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https://diancolombia-my.sharepoint.com/personal/jlozanor_dian_gov_co/Documents/Gestión de Roles/Escritorio/"/>
    </mc:Choice>
  </mc:AlternateContent>
  <xr:revisionPtr revIDLastSave="5" documentId="8_{F96E1F02-8311-4422-8987-8B959F05D8A5}" xr6:coauthVersionLast="47" xr6:coauthVersionMax="47" xr10:uidLastSave="{1C9561D6-2EA6-40C9-ADD2-DB37549E30AA}"/>
  <bookViews>
    <workbookView xWindow="-120" yWindow="-120" windowWidth="19440" windowHeight="10320" tabRatio="542" xr2:uid="{00000000-000D-0000-FFFF-FFFF00000000}"/>
  </bookViews>
  <sheets>
    <sheet name="PMI" sheetId="20" r:id="rId1"/>
    <sheet name="RESUMEN TOTAL PMI" sheetId="22" r:id="rId2"/>
    <sheet name="ITRC" sheetId="27" state="hidden" r:id="rId3"/>
    <sheet name="OCI" sheetId="28" state="hidden" r:id="rId4"/>
    <sheet name="CGR" sheetId="16" state="hidden" r:id="rId5"/>
    <sheet name="AGN" sheetId="19" state="hidden" r:id="rId6"/>
  </sheets>
  <externalReferences>
    <externalReference r:id="rId7"/>
    <externalReference r:id="rId8"/>
  </externalReferences>
  <definedNames>
    <definedName name="_xlnm._FilterDatabase" localSheetId="5" hidden="1">AGN!$B$10:$R$10</definedName>
    <definedName name="_xlnm._FilterDatabase" localSheetId="4" hidden="1">CGR!$A$10:$Q$1261</definedName>
    <definedName name="_xlnm._FilterDatabase" localSheetId="2" hidden="1">ITRC!$A$10:$Q$10</definedName>
    <definedName name="_xlnm._FilterDatabase" localSheetId="3" hidden="1">OCI!$A$10:$Q$643</definedName>
    <definedName name="_xlnm._FilterDatabase" localSheetId="0" hidden="1">PMI!$A$9:$Q$2758</definedName>
    <definedName name="FECHA_ACTUALIZACION">PMI!$Q$7</definedName>
    <definedName name="FECHA_CGR">PMI!$Q$4</definedName>
    <definedName name="FECHA_ITRC">PMI!$Q$5</definedName>
    <definedName name="FECHA_OCI">PMI!$Q$6</definedName>
  </definedNames>
  <calcPr calcId="191028"/>
  <pivotCaches>
    <pivotCache cacheId="0" r:id="rId9"/>
    <pivotCache cacheId="56" r:id="rId10"/>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636" i="20" l="1"/>
  <c r="P753" i="27"/>
  <c r="P875" i="27"/>
  <c r="M875" i="27"/>
  <c r="P874" i="27"/>
  <c r="M874" i="27"/>
  <c r="P873" i="27"/>
  <c r="M873" i="27"/>
  <c r="P872" i="27"/>
  <c r="Q872" i="27" s="1" a="1"/>
  <c r="Q872" i="27" s="1"/>
  <c r="M872" i="27"/>
  <c r="P871" i="27"/>
  <c r="M871" i="27"/>
  <c r="P870" i="27"/>
  <c r="Q870" i="27" s="1" a="1"/>
  <c r="Q870" i="27" s="1"/>
  <c r="M870" i="27"/>
  <c r="P869" i="27"/>
  <c r="M869" i="27"/>
  <c r="P868" i="27"/>
  <c r="M868" i="27"/>
  <c r="P867" i="27"/>
  <c r="Q867" i="27" s="1" a="1"/>
  <c r="Q867" i="27" s="1"/>
  <c r="M867" i="27"/>
  <c r="P866" i="27"/>
  <c r="Q866" i="27" s="1" a="1"/>
  <c r="Q866" i="27" s="1"/>
  <c r="M866" i="27"/>
  <c r="Q865" i="27" a="1"/>
  <c r="Q865" i="27" s="1"/>
  <c r="P865" i="27"/>
  <c r="M865" i="27"/>
  <c r="P864" i="27"/>
  <c r="Q864" i="27" s="1" a="1"/>
  <c r="Q864" i="27" s="1"/>
  <c r="M864" i="27"/>
  <c r="P863" i="27"/>
  <c r="Q863" i="27" s="1" a="1"/>
  <c r="Q863" i="27" s="1"/>
  <c r="M863" i="27"/>
  <c r="Q862" i="27" a="1"/>
  <c r="Q862" i="27" s="1"/>
  <c r="P862" i="27"/>
  <c r="M862" i="27"/>
  <c r="P861" i="27"/>
  <c r="Q861" i="27" s="1" a="1"/>
  <c r="Q861" i="27" s="1"/>
  <c r="M861" i="27"/>
  <c r="P860" i="27"/>
  <c r="Q860" i="27" s="1" a="1"/>
  <c r="Q860" i="27" s="1"/>
  <c r="M860" i="27"/>
  <c r="Q859" i="27" a="1"/>
  <c r="Q859" i="27" s="1"/>
  <c r="P859" i="27"/>
  <c r="M859" i="27"/>
  <c r="P858" i="27"/>
  <c r="Q858" i="27" s="1" a="1"/>
  <c r="Q858" i="27" s="1"/>
  <c r="M858" i="27"/>
  <c r="P857" i="27"/>
  <c r="Q857" i="27" s="1" a="1"/>
  <c r="Q857" i="27" s="1"/>
  <c r="M857" i="27"/>
  <c r="Q856" i="27" a="1"/>
  <c r="Q856" i="27" s="1"/>
  <c r="P856" i="27"/>
  <c r="M856" i="27"/>
  <c r="P855" i="27"/>
  <c r="Q855" i="27" s="1" a="1"/>
  <c r="Q855" i="27" s="1"/>
  <c r="M855" i="27"/>
  <c r="P854" i="27"/>
  <c r="Q854" i="27" s="1" a="1"/>
  <c r="Q854" i="27" s="1"/>
  <c r="M854" i="27"/>
  <c r="Q853" i="27" a="1"/>
  <c r="Q853" i="27" s="1"/>
  <c r="P853" i="27"/>
  <c r="M853" i="27"/>
  <c r="P852" i="27"/>
  <c r="Q852" i="27" s="1" a="1"/>
  <c r="Q852" i="27" s="1"/>
  <c r="M852" i="27"/>
  <c r="P851" i="27"/>
  <c r="Q851" i="27" s="1" a="1"/>
  <c r="Q851" i="27" s="1"/>
  <c r="M851" i="27"/>
  <c r="Q850" i="27" a="1"/>
  <c r="Q850" i="27" s="1"/>
  <c r="P850" i="27"/>
  <c r="M850" i="27"/>
  <c r="P849" i="27"/>
  <c r="Q849" i="27" s="1" a="1"/>
  <c r="Q849" i="27" s="1"/>
  <c r="M849" i="27"/>
  <c r="P848" i="27"/>
  <c r="Q848" i="27" s="1" a="1"/>
  <c r="Q848" i="27" s="1"/>
  <c r="M848" i="27"/>
  <c r="Q847" i="27" a="1"/>
  <c r="Q847" i="27" s="1"/>
  <c r="P847" i="27"/>
  <c r="M847" i="27"/>
  <c r="P846" i="27"/>
  <c r="Q846" i="27" s="1" a="1"/>
  <c r="Q846" i="27" s="1"/>
  <c r="M846" i="27"/>
  <c r="P845" i="27"/>
  <c r="Q845" i="27" s="1" a="1"/>
  <c r="Q845" i="27" s="1"/>
  <c r="M845" i="27"/>
  <c r="Q844" i="27" a="1"/>
  <c r="Q844" i="27" s="1"/>
  <c r="P844" i="27"/>
  <c r="M844" i="27"/>
  <c r="P843" i="27"/>
  <c r="Q843" i="27" s="1" a="1"/>
  <c r="Q843" i="27" s="1"/>
  <c r="M843" i="27"/>
  <c r="P842" i="27"/>
  <c r="Q842" i="27" s="1" a="1"/>
  <c r="Q842" i="27" s="1"/>
  <c r="M842" i="27"/>
  <c r="Q841" i="27" a="1"/>
  <c r="Q841" i="27" s="1"/>
  <c r="P841" i="27"/>
  <c r="M841" i="27"/>
  <c r="P840" i="27"/>
  <c r="Q840" i="27" s="1" a="1"/>
  <c r="Q840" i="27" s="1"/>
  <c r="M840" i="27"/>
  <c r="P839" i="27"/>
  <c r="Q839" i="27" s="1" a="1"/>
  <c r="Q839" i="27" s="1"/>
  <c r="M839" i="27"/>
  <c r="Q838" i="27" a="1"/>
  <c r="Q838" i="27" s="1"/>
  <c r="P838" i="27"/>
  <c r="M838" i="27"/>
  <c r="P837" i="27"/>
  <c r="Q837" i="27" s="1" a="1"/>
  <c r="Q837" i="27" s="1"/>
  <c r="M837" i="27"/>
  <c r="P836" i="27"/>
  <c r="Q836" i="27" s="1" a="1"/>
  <c r="Q836" i="27" s="1"/>
  <c r="M836" i="27"/>
  <c r="Q835" i="27" a="1"/>
  <c r="Q835" i="27" s="1"/>
  <c r="P835" i="27"/>
  <c r="M835" i="27"/>
  <c r="P834" i="27"/>
  <c r="Q834" i="27" s="1" a="1"/>
  <c r="Q834" i="27" s="1"/>
  <c r="M834" i="27"/>
  <c r="P833" i="27"/>
  <c r="Q833" i="27" s="1" a="1"/>
  <c r="Q833" i="27" s="1"/>
  <c r="M833" i="27"/>
  <c r="Q832" i="27" a="1"/>
  <c r="Q832" i="27" s="1"/>
  <c r="P832" i="27"/>
  <c r="M832" i="27"/>
  <c r="P831" i="27"/>
  <c r="Q831" i="27" s="1" a="1"/>
  <c r="Q831" i="27" s="1"/>
  <c r="M831" i="27"/>
  <c r="P830" i="27"/>
  <c r="Q830" i="27" s="1" a="1"/>
  <c r="Q830" i="27" s="1"/>
  <c r="M830" i="27"/>
  <c r="Q829" i="27" a="1"/>
  <c r="Q829" i="27" s="1"/>
  <c r="P829" i="27"/>
  <c r="M829" i="27"/>
  <c r="P828" i="27"/>
  <c r="Q828" i="27" s="1" a="1"/>
  <c r="Q828" i="27" s="1"/>
  <c r="M828" i="27"/>
  <c r="P827" i="27"/>
  <c r="Q827" i="27" s="1" a="1"/>
  <c r="Q827" i="27" s="1"/>
  <c r="M827" i="27"/>
  <c r="Q826" i="27" a="1"/>
  <c r="Q826" i="27" s="1"/>
  <c r="P826" i="27"/>
  <c r="M826" i="27"/>
  <c r="P825" i="27"/>
  <c r="Q825" i="27" s="1" a="1"/>
  <c r="Q825" i="27" s="1"/>
  <c r="M825" i="27"/>
  <c r="P824" i="27"/>
  <c r="Q824" i="27" s="1" a="1"/>
  <c r="Q824" i="27" s="1"/>
  <c r="M824" i="27"/>
  <c r="Q823" i="27" a="1"/>
  <c r="Q823" i="27" s="1"/>
  <c r="P823" i="27"/>
  <c r="M823" i="27"/>
  <c r="P822" i="27"/>
  <c r="Q822" i="27" s="1" a="1"/>
  <c r="Q822" i="27" s="1"/>
  <c r="M822" i="27"/>
  <c r="P821" i="27"/>
  <c r="Q821" i="27" s="1" a="1"/>
  <c r="Q821" i="27" s="1"/>
  <c r="M821" i="27"/>
  <c r="Q820" i="27" a="1"/>
  <c r="Q820" i="27" s="1"/>
  <c r="P820" i="27"/>
  <c r="M820" i="27"/>
  <c r="P819" i="27"/>
  <c r="Q819" i="27" s="1" a="1"/>
  <c r="Q819" i="27" s="1"/>
  <c r="M819" i="27"/>
  <c r="P818" i="27"/>
  <c r="Q818" i="27" s="1" a="1"/>
  <c r="Q818" i="27" s="1"/>
  <c r="M818" i="27"/>
  <c r="Q817" i="27" a="1"/>
  <c r="Q817" i="27" s="1"/>
  <c r="P817" i="27"/>
  <c r="M817" i="27"/>
  <c r="P816" i="27"/>
  <c r="Q816" i="27" s="1" a="1"/>
  <c r="Q816" i="27" s="1"/>
  <c r="M816" i="27"/>
  <c r="P815" i="27"/>
  <c r="Q815" i="27" s="1" a="1"/>
  <c r="Q815" i="27" s="1"/>
  <c r="M815" i="27"/>
  <c r="P814" i="27"/>
  <c r="M814" i="27"/>
  <c r="P813" i="27"/>
  <c r="M813" i="27"/>
  <c r="P812" i="27"/>
  <c r="M812" i="27"/>
  <c r="P811" i="27"/>
  <c r="M811" i="27"/>
  <c r="P810" i="27"/>
  <c r="M810" i="27"/>
  <c r="P809" i="27"/>
  <c r="M809" i="27"/>
  <c r="P808" i="27"/>
  <c r="M808" i="27"/>
  <c r="P807" i="27"/>
  <c r="M807" i="27"/>
  <c r="P806" i="27"/>
  <c r="M806" i="27"/>
  <c r="P805" i="27"/>
  <c r="M805" i="27"/>
  <c r="P804" i="27"/>
  <c r="M804" i="27"/>
  <c r="P803" i="27"/>
  <c r="M803" i="27"/>
  <c r="P802" i="27"/>
  <c r="M802" i="27"/>
  <c r="P801" i="27"/>
  <c r="M801" i="27"/>
  <c r="P800" i="27"/>
  <c r="M800" i="27"/>
  <c r="P799" i="27"/>
  <c r="M799" i="27"/>
  <c r="P798" i="27"/>
  <c r="M798" i="27"/>
  <c r="P797" i="27"/>
  <c r="M797" i="27"/>
  <c r="P796" i="27"/>
  <c r="M796" i="27"/>
  <c r="P795" i="27"/>
  <c r="Q795" i="27" s="1" a="1"/>
  <c r="Q795" i="27" s="1"/>
  <c r="M795" i="27"/>
  <c r="P794" i="27"/>
  <c r="M794" i="27"/>
  <c r="P793" i="27"/>
  <c r="M793" i="27"/>
  <c r="P792" i="27"/>
  <c r="M792" i="27"/>
  <c r="P791" i="27"/>
  <c r="M791" i="27"/>
  <c r="P790" i="27"/>
  <c r="M790" i="27"/>
  <c r="P789" i="27"/>
  <c r="M789" i="27"/>
  <c r="P788" i="27"/>
  <c r="Q788" i="27" s="1" a="1"/>
  <c r="Q788" i="27" s="1"/>
  <c r="M788" i="27"/>
  <c r="Q787" i="27" a="1"/>
  <c r="Q787" i="27" s="1"/>
  <c r="P787" i="27"/>
  <c r="M787" i="27"/>
  <c r="P786" i="27"/>
  <c r="M786" i="27"/>
  <c r="P785" i="27"/>
  <c r="M785" i="27"/>
  <c r="P784" i="27"/>
  <c r="M784" i="27"/>
  <c r="P783" i="27"/>
  <c r="Q783" i="27" s="1" a="1"/>
  <c r="Q783" i="27" s="1"/>
  <c r="M783" i="27"/>
  <c r="P782" i="27"/>
  <c r="Q782" i="27" s="1" a="1"/>
  <c r="Q782" i="27" s="1"/>
  <c r="M782" i="27"/>
  <c r="Q781" i="27" a="1"/>
  <c r="Q781" i="27" s="1"/>
  <c r="P781" i="27"/>
  <c r="M781" i="27"/>
  <c r="P780" i="27"/>
  <c r="Q780" i="27" s="1" a="1"/>
  <c r="Q780" i="27" s="1"/>
  <c r="M780" i="27"/>
  <c r="P779" i="27"/>
  <c r="Q779" i="27" s="1" a="1"/>
  <c r="Q779" i="27" s="1"/>
  <c r="M779" i="27"/>
  <c r="Q778" i="27" a="1"/>
  <c r="Q778" i="27" s="1"/>
  <c r="P778" i="27"/>
  <c r="M778" i="27"/>
  <c r="P777" i="27"/>
  <c r="Q777" i="27" s="1" a="1"/>
  <c r="Q777" i="27" s="1"/>
  <c r="M777" i="27"/>
  <c r="P776" i="27"/>
  <c r="M776" i="27"/>
  <c r="P775" i="27"/>
  <c r="M775" i="27"/>
  <c r="P774" i="27"/>
  <c r="M774" i="27"/>
  <c r="P773" i="27"/>
  <c r="M773" i="27"/>
  <c r="P772" i="27"/>
  <c r="M772" i="27"/>
  <c r="P771" i="27"/>
  <c r="M771" i="27"/>
  <c r="P770" i="27"/>
  <c r="Q770" i="27" s="1" a="1"/>
  <c r="Q770" i="27" s="1"/>
  <c r="M770" i="27"/>
  <c r="Q769" i="27" a="1"/>
  <c r="Q769" i="27" s="1"/>
  <c r="P769" i="27"/>
  <c r="M769" i="27"/>
  <c r="P768" i="27"/>
  <c r="Q768" i="27" s="1" a="1"/>
  <c r="Q768" i="27" s="1"/>
  <c r="M768" i="27"/>
  <c r="P767" i="27"/>
  <c r="Q767" i="27" s="1" a="1"/>
  <c r="Q767" i="27" s="1"/>
  <c r="M767" i="27"/>
  <c r="Q766" i="27" a="1"/>
  <c r="Q766" i="27" s="1"/>
  <c r="P766" i="27"/>
  <c r="M766" i="27"/>
  <c r="P765" i="27"/>
  <c r="Q765" i="27" s="1" a="1"/>
  <c r="Q765" i="27" s="1"/>
  <c r="M765" i="27"/>
  <c r="P764" i="27"/>
  <c r="Q764" i="27" s="1" a="1"/>
  <c r="Q764" i="27" s="1"/>
  <c r="M764" i="27"/>
  <c r="P763" i="27"/>
  <c r="M763" i="27"/>
  <c r="P762" i="27"/>
  <c r="Q762" i="27" s="1" a="1"/>
  <c r="Q762" i="27" s="1"/>
  <c r="M762" i="27"/>
  <c r="P761" i="27"/>
  <c r="Q761" i="27" s="1" a="1"/>
  <c r="Q761" i="27" s="1"/>
  <c r="M761" i="27"/>
  <c r="Q760" i="27" a="1"/>
  <c r="Q760" i="27" s="1"/>
  <c r="P760" i="27"/>
  <c r="M760" i="27"/>
  <c r="P759" i="27"/>
  <c r="Q759" i="27" s="1" a="1"/>
  <c r="Q759" i="27" s="1"/>
  <c r="M759" i="27"/>
  <c r="P758" i="27"/>
  <c r="Q758" i="27" s="1" a="1"/>
  <c r="Q758" i="27" s="1"/>
  <c r="M758" i="27"/>
  <c r="Q757" i="27" a="1"/>
  <c r="Q757" i="27" s="1"/>
  <c r="P757" i="27"/>
  <c r="M757" i="27"/>
  <c r="P756" i="27"/>
  <c r="Q756" i="27" s="1" a="1"/>
  <c r="Q756" i="27" s="1"/>
  <c r="M756" i="27"/>
  <c r="P755" i="27"/>
  <c r="Q755" i="27" s="1" a="1"/>
  <c r="Q755" i="27" s="1"/>
  <c r="M755" i="27"/>
  <c r="P754" i="27"/>
  <c r="M754" i="27"/>
  <c r="M753" i="27"/>
  <c r="P752" i="27"/>
  <c r="Q752" i="27" s="1" a="1"/>
  <c r="Q752" i="27" s="1"/>
  <c r="M752" i="27"/>
  <c r="P751" i="27"/>
  <c r="Q751" i="27" s="1" a="1"/>
  <c r="Q751" i="27" s="1"/>
  <c r="M751" i="27"/>
  <c r="P750" i="27"/>
  <c r="M750" i="27"/>
  <c r="P749" i="27"/>
  <c r="M749" i="27"/>
  <c r="P748" i="27"/>
  <c r="M748" i="27"/>
  <c r="Q747" i="27" a="1"/>
  <c r="Q747" i="27" s="1"/>
  <c r="P747" i="27"/>
  <c r="M747" i="27"/>
  <c r="P746" i="27"/>
  <c r="Q746" i="27" s="1" a="1"/>
  <c r="Q746" i="27" s="1"/>
  <c r="M746" i="27"/>
  <c r="P745" i="27"/>
  <c r="Q745" i="27" s="1" a="1"/>
  <c r="Q745" i="27" s="1"/>
  <c r="M745" i="27"/>
  <c r="P744" i="27"/>
  <c r="M744" i="27"/>
  <c r="P743" i="27"/>
  <c r="M743" i="27"/>
  <c r="P742" i="27"/>
  <c r="M742" i="27"/>
  <c r="Q741" i="27" a="1"/>
  <c r="Q741" i="27" s="1"/>
  <c r="P741" i="27"/>
  <c r="M741" i="27"/>
  <c r="P740" i="27"/>
  <c r="Q740" i="27" s="1" a="1"/>
  <c r="Q740" i="27" s="1"/>
  <c r="M740" i="27"/>
  <c r="P739" i="27"/>
  <c r="Q739" i="27" s="1" a="1"/>
  <c r="Q739" i="27" s="1"/>
  <c r="M739" i="27"/>
  <c r="Q738" i="27" a="1"/>
  <c r="Q738" i="27" s="1"/>
  <c r="P738" i="27"/>
  <c r="M738" i="27"/>
  <c r="P737" i="27"/>
  <c r="M737" i="27"/>
  <c r="P736" i="27"/>
  <c r="M736" i="27"/>
  <c r="P735" i="27"/>
  <c r="M735" i="27"/>
  <c r="P734" i="27"/>
  <c r="Q734" i="27" s="1" a="1"/>
  <c r="Q734" i="27" s="1"/>
  <c r="M734" i="27"/>
  <c r="P733" i="27"/>
  <c r="Q733" i="27" s="1" a="1"/>
  <c r="Q733" i="27" s="1"/>
  <c r="M733" i="27"/>
  <c r="Q732" i="27" a="1"/>
  <c r="Q732" i="27" s="1"/>
  <c r="P732" i="27"/>
  <c r="M732" i="27"/>
  <c r="P731" i="27"/>
  <c r="Q731" i="27" s="1" a="1"/>
  <c r="Q731" i="27" s="1"/>
  <c r="M731" i="27"/>
  <c r="P730" i="27"/>
  <c r="Q730" i="27" s="1" a="1"/>
  <c r="Q730" i="27" s="1"/>
  <c r="M730" i="27"/>
  <c r="Q729" i="27" a="1"/>
  <c r="Q729" i="27" s="1"/>
  <c r="P729" i="27"/>
  <c r="M729" i="27"/>
  <c r="P728" i="27"/>
  <c r="Q728" i="27" s="1" a="1"/>
  <c r="Q728" i="27" s="1"/>
  <c r="M728" i="27"/>
  <c r="P727" i="27"/>
  <c r="Q727" i="27" s="1" a="1"/>
  <c r="Q727" i="27" s="1"/>
  <c r="M727" i="27"/>
  <c r="Q726" i="27" a="1"/>
  <c r="Q726" i="27" s="1"/>
  <c r="P726" i="27"/>
  <c r="M726" i="27"/>
  <c r="P725" i="27"/>
  <c r="Q725" i="27" s="1" a="1"/>
  <c r="Q725" i="27" s="1"/>
  <c r="M725" i="27"/>
  <c r="P724" i="27"/>
  <c r="Q724" i="27" s="1" a="1"/>
  <c r="Q724" i="27" s="1"/>
  <c r="M724" i="27"/>
  <c r="Q723" i="27" a="1"/>
  <c r="Q723" i="27" s="1"/>
  <c r="P723" i="27"/>
  <c r="M723" i="27"/>
  <c r="P722" i="27"/>
  <c r="Q722" i="27" s="1" a="1"/>
  <c r="Q722" i="27" s="1"/>
  <c r="M722" i="27"/>
  <c r="P721" i="27"/>
  <c r="M721" i="27"/>
  <c r="P720" i="27"/>
  <c r="M720" i="27"/>
  <c r="P719" i="27"/>
  <c r="M719" i="27"/>
  <c r="P718" i="27"/>
  <c r="Q718" i="27" s="1" a="1"/>
  <c r="Q718" i="27" s="1"/>
  <c r="M718" i="27"/>
  <c r="Q717" i="27" a="1"/>
  <c r="Q717" i="27" s="1"/>
  <c r="P717" i="27"/>
  <c r="M717" i="27"/>
  <c r="P716" i="27"/>
  <c r="Q716" i="27" s="1" a="1"/>
  <c r="Q716" i="27" s="1"/>
  <c r="M716" i="27"/>
  <c r="P715" i="27"/>
  <c r="Q715" i="27" s="1" a="1"/>
  <c r="Q715" i="27" s="1"/>
  <c r="M715" i="27"/>
  <c r="Q714" i="27" a="1"/>
  <c r="Q714" i="27" s="1"/>
  <c r="P714" i="27"/>
  <c r="M714" i="27"/>
  <c r="P713" i="27"/>
  <c r="M713" i="27"/>
  <c r="P712" i="27"/>
  <c r="M712" i="27"/>
  <c r="P711" i="27"/>
  <c r="M711" i="27"/>
  <c r="P710" i="27"/>
  <c r="Q710" i="27" s="1" a="1"/>
  <c r="Q710" i="27" s="1"/>
  <c r="M710" i="27"/>
  <c r="P709" i="27"/>
  <c r="Q709" i="27" s="1" a="1"/>
  <c r="Q709" i="27" s="1"/>
  <c r="M709" i="27"/>
  <c r="Q708" i="27" a="1"/>
  <c r="Q708" i="27" s="1"/>
  <c r="P708" i="27"/>
  <c r="M708" i="27"/>
  <c r="P707" i="27"/>
  <c r="Q707" i="27" s="1" a="1"/>
  <c r="Q707" i="27" s="1"/>
  <c r="M707" i="27"/>
  <c r="P706" i="27"/>
  <c r="Q706" i="27" s="1" a="1"/>
  <c r="Q706" i="27" s="1"/>
  <c r="M706" i="27"/>
  <c r="Q705" i="27" a="1"/>
  <c r="Q705" i="27" s="1"/>
  <c r="P705" i="27"/>
  <c r="M705" i="27"/>
  <c r="P704" i="27"/>
  <c r="Q704" i="27" s="1" a="1"/>
  <c r="Q704" i="27" s="1"/>
  <c r="M704" i="27"/>
  <c r="P703" i="27"/>
  <c r="Q703" i="27" s="1" a="1"/>
  <c r="Q703" i="27" s="1"/>
  <c r="M703" i="27"/>
  <c r="Q702" i="27" a="1"/>
  <c r="Q702" i="27" s="1"/>
  <c r="P702" i="27"/>
  <c r="M702" i="27"/>
  <c r="P701" i="27"/>
  <c r="Q701" i="27" s="1" a="1"/>
  <c r="Q701" i="27" s="1"/>
  <c r="M701" i="27"/>
  <c r="P700" i="27"/>
  <c r="Q700" i="27" s="1" a="1"/>
  <c r="Q700" i="27" s="1"/>
  <c r="M700" i="27"/>
  <c r="Q699" i="27" a="1"/>
  <c r="Q699" i="27" s="1"/>
  <c r="P699" i="27"/>
  <c r="M699" i="27"/>
  <c r="P698" i="27"/>
  <c r="Q698" i="27" s="1" a="1"/>
  <c r="Q698" i="27" s="1"/>
  <c r="M698" i="27"/>
  <c r="P697" i="27"/>
  <c r="Q697" i="27" s="1" a="1"/>
  <c r="Q697" i="27" s="1"/>
  <c r="M697" i="27"/>
  <c r="Q696" i="27" a="1"/>
  <c r="Q696" i="27" s="1"/>
  <c r="P696" i="27"/>
  <c r="M696" i="27"/>
  <c r="P695" i="27"/>
  <c r="Q695" i="27" s="1" a="1"/>
  <c r="Q695" i="27" s="1"/>
  <c r="M695" i="27"/>
  <c r="P694" i="27"/>
  <c r="Q694" i="27" s="1" a="1"/>
  <c r="Q694" i="27" s="1"/>
  <c r="M694" i="27"/>
  <c r="Q693" i="27" a="1"/>
  <c r="Q693" i="27" s="1"/>
  <c r="P693" i="27"/>
  <c r="M693" i="27"/>
  <c r="P692" i="27"/>
  <c r="Q692" i="27" s="1" a="1"/>
  <c r="Q692" i="27" s="1"/>
  <c r="M692" i="27"/>
  <c r="P691" i="27"/>
  <c r="Q691" i="27" s="1" a="1"/>
  <c r="Q691" i="27" s="1"/>
  <c r="M691" i="27"/>
  <c r="Q690" i="27" a="1"/>
  <c r="Q690" i="27" s="1"/>
  <c r="P690" i="27"/>
  <c r="M690" i="27"/>
  <c r="P689" i="27"/>
  <c r="Q689" i="27" s="1" a="1"/>
  <c r="Q689" i="27" s="1"/>
  <c r="M689" i="27"/>
  <c r="P688" i="27"/>
  <c r="Q688" i="27" s="1" a="1"/>
  <c r="Q688" i="27" s="1"/>
  <c r="M688" i="27"/>
  <c r="Q687" i="27" a="1"/>
  <c r="Q687" i="27" s="1"/>
  <c r="P687" i="27"/>
  <c r="M687" i="27"/>
  <c r="P686" i="27"/>
  <c r="Q686" i="27" s="1" a="1"/>
  <c r="Q686" i="27" s="1"/>
  <c r="M686" i="27"/>
  <c r="P685" i="27"/>
  <c r="Q685" i="27" s="1" a="1"/>
  <c r="Q685" i="27" s="1"/>
  <c r="M685" i="27"/>
  <c r="Q684" i="27" a="1"/>
  <c r="Q684" i="27" s="1"/>
  <c r="P684" i="27"/>
  <c r="M684" i="27"/>
  <c r="P683" i="27"/>
  <c r="Q683" i="27" s="1" a="1"/>
  <c r="Q683" i="27" s="1"/>
  <c r="M683" i="27"/>
  <c r="P682" i="27"/>
  <c r="Q682" i="27" s="1" a="1"/>
  <c r="Q682" i="27" s="1"/>
  <c r="M682" i="27"/>
  <c r="Q681" i="27" a="1"/>
  <c r="Q681" i="27" s="1"/>
  <c r="P681" i="27"/>
  <c r="M681" i="27"/>
  <c r="P680" i="27"/>
  <c r="Q680" i="27" s="1" a="1"/>
  <c r="Q680" i="27" s="1"/>
  <c r="M680" i="27"/>
  <c r="P679" i="27"/>
  <c r="Q679" i="27" s="1" a="1"/>
  <c r="Q679" i="27" s="1"/>
  <c r="M679" i="27"/>
  <c r="P678" i="27"/>
  <c r="M678" i="27"/>
  <c r="P677" i="27"/>
  <c r="M677" i="27"/>
  <c r="P676" i="27"/>
  <c r="M676" i="27"/>
  <c r="Q675" i="27" a="1"/>
  <c r="Q675" i="27" s="1"/>
  <c r="P675" i="27"/>
  <c r="M675" i="27"/>
  <c r="P674" i="27"/>
  <c r="Q674" i="27" s="1" a="1"/>
  <c r="Q674" i="27" s="1"/>
  <c r="M674" i="27"/>
  <c r="P673" i="27"/>
  <c r="Q673" i="27" s="1" a="1"/>
  <c r="Q673" i="27" s="1"/>
  <c r="M673" i="27"/>
  <c r="Q672" i="27" a="1"/>
  <c r="Q672" i="27" s="1"/>
  <c r="P672" i="27"/>
  <c r="M672" i="27"/>
  <c r="P671" i="27"/>
  <c r="Q671" i="27" s="1" a="1"/>
  <c r="Q671" i="27" s="1"/>
  <c r="M671" i="27"/>
  <c r="P670" i="27"/>
  <c r="Q670" i="27" s="1" a="1"/>
  <c r="Q670" i="27" s="1"/>
  <c r="M670" i="27"/>
  <c r="Q669" i="27" a="1"/>
  <c r="Q669" i="27" s="1"/>
  <c r="P669" i="27"/>
  <c r="M669" i="27"/>
  <c r="P668" i="27"/>
  <c r="Q668" i="27" s="1" a="1"/>
  <c r="Q668" i="27" s="1"/>
  <c r="M668" i="27"/>
  <c r="P667" i="27"/>
  <c r="Q667" i="27" s="1" a="1"/>
  <c r="Q667" i="27" s="1"/>
  <c r="M667" i="27"/>
  <c r="Q666" i="27" a="1"/>
  <c r="Q666" i="27" s="1"/>
  <c r="P666" i="27"/>
  <c r="M666" i="27"/>
  <c r="P665" i="27"/>
  <c r="Q665" i="27" s="1" a="1"/>
  <c r="Q665" i="27" s="1"/>
  <c r="M665" i="27"/>
  <c r="P664" i="27"/>
  <c r="Q664" i="27" s="1" a="1"/>
  <c r="Q664" i="27" s="1"/>
  <c r="M664" i="27"/>
  <c r="P663" i="27"/>
  <c r="M663" i="27"/>
  <c r="P662" i="27"/>
  <c r="M662" i="27"/>
  <c r="P661" i="27"/>
  <c r="M661" i="27"/>
  <c r="Q660" i="27" a="1"/>
  <c r="Q660" i="27" s="1"/>
  <c r="P660" i="27"/>
  <c r="M660" i="27"/>
  <c r="P659" i="27"/>
  <c r="Q659" i="27" s="1" a="1"/>
  <c r="Q659" i="27" s="1"/>
  <c r="M659" i="27"/>
  <c r="P658" i="27"/>
  <c r="Q658" i="27" s="1" a="1"/>
  <c r="Q658" i="27" s="1"/>
  <c r="M658" i="27"/>
  <c r="Q657" i="27" a="1"/>
  <c r="Q657" i="27" s="1"/>
  <c r="P657" i="27"/>
  <c r="Q656" i="27" a="1"/>
  <c r="Q656" i="27" s="1"/>
  <c r="P656" i="27"/>
  <c r="M656" i="27"/>
  <c r="P655" i="27"/>
  <c r="Q655" i="27" s="1" a="1"/>
  <c r="Q655" i="27" s="1"/>
  <c r="M655" i="27"/>
  <c r="P654" i="27"/>
  <c r="Q654" i="27" s="1" a="1"/>
  <c r="Q654" i="27" s="1"/>
  <c r="M654" i="27"/>
  <c r="Q653" i="27" a="1"/>
  <c r="Q653" i="27" s="1"/>
  <c r="P653" i="27"/>
  <c r="M653" i="27"/>
  <c r="P652" i="27"/>
  <c r="M652" i="27"/>
  <c r="P651" i="27"/>
  <c r="M651" i="27"/>
  <c r="P650" i="27"/>
  <c r="M650" i="27"/>
  <c r="P649" i="27"/>
  <c r="Q649" i="27" s="1" a="1"/>
  <c r="Q649" i="27" s="1"/>
  <c r="M649" i="27"/>
  <c r="P648" i="27"/>
  <c r="Q648" i="27" s="1" a="1"/>
  <c r="Q648" i="27" s="1"/>
  <c r="M648" i="27"/>
  <c r="Q647" i="27" a="1"/>
  <c r="Q647" i="27" s="1"/>
  <c r="P647" i="27"/>
  <c r="M647" i="27"/>
  <c r="P646" i="27"/>
  <c r="Q646" i="27" s="1" a="1"/>
  <c r="Q646" i="27" s="1"/>
  <c r="M646" i="27"/>
  <c r="P645" i="27"/>
  <c r="Q645" i="27" s="1" a="1"/>
  <c r="Q645" i="27" s="1"/>
  <c r="M645" i="27"/>
  <c r="Q644" i="27" a="1"/>
  <c r="Q644" i="27" s="1"/>
  <c r="P644" i="27"/>
  <c r="M644" i="27"/>
  <c r="P643" i="27"/>
  <c r="Q643" i="27" s="1" a="1"/>
  <c r="Q643" i="27" s="1"/>
  <c r="M643" i="27"/>
  <c r="P642" i="27"/>
  <c r="Q642" i="27" s="1" a="1"/>
  <c r="Q642" i="27" s="1"/>
  <c r="M642" i="27"/>
  <c r="P641" i="27"/>
  <c r="M641" i="27"/>
  <c r="P640" i="27"/>
  <c r="M640" i="27"/>
  <c r="P639" i="27"/>
  <c r="M639" i="27"/>
  <c r="Q638" i="27" a="1"/>
  <c r="Q638" i="27" s="1"/>
  <c r="P638" i="27"/>
  <c r="M638" i="27"/>
  <c r="P637" i="27"/>
  <c r="Q637" i="27" s="1" a="1"/>
  <c r="Q637" i="27" s="1"/>
  <c r="M637" i="27"/>
  <c r="P636" i="27"/>
  <c r="Q636" i="27" s="1" a="1"/>
  <c r="Q636" i="27" s="1"/>
  <c r="M636" i="27"/>
  <c r="Q635" i="27" a="1"/>
  <c r="Q635" i="27" s="1"/>
  <c r="P635" i="27"/>
  <c r="M635" i="27"/>
  <c r="P634" i="27"/>
  <c r="Q634" i="27" s="1" a="1"/>
  <c r="Q634" i="27" s="1"/>
  <c r="M634" i="27"/>
  <c r="P633" i="27"/>
  <c r="Q633" i="27" s="1" a="1"/>
  <c r="Q633" i="27" s="1"/>
  <c r="M633" i="27"/>
  <c r="Q632" i="27" a="1"/>
  <c r="Q632" i="27" s="1"/>
  <c r="P632" i="27"/>
  <c r="M632" i="27"/>
  <c r="P631" i="27"/>
  <c r="M631" i="27"/>
  <c r="P630" i="27"/>
  <c r="M630" i="27"/>
  <c r="P629" i="27"/>
  <c r="M629" i="27"/>
  <c r="P628" i="27"/>
  <c r="Q628" i="27" s="1" a="1"/>
  <c r="Q628" i="27" s="1"/>
  <c r="M628" i="27"/>
  <c r="P627" i="27"/>
  <c r="Q627" i="27" s="1" a="1"/>
  <c r="Q627" i="27" s="1"/>
  <c r="M627" i="27"/>
  <c r="Q626" i="27" a="1"/>
  <c r="Q626" i="27" s="1"/>
  <c r="P626" i="27"/>
  <c r="M626" i="27"/>
  <c r="P625" i="27"/>
  <c r="Q625" i="27" s="1" a="1"/>
  <c r="Q625" i="27" s="1"/>
  <c r="M625" i="27"/>
  <c r="P624" i="27"/>
  <c r="Q624" i="27" s="1" a="1"/>
  <c r="Q624" i="27" s="1"/>
  <c r="M624" i="27"/>
  <c r="Q623" i="27" a="1"/>
  <c r="Q623" i="27" s="1"/>
  <c r="P623" i="27"/>
  <c r="M623" i="27"/>
  <c r="P622" i="27"/>
  <c r="Q622" i="27" s="1" a="1"/>
  <c r="Q622" i="27" s="1"/>
  <c r="M622" i="27"/>
  <c r="P621" i="27"/>
  <c r="M621" i="27"/>
  <c r="P620" i="27"/>
  <c r="M620" i="27"/>
  <c r="P619" i="27"/>
  <c r="M619" i="27"/>
  <c r="P618" i="27"/>
  <c r="Q618" i="27" s="1" a="1"/>
  <c r="Q618" i="27" s="1"/>
  <c r="M618" i="27"/>
  <c r="Q617" i="27" a="1"/>
  <c r="Q617" i="27" s="1"/>
  <c r="P617" i="27"/>
  <c r="M617" i="27"/>
  <c r="Q616" i="27" a="1"/>
  <c r="Q616" i="27" s="1"/>
  <c r="M616" i="27"/>
  <c r="Q615" i="27" a="1"/>
  <c r="Q615" i="27" s="1"/>
  <c r="P615" i="27"/>
  <c r="M615" i="27"/>
  <c r="Q614" i="27" a="1"/>
  <c r="Q614" i="27" s="1"/>
  <c r="P614" i="27"/>
  <c r="M614" i="27"/>
  <c r="P613" i="27"/>
  <c r="Q613" i="27" s="1" a="1"/>
  <c r="Q613" i="27" s="1"/>
  <c r="M613" i="27"/>
  <c r="Q612" i="27" a="1"/>
  <c r="Q612" i="27" s="1"/>
  <c r="P612" i="27"/>
  <c r="M612" i="27"/>
  <c r="P611" i="27"/>
  <c r="M611" i="27"/>
  <c r="P610" i="27"/>
  <c r="M610" i="27"/>
  <c r="P609" i="27"/>
  <c r="M609" i="27"/>
  <c r="Q608" i="27" a="1"/>
  <c r="Q608" i="27" s="1"/>
  <c r="P608" i="27"/>
  <c r="M608" i="27"/>
  <c r="P607" i="27"/>
  <c r="Q607" i="27" s="1" a="1"/>
  <c r="Q607" i="27" s="1"/>
  <c r="M607" i="27"/>
  <c r="Q606" i="27" a="1"/>
  <c r="Q606" i="27" s="1"/>
  <c r="P606" i="27"/>
  <c r="M606" i="27"/>
  <c r="Q605" i="27" a="1"/>
  <c r="Q605" i="27" s="1"/>
  <c r="P605" i="27"/>
  <c r="M605" i="27"/>
  <c r="P604" i="27"/>
  <c r="Q604" i="27" s="1" a="1"/>
  <c r="Q604" i="27" s="1"/>
  <c r="M604" i="27"/>
  <c r="Q603" i="27" a="1"/>
  <c r="Q603" i="27" s="1"/>
  <c r="P603" i="27"/>
  <c r="M603" i="27"/>
  <c r="P602" i="27"/>
  <c r="M602" i="27"/>
  <c r="P601" i="27"/>
  <c r="M601" i="27"/>
  <c r="P600" i="27"/>
  <c r="M600" i="27"/>
  <c r="Q599" i="27" a="1"/>
  <c r="Q599" i="27" s="1"/>
  <c r="P599" i="27"/>
  <c r="M599" i="27"/>
  <c r="P598" i="27"/>
  <c r="Q598" i="27" s="1" a="1"/>
  <c r="Q598" i="27" s="1"/>
  <c r="M598" i="27"/>
  <c r="Q597" i="27" a="1"/>
  <c r="Q597" i="27" s="1"/>
  <c r="P597" i="27"/>
  <c r="M597" i="27"/>
  <c r="P596" i="27"/>
  <c r="Q596" i="27" s="1" a="1"/>
  <c r="Q596" i="27" s="1"/>
  <c r="M596" i="27"/>
  <c r="P595" i="27"/>
  <c r="Q595" i="27" s="1" a="1"/>
  <c r="Q595" i="27" s="1"/>
  <c r="M595" i="27"/>
  <c r="Q594" i="27" a="1"/>
  <c r="Q594" i="27" s="1"/>
  <c r="P594" i="27"/>
  <c r="M594" i="27"/>
  <c r="P593" i="27"/>
  <c r="Q593" i="27" s="1" a="1"/>
  <c r="Q593" i="27" s="1"/>
  <c r="M593" i="27"/>
  <c r="P592" i="27"/>
  <c r="Q592" i="27" s="1" a="1"/>
  <c r="Q592" i="27" s="1"/>
  <c r="M592" i="27"/>
  <c r="Q591" i="27" a="1"/>
  <c r="Q591" i="27" s="1"/>
  <c r="P591" i="27"/>
  <c r="M591" i="27"/>
  <c r="Q590" i="27" a="1"/>
  <c r="Q590" i="27" s="1"/>
  <c r="P590" i="27"/>
  <c r="M590" i="27"/>
  <c r="P589" i="27"/>
  <c r="Q589" i="27" s="1" a="1"/>
  <c r="Q589" i="27" s="1"/>
  <c r="M589" i="27"/>
  <c r="Q588" i="27" a="1"/>
  <c r="Q588" i="27" s="1"/>
  <c r="P588" i="27"/>
  <c r="M588" i="27"/>
  <c r="P587" i="27"/>
  <c r="Q587" i="27" s="1" a="1"/>
  <c r="Q587" i="27" s="1"/>
  <c r="M587" i="27"/>
  <c r="P586" i="27"/>
  <c r="Q586" i="27" s="1" a="1"/>
  <c r="Q586" i="27" s="1"/>
  <c r="M586" i="27"/>
  <c r="Q585" i="27" a="1"/>
  <c r="Q585" i="27" s="1"/>
  <c r="P585" i="27"/>
  <c r="M585" i="27"/>
  <c r="P584" i="27"/>
  <c r="M584" i="27"/>
  <c r="P583" i="27"/>
  <c r="M583" i="27"/>
  <c r="P582" i="27"/>
  <c r="M582" i="27"/>
  <c r="P581" i="27"/>
  <c r="Q581" i="27" s="1" a="1"/>
  <c r="Q581" i="27" s="1"/>
  <c r="M581" i="27"/>
  <c r="P580" i="27"/>
  <c r="Q580" i="27" s="1" a="1"/>
  <c r="Q580" i="27" s="1"/>
  <c r="M580" i="27"/>
  <c r="Q579" i="27" a="1"/>
  <c r="Q579" i="27" s="1"/>
  <c r="P579" i="27"/>
  <c r="M579" i="27"/>
  <c r="Q578" i="27" a="1"/>
  <c r="Q578" i="27" s="1"/>
  <c r="P578" i="27"/>
  <c r="M578" i="27"/>
  <c r="P577" i="27"/>
  <c r="Q577" i="27" s="1" a="1"/>
  <c r="Q577" i="27" s="1"/>
  <c r="M577" i="27"/>
  <c r="Q576" i="27" a="1"/>
  <c r="Q576" i="27" s="1"/>
  <c r="P576" i="27"/>
  <c r="M576" i="27"/>
  <c r="Q575" i="27" a="1"/>
  <c r="Q575" i="27" s="1"/>
  <c r="P575" i="27"/>
  <c r="M575" i="27"/>
  <c r="P574" i="27"/>
  <c r="Q574" i="27" s="1" a="1"/>
  <c r="Q574" i="27" s="1"/>
  <c r="M574" i="27"/>
  <c r="Q573" i="27" a="1"/>
  <c r="Q573" i="27" s="1"/>
  <c r="P573" i="27"/>
  <c r="M573" i="27"/>
  <c r="P572" i="27"/>
  <c r="Q572" i="27" s="1" a="1"/>
  <c r="Q572" i="27" s="1"/>
  <c r="M572" i="27"/>
  <c r="P571" i="27"/>
  <c r="Q571" i="27" s="1" a="1"/>
  <c r="Q571" i="27" s="1"/>
  <c r="M571" i="27"/>
  <c r="P570" i="27"/>
  <c r="M570" i="27"/>
  <c r="P569" i="27"/>
  <c r="M569" i="27"/>
  <c r="P568" i="27"/>
  <c r="M568" i="27"/>
  <c r="Q567" i="27" a="1"/>
  <c r="Q567" i="27" s="1"/>
  <c r="P567" i="27"/>
  <c r="M567" i="27"/>
  <c r="Q566" i="27" a="1"/>
  <c r="Q566" i="27" s="1"/>
  <c r="P566" i="27"/>
  <c r="M566" i="27"/>
  <c r="P565" i="27"/>
  <c r="Q565" i="27" s="1" a="1"/>
  <c r="Q565" i="27" s="1"/>
  <c r="M565" i="27"/>
  <c r="Q564" i="27" a="1"/>
  <c r="Q564" i="27" s="1"/>
  <c r="P564" i="27"/>
  <c r="M564" i="27"/>
  <c r="P563" i="27"/>
  <c r="Q563" i="27" s="1" a="1"/>
  <c r="Q563" i="27" s="1"/>
  <c r="M563" i="27"/>
  <c r="P562" i="27"/>
  <c r="Q562" i="27" s="1" a="1"/>
  <c r="Q562" i="27" s="1"/>
  <c r="M562" i="27"/>
  <c r="Q561" i="27" a="1"/>
  <c r="Q561" i="27" s="1"/>
  <c r="P561" i="27"/>
  <c r="M561" i="27"/>
  <c r="P560" i="27"/>
  <c r="Q560" i="27" s="1" a="1"/>
  <c r="Q560" i="27" s="1"/>
  <c r="M560" i="27"/>
  <c r="P559" i="27"/>
  <c r="Q559" i="27" s="1" a="1"/>
  <c r="Q559" i="27" s="1"/>
  <c r="M559" i="27"/>
  <c r="Q558" i="27" a="1"/>
  <c r="Q558" i="27" s="1"/>
  <c r="P558" i="27"/>
  <c r="M558" i="27"/>
  <c r="P557" i="27"/>
  <c r="Q557" i="27" s="1" a="1"/>
  <c r="Q557" i="27" s="1"/>
  <c r="M557" i="27"/>
  <c r="P556" i="27"/>
  <c r="Q556" i="27" s="1" a="1"/>
  <c r="Q556" i="27" s="1"/>
  <c r="M556" i="27"/>
  <c r="Q555" i="27" a="1"/>
  <c r="Q555" i="27" s="1"/>
  <c r="P555" i="27"/>
  <c r="M555" i="27"/>
  <c r="Q554" i="27" a="1"/>
  <c r="Q554" i="27" s="1"/>
  <c r="P554" i="27"/>
  <c r="M554" i="27"/>
  <c r="P553" i="27"/>
  <c r="Q553" i="27" s="1" a="1"/>
  <c r="Q553" i="27" s="1"/>
  <c r="M553" i="27"/>
  <c r="P552" i="27"/>
  <c r="M552" i="27"/>
  <c r="P551" i="27"/>
  <c r="Q551" i="27" s="1" a="1"/>
  <c r="Q551" i="27" s="1"/>
  <c r="M551" i="27"/>
  <c r="P550" i="27"/>
  <c r="Q550" i="27" s="1" a="1"/>
  <c r="Q550" i="27" s="1"/>
  <c r="M550" i="27"/>
  <c r="Q549" i="27" a="1"/>
  <c r="Q549" i="27" s="1"/>
  <c r="P549" i="27"/>
  <c r="M549" i="27"/>
  <c r="P548" i="27"/>
  <c r="Q548" i="27" s="1" a="1"/>
  <c r="Q548" i="27" s="1"/>
  <c r="M548" i="27"/>
  <c r="P547" i="27"/>
  <c r="Q547" i="27" s="1" a="1"/>
  <c r="Q547" i="27" s="1"/>
  <c r="M547" i="27"/>
  <c r="Q546" i="27" a="1"/>
  <c r="Q546" i="27" s="1"/>
  <c r="P546" i="27"/>
  <c r="M546" i="27"/>
  <c r="P545" i="27"/>
  <c r="Q545" i="27" s="1" a="1"/>
  <c r="Q545" i="27" s="1"/>
  <c r="M545" i="27"/>
  <c r="P544" i="27"/>
  <c r="Q544" i="27" s="1" a="1"/>
  <c r="Q544" i="27" s="1"/>
  <c r="M544" i="27"/>
  <c r="Q543" i="27" a="1"/>
  <c r="Q543" i="27" s="1"/>
  <c r="P543" i="27"/>
  <c r="M543" i="27"/>
  <c r="Q542" i="27" a="1"/>
  <c r="Q542" i="27" s="1"/>
  <c r="P542" i="27"/>
  <c r="M542" i="27"/>
  <c r="P541" i="27"/>
  <c r="Q541" i="27" s="1" a="1"/>
  <c r="Q541" i="27" s="1"/>
  <c r="M541" i="27"/>
  <c r="Q540" i="27" a="1"/>
  <c r="Q540" i="27" s="1"/>
  <c r="P540" i="27"/>
  <c r="M540" i="27"/>
  <c r="P539" i="27"/>
  <c r="Q539" i="27" s="1" a="1"/>
  <c r="Q539" i="27" s="1"/>
  <c r="M539" i="27"/>
  <c r="P538" i="27"/>
  <c r="Q538" i="27" s="1" a="1"/>
  <c r="Q538" i="27" s="1"/>
  <c r="M538" i="27"/>
  <c r="Q537" i="27" a="1"/>
  <c r="Q537" i="27" s="1"/>
  <c r="P537" i="27"/>
  <c r="M537" i="27"/>
  <c r="P536" i="27"/>
  <c r="Q536" i="27" s="1" a="1"/>
  <c r="Q536" i="27" s="1"/>
  <c r="M536" i="27"/>
  <c r="P535" i="27"/>
  <c r="Q535" i="27" s="1" a="1"/>
  <c r="Q535" i="27" s="1"/>
  <c r="M535" i="27"/>
  <c r="Q534" i="27" a="1"/>
  <c r="Q534" i="27" s="1"/>
  <c r="P534" i="27"/>
  <c r="M534" i="27"/>
  <c r="P533" i="27"/>
  <c r="Q533" i="27" s="1" a="1"/>
  <c r="Q533" i="27" s="1"/>
  <c r="M533" i="27"/>
  <c r="P532" i="27"/>
  <c r="Q532" i="27" s="1" a="1"/>
  <c r="Q532" i="27" s="1"/>
  <c r="M532" i="27"/>
  <c r="Q531" i="27" a="1"/>
  <c r="Q531" i="27" s="1"/>
  <c r="P531" i="27"/>
  <c r="M531" i="27"/>
  <c r="Q530" i="27" a="1"/>
  <c r="Q530" i="27" s="1"/>
  <c r="P530" i="27"/>
  <c r="M530" i="27"/>
  <c r="P529" i="27"/>
  <c r="Q529" i="27" s="1" a="1"/>
  <c r="Q529" i="27" s="1"/>
  <c r="M529" i="27"/>
  <c r="Q528" i="27" a="1"/>
  <c r="Q528" i="27" s="1"/>
  <c r="P528" i="27"/>
  <c r="M528" i="27"/>
  <c r="P527" i="27"/>
  <c r="Q527" i="27" s="1" a="1"/>
  <c r="Q527" i="27" s="1"/>
  <c r="M527" i="27"/>
  <c r="P526" i="27"/>
  <c r="Q526" i="27" s="1" a="1"/>
  <c r="Q526" i="27" s="1"/>
  <c r="M526" i="27"/>
  <c r="Q525" i="27" a="1"/>
  <c r="Q525" i="27" s="1"/>
  <c r="P525" i="27"/>
  <c r="M525" i="27"/>
  <c r="Q524" i="27" a="1"/>
  <c r="Q524" i="27" s="1"/>
  <c r="P524" i="27"/>
  <c r="M524" i="27"/>
  <c r="P523" i="27"/>
  <c r="Q523" i="27" s="1" a="1"/>
  <c r="Q523" i="27" s="1"/>
  <c r="M523" i="27"/>
  <c r="P522" i="27"/>
  <c r="M522" i="27"/>
  <c r="P521" i="27"/>
  <c r="M521" i="27"/>
  <c r="P520" i="27"/>
  <c r="M520" i="27"/>
  <c r="Q519" i="27" a="1"/>
  <c r="Q519" i="27" s="1"/>
  <c r="P519" i="27"/>
  <c r="M519" i="27"/>
  <c r="Q518" i="27" a="1"/>
  <c r="Q518" i="27" s="1"/>
  <c r="P518" i="27"/>
  <c r="M518" i="27"/>
  <c r="P517" i="27"/>
  <c r="Q517" i="27" s="1" a="1"/>
  <c r="Q517" i="27" s="1"/>
  <c r="M517" i="27"/>
  <c r="Q516" i="27" a="1"/>
  <c r="Q516" i="27" s="1"/>
  <c r="P516" i="27"/>
  <c r="M516" i="27"/>
  <c r="P515" i="27"/>
  <c r="Q515" i="27" s="1" a="1"/>
  <c r="Q515" i="27" s="1"/>
  <c r="M515" i="27"/>
  <c r="P514" i="27"/>
  <c r="Q514" i="27" s="1" a="1"/>
  <c r="Q514" i="27" s="1"/>
  <c r="M514" i="27"/>
  <c r="P513" i="27"/>
  <c r="Q513" i="27" s="1" a="1"/>
  <c r="Q513" i="27" s="1"/>
  <c r="M513" i="27"/>
  <c r="P512" i="27"/>
  <c r="M512" i="27"/>
  <c r="P511" i="27"/>
  <c r="Q511" i="27" s="1" a="1"/>
  <c r="Q511" i="27" s="1"/>
  <c r="M511" i="27"/>
  <c r="Q510" i="27" a="1"/>
  <c r="Q510" i="27" s="1"/>
  <c r="P510" i="27"/>
  <c r="M510" i="27"/>
  <c r="P509" i="27"/>
  <c r="M509" i="27"/>
  <c r="P508" i="27"/>
  <c r="Q508" i="27" s="1" a="1"/>
  <c r="Q508" i="27" s="1"/>
  <c r="M508" i="27"/>
  <c r="P507" i="27"/>
  <c r="Q507" i="27" s="1" a="1"/>
  <c r="Q507" i="27" s="1"/>
  <c r="M507" i="27"/>
  <c r="P506" i="27"/>
  <c r="M506" i="27"/>
  <c r="P505" i="27"/>
  <c r="Q505" i="27" s="1" a="1"/>
  <c r="Q505" i="27" s="1"/>
  <c r="M505" i="27"/>
  <c r="P504" i="27"/>
  <c r="M504" i="27"/>
  <c r="P503" i="27"/>
  <c r="Q503" i="27" s="1" a="1"/>
  <c r="Q503" i="27" s="1"/>
  <c r="M503" i="27"/>
  <c r="P502" i="27"/>
  <c r="Q502" i="27" s="1" a="1"/>
  <c r="Q502" i="27" s="1"/>
  <c r="M502" i="27"/>
  <c r="P501" i="27"/>
  <c r="M501" i="27"/>
  <c r="P500" i="27"/>
  <c r="Q500" i="27" s="1" a="1"/>
  <c r="Q500" i="27" s="1"/>
  <c r="M500" i="27"/>
  <c r="P499" i="27"/>
  <c r="Q499" i="27" s="1" a="1"/>
  <c r="Q499" i="27" s="1"/>
  <c r="M499" i="27"/>
  <c r="P498" i="27"/>
  <c r="M498" i="27"/>
  <c r="P497" i="27"/>
  <c r="Q497" i="27" s="1" a="1"/>
  <c r="Q497" i="27" s="1"/>
  <c r="M497" i="27"/>
  <c r="P496" i="27"/>
  <c r="Q496" i="27" s="1" a="1"/>
  <c r="Q496" i="27" s="1"/>
  <c r="M496" i="27"/>
  <c r="P495" i="27"/>
  <c r="M495" i="27"/>
  <c r="Q494" i="27" a="1"/>
  <c r="Q494" i="27" s="1"/>
  <c r="P494" i="27"/>
  <c r="M494" i="27"/>
  <c r="P493" i="27"/>
  <c r="Q493" i="27" s="1" a="1"/>
  <c r="Q493" i="27" s="1"/>
  <c r="M493" i="27"/>
  <c r="P492" i="27"/>
  <c r="M492" i="27"/>
  <c r="Q491" i="27" a="1"/>
  <c r="Q491" i="27" s="1"/>
  <c r="P491" i="27"/>
  <c r="M491" i="27"/>
  <c r="P490" i="27"/>
  <c r="M490" i="27"/>
  <c r="P489" i="27"/>
  <c r="Q489" i="27" s="1" a="1"/>
  <c r="Q489" i="27" s="1"/>
  <c r="M489" i="27"/>
  <c r="P488" i="27"/>
  <c r="Q488" i="27" s="1" a="1"/>
  <c r="Q488" i="27" s="1"/>
  <c r="M488" i="27"/>
  <c r="P487" i="27"/>
  <c r="M487" i="27"/>
  <c r="P486" i="27"/>
  <c r="Q486" i="27" s="1" a="1"/>
  <c r="Q486" i="27" s="1"/>
  <c r="M486" i="27"/>
  <c r="Q485" i="27" a="1"/>
  <c r="Q485" i="27" s="1"/>
  <c r="P485" i="27"/>
  <c r="M485" i="27"/>
  <c r="P484" i="27"/>
  <c r="Q484" i="27" s="1" a="1"/>
  <c r="Q484" i="27" s="1"/>
  <c r="M484" i="27"/>
  <c r="P483" i="27"/>
  <c r="M483" i="27"/>
  <c r="P482" i="27"/>
  <c r="Q482" i="27" s="1" a="1"/>
  <c r="Q482" i="27" s="1"/>
  <c r="M482" i="27"/>
  <c r="P481" i="27"/>
  <c r="M481" i="27"/>
  <c r="P480" i="27"/>
  <c r="Q480" i="27" s="1" a="1"/>
  <c r="Q480" i="27" s="1"/>
  <c r="M480" i="27"/>
  <c r="P479" i="27"/>
  <c r="Q479" i="27" s="1" a="1"/>
  <c r="Q479" i="27" s="1"/>
  <c r="M479" i="27"/>
  <c r="P478" i="27"/>
  <c r="Q478" i="27" s="1" a="1"/>
  <c r="Q478" i="27" s="1"/>
  <c r="M478" i="27"/>
  <c r="P477" i="27"/>
  <c r="Q477" i="27" s="1" a="1"/>
  <c r="Q477" i="27" s="1"/>
  <c r="M477" i="27"/>
  <c r="P476" i="27"/>
  <c r="Q476" i="27" s="1" a="1"/>
  <c r="Q476" i="27" s="1"/>
  <c r="M476" i="27"/>
  <c r="P475" i="27"/>
  <c r="Q475" i="27" s="1" a="1"/>
  <c r="Q475" i="27" s="1"/>
  <c r="M475" i="27"/>
  <c r="P474" i="27"/>
  <c r="M474" i="27"/>
  <c r="P473" i="27"/>
  <c r="M473" i="27"/>
  <c r="P472" i="27"/>
  <c r="M472" i="27"/>
  <c r="P471" i="27"/>
  <c r="Q471" i="27" s="1" a="1"/>
  <c r="Q471" i="27" s="1"/>
  <c r="M471" i="27"/>
  <c r="P470" i="27"/>
  <c r="Q470" i="27" s="1" a="1"/>
  <c r="Q470" i="27" s="1"/>
  <c r="M470" i="27"/>
  <c r="Q469" i="27" a="1"/>
  <c r="Q469" i="27" s="1"/>
  <c r="P469" i="27"/>
  <c r="M469" i="27"/>
  <c r="P468" i="27"/>
  <c r="Q468" i="27" s="1" a="1"/>
  <c r="Q468" i="27" s="1"/>
  <c r="M468" i="27"/>
  <c r="P467" i="27"/>
  <c r="Q467" i="27" s="1" a="1"/>
  <c r="Q467" i="27" s="1"/>
  <c r="M467" i="27"/>
  <c r="P466" i="27"/>
  <c r="Q466" i="27" s="1" a="1"/>
  <c r="Q466" i="27" s="1"/>
  <c r="M466" i="27"/>
  <c r="P465" i="27"/>
  <c r="Q465" i="27" s="1" a="1"/>
  <c r="Q465" i="27" s="1"/>
  <c r="M465" i="27"/>
  <c r="P464" i="27"/>
  <c r="Q464" i="27" s="1" a="1"/>
  <c r="Q464" i="27" s="1"/>
  <c r="M464" i="27"/>
  <c r="P463" i="27"/>
  <c r="Q463" i="27" s="1" a="1"/>
  <c r="Q463" i="27" s="1"/>
  <c r="M463" i="27"/>
  <c r="P462" i="27"/>
  <c r="Q462" i="27" s="1" a="1"/>
  <c r="Q462" i="27" s="1"/>
  <c r="M462" i="27"/>
  <c r="P461" i="27"/>
  <c r="Q461" i="27" s="1" a="1"/>
  <c r="Q461" i="27" s="1"/>
  <c r="M461" i="27"/>
  <c r="P460" i="27"/>
  <c r="Q460" i="27" s="1" a="1"/>
  <c r="Q460" i="27" s="1"/>
  <c r="M460" i="27"/>
  <c r="P459" i="27"/>
  <c r="Q459" i="27" s="1" a="1"/>
  <c r="Q459" i="27" s="1"/>
  <c r="M459" i="27"/>
  <c r="P458" i="27"/>
  <c r="Q458" i="27" s="1" a="1"/>
  <c r="Q458" i="27" s="1"/>
  <c r="M458" i="27"/>
  <c r="Q457" i="27" a="1"/>
  <c r="Q457" i="27" s="1"/>
  <c r="P457" i="27"/>
  <c r="M457" i="27"/>
  <c r="P456" i="27"/>
  <c r="Q456" i="27" s="1" a="1"/>
  <c r="Q456" i="27" s="1"/>
  <c r="M456" i="27"/>
  <c r="P455" i="27"/>
  <c r="Q455" i="27" s="1" a="1"/>
  <c r="Q455" i="27" s="1"/>
  <c r="M455" i="27"/>
  <c r="P454" i="27"/>
  <c r="Q454" i="27" s="1" a="1"/>
  <c r="Q454" i="27" s="1"/>
  <c r="M454" i="27"/>
  <c r="P453" i="27"/>
  <c r="Q453" i="27" s="1" a="1"/>
  <c r="Q453" i="27" s="1"/>
  <c r="M453" i="27"/>
  <c r="P452" i="27"/>
  <c r="Q452" i="27" s="1" a="1"/>
  <c r="Q452" i="27" s="1"/>
  <c r="M452" i="27"/>
  <c r="P451" i="27"/>
  <c r="Q451" i="27" s="1" a="1"/>
  <c r="Q451" i="27" s="1"/>
  <c r="M451" i="27"/>
  <c r="P450" i="27"/>
  <c r="Q450" i="27" s="1" a="1"/>
  <c r="Q450" i="27" s="1"/>
  <c r="M450" i="27"/>
  <c r="P449" i="27"/>
  <c r="Q449" i="27" s="1" a="1"/>
  <c r="Q449" i="27" s="1"/>
  <c r="M449" i="27"/>
  <c r="P448" i="27"/>
  <c r="Q448" i="27" s="1" a="1"/>
  <c r="Q448" i="27" s="1"/>
  <c r="M448" i="27"/>
  <c r="P447" i="27"/>
  <c r="Q447" i="27" s="1" a="1"/>
  <c r="Q447" i="27" s="1"/>
  <c r="M447" i="27"/>
  <c r="P446" i="27"/>
  <c r="M446" i="27"/>
  <c r="P445" i="27"/>
  <c r="M445" i="27"/>
  <c r="P444" i="27"/>
  <c r="M444" i="27"/>
  <c r="P443" i="27"/>
  <c r="M443" i="27"/>
  <c r="P442" i="27"/>
  <c r="Q442" i="27" s="1" a="1"/>
  <c r="Q442" i="27" s="1"/>
  <c r="M442" i="27"/>
  <c r="P441" i="27"/>
  <c r="Q441" i="27" s="1" a="1"/>
  <c r="Q441" i="27" s="1"/>
  <c r="M441" i="27"/>
  <c r="P440" i="27"/>
  <c r="Q440" i="27" s="1" a="1"/>
  <c r="Q440" i="27" s="1"/>
  <c r="M440" i="27"/>
  <c r="P439" i="27"/>
  <c r="Q439" i="27" s="1" a="1"/>
  <c r="Q439" i="27" s="1"/>
  <c r="M439" i="27"/>
  <c r="P438" i="27"/>
  <c r="Q438" i="27" s="1" a="1"/>
  <c r="Q438" i="27" s="1"/>
  <c r="M438" i="27"/>
  <c r="P437" i="27"/>
  <c r="Q437" i="27" s="1" a="1"/>
  <c r="Q437" i="27" s="1"/>
  <c r="M437" i="27"/>
  <c r="P436" i="27"/>
  <c r="Q436" i="27" s="1" a="1"/>
  <c r="Q436" i="27" s="1"/>
  <c r="M436" i="27"/>
  <c r="P435" i="27"/>
  <c r="Q435" i="27" s="1" a="1"/>
  <c r="Q435" i="27" s="1"/>
  <c r="M435" i="27"/>
  <c r="P434" i="27"/>
  <c r="Q434" i="27" s="1" a="1"/>
  <c r="Q434" i="27" s="1"/>
  <c r="M434" i="27"/>
  <c r="Q433" i="27" a="1"/>
  <c r="Q433" i="27" s="1"/>
  <c r="P433" i="27"/>
  <c r="M433" i="27"/>
  <c r="P432" i="27"/>
  <c r="Q432" i="27" s="1" a="1"/>
  <c r="Q432" i="27" s="1"/>
  <c r="M432" i="27"/>
  <c r="P431" i="27"/>
  <c r="Q431" i="27" s="1" a="1"/>
  <c r="Q431" i="27" s="1"/>
  <c r="M431" i="27"/>
  <c r="P430" i="27"/>
  <c r="Q430" i="27" s="1" a="1"/>
  <c r="Q430" i="27" s="1"/>
  <c r="M430" i="27"/>
  <c r="P429" i="27"/>
  <c r="Q429" i="27" s="1" a="1"/>
  <c r="Q429" i="27" s="1"/>
  <c r="M429" i="27"/>
  <c r="P428" i="27"/>
  <c r="Q428" i="27" s="1" a="1"/>
  <c r="Q428" i="27" s="1"/>
  <c r="M428" i="27"/>
  <c r="P427" i="27"/>
  <c r="Q427" i="27" s="1" a="1"/>
  <c r="Q427" i="27" s="1"/>
  <c r="M427" i="27"/>
  <c r="P426" i="27"/>
  <c r="Q426" i="27" s="1" a="1"/>
  <c r="Q426" i="27" s="1"/>
  <c r="M426" i="27"/>
  <c r="P425" i="27"/>
  <c r="Q425" i="27" s="1" a="1"/>
  <c r="Q425" i="27" s="1"/>
  <c r="M425" i="27"/>
  <c r="P424" i="27"/>
  <c r="Q424" i="27" s="1" a="1"/>
  <c r="Q424" i="27" s="1"/>
  <c r="M424" i="27"/>
  <c r="P423" i="27"/>
  <c r="Q423" i="27" s="1" a="1"/>
  <c r="Q423" i="27" s="1"/>
  <c r="M423" i="27"/>
  <c r="P422" i="27"/>
  <c r="Q422" i="27" s="1" a="1"/>
  <c r="Q422" i="27" s="1"/>
  <c r="M422" i="27"/>
  <c r="P421" i="27"/>
  <c r="M421" i="27"/>
  <c r="P420" i="27"/>
  <c r="M420" i="27"/>
  <c r="P419" i="27"/>
  <c r="M419" i="27"/>
  <c r="P418" i="27"/>
  <c r="M418" i="27"/>
  <c r="P417" i="27"/>
  <c r="M417" i="27"/>
  <c r="P416" i="27"/>
  <c r="M416" i="27"/>
  <c r="P415" i="27"/>
  <c r="M415" i="27"/>
  <c r="P414" i="27"/>
  <c r="M414" i="27"/>
  <c r="P413" i="27"/>
  <c r="M413" i="27"/>
  <c r="P412" i="27"/>
  <c r="M412" i="27"/>
  <c r="P411" i="27"/>
  <c r="M411" i="27"/>
  <c r="P410" i="27"/>
  <c r="M410" i="27"/>
  <c r="P409" i="27"/>
  <c r="Q409" i="27" s="1" a="1"/>
  <c r="Q409" i="27" s="1"/>
  <c r="M409" i="27"/>
  <c r="P408" i="27"/>
  <c r="Q408" i="27" s="1" a="1"/>
  <c r="Q408" i="27" s="1"/>
  <c r="M408" i="27"/>
  <c r="P407" i="27"/>
  <c r="M407" i="27"/>
  <c r="P406" i="27"/>
  <c r="M406" i="27"/>
  <c r="P405" i="27"/>
  <c r="M405" i="27"/>
  <c r="P404" i="27"/>
  <c r="M404" i="27"/>
  <c r="Q403" i="27" a="1"/>
  <c r="Q403" i="27" s="1"/>
  <c r="P403" i="27"/>
  <c r="M403" i="27"/>
  <c r="P402" i="27"/>
  <c r="M402" i="27"/>
  <c r="P401" i="27"/>
  <c r="M401" i="27"/>
  <c r="P400" i="27"/>
  <c r="M400" i="27"/>
  <c r="P399" i="27"/>
  <c r="M399" i="27"/>
  <c r="P398" i="27"/>
  <c r="M398" i="27"/>
  <c r="P397" i="27"/>
  <c r="M397" i="27"/>
  <c r="P396" i="27"/>
  <c r="M396" i="27"/>
  <c r="P395" i="27"/>
  <c r="Q395" i="27" s="1" a="1"/>
  <c r="Q395" i="27" s="1"/>
  <c r="M395" i="27"/>
  <c r="P394" i="27"/>
  <c r="Q394" i="27" s="1" a="1"/>
  <c r="Q394" i="27" s="1"/>
  <c r="M394" i="27"/>
  <c r="P393" i="27"/>
  <c r="M393" i="27"/>
  <c r="P392" i="27"/>
  <c r="M392" i="27"/>
  <c r="P391" i="27"/>
  <c r="Q391" i="27" s="1" a="1"/>
  <c r="Q391" i="27" s="1"/>
  <c r="M391" i="27"/>
  <c r="P390" i="27"/>
  <c r="M390" i="27"/>
  <c r="P389" i="27"/>
  <c r="Q389" i="27" s="1" a="1"/>
  <c r="Q389" i="27" s="1"/>
  <c r="M389" i="27"/>
  <c r="P388" i="27"/>
  <c r="M388" i="27"/>
  <c r="P387" i="27"/>
  <c r="M387" i="27"/>
  <c r="P386" i="27"/>
  <c r="M386" i="27"/>
  <c r="P385" i="27"/>
  <c r="M385" i="27"/>
  <c r="P384" i="27"/>
  <c r="M384" i="27"/>
  <c r="P383" i="27"/>
  <c r="M383" i="27"/>
  <c r="P382" i="27"/>
  <c r="M382" i="27"/>
  <c r="P381" i="27"/>
  <c r="Q381" i="27" s="1" a="1"/>
  <c r="Q381" i="27" s="1"/>
  <c r="M381" i="27"/>
  <c r="P380" i="27"/>
  <c r="Q380" i="27" s="1" a="1"/>
  <c r="Q380" i="27" s="1"/>
  <c r="M380" i="27"/>
  <c r="P379" i="27"/>
  <c r="Q379" i="27" s="1" a="1"/>
  <c r="Q379" i="27" s="1"/>
  <c r="M379" i="27"/>
  <c r="P378" i="27"/>
  <c r="Q378" i="27" s="1" a="1"/>
  <c r="Q378" i="27" s="1"/>
  <c r="M378" i="27"/>
  <c r="P377" i="27"/>
  <c r="M377" i="27"/>
  <c r="P376" i="27"/>
  <c r="M376" i="27"/>
  <c r="P375" i="27"/>
  <c r="Q375" i="27" s="1" a="1"/>
  <c r="Q375" i="27" s="1"/>
  <c r="M375" i="27"/>
  <c r="P374" i="27"/>
  <c r="Q374" i="27" s="1" a="1"/>
  <c r="Q374" i="27" s="1"/>
  <c r="M374" i="27"/>
  <c r="P373" i="27"/>
  <c r="M373" i="27"/>
  <c r="P372" i="27"/>
  <c r="M372" i="27"/>
  <c r="P371" i="27"/>
  <c r="Q371" i="27" s="1" a="1"/>
  <c r="Q371" i="27" s="1"/>
  <c r="M371" i="27"/>
  <c r="P370" i="27"/>
  <c r="M370" i="27"/>
  <c r="P369" i="27"/>
  <c r="Q369" i="27" s="1" a="1"/>
  <c r="Q369" i="27" s="1"/>
  <c r="M369" i="27"/>
  <c r="P368" i="27"/>
  <c r="M368" i="27"/>
  <c r="P367" i="27"/>
  <c r="M367" i="27"/>
  <c r="P366" i="27"/>
  <c r="M366" i="27"/>
  <c r="P365" i="27"/>
  <c r="M365" i="27"/>
  <c r="P364" i="27"/>
  <c r="Q364" i="27" s="1" a="1"/>
  <c r="Q364" i="27" s="1"/>
  <c r="M364" i="27"/>
  <c r="P363" i="27"/>
  <c r="Q363" i="27" s="1" a="1"/>
  <c r="Q363" i="27" s="1"/>
  <c r="M363" i="27"/>
  <c r="P362" i="27"/>
  <c r="M362" i="27"/>
  <c r="P361" i="27"/>
  <c r="Q361" i="27" s="1" a="1"/>
  <c r="Q361" i="27" s="1"/>
  <c r="M361" i="27"/>
  <c r="P360" i="27"/>
  <c r="Q360" i="27" s="1" a="1"/>
  <c r="Q360" i="27" s="1"/>
  <c r="M360" i="27"/>
  <c r="P359" i="27"/>
  <c r="Q359" i="27" s="1" a="1"/>
  <c r="Q359" i="27" s="1"/>
  <c r="M359" i="27"/>
  <c r="Q358" i="27" a="1"/>
  <c r="Q358" i="27" s="1"/>
  <c r="P358" i="27"/>
  <c r="M358" i="27"/>
  <c r="P357" i="27"/>
  <c r="Q357" i="27" s="1" a="1"/>
  <c r="Q357" i="27" s="1"/>
  <c r="M357" i="27"/>
  <c r="P356" i="27"/>
  <c r="Q356" i="27" s="1" a="1"/>
  <c r="Q356" i="27" s="1"/>
  <c r="M356" i="27"/>
  <c r="P355" i="27"/>
  <c r="M355" i="27"/>
  <c r="P354" i="27"/>
  <c r="Q354" i="27" s="1" a="1"/>
  <c r="Q354" i="27" s="1"/>
  <c r="M354" i="27"/>
  <c r="P353" i="27"/>
  <c r="Q353" i="27" s="1" a="1"/>
  <c r="Q353" i="27" s="1"/>
  <c r="M353" i="27"/>
  <c r="P352" i="27"/>
  <c r="Q352" i="27" s="1" a="1"/>
  <c r="Q352" i="27" s="1"/>
  <c r="M352" i="27"/>
  <c r="P351" i="27"/>
  <c r="Q351" i="27" s="1" a="1"/>
  <c r="Q351" i="27" s="1"/>
  <c r="M351" i="27"/>
  <c r="P350" i="27"/>
  <c r="Q350" i="27" s="1" a="1"/>
  <c r="Q350" i="27" s="1"/>
  <c r="M350" i="27"/>
  <c r="P349" i="27"/>
  <c r="M349" i="27"/>
  <c r="P348" i="27"/>
  <c r="Q348" i="27" s="1" a="1"/>
  <c r="Q348" i="27" s="1"/>
  <c r="M348" i="27"/>
  <c r="P347" i="27"/>
  <c r="Q347" i="27" s="1" a="1"/>
  <c r="Q347" i="27" s="1"/>
  <c r="M347" i="27"/>
  <c r="P346" i="27"/>
  <c r="Q346" i="27" s="1" a="1"/>
  <c r="Q346" i="27" s="1"/>
  <c r="M346" i="27"/>
  <c r="P345" i="27"/>
  <c r="Q345" i="27" s="1" a="1"/>
  <c r="Q345" i="27" s="1"/>
  <c r="M345" i="27"/>
  <c r="P344" i="27"/>
  <c r="Q344" i="27" s="1" a="1"/>
  <c r="Q344" i="27" s="1"/>
  <c r="M344" i="27"/>
  <c r="P343" i="27"/>
  <c r="Q343" i="27" s="1" a="1"/>
  <c r="Q343" i="27" s="1"/>
  <c r="M343" i="27"/>
  <c r="P342" i="27"/>
  <c r="Q342" i="27" s="1" a="1"/>
  <c r="Q342" i="27" s="1"/>
  <c r="M342" i="27"/>
  <c r="P341" i="27"/>
  <c r="Q341" i="27" s="1" a="1"/>
  <c r="Q341" i="27" s="1"/>
  <c r="M341" i="27"/>
  <c r="P340" i="27"/>
  <c r="M340" i="27"/>
  <c r="P339" i="27"/>
  <c r="Q339" i="27" s="1" a="1"/>
  <c r="Q339" i="27" s="1"/>
  <c r="M339" i="27"/>
  <c r="P338" i="27"/>
  <c r="Q338" i="27" s="1" a="1"/>
  <c r="Q338" i="27" s="1"/>
  <c r="M338" i="27"/>
  <c r="P337" i="27"/>
  <c r="Q337" i="27" s="1" a="1"/>
  <c r="Q337" i="27" s="1"/>
  <c r="M337" i="27"/>
  <c r="P336" i="27"/>
  <c r="Q336" i="27" s="1" a="1"/>
  <c r="Q336" i="27" s="1"/>
  <c r="M336" i="27"/>
  <c r="P335" i="27"/>
  <c r="Q335" i="27" s="1" a="1"/>
  <c r="Q335" i="27" s="1"/>
  <c r="M335" i="27"/>
  <c r="P334" i="27"/>
  <c r="Q334" i="27" s="1" a="1"/>
  <c r="Q334" i="27" s="1"/>
  <c r="M334" i="27"/>
  <c r="P333" i="27"/>
  <c r="Q333" i="27" s="1" a="1"/>
  <c r="Q333" i="27" s="1"/>
  <c r="M333" i="27"/>
  <c r="P332" i="27"/>
  <c r="M332" i="27"/>
  <c r="Q331" i="27" a="1"/>
  <c r="Q331" i="27" s="1"/>
  <c r="P331" i="27"/>
  <c r="M331" i="27"/>
  <c r="P330" i="27"/>
  <c r="Q330" i="27" s="1" a="1"/>
  <c r="Q330" i="27" s="1"/>
  <c r="M330" i="27"/>
  <c r="P329" i="27"/>
  <c r="Q329" i="27" s="1" a="1"/>
  <c r="Q329" i="27" s="1"/>
  <c r="M329" i="27"/>
  <c r="P328" i="27"/>
  <c r="Q328" i="27" s="1" a="1"/>
  <c r="Q328" i="27" s="1"/>
  <c r="M328" i="27"/>
  <c r="P327" i="27"/>
  <c r="Q327" i="27" s="1" a="1"/>
  <c r="Q327" i="27" s="1"/>
  <c r="M327" i="27"/>
  <c r="P326" i="27"/>
  <c r="Q326" i="27" s="1" a="1"/>
  <c r="Q326" i="27" s="1"/>
  <c r="M326" i="27"/>
  <c r="P325" i="27"/>
  <c r="Q325" i="27" s="1" a="1"/>
  <c r="Q325" i="27" s="1"/>
  <c r="M325" i="27"/>
  <c r="P324" i="27"/>
  <c r="Q324" i="27" s="1" a="1"/>
  <c r="Q324" i="27" s="1"/>
  <c r="M324" i="27"/>
  <c r="P323" i="27"/>
  <c r="Q323" i="27" s="1" a="1"/>
  <c r="Q323" i="27" s="1"/>
  <c r="M323" i="27"/>
  <c r="P322" i="27"/>
  <c r="M322" i="27"/>
  <c r="P321" i="27"/>
  <c r="Q321" i="27" s="1" a="1"/>
  <c r="Q321" i="27" s="1"/>
  <c r="M321" i="27"/>
  <c r="P320" i="27"/>
  <c r="Q320" i="27" s="1" a="1"/>
  <c r="Q320" i="27" s="1"/>
  <c r="M320" i="27"/>
  <c r="P319" i="27"/>
  <c r="M319" i="27"/>
  <c r="P318" i="27"/>
  <c r="Q318" i="27" s="1" a="1"/>
  <c r="Q318" i="27" s="1"/>
  <c r="M318" i="27"/>
  <c r="P317" i="27"/>
  <c r="M317" i="27"/>
  <c r="P316" i="27"/>
  <c r="M316" i="27"/>
  <c r="P315" i="27"/>
  <c r="M315" i="27"/>
  <c r="P314" i="27"/>
  <c r="Q314" i="27" s="1" a="1"/>
  <c r="Q314" i="27" s="1"/>
  <c r="M314" i="27"/>
  <c r="P313" i="27"/>
  <c r="M313" i="27"/>
  <c r="P312" i="27"/>
  <c r="Q312" i="27" s="1" a="1"/>
  <c r="Q312" i="27" s="1"/>
  <c r="M312" i="27"/>
  <c r="P311" i="27"/>
  <c r="Q311" i="27" s="1" a="1"/>
  <c r="Q311" i="27" s="1"/>
  <c r="M311" i="27"/>
  <c r="P310" i="27"/>
  <c r="Q310" i="27" s="1" a="1"/>
  <c r="Q310" i="27" s="1"/>
  <c r="M310" i="27"/>
  <c r="P309" i="27"/>
  <c r="M309" i="27"/>
  <c r="P308" i="27"/>
  <c r="M308" i="27"/>
  <c r="P307" i="27"/>
  <c r="Q307" i="27" s="1" a="1"/>
  <c r="Q307" i="27" s="1"/>
  <c r="M307" i="27"/>
  <c r="P306" i="27"/>
  <c r="M306" i="27"/>
  <c r="P305" i="27"/>
  <c r="Q305" i="27" s="1" a="1"/>
  <c r="Q305" i="27" s="1"/>
  <c r="M305" i="27"/>
  <c r="P304" i="27"/>
  <c r="M304" i="27"/>
  <c r="P303" i="27"/>
  <c r="M303" i="27"/>
  <c r="P302" i="27"/>
  <c r="Q302" i="27" s="1" a="1"/>
  <c r="Q302" i="27" s="1"/>
  <c r="M302" i="27"/>
  <c r="P301" i="27"/>
  <c r="Q301" i="27" s="1" a="1"/>
  <c r="Q301" i="27" s="1"/>
  <c r="M301" i="27"/>
  <c r="P300" i="27"/>
  <c r="M300" i="27"/>
  <c r="P299" i="27"/>
  <c r="M299" i="27"/>
  <c r="P298" i="27"/>
  <c r="M298" i="27"/>
  <c r="P297" i="27"/>
  <c r="Q297" i="27" s="1" a="1"/>
  <c r="Q297" i="27" s="1"/>
  <c r="M297" i="27"/>
  <c r="P296" i="27"/>
  <c r="M296" i="27"/>
  <c r="Q295" i="27" a="1"/>
  <c r="Q295" i="27" s="1"/>
  <c r="P295" i="27"/>
  <c r="M295" i="27"/>
  <c r="P294" i="27"/>
  <c r="Q294" i="27" s="1" a="1"/>
  <c r="Q294" i="27" s="1"/>
  <c r="M294" i="27"/>
  <c r="P293" i="27"/>
  <c r="Q293" i="27" s="1" a="1"/>
  <c r="Q293" i="27" s="1"/>
  <c r="M293" i="27"/>
  <c r="Q292" i="27" a="1"/>
  <c r="Q292" i="27" s="1"/>
  <c r="P292" i="27"/>
  <c r="M292" i="27"/>
  <c r="P291" i="27"/>
  <c r="Q291" i="27" s="1" a="1"/>
  <c r="Q291" i="27" s="1"/>
  <c r="M291" i="27"/>
  <c r="P290" i="27"/>
  <c r="Q290" i="27" s="1" a="1"/>
  <c r="Q290" i="27" s="1"/>
  <c r="M290" i="27"/>
  <c r="Q289" i="27" a="1"/>
  <c r="Q289" i="27" s="1"/>
  <c r="P289" i="27"/>
  <c r="M289" i="27"/>
  <c r="P288" i="27"/>
  <c r="Q288" i="27" s="1" a="1"/>
  <c r="Q288" i="27" s="1"/>
  <c r="M288" i="27"/>
  <c r="P287" i="27"/>
  <c r="M287" i="27"/>
  <c r="Q286" i="27" a="1"/>
  <c r="Q286" i="27" s="1"/>
  <c r="P286" i="27"/>
  <c r="M286" i="27"/>
  <c r="P285" i="27"/>
  <c r="M285" i="27"/>
  <c r="P284" i="27"/>
  <c r="Q284" i="27" s="1" a="1"/>
  <c r="Q284" i="27" s="1"/>
  <c r="M284" i="27"/>
  <c r="Q283" i="27" a="1"/>
  <c r="Q283" i="27" s="1"/>
  <c r="P283" i="27"/>
  <c r="M283" i="27"/>
  <c r="P282" i="27"/>
  <c r="M282" i="27"/>
  <c r="P281" i="27"/>
  <c r="M281" i="27"/>
  <c r="P280" i="27"/>
  <c r="M280" i="27"/>
  <c r="P279" i="27"/>
  <c r="M279" i="27"/>
  <c r="P278" i="27"/>
  <c r="Q278" i="27" s="1" a="1"/>
  <c r="Q278" i="27" s="1"/>
  <c r="M278" i="27"/>
  <c r="Q277" i="27" a="1"/>
  <c r="Q277" i="27" s="1"/>
  <c r="M277" i="27"/>
  <c r="Q276" i="27" a="1"/>
  <c r="Q276" i="27" s="1"/>
  <c r="M276" i="27"/>
  <c r="Q275" i="27" a="1"/>
  <c r="Q275" i="27" s="1"/>
  <c r="M275" i="27"/>
  <c r="Q274" i="27" a="1"/>
  <c r="Q274" i="27" s="1"/>
  <c r="M274" i="27"/>
  <c r="Q273" i="27" a="1"/>
  <c r="Q273" i="27" s="1"/>
  <c r="P273" i="27"/>
  <c r="M273" i="27"/>
  <c r="P272" i="27"/>
  <c r="Q272" i="27" s="1" a="1"/>
  <c r="Q272" i="27" s="1"/>
  <c r="M272" i="27"/>
  <c r="P271" i="27"/>
  <c r="Q271" i="27" s="1" a="1"/>
  <c r="Q271" i="27" s="1"/>
  <c r="M271" i="27"/>
  <c r="P270" i="27"/>
  <c r="M270" i="27"/>
  <c r="P269" i="27"/>
  <c r="M269" i="27"/>
  <c r="P268" i="27"/>
  <c r="M268" i="27"/>
  <c r="Q267" i="27" a="1"/>
  <c r="Q267" i="27" s="1"/>
  <c r="P267" i="27"/>
  <c r="M267" i="27"/>
  <c r="P266" i="27"/>
  <c r="Q266" i="27" s="1" a="1"/>
  <c r="Q266" i="27" s="1"/>
  <c r="M266" i="27"/>
  <c r="P265" i="27"/>
  <c r="Q265" i="27" s="1" a="1"/>
  <c r="Q265" i="27" s="1"/>
  <c r="M265" i="27"/>
  <c r="Q264" i="27" a="1"/>
  <c r="Q264" i="27" s="1"/>
  <c r="P264" i="27"/>
  <c r="M264" i="27"/>
  <c r="P263" i="27"/>
  <c r="Q263" i="27" s="1" a="1"/>
  <c r="Q263" i="27" s="1"/>
  <c r="M263" i="27"/>
  <c r="P262" i="27"/>
  <c r="Q262" i="27" s="1" a="1"/>
  <c r="Q262" i="27" s="1"/>
  <c r="M262" i="27"/>
  <c r="Q261" i="27" a="1"/>
  <c r="Q261" i="27" s="1"/>
  <c r="P261" i="27"/>
  <c r="M261" i="27"/>
  <c r="P260" i="27"/>
  <c r="Q260" i="27" s="1" a="1"/>
  <c r="Q260" i="27" s="1"/>
  <c r="M260" i="27"/>
  <c r="P259" i="27"/>
  <c r="Q259" i="27" s="1" a="1"/>
  <c r="Q259" i="27" s="1"/>
  <c r="M259" i="27"/>
  <c r="P258" i="27"/>
  <c r="M258" i="27"/>
  <c r="P257" i="27"/>
  <c r="M257" i="27"/>
  <c r="P256" i="27"/>
  <c r="M256" i="27"/>
  <c r="Q255" i="27" a="1"/>
  <c r="Q255" i="27" s="1"/>
  <c r="P255" i="27"/>
  <c r="M255" i="27"/>
  <c r="Q254" i="27" a="1"/>
  <c r="Q254" i="27" s="1"/>
  <c r="M254" i="27"/>
  <c r="Q253" i="27" a="1"/>
  <c r="Q253" i="27" s="1"/>
  <c r="M253" i="27"/>
  <c r="Q252" i="27" a="1"/>
  <c r="Q252" i="27" s="1"/>
  <c r="P252" i="27"/>
  <c r="M252" i="27"/>
  <c r="Q251" i="27" a="1"/>
  <c r="Q251" i="27" s="1"/>
  <c r="P251" i="27"/>
  <c r="M251" i="27"/>
  <c r="Q250" i="27" a="1"/>
  <c r="Q250" i="27" s="1"/>
  <c r="P250" i="27"/>
  <c r="M250" i="27"/>
  <c r="Q249" i="27" a="1"/>
  <c r="Q249" i="27" s="1"/>
  <c r="P249" i="27"/>
  <c r="M249" i="27"/>
  <c r="P248" i="27"/>
  <c r="M248" i="27"/>
  <c r="P247" i="27"/>
  <c r="M247" i="27"/>
  <c r="P246" i="27"/>
  <c r="M246" i="27"/>
  <c r="Q245" i="27" a="1"/>
  <c r="Q245" i="27" s="1"/>
  <c r="P245" i="27"/>
  <c r="M245" i="27"/>
  <c r="Q244" i="27" a="1"/>
  <c r="Q244" i="27" s="1"/>
  <c r="P244" i="27"/>
  <c r="M244" i="27"/>
  <c r="Q243" i="27" a="1"/>
  <c r="Q243" i="27" s="1"/>
  <c r="P243" i="27"/>
  <c r="M243" i="27"/>
  <c r="Q242" i="27" a="1"/>
  <c r="Q242" i="27" s="1"/>
  <c r="P242" i="27"/>
  <c r="M242" i="27"/>
  <c r="Q241" i="27" a="1"/>
  <c r="Q241" i="27" s="1"/>
  <c r="P241" i="27"/>
  <c r="M241" i="27"/>
  <c r="Q240" i="27" a="1"/>
  <c r="Q240" i="27" s="1"/>
  <c r="P240" i="27"/>
  <c r="M240" i="27"/>
  <c r="Q239" i="27" a="1"/>
  <c r="Q239" i="27" s="1"/>
  <c r="P239" i="27"/>
  <c r="M239" i="27"/>
  <c r="Q238" i="27" a="1"/>
  <c r="Q238" i="27" s="1"/>
  <c r="P238" i="27"/>
  <c r="M238" i="27"/>
  <c r="Q237" i="27" a="1"/>
  <c r="Q237" i="27" s="1"/>
  <c r="P237" i="27"/>
  <c r="M237" i="27"/>
  <c r="Q236" i="27" a="1"/>
  <c r="Q236" i="27" s="1"/>
  <c r="P236" i="27"/>
  <c r="M236" i="27"/>
  <c r="Q235" i="27" a="1"/>
  <c r="Q235" i="27" s="1"/>
  <c r="P235" i="27"/>
  <c r="M235" i="27"/>
  <c r="M234" i="27"/>
  <c r="P233" i="27"/>
  <c r="Q233" i="27" s="1" a="1"/>
  <c r="Q233" i="27" s="1"/>
  <c r="M233" i="27"/>
  <c r="P232" i="27"/>
  <c r="Q232" i="27" s="1" a="1"/>
  <c r="Q232" i="27" s="1"/>
  <c r="M232" i="27"/>
  <c r="P231" i="27"/>
  <c r="Q231" i="27" s="1" a="1"/>
  <c r="Q231" i="27" s="1"/>
  <c r="M231" i="27"/>
  <c r="P230" i="27"/>
  <c r="Q230" i="27" s="1" a="1"/>
  <c r="Q230" i="27" s="1"/>
  <c r="M230" i="27"/>
  <c r="P229" i="27"/>
  <c r="Q229" i="27" s="1" a="1"/>
  <c r="Q229" i="27" s="1"/>
  <c r="M229" i="27"/>
  <c r="P228" i="27"/>
  <c r="Q228" i="27" s="1" a="1"/>
  <c r="Q228" i="27" s="1"/>
  <c r="M228" i="27"/>
  <c r="P227" i="27"/>
  <c r="Q227" i="27" s="1" a="1"/>
  <c r="Q227" i="27" s="1"/>
  <c r="M227" i="27"/>
  <c r="P226" i="27"/>
  <c r="Q226" i="27" s="1" a="1"/>
  <c r="Q226" i="27" s="1"/>
  <c r="M226" i="27"/>
  <c r="P225" i="27"/>
  <c r="Q225" i="27" s="1" a="1"/>
  <c r="Q225" i="27" s="1"/>
  <c r="M225" i="27"/>
  <c r="P224" i="27"/>
  <c r="Q224" i="27" s="1" a="1"/>
  <c r="Q224" i="27" s="1"/>
  <c r="M224" i="27"/>
  <c r="P223" i="27"/>
  <c r="Q223" i="27" s="1" a="1"/>
  <c r="Q223" i="27" s="1"/>
  <c r="M223" i="27"/>
  <c r="P222" i="27"/>
  <c r="Q222" i="27" s="1" a="1"/>
  <c r="Q222" i="27" s="1"/>
  <c r="M222" i="27"/>
  <c r="P221" i="27"/>
  <c r="Q221" i="27" s="1" a="1"/>
  <c r="Q221" i="27" s="1"/>
  <c r="M221" i="27"/>
  <c r="P220" i="27"/>
  <c r="Q220" i="27" s="1" a="1"/>
  <c r="Q220" i="27" s="1"/>
  <c r="M220" i="27"/>
  <c r="P219" i="27"/>
  <c r="Q219" i="27" s="1" a="1"/>
  <c r="Q219" i="27" s="1"/>
  <c r="M219" i="27"/>
  <c r="P218" i="27"/>
  <c r="Q218" i="27" s="1" a="1"/>
  <c r="Q218" i="27" s="1"/>
  <c r="M218" i="27"/>
  <c r="P217" i="27"/>
  <c r="Q217" i="27" s="1" a="1"/>
  <c r="Q217" i="27" s="1"/>
  <c r="M217" i="27"/>
  <c r="P216" i="27"/>
  <c r="Q216" i="27" s="1" a="1"/>
  <c r="Q216" i="27" s="1"/>
  <c r="M216" i="27"/>
  <c r="P215" i="27"/>
  <c r="Q215" i="27" s="1" a="1"/>
  <c r="Q215" i="27" s="1"/>
  <c r="M215" i="27"/>
  <c r="P214" i="27"/>
  <c r="Q214" i="27" s="1" a="1"/>
  <c r="Q214" i="27" s="1"/>
  <c r="M214" i="27"/>
  <c r="P213" i="27"/>
  <c r="Q213" i="27" s="1" a="1"/>
  <c r="Q213" i="27" s="1"/>
  <c r="M213" i="27"/>
  <c r="P212" i="27"/>
  <c r="Q212" i="27" s="1" a="1"/>
  <c r="Q212" i="27" s="1"/>
  <c r="M212" i="27"/>
  <c r="P211" i="27"/>
  <c r="Q211" i="27" s="1" a="1"/>
  <c r="Q211" i="27" s="1"/>
  <c r="M211" i="27"/>
  <c r="P210" i="27"/>
  <c r="Q210" i="27" s="1" a="1"/>
  <c r="Q210" i="27" s="1"/>
  <c r="M210" i="27"/>
  <c r="P209" i="27"/>
  <c r="Q209" i="27" s="1" a="1"/>
  <c r="Q209" i="27" s="1"/>
  <c r="M209" i="27"/>
  <c r="P208" i="27"/>
  <c r="Q208" i="27" s="1" a="1"/>
  <c r="Q208" i="27" s="1"/>
  <c r="M208" i="27"/>
  <c r="P207" i="27"/>
  <c r="Q207" i="27" s="1" a="1"/>
  <c r="Q207" i="27" s="1"/>
  <c r="M207" i="27"/>
  <c r="P206" i="27"/>
  <c r="Q206" i="27" s="1" a="1"/>
  <c r="Q206" i="27" s="1"/>
  <c r="M206" i="27"/>
  <c r="P205" i="27"/>
  <c r="Q205" i="27" s="1" a="1"/>
  <c r="Q205" i="27" s="1"/>
  <c r="M205" i="27"/>
  <c r="P204" i="27"/>
  <c r="M204" i="27"/>
  <c r="P203" i="27"/>
  <c r="M203" i="27"/>
  <c r="P202" i="27"/>
  <c r="M202" i="27"/>
  <c r="P201" i="27"/>
  <c r="Q201" i="27" s="1" a="1"/>
  <c r="Q201" i="27" s="1"/>
  <c r="M201" i="27"/>
  <c r="P200" i="27"/>
  <c r="Q200" i="27" s="1" a="1"/>
  <c r="Q200" i="27" s="1"/>
  <c r="M200" i="27"/>
  <c r="P199" i="27"/>
  <c r="Q199" i="27" s="1" a="1"/>
  <c r="Q199" i="27" s="1"/>
  <c r="M199" i="27"/>
  <c r="P198" i="27"/>
  <c r="Q198" i="27" s="1" a="1"/>
  <c r="Q198" i="27" s="1"/>
  <c r="M198" i="27"/>
  <c r="P197" i="27"/>
  <c r="Q197" i="27" s="1" a="1"/>
  <c r="Q197" i="27" s="1"/>
  <c r="M197" i="27"/>
  <c r="P196" i="27"/>
  <c r="Q196" i="27" s="1" a="1"/>
  <c r="Q196" i="27" s="1"/>
  <c r="M196" i="27"/>
  <c r="P195" i="27"/>
  <c r="M195" i="27"/>
  <c r="P194" i="27"/>
  <c r="M194" i="27"/>
  <c r="P193" i="27"/>
  <c r="M193" i="27"/>
  <c r="P192" i="27"/>
  <c r="Q192" i="27" s="1" a="1"/>
  <c r="Q192" i="27" s="1"/>
  <c r="M192" i="27"/>
  <c r="P191" i="27"/>
  <c r="Q191" i="27" s="1" a="1"/>
  <c r="Q191" i="27" s="1"/>
  <c r="M191" i="27"/>
  <c r="P190" i="27"/>
  <c r="Q190" i="27" s="1" a="1"/>
  <c r="Q190" i="27" s="1"/>
  <c r="M190" i="27"/>
  <c r="P189" i="27"/>
  <c r="Q189" i="27" s="1" a="1"/>
  <c r="Q189" i="27" s="1"/>
  <c r="M189" i="27"/>
  <c r="P188" i="27"/>
  <c r="Q188" i="27" s="1" a="1"/>
  <c r="Q188" i="27" s="1"/>
  <c r="M188" i="27"/>
  <c r="P187" i="27"/>
  <c r="M187" i="27"/>
  <c r="P186" i="27"/>
  <c r="M186" i="27"/>
  <c r="P185" i="27"/>
  <c r="M185" i="27"/>
  <c r="Q184" i="27" a="1"/>
  <c r="Q184" i="27" s="1"/>
  <c r="M184" i="27"/>
  <c r="Q183" i="27" a="1"/>
  <c r="Q183" i="27" s="1"/>
  <c r="M183" i="27"/>
  <c r="Q182" i="27" a="1"/>
  <c r="Q182" i="27" s="1"/>
  <c r="M182" i="27"/>
  <c r="Q181" i="27" a="1"/>
  <c r="Q181" i="27" s="1"/>
  <c r="P181" i="27"/>
  <c r="M181" i="27"/>
  <c r="Q180" i="27" a="1"/>
  <c r="Q180" i="27" s="1"/>
  <c r="P180" i="27"/>
  <c r="M180" i="27"/>
  <c r="P179" i="27"/>
  <c r="M179" i="27"/>
  <c r="P178" i="27"/>
  <c r="M178" i="27"/>
  <c r="P177" i="27"/>
  <c r="M177" i="27"/>
  <c r="Q176" i="27" a="1"/>
  <c r="Q176" i="27" s="1"/>
  <c r="P176" i="27"/>
  <c r="M176" i="27"/>
  <c r="Q175" i="27" a="1"/>
  <c r="Q175" i="27" s="1"/>
  <c r="P175" i="27"/>
  <c r="M175" i="27"/>
  <c r="Q174" i="27" a="1"/>
  <c r="Q174" i="27" s="1"/>
  <c r="P174" i="27"/>
  <c r="M174" i="27"/>
  <c r="Q173" i="27" a="1"/>
  <c r="Q173" i="27" s="1"/>
  <c r="P173" i="27"/>
  <c r="M173" i="27"/>
  <c r="Q172" i="27" a="1"/>
  <c r="Q172" i="27" s="1"/>
  <c r="P172" i="27"/>
  <c r="M172" i="27"/>
  <c r="Q171" i="27" a="1"/>
  <c r="Q171" i="27" s="1"/>
  <c r="P171" i="27"/>
  <c r="M171" i="27"/>
  <c r="Q170" i="27" a="1"/>
  <c r="Q170" i="27" s="1"/>
  <c r="P170" i="27"/>
  <c r="M170" i="27"/>
  <c r="Q169" i="27" a="1"/>
  <c r="Q169" i="27" s="1"/>
  <c r="P169" i="27"/>
  <c r="M169" i="27"/>
  <c r="Q168" i="27" a="1"/>
  <c r="Q168" i="27" s="1"/>
  <c r="P168" i="27"/>
  <c r="M168" i="27"/>
  <c r="Q167" i="27" a="1"/>
  <c r="Q167" i="27" s="1"/>
  <c r="P167" i="27"/>
  <c r="M167" i="27"/>
  <c r="Q166" i="27" a="1"/>
  <c r="Q166" i="27" s="1"/>
  <c r="P166" i="27"/>
  <c r="M166" i="27"/>
  <c r="Q165" i="27" a="1"/>
  <c r="Q165" i="27" s="1"/>
  <c r="P165" i="27"/>
  <c r="M165" i="27"/>
  <c r="Q164" i="27" a="1"/>
  <c r="Q164" i="27" s="1"/>
  <c r="P164" i="27"/>
  <c r="M164" i="27"/>
  <c r="P163" i="27"/>
  <c r="M163" i="27"/>
  <c r="P162" i="27"/>
  <c r="M162" i="27"/>
  <c r="P161" i="27"/>
  <c r="M161" i="27"/>
  <c r="Q160" i="27" a="1"/>
  <c r="Q160" i="27" s="1"/>
  <c r="P160" i="27"/>
  <c r="M160" i="27"/>
  <c r="Q159" i="27" a="1"/>
  <c r="Q159" i="27" s="1"/>
  <c r="P159" i="27"/>
  <c r="M159" i="27"/>
  <c r="P158" i="27"/>
  <c r="M158" i="27"/>
  <c r="P157" i="27"/>
  <c r="M157" i="27"/>
  <c r="P156" i="27"/>
  <c r="M156" i="27"/>
  <c r="Q155" i="27" a="1"/>
  <c r="Q155" i="27" s="1"/>
  <c r="P155" i="27"/>
  <c r="M155" i="27"/>
  <c r="Q154" i="27" a="1"/>
  <c r="Q154" i="27" s="1"/>
  <c r="P154" i="27"/>
  <c r="M154" i="27"/>
  <c r="Q153" i="27" a="1"/>
  <c r="Q153" i="27" s="1"/>
  <c r="P153" i="27"/>
  <c r="M153" i="27"/>
  <c r="Q152" i="27" a="1"/>
  <c r="Q152" i="27" s="1"/>
  <c r="P152" i="27"/>
  <c r="M152" i="27"/>
  <c r="Q151" i="27" a="1"/>
  <c r="Q151" i="27" s="1"/>
  <c r="P151" i="27"/>
  <c r="M151" i="27"/>
  <c r="Q150" i="27" a="1"/>
  <c r="Q150" i="27" s="1"/>
  <c r="P150" i="27"/>
  <c r="M150" i="27"/>
  <c r="Q149" i="27" a="1"/>
  <c r="Q149" i="27" s="1"/>
  <c r="P149" i="27"/>
  <c r="M149" i="27"/>
  <c r="Q148" i="27" a="1"/>
  <c r="Q148" i="27" s="1"/>
  <c r="P148" i="27"/>
  <c r="M148" i="27"/>
  <c r="Q147" i="27" a="1"/>
  <c r="Q147" i="27" s="1"/>
  <c r="P147" i="27"/>
  <c r="M147" i="27"/>
  <c r="P146" i="27"/>
  <c r="M146" i="27"/>
  <c r="Q145" i="27" a="1"/>
  <c r="Q145" i="27" s="1"/>
  <c r="P145" i="27"/>
  <c r="M145" i="27"/>
  <c r="Q144" i="27" a="1"/>
  <c r="Q144" i="27" s="1"/>
  <c r="P144" i="27"/>
  <c r="M144" i="27"/>
  <c r="Q143" i="27" a="1"/>
  <c r="Q143" i="27" s="1"/>
  <c r="P143" i="27"/>
  <c r="M143" i="27"/>
  <c r="Q142" i="27" a="1"/>
  <c r="Q142" i="27" s="1"/>
  <c r="P142" i="27"/>
  <c r="M142" i="27"/>
  <c r="Q141" i="27" a="1"/>
  <c r="Q141" i="27" s="1"/>
  <c r="P141" i="27"/>
  <c r="M141" i="27"/>
  <c r="Q140" i="27" a="1"/>
  <c r="Q140" i="27" s="1"/>
  <c r="P140" i="27"/>
  <c r="M140" i="27"/>
  <c r="Q139" i="27" a="1"/>
  <c r="Q139" i="27" s="1"/>
  <c r="P139" i="27"/>
  <c r="M139" i="27"/>
  <c r="P138" i="27"/>
  <c r="M138" i="27"/>
  <c r="P137" i="27"/>
  <c r="M137" i="27"/>
  <c r="P136" i="27"/>
  <c r="M136" i="27"/>
  <c r="Q135" i="27" a="1"/>
  <c r="Q135" i="27" s="1"/>
  <c r="P135" i="27"/>
  <c r="M135" i="27"/>
  <c r="Q134" i="27" a="1"/>
  <c r="Q134" i="27" s="1"/>
  <c r="P134" i="27"/>
  <c r="M134" i="27"/>
  <c r="Q133" i="27" a="1"/>
  <c r="Q133" i="27" s="1"/>
  <c r="P133" i="27"/>
  <c r="M133" i="27"/>
  <c r="Q132" i="27" a="1"/>
  <c r="Q132" i="27" s="1"/>
  <c r="P132" i="27"/>
  <c r="M132" i="27"/>
  <c r="Q131" i="27" a="1"/>
  <c r="Q131" i="27" s="1"/>
  <c r="P131" i="27"/>
  <c r="M131" i="27"/>
  <c r="Q130" i="27" a="1"/>
  <c r="Q130" i="27" s="1"/>
  <c r="P130" i="27"/>
  <c r="M130" i="27"/>
  <c r="Q129" i="27" a="1"/>
  <c r="Q129" i="27" s="1"/>
  <c r="P129" i="27"/>
  <c r="M129" i="27"/>
  <c r="Q128" i="27" a="1"/>
  <c r="Q128" i="27" s="1"/>
  <c r="P128" i="27"/>
  <c r="M128" i="27"/>
  <c r="Q127" i="27" a="1"/>
  <c r="Q127" i="27" s="1"/>
  <c r="P127" i="27"/>
  <c r="M127" i="27"/>
  <c r="Q126" i="27" a="1"/>
  <c r="Q126" i="27" s="1"/>
  <c r="P126" i="27"/>
  <c r="M126" i="27"/>
  <c r="Q125" i="27" a="1"/>
  <c r="Q125" i="27" s="1"/>
  <c r="P125" i="27"/>
  <c r="M125" i="27"/>
  <c r="Q124" i="27" a="1"/>
  <c r="Q124" i="27" s="1"/>
  <c r="P124" i="27"/>
  <c r="M124" i="27"/>
  <c r="Q123" i="27" a="1"/>
  <c r="Q123" i="27" s="1"/>
  <c r="P123" i="27"/>
  <c r="M123" i="27"/>
  <c r="Q122" i="27" a="1"/>
  <c r="Q122" i="27" s="1"/>
  <c r="P122" i="27"/>
  <c r="M122" i="27"/>
  <c r="Q121" i="27" a="1"/>
  <c r="Q121" i="27" s="1"/>
  <c r="P121" i="27"/>
  <c r="M121" i="27"/>
  <c r="Q120" i="27" a="1"/>
  <c r="Q120" i="27" s="1"/>
  <c r="P120" i="27"/>
  <c r="M120" i="27"/>
  <c r="Q119" i="27" a="1"/>
  <c r="Q119" i="27" s="1"/>
  <c r="P119" i="27"/>
  <c r="M119" i="27"/>
  <c r="Q118" i="27" a="1"/>
  <c r="Q118" i="27" s="1"/>
  <c r="P118" i="27"/>
  <c r="M118" i="27"/>
  <c r="Q117" i="27" a="1"/>
  <c r="Q117" i="27" s="1"/>
  <c r="P117" i="27"/>
  <c r="M117" i="27"/>
  <c r="Q116" i="27" a="1"/>
  <c r="Q116" i="27" s="1"/>
  <c r="P116" i="27"/>
  <c r="M116" i="27"/>
  <c r="Q115" i="27" a="1"/>
  <c r="Q115" i="27" s="1"/>
  <c r="P115" i="27"/>
  <c r="M115" i="27"/>
  <c r="Q114" i="27" a="1"/>
  <c r="Q114" i="27" s="1"/>
  <c r="P114" i="27"/>
  <c r="M114" i="27"/>
  <c r="Q113" i="27" a="1"/>
  <c r="Q113" i="27" s="1"/>
  <c r="P113" i="27"/>
  <c r="M113" i="27"/>
  <c r="Q112" i="27" a="1"/>
  <c r="Q112" i="27" s="1"/>
  <c r="P112" i="27"/>
  <c r="M112" i="27"/>
  <c r="Q111" i="27" a="1"/>
  <c r="Q111" i="27" s="1"/>
  <c r="P111" i="27"/>
  <c r="M111" i="27"/>
  <c r="Q110" i="27" a="1"/>
  <c r="Q110" i="27" s="1"/>
  <c r="P110" i="27"/>
  <c r="M110" i="27"/>
  <c r="Q109" i="27" a="1"/>
  <c r="Q109" i="27" s="1"/>
  <c r="P109" i="27"/>
  <c r="M109" i="27"/>
  <c r="Q108" i="27" a="1"/>
  <c r="Q108" i="27" s="1"/>
  <c r="P108" i="27"/>
  <c r="M108" i="27"/>
  <c r="Q107" i="27" a="1"/>
  <c r="Q107" i="27" s="1"/>
  <c r="P107" i="27"/>
  <c r="M107" i="27"/>
  <c r="Q106" i="27" a="1"/>
  <c r="Q106" i="27" s="1"/>
  <c r="P106" i="27"/>
  <c r="M106" i="27"/>
  <c r="Q105" i="27" a="1"/>
  <c r="Q105" i="27" s="1"/>
  <c r="P105" i="27"/>
  <c r="M105" i="27"/>
  <c r="P104" i="27"/>
  <c r="M104" i="27"/>
  <c r="P103" i="27"/>
  <c r="M103" i="27"/>
  <c r="P102" i="27"/>
  <c r="M102" i="27"/>
  <c r="Q101" i="27" a="1"/>
  <c r="Q101" i="27" s="1"/>
  <c r="P101" i="27"/>
  <c r="M101" i="27"/>
  <c r="Q100" i="27" a="1"/>
  <c r="Q100" i="27" s="1"/>
  <c r="P100" i="27"/>
  <c r="M100" i="27"/>
  <c r="Q99" i="27" a="1"/>
  <c r="Q99" i="27" s="1"/>
  <c r="P99" i="27"/>
  <c r="M99" i="27"/>
  <c r="Q98" i="27" a="1"/>
  <c r="Q98" i="27" s="1"/>
  <c r="P98" i="27"/>
  <c r="M98" i="27"/>
  <c r="Q97" i="27" a="1"/>
  <c r="Q97" i="27" s="1"/>
  <c r="P97" i="27"/>
  <c r="M97" i="27"/>
  <c r="Q96" i="27" a="1"/>
  <c r="Q96" i="27" s="1"/>
  <c r="P96" i="27"/>
  <c r="M96" i="27"/>
  <c r="Q95" i="27" a="1"/>
  <c r="Q95" i="27" s="1"/>
  <c r="P95" i="27"/>
  <c r="M95" i="27"/>
  <c r="Q94" i="27" a="1"/>
  <c r="Q94" i="27" s="1"/>
  <c r="P94" i="27"/>
  <c r="M94" i="27"/>
  <c r="Q93" i="27" a="1"/>
  <c r="Q93" i="27" s="1"/>
  <c r="P93" i="27"/>
  <c r="M93" i="27"/>
  <c r="Q92" i="27" a="1"/>
  <c r="Q92" i="27" s="1"/>
  <c r="P92" i="27"/>
  <c r="M92" i="27"/>
  <c r="Q91" i="27" a="1"/>
  <c r="Q91" i="27" s="1"/>
  <c r="P91" i="27"/>
  <c r="M91" i="27"/>
  <c r="Q90" i="27" a="1"/>
  <c r="Q90" i="27" s="1"/>
  <c r="P90" i="27"/>
  <c r="M90" i="27"/>
  <c r="Q89" i="27" a="1"/>
  <c r="Q89" i="27" s="1"/>
  <c r="P89" i="27"/>
  <c r="M89" i="27"/>
  <c r="Q88" i="27" a="1"/>
  <c r="Q88" i="27" s="1"/>
  <c r="P88" i="27"/>
  <c r="M88" i="27"/>
  <c r="Q87" i="27" a="1"/>
  <c r="Q87" i="27" s="1"/>
  <c r="P87" i="27"/>
  <c r="M87" i="27"/>
  <c r="Q86" i="27" a="1"/>
  <c r="Q86" i="27" s="1"/>
  <c r="P86" i="27"/>
  <c r="M86" i="27"/>
  <c r="Q85" i="27" a="1"/>
  <c r="Q85" i="27" s="1"/>
  <c r="P85" i="27"/>
  <c r="M85" i="27"/>
  <c r="Q84" i="27" a="1"/>
  <c r="Q84" i="27" s="1"/>
  <c r="P84" i="27"/>
  <c r="M84" i="27"/>
  <c r="Q83" i="27" a="1"/>
  <c r="Q83" i="27" s="1"/>
  <c r="P83" i="27"/>
  <c r="M83" i="27"/>
  <c r="Q82" i="27" a="1"/>
  <c r="Q82" i="27" s="1"/>
  <c r="P82" i="27"/>
  <c r="M82" i="27"/>
  <c r="Q81" i="27" a="1"/>
  <c r="Q81" i="27" s="1"/>
  <c r="P81" i="27"/>
  <c r="M81" i="27"/>
  <c r="Q80" i="27" a="1"/>
  <c r="Q80" i="27" s="1"/>
  <c r="P80" i="27"/>
  <c r="M80" i="27"/>
  <c r="Q79" i="27" a="1"/>
  <c r="Q79" i="27" s="1"/>
  <c r="P79" i="27"/>
  <c r="M79" i="27"/>
  <c r="Q78" i="27" a="1"/>
  <c r="Q78" i="27" s="1"/>
  <c r="P78" i="27"/>
  <c r="M78" i="27"/>
  <c r="Q77" i="27" a="1"/>
  <c r="Q77" i="27" s="1"/>
  <c r="P77" i="27"/>
  <c r="M77" i="27"/>
  <c r="Q76" i="27" a="1"/>
  <c r="Q76" i="27" s="1"/>
  <c r="P76" i="27"/>
  <c r="M76" i="27"/>
  <c r="P75" i="27"/>
  <c r="M75" i="27"/>
  <c r="P74" i="27"/>
  <c r="M74" i="27"/>
  <c r="P73" i="27"/>
  <c r="M73" i="27"/>
  <c r="Q72" i="27" a="1"/>
  <c r="Q72" i="27" s="1"/>
  <c r="P72" i="27"/>
  <c r="M72" i="27"/>
  <c r="Q71" i="27" a="1"/>
  <c r="Q71" i="27" s="1"/>
  <c r="P71" i="27"/>
  <c r="M71" i="27"/>
  <c r="Q70" i="27" a="1"/>
  <c r="Q70" i="27" s="1"/>
  <c r="P70" i="27"/>
  <c r="M70" i="27"/>
  <c r="Q69" i="27" a="1"/>
  <c r="Q69" i="27" s="1"/>
  <c r="P69" i="27"/>
  <c r="M69" i="27"/>
  <c r="Q68" i="27" a="1"/>
  <c r="Q68" i="27" s="1"/>
  <c r="P68" i="27"/>
  <c r="M68" i="27"/>
  <c r="Q67" i="27" a="1"/>
  <c r="Q67" i="27" s="1"/>
  <c r="P67" i="27"/>
  <c r="M67" i="27"/>
  <c r="Q66" i="27" a="1"/>
  <c r="Q66" i="27" s="1"/>
  <c r="P66" i="27"/>
  <c r="M66" i="27"/>
  <c r="Q65" i="27" a="1"/>
  <c r="Q65" i="27" s="1"/>
  <c r="P65" i="27"/>
  <c r="M65" i="27"/>
  <c r="Q64" i="27" a="1"/>
  <c r="Q64" i="27" s="1"/>
  <c r="P64" i="27"/>
  <c r="M64" i="27"/>
  <c r="Q63" i="27" a="1"/>
  <c r="Q63" i="27" s="1"/>
  <c r="P63" i="27"/>
  <c r="M63" i="27"/>
  <c r="Q62" i="27" a="1"/>
  <c r="Q62" i="27" s="1"/>
  <c r="P62" i="27"/>
  <c r="M62" i="27"/>
  <c r="Q61" i="27" a="1"/>
  <c r="Q61" i="27" s="1"/>
  <c r="P61" i="27"/>
  <c r="M61" i="27"/>
  <c r="Q60" i="27" a="1"/>
  <c r="Q60" i="27" s="1"/>
  <c r="P60" i="27"/>
  <c r="M60" i="27"/>
  <c r="Q59" i="27" a="1"/>
  <c r="Q59" i="27" s="1"/>
  <c r="P59" i="27"/>
  <c r="M59" i="27"/>
  <c r="Q58" i="27" a="1"/>
  <c r="Q58" i="27" s="1"/>
  <c r="P58" i="27"/>
  <c r="M58" i="27"/>
  <c r="Q57" i="27" a="1"/>
  <c r="Q57" i="27" s="1"/>
  <c r="P57" i="27"/>
  <c r="M57" i="27"/>
  <c r="Q56" i="27" a="1"/>
  <c r="Q56" i="27" s="1"/>
  <c r="P56" i="27"/>
  <c r="M56" i="27"/>
  <c r="Q55" i="27" a="1"/>
  <c r="Q55" i="27" s="1"/>
  <c r="P55" i="27"/>
  <c r="M55" i="27"/>
  <c r="Q54" i="27" a="1"/>
  <c r="Q54" i="27" s="1"/>
  <c r="P54" i="27"/>
  <c r="M54" i="27"/>
  <c r="Q53" i="27" a="1"/>
  <c r="Q53" i="27" s="1"/>
  <c r="P53" i="27"/>
  <c r="M53" i="27"/>
  <c r="Q52" i="27" a="1"/>
  <c r="Q52" i="27" s="1"/>
  <c r="P52" i="27"/>
  <c r="M52" i="27"/>
  <c r="Q51" i="27" a="1"/>
  <c r="Q51" i="27" s="1"/>
  <c r="P51" i="27"/>
  <c r="M51" i="27"/>
  <c r="Q50" i="27" a="1"/>
  <c r="Q50" i="27" s="1"/>
  <c r="P50" i="27"/>
  <c r="M50" i="27"/>
  <c r="Q49" i="27" a="1"/>
  <c r="Q49" i="27" s="1"/>
  <c r="P49" i="27"/>
  <c r="M49" i="27"/>
  <c r="Q48" i="27" a="1"/>
  <c r="Q48" i="27" s="1"/>
  <c r="P48" i="27"/>
  <c r="M48" i="27"/>
  <c r="Q47" i="27" a="1"/>
  <c r="Q47" i="27" s="1"/>
  <c r="P47" i="27"/>
  <c r="M47" i="27"/>
  <c r="Q46" i="27" a="1"/>
  <c r="Q46" i="27" s="1"/>
  <c r="P46" i="27"/>
  <c r="M46" i="27"/>
  <c r="Q45" i="27" a="1"/>
  <c r="Q45" i="27" s="1"/>
  <c r="P45" i="27"/>
  <c r="M45" i="27"/>
  <c r="Q44" i="27" a="1"/>
  <c r="Q44" i="27" s="1"/>
  <c r="P44" i="27"/>
  <c r="M44" i="27"/>
  <c r="Q43" i="27" a="1"/>
  <c r="Q43" i="27" s="1"/>
  <c r="P43" i="27"/>
  <c r="M43" i="27"/>
  <c r="Q42" i="27" a="1"/>
  <c r="Q42" i="27" s="1"/>
  <c r="P42" i="27"/>
  <c r="M42" i="27"/>
  <c r="Q41" i="27" a="1"/>
  <c r="Q41" i="27" s="1"/>
  <c r="P41" i="27"/>
  <c r="M41" i="27"/>
  <c r="Q40" i="27" a="1"/>
  <c r="Q40" i="27" s="1"/>
  <c r="P40" i="27"/>
  <c r="M40" i="27"/>
  <c r="Q39" i="27" a="1"/>
  <c r="Q39" i="27" s="1"/>
  <c r="P39" i="27"/>
  <c r="M39" i="27"/>
  <c r="Q38" i="27" a="1"/>
  <c r="Q38" i="27" s="1"/>
  <c r="P38" i="27"/>
  <c r="M38" i="27"/>
  <c r="Q37" i="27" a="1"/>
  <c r="Q37" i="27" s="1"/>
  <c r="P37" i="27"/>
  <c r="M37" i="27"/>
  <c r="Q36" i="27" a="1"/>
  <c r="Q36" i="27" s="1"/>
  <c r="P36" i="27"/>
  <c r="M36" i="27"/>
  <c r="Q35" i="27" a="1"/>
  <c r="Q35" i="27" s="1"/>
  <c r="P35" i="27"/>
  <c r="M35" i="27"/>
  <c r="Q34" i="27" a="1"/>
  <c r="Q34" i="27" s="1"/>
  <c r="P34" i="27"/>
  <c r="M34" i="27"/>
  <c r="Q33" i="27" a="1"/>
  <c r="Q33" i="27" s="1"/>
  <c r="P33" i="27"/>
  <c r="M33" i="27"/>
  <c r="Q32" i="27" a="1"/>
  <c r="Q32" i="27" s="1"/>
  <c r="P32" i="27"/>
  <c r="M32" i="27"/>
  <c r="Q31" i="27" a="1"/>
  <c r="Q31" i="27" s="1"/>
  <c r="P31" i="27"/>
  <c r="M31" i="27"/>
  <c r="Q30" i="27" a="1"/>
  <c r="Q30" i="27" s="1"/>
  <c r="P30" i="27"/>
  <c r="M30" i="27"/>
  <c r="Q29" i="27" a="1"/>
  <c r="Q29" i="27" s="1"/>
  <c r="P29" i="27"/>
  <c r="M29" i="27"/>
  <c r="Q28" i="27" a="1"/>
  <c r="Q28" i="27" s="1"/>
  <c r="P28" i="27"/>
  <c r="M28" i="27"/>
  <c r="Q27" i="27" a="1"/>
  <c r="Q27" i="27" s="1"/>
  <c r="P27" i="27"/>
  <c r="M27" i="27"/>
  <c r="Q26" i="27" a="1"/>
  <c r="Q26" i="27" s="1"/>
  <c r="P26" i="27"/>
  <c r="M26" i="27"/>
  <c r="Q25" i="27" a="1"/>
  <c r="Q25" i="27" s="1"/>
  <c r="P25" i="27"/>
  <c r="M25" i="27"/>
  <c r="Q24" i="27" a="1"/>
  <c r="Q24" i="27" s="1"/>
  <c r="P24" i="27"/>
  <c r="M24" i="27"/>
  <c r="Q23" i="27" a="1"/>
  <c r="Q23" i="27" s="1"/>
  <c r="P23" i="27"/>
  <c r="M23" i="27"/>
  <c r="Q22" i="27" a="1"/>
  <c r="Q22" i="27" s="1"/>
  <c r="P22" i="27"/>
  <c r="M22" i="27"/>
  <c r="Q21" i="27" a="1"/>
  <c r="Q21" i="27" s="1"/>
  <c r="P21" i="27"/>
  <c r="M21" i="27"/>
  <c r="Q20" i="27" a="1"/>
  <c r="Q20" i="27" s="1"/>
  <c r="P20" i="27"/>
  <c r="M20" i="27"/>
  <c r="Q19" i="27" a="1"/>
  <c r="Q19" i="27" s="1"/>
  <c r="P19" i="27"/>
  <c r="M19" i="27"/>
  <c r="Q18" i="27" a="1"/>
  <c r="Q18" i="27" s="1"/>
  <c r="P18" i="27"/>
  <c r="M18" i="27"/>
  <c r="Q17" i="27" a="1"/>
  <c r="Q17" i="27" s="1"/>
  <c r="P17" i="27"/>
  <c r="M17" i="27"/>
  <c r="Q16" i="27" a="1"/>
  <c r="Q16" i="27" s="1"/>
  <c r="P16" i="27"/>
  <c r="M16" i="27"/>
  <c r="Q15" i="27" a="1"/>
  <c r="Q15" i="27" s="1"/>
  <c r="P15" i="27"/>
  <c r="M15" i="27"/>
  <c r="Q14" i="27" a="1"/>
  <c r="Q14" i="27" s="1"/>
  <c r="P14" i="27"/>
  <c r="M14" i="27"/>
  <c r="Q13" i="27" a="1"/>
  <c r="Q13" i="27" s="1"/>
  <c r="P13" i="27"/>
  <c r="M13" i="27"/>
  <c r="Q12" i="27" a="1"/>
  <c r="Q12" i="27" s="1"/>
  <c r="P12" i="27"/>
  <c r="M12" i="27"/>
  <c r="Q11" i="27" a="1"/>
  <c r="Q11" i="27" s="1"/>
  <c r="P11" i="27"/>
  <c r="M11" i="27"/>
  <c r="P2758" i="20"/>
  <c r="M2758" i="20"/>
  <c r="P2757" i="20"/>
  <c r="M2757" i="20"/>
  <c r="P2756" i="20"/>
  <c r="M2756" i="20"/>
  <c r="P2755" i="20"/>
  <c r="Q2755" i="20" s="1" a="1"/>
  <c r="Q2755" i="20" s="1"/>
  <c r="M2755" i="20"/>
  <c r="P2754" i="20"/>
  <c r="M2754" i="20"/>
  <c r="P2753" i="20"/>
  <c r="Q2753" i="20" s="1" a="1"/>
  <c r="Q2753" i="20" s="1"/>
  <c r="M2753" i="20"/>
  <c r="P2752" i="20"/>
  <c r="M2752" i="20"/>
  <c r="P2751" i="20"/>
  <c r="M2751" i="20"/>
  <c r="P2750" i="20"/>
  <c r="Q2750" i="20" s="1" a="1"/>
  <c r="Q2750" i="20" s="1"/>
  <c r="M2750" i="20"/>
  <c r="P2749" i="20"/>
  <c r="Q2749" i="20" s="1" a="1"/>
  <c r="Q2749" i="20" s="1"/>
  <c r="M2749" i="20"/>
  <c r="P2748" i="20"/>
  <c r="Q2748" i="20" s="1" a="1"/>
  <c r="Q2748" i="20" s="1"/>
  <c r="M2748" i="20"/>
  <c r="P2747" i="20"/>
  <c r="Q2747" i="20" s="1" a="1"/>
  <c r="Q2747" i="20" s="1"/>
  <c r="M2747" i="20"/>
  <c r="P2746" i="20"/>
  <c r="Q2746" i="20" s="1" a="1"/>
  <c r="Q2746" i="20" s="1"/>
  <c r="M2746" i="20"/>
  <c r="P2745" i="20"/>
  <c r="Q2745" i="20" s="1" a="1"/>
  <c r="Q2745" i="20" s="1"/>
  <c r="M2745" i="20"/>
  <c r="P2744" i="20"/>
  <c r="Q2744" i="20" s="1" a="1"/>
  <c r="Q2744" i="20" s="1"/>
  <c r="M2744" i="20"/>
  <c r="P2743" i="20"/>
  <c r="Q2743" i="20" s="1" a="1"/>
  <c r="Q2743" i="20" s="1"/>
  <c r="M2743" i="20"/>
  <c r="P2742" i="20"/>
  <c r="Q2742" i="20" s="1" a="1"/>
  <c r="Q2742" i="20" s="1"/>
  <c r="M2742" i="20"/>
  <c r="P2741" i="20"/>
  <c r="Q2741" i="20" s="1" a="1"/>
  <c r="Q2741" i="20" s="1"/>
  <c r="M2741" i="20"/>
  <c r="P2740" i="20"/>
  <c r="Q2740" i="20" s="1" a="1"/>
  <c r="Q2740" i="20" s="1"/>
  <c r="M2740" i="20"/>
  <c r="P2739" i="20"/>
  <c r="Q2739" i="20" s="1" a="1"/>
  <c r="Q2739" i="20" s="1"/>
  <c r="M2739" i="20"/>
  <c r="P2738" i="20"/>
  <c r="Q2738" i="20" s="1" a="1"/>
  <c r="Q2738" i="20" s="1"/>
  <c r="M2738" i="20"/>
  <c r="P2737" i="20"/>
  <c r="Q2737" i="20" s="1" a="1"/>
  <c r="Q2737" i="20" s="1"/>
  <c r="M2737" i="20"/>
  <c r="P2736" i="20"/>
  <c r="Q2736" i="20" s="1" a="1"/>
  <c r="Q2736" i="20" s="1"/>
  <c r="M2736" i="20"/>
  <c r="Q2735" i="20" a="1"/>
  <c r="Q2735" i="20" s="1"/>
  <c r="P2735" i="20"/>
  <c r="M2735" i="20"/>
  <c r="P2734" i="20"/>
  <c r="Q2734" i="20" s="1" a="1"/>
  <c r="Q2734" i="20" s="1"/>
  <c r="M2734" i="20"/>
  <c r="P2733" i="20"/>
  <c r="Q2733" i="20" s="1" a="1"/>
  <c r="Q2733" i="20" s="1"/>
  <c r="M2733" i="20"/>
  <c r="P2732" i="20"/>
  <c r="Q2732" i="20" s="1" a="1"/>
  <c r="Q2732" i="20" s="1"/>
  <c r="M2732" i="20"/>
  <c r="P2731" i="20"/>
  <c r="Q2731" i="20" s="1" a="1"/>
  <c r="Q2731" i="20" s="1"/>
  <c r="M2731" i="20"/>
  <c r="P2730" i="20"/>
  <c r="Q2730" i="20" s="1" a="1"/>
  <c r="Q2730" i="20" s="1"/>
  <c r="M2730" i="20"/>
  <c r="P2729" i="20"/>
  <c r="Q2729" i="20" s="1" a="1"/>
  <c r="Q2729" i="20" s="1"/>
  <c r="M2729" i="20"/>
  <c r="P2728" i="20"/>
  <c r="Q2728" i="20" s="1" a="1"/>
  <c r="Q2728" i="20" s="1"/>
  <c r="M2728" i="20"/>
  <c r="P2727" i="20"/>
  <c r="Q2727" i="20" s="1" a="1"/>
  <c r="Q2727" i="20" s="1"/>
  <c r="M2727" i="20"/>
  <c r="P2726" i="20"/>
  <c r="Q2726" i="20" s="1" a="1"/>
  <c r="Q2726" i="20" s="1"/>
  <c r="M2726" i="20"/>
  <c r="P2725" i="20"/>
  <c r="Q2725" i="20" s="1" a="1"/>
  <c r="Q2725" i="20" s="1"/>
  <c r="M2725" i="20"/>
  <c r="P2724" i="20"/>
  <c r="Q2724" i="20" s="1" a="1"/>
  <c r="Q2724" i="20" s="1"/>
  <c r="M2724" i="20"/>
  <c r="P2723" i="20"/>
  <c r="Q2723" i="20" s="1" a="1"/>
  <c r="Q2723" i="20" s="1"/>
  <c r="M2723" i="20"/>
  <c r="P2722" i="20"/>
  <c r="Q2722" i="20" s="1" a="1"/>
  <c r="Q2722" i="20" s="1"/>
  <c r="M2722" i="20"/>
  <c r="P2721" i="20"/>
  <c r="Q2721" i="20" s="1" a="1"/>
  <c r="Q2721" i="20" s="1"/>
  <c r="M2721" i="20"/>
  <c r="P2720" i="20"/>
  <c r="Q2720" i="20" s="1" a="1"/>
  <c r="Q2720" i="20" s="1"/>
  <c r="M2720" i="20"/>
  <c r="P2719" i="20"/>
  <c r="Q2719" i="20" s="1" a="1"/>
  <c r="Q2719" i="20" s="1"/>
  <c r="M2719" i="20"/>
  <c r="P2718" i="20"/>
  <c r="Q2718" i="20" s="1" a="1"/>
  <c r="Q2718" i="20" s="1"/>
  <c r="M2718" i="20"/>
  <c r="P2717" i="20"/>
  <c r="Q2717" i="20" s="1" a="1"/>
  <c r="Q2717" i="20" s="1"/>
  <c r="M2717" i="20"/>
  <c r="P2716" i="20"/>
  <c r="Q2716" i="20" s="1" a="1"/>
  <c r="Q2716" i="20" s="1"/>
  <c r="M2716" i="20"/>
  <c r="P2715" i="20"/>
  <c r="Q2715" i="20" s="1" a="1"/>
  <c r="Q2715" i="20" s="1"/>
  <c r="M2715" i="20"/>
  <c r="P2714" i="20"/>
  <c r="Q2714" i="20" s="1" a="1"/>
  <c r="Q2714" i="20" s="1"/>
  <c r="M2714" i="20"/>
  <c r="P2713" i="20"/>
  <c r="Q2713" i="20" s="1" a="1"/>
  <c r="Q2713" i="20" s="1"/>
  <c r="M2713" i="20"/>
  <c r="P2712" i="20"/>
  <c r="Q2712" i="20" s="1" a="1"/>
  <c r="Q2712" i="20" s="1"/>
  <c r="M2712" i="20"/>
  <c r="P2711" i="20"/>
  <c r="Q2711" i="20" s="1" a="1"/>
  <c r="Q2711" i="20" s="1"/>
  <c r="M2711" i="20"/>
  <c r="P2710" i="20"/>
  <c r="Q2710" i="20" s="1" a="1"/>
  <c r="Q2710" i="20" s="1"/>
  <c r="M2710" i="20"/>
  <c r="P2709" i="20"/>
  <c r="Q2709" i="20" s="1" a="1"/>
  <c r="Q2709" i="20" s="1"/>
  <c r="M2709" i="20"/>
  <c r="P2708" i="20"/>
  <c r="Q2708" i="20" s="1" a="1"/>
  <c r="Q2708" i="20" s="1"/>
  <c r="M2708" i="20"/>
  <c r="P2707" i="20"/>
  <c r="Q2707" i="20" s="1" a="1"/>
  <c r="Q2707" i="20" s="1"/>
  <c r="M2707" i="20"/>
  <c r="P2706" i="20"/>
  <c r="Q2706" i="20" s="1" a="1"/>
  <c r="Q2706" i="20" s="1"/>
  <c r="M2706" i="20"/>
  <c r="P2705" i="20"/>
  <c r="Q2705" i="20" s="1" a="1"/>
  <c r="Q2705" i="20" s="1"/>
  <c r="M2705" i="20"/>
  <c r="P2704" i="20"/>
  <c r="Q2704" i="20" s="1" a="1"/>
  <c r="Q2704" i="20" s="1"/>
  <c r="M2704" i="20"/>
  <c r="P2703" i="20"/>
  <c r="Q2703" i="20" s="1" a="1"/>
  <c r="Q2703" i="20" s="1"/>
  <c r="M2703" i="20"/>
  <c r="P2702" i="20"/>
  <c r="Q2702" i="20" s="1" a="1"/>
  <c r="Q2702" i="20" s="1"/>
  <c r="M2702" i="20"/>
  <c r="P2701" i="20"/>
  <c r="Q2701" i="20" s="1" a="1"/>
  <c r="Q2701" i="20" s="1"/>
  <c r="M2701" i="20"/>
  <c r="P2700" i="20"/>
  <c r="Q2700" i="20" s="1" a="1"/>
  <c r="Q2700" i="20" s="1"/>
  <c r="M2700" i="20"/>
  <c r="P2699" i="20"/>
  <c r="Q2699" i="20" s="1" a="1"/>
  <c r="Q2699" i="20" s="1"/>
  <c r="M2699" i="20"/>
  <c r="P2698" i="20"/>
  <c r="Q2698" i="20" s="1" a="1"/>
  <c r="Q2698" i="20" s="1"/>
  <c r="M2698" i="20"/>
  <c r="P2697" i="20"/>
  <c r="M2697" i="20"/>
  <c r="P2696" i="20"/>
  <c r="M2696" i="20"/>
  <c r="P2695" i="20"/>
  <c r="M2695" i="20"/>
  <c r="P2694" i="20"/>
  <c r="M2694" i="20"/>
  <c r="P2693" i="20"/>
  <c r="M2693" i="20"/>
  <c r="P2692" i="20"/>
  <c r="M2692" i="20"/>
  <c r="P2691" i="20"/>
  <c r="M2691" i="20"/>
  <c r="P2690" i="20"/>
  <c r="M2690" i="20"/>
  <c r="P2689" i="20"/>
  <c r="M2689" i="20"/>
  <c r="P2688" i="20"/>
  <c r="M2688" i="20"/>
  <c r="P2687" i="20"/>
  <c r="M2687" i="20"/>
  <c r="P2686" i="20"/>
  <c r="M2686" i="20"/>
  <c r="P2685" i="20"/>
  <c r="M2685" i="20"/>
  <c r="P2684" i="20"/>
  <c r="M2684" i="20"/>
  <c r="P2683" i="20"/>
  <c r="M2683" i="20"/>
  <c r="P2682" i="20"/>
  <c r="M2682" i="20"/>
  <c r="P2681" i="20"/>
  <c r="M2681" i="20"/>
  <c r="P2680" i="20"/>
  <c r="M2680" i="20"/>
  <c r="P2679" i="20"/>
  <c r="M2679" i="20"/>
  <c r="P2678" i="20"/>
  <c r="Q2678" i="20" s="1" a="1"/>
  <c r="Q2678" i="20" s="1"/>
  <c r="M2678" i="20"/>
  <c r="P2677" i="20"/>
  <c r="M2677" i="20"/>
  <c r="P2676" i="20"/>
  <c r="M2676" i="20"/>
  <c r="P2675" i="20"/>
  <c r="M2675" i="20"/>
  <c r="P2674" i="20"/>
  <c r="M2674" i="20"/>
  <c r="P2673" i="20"/>
  <c r="M2673" i="20"/>
  <c r="P2672" i="20"/>
  <c r="M2672" i="20"/>
  <c r="P2671" i="20"/>
  <c r="Q2671" i="20" s="1" a="1"/>
  <c r="Q2671" i="20" s="1"/>
  <c r="M2671" i="20"/>
  <c r="P2670" i="20"/>
  <c r="Q2670" i="20" s="1" a="1"/>
  <c r="Q2670" i="20" s="1"/>
  <c r="M2670" i="20"/>
  <c r="P2669" i="20"/>
  <c r="M2669" i="20"/>
  <c r="P2668" i="20"/>
  <c r="M2668" i="20"/>
  <c r="P2667" i="20"/>
  <c r="M2667" i="20"/>
  <c r="P2666" i="20"/>
  <c r="Q2666" i="20" s="1" a="1"/>
  <c r="Q2666" i="20" s="1"/>
  <c r="M2666" i="20"/>
  <c r="P2665" i="20"/>
  <c r="Q2665" i="20" s="1" a="1"/>
  <c r="Q2665" i="20" s="1"/>
  <c r="M2665" i="20"/>
  <c r="P2664" i="20"/>
  <c r="Q2664" i="20" s="1" a="1"/>
  <c r="Q2664" i="20" s="1"/>
  <c r="M2664" i="20"/>
  <c r="P2663" i="20"/>
  <c r="Q2663" i="20" s="1" a="1"/>
  <c r="Q2663" i="20" s="1"/>
  <c r="M2663" i="20"/>
  <c r="P2662" i="20"/>
  <c r="Q2662" i="20" s="1" a="1"/>
  <c r="Q2662" i="20" s="1"/>
  <c r="M2662" i="20"/>
  <c r="P2661" i="20"/>
  <c r="Q2661" i="20" s="1" a="1"/>
  <c r="Q2661" i="20" s="1"/>
  <c r="M2661" i="20"/>
  <c r="P2660" i="20"/>
  <c r="Q2660" i="20" s="1" a="1"/>
  <c r="Q2660" i="20" s="1"/>
  <c r="M2660" i="20"/>
  <c r="P2659" i="20"/>
  <c r="M2659" i="20"/>
  <c r="P2658" i="20"/>
  <c r="M2658" i="20"/>
  <c r="P2657" i="20"/>
  <c r="M2657" i="20"/>
  <c r="P2656" i="20"/>
  <c r="M2656" i="20"/>
  <c r="P2655" i="20"/>
  <c r="M2655" i="20"/>
  <c r="P2654" i="20"/>
  <c r="M2654" i="20"/>
  <c r="P2653" i="20"/>
  <c r="Q2653" i="20" s="1" a="1"/>
  <c r="Q2653" i="20" s="1"/>
  <c r="M2653" i="20"/>
  <c r="P2652" i="20"/>
  <c r="Q2652" i="20" s="1" a="1"/>
  <c r="Q2652" i="20" s="1"/>
  <c r="M2652" i="20"/>
  <c r="P2651" i="20"/>
  <c r="Q2651" i="20" s="1" a="1"/>
  <c r="Q2651" i="20" s="1"/>
  <c r="M2651" i="20"/>
  <c r="P2650" i="20"/>
  <c r="Q2650" i="20" s="1" a="1"/>
  <c r="Q2650" i="20" s="1"/>
  <c r="M2650" i="20"/>
  <c r="P2649" i="20"/>
  <c r="Q2649" i="20" s="1" a="1"/>
  <c r="Q2649" i="20" s="1"/>
  <c r="M2649" i="20"/>
  <c r="P2648" i="20"/>
  <c r="Q2648" i="20" s="1" a="1"/>
  <c r="Q2648" i="20" s="1"/>
  <c r="M2648" i="20"/>
  <c r="P2647" i="20"/>
  <c r="Q2647" i="20" s="1" a="1"/>
  <c r="Q2647" i="20" s="1"/>
  <c r="M2647" i="20"/>
  <c r="P2646" i="20"/>
  <c r="M2646" i="20"/>
  <c r="P2645" i="20"/>
  <c r="Q2645" i="20" s="1" a="1"/>
  <c r="Q2645" i="20" s="1"/>
  <c r="M2645" i="20"/>
  <c r="P2644" i="20"/>
  <c r="Q2644" i="20" s="1" a="1"/>
  <c r="Q2644" i="20" s="1"/>
  <c r="M2644" i="20"/>
  <c r="P2643" i="20"/>
  <c r="Q2643" i="20" s="1" a="1"/>
  <c r="Q2643" i="20" s="1"/>
  <c r="M2643" i="20"/>
  <c r="P2642" i="20"/>
  <c r="Q2642" i="20" s="1" a="1"/>
  <c r="Q2642" i="20" s="1"/>
  <c r="M2642" i="20"/>
  <c r="P2641" i="20"/>
  <c r="Q2641" i="20" s="1" a="1"/>
  <c r="Q2641" i="20" s="1"/>
  <c r="M2641" i="20"/>
  <c r="P2640" i="20"/>
  <c r="Q2640" i="20" s="1" a="1"/>
  <c r="Q2640" i="20" s="1"/>
  <c r="M2640" i="20"/>
  <c r="P2639" i="20"/>
  <c r="Q2639" i="20" s="1" a="1"/>
  <c r="Q2639" i="20" s="1"/>
  <c r="M2639" i="20"/>
  <c r="P2638" i="20"/>
  <c r="Q2638" i="20" s="1" a="1"/>
  <c r="Q2638" i="20" s="1"/>
  <c r="M2638" i="20"/>
  <c r="P2637" i="20"/>
  <c r="M2637" i="20"/>
  <c r="M2636" i="20"/>
  <c r="P2635" i="20"/>
  <c r="Q2635" i="20" s="1" a="1"/>
  <c r="Q2635" i="20" s="1"/>
  <c r="M2635" i="20"/>
  <c r="P2634" i="20"/>
  <c r="Q2634" i="20" s="1" a="1"/>
  <c r="Q2634" i="20" s="1"/>
  <c r="M2634" i="20"/>
  <c r="P2633" i="20"/>
  <c r="M2633" i="20"/>
  <c r="P2632" i="20"/>
  <c r="M2632" i="20"/>
  <c r="P2631" i="20"/>
  <c r="M2631" i="20"/>
  <c r="P2630" i="20"/>
  <c r="Q2630" i="20" s="1" a="1"/>
  <c r="Q2630" i="20" s="1"/>
  <c r="M2630" i="20"/>
  <c r="P2629" i="20"/>
  <c r="Q2629" i="20" s="1" a="1"/>
  <c r="Q2629" i="20" s="1"/>
  <c r="M2629" i="20"/>
  <c r="P2628" i="20"/>
  <c r="Q2628" i="20" s="1" a="1"/>
  <c r="Q2628" i="20" s="1"/>
  <c r="M2628" i="20"/>
  <c r="P2627" i="20"/>
  <c r="M2627" i="20"/>
  <c r="P2626" i="20"/>
  <c r="M2626" i="20"/>
  <c r="P2625" i="20"/>
  <c r="M2625" i="20"/>
  <c r="P2624" i="20"/>
  <c r="Q2624" i="20" s="1" a="1"/>
  <c r="Q2624" i="20" s="1"/>
  <c r="M2624" i="20"/>
  <c r="P2623" i="20"/>
  <c r="Q2623" i="20" s="1" a="1"/>
  <c r="Q2623" i="20" s="1"/>
  <c r="M2623" i="20"/>
  <c r="P2622" i="20"/>
  <c r="Q2622" i="20" s="1" a="1"/>
  <c r="Q2622" i="20" s="1"/>
  <c r="M2622" i="20"/>
  <c r="P2621" i="20"/>
  <c r="Q2621" i="20" s="1" a="1"/>
  <c r="Q2621" i="20" s="1"/>
  <c r="M2621" i="20"/>
  <c r="P2620" i="20"/>
  <c r="M2620" i="20"/>
  <c r="P2619" i="20"/>
  <c r="M2619" i="20"/>
  <c r="P2618" i="20"/>
  <c r="M2618" i="20"/>
  <c r="P2617" i="20"/>
  <c r="Q2617" i="20" s="1" a="1"/>
  <c r="Q2617" i="20" s="1"/>
  <c r="M2617" i="20"/>
  <c r="P2616" i="20"/>
  <c r="Q2616" i="20" s="1" a="1"/>
  <c r="Q2616" i="20" s="1"/>
  <c r="M2616" i="20"/>
  <c r="P2615" i="20"/>
  <c r="Q2615" i="20" s="1" a="1"/>
  <c r="Q2615" i="20" s="1"/>
  <c r="M2615" i="20"/>
  <c r="P2614" i="20"/>
  <c r="Q2614" i="20" s="1" a="1"/>
  <c r="Q2614" i="20" s="1"/>
  <c r="M2614" i="20"/>
  <c r="P2613" i="20"/>
  <c r="Q2613" i="20" s="1" a="1"/>
  <c r="Q2613" i="20" s="1"/>
  <c r="M2613" i="20"/>
  <c r="P2612" i="20"/>
  <c r="Q2612" i="20" s="1" a="1"/>
  <c r="Q2612" i="20" s="1"/>
  <c r="M2612" i="20"/>
  <c r="P2611" i="20"/>
  <c r="Q2611" i="20" s="1" a="1"/>
  <c r="Q2611" i="20" s="1"/>
  <c r="M2611" i="20"/>
  <c r="P2610" i="20"/>
  <c r="Q2610" i="20" s="1" a="1"/>
  <c r="Q2610" i="20" s="1"/>
  <c r="M2610" i="20"/>
  <c r="P2609" i="20"/>
  <c r="Q2609" i="20" s="1" a="1"/>
  <c r="Q2609" i="20" s="1"/>
  <c r="M2609" i="20"/>
  <c r="P2608" i="20"/>
  <c r="Q2608" i="20" s="1" a="1"/>
  <c r="Q2608" i="20" s="1"/>
  <c r="M2608" i="20"/>
  <c r="P2607" i="20"/>
  <c r="Q2607" i="20" s="1" a="1"/>
  <c r="Q2607" i="20" s="1"/>
  <c r="M2607" i="20"/>
  <c r="P2606" i="20"/>
  <c r="Q2606" i="20" s="1" a="1"/>
  <c r="Q2606" i="20" s="1"/>
  <c r="M2606" i="20"/>
  <c r="P2605" i="20"/>
  <c r="Q2605" i="20" s="1" a="1"/>
  <c r="Q2605" i="20" s="1"/>
  <c r="M2605" i="20"/>
  <c r="P2604" i="20"/>
  <c r="M2604" i="20"/>
  <c r="P2603" i="20"/>
  <c r="M2603" i="20"/>
  <c r="P2602" i="20"/>
  <c r="M2602" i="20"/>
  <c r="P2601" i="20"/>
  <c r="Q2601" i="20" s="1" a="1"/>
  <c r="Q2601" i="20" s="1"/>
  <c r="M2601" i="20"/>
  <c r="P2600" i="20"/>
  <c r="Q2600" i="20" s="1" a="1"/>
  <c r="Q2600" i="20" s="1"/>
  <c r="M2600" i="20"/>
  <c r="P2599" i="20"/>
  <c r="Q2599" i="20" s="1" a="1"/>
  <c r="Q2599" i="20" s="1"/>
  <c r="M2599" i="20"/>
  <c r="P2598" i="20"/>
  <c r="Q2598" i="20" s="1" a="1"/>
  <c r="Q2598" i="20" s="1"/>
  <c r="M2598" i="20"/>
  <c r="P2597" i="20"/>
  <c r="Q2597" i="20" s="1" a="1"/>
  <c r="Q2597" i="20" s="1"/>
  <c r="M2597" i="20"/>
  <c r="P2596" i="20"/>
  <c r="M2596" i="20"/>
  <c r="P2595" i="20"/>
  <c r="M2595" i="20"/>
  <c r="P2594" i="20"/>
  <c r="M2594" i="20"/>
  <c r="P2593" i="20"/>
  <c r="Q2593" i="20" s="1" a="1"/>
  <c r="Q2593" i="20" s="1"/>
  <c r="M2593" i="20"/>
  <c r="P2592" i="20"/>
  <c r="Q2592" i="20" s="1" a="1"/>
  <c r="Q2592" i="20" s="1"/>
  <c r="M2592" i="20"/>
  <c r="P2591" i="20"/>
  <c r="Q2591" i="20" s="1" a="1"/>
  <c r="Q2591" i="20" s="1"/>
  <c r="M2591" i="20"/>
  <c r="P2590" i="20"/>
  <c r="Q2590" i="20" s="1" a="1"/>
  <c r="Q2590" i="20" s="1"/>
  <c r="M2590" i="20"/>
  <c r="P2589" i="20"/>
  <c r="Q2589" i="20" s="1" a="1"/>
  <c r="Q2589" i="20" s="1"/>
  <c r="M2589" i="20"/>
  <c r="P2588" i="20"/>
  <c r="Q2588" i="20" s="1" a="1"/>
  <c r="Q2588" i="20" s="1"/>
  <c r="M2588" i="20"/>
  <c r="P2587" i="20"/>
  <c r="Q2587" i="20" s="1" a="1"/>
  <c r="Q2587" i="20" s="1"/>
  <c r="M2587" i="20"/>
  <c r="P2586" i="20"/>
  <c r="Q2586" i="20" s="1" a="1"/>
  <c r="Q2586" i="20" s="1"/>
  <c r="M2586" i="20"/>
  <c r="P2585" i="20"/>
  <c r="Q2585" i="20" s="1" a="1"/>
  <c r="Q2585" i="20" s="1"/>
  <c r="M2585" i="20"/>
  <c r="P2584" i="20"/>
  <c r="Q2584" i="20" s="1" a="1"/>
  <c r="Q2584" i="20" s="1"/>
  <c r="M2584" i="20"/>
  <c r="P2583" i="20"/>
  <c r="Q2583" i="20" s="1" a="1"/>
  <c r="Q2583" i="20" s="1"/>
  <c r="M2583" i="20"/>
  <c r="P2582" i="20"/>
  <c r="Q2582" i="20" s="1" a="1"/>
  <c r="Q2582" i="20" s="1"/>
  <c r="M2582" i="20"/>
  <c r="P2581" i="20"/>
  <c r="Q2581" i="20" s="1" a="1"/>
  <c r="Q2581" i="20" s="1"/>
  <c r="M2581" i="20"/>
  <c r="P2580" i="20"/>
  <c r="Q2580" i="20" s="1" a="1"/>
  <c r="Q2580" i="20" s="1"/>
  <c r="M2580" i="20"/>
  <c r="P2579" i="20"/>
  <c r="Q2579" i="20" s="1" a="1"/>
  <c r="Q2579" i="20" s="1"/>
  <c r="M2579" i="20"/>
  <c r="P2578" i="20"/>
  <c r="Q2578" i="20" s="1" a="1"/>
  <c r="Q2578" i="20" s="1"/>
  <c r="M2578" i="20"/>
  <c r="P2577" i="20"/>
  <c r="Q2577" i="20" s="1" a="1"/>
  <c r="Q2577" i="20" s="1"/>
  <c r="M2577" i="20"/>
  <c r="P2576" i="20"/>
  <c r="Q2576" i="20" s="1" a="1"/>
  <c r="Q2576" i="20" s="1"/>
  <c r="M2576" i="20"/>
  <c r="P2575" i="20"/>
  <c r="Q2575" i="20" s="1" a="1"/>
  <c r="Q2575" i="20" s="1"/>
  <c r="M2575" i="20"/>
  <c r="P2574" i="20"/>
  <c r="Q2574" i="20" s="1" a="1"/>
  <c r="Q2574" i="20" s="1"/>
  <c r="M2574" i="20"/>
  <c r="P2573" i="20"/>
  <c r="Q2573" i="20" s="1" a="1"/>
  <c r="Q2573" i="20" s="1"/>
  <c r="M2573" i="20"/>
  <c r="P2572" i="20"/>
  <c r="Q2572" i="20" s="1" a="1"/>
  <c r="Q2572" i="20" s="1"/>
  <c r="M2572" i="20"/>
  <c r="P2571" i="20"/>
  <c r="Q2571" i="20" s="1" a="1"/>
  <c r="Q2571" i="20" s="1"/>
  <c r="M2571" i="20"/>
  <c r="P2570" i="20"/>
  <c r="Q2570" i="20" s="1" a="1"/>
  <c r="Q2570" i="20" s="1"/>
  <c r="M2570" i="20"/>
  <c r="P2569" i="20"/>
  <c r="Q2569" i="20" s="1" a="1"/>
  <c r="Q2569" i="20" s="1"/>
  <c r="M2569" i="20"/>
  <c r="P2568" i="20"/>
  <c r="Q2568" i="20" s="1" a="1"/>
  <c r="Q2568" i="20" s="1"/>
  <c r="M2568" i="20"/>
  <c r="P2567" i="20"/>
  <c r="Q2567" i="20" s="1" a="1"/>
  <c r="Q2567" i="20" s="1"/>
  <c r="M2567" i="20"/>
  <c r="P2566" i="20"/>
  <c r="Q2566" i="20" s="1" a="1"/>
  <c r="Q2566" i="20" s="1"/>
  <c r="M2566" i="20"/>
  <c r="P2565" i="20"/>
  <c r="Q2565" i="20" s="1" a="1"/>
  <c r="Q2565" i="20" s="1"/>
  <c r="M2565" i="20"/>
  <c r="P2564" i="20"/>
  <c r="Q2564" i="20" s="1" a="1"/>
  <c r="Q2564" i="20" s="1"/>
  <c r="M2564" i="20"/>
  <c r="P2563" i="20"/>
  <c r="Q2563" i="20" s="1" a="1"/>
  <c r="Q2563" i="20" s="1"/>
  <c r="M2563" i="20"/>
  <c r="P2562" i="20"/>
  <c r="Q2562" i="20" s="1" a="1"/>
  <c r="Q2562" i="20" s="1"/>
  <c r="M2562" i="20"/>
  <c r="P2561" i="20"/>
  <c r="M2561" i="20"/>
  <c r="P2560" i="20"/>
  <c r="M2560" i="20"/>
  <c r="P2559" i="20"/>
  <c r="M2559" i="20"/>
  <c r="P2558" i="20"/>
  <c r="Q2558" i="20" s="1" a="1"/>
  <c r="Q2558" i="20" s="1"/>
  <c r="M2558" i="20"/>
  <c r="P2557" i="20"/>
  <c r="Q2557" i="20" s="1" a="1"/>
  <c r="Q2557" i="20" s="1"/>
  <c r="M2557" i="20"/>
  <c r="P2556" i="20"/>
  <c r="Q2556" i="20" s="1" a="1"/>
  <c r="Q2556" i="20" s="1"/>
  <c r="M2556" i="20"/>
  <c r="P2555" i="20"/>
  <c r="Q2555" i="20" s="1" a="1"/>
  <c r="Q2555" i="20" s="1"/>
  <c r="M2555" i="20"/>
  <c r="P2554" i="20"/>
  <c r="Q2554" i="20" s="1" a="1"/>
  <c r="Q2554" i="20" s="1"/>
  <c r="M2554" i="20"/>
  <c r="P2553" i="20"/>
  <c r="Q2553" i="20" s="1" a="1"/>
  <c r="Q2553" i="20" s="1"/>
  <c r="M2553" i="20"/>
  <c r="P2552" i="20"/>
  <c r="Q2552" i="20" s="1" a="1"/>
  <c r="Q2552" i="20" s="1"/>
  <c r="M2552" i="20"/>
  <c r="P2551" i="20"/>
  <c r="Q2551" i="20" s="1" a="1"/>
  <c r="Q2551" i="20" s="1"/>
  <c r="M2551" i="20"/>
  <c r="P2550" i="20"/>
  <c r="Q2550" i="20" s="1" a="1"/>
  <c r="Q2550" i="20" s="1"/>
  <c r="M2550" i="20"/>
  <c r="Q2549" i="20" a="1"/>
  <c r="Q2549" i="20" s="1"/>
  <c r="P2549" i="20"/>
  <c r="M2549" i="20"/>
  <c r="P2548" i="20"/>
  <c r="Q2548" i="20" s="1" a="1"/>
  <c r="Q2548" i="20" s="1"/>
  <c r="M2548" i="20"/>
  <c r="P2547" i="20"/>
  <c r="Q2547" i="20" s="1" a="1"/>
  <c r="Q2547" i="20" s="1"/>
  <c r="M2547" i="20"/>
  <c r="P2546" i="20"/>
  <c r="M2546" i="20"/>
  <c r="P2545" i="20"/>
  <c r="M2545" i="20"/>
  <c r="P2544" i="20"/>
  <c r="M2544" i="20"/>
  <c r="P2543" i="20"/>
  <c r="Q2543" i="20" s="1" a="1"/>
  <c r="Q2543" i="20" s="1"/>
  <c r="M2543" i="20"/>
  <c r="P2542" i="20"/>
  <c r="Q2542" i="20" s="1" a="1"/>
  <c r="Q2542" i="20" s="1"/>
  <c r="M2542" i="20"/>
  <c r="P2541" i="20"/>
  <c r="Q2541" i="20" s="1" a="1"/>
  <c r="Q2541" i="20" s="1"/>
  <c r="M2541" i="20"/>
  <c r="P2540" i="20"/>
  <c r="Q2540" i="20" s="1" a="1"/>
  <c r="Q2540" i="20" s="1"/>
  <c r="P2539" i="20"/>
  <c r="Q2539" i="20" s="1" a="1"/>
  <c r="Q2539" i="20" s="1"/>
  <c r="M2539" i="20"/>
  <c r="P2538" i="20"/>
  <c r="Q2538" i="20" s="1" a="1"/>
  <c r="Q2538" i="20" s="1"/>
  <c r="M2538" i="20"/>
  <c r="P2537" i="20"/>
  <c r="Q2537" i="20" s="1" a="1"/>
  <c r="Q2537" i="20" s="1"/>
  <c r="M2537" i="20"/>
  <c r="P2536" i="20"/>
  <c r="Q2536" i="20" s="1" a="1"/>
  <c r="Q2536" i="20" s="1"/>
  <c r="M2536" i="20"/>
  <c r="P2535" i="20"/>
  <c r="M2535" i="20"/>
  <c r="P2534" i="20"/>
  <c r="M2534" i="20"/>
  <c r="P2533" i="20"/>
  <c r="M2533" i="20"/>
  <c r="P2532" i="20"/>
  <c r="Q2532" i="20" s="1" a="1"/>
  <c r="Q2532" i="20" s="1"/>
  <c r="M2532" i="20"/>
  <c r="P2531" i="20"/>
  <c r="Q2531" i="20" s="1" a="1"/>
  <c r="Q2531" i="20" s="1"/>
  <c r="M2531" i="20"/>
  <c r="P2530" i="20"/>
  <c r="Q2530" i="20" s="1" a="1"/>
  <c r="Q2530" i="20" s="1"/>
  <c r="M2530" i="20"/>
  <c r="P2529" i="20"/>
  <c r="Q2529" i="20" s="1" a="1"/>
  <c r="Q2529" i="20" s="1"/>
  <c r="M2529" i="20"/>
  <c r="P2528" i="20"/>
  <c r="Q2528" i="20" s="1" a="1"/>
  <c r="Q2528" i="20" s="1"/>
  <c r="M2528" i="20"/>
  <c r="P2527" i="20"/>
  <c r="Q2527" i="20" s="1" a="1"/>
  <c r="Q2527" i="20" s="1"/>
  <c r="M2527" i="20"/>
  <c r="P2526" i="20"/>
  <c r="Q2526" i="20" s="1" a="1"/>
  <c r="Q2526" i="20" s="1"/>
  <c r="M2526" i="20"/>
  <c r="P2525" i="20"/>
  <c r="Q2525" i="20" s="1" a="1"/>
  <c r="Q2525" i="20" s="1"/>
  <c r="M2525" i="20"/>
  <c r="P2524" i="20"/>
  <c r="M2524" i="20"/>
  <c r="P2523" i="20"/>
  <c r="M2523" i="20"/>
  <c r="P2522" i="20"/>
  <c r="M2522" i="20"/>
  <c r="P2521" i="20"/>
  <c r="Q2521" i="20" s="1" a="1"/>
  <c r="Q2521" i="20" s="1"/>
  <c r="M2521" i="20"/>
  <c r="P2520" i="20"/>
  <c r="Q2520" i="20" s="1" a="1"/>
  <c r="Q2520" i="20" s="1"/>
  <c r="M2520" i="20"/>
  <c r="P2519" i="20"/>
  <c r="Q2519" i="20" s="1" a="1"/>
  <c r="Q2519" i="20" s="1"/>
  <c r="M2519" i="20"/>
  <c r="P2518" i="20"/>
  <c r="Q2518" i="20" s="1" a="1"/>
  <c r="Q2518" i="20" s="1"/>
  <c r="M2518" i="20"/>
  <c r="P2517" i="20"/>
  <c r="Q2517" i="20" s="1" a="1"/>
  <c r="Q2517" i="20" s="1"/>
  <c r="M2517" i="20"/>
  <c r="P2516" i="20"/>
  <c r="Q2516" i="20" s="1" a="1"/>
  <c r="Q2516" i="20" s="1"/>
  <c r="M2516" i="20"/>
  <c r="P2515" i="20"/>
  <c r="Q2515" i="20" s="1" a="1"/>
  <c r="Q2515" i="20" s="1"/>
  <c r="M2515" i="20"/>
  <c r="P2514" i="20"/>
  <c r="M2514" i="20"/>
  <c r="P2513" i="20"/>
  <c r="M2513" i="20"/>
  <c r="P2512" i="20"/>
  <c r="M2512" i="20"/>
  <c r="P2511" i="20"/>
  <c r="Q2511" i="20" s="1" a="1"/>
  <c r="Q2511" i="20" s="1"/>
  <c r="M2511" i="20"/>
  <c r="P2510" i="20"/>
  <c r="Q2510" i="20" s="1" a="1"/>
  <c r="Q2510" i="20" s="1"/>
  <c r="M2510" i="20"/>
  <c r="P2509" i="20"/>
  <c r="Q2509" i="20" s="1" a="1"/>
  <c r="Q2509" i="20" s="1"/>
  <c r="M2509" i="20"/>
  <c r="P2508" i="20"/>
  <c r="Q2508" i="20" s="1" a="1"/>
  <c r="Q2508" i="20" s="1"/>
  <c r="M2508" i="20"/>
  <c r="P2507" i="20"/>
  <c r="Q2507" i="20" s="1" a="1"/>
  <c r="Q2507" i="20" s="1"/>
  <c r="M2507" i="20"/>
  <c r="P2506" i="20"/>
  <c r="Q2506" i="20" s="1" a="1"/>
  <c r="Q2506" i="20" s="1"/>
  <c r="M2506" i="20"/>
  <c r="P2505" i="20"/>
  <c r="Q2505" i="20" s="1" a="1"/>
  <c r="Q2505" i="20" s="1"/>
  <c r="M2505" i="20"/>
  <c r="P2504" i="20"/>
  <c r="M2504" i="20"/>
  <c r="P2503" i="20"/>
  <c r="M2503" i="20"/>
  <c r="P2502" i="20"/>
  <c r="M2502" i="20"/>
  <c r="P2501" i="20"/>
  <c r="Q2501" i="20" s="1" a="1"/>
  <c r="Q2501" i="20" s="1"/>
  <c r="M2501" i="20"/>
  <c r="P2500" i="20"/>
  <c r="Q2500" i="20" s="1" a="1"/>
  <c r="Q2500" i="20" s="1"/>
  <c r="M2500" i="20"/>
  <c r="Q2499" i="20" a="1"/>
  <c r="Q2499" i="20" s="1"/>
  <c r="M2499" i="20"/>
  <c r="Q2498" i="20" a="1"/>
  <c r="Q2498" i="20" s="1"/>
  <c r="P2498" i="20"/>
  <c r="M2498" i="20"/>
  <c r="P2497" i="20"/>
  <c r="Q2497" i="20" s="1" a="1"/>
  <c r="Q2497" i="20" s="1"/>
  <c r="M2497" i="20"/>
  <c r="P2496" i="20"/>
  <c r="Q2496" i="20" s="1" a="1"/>
  <c r="Q2496" i="20" s="1"/>
  <c r="M2496" i="20"/>
  <c r="P2495" i="20"/>
  <c r="Q2495" i="20" s="1" a="1"/>
  <c r="Q2495" i="20" s="1"/>
  <c r="M2495" i="20"/>
  <c r="P2494" i="20"/>
  <c r="M2494" i="20"/>
  <c r="P2493" i="20"/>
  <c r="M2493" i="20"/>
  <c r="P2492" i="20"/>
  <c r="M2492" i="20"/>
  <c r="P2491" i="20"/>
  <c r="Q2491" i="20" s="1" a="1"/>
  <c r="Q2491" i="20" s="1"/>
  <c r="M2491" i="20"/>
  <c r="P2490" i="20"/>
  <c r="Q2490" i="20" s="1" a="1"/>
  <c r="Q2490" i="20" s="1"/>
  <c r="M2490" i="20"/>
  <c r="P2489" i="20"/>
  <c r="Q2489" i="20" s="1" a="1"/>
  <c r="Q2489" i="20" s="1"/>
  <c r="M2489" i="20"/>
  <c r="P2488" i="20"/>
  <c r="Q2488" i="20" s="1" a="1"/>
  <c r="Q2488" i="20" s="1"/>
  <c r="M2488" i="20"/>
  <c r="P2487" i="20"/>
  <c r="Q2487" i="20" s="1" a="1"/>
  <c r="Q2487" i="20" s="1"/>
  <c r="M2487" i="20"/>
  <c r="P2486" i="20"/>
  <c r="Q2486" i="20" s="1" a="1"/>
  <c r="Q2486" i="20" s="1"/>
  <c r="M2486" i="20"/>
  <c r="P2485" i="20"/>
  <c r="M2485" i="20"/>
  <c r="P2484" i="20"/>
  <c r="M2484" i="20"/>
  <c r="P2483" i="20"/>
  <c r="M2483" i="20"/>
  <c r="P2482" i="20"/>
  <c r="Q2482" i="20" s="1" a="1"/>
  <c r="Q2482" i="20" s="1"/>
  <c r="M2482" i="20"/>
  <c r="P2481" i="20"/>
  <c r="Q2481" i="20" s="1" a="1"/>
  <c r="Q2481" i="20" s="1"/>
  <c r="M2481" i="20"/>
  <c r="P2480" i="20"/>
  <c r="Q2480" i="20" s="1" a="1"/>
  <c r="Q2480" i="20" s="1"/>
  <c r="M2480" i="20"/>
  <c r="P2479" i="20"/>
  <c r="Q2479" i="20" s="1" a="1"/>
  <c r="Q2479" i="20" s="1"/>
  <c r="M2479" i="20"/>
  <c r="P2478" i="20"/>
  <c r="Q2478" i="20" s="1" a="1"/>
  <c r="Q2478" i="20" s="1"/>
  <c r="M2478" i="20"/>
  <c r="P2477" i="20"/>
  <c r="Q2477" i="20" s="1" a="1"/>
  <c r="Q2477" i="20" s="1"/>
  <c r="M2477" i="20"/>
  <c r="P2476" i="20"/>
  <c r="Q2476" i="20" s="1" a="1"/>
  <c r="Q2476" i="20" s="1"/>
  <c r="M2476" i="20"/>
  <c r="P2475" i="20"/>
  <c r="Q2475" i="20" s="1" a="1"/>
  <c r="Q2475" i="20" s="1"/>
  <c r="M2475" i="20"/>
  <c r="P2474" i="20"/>
  <c r="Q2474" i="20" s="1" a="1"/>
  <c r="Q2474" i="20" s="1"/>
  <c r="M2474" i="20"/>
  <c r="P2473" i="20"/>
  <c r="Q2473" i="20" s="1" a="1"/>
  <c r="Q2473" i="20" s="1"/>
  <c r="M2473" i="20"/>
  <c r="P2472" i="20"/>
  <c r="Q2472" i="20" s="1" a="1"/>
  <c r="Q2472" i="20" s="1"/>
  <c r="M2472" i="20"/>
  <c r="P2471" i="20"/>
  <c r="Q2471" i="20" s="1" a="1"/>
  <c r="Q2471" i="20" s="1"/>
  <c r="M2471" i="20"/>
  <c r="P2470" i="20"/>
  <c r="Q2470" i="20" s="1" a="1"/>
  <c r="Q2470" i="20" s="1"/>
  <c r="M2470" i="20"/>
  <c r="P2469" i="20"/>
  <c r="Q2469" i="20" s="1" a="1"/>
  <c r="Q2469" i="20" s="1"/>
  <c r="M2469" i="20"/>
  <c r="P2468" i="20"/>
  <c r="Q2468" i="20" s="1" a="1"/>
  <c r="Q2468" i="20" s="1"/>
  <c r="M2468" i="20"/>
  <c r="P2467" i="20"/>
  <c r="M2467" i="20"/>
  <c r="P2466" i="20"/>
  <c r="M2466" i="20"/>
  <c r="P2465" i="20"/>
  <c r="M2465" i="20"/>
  <c r="P2464" i="20"/>
  <c r="Q2464" i="20" s="1" a="1"/>
  <c r="Q2464" i="20" s="1"/>
  <c r="M2464" i="20"/>
  <c r="P2463" i="20"/>
  <c r="Q2463" i="20" s="1" a="1"/>
  <c r="Q2463" i="20" s="1"/>
  <c r="M2463" i="20"/>
  <c r="P2462" i="20"/>
  <c r="Q2462" i="20" s="1" a="1"/>
  <c r="Q2462" i="20" s="1"/>
  <c r="M2462" i="20"/>
  <c r="P2461" i="20"/>
  <c r="Q2461" i="20" s="1" a="1"/>
  <c r="Q2461" i="20" s="1"/>
  <c r="M2461" i="20"/>
  <c r="P2460" i="20"/>
  <c r="Q2460" i="20" s="1" a="1"/>
  <c r="Q2460" i="20" s="1"/>
  <c r="M2460" i="20"/>
  <c r="P2459" i="20"/>
  <c r="Q2459" i="20" s="1" a="1"/>
  <c r="Q2459" i="20" s="1"/>
  <c r="M2459" i="20"/>
  <c r="P2458" i="20"/>
  <c r="Q2458" i="20" s="1" a="1"/>
  <c r="Q2458" i="20" s="1"/>
  <c r="M2458" i="20"/>
  <c r="P2457" i="20"/>
  <c r="Q2457" i="20" s="1" a="1"/>
  <c r="Q2457" i="20" s="1"/>
  <c r="M2457" i="20"/>
  <c r="P2456" i="20"/>
  <c r="Q2456" i="20" s="1" a="1"/>
  <c r="Q2456" i="20" s="1"/>
  <c r="M2456" i="20"/>
  <c r="P2455" i="20"/>
  <c r="Q2455" i="20" s="1" a="1"/>
  <c r="Q2455" i="20" s="1"/>
  <c r="M2455" i="20"/>
  <c r="P2454" i="20"/>
  <c r="Q2454" i="20" s="1" a="1"/>
  <c r="Q2454" i="20" s="1"/>
  <c r="M2454" i="20"/>
  <c r="P2453" i="20"/>
  <c r="M2453" i="20"/>
  <c r="P2452" i="20"/>
  <c r="M2452" i="20"/>
  <c r="P2451" i="20"/>
  <c r="M2451" i="20"/>
  <c r="P2450" i="20"/>
  <c r="Q2450" i="20" s="1" a="1"/>
  <c r="Q2450" i="20" s="1"/>
  <c r="M2450" i="20"/>
  <c r="P2449" i="20"/>
  <c r="Q2449" i="20" s="1" a="1"/>
  <c r="Q2449" i="20" s="1"/>
  <c r="M2449" i="20"/>
  <c r="P2448" i="20"/>
  <c r="Q2448" i="20" s="1" a="1"/>
  <c r="Q2448" i="20" s="1"/>
  <c r="M2448" i="20"/>
  <c r="P2447" i="20"/>
  <c r="Q2447" i="20" s="1" a="1"/>
  <c r="Q2447" i="20" s="1"/>
  <c r="M2447" i="20"/>
  <c r="P2446" i="20"/>
  <c r="Q2446" i="20" s="1" a="1"/>
  <c r="Q2446" i="20" s="1"/>
  <c r="M2446" i="20"/>
  <c r="P2445" i="20"/>
  <c r="Q2445" i="20" s="1" a="1"/>
  <c r="Q2445" i="20" s="1"/>
  <c r="M2445" i="20"/>
  <c r="P2444" i="20"/>
  <c r="Q2444" i="20" s="1" a="1"/>
  <c r="Q2444" i="20" s="1"/>
  <c r="M2444" i="20"/>
  <c r="P2443" i="20"/>
  <c r="Q2443" i="20" s="1" a="1"/>
  <c r="Q2443" i="20" s="1"/>
  <c r="M2443" i="20"/>
  <c r="P2442" i="20"/>
  <c r="Q2442" i="20" s="1" a="1"/>
  <c r="Q2442" i="20" s="1"/>
  <c r="M2442" i="20"/>
  <c r="P2441" i="20"/>
  <c r="Q2441" i="20" s="1" a="1"/>
  <c r="Q2441" i="20" s="1"/>
  <c r="M2441" i="20"/>
  <c r="P2440" i="20"/>
  <c r="Q2440" i="20" s="1" a="1"/>
  <c r="Q2440" i="20" s="1"/>
  <c r="M2440" i="20"/>
  <c r="P2439" i="20"/>
  <c r="Q2439" i="20" s="1" a="1"/>
  <c r="Q2439" i="20" s="1"/>
  <c r="M2439" i="20"/>
  <c r="P2438" i="20"/>
  <c r="Q2438" i="20" s="1" a="1"/>
  <c r="Q2438" i="20" s="1"/>
  <c r="M2438" i="20"/>
  <c r="P2437" i="20"/>
  <c r="Q2437" i="20" s="1" a="1"/>
  <c r="Q2437" i="20" s="1"/>
  <c r="M2437" i="20"/>
  <c r="P2436" i="20"/>
  <c r="Q2436" i="20" s="1" a="1"/>
  <c r="Q2436" i="20" s="1"/>
  <c r="M2436" i="20"/>
  <c r="P2435" i="20"/>
  <c r="M2435" i="20"/>
  <c r="P2434" i="20"/>
  <c r="Q2434" i="20" s="1" a="1"/>
  <c r="Q2434" i="20" s="1"/>
  <c r="M2434" i="20"/>
  <c r="P2433" i="20"/>
  <c r="Q2433" i="20" s="1" a="1"/>
  <c r="Q2433" i="20" s="1"/>
  <c r="M2433" i="20"/>
  <c r="P2432" i="20"/>
  <c r="Q2432" i="20" s="1" a="1"/>
  <c r="Q2432" i="20" s="1"/>
  <c r="M2432" i="20"/>
  <c r="P2431" i="20"/>
  <c r="Q2431" i="20" s="1" a="1"/>
  <c r="Q2431" i="20" s="1"/>
  <c r="M2431" i="20"/>
  <c r="P2430" i="20"/>
  <c r="Q2430" i="20" s="1" a="1"/>
  <c r="Q2430" i="20" s="1"/>
  <c r="M2430" i="20"/>
  <c r="P2429" i="20"/>
  <c r="Q2429" i="20" s="1" a="1"/>
  <c r="Q2429" i="20" s="1"/>
  <c r="M2429" i="20"/>
  <c r="P2428" i="20"/>
  <c r="Q2428" i="20" s="1" a="1"/>
  <c r="Q2428" i="20" s="1"/>
  <c r="M2428" i="20"/>
  <c r="P2427" i="20"/>
  <c r="Q2427" i="20" s="1" a="1"/>
  <c r="Q2427" i="20" s="1"/>
  <c r="M2427" i="20"/>
  <c r="P2426" i="20"/>
  <c r="Q2426" i="20" s="1" a="1"/>
  <c r="Q2426" i="20" s="1"/>
  <c r="M2426" i="20"/>
  <c r="P2425" i="20"/>
  <c r="Q2425" i="20" s="1" a="1"/>
  <c r="Q2425" i="20" s="1"/>
  <c r="M2425" i="20"/>
  <c r="P2424" i="20"/>
  <c r="Q2424" i="20" s="1" a="1"/>
  <c r="Q2424" i="20" s="1"/>
  <c r="M2424" i="20"/>
  <c r="P2423" i="20"/>
  <c r="Q2423" i="20" s="1" a="1"/>
  <c r="Q2423" i="20" s="1"/>
  <c r="M2423" i="20"/>
  <c r="P2422" i="20"/>
  <c r="Q2422" i="20" s="1" a="1"/>
  <c r="Q2422" i="20" s="1"/>
  <c r="M2422" i="20"/>
  <c r="P2421" i="20"/>
  <c r="Q2421" i="20" s="1" a="1"/>
  <c r="Q2421" i="20" s="1"/>
  <c r="M2421" i="20"/>
  <c r="P2420" i="20"/>
  <c r="Q2420" i="20" s="1" a="1"/>
  <c r="Q2420" i="20" s="1"/>
  <c r="M2420" i="20"/>
  <c r="P2419" i="20"/>
  <c r="Q2419" i="20" s="1" a="1"/>
  <c r="Q2419" i="20" s="1"/>
  <c r="M2419" i="20"/>
  <c r="P2418" i="20"/>
  <c r="Q2418" i="20" s="1" a="1"/>
  <c r="Q2418" i="20" s="1"/>
  <c r="M2418" i="20"/>
  <c r="P2417" i="20"/>
  <c r="Q2417" i="20" s="1" a="1"/>
  <c r="Q2417" i="20" s="1"/>
  <c r="M2417" i="20"/>
  <c r="P2416" i="20"/>
  <c r="Q2416" i="20" s="1" a="1"/>
  <c r="Q2416" i="20" s="1"/>
  <c r="M2416" i="20"/>
  <c r="P2415" i="20"/>
  <c r="Q2415" i="20" s="1" a="1"/>
  <c r="Q2415" i="20" s="1"/>
  <c r="M2415" i="20"/>
  <c r="P2414" i="20"/>
  <c r="Q2414" i="20" s="1" a="1"/>
  <c r="Q2414" i="20" s="1"/>
  <c r="M2414" i="20"/>
  <c r="P2413" i="20"/>
  <c r="Q2413" i="20" s="1" a="1"/>
  <c r="Q2413" i="20" s="1"/>
  <c r="M2413" i="20"/>
  <c r="P2412" i="20"/>
  <c r="Q2412" i="20" s="1" a="1"/>
  <c r="Q2412" i="20" s="1"/>
  <c r="M2412" i="20"/>
  <c r="P2411" i="20"/>
  <c r="Q2411" i="20" s="1" a="1"/>
  <c r="Q2411" i="20" s="1"/>
  <c r="M2411" i="20"/>
  <c r="P2410" i="20"/>
  <c r="Q2410" i="20" s="1" a="1"/>
  <c r="Q2410" i="20" s="1"/>
  <c r="M2410" i="20"/>
  <c r="P2409" i="20"/>
  <c r="Q2409" i="20" s="1" a="1"/>
  <c r="Q2409" i="20" s="1"/>
  <c r="M2409" i="20"/>
  <c r="P2408" i="20"/>
  <c r="Q2408" i="20" s="1" a="1"/>
  <c r="Q2408" i="20" s="1"/>
  <c r="M2408" i="20"/>
  <c r="P2407" i="20"/>
  <c r="Q2407" i="20" s="1" a="1"/>
  <c r="Q2407" i="20" s="1"/>
  <c r="M2407" i="20"/>
  <c r="P2406" i="20"/>
  <c r="Q2406" i="20" s="1" a="1"/>
  <c r="Q2406" i="20" s="1"/>
  <c r="M2406" i="20"/>
  <c r="P2405" i="20"/>
  <c r="M2405" i="20"/>
  <c r="P2404" i="20"/>
  <c r="M2404" i="20"/>
  <c r="P2403" i="20"/>
  <c r="M2403" i="20"/>
  <c r="P2402" i="20"/>
  <c r="Q2402" i="20" s="1" a="1"/>
  <c r="Q2402" i="20" s="1"/>
  <c r="M2402" i="20"/>
  <c r="P2401" i="20"/>
  <c r="Q2401" i="20" s="1" a="1"/>
  <c r="Q2401" i="20" s="1"/>
  <c r="M2401" i="20"/>
  <c r="P2400" i="20"/>
  <c r="Q2400" i="20" s="1" a="1"/>
  <c r="Q2400" i="20" s="1"/>
  <c r="M2400" i="20"/>
  <c r="P2399" i="20"/>
  <c r="Q2399" i="20" s="1" a="1"/>
  <c r="Q2399" i="20" s="1"/>
  <c r="M2399" i="20"/>
  <c r="P2398" i="20"/>
  <c r="Q2398" i="20" s="1" a="1"/>
  <c r="Q2398" i="20" s="1"/>
  <c r="M2398" i="20"/>
  <c r="P2397" i="20"/>
  <c r="Q2397" i="20" s="1" a="1"/>
  <c r="Q2397" i="20" s="1"/>
  <c r="M2397" i="20"/>
  <c r="P2396" i="20"/>
  <c r="Q2396" i="20" s="1" a="1"/>
  <c r="Q2396" i="20" s="1"/>
  <c r="M2396" i="20"/>
  <c r="P2395" i="20"/>
  <c r="M2395" i="20"/>
  <c r="P2394" i="20"/>
  <c r="Q2394" i="20" s="1" a="1"/>
  <c r="Q2394" i="20" s="1"/>
  <c r="M2394" i="20"/>
  <c r="P2393" i="20"/>
  <c r="Q2393" i="20" s="1" a="1"/>
  <c r="Q2393" i="20" s="1"/>
  <c r="M2393" i="20"/>
  <c r="P2392" i="20"/>
  <c r="M2392" i="20"/>
  <c r="P2391" i="20"/>
  <c r="Q2391" i="20" s="1" a="1"/>
  <c r="Q2391" i="20" s="1"/>
  <c r="M2391" i="20"/>
  <c r="P2390" i="20"/>
  <c r="Q2390" i="20" s="1" a="1"/>
  <c r="Q2390" i="20" s="1"/>
  <c r="M2390" i="20"/>
  <c r="P2389" i="20"/>
  <c r="M2389" i="20"/>
  <c r="P2388" i="20"/>
  <c r="Q2388" i="20" s="1" a="1"/>
  <c r="Q2388" i="20" s="1"/>
  <c r="M2388" i="20"/>
  <c r="P2387" i="20"/>
  <c r="M2387" i="20"/>
  <c r="P2386" i="20"/>
  <c r="Q2386" i="20" s="1" a="1"/>
  <c r="Q2386" i="20" s="1"/>
  <c r="M2386" i="20"/>
  <c r="P2385" i="20"/>
  <c r="Q2385" i="20" s="1" a="1"/>
  <c r="Q2385" i="20" s="1"/>
  <c r="M2385" i="20"/>
  <c r="P2384" i="20"/>
  <c r="M2384" i="20"/>
  <c r="P2383" i="20"/>
  <c r="Q2383" i="20" s="1" a="1"/>
  <c r="Q2383" i="20" s="1"/>
  <c r="M2383" i="20"/>
  <c r="P2382" i="20"/>
  <c r="Q2382" i="20" s="1" a="1"/>
  <c r="Q2382" i="20" s="1"/>
  <c r="M2382" i="20"/>
  <c r="P2381" i="20"/>
  <c r="M2381" i="20"/>
  <c r="P2380" i="20"/>
  <c r="Q2380" i="20" s="1" a="1"/>
  <c r="Q2380" i="20" s="1"/>
  <c r="M2380" i="20"/>
  <c r="P2379" i="20"/>
  <c r="Q2379" i="20" s="1" a="1"/>
  <c r="Q2379" i="20" s="1"/>
  <c r="M2379" i="20"/>
  <c r="P2378" i="20"/>
  <c r="M2378" i="20"/>
  <c r="P2377" i="20"/>
  <c r="Q2377" i="20" s="1" a="1"/>
  <c r="Q2377" i="20" s="1"/>
  <c r="M2377" i="20"/>
  <c r="P2376" i="20"/>
  <c r="Q2376" i="20" s="1" a="1"/>
  <c r="Q2376" i="20" s="1"/>
  <c r="M2376" i="20"/>
  <c r="P2375" i="20"/>
  <c r="M2375" i="20"/>
  <c r="P2374" i="20"/>
  <c r="Q2374" i="20" s="1" a="1"/>
  <c r="Q2374" i="20" s="1"/>
  <c r="M2374" i="20"/>
  <c r="P2373" i="20"/>
  <c r="M2373" i="20"/>
  <c r="P2372" i="20"/>
  <c r="Q2372" i="20" s="1" a="1"/>
  <c r="Q2372" i="20" s="1"/>
  <c r="M2372" i="20"/>
  <c r="P2371" i="20"/>
  <c r="Q2371" i="20" s="1" a="1"/>
  <c r="Q2371" i="20" s="1"/>
  <c r="M2371" i="20"/>
  <c r="P2370" i="20"/>
  <c r="M2370" i="20"/>
  <c r="P2369" i="20"/>
  <c r="Q2369" i="20" s="1" a="1"/>
  <c r="Q2369" i="20" s="1"/>
  <c r="M2369" i="20"/>
  <c r="P2368" i="20"/>
  <c r="Q2368" i="20" s="1" a="1"/>
  <c r="Q2368" i="20" s="1"/>
  <c r="M2368" i="20"/>
  <c r="P2367" i="20"/>
  <c r="Q2367" i="20" s="1" a="1"/>
  <c r="Q2367" i="20" s="1"/>
  <c r="M2367" i="20"/>
  <c r="P2366" i="20"/>
  <c r="M2366" i="20"/>
  <c r="P2365" i="20"/>
  <c r="Q2365" i="20" s="1" a="1"/>
  <c r="Q2365" i="20" s="1"/>
  <c r="M2365" i="20"/>
  <c r="P2364" i="20"/>
  <c r="M2364" i="20"/>
  <c r="P2363" i="20"/>
  <c r="Q2363" i="20" s="1" a="1"/>
  <c r="Q2363" i="20" s="1"/>
  <c r="M2363" i="20"/>
  <c r="P2362" i="20"/>
  <c r="Q2362" i="20" s="1" a="1"/>
  <c r="Q2362" i="20" s="1"/>
  <c r="M2362" i="20"/>
  <c r="P2361" i="20"/>
  <c r="Q2361" i="20" s="1" a="1"/>
  <c r="Q2361" i="20" s="1"/>
  <c r="M2361" i="20"/>
  <c r="P2360" i="20"/>
  <c r="Q2360" i="20" s="1" a="1"/>
  <c r="Q2360" i="20" s="1"/>
  <c r="M2360" i="20"/>
  <c r="P2359" i="20"/>
  <c r="Q2359" i="20" s="1" a="1"/>
  <c r="Q2359" i="20" s="1"/>
  <c r="M2359" i="20"/>
  <c r="P2358" i="20"/>
  <c r="Q2358" i="20" s="1" a="1"/>
  <c r="Q2358" i="20" s="1"/>
  <c r="M2358" i="20"/>
  <c r="P2357" i="20"/>
  <c r="M2357" i="20"/>
  <c r="P2356" i="20"/>
  <c r="M2356" i="20"/>
  <c r="P2355" i="20"/>
  <c r="M2355" i="20"/>
  <c r="P2354" i="20"/>
  <c r="Q2354" i="20" s="1" a="1"/>
  <c r="Q2354" i="20" s="1"/>
  <c r="M2354" i="20"/>
  <c r="P2353" i="20"/>
  <c r="Q2353" i="20" s="1" a="1"/>
  <c r="Q2353" i="20" s="1"/>
  <c r="M2353" i="20"/>
  <c r="P2352" i="20"/>
  <c r="Q2352" i="20" s="1" a="1"/>
  <c r="Q2352" i="20" s="1"/>
  <c r="M2352" i="20"/>
  <c r="P2351" i="20"/>
  <c r="Q2351" i="20" s="1" a="1"/>
  <c r="Q2351" i="20" s="1"/>
  <c r="M2351" i="20"/>
  <c r="P2350" i="20"/>
  <c r="Q2350" i="20" s="1" a="1"/>
  <c r="Q2350" i="20" s="1"/>
  <c r="M2350" i="20"/>
  <c r="P2349" i="20"/>
  <c r="Q2349" i="20" s="1" a="1"/>
  <c r="Q2349" i="20" s="1"/>
  <c r="M2349" i="20"/>
  <c r="P2348" i="20"/>
  <c r="Q2348" i="20" s="1" a="1"/>
  <c r="Q2348" i="20" s="1"/>
  <c r="M2348" i="20"/>
  <c r="P2347" i="20"/>
  <c r="Q2347" i="20" s="1" a="1"/>
  <c r="Q2347" i="20" s="1"/>
  <c r="M2347" i="20"/>
  <c r="P2346" i="20"/>
  <c r="Q2346" i="20" s="1" a="1"/>
  <c r="Q2346" i="20" s="1"/>
  <c r="M2346" i="20"/>
  <c r="P2345" i="20"/>
  <c r="Q2345" i="20" s="1" a="1"/>
  <c r="Q2345" i="20" s="1"/>
  <c r="M2345" i="20"/>
  <c r="P2344" i="20"/>
  <c r="Q2344" i="20" s="1" a="1"/>
  <c r="Q2344" i="20" s="1"/>
  <c r="M2344" i="20"/>
  <c r="P2343" i="20"/>
  <c r="Q2343" i="20" s="1" a="1"/>
  <c r="Q2343" i="20" s="1"/>
  <c r="M2343" i="20"/>
  <c r="P2342" i="20"/>
  <c r="Q2342" i="20" s="1" a="1"/>
  <c r="Q2342" i="20" s="1"/>
  <c r="M2342" i="20"/>
  <c r="P2341" i="20"/>
  <c r="Q2341" i="20" s="1" a="1"/>
  <c r="Q2341" i="20" s="1"/>
  <c r="M2341" i="20"/>
  <c r="P2340" i="20"/>
  <c r="Q2340" i="20" s="1" a="1"/>
  <c r="Q2340" i="20" s="1"/>
  <c r="M2340" i="20"/>
  <c r="P2339" i="20"/>
  <c r="Q2339" i="20" s="1" a="1"/>
  <c r="Q2339" i="20" s="1"/>
  <c r="M2339" i="20"/>
  <c r="P2338" i="20"/>
  <c r="Q2338" i="20" s="1" a="1"/>
  <c r="Q2338" i="20" s="1"/>
  <c r="M2338" i="20"/>
  <c r="P2337" i="20"/>
  <c r="Q2337" i="20" s="1" a="1"/>
  <c r="Q2337" i="20" s="1"/>
  <c r="M2337" i="20"/>
  <c r="P2336" i="20"/>
  <c r="Q2336" i="20" s="1" a="1"/>
  <c r="Q2336" i="20" s="1"/>
  <c r="M2336" i="20"/>
  <c r="P2335" i="20"/>
  <c r="Q2335" i="20" s="1" a="1"/>
  <c r="Q2335" i="20" s="1"/>
  <c r="M2335" i="20"/>
  <c r="P2334" i="20"/>
  <c r="Q2334" i="20" s="1" a="1"/>
  <c r="Q2334" i="20" s="1"/>
  <c r="M2334" i="20"/>
  <c r="P2333" i="20"/>
  <c r="Q2333" i="20" s="1" a="1"/>
  <c r="Q2333" i="20" s="1"/>
  <c r="M2333" i="20"/>
  <c r="P2332" i="20"/>
  <c r="Q2332" i="20" s="1" a="1"/>
  <c r="Q2332" i="20" s="1"/>
  <c r="M2332" i="20"/>
  <c r="P2331" i="20"/>
  <c r="Q2331" i="20" s="1" a="1"/>
  <c r="Q2331" i="20" s="1"/>
  <c r="M2331" i="20"/>
  <c r="P2330" i="20"/>
  <c r="Q2330" i="20" s="1" a="1"/>
  <c r="Q2330" i="20" s="1"/>
  <c r="M2330" i="20"/>
  <c r="P2329" i="20"/>
  <c r="M2329" i="20"/>
  <c r="P2328" i="20"/>
  <c r="M2328" i="20"/>
  <c r="P2327" i="20"/>
  <c r="M2327" i="20"/>
  <c r="P2326" i="20"/>
  <c r="M2326" i="20"/>
  <c r="P2325" i="20"/>
  <c r="Q2325" i="20" s="1" a="1"/>
  <c r="Q2325" i="20" s="1"/>
  <c r="M2325" i="20"/>
  <c r="P2324" i="20"/>
  <c r="Q2324" i="20" s="1" a="1"/>
  <c r="Q2324" i="20" s="1"/>
  <c r="M2324" i="20"/>
  <c r="P2323" i="20"/>
  <c r="Q2323" i="20" s="1" a="1"/>
  <c r="Q2323" i="20" s="1"/>
  <c r="M2323" i="20"/>
  <c r="P2322" i="20"/>
  <c r="Q2322" i="20" s="1" a="1"/>
  <c r="Q2322" i="20" s="1"/>
  <c r="M2322" i="20"/>
  <c r="P2321" i="20"/>
  <c r="Q2321" i="20" s="1" a="1"/>
  <c r="Q2321" i="20" s="1"/>
  <c r="M2321" i="20"/>
  <c r="P2320" i="20"/>
  <c r="Q2320" i="20" s="1" a="1"/>
  <c r="Q2320" i="20" s="1"/>
  <c r="M2320" i="20"/>
  <c r="P2319" i="20"/>
  <c r="Q2319" i="20" s="1" a="1"/>
  <c r="Q2319" i="20" s="1"/>
  <c r="M2319" i="20"/>
  <c r="P2318" i="20"/>
  <c r="Q2318" i="20" s="1" a="1"/>
  <c r="Q2318" i="20" s="1"/>
  <c r="M2318" i="20"/>
  <c r="P2317" i="20"/>
  <c r="Q2317" i="20" s="1" a="1"/>
  <c r="Q2317" i="20" s="1"/>
  <c r="M2317" i="20"/>
  <c r="P2316" i="20"/>
  <c r="Q2316" i="20" s="1" a="1"/>
  <c r="Q2316" i="20" s="1"/>
  <c r="M2316" i="20"/>
  <c r="P2315" i="20"/>
  <c r="Q2315" i="20" s="1" a="1"/>
  <c r="Q2315" i="20" s="1"/>
  <c r="M2315" i="20"/>
  <c r="P2314" i="20"/>
  <c r="Q2314" i="20" s="1" a="1"/>
  <c r="Q2314" i="20" s="1"/>
  <c r="M2314" i="20"/>
  <c r="P2313" i="20"/>
  <c r="Q2313" i="20" s="1" a="1"/>
  <c r="Q2313" i="20" s="1"/>
  <c r="M2313" i="20"/>
  <c r="P2312" i="20"/>
  <c r="Q2312" i="20" s="1" a="1"/>
  <c r="Q2312" i="20" s="1"/>
  <c r="M2312" i="20"/>
  <c r="P2311" i="20"/>
  <c r="Q2311" i="20" s="1" a="1"/>
  <c r="Q2311" i="20" s="1"/>
  <c r="M2311" i="20"/>
  <c r="P2310" i="20"/>
  <c r="Q2310" i="20" s="1" a="1"/>
  <c r="Q2310" i="20" s="1"/>
  <c r="M2310" i="20"/>
  <c r="P2309" i="20"/>
  <c r="Q2309" i="20" s="1" a="1"/>
  <c r="Q2309" i="20" s="1"/>
  <c r="M2309" i="20"/>
  <c r="P2308" i="20"/>
  <c r="Q2308" i="20" s="1" a="1"/>
  <c r="Q2308" i="20" s="1"/>
  <c r="M2308" i="20"/>
  <c r="P2307" i="20"/>
  <c r="Q2307" i="20" s="1" a="1"/>
  <c r="Q2307" i="20" s="1"/>
  <c r="M2307" i="20"/>
  <c r="P2306" i="20"/>
  <c r="Q2306" i="20" s="1" a="1"/>
  <c r="Q2306" i="20" s="1"/>
  <c r="M2306" i="20"/>
  <c r="P2305" i="20"/>
  <c r="Q2305" i="20" s="1" a="1"/>
  <c r="Q2305" i="20" s="1"/>
  <c r="M2305" i="20"/>
  <c r="P2304" i="20"/>
  <c r="M2304" i="20"/>
  <c r="P2303" i="20"/>
  <c r="M2303" i="20"/>
  <c r="P2302" i="20"/>
  <c r="M2302" i="20"/>
  <c r="P2301" i="20"/>
  <c r="M2301" i="20"/>
  <c r="P2300" i="20"/>
  <c r="M2300" i="20"/>
  <c r="P2299" i="20"/>
  <c r="M2299" i="20"/>
  <c r="P2298" i="20"/>
  <c r="M2298" i="20"/>
  <c r="P2297" i="20"/>
  <c r="M2297" i="20"/>
  <c r="P2296" i="20"/>
  <c r="M2296" i="20"/>
  <c r="P2295" i="20"/>
  <c r="M2295" i="20"/>
  <c r="P2294" i="20"/>
  <c r="M2294" i="20"/>
  <c r="P2293" i="20"/>
  <c r="M2293" i="20"/>
  <c r="P2292" i="20"/>
  <c r="Q2292" i="20" s="1" a="1"/>
  <c r="Q2292" i="20" s="1"/>
  <c r="M2292" i="20"/>
  <c r="P2291" i="20"/>
  <c r="Q2291" i="20" s="1" a="1"/>
  <c r="Q2291" i="20" s="1"/>
  <c r="M2291" i="20"/>
  <c r="P2290" i="20"/>
  <c r="M2290" i="20"/>
  <c r="P2289" i="20"/>
  <c r="M2289" i="20"/>
  <c r="P2288" i="20"/>
  <c r="M2288" i="20"/>
  <c r="P2287" i="20"/>
  <c r="M2287" i="20"/>
  <c r="P2286" i="20"/>
  <c r="Q2286" i="20" s="1" a="1"/>
  <c r="Q2286" i="20" s="1"/>
  <c r="M2286" i="20"/>
  <c r="P2285" i="20"/>
  <c r="M2285" i="20"/>
  <c r="P2284" i="20"/>
  <c r="M2284" i="20"/>
  <c r="P2283" i="20"/>
  <c r="M2283" i="20"/>
  <c r="P2282" i="20"/>
  <c r="M2282" i="20"/>
  <c r="P2281" i="20"/>
  <c r="M2281" i="20"/>
  <c r="P2280" i="20"/>
  <c r="M2280" i="20"/>
  <c r="P2279" i="20"/>
  <c r="M2279" i="20"/>
  <c r="P2278" i="20"/>
  <c r="Q2278" i="20" s="1" a="1"/>
  <c r="Q2278" i="20" s="1"/>
  <c r="M2278" i="20"/>
  <c r="P2277" i="20"/>
  <c r="Q2277" i="20" s="1" a="1"/>
  <c r="Q2277" i="20" s="1"/>
  <c r="M2277" i="20"/>
  <c r="P2276" i="20"/>
  <c r="M2276" i="20"/>
  <c r="P2275" i="20"/>
  <c r="M2275" i="20"/>
  <c r="P2274" i="20"/>
  <c r="Q2274" i="20" s="1" a="1"/>
  <c r="Q2274" i="20" s="1"/>
  <c r="M2274" i="20"/>
  <c r="P2273" i="20"/>
  <c r="M2273" i="20"/>
  <c r="P2272" i="20"/>
  <c r="Q2272" i="20" s="1" a="1"/>
  <c r="Q2272" i="20" s="1"/>
  <c r="M2272" i="20"/>
  <c r="P2271" i="20"/>
  <c r="M2271" i="20"/>
  <c r="P2270" i="20"/>
  <c r="M2270" i="20"/>
  <c r="P2269" i="20"/>
  <c r="M2269" i="20"/>
  <c r="P2268" i="20"/>
  <c r="M2268" i="20"/>
  <c r="P2267" i="20"/>
  <c r="M2267" i="20"/>
  <c r="P2266" i="20"/>
  <c r="M2266" i="20"/>
  <c r="P2265" i="20"/>
  <c r="M2265" i="20"/>
  <c r="P2264" i="20"/>
  <c r="Q2264" i="20" s="1" a="1"/>
  <c r="Q2264" i="20" s="1"/>
  <c r="M2264" i="20"/>
  <c r="P2263" i="20"/>
  <c r="Q2263" i="20" s="1" a="1"/>
  <c r="Q2263" i="20" s="1"/>
  <c r="M2263" i="20"/>
  <c r="P2262" i="20"/>
  <c r="Q2262" i="20" s="1" a="1"/>
  <c r="Q2262" i="20" s="1"/>
  <c r="M2262" i="20"/>
  <c r="P2261" i="20"/>
  <c r="Q2261" i="20" s="1" a="1"/>
  <c r="Q2261" i="20" s="1"/>
  <c r="M2261" i="20"/>
  <c r="P2260" i="20"/>
  <c r="M2260" i="20"/>
  <c r="P2259" i="20"/>
  <c r="M2259" i="20"/>
  <c r="P2258" i="20"/>
  <c r="Q2258" i="20" s="1" a="1"/>
  <c r="Q2258" i="20" s="1"/>
  <c r="M2258" i="20"/>
  <c r="P2257" i="20"/>
  <c r="Q2257" i="20" s="1" a="1"/>
  <c r="Q2257" i="20" s="1"/>
  <c r="M2257" i="20"/>
  <c r="P2256" i="20"/>
  <c r="M2256" i="20"/>
  <c r="P2255" i="20"/>
  <c r="M2255" i="20"/>
  <c r="P2254" i="20"/>
  <c r="Q2254" i="20" s="1" a="1"/>
  <c r="Q2254" i="20" s="1"/>
  <c r="M2254" i="20"/>
  <c r="P2253" i="20"/>
  <c r="M2253" i="20"/>
  <c r="P2252" i="20"/>
  <c r="Q2252" i="20" s="1" a="1"/>
  <c r="Q2252" i="20" s="1"/>
  <c r="M2252" i="20"/>
  <c r="P2251" i="20"/>
  <c r="M2251" i="20"/>
  <c r="P2250" i="20"/>
  <c r="M2250" i="20"/>
  <c r="P2249" i="20"/>
  <c r="M2249" i="20"/>
  <c r="P2248" i="20"/>
  <c r="M2248" i="20"/>
  <c r="P2247" i="20"/>
  <c r="Q2247" i="20" s="1" a="1"/>
  <c r="Q2247" i="20" s="1"/>
  <c r="M2247" i="20"/>
  <c r="P2246" i="20"/>
  <c r="Q2246" i="20" s="1" a="1"/>
  <c r="Q2246" i="20" s="1"/>
  <c r="M2246" i="20"/>
  <c r="P2245" i="20"/>
  <c r="M2245" i="20"/>
  <c r="P2244" i="20"/>
  <c r="Q2244" i="20" s="1" a="1"/>
  <c r="Q2244" i="20" s="1"/>
  <c r="M2244" i="20"/>
  <c r="P2243" i="20"/>
  <c r="Q2243" i="20" s="1" a="1"/>
  <c r="Q2243" i="20" s="1"/>
  <c r="M2243" i="20"/>
  <c r="P2242" i="20"/>
  <c r="Q2242" i="20" s="1" a="1"/>
  <c r="Q2242" i="20" s="1"/>
  <c r="M2242" i="20"/>
  <c r="P2241" i="20"/>
  <c r="Q2241" i="20" s="1" a="1"/>
  <c r="Q2241" i="20" s="1"/>
  <c r="M2241" i="20"/>
  <c r="P2240" i="20"/>
  <c r="Q2240" i="20" s="1" a="1"/>
  <c r="Q2240" i="20" s="1"/>
  <c r="M2240" i="20"/>
  <c r="P2239" i="20"/>
  <c r="Q2239" i="20" s="1" a="1"/>
  <c r="Q2239" i="20" s="1"/>
  <c r="M2239" i="20"/>
  <c r="P2238" i="20"/>
  <c r="M2238" i="20"/>
  <c r="P2237" i="20"/>
  <c r="Q2237" i="20" s="1" a="1"/>
  <c r="Q2237" i="20" s="1"/>
  <c r="M2237" i="20"/>
  <c r="P2236" i="20"/>
  <c r="Q2236" i="20" s="1" a="1"/>
  <c r="Q2236" i="20" s="1"/>
  <c r="M2236" i="20"/>
  <c r="P2235" i="20"/>
  <c r="Q2235" i="20" s="1" a="1"/>
  <c r="Q2235" i="20" s="1"/>
  <c r="M2235" i="20"/>
  <c r="P2234" i="20"/>
  <c r="Q2234" i="20" s="1" a="1"/>
  <c r="Q2234" i="20" s="1"/>
  <c r="M2234" i="20"/>
  <c r="P2233" i="20"/>
  <c r="Q2233" i="20" s="1" a="1"/>
  <c r="Q2233" i="20" s="1"/>
  <c r="M2233" i="20"/>
  <c r="P2232" i="20"/>
  <c r="M2232" i="20"/>
  <c r="P2231" i="20"/>
  <c r="Q2231" i="20" s="1" a="1"/>
  <c r="Q2231" i="20" s="1"/>
  <c r="M2231" i="20"/>
  <c r="P2230" i="20"/>
  <c r="Q2230" i="20" s="1" a="1"/>
  <c r="Q2230" i="20" s="1"/>
  <c r="M2230" i="20"/>
  <c r="P2229" i="20"/>
  <c r="Q2229" i="20" s="1" a="1"/>
  <c r="Q2229" i="20" s="1"/>
  <c r="M2229" i="20"/>
  <c r="P2228" i="20"/>
  <c r="Q2228" i="20" s="1" a="1"/>
  <c r="Q2228" i="20" s="1"/>
  <c r="M2228" i="20"/>
  <c r="P2227" i="20"/>
  <c r="Q2227" i="20" s="1" a="1"/>
  <c r="Q2227" i="20" s="1"/>
  <c r="M2227" i="20"/>
  <c r="P2226" i="20"/>
  <c r="Q2226" i="20" s="1" a="1"/>
  <c r="Q2226" i="20" s="1"/>
  <c r="M2226" i="20"/>
  <c r="P2225" i="20"/>
  <c r="Q2225" i="20" s="1" a="1"/>
  <c r="Q2225" i="20" s="1"/>
  <c r="M2225" i="20"/>
  <c r="P2224" i="20"/>
  <c r="Q2224" i="20" s="1" a="1"/>
  <c r="Q2224" i="20" s="1"/>
  <c r="M2224" i="20"/>
  <c r="P2223" i="20"/>
  <c r="M2223" i="20"/>
  <c r="P2222" i="20"/>
  <c r="Q2222" i="20" s="1" a="1"/>
  <c r="Q2222" i="20" s="1"/>
  <c r="M2222" i="20"/>
  <c r="P2221" i="20"/>
  <c r="Q2221" i="20" s="1" a="1"/>
  <c r="Q2221" i="20" s="1"/>
  <c r="M2221" i="20"/>
  <c r="P2220" i="20"/>
  <c r="Q2220" i="20" s="1" a="1"/>
  <c r="Q2220" i="20" s="1"/>
  <c r="M2220" i="20"/>
  <c r="P2219" i="20"/>
  <c r="Q2219" i="20" s="1" a="1"/>
  <c r="Q2219" i="20" s="1"/>
  <c r="M2219" i="20"/>
  <c r="P2218" i="20"/>
  <c r="Q2218" i="20" s="1" a="1"/>
  <c r="Q2218" i="20" s="1"/>
  <c r="M2218" i="20"/>
  <c r="P2217" i="20"/>
  <c r="Q2217" i="20" s="1" a="1"/>
  <c r="Q2217" i="20" s="1"/>
  <c r="M2217" i="20"/>
  <c r="P2216" i="20"/>
  <c r="Q2216" i="20" s="1" a="1"/>
  <c r="Q2216" i="20" s="1"/>
  <c r="M2216" i="20"/>
  <c r="P2215" i="20"/>
  <c r="M2215" i="20"/>
  <c r="P2214" i="20"/>
  <c r="Q2214" i="20" s="1" a="1"/>
  <c r="Q2214" i="20" s="1"/>
  <c r="M2214" i="20"/>
  <c r="P2213" i="20"/>
  <c r="Q2213" i="20" s="1" a="1"/>
  <c r="Q2213" i="20" s="1"/>
  <c r="M2213" i="20"/>
  <c r="P2212" i="20"/>
  <c r="Q2212" i="20" s="1" a="1"/>
  <c r="Q2212" i="20" s="1"/>
  <c r="M2212" i="20"/>
  <c r="P2211" i="20"/>
  <c r="Q2211" i="20" s="1" a="1"/>
  <c r="Q2211" i="20" s="1"/>
  <c r="M2211" i="20"/>
  <c r="P2210" i="20"/>
  <c r="Q2210" i="20" s="1" a="1"/>
  <c r="Q2210" i="20" s="1"/>
  <c r="M2210" i="20"/>
  <c r="P2209" i="20"/>
  <c r="Q2209" i="20" s="1" a="1"/>
  <c r="Q2209" i="20" s="1"/>
  <c r="M2209" i="20"/>
  <c r="P2208" i="20"/>
  <c r="Q2208" i="20" s="1" a="1"/>
  <c r="Q2208" i="20" s="1"/>
  <c r="M2208" i="20"/>
  <c r="P2207" i="20"/>
  <c r="Q2207" i="20" s="1" a="1"/>
  <c r="Q2207" i="20" s="1"/>
  <c r="M2207" i="20"/>
  <c r="P2206" i="20"/>
  <c r="Q2206" i="20" s="1" a="1"/>
  <c r="Q2206" i="20" s="1"/>
  <c r="M2206" i="20"/>
  <c r="P2205" i="20"/>
  <c r="M2205" i="20"/>
  <c r="P2204" i="20"/>
  <c r="Q2204" i="20" s="1" a="1"/>
  <c r="Q2204" i="20" s="1"/>
  <c r="M2204" i="20"/>
  <c r="P2203" i="20"/>
  <c r="Q2203" i="20" s="1" a="1"/>
  <c r="Q2203" i="20" s="1"/>
  <c r="M2203" i="20"/>
  <c r="P2202" i="20"/>
  <c r="M2202" i="20"/>
  <c r="P2201" i="20"/>
  <c r="Q2201" i="20" s="1" a="1"/>
  <c r="Q2201" i="20" s="1"/>
  <c r="M2201" i="20"/>
  <c r="P2200" i="20"/>
  <c r="M2200" i="20"/>
  <c r="P2199" i="20"/>
  <c r="M2199" i="20"/>
  <c r="P2198" i="20"/>
  <c r="M2198" i="20"/>
  <c r="P2197" i="20"/>
  <c r="Q2197" i="20" s="1" a="1"/>
  <c r="Q2197" i="20" s="1"/>
  <c r="M2197" i="20"/>
  <c r="P2196" i="20"/>
  <c r="M2196" i="20"/>
  <c r="P2195" i="20"/>
  <c r="Q2195" i="20" s="1" a="1"/>
  <c r="Q2195" i="20" s="1"/>
  <c r="M2195" i="20"/>
  <c r="P2194" i="20"/>
  <c r="Q2194" i="20" s="1" a="1"/>
  <c r="Q2194" i="20" s="1"/>
  <c r="M2194" i="20"/>
  <c r="P2193" i="20"/>
  <c r="Q2193" i="20" s="1" a="1"/>
  <c r="Q2193" i="20" s="1"/>
  <c r="M2193" i="20"/>
  <c r="P2192" i="20"/>
  <c r="M2192" i="20"/>
  <c r="P2191" i="20"/>
  <c r="M2191" i="20"/>
  <c r="P2190" i="20"/>
  <c r="Q2190" i="20" s="1" a="1"/>
  <c r="Q2190" i="20" s="1"/>
  <c r="M2190" i="20"/>
  <c r="P2189" i="20"/>
  <c r="M2189" i="20"/>
  <c r="P2188" i="20"/>
  <c r="Q2188" i="20" s="1" a="1"/>
  <c r="Q2188" i="20" s="1"/>
  <c r="M2188" i="20"/>
  <c r="P2187" i="20"/>
  <c r="M2187" i="20"/>
  <c r="P2186" i="20"/>
  <c r="M2186" i="20"/>
  <c r="P2185" i="20"/>
  <c r="Q2185" i="20" s="1" a="1"/>
  <c r="Q2185" i="20" s="1"/>
  <c r="M2185" i="20"/>
  <c r="P2184" i="20"/>
  <c r="Q2184" i="20" s="1" a="1"/>
  <c r="Q2184" i="20" s="1"/>
  <c r="M2184" i="20"/>
  <c r="P2183" i="20"/>
  <c r="M2183" i="20"/>
  <c r="P2182" i="20"/>
  <c r="M2182" i="20"/>
  <c r="P2181" i="20"/>
  <c r="M2181" i="20"/>
  <c r="P2180" i="20"/>
  <c r="Q2180" i="20" s="1" a="1"/>
  <c r="Q2180" i="20" s="1"/>
  <c r="M2180" i="20"/>
  <c r="P2179" i="20"/>
  <c r="M2179" i="20"/>
  <c r="P2178" i="20"/>
  <c r="Q2178" i="20" s="1" a="1"/>
  <c r="Q2178" i="20" s="1"/>
  <c r="M2178" i="20"/>
  <c r="P2177" i="20"/>
  <c r="Q2177" i="20" s="1" a="1"/>
  <c r="Q2177" i="20" s="1"/>
  <c r="M2177" i="20"/>
  <c r="P2176" i="20"/>
  <c r="Q2176" i="20" s="1" a="1"/>
  <c r="Q2176" i="20" s="1"/>
  <c r="M2176" i="20"/>
  <c r="P2175" i="20"/>
  <c r="Q2175" i="20" s="1" a="1"/>
  <c r="Q2175" i="20" s="1"/>
  <c r="M2175" i="20"/>
  <c r="P2174" i="20"/>
  <c r="Q2174" i="20" s="1" a="1"/>
  <c r="Q2174" i="20" s="1"/>
  <c r="M2174" i="20"/>
  <c r="P2173" i="20"/>
  <c r="Q2173" i="20" s="1" a="1"/>
  <c r="Q2173" i="20" s="1"/>
  <c r="M2173" i="20"/>
  <c r="P2172" i="20"/>
  <c r="Q2172" i="20" s="1" a="1"/>
  <c r="Q2172" i="20" s="1"/>
  <c r="M2172" i="20"/>
  <c r="P2171" i="20"/>
  <c r="Q2171" i="20" s="1" a="1"/>
  <c r="Q2171" i="20" s="1"/>
  <c r="M2171" i="20"/>
  <c r="P2170" i="20"/>
  <c r="M2170" i="20"/>
  <c r="P2169" i="20"/>
  <c r="Q2169" i="20" s="1" a="1"/>
  <c r="Q2169" i="20" s="1"/>
  <c r="M2169" i="20"/>
  <c r="P2168" i="20"/>
  <c r="M2168" i="20"/>
  <c r="P2167" i="20"/>
  <c r="Q2167" i="20" s="1" a="1"/>
  <c r="Q2167" i="20" s="1"/>
  <c r="M2167" i="20"/>
  <c r="P2166" i="20"/>
  <c r="Q2166" i="20" s="1" a="1"/>
  <c r="Q2166" i="20" s="1"/>
  <c r="M2166" i="20"/>
  <c r="P2165" i="20"/>
  <c r="M2165" i="20"/>
  <c r="P2164" i="20"/>
  <c r="M2164" i="20"/>
  <c r="P2163" i="20"/>
  <c r="M2163" i="20"/>
  <c r="P2162" i="20"/>
  <c r="M2162" i="20"/>
  <c r="P2161" i="20"/>
  <c r="Q2161" i="20" s="1" a="1"/>
  <c r="Q2161" i="20" s="1"/>
  <c r="M2161" i="20"/>
  <c r="Q2160" i="20" a="1"/>
  <c r="Q2160" i="20" s="1"/>
  <c r="M2160" i="20"/>
  <c r="Q2159" i="20" a="1"/>
  <c r="Q2159" i="20" s="1"/>
  <c r="M2159" i="20"/>
  <c r="Q2158" i="20" a="1"/>
  <c r="Q2158" i="20" s="1"/>
  <c r="M2158" i="20"/>
  <c r="Q2157" i="20" a="1"/>
  <c r="Q2157" i="20" s="1"/>
  <c r="M2157" i="20"/>
  <c r="P2156" i="20"/>
  <c r="Q2156" i="20" s="1" a="1"/>
  <c r="Q2156" i="20" s="1"/>
  <c r="M2156" i="20"/>
  <c r="P2155" i="20"/>
  <c r="Q2155" i="20" s="1" a="1"/>
  <c r="Q2155" i="20" s="1"/>
  <c r="M2155" i="20"/>
  <c r="P2154" i="20"/>
  <c r="Q2154" i="20" s="1" a="1"/>
  <c r="Q2154" i="20" s="1"/>
  <c r="M2154" i="20"/>
  <c r="P2153" i="20"/>
  <c r="M2153" i="20"/>
  <c r="P2152" i="20"/>
  <c r="M2152" i="20"/>
  <c r="P2151" i="20"/>
  <c r="M2151" i="20"/>
  <c r="P2150" i="20"/>
  <c r="Q2150" i="20" s="1" a="1"/>
  <c r="Q2150" i="20" s="1"/>
  <c r="M2150" i="20"/>
  <c r="P2149" i="20"/>
  <c r="Q2149" i="20" s="1" a="1"/>
  <c r="Q2149" i="20" s="1"/>
  <c r="M2149" i="20"/>
  <c r="P2148" i="20"/>
  <c r="Q2148" i="20" s="1" a="1"/>
  <c r="Q2148" i="20" s="1"/>
  <c r="M2148" i="20"/>
  <c r="P2147" i="20"/>
  <c r="Q2147" i="20" s="1" a="1"/>
  <c r="Q2147" i="20" s="1"/>
  <c r="M2147" i="20"/>
  <c r="P2146" i="20"/>
  <c r="Q2146" i="20" s="1" a="1"/>
  <c r="Q2146" i="20" s="1"/>
  <c r="M2146" i="20"/>
  <c r="P2145" i="20"/>
  <c r="Q2145" i="20" s="1" a="1"/>
  <c r="Q2145" i="20" s="1"/>
  <c r="M2145" i="20"/>
  <c r="P2144" i="20"/>
  <c r="Q2144" i="20" s="1" a="1"/>
  <c r="Q2144" i="20" s="1"/>
  <c r="M2144" i="20"/>
  <c r="P2143" i="20"/>
  <c r="Q2143" i="20" s="1" a="1"/>
  <c r="Q2143" i="20" s="1"/>
  <c r="M2143" i="20"/>
  <c r="P2142" i="20"/>
  <c r="Q2142" i="20" s="1" a="1"/>
  <c r="Q2142" i="20" s="1"/>
  <c r="M2142" i="20"/>
  <c r="P2141" i="20"/>
  <c r="M2141" i="20"/>
  <c r="P2140" i="20"/>
  <c r="M2140" i="20"/>
  <c r="P2139" i="20"/>
  <c r="M2139" i="20"/>
  <c r="P2138" i="20"/>
  <c r="Q2138" i="20" s="1" a="1"/>
  <c r="Q2138" i="20" s="1"/>
  <c r="M2138" i="20"/>
  <c r="Q2137" i="20" a="1"/>
  <c r="Q2137" i="20" s="1"/>
  <c r="M2137" i="20"/>
  <c r="Q2136" i="20" a="1"/>
  <c r="Q2136" i="20" s="1"/>
  <c r="M2136" i="20"/>
  <c r="P2135" i="20"/>
  <c r="Q2135" i="20" s="1" a="1"/>
  <c r="Q2135" i="20" s="1"/>
  <c r="M2135" i="20"/>
  <c r="P2134" i="20"/>
  <c r="Q2134" i="20" s="1" a="1"/>
  <c r="Q2134" i="20" s="1"/>
  <c r="M2134" i="20"/>
  <c r="P2133" i="20"/>
  <c r="Q2133" i="20" s="1" a="1"/>
  <c r="Q2133" i="20" s="1"/>
  <c r="M2133" i="20"/>
  <c r="P2132" i="20"/>
  <c r="Q2132" i="20" s="1" a="1"/>
  <c r="Q2132" i="20" s="1"/>
  <c r="M2132" i="20"/>
  <c r="P2131" i="20"/>
  <c r="M2131" i="20"/>
  <c r="P2130" i="20"/>
  <c r="M2130" i="20"/>
  <c r="P2129" i="20"/>
  <c r="M2129" i="20"/>
  <c r="P2128" i="20"/>
  <c r="Q2128" i="20" s="1" a="1"/>
  <c r="Q2128" i="20" s="1"/>
  <c r="M2128" i="20"/>
  <c r="P2127" i="20"/>
  <c r="Q2127" i="20" s="1" a="1"/>
  <c r="Q2127" i="20" s="1"/>
  <c r="M2127" i="20"/>
  <c r="P2126" i="20"/>
  <c r="Q2126" i="20" s="1" a="1"/>
  <c r="Q2126" i="20" s="1"/>
  <c r="M2126" i="20"/>
  <c r="P2125" i="20"/>
  <c r="Q2125" i="20" s="1" a="1"/>
  <c r="Q2125" i="20" s="1"/>
  <c r="M2125" i="20"/>
  <c r="P2124" i="20"/>
  <c r="Q2124" i="20" s="1" a="1"/>
  <c r="Q2124" i="20" s="1"/>
  <c r="M2124" i="20"/>
  <c r="P2123" i="20"/>
  <c r="Q2123" i="20" s="1" a="1"/>
  <c r="Q2123" i="20" s="1"/>
  <c r="M2123" i="20"/>
  <c r="P2122" i="20"/>
  <c r="Q2122" i="20" s="1" a="1"/>
  <c r="Q2122" i="20" s="1"/>
  <c r="M2122" i="20"/>
  <c r="P2121" i="20"/>
  <c r="Q2121" i="20" s="1" a="1"/>
  <c r="Q2121" i="20" s="1"/>
  <c r="M2121" i="20"/>
  <c r="P2120" i="20"/>
  <c r="Q2120" i="20" s="1" a="1"/>
  <c r="Q2120" i="20" s="1"/>
  <c r="M2120" i="20"/>
  <c r="P2119" i="20"/>
  <c r="Q2119" i="20" s="1" a="1"/>
  <c r="Q2119" i="20" s="1"/>
  <c r="M2119" i="20"/>
  <c r="P2118" i="20"/>
  <c r="Q2118" i="20" s="1" a="1"/>
  <c r="Q2118" i="20" s="1"/>
  <c r="M2118" i="20"/>
  <c r="M2117" i="20"/>
  <c r="P2116" i="20"/>
  <c r="Q2116" i="20" s="1" a="1"/>
  <c r="Q2116" i="20" s="1"/>
  <c r="M2116" i="20"/>
  <c r="Q2115" i="20" a="1"/>
  <c r="Q2115" i="20" s="1"/>
  <c r="P2115" i="20"/>
  <c r="M2115" i="20"/>
  <c r="P2114" i="20"/>
  <c r="Q2114" i="20" s="1" a="1"/>
  <c r="Q2114" i="20" s="1"/>
  <c r="M2114" i="20"/>
  <c r="P2113" i="20"/>
  <c r="Q2113" i="20" s="1" a="1"/>
  <c r="Q2113" i="20" s="1"/>
  <c r="M2113" i="20"/>
  <c r="P2112" i="20"/>
  <c r="Q2112" i="20" s="1" a="1"/>
  <c r="Q2112" i="20" s="1"/>
  <c r="M2112" i="20"/>
  <c r="P2111" i="20"/>
  <c r="Q2111" i="20" s="1" a="1"/>
  <c r="Q2111" i="20" s="1"/>
  <c r="M2111" i="20"/>
  <c r="P2110" i="20"/>
  <c r="Q2110" i="20" s="1" a="1"/>
  <c r="Q2110" i="20" s="1"/>
  <c r="M2110" i="20"/>
  <c r="P2109" i="20"/>
  <c r="Q2109" i="20" s="1" a="1"/>
  <c r="Q2109" i="20" s="1"/>
  <c r="M2109" i="20"/>
  <c r="P2108" i="20"/>
  <c r="Q2108" i="20" s="1" a="1"/>
  <c r="Q2108" i="20" s="1"/>
  <c r="M2108" i="20"/>
  <c r="P2107" i="20"/>
  <c r="Q2107" i="20" s="1" a="1"/>
  <c r="Q2107" i="20" s="1"/>
  <c r="M2107" i="20"/>
  <c r="P2106" i="20"/>
  <c r="Q2106" i="20" s="1" a="1"/>
  <c r="Q2106" i="20" s="1"/>
  <c r="M2106" i="20"/>
  <c r="P2105" i="20"/>
  <c r="Q2105" i="20" s="1" a="1"/>
  <c r="Q2105" i="20" s="1"/>
  <c r="M2105" i="20"/>
  <c r="P2104" i="20"/>
  <c r="Q2104" i="20" s="1" a="1"/>
  <c r="Q2104" i="20" s="1"/>
  <c r="M2104" i="20"/>
  <c r="P2103" i="20"/>
  <c r="Q2103" i="20" s="1" a="1"/>
  <c r="Q2103" i="20" s="1"/>
  <c r="M2103" i="20"/>
  <c r="P2102" i="20"/>
  <c r="Q2102" i="20" s="1" a="1"/>
  <c r="Q2102" i="20" s="1"/>
  <c r="M2102" i="20"/>
  <c r="P2101" i="20"/>
  <c r="Q2101" i="20" s="1" a="1"/>
  <c r="Q2101" i="20" s="1"/>
  <c r="M2101" i="20"/>
  <c r="P2100" i="20"/>
  <c r="Q2100" i="20" s="1" a="1"/>
  <c r="Q2100" i="20" s="1"/>
  <c r="M2100" i="20"/>
  <c r="P2099" i="20"/>
  <c r="Q2099" i="20" s="1" a="1"/>
  <c r="Q2099" i="20" s="1"/>
  <c r="M2099" i="20"/>
  <c r="P2098" i="20"/>
  <c r="Q2098" i="20" s="1" a="1"/>
  <c r="Q2098" i="20" s="1"/>
  <c r="M2098" i="20"/>
  <c r="P2097" i="20"/>
  <c r="Q2097" i="20" s="1" a="1"/>
  <c r="Q2097" i="20" s="1"/>
  <c r="M2097" i="20"/>
  <c r="P2096" i="20"/>
  <c r="Q2096" i="20" s="1" a="1"/>
  <c r="Q2096" i="20" s="1"/>
  <c r="M2096" i="20"/>
  <c r="P2095" i="20"/>
  <c r="Q2095" i="20" s="1" a="1"/>
  <c r="Q2095" i="20" s="1"/>
  <c r="M2095" i="20"/>
  <c r="P2094" i="20"/>
  <c r="Q2094" i="20" s="1" a="1"/>
  <c r="Q2094" i="20" s="1"/>
  <c r="M2094" i="20"/>
  <c r="P2093" i="20"/>
  <c r="Q2093" i="20" s="1" a="1"/>
  <c r="Q2093" i="20" s="1"/>
  <c r="M2093" i="20"/>
  <c r="P2092" i="20"/>
  <c r="Q2092" i="20" s="1" a="1"/>
  <c r="Q2092" i="20" s="1"/>
  <c r="M2092" i="20"/>
  <c r="P2091" i="20"/>
  <c r="Q2091" i="20" s="1" a="1"/>
  <c r="Q2091" i="20" s="1"/>
  <c r="M2091" i="20"/>
  <c r="P2090" i="20"/>
  <c r="Q2090" i="20" s="1" a="1"/>
  <c r="Q2090" i="20" s="1"/>
  <c r="M2090" i="20"/>
  <c r="P2089" i="20"/>
  <c r="Q2089" i="20" s="1" a="1"/>
  <c r="Q2089" i="20" s="1"/>
  <c r="M2089" i="20"/>
  <c r="P2088" i="20"/>
  <c r="Q2088" i="20" s="1" a="1"/>
  <c r="Q2088" i="20" s="1"/>
  <c r="M2088" i="20"/>
  <c r="P2087" i="20"/>
  <c r="M2087" i="20"/>
  <c r="P2086" i="20"/>
  <c r="M2086" i="20"/>
  <c r="P2085" i="20"/>
  <c r="M2085" i="20"/>
  <c r="P2084" i="20"/>
  <c r="Q2084" i="20" s="1" a="1"/>
  <c r="Q2084" i="20" s="1"/>
  <c r="M2084" i="20"/>
  <c r="P2083" i="20"/>
  <c r="Q2083" i="20" s="1" a="1"/>
  <c r="Q2083" i="20" s="1"/>
  <c r="M2083" i="20"/>
  <c r="P2082" i="20"/>
  <c r="Q2082" i="20" s="1" a="1"/>
  <c r="Q2082" i="20" s="1"/>
  <c r="M2082" i="20"/>
  <c r="P2081" i="20"/>
  <c r="Q2081" i="20" s="1" a="1"/>
  <c r="Q2081" i="20" s="1"/>
  <c r="M2081" i="20"/>
  <c r="P2080" i="20"/>
  <c r="Q2080" i="20" s="1" a="1"/>
  <c r="Q2080" i="20" s="1"/>
  <c r="M2080" i="20"/>
  <c r="P2079" i="20"/>
  <c r="Q2079" i="20" s="1" a="1"/>
  <c r="Q2079" i="20" s="1"/>
  <c r="M2079" i="20"/>
  <c r="P2078" i="20"/>
  <c r="M2078" i="20"/>
  <c r="P2077" i="20"/>
  <c r="M2077" i="20"/>
  <c r="P2076" i="20"/>
  <c r="M2076" i="20"/>
  <c r="P2075" i="20"/>
  <c r="Q2075" i="20" s="1" a="1"/>
  <c r="Q2075" i="20" s="1"/>
  <c r="M2075" i="20"/>
  <c r="P2074" i="20"/>
  <c r="Q2074" i="20" s="1" a="1"/>
  <c r="Q2074" i="20" s="1"/>
  <c r="M2074" i="20"/>
  <c r="P2073" i="20"/>
  <c r="Q2073" i="20" s="1" a="1"/>
  <c r="Q2073" i="20" s="1"/>
  <c r="M2073" i="20"/>
  <c r="P2072" i="20"/>
  <c r="Q2072" i="20" s="1" a="1"/>
  <c r="Q2072" i="20" s="1"/>
  <c r="M2072" i="20"/>
  <c r="P2071" i="20"/>
  <c r="Q2071" i="20" s="1" a="1"/>
  <c r="Q2071" i="20" s="1"/>
  <c r="M2071" i="20"/>
  <c r="P2070" i="20"/>
  <c r="M2070" i="20"/>
  <c r="P2069" i="20"/>
  <c r="M2069" i="20"/>
  <c r="P2068" i="20"/>
  <c r="M2068" i="20"/>
  <c r="Q2067" i="20" a="1"/>
  <c r="Q2067" i="20" s="1"/>
  <c r="M2067" i="20"/>
  <c r="Q2066" i="20" a="1"/>
  <c r="Q2066" i="20" s="1"/>
  <c r="M2066" i="20"/>
  <c r="Q2065" i="20" a="1"/>
  <c r="Q2065" i="20" s="1"/>
  <c r="M2065" i="20"/>
  <c r="P2064" i="20"/>
  <c r="Q2064" i="20" s="1" a="1"/>
  <c r="Q2064" i="20" s="1"/>
  <c r="M2064" i="20"/>
  <c r="P2063" i="20"/>
  <c r="Q2063" i="20" s="1" a="1"/>
  <c r="Q2063" i="20" s="1"/>
  <c r="M2063" i="20"/>
  <c r="P2062" i="20"/>
  <c r="M2062" i="20"/>
  <c r="P2061" i="20"/>
  <c r="M2061" i="20"/>
  <c r="P2060" i="20"/>
  <c r="M2060" i="20"/>
  <c r="P2059" i="20"/>
  <c r="Q2059" i="20" s="1" a="1"/>
  <c r="Q2059" i="20" s="1"/>
  <c r="M2059" i="20"/>
  <c r="P2058" i="20"/>
  <c r="Q2058" i="20" s="1" a="1"/>
  <c r="Q2058" i="20" s="1"/>
  <c r="M2058" i="20"/>
  <c r="P2057" i="20"/>
  <c r="Q2057" i="20" s="1" a="1"/>
  <c r="Q2057" i="20" s="1"/>
  <c r="M2057" i="20"/>
  <c r="P2056" i="20"/>
  <c r="Q2056" i="20" s="1" a="1"/>
  <c r="Q2056" i="20" s="1"/>
  <c r="M2056" i="20"/>
  <c r="P2055" i="20"/>
  <c r="Q2055" i="20" s="1" a="1"/>
  <c r="Q2055" i="20" s="1"/>
  <c r="M2055" i="20"/>
  <c r="P2054" i="20"/>
  <c r="Q2054" i="20" s="1" a="1"/>
  <c r="Q2054" i="20" s="1"/>
  <c r="M2054" i="20"/>
  <c r="P2053" i="20"/>
  <c r="Q2053" i="20" s="1" a="1"/>
  <c r="Q2053" i="20" s="1"/>
  <c r="M2053" i="20"/>
  <c r="P2052" i="20"/>
  <c r="Q2052" i="20" s="1" a="1"/>
  <c r="Q2052" i="20" s="1"/>
  <c r="M2052" i="20"/>
  <c r="P2051" i="20"/>
  <c r="Q2051" i="20" s="1" a="1"/>
  <c r="Q2051" i="20" s="1"/>
  <c r="M2051" i="20"/>
  <c r="P2050" i="20"/>
  <c r="Q2050" i="20" s="1" a="1"/>
  <c r="Q2050" i="20" s="1"/>
  <c r="M2050" i="20"/>
  <c r="P2049" i="20"/>
  <c r="Q2049" i="20" s="1" a="1"/>
  <c r="Q2049" i="20" s="1"/>
  <c r="M2049" i="20"/>
  <c r="P2048" i="20"/>
  <c r="Q2048" i="20" s="1" a="1"/>
  <c r="Q2048" i="20" s="1"/>
  <c r="M2048" i="20"/>
  <c r="P2047" i="20"/>
  <c r="Q2047" i="20" s="1" a="1"/>
  <c r="Q2047" i="20" s="1"/>
  <c r="M2047" i="20"/>
  <c r="P2046" i="20"/>
  <c r="M2046" i="20"/>
  <c r="P2045" i="20"/>
  <c r="M2045" i="20"/>
  <c r="P2044" i="20"/>
  <c r="M2044" i="20"/>
  <c r="P2043" i="20"/>
  <c r="Q2043" i="20" s="1" a="1"/>
  <c r="Q2043" i="20" s="1"/>
  <c r="M2043" i="20"/>
  <c r="P2042" i="20"/>
  <c r="Q2042" i="20" s="1" a="1"/>
  <c r="Q2042" i="20" s="1"/>
  <c r="M2042" i="20"/>
  <c r="P2041" i="20"/>
  <c r="M2041" i="20"/>
  <c r="P2040" i="20"/>
  <c r="M2040" i="20"/>
  <c r="P2039" i="20"/>
  <c r="M2039" i="20"/>
  <c r="P2038" i="20"/>
  <c r="Q2038" i="20" s="1" a="1"/>
  <c r="Q2038" i="20" s="1"/>
  <c r="M2038" i="20"/>
  <c r="P2037" i="20"/>
  <c r="Q2037" i="20" s="1" a="1"/>
  <c r="Q2037" i="20" s="1"/>
  <c r="M2037" i="20"/>
  <c r="P2036" i="20"/>
  <c r="Q2036" i="20" s="1" a="1"/>
  <c r="Q2036" i="20" s="1"/>
  <c r="M2036" i="20"/>
  <c r="P2035" i="20"/>
  <c r="Q2035" i="20" s="1" a="1"/>
  <c r="Q2035" i="20" s="1"/>
  <c r="M2035" i="20"/>
  <c r="P2034" i="20"/>
  <c r="Q2034" i="20" s="1" a="1"/>
  <c r="Q2034" i="20" s="1"/>
  <c r="M2034" i="20"/>
  <c r="P2033" i="20"/>
  <c r="Q2033" i="20" s="1" a="1"/>
  <c r="Q2033" i="20" s="1"/>
  <c r="M2033" i="20"/>
  <c r="P2032" i="20"/>
  <c r="Q2032" i="20" s="1" a="1"/>
  <c r="Q2032" i="20" s="1"/>
  <c r="M2032" i="20"/>
  <c r="P2031" i="20"/>
  <c r="Q2031" i="20" s="1" a="1"/>
  <c r="Q2031" i="20" s="1"/>
  <c r="M2031" i="20"/>
  <c r="P2030" i="20"/>
  <c r="Q2030" i="20" s="1" a="1"/>
  <c r="Q2030" i="20" s="1"/>
  <c r="M2030" i="20"/>
  <c r="P2029" i="20"/>
  <c r="M2029" i="20"/>
  <c r="P2028" i="20"/>
  <c r="Q2028" i="20" s="1" a="1"/>
  <c r="Q2028" i="20" s="1"/>
  <c r="M2028" i="20"/>
  <c r="P2027" i="20"/>
  <c r="Q2027" i="20" s="1" a="1"/>
  <c r="Q2027" i="20" s="1"/>
  <c r="M2027" i="20"/>
  <c r="P2026" i="20"/>
  <c r="Q2026" i="20" s="1" a="1"/>
  <c r="Q2026" i="20" s="1"/>
  <c r="M2026" i="20"/>
  <c r="P2025" i="20"/>
  <c r="Q2025" i="20" s="1" a="1"/>
  <c r="Q2025" i="20" s="1"/>
  <c r="M2025" i="20"/>
  <c r="P2024" i="20"/>
  <c r="Q2024" i="20" s="1" a="1"/>
  <c r="Q2024" i="20" s="1"/>
  <c r="M2024" i="20"/>
  <c r="P2023" i="20"/>
  <c r="Q2023" i="20" s="1" a="1"/>
  <c r="Q2023" i="20" s="1"/>
  <c r="M2023" i="20"/>
  <c r="Q2022" i="20" a="1"/>
  <c r="Q2022" i="20" s="1"/>
  <c r="P2022" i="20"/>
  <c r="M2022" i="20"/>
  <c r="P2021" i="20"/>
  <c r="M2021" i="20"/>
  <c r="P2020" i="20"/>
  <c r="M2020" i="20"/>
  <c r="P2019" i="20"/>
  <c r="M2019" i="20"/>
  <c r="P2018" i="20"/>
  <c r="Q2018" i="20" s="1" a="1"/>
  <c r="Q2018" i="20" s="1"/>
  <c r="M2018" i="20"/>
  <c r="P2017" i="20"/>
  <c r="Q2017" i="20" s="1" a="1"/>
  <c r="Q2017" i="20" s="1"/>
  <c r="M2017" i="20"/>
  <c r="P2016" i="20"/>
  <c r="Q2016" i="20" s="1" a="1"/>
  <c r="Q2016" i="20" s="1"/>
  <c r="M2016" i="20"/>
  <c r="P2015" i="20"/>
  <c r="Q2015" i="20" s="1" a="1"/>
  <c r="Q2015" i="20" s="1"/>
  <c r="M2015" i="20"/>
  <c r="P2014" i="20"/>
  <c r="Q2014" i="20" s="1" a="1"/>
  <c r="Q2014" i="20" s="1"/>
  <c r="M2014" i="20"/>
  <c r="P2013" i="20"/>
  <c r="Q2013" i="20" s="1" a="1"/>
  <c r="Q2013" i="20" s="1"/>
  <c r="M2013" i="20"/>
  <c r="P2012" i="20"/>
  <c r="Q2012" i="20" s="1" a="1"/>
  <c r="Q2012" i="20" s="1"/>
  <c r="M2012" i="20"/>
  <c r="P2011" i="20"/>
  <c r="Q2011" i="20" s="1" a="1"/>
  <c r="Q2011" i="20" s="1"/>
  <c r="M2011" i="20"/>
  <c r="P2010" i="20"/>
  <c r="Q2010" i="20" s="1" a="1"/>
  <c r="Q2010" i="20" s="1"/>
  <c r="M2010" i="20"/>
  <c r="P2009" i="20"/>
  <c r="Q2009" i="20" s="1" a="1"/>
  <c r="Q2009" i="20" s="1"/>
  <c r="M2009" i="20"/>
  <c r="P2008" i="20"/>
  <c r="Q2008" i="20" s="1" a="1"/>
  <c r="Q2008" i="20" s="1"/>
  <c r="M2008" i="20"/>
  <c r="P2007" i="20"/>
  <c r="Q2007" i="20" s="1" a="1"/>
  <c r="Q2007" i="20" s="1"/>
  <c r="M2007" i="20"/>
  <c r="P2006" i="20"/>
  <c r="Q2006" i="20" s="1" a="1"/>
  <c r="Q2006" i="20" s="1"/>
  <c r="M2006" i="20"/>
  <c r="P2005" i="20"/>
  <c r="Q2005" i="20" s="1" a="1"/>
  <c r="Q2005" i="20" s="1"/>
  <c r="M2005" i="20"/>
  <c r="P2004" i="20"/>
  <c r="Q2004" i="20" s="1" a="1"/>
  <c r="Q2004" i="20" s="1"/>
  <c r="M2004" i="20"/>
  <c r="P2003" i="20"/>
  <c r="Q2003" i="20" s="1" a="1"/>
  <c r="Q2003" i="20" s="1"/>
  <c r="M2003" i="20"/>
  <c r="P2002" i="20"/>
  <c r="Q2002" i="20" s="1" a="1"/>
  <c r="Q2002" i="20" s="1"/>
  <c r="M2002" i="20"/>
  <c r="P2001" i="20"/>
  <c r="Q2001" i="20" s="1" a="1"/>
  <c r="Q2001" i="20" s="1"/>
  <c r="M2001" i="20"/>
  <c r="P2000" i="20"/>
  <c r="Q2000" i="20" s="1" a="1"/>
  <c r="Q2000" i="20" s="1"/>
  <c r="M2000" i="20"/>
  <c r="P1999" i="20"/>
  <c r="Q1999" i="20" s="1" a="1"/>
  <c r="Q1999" i="20" s="1"/>
  <c r="M1999" i="20"/>
  <c r="P1998" i="20"/>
  <c r="Q1998" i="20" s="1" a="1"/>
  <c r="Q1998" i="20" s="1"/>
  <c r="M1998" i="20"/>
  <c r="P1997" i="20"/>
  <c r="Q1997" i="20" s="1" a="1"/>
  <c r="Q1997" i="20" s="1"/>
  <c r="M1997" i="20"/>
  <c r="P1996" i="20"/>
  <c r="Q1996" i="20" s="1" a="1"/>
  <c r="Q1996" i="20" s="1"/>
  <c r="M1996" i="20"/>
  <c r="P1995" i="20"/>
  <c r="Q1995" i="20" s="1" a="1"/>
  <c r="Q1995" i="20" s="1"/>
  <c r="M1995" i="20"/>
  <c r="P1994" i="20"/>
  <c r="Q1994" i="20" s="1" a="1"/>
  <c r="Q1994" i="20" s="1"/>
  <c r="M1994" i="20"/>
  <c r="P1993" i="20"/>
  <c r="Q1993" i="20" s="1" a="1"/>
  <c r="Q1993" i="20" s="1"/>
  <c r="M1993" i="20"/>
  <c r="P1992" i="20"/>
  <c r="Q1992" i="20" s="1" a="1"/>
  <c r="Q1992" i="20" s="1"/>
  <c r="M1992" i="20"/>
  <c r="P1991" i="20"/>
  <c r="Q1991" i="20" s="1" a="1"/>
  <c r="Q1991" i="20" s="1"/>
  <c r="M1991" i="20"/>
  <c r="P1990" i="20"/>
  <c r="Q1990" i="20" s="1" a="1"/>
  <c r="Q1990" i="20" s="1"/>
  <c r="M1990" i="20"/>
  <c r="P1989" i="20"/>
  <c r="Q1989" i="20" s="1" a="1"/>
  <c r="Q1989" i="20" s="1"/>
  <c r="M1989" i="20"/>
  <c r="P1988" i="20"/>
  <c r="Q1988" i="20" s="1" a="1"/>
  <c r="Q1988" i="20" s="1"/>
  <c r="M1988" i="20"/>
  <c r="P1987" i="20"/>
  <c r="M1987" i="20"/>
  <c r="P1986" i="20"/>
  <c r="M1986" i="20"/>
  <c r="P1985" i="20"/>
  <c r="M1985" i="20"/>
  <c r="P1984" i="20"/>
  <c r="Q1984" i="20" s="1" a="1"/>
  <c r="Q1984" i="20" s="1"/>
  <c r="M1984" i="20"/>
  <c r="P1983" i="20"/>
  <c r="Q1983" i="20" s="1" a="1"/>
  <c r="Q1983" i="20" s="1"/>
  <c r="M1983" i="20"/>
  <c r="P1982" i="20"/>
  <c r="Q1982" i="20" s="1" a="1"/>
  <c r="Q1982" i="20" s="1"/>
  <c r="M1982" i="20"/>
  <c r="P1981" i="20"/>
  <c r="Q1981" i="20" s="1" a="1"/>
  <c r="Q1981" i="20" s="1"/>
  <c r="M1981" i="20"/>
  <c r="P1980" i="20"/>
  <c r="Q1980" i="20" s="1" a="1"/>
  <c r="Q1980" i="20" s="1"/>
  <c r="M1980" i="20"/>
  <c r="P1979" i="20"/>
  <c r="Q1979" i="20" s="1" a="1"/>
  <c r="Q1979" i="20" s="1"/>
  <c r="M1979" i="20"/>
  <c r="P1978" i="20"/>
  <c r="Q1978" i="20" s="1" a="1"/>
  <c r="Q1978" i="20" s="1"/>
  <c r="M1978" i="20"/>
  <c r="P1977" i="20"/>
  <c r="Q1977" i="20" s="1" a="1"/>
  <c r="Q1977" i="20" s="1"/>
  <c r="M1977" i="20"/>
  <c r="P1976" i="20"/>
  <c r="Q1976" i="20" s="1" a="1"/>
  <c r="Q1976" i="20" s="1"/>
  <c r="M1976" i="20"/>
  <c r="P1975" i="20"/>
  <c r="Q1975" i="20" s="1" a="1"/>
  <c r="Q1975" i="20" s="1"/>
  <c r="M1975" i="20"/>
  <c r="P1974" i="20"/>
  <c r="Q1974" i="20" s="1" a="1"/>
  <c r="Q1974" i="20" s="1"/>
  <c r="M1974" i="20"/>
  <c r="P1973" i="20"/>
  <c r="Q1973" i="20" s="1" a="1"/>
  <c r="Q1973" i="20" s="1"/>
  <c r="M1973" i="20"/>
  <c r="P1972" i="20"/>
  <c r="Q1972" i="20" s="1" a="1"/>
  <c r="Q1972" i="20" s="1"/>
  <c r="M1972" i="20"/>
  <c r="P1971" i="20"/>
  <c r="Q1971" i="20" s="1" a="1"/>
  <c r="Q1971" i="20" s="1"/>
  <c r="M1971" i="20"/>
  <c r="P1970" i="20"/>
  <c r="Q1970" i="20" s="1" a="1"/>
  <c r="Q1970" i="20" s="1"/>
  <c r="M1970" i="20"/>
  <c r="P1969" i="20"/>
  <c r="Q1969" i="20" s="1" a="1"/>
  <c r="Q1969" i="20" s="1"/>
  <c r="M1969" i="20"/>
  <c r="P1968" i="20"/>
  <c r="Q1968" i="20" s="1" a="1"/>
  <c r="Q1968" i="20" s="1"/>
  <c r="M1968" i="20"/>
  <c r="P1967" i="20"/>
  <c r="Q1967" i="20" s="1" a="1"/>
  <c r="Q1967" i="20" s="1"/>
  <c r="M1967" i="20"/>
  <c r="P1966" i="20"/>
  <c r="Q1966" i="20" s="1" a="1"/>
  <c r="Q1966" i="20" s="1"/>
  <c r="M1966" i="20"/>
  <c r="P1965" i="20"/>
  <c r="Q1965" i="20" s="1" a="1"/>
  <c r="Q1965" i="20" s="1"/>
  <c r="M1965" i="20"/>
  <c r="P1964" i="20"/>
  <c r="Q1964" i="20" s="1" a="1"/>
  <c r="Q1964" i="20" s="1"/>
  <c r="M1964" i="20"/>
  <c r="P1963" i="20"/>
  <c r="Q1963" i="20" s="1" a="1"/>
  <c r="Q1963" i="20" s="1"/>
  <c r="M1963" i="20"/>
  <c r="P1962" i="20"/>
  <c r="Q1962" i="20" s="1" a="1"/>
  <c r="Q1962" i="20" s="1"/>
  <c r="M1962" i="20"/>
  <c r="P1961" i="20"/>
  <c r="Q1961" i="20" s="1" a="1"/>
  <c r="Q1961" i="20" s="1"/>
  <c r="M1961" i="20"/>
  <c r="P1960" i="20"/>
  <c r="Q1960" i="20" s="1" a="1"/>
  <c r="Q1960" i="20" s="1"/>
  <c r="M1960" i="20"/>
  <c r="P1959" i="20"/>
  <c r="Q1959" i="20" s="1" a="1"/>
  <c r="Q1959" i="20" s="1"/>
  <c r="M1959" i="20"/>
  <c r="P1958" i="20"/>
  <c r="M1958" i="20"/>
  <c r="P1957" i="20"/>
  <c r="M1957" i="20"/>
  <c r="P1956" i="20"/>
  <c r="M1956" i="20"/>
  <c r="P1955" i="20"/>
  <c r="Q1955" i="20" s="1" a="1"/>
  <c r="Q1955" i="20" s="1"/>
  <c r="M1955" i="20"/>
  <c r="P1954" i="20"/>
  <c r="Q1954" i="20" s="1" a="1"/>
  <c r="Q1954" i="20" s="1"/>
  <c r="M1954" i="20"/>
  <c r="P1953" i="20"/>
  <c r="Q1953" i="20" s="1" a="1"/>
  <c r="Q1953" i="20" s="1"/>
  <c r="M1953" i="20"/>
  <c r="P1952" i="20"/>
  <c r="Q1952" i="20" s="1" a="1"/>
  <c r="Q1952" i="20" s="1"/>
  <c r="M1952" i="20"/>
  <c r="P1951" i="20"/>
  <c r="Q1951" i="20" s="1" a="1"/>
  <c r="Q1951" i="20" s="1"/>
  <c r="M1951" i="20"/>
  <c r="P1950" i="20"/>
  <c r="Q1950" i="20" s="1" a="1"/>
  <c r="Q1950" i="20" s="1"/>
  <c r="M1950" i="20"/>
  <c r="P1949" i="20"/>
  <c r="Q1949" i="20" s="1" a="1"/>
  <c r="Q1949" i="20" s="1"/>
  <c r="M1949" i="20"/>
  <c r="P1948" i="20"/>
  <c r="Q1948" i="20" s="1" a="1"/>
  <c r="Q1948" i="20" s="1"/>
  <c r="M1948" i="20"/>
  <c r="P1947" i="20"/>
  <c r="Q1947" i="20" s="1" a="1"/>
  <c r="Q1947" i="20" s="1"/>
  <c r="M1947" i="20"/>
  <c r="P1946" i="20"/>
  <c r="Q1946" i="20" s="1" a="1"/>
  <c r="Q1946" i="20" s="1"/>
  <c r="M1946" i="20"/>
  <c r="P1945" i="20"/>
  <c r="Q1945" i="20" s="1" a="1"/>
  <c r="Q1945" i="20" s="1"/>
  <c r="M1945" i="20"/>
  <c r="P1944" i="20"/>
  <c r="Q1944" i="20" s="1" a="1"/>
  <c r="Q1944" i="20" s="1"/>
  <c r="M1944" i="20"/>
  <c r="P1943" i="20"/>
  <c r="Q1943" i="20" s="1" a="1"/>
  <c r="Q1943" i="20" s="1"/>
  <c r="M1943" i="20"/>
  <c r="P1942" i="20"/>
  <c r="Q1942" i="20" s="1" a="1"/>
  <c r="Q1942" i="20" s="1"/>
  <c r="M1942" i="20"/>
  <c r="P1941" i="20"/>
  <c r="Q1941" i="20" s="1" a="1"/>
  <c r="Q1941" i="20" s="1"/>
  <c r="M1941" i="20"/>
  <c r="P1940" i="20"/>
  <c r="Q1940" i="20" s="1" a="1"/>
  <c r="Q1940" i="20" s="1"/>
  <c r="M1940" i="20"/>
  <c r="P1939" i="20"/>
  <c r="Q1939" i="20" s="1" a="1"/>
  <c r="Q1939" i="20" s="1"/>
  <c r="M1939" i="20"/>
  <c r="P1938" i="20"/>
  <c r="Q1938" i="20" s="1" a="1"/>
  <c r="Q1938" i="20" s="1"/>
  <c r="M1938" i="20"/>
  <c r="P1937" i="20"/>
  <c r="Q1937" i="20" s="1" a="1"/>
  <c r="Q1937" i="20" s="1"/>
  <c r="M1937" i="20"/>
  <c r="P1936" i="20"/>
  <c r="Q1936" i="20" s="1" a="1"/>
  <c r="Q1936" i="20" s="1"/>
  <c r="M1936" i="20"/>
  <c r="P1935" i="20"/>
  <c r="Q1935" i="20" s="1" a="1"/>
  <c r="Q1935" i="20" s="1"/>
  <c r="M1935" i="20"/>
  <c r="P1934" i="20"/>
  <c r="Q1934" i="20" s="1" a="1"/>
  <c r="Q1934" i="20" s="1"/>
  <c r="M1934" i="20"/>
  <c r="P1933" i="20"/>
  <c r="Q1933" i="20" s="1" a="1"/>
  <c r="Q1933" i="20" s="1"/>
  <c r="M1933" i="20"/>
  <c r="P1932" i="20"/>
  <c r="Q1932" i="20" s="1" a="1"/>
  <c r="Q1932" i="20" s="1"/>
  <c r="M1932" i="20"/>
  <c r="P1931" i="20"/>
  <c r="Q1931" i="20" s="1" a="1"/>
  <c r="Q1931" i="20" s="1"/>
  <c r="M1931" i="20"/>
  <c r="P1930" i="20"/>
  <c r="Q1930" i="20" s="1" a="1"/>
  <c r="Q1930" i="20" s="1"/>
  <c r="M1930" i="20"/>
  <c r="P1929" i="20"/>
  <c r="Q1929" i="20" s="1" a="1"/>
  <c r="Q1929" i="20" s="1"/>
  <c r="M1929" i="20"/>
  <c r="P1928" i="20"/>
  <c r="Q1928" i="20" s="1" a="1"/>
  <c r="Q1928" i="20" s="1"/>
  <c r="M1928" i="20"/>
  <c r="P1927" i="20"/>
  <c r="Q1927" i="20" s="1" a="1"/>
  <c r="Q1927" i="20" s="1"/>
  <c r="M1927" i="20"/>
  <c r="P1926" i="20"/>
  <c r="Q1926" i="20" s="1" a="1"/>
  <c r="Q1926" i="20" s="1"/>
  <c r="M1926" i="20"/>
  <c r="P1925" i="20"/>
  <c r="Q1925" i="20" s="1" a="1"/>
  <c r="Q1925" i="20" s="1"/>
  <c r="M1925" i="20"/>
  <c r="P1924" i="20"/>
  <c r="Q1924" i="20" s="1" a="1"/>
  <c r="Q1924" i="20" s="1"/>
  <c r="M1924" i="20"/>
  <c r="P1923" i="20"/>
  <c r="Q1923" i="20" s="1" a="1"/>
  <c r="Q1923" i="20" s="1"/>
  <c r="M1923" i="20"/>
  <c r="P1922" i="20"/>
  <c r="Q1922" i="20" s="1" a="1"/>
  <c r="Q1922" i="20" s="1"/>
  <c r="M1922" i="20"/>
  <c r="P1921" i="20"/>
  <c r="Q1921" i="20" s="1" a="1"/>
  <c r="Q1921" i="20" s="1"/>
  <c r="M1921" i="20"/>
  <c r="P1920" i="20"/>
  <c r="Q1920" i="20" s="1" a="1"/>
  <c r="Q1920" i="20" s="1"/>
  <c r="M1920" i="20"/>
  <c r="P1919" i="20"/>
  <c r="Q1919" i="20" s="1" a="1"/>
  <c r="Q1919" i="20" s="1"/>
  <c r="M1919" i="20"/>
  <c r="P1918" i="20"/>
  <c r="Q1918" i="20" s="1" a="1"/>
  <c r="Q1918" i="20" s="1"/>
  <c r="M1918" i="20"/>
  <c r="P1917" i="20"/>
  <c r="Q1917" i="20" s="1" a="1"/>
  <c r="Q1917" i="20" s="1"/>
  <c r="M1917" i="20"/>
  <c r="P1916" i="20"/>
  <c r="Q1916" i="20" s="1" a="1"/>
  <c r="Q1916" i="20" s="1"/>
  <c r="M1916" i="20"/>
  <c r="P1915" i="20"/>
  <c r="Q1915" i="20" s="1" a="1"/>
  <c r="Q1915" i="20" s="1"/>
  <c r="M1915" i="20"/>
  <c r="P1914" i="20"/>
  <c r="Q1914" i="20" s="1" a="1"/>
  <c r="Q1914" i="20" s="1"/>
  <c r="M1914" i="20"/>
  <c r="P1913" i="20"/>
  <c r="Q1913" i="20" s="1" a="1"/>
  <c r="Q1913" i="20" s="1"/>
  <c r="M1913" i="20"/>
  <c r="P1912" i="20"/>
  <c r="Q1912" i="20" s="1" a="1"/>
  <c r="Q1912" i="20" s="1"/>
  <c r="M1912" i="20"/>
  <c r="P1911" i="20"/>
  <c r="Q1911" i="20" s="1" a="1"/>
  <c r="Q1911" i="20" s="1"/>
  <c r="M1911" i="20"/>
  <c r="P1910" i="20"/>
  <c r="Q1910" i="20" s="1" a="1"/>
  <c r="Q1910" i="20" s="1"/>
  <c r="M1910" i="20"/>
  <c r="P1909" i="20"/>
  <c r="Q1909" i="20" s="1" a="1"/>
  <c r="Q1909" i="20" s="1"/>
  <c r="M1909" i="20"/>
  <c r="P1908" i="20"/>
  <c r="Q1908" i="20" s="1" a="1"/>
  <c r="Q1908" i="20" s="1"/>
  <c r="M1908" i="20"/>
  <c r="P1907" i="20"/>
  <c r="Q1907" i="20" s="1" a="1"/>
  <c r="Q1907" i="20" s="1"/>
  <c r="M1907" i="20"/>
  <c r="P1906" i="20"/>
  <c r="Q1906" i="20" s="1" a="1"/>
  <c r="Q1906" i="20" s="1"/>
  <c r="M1906" i="20"/>
  <c r="P1905" i="20"/>
  <c r="Q1905" i="20" s="1" a="1"/>
  <c r="Q1905" i="20" s="1"/>
  <c r="M1905" i="20"/>
  <c r="P1904" i="20"/>
  <c r="Q1904" i="20" s="1" a="1"/>
  <c r="Q1904" i="20" s="1"/>
  <c r="M1904" i="20"/>
  <c r="P1903" i="20"/>
  <c r="Q1903" i="20" s="1" a="1"/>
  <c r="Q1903" i="20" s="1"/>
  <c r="M1903" i="20"/>
  <c r="P1902" i="20"/>
  <c r="Q1902" i="20" s="1" a="1"/>
  <c r="Q1902" i="20" s="1"/>
  <c r="M1902" i="20"/>
  <c r="P1901" i="20"/>
  <c r="Q1901" i="20" s="1" a="1"/>
  <c r="Q1901" i="20" s="1"/>
  <c r="M1901" i="20"/>
  <c r="P1900" i="20"/>
  <c r="Q1900" i="20" s="1" a="1"/>
  <c r="Q1900" i="20" s="1"/>
  <c r="M1900" i="20"/>
  <c r="P1899" i="20"/>
  <c r="Q1899" i="20" s="1" a="1"/>
  <c r="Q1899" i="20" s="1"/>
  <c r="M1899" i="20"/>
  <c r="P1898" i="20"/>
  <c r="Q1898" i="20" s="1" a="1"/>
  <c r="Q1898" i="20" s="1"/>
  <c r="M1898" i="20"/>
  <c r="P1897" i="20"/>
  <c r="Q1897" i="20" s="1" a="1"/>
  <c r="Q1897" i="20" s="1"/>
  <c r="M1897" i="20"/>
  <c r="P1896" i="20"/>
  <c r="Q1896" i="20" s="1" a="1"/>
  <c r="Q1896" i="20" s="1"/>
  <c r="M1896" i="20"/>
  <c r="P1895" i="20"/>
  <c r="Q1895" i="20" s="1" a="1"/>
  <c r="Q1895" i="20" s="1"/>
  <c r="M1895" i="20"/>
  <c r="P1894" i="20"/>
  <c r="Q1894" i="20" s="1" a="1"/>
  <c r="Q1894" i="20" s="1"/>
  <c r="M1894" i="20"/>
  <c r="Q874" i="27" a="1"/>
  <c r="Q871" i="27" a="1"/>
  <c r="Q868" i="27" a="1"/>
  <c r="Q814" i="27" a="1"/>
  <c r="Q811" i="27" a="1"/>
  <c r="Q808" i="27" a="1"/>
  <c r="Q805" i="27" a="1"/>
  <c r="Q802" i="27" a="1"/>
  <c r="Q799" i="27" a="1"/>
  <c r="Q796" i="27" a="1"/>
  <c r="Q609" i="27" a="1"/>
  <c r="Q600" i="27" a="1"/>
  <c r="Q753" i="27" a="1"/>
  <c r="Q875" i="27" a="1"/>
  <c r="Q800" i="27" a="1"/>
  <c r="Q790" i="27" a="1"/>
  <c r="Q786" i="27" a="1"/>
  <c r="Q772" i="27" a="1"/>
  <c r="Q763" i="27" a="1"/>
  <c r="Q754" i="27" a="1"/>
  <c r="Q736" i="27" a="1"/>
  <c r="Q619" i="27" a="1"/>
  <c r="Q582" i="27" a="1"/>
  <c r="Q570" i="27" a="1"/>
  <c r="Q522" i="27" a="1"/>
  <c r="Q810" i="27" a="1"/>
  <c r="Q650" i="27" a="1"/>
  <c r="Q641" i="27" a="1"/>
  <c r="Q869" i="27" a="1"/>
  <c r="Q794" i="27" a="1"/>
  <c r="Q785" i="27" a="1"/>
  <c r="Q776" i="27" a="1"/>
  <c r="Q749" i="27" a="1"/>
  <c r="Q744" i="27" a="1"/>
  <c r="Q735" i="27" a="1"/>
  <c r="Q713" i="27" a="1"/>
  <c r="Q677" i="27" a="1"/>
  <c r="Q663" i="27" a="1"/>
  <c r="Q610" i="27" a="1"/>
  <c r="Q809" i="27" a="1"/>
  <c r="Q804" i="27" a="1"/>
  <c r="Q793" i="27" a="1"/>
  <c r="Q789" i="27" a="1"/>
  <c r="Q784" i="27" a="1"/>
  <c r="Q775" i="27" a="1"/>
  <c r="Q771" i="27" a="1"/>
  <c r="Q748" i="27" a="1"/>
  <c r="Q721" i="27" a="1"/>
  <c r="Q712" i="27" a="1"/>
  <c r="Q676" i="27" a="1"/>
  <c r="Q640" i="27" a="1"/>
  <c r="Q631" i="27" a="1"/>
  <c r="Q601" i="27" a="1"/>
  <c r="Q873" i="27" a="1"/>
  <c r="Q803" i="27" a="1"/>
  <c r="Q798" i="27" a="1"/>
  <c r="Q813" i="27" a="1"/>
  <c r="Q743" i="27" a="1"/>
  <c r="Q720" i="27" a="1"/>
  <c r="Q711" i="27" a="1"/>
  <c r="Q662" i="27" a="1"/>
  <c r="Q639" i="27" a="1"/>
  <c r="Q630" i="27" a="1"/>
  <c r="Q621" i="27" a="1"/>
  <c r="Q568" i="27" a="1"/>
  <c r="Q552" i="27" a="1"/>
  <c r="Q797" i="27" a="1"/>
  <c r="Q792" i="27" a="1"/>
  <c r="Q719" i="27" a="1"/>
  <c r="Q498" i="27" a="1"/>
  <c r="Q410" i="27" a="1"/>
  <c r="Q392" i="27" a="1"/>
  <c r="Q280" i="27" a="1"/>
  <c r="Q270" i="27" a="1"/>
  <c r="Q258" i="27" a="1"/>
  <c r="Q445" i="27" a="1"/>
  <c r="Q299" i="27" a="1"/>
  <c r="Q234" i="27" a="1"/>
  <c r="Q179" i="27" a="1"/>
  <c r="Q74" i="27" a="1"/>
  <c r="Q521" i="27" a="1"/>
  <c r="Q417" i="27" a="1"/>
  <c r="Q399" i="27" a="1"/>
  <c r="Q309" i="27" a="1"/>
  <c r="Q317" i="27" a="1"/>
  <c r="Q146" i="27" a="1"/>
  <c r="Q791" i="27" a="1"/>
  <c r="Q678" i="27" a="1"/>
  <c r="Q444" i="27" a="1"/>
  <c r="Q413" i="27" a="1"/>
  <c r="Q377" i="27" a="1"/>
  <c r="Q248" i="27" a="1"/>
  <c r="Q178" i="27" a="1"/>
  <c r="Q163" i="27" a="1"/>
  <c r="Q157" i="27" a="1"/>
  <c r="Q136" i="27" a="1"/>
  <c r="Q103" i="27" a="1"/>
  <c r="Q73" i="27" a="1"/>
  <c r="Q629" i="27" a="1"/>
  <c r="Q620" i="27" a="1"/>
  <c r="Q520" i="27" a="1"/>
  <c r="Q420" i="27" a="1"/>
  <c r="Q402" i="27" a="1"/>
  <c r="Q384" i="27" a="1"/>
  <c r="Q366" i="27" a="1"/>
  <c r="Q807" i="27" a="1"/>
  <c r="Q584" i="27" a="1"/>
  <c r="Q506" i="27" a="1"/>
  <c r="Q443" i="27" a="1"/>
  <c r="Q416" i="27" a="1"/>
  <c r="Q398" i="27" a="1"/>
  <c r="Q362" i="27" a="1"/>
  <c r="Q308" i="27" a="1"/>
  <c r="Q104" i="27" a="1"/>
  <c r="Q801" i="27" a="1"/>
  <c r="Q774" i="27" a="1"/>
  <c r="Q742" i="27" a="1"/>
  <c r="Q611" i="27" a="1"/>
  <c r="Q602" i="27" a="1"/>
  <c r="Q569" i="27" a="1"/>
  <c r="Q501" i="27" a="1"/>
  <c r="Q483" i="27" a="1"/>
  <c r="Q405" i="27" a="1"/>
  <c r="Q387" i="27" a="1"/>
  <c r="Q340" i="27" a="1"/>
  <c r="Q322" i="27" a="1"/>
  <c r="Q315" i="27" a="1"/>
  <c r="Q304" i="27" a="1"/>
  <c r="Q812" i="27" a="1"/>
  <c r="Q806" i="27" a="1"/>
  <c r="Q737" i="27" a="1"/>
  <c r="Q652" i="27" a="1"/>
  <c r="Q583" i="27" a="1"/>
  <c r="Q487" i="27" a="1"/>
  <c r="Q419" i="27" a="1"/>
  <c r="Q401" i="27" a="1"/>
  <c r="Q383" i="27" a="1"/>
  <c r="Q365" i="27" a="1"/>
  <c r="Q247" i="27" a="1"/>
  <c r="Q177" i="27" a="1"/>
  <c r="Q162" i="27" a="1"/>
  <c r="Q156" i="27" a="1"/>
  <c r="Q138" i="27" a="1"/>
  <c r="Q102" i="27" a="1"/>
  <c r="Q75" i="27" a="1"/>
  <c r="Q161" i="27" a="1"/>
  <c r="Q137" i="27" a="1"/>
  <c r="Q773" i="27" a="1"/>
  <c r="Q661" i="27" a="1"/>
  <c r="Q446" i="27" a="1"/>
  <c r="Q390" i="27" a="1"/>
  <c r="Q372" i="27" a="1"/>
  <c r="Q300" i="27" a="1"/>
  <c r="Q473" i="27" a="1"/>
  <c r="Q407" i="27" a="1"/>
  <c r="Q651" i="27" a="1"/>
  <c r="Q509" i="27" a="1"/>
  <c r="Q474" i="27" a="1"/>
  <c r="Q404" i="27" a="1"/>
  <c r="Q386" i="27" a="1"/>
  <c r="Q368" i="27" a="1"/>
  <c r="Q332" i="27" a="1"/>
  <c r="Q750" i="27" a="1"/>
  <c r="Q246" i="27" a="1"/>
  <c r="Q411" i="27" a="1"/>
  <c r="Q393" i="27" a="1"/>
  <c r="Q303" i="27" a="1"/>
  <c r="Q481" i="27" a="1"/>
  <c r="Q158" i="27" a="1"/>
  <c r="Q490" i="27" a="1"/>
  <c r="Q421" i="27" a="1"/>
  <c r="Q414" i="27" a="1"/>
  <c r="Q396" i="27" a="1"/>
  <c r="Q385" i="27" a="1"/>
  <c r="Q367" i="27" a="1"/>
  <c r="Q349" i="27" a="1"/>
  <c r="Q313" i="27" a="1"/>
  <c r="Q306" i="27" a="1"/>
  <c r="Q415" i="27" a="1"/>
  <c r="Q370" i="27" a="1"/>
  <c r="Q296" i="27" a="1"/>
  <c r="Q287" i="27" a="1"/>
  <c r="Q282" i="27" a="1"/>
  <c r="Q204" i="27" a="1"/>
  <c r="Q186" i="27" a="1"/>
  <c r="Q187" i="27" a="1"/>
  <c r="Q281" i="27" a="1"/>
  <c r="Q203" i="27" a="1"/>
  <c r="Q185" i="27" a="1"/>
  <c r="Q504" i="27" a="1"/>
  <c r="Q397" i="27" a="1"/>
  <c r="Q492" i="27" a="1"/>
  <c r="Q202" i="27" a="1"/>
  <c r="Q193" i="27" a="1"/>
  <c r="Q316" i="27" a="1"/>
  <c r="Q285" i="27" a="1"/>
  <c r="Q269" i="27" a="1"/>
  <c r="Q418" i="27" a="1"/>
  <c r="Q412" i="27" a="1"/>
  <c r="Q373" i="27" a="1"/>
  <c r="Q279" i="27" a="1"/>
  <c r="Q195" i="27" a="1"/>
  <c r="Q406" i="27" a="1"/>
  <c r="Q268" i="27" a="1"/>
  <c r="Q512" i="27" a="1"/>
  <c r="Q355" i="27" a="1"/>
  <c r="Q256" i="27" a="1"/>
  <c r="Q298" i="27" a="1"/>
  <c r="Q257" i="27" a="1"/>
  <c r="Q194" i="27" a="1"/>
  <c r="Q495" i="27" a="1"/>
  <c r="Q400" i="27" a="1"/>
  <c r="Q388" i="27" a="1"/>
  <c r="Q382" i="27" a="1"/>
  <c r="Q472" i="27" a="1"/>
  <c r="Q376" i="27" a="1"/>
  <c r="Q319" i="27" a="1"/>
  <c r="Q2533" i="20" a="1"/>
  <c r="Q1987" i="20" a="1"/>
  <c r="Q2139" i="20" a="1"/>
  <c r="Q2298" i="20" a="1"/>
  <c r="Q2492" i="20" a="1"/>
  <c r="Q2680" i="20" a="1"/>
  <c r="Q2677" i="20" a="1"/>
  <c r="Q2467" i="20" a="1"/>
  <c r="Q2405" i="20" a="1"/>
  <c r="Q2560" i="20" a="1"/>
  <c r="Q2655" i="20" a="1"/>
  <c r="Q2283" i="20" a="1"/>
  <c r="Q2270" i="20" a="1"/>
  <c r="Q2534" i="20" a="1"/>
  <c r="Q2251" i="20" a="1"/>
  <c r="Q2087" i="20" a="1"/>
  <c r="Q2484" i="20" a="1"/>
  <c r="Q2162" i="20" a="1"/>
  <c r="Q2686" i="20" a="1"/>
  <c r="Q2673" i="20" a="1"/>
  <c r="Q2626" i="20" a="1"/>
  <c r="Q2633" i="20" a="1"/>
  <c r="Q2248" i="20" a="1"/>
  <c r="Q2676" i="20" a="1"/>
  <c r="Q2355" i="20" a="1"/>
  <c r="Q2293" i="20" a="1"/>
  <c r="Q2696" i="20" a="1"/>
  <c r="Q2603" i="20" a="1"/>
  <c r="Q2625" i="20" a="1"/>
  <c r="Q2285" i="20" a="1"/>
  <c r="Q2202" i="20" a="1"/>
  <c r="Q2044" i="20" a="1"/>
  <c r="Q2646" i="20" a="1"/>
  <c r="Q2288" i="20" a="1"/>
  <c r="Q2357" i="20" a="1"/>
  <c r="Q2290" i="20" a="1"/>
  <c r="Q2039" i="20" a="1"/>
  <c r="Q2690" i="20" a="1"/>
  <c r="Q2561" i="20" a="1"/>
  <c r="Q2187" i="20" a="1"/>
  <c r="Q2020" i="20" a="1"/>
  <c r="Q2200" i="20" a="1"/>
  <c r="Q2688" i="20" a="1"/>
  <c r="Q2364" i="20" a="1"/>
  <c r="Q2327" i="20" a="1"/>
  <c r="Q2267" i="20" a="1"/>
  <c r="Q2250" i="20" a="1"/>
  <c r="Q2682" i="20" a="1"/>
  <c r="Q2404" i="20" a="1"/>
  <c r="Q2544" i="20" a="1"/>
  <c r="Q2165" i="20" a="1"/>
  <c r="Q2131" i="20" a="1"/>
  <c r="Q2674" i="20" a="1"/>
  <c r="Q2502" i="20" a="1"/>
  <c r="Q2758" i="20" a="1"/>
  <c r="Q2199" i="20" a="1"/>
  <c r="Q2152" i="20" a="1"/>
  <c r="Q2668" i="20" a="1"/>
  <c r="Q2271" i="20" a="1"/>
  <c r="Q2287" i="20" a="1"/>
  <c r="Q2384" i="20" a="1"/>
  <c r="Q2117" i="20" a="1"/>
  <c r="Q2284" i="20" a="1"/>
  <c r="Q2198" i="20" a="1"/>
  <c r="Q2302" i="20" a="1"/>
  <c r="Q1957" i="20" a="1"/>
  <c r="Q2232" i="20" a="1"/>
  <c r="Q2182" i="20" a="1"/>
  <c r="Q2259" i="20" a="1"/>
  <c r="Q2604" i="20" a="1"/>
  <c r="Q2675" i="20" a="1"/>
  <c r="Q2256" i="20" a="1"/>
  <c r="Q2181" i="20" a="1"/>
  <c r="Q2594" i="20" a="1"/>
  <c r="Q2076" i="20" a="1"/>
  <c r="Q2381" i="20" a="1"/>
  <c r="Q2205" i="20" a="1"/>
  <c r="Q2078" i="20" a="1"/>
  <c r="Q2301" i="20" a="1"/>
  <c r="Q2485" i="20" a="1"/>
  <c r="Q2077" i="20" a="1"/>
  <c r="Q2687" i="20" a="1"/>
  <c r="Q2465" i="20" a="1"/>
  <c r="Q2681" i="20" a="1"/>
  <c r="Q2754" i="20" a="1"/>
  <c r="Q2297" i="20" a="1"/>
  <c r="Q2183" i="20" a="1"/>
  <c r="Q2679" i="20" a="1"/>
  <c r="Q2356" i="20" a="1"/>
  <c r="Q2695" i="20" a="1"/>
  <c r="Q2395" i="20" a="1"/>
  <c r="Q2060" i="20" a="1"/>
  <c r="Q2021" i="20" a="1"/>
  <c r="Q2192" i="20" a="1"/>
  <c r="Q2694" i="20" a="1"/>
  <c r="Q2153" i="20" a="1"/>
  <c r="Q2269" i="20" a="1"/>
  <c r="Q1985" i="20" a="1"/>
  <c r="Q2189" i="20" a="1"/>
  <c r="Q2299" i="20" a="1"/>
  <c r="Q2085" i="20" a="1"/>
  <c r="Q1956" i="20" a="1"/>
  <c r="Q2535" i="20" a="1"/>
  <c r="Q2632" i="20" a="1"/>
  <c r="Q2494" i="20" a="1"/>
  <c r="Q2151" i="20" a="1"/>
  <c r="Q2523" i="20" a="1"/>
  <c r="Q2303" i="20" a="1"/>
  <c r="Q2514" i="20" a="1"/>
  <c r="Q2637" i="20" a="1"/>
  <c r="Q2041" i="20" a="1"/>
  <c r="Q2273" i="20" a="1"/>
  <c r="Q2170" i="20" a="1"/>
  <c r="Q2672" i="20" a="1"/>
  <c r="Q2466" i="20" a="1"/>
  <c r="Q2289" i="20" a="1"/>
  <c r="Q2545" i="20" a="1"/>
  <c r="Q2619" i="20" a="1"/>
  <c r="Q2602" i="20" a="1"/>
  <c r="Q2392" i="20" a="1"/>
  <c r="Q2654" i="20" a="1"/>
  <c r="Q2620" i="20" a="1"/>
  <c r="Q2045" i="20" a="1"/>
  <c r="Q2452" i="20" a="1"/>
  <c r="Q2756" i="20" a="1"/>
  <c r="Q2451" i="20" a="1"/>
  <c r="Q2046" i="20" a="1"/>
  <c r="Q2129" i="20" a="1"/>
  <c r="Q2275" i="20" a="1"/>
  <c r="Q2179" i="20" a="1"/>
  <c r="Q2282" i="20" a="1"/>
  <c r="Q2373" i="20" a="1"/>
  <c r="Q2061" i="20" a="1"/>
  <c r="Q2300" i="20" a="1"/>
  <c r="Q2387" i="20" a="1"/>
  <c r="Q2524" i="20" a="1"/>
  <c r="Q2304" i="20" a="1"/>
  <c r="Q2370" i="20" a="1"/>
  <c r="Q2140" i="20" a="1"/>
  <c r="Q2453" i="20" a="1"/>
  <c r="Q2268" i="20" a="1"/>
  <c r="Q2596" i="20" a="1"/>
  <c r="Q2280" i="20" a="1"/>
  <c r="Q2631" i="20" a="1"/>
  <c r="Q2265" i="20" a="1"/>
  <c r="Q2683" i="20" a="1"/>
  <c r="Q2627" i="20" a="1"/>
  <c r="Q2659" i="20" a="1"/>
  <c r="Q2657" i="20" a="1"/>
  <c r="Q2260" i="20" a="1"/>
  <c r="Q2253" i="20" a="1"/>
  <c r="Q2751" i="20" a="1"/>
  <c r="Q1958" i="20" a="1"/>
  <c r="Q2163" i="20" a="1"/>
  <c r="Q2276" i="20" a="1"/>
  <c r="Q2504" i="20" a="1"/>
  <c r="Q2375" i="20" a="1"/>
  <c r="Q2249" i="20" a="1"/>
  <c r="Q2546" i="20" a="1"/>
  <c r="Q2403" i="20" a="1"/>
  <c r="Q2191" i="20" a="1"/>
  <c r="Q2512" i="20" a="1"/>
  <c r="Q2294" i="20" a="1"/>
  <c r="Q2019" i="20" a="1"/>
  <c r="Q2513" i="20" a="1"/>
  <c r="Q2130" i="20" a="1"/>
  <c r="Q2503" i="20" a="1"/>
  <c r="Q2329" i="20" a="1"/>
  <c r="Q2689" i="20" a="1"/>
  <c r="Q2697" i="20" a="1"/>
  <c r="Q2196" i="20" a="1"/>
  <c r="Q2141" i="20" a="1"/>
  <c r="Q2757" i="20" a="1"/>
  <c r="Q2168" i="20" a="1"/>
  <c r="Q2435" i="20" a="1"/>
  <c r="Q2223" i="20" a="1"/>
  <c r="Q2164" i="20" a="1"/>
  <c r="Q2693" i="20" a="1"/>
  <c r="Q2658" i="20" a="1"/>
  <c r="Q2029" i="20" a="1"/>
  <c r="Q2086" i="20" a="1"/>
  <c r="Q2669" i="20" a="1"/>
  <c r="Q2618" i="20" a="1"/>
  <c r="Q2483" i="20" a="1"/>
  <c r="Q2266" i="20" a="1"/>
  <c r="Q2692" i="20" a="1"/>
  <c r="Q2215" i="20" a="1"/>
  <c r="Q2070" i="20" a="1"/>
  <c r="Q2656" i="20" a="1"/>
  <c r="Q2684" i="20" a="1"/>
  <c r="Q2493" i="20" a="1"/>
  <c r="Q1986" i="20" a="1"/>
  <c r="Q2281" i="20" a="1"/>
  <c r="Q2296" i="20" a="1"/>
  <c r="Q2062" i="20" a="1"/>
  <c r="Q2068" i="20" a="1"/>
  <c r="Q2691" i="20" a="1"/>
  <c r="Q2595" i="20" a="1"/>
  <c r="Q2667" i="20" a="1"/>
  <c r="Q2255" i="20" a="1"/>
  <c r="Q2366" i="20" a="1"/>
  <c r="Q2040" i="20" a="1"/>
  <c r="Q2752" i="20" a="1"/>
  <c r="Q2328" i="20" a="1"/>
  <c r="Q2295" i="20" a="1"/>
  <c r="Q2559" i="20" a="1"/>
  <c r="Q2279" i="20" a="1"/>
  <c r="Q2389" i="20" a="1"/>
  <c r="Q2245" i="20" a="1"/>
  <c r="Q2238" i="20" a="1"/>
  <c r="Q2685" i="20" a="1"/>
  <c r="Q2186" i="20" a="1"/>
  <c r="Q2636" i="20" a="1"/>
  <c r="Q2522" i="20" a="1"/>
  <c r="Q2378" i="20" a="1"/>
  <c r="Q2069" i="20" a="1"/>
  <c r="Q2326" i="20" a="1"/>
  <c r="Q319" i="27" l="1"/>
  <c r="Q376" i="27"/>
  <c r="Q472" i="27"/>
  <c r="Q382" i="27"/>
  <c r="Q388" i="27"/>
  <c r="Q400" i="27"/>
  <c r="Q495" i="27"/>
  <c r="Q194" i="27"/>
  <c r="Q257" i="27"/>
  <c r="Q298" i="27"/>
  <c r="Q256" i="27"/>
  <c r="Q355" i="27"/>
  <c r="Q512" i="27"/>
  <c r="Q268" i="27"/>
  <c r="Q406" i="27"/>
  <c r="Q195" i="27"/>
  <c r="Q279" i="27"/>
  <c r="Q373" i="27"/>
  <c r="Q412" i="27"/>
  <c r="Q418" i="27"/>
  <c r="Q269" i="27"/>
  <c r="Q285" i="27"/>
  <c r="Q316" i="27"/>
  <c r="Q193" i="27"/>
  <c r="Q202" i="27"/>
  <c r="Q492" i="27"/>
  <c r="Q397" i="27"/>
  <c r="Q504" i="27"/>
  <c r="Q185" i="27"/>
  <c r="Q203" i="27"/>
  <c r="Q281" i="27"/>
  <c r="Q187" i="27"/>
  <c r="Q186" i="27"/>
  <c r="Q204" i="27"/>
  <c r="Q282" i="27"/>
  <c r="Q287" i="27"/>
  <c r="Q296" i="27"/>
  <c r="Q370" i="27"/>
  <c r="Q415" i="27"/>
  <c r="Q306" i="27"/>
  <c r="Q313" i="27"/>
  <c r="Q349" i="27"/>
  <c r="Q367" i="27"/>
  <c r="Q385" i="27"/>
  <c r="Q396" i="27"/>
  <c r="Q414" i="27"/>
  <c r="Q421" i="27"/>
  <c r="Q490" i="27"/>
  <c r="Q158" i="27"/>
  <c r="Q481" i="27"/>
  <c r="Q303" i="27"/>
  <c r="Q393" i="27"/>
  <c r="Q411" i="27"/>
  <c r="Q246" i="27"/>
  <c r="Q750" i="27"/>
  <c r="Q332" i="27"/>
  <c r="Q368" i="27"/>
  <c r="Q386" i="27"/>
  <c r="Q404" i="27"/>
  <c r="Q474" i="27"/>
  <c r="Q509" i="27"/>
  <c r="Q651" i="27"/>
  <c r="Q407" i="27"/>
  <c r="Q473" i="27"/>
  <c r="Q300" i="27"/>
  <c r="Q372" i="27"/>
  <c r="Q390" i="27"/>
  <c r="Q446" i="27"/>
  <c r="Q661" i="27"/>
  <c r="Q773" i="27"/>
  <c r="Q137" i="27"/>
  <c r="Q161" i="27"/>
  <c r="Q75" i="27"/>
  <c r="Q102" i="27"/>
  <c r="Q138" i="27"/>
  <c r="Q156" i="27"/>
  <c r="Q162" i="27"/>
  <c r="Q177" i="27"/>
  <c r="Q247" i="27"/>
  <c r="Q365" i="27"/>
  <c r="Q383" i="27"/>
  <c r="Q401" i="27"/>
  <c r="Q419" i="27"/>
  <c r="Q487" i="27"/>
  <c r="Q583" i="27"/>
  <c r="Q652" i="27"/>
  <c r="Q737" i="27"/>
  <c r="Q806" i="27"/>
  <c r="Q812" i="27"/>
  <c r="Q304" i="27"/>
  <c r="Q315" i="27"/>
  <c r="Q322" i="27"/>
  <c r="Q340" i="27"/>
  <c r="Q387" i="27"/>
  <c r="Q405" i="27"/>
  <c r="Q483" i="27"/>
  <c r="Q501" i="27"/>
  <c r="Q569" i="27"/>
  <c r="Q602" i="27"/>
  <c r="Q611" i="27"/>
  <c r="Q742" i="27"/>
  <c r="Q774" i="27"/>
  <c r="Q801" i="27"/>
  <c r="Q104" i="27"/>
  <c r="Q308" i="27"/>
  <c r="Q362" i="27"/>
  <c r="Q398" i="27"/>
  <c r="Q416" i="27"/>
  <c r="Q443" i="27"/>
  <c r="Q506" i="27"/>
  <c r="Q584" i="27"/>
  <c r="Q807" i="27"/>
  <c r="Q366" i="27"/>
  <c r="Q384" i="27"/>
  <c r="Q402" i="27"/>
  <c r="Q420" i="27"/>
  <c r="Q520" i="27"/>
  <c r="Q620" i="27"/>
  <c r="Q629" i="27"/>
  <c r="Q73" i="27"/>
  <c r="Q103" i="27"/>
  <c r="Q136" i="27"/>
  <c r="Q157" i="27"/>
  <c r="Q163" i="27"/>
  <c r="Q178" i="27"/>
  <c r="Q248" i="27"/>
  <c r="Q377" i="27"/>
  <c r="Q413" i="27"/>
  <c r="Q444" i="27"/>
  <c r="Q678" i="27"/>
  <c r="Q791" i="27"/>
  <c r="Q146" i="27"/>
  <c r="Q317" i="27"/>
  <c r="Q309" i="27"/>
  <c r="Q399" i="27"/>
  <c r="Q417" i="27"/>
  <c r="Q521" i="27"/>
  <c r="Q74" i="27"/>
  <c r="Q179" i="27"/>
  <c r="Q234" i="27"/>
  <c r="Q299" i="27"/>
  <c r="Q445" i="27"/>
  <c r="Q258" i="27"/>
  <c r="Q270" i="27"/>
  <c r="Q280" i="27"/>
  <c r="Q392" i="27"/>
  <c r="Q410" i="27"/>
  <c r="Q498" i="27"/>
  <c r="Q719" i="27"/>
  <c r="Q792" i="27"/>
  <c r="Q797" i="27"/>
  <c r="Q552" i="27"/>
  <c r="Q568" i="27"/>
  <c r="Q621" i="27"/>
  <c r="Q630" i="27"/>
  <c r="Q639" i="27"/>
  <c r="Q662" i="27"/>
  <c r="Q711" i="27"/>
  <c r="Q720" i="27"/>
  <c r="Q743" i="27"/>
  <c r="Q813" i="27"/>
  <c r="Q798" i="27"/>
  <c r="Q803" i="27"/>
  <c r="Q873" i="27"/>
  <c r="Q601" i="27"/>
  <c r="Q631" i="27"/>
  <c r="Q640" i="27"/>
  <c r="Q676" i="27"/>
  <c r="Q712" i="27"/>
  <c r="Q721" i="27"/>
  <c r="Q748" i="27"/>
  <c r="Q771" i="27"/>
  <c r="Q775" i="27"/>
  <c r="Q784" i="27"/>
  <c r="Q789" i="27"/>
  <c r="Q793" i="27"/>
  <c r="Q804" i="27"/>
  <c r="Q809" i="27"/>
  <c r="Q610" i="27"/>
  <c r="Q663" i="27"/>
  <c r="Q677" i="27"/>
  <c r="Q713" i="27"/>
  <c r="Q735" i="27"/>
  <c r="Q744" i="27"/>
  <c r="Q749" i="27"/>
  <c r="Q776" i="27"/>
  <c r="Q785" i="27"/>
  <c r="Q794" i="27"/>
  <c r="Q869" i="27"/>
  <c r="Q641" i="27"/>
  <c r="Q650" i="27"/>
  <c r="Q810" i="27"/>
  <c r="Q522" i="27"/>
  <c r="Q570" i="27"/>
  <c r="Q582" i="27"/>
  <c r="Q619" i="27"/>
  <c r="Q736" i="27"/>
  <c r="Q754" i="27"/>
  <c r="Q763" i="27"/>
  <c r="Q772" i="27"/>
  <c r="Q786" i="27"/>
  <c r="Q790" i="27"/>
  <c r="Q800" i="27"/>
  <c r="Q875" i="27"/>
  <c r="Q753" i="27"/>
  <c r="Q600" i="27"/>
  <c r="Q609" i="27"/>
  <c r="Q796" i="27"/>
  <c r="Q799" i="27"/>
  <c r="Q802" i="27"/>
  <c r="Q805" i="27"/>
  <c r="Q808" i="27"/>
  <c r="Q811" i="27"/>
  <c r="Q814" i="27"/>
  <c r="Q868" i="27"/>
  <c r="Q871" i="27"/>
  <c r="Q874" i="27"/>
  <c r="Q2041" i="20"/>
  <c r="Q2077" i="20"/>
  <c r="Q2265" i="20"/>
  <c r="Q2019" i="20"/>
  <c r="Q1958" i="20"/>
  <c r="Q1985" i="20"/>
  <c r="Q2085" i="20"/>
  <c r="Q2069" i="20"/>
  <c r="Q2165" i="20"/>
  <c r="Q2181" i="20"/>
  <c r="Q1956" i="20"/>
  <c r="Q2020" i="20"/>
  <c r="Q2039" i="20"/>
  <c r="Q2045" i="20"/>
  <c r="Q2357" i="20"/>
  <c r="Q2302" i="20"/>
  <c r="Q1987" i="20"/>
  <c r="Q1957" i="20"/>
  <c r="Q1986" i="20"/>
  <c r="Q2021" i="20"/>
  <c r="Q2029" i="20"/>
  <c r="Q2287" i="20"/>
  <c r="Q2196" i="20"/>
  <c r="Q2251" i="20"/>
  <c r="Q2269" i="20"/>
  <c r="Q2276" i="20"/>
  <c r="Q2295" i="20"/>
  <c r="Q2299" i="20"/>
  <c r="Q2669" i="20"/>
  <c r="Q2673" i="20"/>
  <c r="Q2162" i="20"/>
  <c r="Q2170" i="20"/>
  <c r="Q2182" i="20"/>
  <c r="Q2189" i="20"/>
  <c r="Q2215" i="20"/>
  <c r="Q2255" i="20"/>
  <c r="Q2259" i="20"/>
  <c r="Q2266" i="20"/>
  <c r="Q2273" i="20"/>
  <c r="Q2284" i="20"/>
  <c r="Q2303" i="20"/>
  <c r="Q2364" i="20"/>
  <c r="Q2381" i="20"/>
  <c r="Q2404" i="20"/>
  <c r="Q2485" i="20"/>
  <c r="Q2040" i="20"/>
  <c r="Q2044" i="20"/>
  <c r="Q2046" i="20"/>
  <c r="Q2070" i="20"/>
  <c r="Q2078" i="20"/>
  <c r="Q2086" i="20"/>
  <c r="Q2139" i="20"/>
  <c r="Q2151" i="20"/>
  <c r="Q2186" i="20"/>
  <c r="Q2270" i="20"/>
  <c r="Q2281" i="20"/>
  <c r="Q2329" i="20"/>
  <c r="Q2355" i="20"/>
  <c r="Q2375" i="20"/>
  <c r="Q2130" i="20"/>
  <c r="Q2163" i="20"/>
  <c r="Q2179" i="20"/>
  <c r="Q2183" i="20"/>
  <c r="Q2205" i="20"/>
  <c r="Q2223" i="20"/>
  <c r="Q2267" i="20"/>
  <c r="Q2285" i="20"/>
  <c r="Q2289" i="20"/>
  <c r="Q2300" i="20"/>
  <c r="Q2405" i="20"/>
  <c r="Q2512" i="20"/>
  <c r="Q2068" i="20"/>
  <c r="Q2076" i="20"/>
  <c r="Q2140" i="20"/>
  <c r="Q2152" i="20"/>
  <c r="Q2187" i="20"/>
  <c r="Q2198" i="20"/>
  <c r="Q2202" i="20"/>
  <c r="Q2238" i="20"/>
  <c r="Q2245" i="20"/>
  <c r="Q2249" i="20"/>
  <c r="Q2260" i="20"/>
  <c r="Q2271" i="20"/>
  <c r="Q2282" i="20"/>
  <c r="Q2293" i="20"/>
  <c r="Q2297" i="20"/>
  <c r="Q2326" i="20"/>
  <c r="Q2389" i="20"/>
  <c r="Q2061" i="20"/>
  <c r="Q2087" i="20"/>
  <c r="Q2164" i="20"/>
  <c r="Q2168" i="20"/>
  <c r="Q2191" i="20"/>
  <c r="Q2253" i="20"/>
  <c r="Q2275" i="20"/>
  <c r="Q2290" i="20"/>
  <c r="Q2301" i="20"/>
  <c r="Q2356" i="20"/>
  <c r="Q2373" i="20"/>
  <c r="Q2141" i="20"/>
  <c r="Q2153" i="20"/>
  <c r="Q2199" i="20"/>
  <c r="Q2250" i="20"/>
  <c r="Q2268" i="20"/>
  <c r="Q2279" i="20"/>
  <c r="Q2283" i="20"/>
  <c r="Q2294" i="20"/>
  <c r="Q2298" i="20"/>
  <c r="Q2327" i="20"/>
  <c r="Q2503" i="20"/>
  <c r="Q2522" i="20"/>
  <c r="Q2535" i="20"/>
  <c r="Q2637" i="20"/>
  <c r="Q2655" i="20"/>
  <c r="Q2685" i="20"/>
  <c r="Q2689" i="20"/>
  <c r="Q2370" i="20"/>
  <c r="Q2378" i="20"/>
  <c r="Q2453" i="20"/>
  <c r="Q2513" i="20"/>
  <c r="Q2682" i="20"/>
  <c r="Q2467" i="20"/>
  <c r="Q2483" i="20"/>
  <c r="Q2523" i="20"/>
  <c r="Q2627" i="20"/>
  <c r="Q2667" i="20"/>
  <c r="Q2192" i="20"/>
  <c r="Q2200" i="20"/>
  <c r="Q2232" i="20"/>
  <c r="Q2248" i="20"/>
  <c r="Q2256" i="20"/>
  <c r="Q2280" i="20"/>
  <c r="Q2288" i="20"/>
  <c r="Q2296" i="20"/>
  <c r="Q2304" i="20"/>
  <c r="Q2328" i="20"/>
  <c r="Q2384" i="20"/>
  <c r="Q2392" i="20"/>
  <c r="Q2504" i="20"/>
  <c r="Q2533" i="20"/>
  <c r="Q2679" i="20"/>
  <c r="Q2683" i="20"/>
  <c r="Q2387" i="20"/>
  <c r="Q2395" i="20"/>
  <c r="Q2403" i="20"/>
  <c r="Q2435" i="20"/>
  <c r="Q2451" i="20"/>
  <c r="Q2514" i="20"/>
  <c r="Q2657" i="20"/>
  <c r="Q2687" i="20"/>
  <c r="Q2695" i="20"/>
  <c r="Q2366" i="20"/>
  <c r="Q2465" i="20"/>
  <c r="Q2524" i="20"/>
  <c r="Q2595" i="20"/>
  <c r="Q2060" i="20"/>
  <c r="Q2062" i="20"/>
  <c r="Q2117" i="20"/>
  <c r="Q2129" i="20"/>
  <c r="Q2131" i="20"/>
  <c r="Q2493" i="20"/>
  <c r="Q2502" i="20"/>
  <c r="Q2534" i="20"/>
  <c r="Q2545" i="20"/>
  <c r="Q2559" i="20"/>
  <c r="Q2561" i="20"/>
  <c r="Q2604" i="20"/>
  <c r="Q2620" i="20"/>
  <c r="Q2646" i="20"/>
  <c r="Q2681" i="20"/>
  <c r="Q2694" i="20"/>
  <c r="Q2697" i="20"/>
  <c r="Q2633" i="20"/>
  <c r="Q2656" i="20"/>
  <c r="Q2659" i="20"/>
  <c r="Q2672" i="20"/>
  <c r="Q2675" i="20"/>
  <c r="Q2688" i="20"/>
  <c r="Q2691" i="20"/>
  <c r="Q2752" i="20"/>
  <c r="Q2602" i="20"/>
  <c r="Q2618" i="20"/>
  <c r="Q2676" i="20"/>
  <c r="Q2692" i="20"/>
  <c r="Q2756" i="20"/>
  <c r="Q2544" i="20"/>
  <c r="Q2546" i="20"/>
  <c r="Q2560" i="20"/>
  <c r="Q2596" i="20"/>
  <c r="Q2631" i="20"/>
  <c r="Q2654" i="20"/>
  <c r="Q2686" i="20"/>
  <c r="Q2625" i="20"/>
  <c r="Q2680" i="20"/>
  <c r="Q2696" i="20"/>
  <c r="Q2452" i="20"/>
  <c r="Q2466" i="20"/>
  <c r="Q2484" i="20"/>
  <c r="Q2492" i="20"/>
  <c r="Q2494" i="20"/>
  <c r="Q2603" i="20"/>
  <c r="Q2619" i="20"/>
  <c r="Q2632" i="20"/>
  <c r="Q2658" i="20"/>
  <c r="Q2674" i="20"/>
  <c r="Q2677" i="20"/>
  <c r="Q2690" i="20"/>
  <c r="Q2693" i="20"/>
  <c r="Q2754" i="20"/>
  <c r="Q2594" i="20"/>
  <c r="Q2626" i="20"/>
  <c r="Q2668" i="20"/>
  <c r="Q2684" i="20"/>
  <c r="Q2751" i="20"/>
  <c r="Q2758" i="20"/>
  <c r="Q2757" i="20"/>
  <c r="Q2636" i="20"/>
  <c r="P857" i="20"/>
  <c r="P858" i="20"/>
  <c r="P859" i="20"/>
  <c r="P860" i="20"/>
  <c r="P861" i="20"/>
  <c r="P862" i="20"/>
  <c r="P863" i="20"/>
  <c r="P864" i="20"/>
  <c r="P865" i="20"/>
  <c r="P866" i="20"/>
  <c r="P225" i="16"/>
  <c r="P226" i="16"/>
  <c r="P227" i="16"/>
  <c r="P228" i="16"/>
  <c r="P229" i="16"/>
  <c r="P230" i="16"/>
  <c r="P231" i="16"/>
  <c r="P232" i="16"/>
  <c r="P233" i="16"/>
  <c r="P234" i="16"/>
  <c r="P1893" i="20"/>
  <c r="M1893" i="20"/>
  <c r="P1892" i="20"/>
  <c r="M1892" i="20"/>
  <c r="P1891" i="20"/>
  <c r="M1891" i="20"/>
  <c r="P1890" i="20"/>
  <c r="M1890" i="20"/>
  <c r="P1889" i="20"/>
  <c r="M1889" i="20"/>
  <c r="P1888" i="20"/>
  <c r="M1888" i="20"/>
  <c r="P1887" i="20"/>
  <c r="M1887" i="20"/>
  <c r="P1886" i="20"/>
  <c r="M1886" i="20"/>
  <c r="P1885" i="20"/>
  <c r="M1885" i="20"/>
  <c r="P1884" i="20"/>
  <c r="M1884" i="20"/>
  <c r="P1883" i="20"/>
  <c r="M1883" i="20"/>
  <c r="P1882" i="20"/>
  <c r="M1882" i="20"/>
  <c r="P1881" i="20"/>
  <c r="M1881" i="20"/>
  <c r="P1880" i="20"/>
  <c r="M1880" i="20"/>
  <c r="P1879" i="20"/>
  <c r="Q1879" i="20" s="1" a="1"/>
  <c r="Q1879" i="20" s="1"/>
  <c r="M1879" i="20"/>
  <c r="P1878" i="20"/>
  <c r="Q1878" i="20" s="1" a="1"/>
  <c r="Q1878" i="20" s="1"/>
  <c r="M1878" i="20"/>
  <c r="P1877" i="20"/>
  <c r="Q1877" i="20" s="1" a="1"/>
  <c r="Q1877" i="20" s="1"/>
  <c r="M1877" i="20"/>
  <c r="P1876" i="20"/>
  <c r="Q1876" i="20" s="1" a="1"/>
  <c r="Q1876" i="20" s="1"/>
  <c r="M1876" i="20"/>
  <c r="P1875" i="20"/>
  <c r="Q1875" i="20" s="1" a="1"/>
  <c r="Q1875" i="20" s="1"/>
  <c r="M1875" i="20"/>
  <c r="P1874" i="20"/>
  <c r="M1874" i="20"/>
  <c r="P1873" i="20"/>
  <c r="M1873" i="20"/>
  <c r="P1872" i="20"/>
  <c r="M1872" i="20"/>
  <c r="P1871" i="20"/>
  <c r="Q1871" i="20" s="1" a="1"/>
  <c r="Q1871" i="20" s="1"/>
  <c r="M1871" i="20"/>
  <c r="P1870" i="20"/>
  <c r="Q1870" i="20" s="1" a="1"/>
  <c r="Q1870" i="20" s="1"/>
  <c r="M1870" i="20"/>
  <c r="P1869" i="20"/>
  <c r="Q1869" i="20" s="1" a="1"/>
  <c r="Q1869" i="20" s="1"/>
  <c r="M1869" i="20"/>
  <c r="P1868" i="20"/>
  <c r="Q1868" i="20" s="1" a="1"/>
  <c r="Q1868" i="20" s="1"/>
  <c r="M1868" i="20"/>
  <c r="P1867" i="20"/>
  <c r="Q1867" i="20" s="1" a="1"/>
  <c r="Q1867" i="20" s="1"/>
  <c r="M1867" i="20"/>
  <c r="P1866" i="20"/>
  <c r="Q1866" i="20" s="1" a="1"/>
  <c r="Q1866" i="20" s="1"/>
  <c r="M1866" i="20"/>
  <c r="P1865" i="20"/>
  <c r="Q1865" i="20" s="1" a="1"/>
  <c r="Q1865" i="20" s="1"/>
  <c r="M1865" i="20"/>
  <c r="P1864" i="20"/>
  <c r="Q1864" i="20" s="1" a="1"/>
  <c r="Q1864" i="20" s="1"/>
  <c r="M1864" i="20"/>
  <c r="P1863" i="20"/>
  <c r="M1863" i="20"/>
  <c r="P1862" i="20"/>
  <c r="M1862" i="20"/>
  <c r="P1861" i="20"/>
  <c r="M1861" i="20"/>
  <c r="P1860" i="20"/>
  <c r="Q1860" i="20" s="1" a="1"/>
  <c r="Q1860" i="20" s="1"/>
  <c r="M1860" i="20"/>
  <c r="P1859" i="20"/>
  <c r="Q1859" i="20" s="1" a="1"/>
  <c r="Q1859" i="20" s="1"/>
  <c r="M1859" i="20"/>
  <c r="P1858" i="20"/>
  <c r="Q1858" i="20" s="1" a="1"/>
  <c r="Q1858" i="20" s="1"/>
  <c r="M1858" i="20"/>
  <c r="P1857" i="20"/>
  <c r="Q1857" i="20" s="1" a="1"/>
  <c r="Q1857" i="20" s="1"/>
  <c r="M1857" i="20"/>
  <c r="P1856" i="20"/>
  <c r="Q1856" i="20" s="1" a="1"/>
  <c r="Q1856" i="20" s="1"/>
  <c r="M1856" i="20"/>
  <c r="P1855" i="20"/>
  <c r="Q1855" i="20" s="1" a="1"/>
  <c r="Q1855" i="20" s="1"/>
  <c r="M1855" i="20"/>
  <c r="P1854" i="20"/>
  <c r="Q1854" i="20" s="1" a="1"/>
  <c r="Q1854" i="20" s="1"/>
  <c r="M1854" i="20"/>
  <c r="P1853" i="20"/>
  <c r="Q1853" i="20" s="1" a="1"/>
  <c r="Q1853" i="20" s="1"/>
  <c r="M1853" i="20"/>
  <c r="P1852" i="20"/>
  <c r="Q1852" i="20" s="1" a="1"/>
  <c r="Q1852" i="20" s="1"/>
  <c r="M1852" i="20"/>
  <c r="P1851" i="20"/>
  <c r="M1851" i="20"/>
  <c r="P1850" i="20"/>
  <c r="M1850" i="20"/>
  <c r="P1849" i="20"/>
  <c r="Q1849" i="20" s="1" a="1"/>
  <c r="Q1849" i="20" s="1"/>
  <c r="M1849" i="20"/>
  <c r="P1848" i="20"/>
  <c r="Q1848" i="20" s="1" a="1"/>
  <c r="Q1848" i="20" s="1"/>
  <c r="M1848" i="20"/>
  <c r="P1847" i="20"/>
  <c r="Q1847" i="20" s="1" a="1"/>
  <c r="Q1847" i="20" s="1"/>
  <c r="M1847" i="20"/>
  <c r="P1846" i="20"/>
  <c r="Q1846" i="20" s="1" a="1"/>
  <c r="Q1846" i="20" s="1"/>
  <c r="M1846" i="20"/>
  <c r="P1845" i="20"/>
  <c r="Q1845" i="20" s="1" a="1"/>
  <c r="Q1845" i="20" s="1"/>
  <c r="M1845" i="20"/>
  <c r="P1844" i="20"/>
  <c r="Q1844" i="20" s="1" a="1"/>
  <c r="Q1844" i="20" s="1"/>
  <c r="M1844" i="20"/>
  <c r="P1843" i="20"/>
  <c r="Q1843" i="20" s="1" a="1"/>
  <c r="Q1843" i="20" s="1"/>
  <c r="M1843" i="20"/>
  <c r="P1842" i="20"/>
  <c r="Q1842" i="20" s="1" a="1"/>
  <c r="Q1842" i="20" s="1"/>
  <c r="M1842" i="20"/>
  <c r="P1841" i="20"/>
  <c r="Q1841" i="20" s="1" a="1"/>
  <c r="Q1841" i="20" s="1"/>
  <c r="M1841" i="20"/>
  <c r="P1840" i="20"/>
  <c r="M1840" i="20"/>
  <c r="P1839" i="20"/>
  <c r="Q1839" i="20" s="1" a="1"/>
  <c r="Q1839" i="20" s="1"/>
  <c r="M1839" i="20"/>
  <c r="P1838" i="20"/>
  <c r="Q1838" i="20" s="1" a="1"/>
  <c r="Q1838" i="20" s="1"/>
  <c r="M1838" i="20"/>
  <c r="P1837" i="20"/>
  <c r="Q1837" i="20" s="1" a="1"/>
  <c r="Q1837" i="20" s="1"/>
  <c r="M1837" i="20"/>
  <c r="P1836" i="20"/>
  <c r="Q1836" i="20" s="1" a="1"/>
  <c r="Q1836" i="20" s="1"/>
  <c r="M1836" i="20"/>
  <c r="P1835" i="20"/>
  <c r="Q1835" i="20" s="1" a="1"/>
  <c r="Q1835" i="20" s="1"/>
  <c r="M1835" i="20"/>
  <c r="P1834" i="20"/>
  <c r="Q1834" i="20" s="1" a="1"/>
  <c r="Q1834" i="20" s="1"/>
  <c r="M1834" i="20"/>
  <c r="P1833" i="20"/>
  <c r="Q1833" i="20" s="1" a="1"/>
  <c r="Q1833" i="20" s="1"/>
  <c r="M1833" i="20"/>
  <c r="P1832" i="20"/>
  <c r="Q1832" i="20" s="1" a="1"/>
  <c r="Q1832" i="20" s="1"/>
  <c r="M1832" i="20"/>
  <c r="P1831" i="20"/>
  <c r="Q1831" i="20" s="1" a="1"/>
  <c r="Q1831" i="20" s="1"/>
  <c r="M1831" i="20"/>
  <c r="P1830" i="20"/>
  <c r="Q1830" i="20" s="1" a="1"/>
  <c r="Q1830" i="20" s="1"/>
  <c r="M1830" i="20"/>
  <c r="P1829" i="20"/>
  <c r="Q1829" i="20" s="1" a="1"/>
  <c r="Q1829" i="20" s="1"/>
  <c r="M1829" i="20"/>
  <c r="P1828" i="20"/>
  <c r="Q1828" i="20" s="1" a="1"/>
  <c r="Q1828" i="20" s="1"/>
  <c r="M1828" i="20"/>
  <c r="P1827" i="20"/>
  <c r="Q1827" i="20" s="1" a="1"/>
  <c r="Q1827" i="20" s="1"/>
  <c r="M1827" i="20"/>
  <c r="P1826" i="20"/>
  <c r="Q1826" i="20" s="1" a="1"/>
  <c r="Q1826" i="20" s="1"/>
  <c r="M1826" i="20"/>
  <c r="P1825" i="20"/>
  <c r="M1825" i="20"/>
  <c r="P1824" i="20"/>
  <c r="M1824" i="20"/>
  <c r="P1823" i="20"/>
  <c r="Q1823" i="20" s="1" a="1"/>
  <c r="Q1823" i="20" s="1"/>
  <c r="M1823" i="20"/>
  <c r="P1822" i="20"/>
  <c r="Q1822" i="20" s="1" a="1"/>
  <c r="Q1822" i="20" s="1"/>
  <c r="M1822" i="20"/>
  <c r="P1821" i="20"/>
  <c r="Q1821" i="20" s="1" a="1"/>
  <c r="Q1821" i="20" s="1"/>
  <c r="M1821" i="20"/>
  <c r="P1820" i="20"/>
  <c r="Q1820" i="20" s="1" a="1"/>
  <c r="Q1820" i="20" s="1"/>
  <c r="M1820" i="20"/>
  <c r="P1819" i="20"/>
  <c r="Q1819" i="20" s="1" a="1"/>
  <c r="Q1819" i="20" s="1"/>
  <c r="M1819" i="20"/>
  <c r="P1818" i="20"/>
  <c r="Q1818" i="20" s="1" a="1"/>
  <c r="Q1818" i="20" s="1"/>
  <c r="M1818" i="20"/>
  <c r="P1817" i="20"/>
  <c r="Q1817" i="20" s="1" a="1"/>
  <c r="Q1817" i="20" s="1"/>
  <c r="M1817" i="20"/>
  <c r="P1816" i="20"/>
  <c r="Q1816" i="20" s="1" a="1"/>
  <c r="Q1816" i="20" s="1"/>
  <c r="M1816" i="20"/>
  <c r="P1815" i="20"/>
  <c r="M1815" i="20"/>
  <c r="P1814" i="20"/>
  <c r="M1814" i="20"/>
  <c r="P1813" i="20"/>
  <c r="Q1813" i="20" s="1" a="1"/>
  <c r="Q1813" i="20" s="1"/>
  <c r="M1813" i="20"/>
  <c r="P1812" i="20"/>
  <c r="Q1812" i="20" s="1" a="1"/>
  <c r="Q1812" i="20" s="1"/>
  <c r="M1812" i="20"/>
  <c r="P1811" i="20"/>
  <c r="Q1811" i="20" s="1" a="1"/>
  <c r="Q1811" i="20" s="1"/>
  <c r="M1811" i="20"/>
  <c r="P1810" i="20"/>
  <c r="Q1810" i="20" s="1" a="1"/>
  <c r="Q1810" i="20" s="1"/>
  <c r="M1810" i="20"/>
  <c r="P1809" i="20"/>
  <c r="Q1809" i="20" s="1" a="1"/>
  <c r="Q1809" i="20" s="1"/>
  <c r="M1809" i="20"/>
  <c r="P1808" i="20"/>
  <c r="Q1808" i="20" s="1" a="1"/>
  <c r="Q1808" i="20" s="1"/>
  <c r="M1808" i="20"/>
  <c r="P1807" i="20"/>
  <c r="Q1807" i="20" s="1" a="1"/>
  <c r="Q1807" i="20" s="1"/>
  <c r="M1807" i="20"/>
  <c r="P1806" i="20"/>
  <c r="Q1806" i="20" s="1" a="1"/>
  <c r="Q1806" i="20" s="1"/>
  <c r="M1806" i="20"/>
  <c r="P1805" i="20"/>
  <c r="Q1805" i="20" s="1" a="1"/>
  <c r="Q1805" i="20" s="1"/>
  <c r="M1805" i="20"/>
  <c r="P1804" i="20"/>
  <c r="Q1804" i="20" s="1" a="1"/>
  <c r="Q1804" i="20" s="1"/>
  <c r="M1804" i="20"/>
  <c r="P1803" i="20"/>
  <c r="Q1803" i="20" s="1" a="1"/>
  <c r="Q1803" i="20" s="1"/>
  <c r="M1803" i="20"/>
  <c r="P1802" i="20"/>
  <c r="Q1802" i="20" s="1" a="1"/>
  <c r="Q1802" i="20" s="1"/>
  <c r="M1802" i="20"/>
  <c r="P1801" i="20"/>
  <c r="Q1801" i="20" s="1" a="1"/>
  <c r="Q1801" i="20" s="1"/>
  <c r="M1801" i="20"/>
  <c r="P1800" i="20"/>
  <c r="Q1800" i="20" s="1" a="1"/>
  <c r="Q1800" i="20" s="1"/>
  <c r="M1800" i="20"/>
  <c r="P1799" i="20"/>
  <c r="M1799" i="20"/>
  <c r="P1798" i="20"/>
  <c r="M1798" i="20"/>
  <c r="P1797" i="20"/>
  <c r="M1797" i="20"/>
  <c r="P1796" i="20"/>
  <c r="M1796" i="20"/>
  <c r="P1795" i="20"/>
  <c r="M1795" i="20"/>
  <c r="P1794" i="20"/>
  <c r="M1794" i="20"/>
  <c r="P1793" i="20"/>
  <c r="M1793" i="20"/>
  <c r="P1792" i="20"/>
  <c r="M1792" i="20"/>
  <c r="P1791" i="20"/>
  <c r="M1791" i="20"/>
  <c r="P1790" i="20"/>
  <c r="M1790" i="20"/>
  <c r="P1789" i="20"/>
  <c r="M1789" i="20"/>
  <c r="P1788" i="20"/>
  <c r="M1788" i="20"/>
  <c r="P1787" i="20"/>
  <c r="M1787" i="20"/>
  <c r="P1786" i="20"/>
  <c r="M1786" i="20"/>
  <c r="P1785" i="20"/>
  <c r="M1785" i="20"/>
  <c r="P1784" i="20"/>
  <c r="M1784" i="20"/>
  <c r="P1783" i="20"/>
  <c r="M1783" i="20"/>
  <c r="P1782" i="20"/>
  <c r="M1782" i="20"/>
  <c r="P1781" i="20"/>
  <c r="M1781" i="20"/>
  <c r="P1780" i="20"/>
  <c r="M1780" i="20"/>
  <c r="P1779" i="20"/>
  <c r="M1779" i="20"/>
  <c r="P1778" i="20"/>
  <c r="M1778" i="20"/>
  <c r="P1777" i="20"/>
  <c r="M1777" i="20"/>
  <c r="P1776" i="20"/>
  <c r="M1776" i="20"/>
  <c r="P1775" i="20"/>
  <c r="M1775" i="20"/>
  <c r="P1774" i="20"/>
  <c r="M1774" i="20"/>
  <c r="P1773" i="20"/>
  <c r="M1773" i="20"/>
  <c r="P1772" i="20"/>
  <c r="M1772" i="20"/>
  <c r="P1771" i="20"/>
  <c r="M1771" i="20"/>
  <c r="P1770" i="20"/>
  <c r="M1770" i="20"/>
  <c r="P1769" i="20"/>
  <c r="M1769" i="20"/>
  <c r="P1768" i="20"/>
  <c r="M1768" i="20"/>
  <c r="P1767" i="20"/>
  <c r="M1767" i="20"/>
  <c r="P1766" i="20"/>
  <c r="M1766" i="20"/>
  <c r="P1765" i="20"/>
  <c r="M1765" i="20"/>
  <c r="P1764" i="20"/>
  <c r="M1764" i="20"/>
  <c r="P1763" i="20"/>
  <c r="M1763" i="20"/>
  <c r="P1762" i="20"/>
  <c r="M1762" i="20"/>
  <c r="P1761" i="20"/>
  <c r="M1761" i="20"/>
  <c r="P1760" i="20"/>
  <c r="M1760" i="20"/>
  <c r="P1759" i="20"/>
  <c r="M1759" i="20"/>
  <c r="P1758" i="20"/>
  <c r="M1758" i="20"/>
  <c r="P1757" i="20"/>
  <c r="M1757" i="20"/>
  <c r="P1756" i="20"/>
  <c r="M1756" i="20"/>
  <c r="P1755" i="20"/>
  <c r="M1755" i="20"/>
  <c r="P1754" i="20"/>
  <c r="M1754" i="20"/>
  <c r="P1753" i="20"/>
  <c r="M1753" i="20"/>
  <c r="P1752" i="20"/>
  <c r="M1752" i="20"/>
  <c r="P1751" i="20"/>
  <c r="M1751" i="20"/>
  <c r="P1750" i="20"/>
  <c r="M1750" i="20"/>
  <c r="P1749" i="20"/>
  <c r="M1749" i="20"/>
  <c r="P1748" i="20"/>
  <c r="M1748" i="20"/>
  <c r="P1747" i="20"/>
  <c r="M1747" i="20"/>
  <c r="P1746" i="20"/>
  <c r="M1746" i="20"/>
  <c r="P1745" i="20"/>
  <c r="M1745" i="20"/>
  <c r="P1744" i="20"/>
  <c r="M1744" i="20"/>
  <c r="P1743" i="20"/>
  <c r="M1743" i="20"/>
  <c r="P1742" i="20"/>
  <c r="M1742" i="20"/>
  <c r="P1741" i="20"/>
  <c r="M1741" i="20"/>
  <c r="P1740" i="20"/>
  <c r="M1740" i="20"/>
  <c r="P1739" i="20"/>
  <c r="M1739" i="20"/>
  <c r="P1738" i="20"/>
  <c r="Q1738" i="20" s="1" a="1"/>
  <c r="Q1738" i="20" s="1"/>
  <c r="M1738" i="20"/>
  <c r="P1737" i="20"/>
  <c r="Q1737" i="20" s="1" a="1"/>
  <c r="Q1737" i="20" s="1"/>
  <c r="M1737" i="20"/>
  <c r="P1736" i="20"/>
  <c r="Q1736" i="20" s="1" a="1"/>
  <c r="Q1736" i="20" s="1"/>
  <c r="M1736" i="20"/>
  <c r="P1735" i="20"/>
  <c r="Q1735" i="20" s="1" a="1"/>
  <c r="Q1735" i="20" s="1"/>
  <c r="M1735" i="20"/>
  <c r="P1734" i="20"/>
  <c r="M1734" i="20"/>
  <c r="P1733" i="20"/>
  <c r="M1733" i="20"/>
  <c r="P1732" i="20"/>
  <c r="M1732" i="20"/>
  <c r="P1731" i="20"/>
  <c r="Q1731" i="20" s="1" a="1"/>
  <c r="Q1731" i="20" s="1"/>
  <c r="M1731" i="20"/>
  <c r="P1730" i="20"/>
  <c r="Q1730" i="20" s="1" a="1"/>
  <c r="Q1730" i="20" s="1"/>
  <c r="M1730" i="20"/>
  <c r="P1729" i="20"/>
  <c r="Q1729" i="20" s="1" a="1"/>
  <c r="Q1729" i="20" s="1"/>
  <c r="M1729" i="20"/>
  <c r="P1728" i="20"/>
  <c r="M1728" i="20"/>
  <c r="P1727" i="20"/>
  <c r="M1727" i="20"/>
  <c r="P1726" i="20"/>
  <c r="Q1726" i="20" s="1" a="1"/>
  <c r="Q1726" i="20" s="1"/>
  <c r="M1726" i="20"/>
  <c r="P1725" i="20"/>
  <c r="Q1725" i="20" s="1" a="1"/>
  <c r="Q1725" i="20" s="1"/>
  <c r="M1725" i="20"/>
  <c r="P1724" i="20"/>
  <c r="M1724" i="20"/>
  <c r="P1723" i="20"/>
  <c r="M1723" i="20"/>
  <c r="P1722" i="20"/>
  <c r="M1722" i="20"/>
  <c r="P1721" i="20"/>
  <c r="M1721" i="20"/>
  <c r="P1720" i="20"/>
  <c r="M1720" i="20"/>
  <c r="P1719" i="20"/>
  <c r="M1719" i="20"/>
  <c r="P1718" i="20"/>
  <c r="M1718" i="20"/>
  <c r="P1717" i="20"/>
  <c r="M1717" i="20"/>
  <c r="P1716" i="20"/>
  <c r="Q1716" i="20" s="1" a="1"/>
  <c r="Q1716" i="20" s="1"/>
  <c r="M1716" i="20"/>
  <c r="P1715" i="20"/>
  <c r="Q1715" i="20" s="1" a="1"/>
  <c r="Q1715" i="20" s="1"/>
  <c r="M1715" i="20"/>
  <c r="P1714" i="20"/>
  <c r="M1714" i="20"/>
  <c r="P1713" i="20"/>
  <c r="Q1713" i="20" s="1" a="1"/>
  <c r="Q1713" i="20" s="1"/>
  <c r="M1713" i="20"/>
  <c r="P1712" i="20"/>
  <c r="Q1712" i="20" s="1" a="1"/>
  <c r="Q1712" i="20" s="1"/>
  <c r="M1712" i="20"/>
  <c r="P1711" i="20"/>
  <c r="Q1711" i="20" s="1" a="1"/>
  <c r="Q1711" i="20" s="1"/>
  <c r="M1711" i="20"/>
  <c r="P1710" i="20"/>
  <c r="Q1710" i="20" s="1" a="1"/>
  <c r="Q1710" i="20" s="1"/>
  <c r="M1710" i="20"/>
  <c r="P1709" i="20"/>
  <c r="M1709" i="20"/>
  <c r="P1708" i="20"/>
  <c r="M1708" i="20"/>
  <c r="P1707" i="20"/>
  <c r="M1707" i="20"/>
  <c r="P1706" i="20"/>
  <c r="Q1706" i="20" s="1" a="1"/>
  <c r="Q1706" i="20" s="1"/>
  <c r="M1706" i="20"/>
  <c r="P1705" i="20"/>
  <c r="Q1705" i="20" s="1" a="1"/>
  <c r="Q1705" i="20" s="1"/>
  <c r="M1705" i="20"/>
  <c r="P1704" i="20"/>
  <c r="M1704" i="20"/>
  <c r="P1703" i="20"/>
  <c r="M1703" i="20"/>
  <c r="P1702" i="20"/>
  <c r="M1702" i="20"/>
  <c r="P1701" i="20"/>
  <c r="Q1701" i="20" s="1" a="1"/>
  <c r="Q1701" i="20" s="1"/>
  <c r="M1701" i="20"/>
  <c r="P1700" i="20"/>
  <c r="M1700" i="20"/>
  <c r="P1699" i="20"/>
  <c r="M1699" i="20"/>
  <c r="P1698" i="20"/>
  <c r="Q1698" i="20" s="1" a="1"/>
  <c r="Q1698" i="20" s="1"/>
  <c r="M1698" i="20"/>
  <c r="P1697" i="20"/>
  <c r="Q1697" i="20" s="1" a="1"/>
  <c r="Q1697" i="20" s="1"/>
  <c r="M1697" i="20"/>
  <c r="P1696" i="20"/>
  <c r="Q1696" i="20" s="1" a="1"/>
  <c r="Q1696" i="20" s="1"/>
  <c r="M1696" i="20"/>
  <c r="P1695" i="20"/>
  <c r="M1695" i="20"/>
  <c r="P1694" i="20"/>
  <c r="M1694" i="20"/>
  <c r="P1693" i="20"/>
  <c r="M1693" i="20"/>
  <c r="P1692" i="20"/>
  <c r="Q1692" i="20" s="1" a="1"/>
  <c r="Q1692" i="20" s="1"/>
  <c r="M1692" i="20"/>
  <c r="P1691" i="20"/>
  <c r="Q1691" i="20" s="1" a="1"/>
  <c r="Q1691" i="20" s="1"/>
  <c r="M1691" i="20"/>
  <c r="P1690" i="20"/>
  <c r="M1690" i="20"/>
  <c r="P1689" i="20"/>
  <c r="Q1689" i="20" s="1" a="1"/>
  <c r="Q1689" i="20" s="1"/>
  <c r="M1689" i="20"/>
  <c r="P1688" i="20"/>
  <c r="Q1688" i="20" s="1" a="1"/>
  <c r="Q1688" i="20" s="1"/>
  <c r="M1688" i="20"/>
  <c r="P1687" i="20"/>
  <c r="M1687" i="20"/>
  <c r="P1686" i="20"/>
  <c r="M1686" i="20"/>
  <c r="P1685" i="20"/>
  <c r="M1685" i="20"/>
  <c r="P1684" i="20"/>
  <c r="Q1684" i="20" s="1" a="1"/>
  <c r="Q1684" i="20" s="1"/>
  <c r="M1684" i="20"/>
  <c r="P1683" i="20"/>
  <c r="Q1683" i="20" s="1" a="1"/>
  <c r="Q1683" i="20" s="1"/>
  <c r="M1683" i="20"/>
  <c r="P1682" i="20"/>
  <c r="Q1682" i="20" s="1" a="1"/>
  <c r="Q1682" i="20" s="1"/>
  <c r="M1682" i="20"/>
  <c r="P1681" i="20"/>
  <c r="Q1681" i="20" s="1" a="1"/>
  <c r="Q1681" i="20" s="1"/>
  <c r="M1681" i="20"/>
  <c r="P1680" i="20"/>
  <c r="Q1680" i="20" s="1" a="1"/>
  <c r="Q1680" i="20" s="1"/>
  <c r="M1680" i="20"/>
  <c r="P1679" i="20"/>
  <c r="Q1679" i="20" s="1" a="1"/>
  <c r="Q1679" i="20" s="1"/>
  <c r="M1679" i="20"/>
  <c r="P1678" i="20"/>
  <c r="Q1678" i="20" s="1" a="1"/>
  <c r="Q1678" i="20" s="1"/>
  <c r="M1678" i="20"/>
  <c r="P1677" i="20"/>
  <c r="M1677" i="20"/>
  <c r="P1676" i="20"/>
  <c r="M1676" i="20"/>
  <c r="P1675" i="20"/>
  <c r="M1675" i="20"/>
  <c r="P1674" i="20"/>
  <c r="Q1674" i="20" s="1" a="1"/>
  <c r="Q1674" i="20" s="1"/>
  <c r="M1674" i="20"/>
  <c r="P1673" i="20"/>
  <c r="Q1673" i="20" s="1" a="1"/>
  <c r="Q1673" i="20" s="1"/>
  <c r="M1673" i="20"/>
  <c r="P1672" i="20"/>
  <c r="Q1672" i="20" s="1" a="1"/>
  <c r="Q1672" i="20" s="1"/>
  <c r="M1672" i="20"/>
  <c r="P1671" i="20"/>
  <c r="Q1671" i="20" s="1" a="1"/>
  <c r="Q1671" i="20" s="1"/>
  <c r="M1671" i="20"/>
  <c r="P1670" i="20"/>
  <c r="Q1670" i="20" s="1" a="1"/>
  <c r="Q1670" i="20" s="1"/>
  <c r="M1670" i="20"/>
  <c r="P1669" i="20"/>
  <c r="Q1669" i="20" s="1" a="1"/>
  <c r="Q1669" i="20" s="1"/>
  <c r="M1669" i="20"/>
  <c r="P1668" i="20"/>
  <c r="Q1668" i="20" s="1" a="1"/>
  <c r="Q1668" i="20" s="1"/>
  <c r="M1668" i="20"/>
  <c r="P1667" i="20"/>
  <c r="Q1667" i="20" s="1" a="1"/>
  <c r="Q1667" i="20" s="1"/>
  <c r="M1667" i="20"/>
  <c r="P1666" i="20"/>
  <c r="M1666" i="20"/>
  <c r="P1665" i="20"/>
  <c r="Q1665" i="20" s="1" a="1"/>
  <c r="Q1665" i="20" s="1"/>
  <c r="M1665" i="20"/>
  <c r="P1664" i="20"/>
  <c r="Q1664" i="20" s="1" a="1"/>
  <c r="Q1664" i="20" s="1"/>
  <c r="M1664" i="20"/>
  <c r="P1663" i="20"/>
  <c r="Q1663" i="20" s="1" a="1"/>
  <c r="Q1663" i="20" s="1"/>
  <c r="M1663" i="20"/>
  <c r="P1662" i="20"/>
  <c r="M1662" i="20"/>
  <c r="P1661" i="20"/>
  <c r="M1661" i="20"/>
  <c r="P1660" i="20"/>
  <c r="M1660" i="20"/>
  <c r="P1659" i="20"/>
  <c r="Q1659" i="20" s="1" a="1"/>
  <c r="Q1659" i="20" s="1"/>
  <c r="M1659" i="20"/>
  <c r="P1658" i="20"/>
  <c r="Q1658" i="20" s="1" a="1"/>
  <c r="Q1658" i="20" s="1"/>
  <c r="M1658" i="20"/>
  <c r="P1657" i="20"/>
  <c r="Q1657" i="20" s="1" a="1"/>
  <c r="Q1657" i="20" s="1"/>
  <c r="M1657" i="20"/>
  <c r="P1656" i="20"/>
  <c r="Q1656" i="20" s="1" a="1"/>
  <c r="Q1656" i="20" s="1"/>
  <c r="M1656" i="20"/>
  <c r="P1655" i="20"/>
  <c r="Q1655" i="20" s="1" a="1"/>
  <c r="Q1655" i="20" s="1"/>
  <c r="M1655" i="20"/>
  <c r="P1654" i="20"/>
  <c r="Q1654" i="20" s="1" a="1"/>
  <c r="Q1654" i="20" s="1"/>
  <c r="M1654" i="20"/>
  <c r="P1653" i="20"/>
  <c r="Q1653" i="20" s="1" a="1"/>
  <c r="Q1653" i="20" s="1"/>
  <c r="M1653" i="20"/>
  <c r="P1652" i="20"/>
  <c r="Q1652" i="20" s="1" a="1"/>
  <c r="Q1652" i="20" s="1"/>
  <c r="M1652" i="20"/>
  <c r="P1651" i="20"/>
  <c r="M1651" i="20"/>
  <c r="P1650" i="20"/>
  <c r="M1650" i="20"/>
  <c r="P1649" i="20"/>
  <c r="M1649" i="20"/>
  <c r="P1648" i="20"/>
  <c r="Q1648" i="20" s="1" a="1"/>
  <c r="Q1648" i="20" s="1"/>
  <c r="M1648" i="20"/>
  <c r="P1647" i="20"/>
  <c r="Q1647" i="20" s="1" a="1"/>
  <c r="Q1647" i="20" s="1"/>
  <c r="M1647" i="20"/>
  <c r="P1646" i="20"/>
  <c r="Q1646" i="20" s="1" a="1"/>
  <c r="Q1646" i="20" s="1"/>
  <c r="M1646" i="20"/>
  <c r="P1645" i="20"/>
  <c r="Q1645" i="20" s="1" a="1"/>
  <c r="Q1645" i="20" s="1"/>
  <c r="M1645" i="20"/>
  <c r="P1644" i="20"/>
  <c r="Q1644" i="20" s="1" a="1"/>
  <c r="Q1644" i="20" s="1"/>
  <c r="M1644" i="20"/>
  <c r="P1643" i="20"/>
  <c r="Q1643" i="20" s="1" a="1"/>
  <c r="Q1643" i="20" s="1"/>
  <c r="M1643" i="20"/>
  <c r="P1642" i="20"/>
  <c r="Q1642" i="20" s="1" a="1"/>
  <c r="Q1642" i="20" s="1"/>
  <c r="M1642" i="20"/>
  <c r="P1641" i="20"/>
  <c r="Q1641" i="20" s="1" a="1"/>
  <c r="Q1641" i="20" s="1"/>
  <c r="M1641" i="20"/>
  <c r="P1640" i="20"/>
  <c r="Q1640" i="20" s="1" a="1"/>
  <c r="Q1640" i="20" s="1"/>
  <c r="M1640" i="20"/>
  <c r="P1639" i="20"/>
  <c r="Q1639" i="20" s="1" a="1"/>
  <c r="Q1639" i="20" s="1"/>
  <c r="M1639" i="20"/>
  <c r="P1638" i="20"/>
  <c r="M1638" i="20"/>
  <c r="P1637" i="20"/>
  <c r="M1637" i="20"/>
  <c r="P1636" i="20"/>
  <c r="M1636" i="20"/>
  <c r="P1635" i="20"/>
  <c r="Q1635" i="20" s="1" a="1"/>
  <c r="Q1635" i="20" s="1"/>
  <c r="M1635" i="20"/>
  <c r="P1634" i="20"/>
  <c r="Q1634" i="20" s="1" a="1"/>
  <c r="Q1634" i="20" s="1"/>
  <c r="M1634" i="20"/>
  <c r="P1633" i="20"/>
  <c r="Q1633" i="20" s="1" a="1"/>
  <c r="Q1633" i="20" s="1"/>
  <c r="M1633" i="20"/>
  <c r="P1632" i="20"/>
  <c r="Q1632" i="20" s="1" a="1"/>
  <c r="Q1632" i="20" s="1"/>
  <c r="M1632" i="20"/>
  <c r="P1631" i="20"/>
  <c r="Q1631" i="20" s="1" a="1"/>
  <c r="Q1631" i="20" s="1"/>
  <c r="M1631" i="20"/>
  <c r="P1630" i="20"/>
  <c r="Q1630" i="20" s="1" a="1"/>
  <c r="Q1630" i="20" s="1"/>
  <c r="M1630" i="20"/>
  <c r="P1629" i="20"/>
  <c r="Q1629" i="20" s="1" a="1"/>
  <c r="Q1629" i="20" s="1"/>
  <c r="M1629" i="20"/>
  <c r="P1628" i="20"/>
  <c r="Q1628" i="20" s="1" a="1"/>
  <c r="Q1628" i="20" s="1"/>
  <c r="M1628" i="20"/>
  <c r="P1627" i="20"/>
  <c r="M1627" i="20"/>
  <c r="P1626" i="20"/>
  <c r="Q1626" i="20" s="1" a="1"/>
  <c r="Q1626" i="20" s="1"/>
  <c r="M1626" i="20"/>
  <c r="P1625" i="20"/>
  <c r="Q1625" i="20" s="1" a="1"/>
  <c r="Q1625" i="20" s="1"/>
  <c r="M1625" i="20"/>
  <c r="P1624" i="20"/>
  <c r="Q1624" i="20" s="1" a="1"/>
  <c r="Q1624" i="20" s="1"/>
  <c r="M1624" i="20"/>
  <c r="P1623" i="20"/>
  <c r="Q1623" i="20" s="1" a="1"/>
  <c r="Q1623" i="20" s="1"/>
  <c r="M1623" i="20"/>
  <c r="P1622" i="20"/>
  <c r="M1622" i="20"/>
  <c r="P1621" i="20"/>
  <c r="M1621" i="20"/>
  <c r="P1620" i="20"/>
  <c r="M1620" i="20"/>
  <c r="P1619" i="20"/>
  <c r="Q1619" i="20" s="1" a="1"/>
  <c r="Q1619" i="20" s="1"/>
  <c r="M1619" i="20"/>
  <c r="P1618" i="20"/>
  <c r="Q1618" i="20" s="1" a="1"/>
  <c r="Q1618" i="20" s="1"/>
  <c r="M1618" i="20"/>
  <c r="P1617" i="20"/>
  <c r="Q1617" i="20" s="1" a="1"/>
  <c r="Q1617" i="20" s="1"/>
  <c r="M1617" i="20"/>
  <c r="P1616" i="20"/>
  <c r="Q1616" i="20" s="1" a="1"/>
  <c r="Q1616" i="20" s="1"/>
  <c r="M1616" i="20"/>
  <c r="P1615" i="20"/>
  <c r="Q1615" i="20" s="1" a="1"/>
  <c r="Q1615" i="20" s="1"/>
  <c r="M1615" i="20"/>
  <c r="P1614" i="20"/>
  <c r="Q1614" i="20" s="1" a="1"/>
  <c r="Q1614" i="20" s="1"/>
  <c r="M1614" i="20"/>
  <c r="P1613" i="20"/>
  <c r="Q1613" i="20" s="1" a="1"/>
  <c r="Q1613" i="20" s="1"/>
  <c r="M1613" i="20"/>
  <c r="P1612" i="20"/>
  <c r="Q1612" i="20" s="1" a="1"/>
  <c r="Q1612" i="20" s="1"/>
  <c r="M1612" i="20"/>
  <c r="P1611" i="20"/>
  <c r="Q1611" i="20" s="1" a="1"/>
  <c r="Q1611" i="20" s="1"/>
  <c r="M1611" i="20"/>
  <c r="P1610" i="20"/>
  <c r="Q1610" i="20" s="1" a="1"/>
  <c r="Q1610" i="20" s="1"/>
  <c r="M1610" i="20"/>
  <c r="P1609" i="20"/>
  <c r="Q1609" i="20" s="1" a="1"/>
  <c r="Q1609" i="20" s="1"/>
  <c r="M1609" i="20"/>
  <c r="P1608" i="20"/>
  <c r="Q1608" i="20" s="1" a="1"/>
  <c r="Q1608" i="20" s="1"/>
  <c r="M1608" i="20"/>
  <c r="P1607" i="20"/>
  <c r="Q1607" i="20" s="1" a="1"/>
  <c r="Q1607" i="20" s="1"/>
  <c r="M1607" i="20"/>
  <c r="P1606" i="20"/>
  <c r="M1606" i="20"/>
  <c r="P1605" i="20"/>
  <c r="M1605" i="20"/>
  <c r="P1604" i="20"/>
  <c r="M1604" i="20"/>
  <c r="P1603" i="20"/>
  <c r="Q1603" i="20" s="1" a="1"/>
  <c r="Q1603" i="20" s="1"/>
  <c r="M1603" i="20"/>
  <c r="P1602" i="20"/>
  <c r="Q1602" i="20" s="1" a="1"/>
  <c r="Q1602" i="20" s="1"/>
  <c r="M1602" i="20"/>
  <c r="P1601" i="20"/>
  <c r="Q1601" i="20" s="1" a="1"/>
  <c r="Q1601" i="20" s="1"/>
  <c r="M1601" i="20"/>
  <c r="P1600" i="20"/>
  <c r="Q1600" i="20" s="1" a="1"/>
  <c r="Q1600" i="20" s="1"/>
  <c r="M1600" i="20"/>
  <c r="P1599" i="20"/>
  <c r="Q1599" i="20" s="1" a="1"/>
  <c r="Q1599" i="20" s="1"/>
  <c r="M1599" i="20"/>
  <c r="P1598" i="20"/>
  <c r="Q1598" i="20" s="1" a="1"/>
  <c r="Q1598" i="20" s="1"/>
  <c r="M1598" i="20"/>
  <c r="P1597" i="20"/>
  <c r="Q1597" i="20" s="1" a="1"/>
  <c r="Q1597" i="20" s="1"/>
  <c r="M1597" i="20"/>
  <c r="P1596" i="20"/>
  <c r="Q1596" i="20" s="1" a="1"/>
  <c r="Q1596" i="20" s="1"/>
  <c r="M1596" i="20"/>
  <c r="P1595" i="20"/>
  <c r="Q1595" i="20" s="1" a="1"/>
  <c r="Q1595" i="20" s="1"/>
  <c r="M1595" i="20"/>
  <c r="P1594" i="20"/>
  <c r="Q1594" i="20" s="1" a="1"/>
  <c r="Q1594" i="20" s="1"/>
  <c r="M1594" i="20"/>
  <c r="P1593" i="20"/>
  <c r="Q1593" i="20" s="1" a="1"/>
  <c r="Q1593" i="20" s="1"/>
  <c r="M1593" i="20"/>
  <c r="P1592" i="20"/>
  <c r="Q1592" i="20" s="1" a="1"/>
  <c r="Q1592" i="20" s="1"/>
  <c r="M1592" i="20"/>
  <c r="P1591" i="20"/>
  <c r="M1591" i="20"/>
  <c r="P1590" i="20"/>
  <c r="M1590" i="20"/>
  <c r="P1589" i="20"/>
  <c r="M1589" i="20"/>
  <c r="P1588" i="20"/>
  <c r="Q1588" i="20" s="1" a="1"/>
  <c r="Q1588" i="20" s="1"/>
  <c r="M1588" i="20"/>
  <c r="P1587" i="20"/>
  <c r="Q1587" i="20" s="1" a="1"/>
  <c r="Q1587" i="20" s="1"/>
  <c r="M1587" i="20"/>
  <c r="P1586" i="20"/>
  <c r="Q1586" i="20" s="1" a="1"/>
  <c r="Q1586" i="20" s="1"/>
  <c r="M1586" i="20"/>
  <c r="P1585" i="20"/>
  <c r="Q1585" i="20" s="1" a="1"/>
  <c r="Q1585" i="20" s="1"/>
  <c r="M1585" i="20"/>
  <c r="P1584" i="20"/>
  <c r="Q1584" i="20" s="1" a="1"/>
  <c r="Q1584" i="20" s="1"/>
  <c r="M1584" i="20"/>
  <c r="P1583" i="20"/>
  <c r="Q1583" i="20" s="1" a="1"/>
  <c r="Q1583" i="20" s="1"/>
  <c r="M1583" i="20"/>
  <c r="P1582" i="20"/>
  <c r="Q1582" i="20" s="1" a="1"/>
  <c r="Q1582" i="20" s="1"/>
  <c r="M1582" i="20"/>
  <c r="P1581" i="20"/>
  <c r="Q1581" i="20" s="1" a="1"/>
  <c r="Q1581" i="20" s="1"/>
  <c r="M1581" i="20"/>
  <c r="P1580" i="20"/>
  <c r="Q1580" i="20" s="1" a="1"/>
  <c r="Q1580" i="20" s="1"/>
  <c r="M1580" i="20"/>
  <c r="P1579" i="20"/>
  <c r="M1579" i="20"/>
  <c r="P1578" i="20"/>
  <c r="M1578" i="20"/>
  <c r="P1577" i="20"/>
  <c r="M1577" i="20"/>
  <c r="P1576" i="20"/>
  <c r="Q1576" i="20" s="1" a="1"/>
  <c r="Q1576" i="20" s="1"/>
  <c r="M1576" i="20"/>
  <c r="P1575" i="20"/>
  <c r="Q1575" i="20" s="1" a="1"/>
  <c r="Q1575" i="20" s="1"/>
  <c r="M1575" i="20"/>
  <c r="P1574" i="20"/>
  <c r="Q1574" i="20" s="1" a="1"/>
  <c r="Q1574" i="20" s="1"/>
  <c r="M1574" i="20"/>
  <c r="P1573" i="20"/>
  <c r="Q1573" i="20" s="1" a="1"/>
  <c r="Q1573" i="20" s="1"/>
  <c r="M1573" i="20"/>
  <c r="P1572" i="20"/>
  <c r="Q1572" i="20" s="1" a="1"/>
  <c r="Q1572" i="20" s="1"/>
  <c r="M1572" i="20"/>
  <c r="P1571" i="20"/>
  <c r="Q1571" i="20" s="1" a="1"/>
  <c r="Q1571" i="20" s="1"/>
  <c r="M1571" i="20"/>
  <c r="P1570" i="20"/>
  <c r="Q1570" i="20" s="1" a="1"/>
  <c r="Q1570" i="20" s="1"/>
  <c r="M1570" i="20"/>
  <c r="P1569" i="20"/>
  <c r="Q1569" i="20" s="1" a="1"/>
  <c r="Q1569" i="20" s="1"/>
  <c r="M1569" i="20"/>
  <c r="P1568" i="20"/>
  <c r="Q1568" i="20" s="1" a="1"/>
  <c r="Q1568" i="20" s="1"/>
  <c r="M1568" i="20"/>
  <c r="P1567" i="20"/>
  <c r="Q1567" i="20" s="1" a="1"/>
  <c r="Q1567" i="20" s="1"/>
  <c r="M1567" i="20"/>
  <c r="P1566" i="20"/>
  <c r="Q1566" i="20" s="1" a="1"/>
  <c r="Q1566" i="20" s="1"/>
  <c r="M1566" i="20"/>
  <c r="P1565" i="20"/>
  <c r="Q1565" i="20" s="1" a="1"/>
  <c r="Q1565" i="20" s="1"/>
  <c r="M1565" i="20"/>
  <c r="P1564" i="20"/>
  <c r="Q1564" i="20" s="1" a="1"/>
  <c r="Q1564" i="20" s="1"/>
  <c r="M1564" i="20"/>
  <c r="P1563" i="20"/>
  <c r="Q1563" i="20" s="1" a="1"/>
  <c r="Q1563" i="20" s="1"/>
  <c r="M1563" i="20"/>
  <c r="P1562" i="20"/>
  <c r="Q1562" i="20" s="1" a="1"/>
  <c r="Q1562" i="20" s="1"/>
  <c r="M1562" i="20"/>
  <c r="P1561" i="20"/>
  <c r="M1561" i="20"/>
  <c r="P1560" i="20"/>
  <c r="M1560" i="20"/>
  <c r="P1559" i="20"/>
  <c r="M1559" i="20"/>
  <c r="P1558" i="20"/>
  <c r="Q1558" i="20" s="1" a="1"/>
  <c r="Q1558" i="20" s="1"/>
  <c r="M1558" i="20"/>
  <c r="P1557" i="20"/>
  <c r="Q1557" i="20" s="1" a="1"/>
  <c r="Q1557" i="20" s="1"/>
  <c r="M1557" i="20"/>
  <c r="P1556" i="20"/>
  <c r="Q1556" i="20" s="1" a="1"/>
  <c r="Q1556" i="20" s="1"/>
  <c r="M1556" i="20"/>
  <c r="P1555" i="20"/>
  <c r="Q1555" i="20" s="1" a="1"/>
  <c r="Q1555" i="20" s="1"/>
  <c r="M1555" i="20"/>
  <c r="P1554" i="20"/>
  <c r="Q1554" i="20" s="1" a="1"/>
  <c r="Q1554" i="20" s="1"/>
  <c r="M1554" i="20"/>
  <c r="P1553" i="20"/>
  <c r="Q1553" i="20" s="1" a="1"/>
  <c r="Q1553" i="20" s="1"/>
  <c r="M1553" i="20"/>
  <c r="P1552" i="20"/>
  <c r="Q1552" i="20" s="1" a="1"/>
  <c r="Q1552" i="20" s="1"/>
  <c r="M1552" i="20"/>
  <c r="P1551" i="20"/>
  <c r="Q1551" i="20" s="1" a="1"/>
  <c r="Q1551" i="20" s="1"/>
  <c r="M1551" i="20"/>
  <c r="P1550" i="20"/>
  <c r="Q1550" i="20" s="1" a="1"/>
  <c r="Q1550" i="20" s="1"/>
  <c r="M1550" i="20"/>
  <c r="P1549" i="20"/>
  <c r="Q1549" i="20" s="1" a="1"/>
  <c r="Q1549" i="20" s="1"/>
  <c r="M1549" i="20"/>
  <c r="P1548" i="20"/>
  <c r="Q1548" i="20" s="1" a="1"/>
  <c r="Q1548" i="20" s="1"/>
  <c r="M1548" i="20"/>
  <c r="P1547" i="20"/>
  <c r="Q1547" i="20" s="1" a="1"/>
  <c r="Q1547" i="20" s="1"/>
  <c r="M1547" i="20"/>
  <c r="P1546" i="20"/>
  <c r="Q1546" i="20" s="1" a="1"/>
  <c r="Q1546" i="20" s="1"/>
  <c r="M1546" i="20"/>
  <c r="P1545" i="20"/>
  <c r="M1545" i="20"/>
  <c r="P1544" i="20"/>
  <c r="M1544" i="20"/>
  <c r="P1543" i="20"/>
  <c r="M1543" i="20"/>
  <c r="P1542" i="20"/>
  <c r="Q1542" i="20" s="1" a="1"/>
  <c r="Q1542" i="20" s="1"/>
  <c r="M1542" i="20"/>
  <c r="P1541" i="20"/>
  <c r="Q1541" i="20" s="1" a="1"/>
  <c r="Q1541" i="20" s="1"/>
  <c r="M1541" i="20"/>
  <c r="P1540" i="20"/>
  <c r="Q1540" i="20" s="1" a="1"/>
  <c r="Q1540" i="20" s="1"/>
  <c r="M1540" i="20"/>
  <c r="P1539" i="20"/>
  <c r="Q1539" i="20" s="1" a="1"/>
  <c r="Q1539" i="20" s="1"/>
  <c r="M1539" i="20"/>
  <c r="P1538" i="20"/>
  <c r="Q1538" i="20" s="1" a="1"/>
  <c r="Q1538" i="20" s="1"/>
  <c r="M1538" i="20"/>
  <c r="P1537" i="20"/>
  <c r="Q1537" i="20" s="1" a="1"/>
  <c r="Q1537" i="20" s="1"/>
  <c r="M1537" i="20"/>
  <c r="P1536" i="20"/>
  <c r="Q1536" i="20" s="1" a="1"/>
  <c r="Q1536" i="20" s="1"/>
  <c r="M1536" i="20"/>
  <c r="P1535" i="20"/>
  <c r="Q1535" i="20" s="1" a="1"/>
  <c r="Q1535" i="20" s="1"/>
  <c r="M1535" i="20"/>
  <c r="P1534" i="20"/>
  <c r="Q1534" i="20" s="1" a="1"/>
  <c r="Q1534" i="20" s="1"/>
  <c r="M1534" i="20"/>
  <c r="P1533" i="20"/>
  <c r="Q1533" i="20" s="1" a="1"/>
  <c r="Q1533" i="20" s="1"/>
  <c r="M1533" i="20"/>
  <c r="P1532" i="20"/>
  <c r="Q1532" i="20" s="1" a="1"/>
  <c r="Q1532" i="20" s="1"/>
  <c r="M1532" i="20"/>
  <c r="P1531" i="20"/>
  <c r="Q1531" i="20" s="1" a="1"/>
  <c r="Q1531" i="20" s="1"/>
  <c r="M1531" i="20"/>
  <c r="P1530" i="20"/>
  <c r="M1530" i="20"/>
  <c r="P1529" i="20"/>
  <c r="M1529" i="20"/>
  <c r="P1528" i="20"/>
  <c r="M1528" i="20"/>
  <c r="P1527" i="20"/>
  <c r="Q1527" i="20" s="1" a="1"/>
  <c r="Q1527" i="20" s="1"/>
  <c r="M1527" i="20"/>
  <c r="P1526" i="20"/>
  <c r="Q1526" i="20" s="1" a="1"/>
  <c r="Q1526" i="20" s="1"/>
  <c r="M1526" i="20"/>
  <c r="P1525" i="20"/>
  <c r="Q1525" i="20" s="1" a="1"/>
  <c r="Q1525" i="20" s="1"/>
  <c r="M1525" i="20"/>
  <c r="P1524" i="20"/>
  <c r="Q1524" i="20" s="1" a="1"/>
  <c r="Q1524" i="20" s="1"/>
  <c r="M1524" i="20"/>
  <c r="P1523" i="20"/>
  <c r="Q1523" i="20" s="1" a="1"/>
  <c r="Q1523" i="20" s="1"/>
  <c r="M1523" i="20"/>
  <c r="P1522" i="20"/>
  <c r="Q1522" i="20" s="1" a="1"/>
  <c r="Q1522" i="20" s="1"/>
  <c r="M1522" i="20"/>
  <c r="P1521" i="20"/>
  <c r="Q1521" i="20" s="1" a="1"/>
  <c r="Q1521" i="20" s="1"/>
  <c r="M1521" i="20"/>
  <c r="P1520" i="20"/>
  <c r="Q1520" i="20" s="1" a="1"/>
  <c r="Q1520" i="20" s="1"/>
  <c r="M1520" i="20"/>
  <c r="P1519" i="20"/>
  <c r="Q1519" i="20" s="1" a="1"/>
  <c r="Q1519" i="20" s="1"/>
  <c r="M1519" i="20"/>
  <c r="P1518" i="20"/>
  <c r="Q1518" i="20" s="1" a="1"/>
  <c r="Q1518" i="20" s="1"/>
  <c r="M1518" i="20"/>
  <c r="P1517" i="20"/>
  <c r="Q1517" i="20" s="1" a="1"/>
  <c r="Q1517" i="20" s="1"/>
  <c r="M1517" i="20"/>
  <c r="P1516" i="20"/>
  <c r="Q1516" i="20" s="1" a="1"/>
  <c r="Q1516" i="20" s="1"/>
  <c r="M1516" i="20"/>
  <c r="P1515" i="20"/>
  <c r="M1515" i="20"/>
  <c r="P1514" i="20"/>
  <c r="M1514" i="20"/>
  <c r="P1513" i="20"/>
  <c r="M1513" i="20"/>
  <c r="P1512" i="20"/>
  <c r="Q1512" i="20" s="1" a="1"/>
  <c r="Q1512" i="20" s="1"/>
  <c r="M1512" i="20"/>
  <c r="P1511" i="20"/>
  <c r="Q1511" i="20" s="1" a="1"/>
  <c r="Q1511" i="20" s="1"/>
  <c r="M1511" i="20"/>
  <c r="P1510" i="20"/>
  <c r="Q1510" i="20" s="1" a="1"/>
  <c r="Q1510" i="20" s="1"/>
  <c r="M1510" i="20"/>
  <c r="P1509" i="20"/>
  <c r="Q1509" i="20" s="1" a="1"/>
  <c r="Q1509" i="20" s="1"/>
  <c r="M1509" i="20"/>
  <c r="P1508" i="20"/>
  <c r="Q1508" i="20" s="1" a="1"/>
  <c r="Q1508" i="20" s="1"/>
  <c r="M1508" i="20"/>
  <c r="P1507" i="20"/>
  <c r="Q1507" i="20" s="1" a="1"/>
  <c r="Q1507" i="20" s="1"/>
  <c r="M1507" i="20"/>
  <c r="P1506" i="20"/>
  <c r="Q1506" i="20" s="1" a="1"/>
  <c r="Q1506" i="20" s="1"/>
  <c r="M1506" i="20"/>
  <c r="P1505" i="20"/>
  <c r="Q1505" i="20" s="1" a="1"/>
  <c r="Q1505" i="20" s="1"/>
  <c r="M1505" i="20"/>
  <c r="P1504" i="20"/>
  <c r="Q1504" i="20" s="1" a="1"/>
  <c r="Q1504" i="20" s="1"/>
  <c r="M1504" i="20"/>
  <c r="P1503" i="20"/>
  <c r="Q1503" i="20" s="1" a="1"/>
  <c r="Q1503" i="20" s="1"/>
  <c r="M1503" i="20"/>
  <c r="P1502" i="20"/>
  <c r="Q1502" i="20" s="1" a="1"/>
  <c r="Q1502" i="20" s="1"/>
  <c r="M1502" i="20"/>
  <c r="P1501" i="20"/>
  <c r="Q1501" i="20" s="1" a="1"/>
  <c r="Q1501" i="20" s="1"/>
  <c r="M1501" i="20"/>
  <c r="P1500" i="20"/>
  <c r="Q1500" i="20" s="1" a="1"/>
  <c r="Q1500" i="20" s="1"/>
  <c r="M1500" i="20"/>
  <c r="P1499" i="20"/>
  <c r="M1499" i="20"/>
  <c r="P1498" i="20"/>
  <c r="M1498" i="20"/>
  <c r="P1497" i="20"/>
  <c r="M1497" i="20"/>
  <c r="P1496" i="20"/>
  <c r="Q1496" i="20" s="1" a="1"/>
  <c r="Q1496" i="20" s="1"/>
  <c r="M1496" i="20"/>
  <c r="P1495" i="20"/>
  <c r="Q1495" i="20" s="1" a="1"/>
  <c r="Q1495" i="20" s="1"/>
  <c r="M1495" i="20"/>
  <c r="P1494" i="20"/>
  <c r="Q1494" i="20" s="1" a="1"/>
  <c r="Q1494" i="20" s="1"/>
  <c r="M1494" i="20"/>
  <c r="P1493" i="20"/>
  <c r="Q1493" i="20" s="1" a="1"/>
  <c r="Q1493" i="20" s="1"/>
  <c r="M1493" i="20"/>
  <c r="P1492" i="20"/>
  <c r="Q1492" i="20" s="1" a="1"/>
  <c r="Q1492" i="20" s="1"/>
  <c r="M1492" i="20"/>
  <c r="P1491" i="20"/>
  <c r="Q1491" i="20" s="1" a="1"/>
  <c r="Q1491" i="20" s="1"/>
  <c r="M1491" i="20"/>
  <c r="P1490" i="20"/>
  <c r="Q1490" i="20" s="1" a="1"/>
  <c r="Q1490" i="20" s="1"/>
  <c r="M1490" i="20"/>
  <c r="P1489" i="20"/>
  <c r="Q1489" i="20" s="1" a="1"/>
  <c r="Q1489" i="20" s="1"/>
  <c r="M1489" i="20"/>
  <c r="P1488" i="20"/>
  <c r="Q1488" i="20" s="1" a="1"/>
  <c r="Q1488" i="20" s="1"/>
  <c r="M1488" i="20"/>
  <c r="P1487" i="20"/>
  <c r="Q1487" i="20" s="1" a="1"/>
  <c r="Q1487" i="20" s="1"/>
  <c r="M1487" i="20"/>
  <c r="P1486" i="20"/>
  <c r="Q1486" i="20" s="1" a="1"/>
  <c r="Q1486" i="20" s="1"/>
  <c r="M1486" i="20"/>
  <c r="P1485" i="20"/>
  <c r="Q1485" i="20" s="1" a="1"/>
  <c r="Q1485" i="20" s="1"/>
  <c r="M1485" i="20"/>
  <c r="P1484" i="20"/>
  <c r="Q1484" i="20" s="1" a="1"/>
  <c r="Q1484" i="20" s="1"/>
  <c r="M1484" i="20"/>
  <c r="P1483" i="20"/>
  <c r="M1483" i="20"/>
  <c r="P1482" i="20"/>
  <c r="M1482" i="20"/>
  <c r="P1481" i="20"/>
  <c r="M1481" i="20"/>
  <c r="P1480" i="20"/>
  <c r="Q1480" i="20" s="1" a="1"/>
  <c r="Q1480" i="20" s="1"/>
  <c r="M1480" i="20"/>
  <c r="P1479" i="20"/>
  <c r="Q1479" i="20" s="1" a="1"/>
  <c r="Q1479" i="20" s="1"/>
  <c r="M1479" i="20"/>
  <c r="P1478" i="20"/>
  <c r="Q1478" i="20" s="1" a="1"/>
  <c r="Q1478" i="20" s="1"/>
  <c r="M1478" i="20"/>
  <c r="P1477" i="20"/>
  <c r="Q1477" i="20" s="1" a="1"/>
  <c r="Q1477" i="20" s="1"/>
  <c r="M1477" i="20"/>
  <c r="P1476" i="20"/>
  <c r="Q1476" i="20" s="1" a="1"/>
  <c r="Q1476" i="20" s="1"/>
  <c r="M1476" i="20"/>
  <c r="P1475" i="20"/>
  <c r="Q1475" i="20" s="1" a="1"/>
  <c r="Q1475" i="20" s="1"/>
  <c r="M1475" i="20"/>
  <c r="P1474" i="20"/>
  <c r="Q1474" i="20" s="1" a="1"/>
  <c r="Q1474" i="20" s="1"/>
  <c r="M1474" i="20"/>
  <c r="P1473" i="20"/>
  <c r="Q1473" i="20" s="1" a="1"/>
  <c r="Q1473" i="20" s="1"/>
  <c r="M1473" i="20"/>
  <c r="P1472" i="20"/>
  <c r="Q1472" i="20" s="1" a="1"/>
  <c r="Q1472" i="20" s="1"/>
  <c r="M1472" i="20"/>
  <c r="P1471" i="20"/>
  <c r="Q1471" i="20" s="1" a="1"/>
  <c r="Q1471" i="20" s="1"/>
  <c r="M1471" i="20"/>
  <c r="P1470" i="20"/>
  <c r="Q1470" i="20" s="1" a="1"/>
  <c r="Q1470" i="20" s="1"/>
  <c r="M1470" i="20"/>
  <c r="P1469" i="20"/>
  <c r="Q1469" i="20" s="1" a="1"/>
  <c r="Q1469" i="20" s="1"/>
  <c r="M1469" i="20"/>
  <c r="P1468" i="20"/>
  <c r="M1468" i="20"/>
  <c r="P1467" i="20"/>
  <c r="M1467" i="20"/>
  <c r="P1466" i="20"/>
  <c r="M1466" i="20"/>
  <c r="P1465" i="20"/>
  <c r="Q1465" i="20" s="1" a="1"/>
  <c r="Q1465" i="20" s="1"/>
  <c r="M1465" i="20"/>
  <c r="P1464" i="20"/>
  <c r="Q1464" i="20" s="1" a="1"/>
  <c r="Q1464" i="20" s="1"/>
  <c r="M1464" i="20"/>
  <c r="P1463" i="20"/>
  <c r="Q1463" i="20" s="1" a="1"/>
  <c r="Q1463" i="20" s="1"/>
  <c r="M1463" i="20"/>
  <c r="P1462" i="20"/>
  <c r="Q1462" i="20" s="1" a="1"/>
  <c r="Q1462" i="20" s="1"/>
  <c r="M1462" i="20"/>
  <c r="P1461" i="20"/>
  <c r="Q1461" i="20" s="1" a="1"/>
  <c r="Q1461" i="20" s="1"/>
  <c r="M1461" i="20"/>
  <c r="P1460" i="20"/>
  <c r="Q1460" i="20" s="1" a="1"/>
  <c r="Q1460" i="20" s="1"/>
  <c r="M1460" i="20"/>
  <c r="P1459" i="20"/>
  <c r="Q1459" i="20" s="1" a="1"/>
  <c r="Q1459" i="20" s="1"/>
  <c r="M1459" i="20"/>
  <c r="P1458" i="20"/>
  <c r="Q1458" i="20" s="1" a="1"/>
  <c r="Q1458" i="20" s="1"/>
  <c r="M1458" i="20"/>
  <c r="P1457" i="20"/>
  <c r="Q1457" i="20" s="1" a="1"/>
  <c r="Q1457" i="20" s="1"/>
  <c r="M1457" i="20"/>
  <c r="P1456" i="20"/>
  <c r="Q1456" i="20" s="1" a="1"/>
  <c r="Q1456" i="20" s="1"/>
  <c r="M1456" i="20"/>
  <c r="P1455" i="20"/>
  <c r="Q1455" i="20" s="1" a="1"/>
  <c r="Q1455" i="20" s="1"/>
  <c r="M1455" i="20"/>
  <c r="P1454" i="20"/>
  <c r="Q1454" i="20" s="1" a="1"/>
  <c r="Q1454" i="20" s="1"/>
  <c r="M1454" i="20"/>
  <c r="P1453" i="20"/>
  <c r="Q1453" i="20" s="1" a="1"/>
  <c r="Q1453" i="20" s="1"/>
  <c r="M1453" i="20"/>
  <c r="P1452" i="20"/>
  <c r="Q1452" i="20" s="1" a="1"/>
  <c r="Q1452" i="20" s="1"/>
  <c r="M1452" i="20"/>
  <c r="P1451" i="20"/>
  <c r="M1451" i="20"/>
  <c r="P1450" i="20"/>
  <c r="M1450" i="20"/>
  <c r="P1449" i="20"/>
  <c r="M1449" i="20"/>
  <c r="P1448" i="20"/>
  <c r="Q1448" i="20" s="1" a="1"/>
  <c r="Q1448" i="20" s="1"/>
  <c r="M1448" i="20"/>
  <c r="P1447" i="20"/>
  <c r="Q1447" i="20" s="1" a="1"/>
  <c r="Q1447" i="20" s="1"/>
  <c r="M1447" i="20"/>
  <c r="P1446" i="20"/>
  <c r="Q1446" i="20" s="1" a="1"/>
  <c r="Q1446" i="20" s="1"/>
  <c r="M1446" i="20"/>
  <c r="P1445" i="20"/>
  <c r="Q1445" i="20" s="1" a="1"/>
  <c r="Q1445" i="20" s="1"/>
  <c r="M1445" i="20"/>
  <c r="P1444" i="20"/>
  <c r="Q1444" i="20" s="1" a="1"/>
  <c r="Q1444" i="20" s="1"/>
  <c r="M1444" i="20"/>
  <c r="P1443" i="20"/>
  <c r="Q1443" i="20" s="1" a="1"/>
  <c r="Q1443" i="20" s="1"/>
  <c r="M1443" i="20"/>
  <c r="P1442" i="20"/>
  <c r="Q1442" i="20" s="1" a="1"/>
  <c r="Q1442" i="20" s="1"/>
  <c r="M1442" i="20"/>
  <c r="P1441" i="20"/>
  <c r="Q1441" i="20" s="1" a="1"/>
  <c r="Q1441" i="20" s="1"/>
  <c r="M1441" i="20"/>
  <c r="P1440" i="20"/>
  <c r="Q1440" i="20" s="1" a="1"/>
  <c r="Q1440" i="20" s="1"/>
  <c r="M1440" i="20"/>
  <c r="P1439" i="20"/>
  <c r="Q1439" i="20" s="1" a="1"/>
  <c r="Q1439" i="20" s="1"/>
  <c r="M1439" i="20"/>
  <c r="P1438" i="20"/>
  <c r="Q1438" i="20" s="1" a="1"/>
  <c r="Q1438" i="20" s="1"/>
  <c r="M1438" i="20"/>
  <c r="P1437" i="20"/>
  <c r="Q1437" i="20" s="1" a="1"/>
  <c r="Q1437" i="20" s="1"/>
  <c r="M1437" i="20"/>
  <c r="P1436" i="20"/>
  <c r="Q1436" i="20" s="1" a="1"/>
  <c r="Q1436" i="20" s="1"/>
  <c r="M1436" i="20"/>
  <c r="P1435" i="20"/>
  <c r="Q1435" i="20" s="1" a="1"/>
  <c r="Q1435" i="20" s="1"/>
  <c r="M1435" i="20"/>
  <c r="P1434" i="20"/>
  <c r="Q1434" i="20" s="1" a="1"/>
  <c r="Q1434" i="20" s="1"/>
  <c r="M1434" i="20"/>
  <c r="P1433" i="20"/>
  <c r="Q1433" i="20" s="1" a="1"/>
  <c r="Q1433" i="20" s="1"/>
  <c r="M1433" i="20"/>
  <c r="P1432" i="20"/>
  <c r="M1432" i="20"/>
  <c r="P1431" i="20"/>
  <c r="M1431" i="20"/>
  <c r="P1430" i="20"/>
  <c r="M1430" i="20"/>
  <c r="P1429" i="20"/>
  <c r="Q1429" i="20" s="1" a="1"/>
  <c r="Q1429" i="20" s="1"/>
  <c r="M1429" i="20"/>
  <c r="P1428" i="20"/>
  <c r="Q1428" i="20" s="1" a="1"/>
  <c r="Q1428" i="20" s="1"/>
  <c r="M1428" i="20"/>
  <c r="P1427" i="20"/>
  <c r="Q1427" i="20" s="1" a="1"/>
  <c r="Q1427" i="20" s="1"/>
  <c r="M1427" i="20"/>
  <c r="P1426" i="20"/>
  <c r="Q1426" i="20" s="1" a="1"/>
  <c r="Q1426" i="20" s="1"/>
  <c r="M1426" i="20"/>
  <c r="P1425" i="20"/>
  <c r="Q1425" i="20" s="1" a="1"/>
  <c r="Q1425" i="20" s="1"/>
  <c r="M1425" i="20"/>
  <c r="P1424" i="20"/>
  <c r="Q1424" i="20" s="1" a="1"/>
  <c r="Q1424" i="20" s="1"/>
  <c r="M1424" i="20"/>
  <c r="P1423" i="20"/>
  <c r="Q1423" i="20" s="1" a="1"/>
  <c r="Q1423" i="20" s="1"/>
  <c r="M1423" i="20"/>
  <c r="P1422" i="20"/>
  <c r="Q1422" i="20" s="1" a="1"/>
  <c r="Q1422" i="20" s="1"/>
  <c r="M1422" i="20"/>
  <c r="P1421" i="20"/>
  <c r="Q1421" i="20" s="1" a="1"/>
  <c r="Q1421" i="20" s="1"/>
  <c r="M1421" i="20"/>
  <c r="P1420" i="20"/>
  <c r="Q1420" i="20" s="1" a="1"/>
  <c r="Q1420" i="20" s="1"/>
  <c r="M1420" i="20"/>
  <c r="P1419" i="20"/>
  <c r="Q1419" i="20" s="1" a="1"/>
  <c r="Q1419" i="20" s="1"/>
  <c r="M1419" i="20"/>
  <c r="P1418" i="20"/>
  <c r="Q1418" i="20" s="1" a="1"/>
  <c r="Q1418" i="20" s="1"/>
  <c r="M1418" i="20"/>
  <c r="P1417" i="20"/>
  <c r="Q1417" i="20" s="1" a="1"/>
  <c r="Q1417" i="20" s="1"/>
  <c r="M1417" i="20"/>
  <c r="P1416" i="20"/>
  <c r="Q1416" i="20" s="1" a="1"/>
  <c r="Q1416" i="20" s="1"/>
  <c r="M1416" i="20"/>
  <c r="P1415" i="20"/>
  <c r="M1415" i="20"/>
  <c r="P1414" i="20"/>
  <c r="M1414" i="20"/>
  <c r="P1413" i="20"/>
  <c r="M1413" i="20"/>
  <c r="P1412" i="20"/>
  <c r="Q1412" i="20" s="1" a="1"/>
  <c r="Q1412" i="20" s="1"/>
  <c r="M1412" i="20"/>
  <c r="P1411" i="20"/>
  <c r="Q1411" i="20" s="1" a="1"/>
  <c r="Q1411" i="20" s="1"/>
  <c r="M1411" i="20"/>
  <c r="P1410" i="20"/>
  <c r="Q1410" i="20" s="1" a="1"/>
  <c r="Q1410" i="20" s="1"/>
  <c r="M1410" i="20"/>
  <c r="P1409" i="20"/>
  <c r="Q1409" i="20" s="1" a="1"/>
  <c r="Q1409" i="20" s="1"/>
  <c r="M1409" i="20"/>
  <c r="P1408" i="20"/>
  <c r="Q1408" i="20" s="1" a="1"/>
  <c r="Q1408" i="20" s="1"/>
  <c r="M1408" i="20"/>
  <c r="P1407" i="20"/>
  <c r="Q1407" i="20" s="1" a="1"/>
  <c r="Q1407" i="20" s="1"/>
  <c r="M1407" i="20"/>
  <c r="P1406" i="20"/>
  <c r="Q1406" i="20" s="1" a="1"/>
  <c r="Q1406" i="20" s="1"/>
  <c r="M1406" i="20"/>
  <c r="P1405" i="20"/>
  <c r="Q1405" i="20" s="1" a="1"/>
  <c r="Q1405" i="20" s="1"/>
  <c r="M1405" i="20"/>
  <c r="P1404" i="20"/>
  <c r="Q1404" i="20" s="1" a="1"/>
  <c r="Q1404" i="20" s="1"/>
  <c r="M1404" i="20"/>
  <c r="P1403" i="20"/>
  <c r="Q1403" i="20" s="1" a="1"/>
  <c r="Q1403" i="20" s="1"/>
  <c r="M1403" i="20"/>
  <c r="P1402" i="20"/>
  <c r="Q1402" i="20" s="1" a="1"/>
  <c r="Q1402" i="20" s="1"/>
  <c r="M1402" i="20"/>
  <c r="P1401" i="20"/>
  <c r="Q1401" i="20" s="1" a="1"/>
  <c r="Q1401" i="20" s="1"/>
  <c r="M1401" i="20"/>
  <c r="P1400" i="20"/>
  <c r="Q1400" i="20" s="1" a="1"/>
  <c r="Q1400" i="20" s="1"/>
  <c r="M1400" i="20"/>
  <c r="P1399" i="20"/>
  <c r="M1399" i="20"/>
  <c r="P1398" i="20"/>
  <c r="M1398" i="20"/>
  <c r="P1397" i="20"/>
  <c r="M1397" i="20"/>
  <c r="P1396" i="20"/>
  <c r="Q1396" i="20" s="1" a="1"/>
  <c r="Q1396" i="20" s="1"/>
  <c r="M1396" i="20"/>
  <c r="P1395" i="20"/>
  <c r="Q1395" i="20" s="1" a="1"/>
  <c r="Q1395" i="20" s="1"/>
  <c r="M1395" i="20"/>
  <c r="P1394" i="20"/>
  <c r="Q1394" i="20" s="1" a="1"/>
  <c r="Q1394" i="20" s="1"/>
  <c r="M1394" i="20"/>
  <c r="P1393" i="20"/>
  <c r="Q1393" i="20" s="1" a="1"/>
  <c r="Q1393" i="20" s="1"/>
  <c r="M1393" i="20"/>
  <c r="P1392" i="20"/>
  <c r="Q1392" i="20" s="1" a="1"/>
  <c r="Q1392" i="20" s="1"/>
  <c r="M1392" i="20"/>
  <c r="P1391" i="20"/>
  <c r="Q1391" i="20" s="1" a="1"/>
  <c r="Q1391" i="20" s="1"/>
  <c r="M1391" i="20"/>
  <c r="P1390" i="20"/>
  <c r="Q1390" i="20" s="1" a="1"/>
  <c r="Q1390" i="20" s="1"/>
  <c r="M1390" i="20"/>
  <c r="P1389" i="20"/>
  <c r="Q1389" i="20" s="1" a="1"/>
  <c r="Q1389" i="20" s="1"/>
  <c r="M1389" i="20"/>
  <c r="P1388" i="20"/>
  <c r="Q1388" i="20" s="1" a="1"/>
  <c r="Q1388" i="20" s="1"/>
  <c r="M1388" i="20"/>
  <c r="P1387" i="20"/>
  <c r="Q1387" i="20" s="1" a="1"/>
  <c r="Q1387" i="20" s="1"/>
  <c r="M1387" i="20"/>
  <c r="P1386" i="20"/>
  <c r="Q1386" i="20" s="1" a="1"/>
  <c r="Q1386" i="20" s="1"/>
  <c r="M1386" i="20"/>
  <c r="P1385" i="20"/>
  <c r="M1385" i="20"/>
  <c r="P1384" i="20"/>
  <c r="M1384" i="20"/>
  <c r="P1383" i="20"/>
  <c r="M1383" i="20"/>
  <c r="P1382" i="20"/>
  <c r="Q1382" i="20" s="1" a="1"/>
  <c r="Q1382" i="20" s="1"/>
  <c r="M1382" i="20"/>
  <c r="P1381" i="20"/>
  <c r="Q1381" i="20" s="1" a="1"/>
  <c r="Q1381" i="20" s="1"/>
  <c r="M1381" i="20"/>
  <c r="P1380" i="20"/>
  <c r="Q1380" i="20" s="1" a="1"/>
  <c r="Q1380" i="20" s="1"/>
  <c r="M1380" i="20"/>
  <c r="P1379" i="20"/>
  <c r="Q1379" i="20" s="1" a="1"/>
  <c r="Q1379" i="20" s="1"/>
  <c r="M1379" i="20"/>
  <c r="P1378" i="20"/>
  <c r="Q1378" i="20" s="1" a="1"/>
  <c r="Q1378" i="20" s="1"/>
  <c r="M1378" i="20"/>
  <c r="P1377" i="20"/>
  <c r="Q1377" i="20" s="1" a="1"/>
  <c r="Q1377" i="20" s="1"/>
  <c r="M1377" i="20"/>
  <c r="P1376" i="20"/>
  <c r="Q1376" i="20" s="1" a="1"/>
  <c r="Q1376" i="20" s="1"/>
  <c r="M1376" i="20"/>
  <c r="P1375" i="20"/>
  <c r="Q1375" i="20" s="1" a="1"/>
  <c r="Q1375" i="20" s="1"/>
  <c r="M1375" i="20"/>
  <c r="P1374" i="20"/>
  <c r="Q1374" i="20" s="1" a="1"/>
  <c r="Q1374" i="20" s="1"/>
  <c r="M1374" i="20"/>
  <c r="P1373" i="20"/>
  <c r="Q1373" i="20" s="1" a="1"/>
  <c r="Q1373" i="20" s="1"/>
  <c r="M1373" i="20"/>
  <c r="P1372" i="20"/>
  <c r="Q1372" i="20" s="1" a="1"/>
  <c r="Q1372" i="20" s="1"/>
  <c r="M1372" i="20"/>
  <c r="P1371" i="20"/>
  <c r="Q1371" i="20" s="1" a="1"/>
  <c r="Q1371" i="20" s="1"/>
  <c r="M1371" i="20"/>
  <c r="P1370" i="20"/>
  <c r="Q1370" i="20" s="1" a="1"/>
  <c r="Q1370" i="20" s="1"/>
  <c r="M1370" i="20"/>
  <c r="P1369" i="20"/>
  <c r="Q1369" i="20" s="1" a="1"/>
  <c r="Q1369" i="20" s="1"/>
  <c r="M1369" i="20"/>
  <c r="P1368" i="20"/>
  <c r="M1368" i="20"/>
  <c r="P1367" i="20"/>
  <c r="M1367" i="20"/>
  <c r="P1366" i="20"/>
  <c r="M1366" i="20"/>
  <c r="P1365" i="20"/>
  <c r="Q1365" i="20" s="1" a="1"/>
  <c r="Q1365" i="20" s="1"/>
  <c r="M1365" i="20"/>
  <c r="P1364" i="20"/>
  <c r="Q1364" i="20" s="1" a="1"/>
  <c r="Q1364" i="20" s="1"/>
  <c r="M1364" i="20"/>
  <c r="P1363" i="20"/>
  <c r="Q1363" i="20" s="1" a="1"/>
  <c r="Q1363" i="20" s="1"/>
  <c r="M1363" i="20"/>
  <c r="P1362" i="20"/>
  <c r="Q1362" i="20" s="1" a="1"/>
  <c r="Q1362" i="20" s="1"/>
  <c r="M1362" i="20"/>
  <c r="P1361" i="20"/>
  <c r="Q1361" i="20" s="1" a="1"/>
  <c r="Q1361" i="20" s="1"/>
  <c r="M1361" i="20"/>
  <c r="P1360" i="20"/>
  <c r="Q1360" i="20" s="1" a="1"/>
  <c r="Q1360" i="20" s="1"/>
  <c r="M1360" i="20"/>
  <c r="P1359" i="20"/>
  <c r="Q1359" i="20" s="1" a="1"/>
  <c r="Q1359" i="20" s="1"/>
  <c r="M1359" i="20"/>
  <c r="P1358" i="20"/>
  <c r="Q1358" i="20" s="1" a="1"/>
  <c r="Q1358" i="20" s="1"/>
  <c r="M1358" i="20"/>
  <c r="P1357" i="20"/>
  <c r="Q1357" i="20" s="1" a="1"/>
  <c r="Q1357" i="20" s="1"/>
  <c r="M1357" i="20"/>
  <c r="P1356" i="20"/>
  <c r="Q1356" i="20" s="1" a="1"/>
  <c r="Q1356" i="20" s="1"/>
  <c r="M1356" i="20"/>
  <c r="P1355" i="20"/>
  <c r="M1355" i="20"/>
  <c r="P1354" i="20"/>
  <c r="M1354" i="20"/>
  <c r="P1353" i="20"/>
  <c r="M1353" i="20"/>
  <c r="P1352" i="20"/>
  <c r="Q1352" i="20" s="1" a="1"/>
  <c r="Q1352" i="20" s="1"/>
  <c r="M1352" i="20"/>
  <c r="P1351" i="20"/>
  <c r="Q1351" i="20" s="1" a="1"/>
  <c r="Q1351" i="20" s="1"/>
  <c r="M1351" i="20"/>
  <c r="P1350" i="20"/>
  <c r="Q1350" i="20" s="1" a="1"/>
  <c r="Q1350" i="20" s="1"/>
  <c r="M1350" i="20"/>
  <c r="P1349" i="20"/>
  <c r="Q1349" i="20" s="1" a="1"/>
  <c r="Q1349" i="20" s="1"/>
  <c r="M1349" i="20"/>
  <c r="P1348" i="20"/>
  <c r="Q1348" i="20" s="1" a="1"/>
  <c r="Q1348" i="20" s="1"/>
  <c r="M1348" i="20"/>
  <c r="P1347" i="20"/>
  <c r="Q1347" i="20" s="1" a="1"/>
  <c r="Q1347" i="20" s="1"/>
  <c r="M1347" i="20"/>
  <c r="P1346" i="20"/>
  <c r="Q1346" i="20" s="1" a="1"/>
  <c r="Q1346" i="20" s="1"/>
  <c r="M1346" i="20"/>
  <c r="P1345" i="20"/>
  <c r="Q1345" i="20" s="1" a="1"/>
  <c r="Q1345" i="20" s="1"/>
  <c r="M1345" i="20"/>
  <c r="P1344" i="20"/>
  <c r="M1344" i="20"/>
  <c r="P1343" i="20"/>
  <c r="Q1343" i="20" s="1" a="1"/>
  <c r="Q1343" i="20" s="1"/>
  <c r="M1343" i="20"/>
  <c r="P1342" i="20"/>
  <c r="M1342" i="20"/>
  <c r="P1341" i="20"/>
  <c r="M1341" i="20"/>
  <c r="P1340" i="20"/>
  <c r="M1340" i="20"/>
  <c r="P1339" i="20"/>
  <c r="Q1339" i="20" s="1" a="1"/>
  <c r="Q1339" i="20" s="1"/>
  <c r="M1339" i="20"/>
  <c r="P1338" i="20"/>
  <c r="Q1338" i="20" s="1" a="1"/>
  <c r="Q1338" i="20" s="1"/>
  <c r="M1338" i="20"/>
  <c r="P1337" i="20"/>
  <c r="Q1337" i="20" s="1" a="1"/>
  <c r="Q1337" i="20" s="1"/>
  <c r="M1337" i="20"/>
  <c r="P1336" i="20"/>
  <c r="Q1336" i="20" s="1" a="1"/>
  <c r="Q1336" i="20" s="1"/>
  <c r="M1336" i="20"/>
  <c r="P1335" i="20"/>
  <c r="Q1335" i="20" s="1" a="1"/>
  <c r="Q1335" i="20" s="1"/>
  <c r="M1335" i="20"/>
  <c r="P1334" i="20"/>
  <c r="Q1334" i="20" s="1" a="1"/>
  <c r="Q1334" i="20" s="1"/>
  <c r="M1334" i="20"/>
  <c r="P1333" i="20"/>
  <c r="Q1333" i="20" s="1" a="1"/>
  <c r="Q1333" i="20" s="1"/>
  <c r="M1333" i="20"/>
  <c r="P1332" i="20"/>
  <c r="Q1332" i="20" s="1" a="1"/>
  <c r="Q1332" i="20" s="1"/>
  <c r="M1332" i="20"/>
  <c r="P1331" i="20"/>
  <c r="M1331" i="20"/>
  <c r="P1330" i="20"/>
  <c r="Q1330" i="20" s="1" a="1"/>
  <c r="Q1330" i="20" s="1"/>
  <c r="M1330" i="20"/>
  <c r="P1329" i="20"/>
  <c r="M1329" i="20"/>
  <c r="P1328" i="20"/>
  <c r="M1328" i="20"/>
  <c r="P1327" i="20"/>
  <c r="M1327" i="20"/>
  <c r="P1326" i="20"/>
  <c r="Q1326" i="20" s="1" a="1"/>
  <c r="Q1326" i="20" s="1"/>
  <c r="M1326" i="20"/>
  <c r="P1325" i="20"/>
  <c r="Q1325" i="20" s="1" a="1"/>
  <c r="Q1325" i="20" s="1"/>
  <c r="M1325" i="20"/>
  <c r="P1324" i="20"/>
  <c r="Q1324" i="20" s="1" a="1"/>
  <c r="Q1324" i="20" s="1"/>
  <c r="M1324" i="20"/>
  <c r="P1323" i="20"/>
  <c r="Q1323" i="20" s="1" a="1"/>
  <c r="Q1323" i="20" s="1"/>
  <c r="M1323" i="20"/>
  <c r="P1322" i="20"/>
  <c r="Q1322" i="20" s="1" a="1"/>
  <c r="Q1322" i="20" s="1"/>
  <c r="M1322" i="20"/>
  <c r="P1321" i="20"/>
  <c r="Q1321" i="20" s="1" a="1"/>
  <c r="Q1321" i="20" s="1"/>
  <c r="M1321" i="20"/>
  <c r="P1320" i="20"/>
  <c r="Q1320" i="20" s="1" a="1"/>
  <c r="Q1320" i="20" s="1"/>
  <c r="M1320" i="20"/>
  <c r="P1319" i="20"/>
  <c r="Q1319" i="20" s="1" a="1"/>
  <c r="Q1319" i="20" s="1"/>
  <c r="M1319" i="20"/>
  <c r="P1318" i="20"/>
  <c r="M1318" i="20"/>
  <c r="P1317" i="20"/>
  <c r="M1317" i="20"/>
  <c r="P1316" i="20"/>
  <c r="M1316" i="20"/>
  <c r="P1315" i="20"/>
  <c r="Q1315" i="20" s="1" a="1"/>
  <c r="Q1315" i="20" s="1"/>
  <c r="M1315" i="20"/>
  <c r="P1314" i="20"/>
  <c r="Q1314" i="20" s="1" a="1"/>
  <c r="Q1314" i="20" s="1"/>
  <c r="M1314" i="20"/>
  <c r="P1313" i="20"/>
  <c r="Q1313" i="20" s="1" a="1"/>
  <c r="Q1313" i="20" s="1"/>
  <c r="M1313" i="20"/>
  <c r="P1312" i="20"/>
  <c r="Q1312" i="20" s="1" a="1"/>
  <c r="Q1312" i="20" s="1"/>
  <c r="M1312" i="20"/>
  <c r="P1311" i="20"/>
  <c r="Q1311" i="20" s="1" a="1"/>
  <c r="Q1311" i="20" s="1"/>
  <c r="M1311" i="20"/>
  <c r="P1310" i="20"/>
  <c r="Q1310" i="20" s="1" a="1"/>
  <c r="Q1310" i="20" s="1"/>
  <c r="M1310" i="20"/>
  <c r="P1309" i="20"/>
  <c r="Q1309" i="20" s="1" a="1"/>
  <c r="Q1309" i="20" s="1"/>
  <c r="M1309" i="20"/>
  <c r="P1308" i="20"/>
  <c r="Q1308" i="20" s="1" a="1"/>
  <c r="Q1308" i="20" s="1"/>
  <c r="M1308" i="20"/>
  <c r="P1307" i="20"/>
  <c r="M1307" i="20"/>
  <c r="P1306" i="20"/>
  <c r="M1306" i="20"/>
  <c r="P1305" i="20"/>
  <c r="M1305" i="20"/>
  <c r="P1304" i="20"/>
  <c r="Q1304" i="20" s="1" a="1"/>
  <c r="Q1304" i="20" s="1"/>
  <c r="M1304" i="20"/>
  <c r="P1303" i="20"/>
  <c r="Q1303" i="20" s="1" a="1"/>
  <c r="Q1303" i="20" s="1"/>
  <c r="M1303" i="20"/>
  <c r="P1302" i="20"/>
  <c r="Q1302" i="20" s="1" a="1"/>
  <c r="Q1302" i="20" s="1"/>
  <c r="M1302" i="20"/>
  <c r="P1301" i="20"/>
  <c r="Q1301" i="20" s="1" a="1"/>
  <c r="Q1301" i="20" s="1"/>
  <c r="M1301" i="20"/>
  <c r="P1300" i="20"/>
  <c r="Q1300" i="20" s="1" a="1"/>
  <c r="Q1300" i="20" s="1"/>
  <c r="M1300" i="20"/>
  <c r="P1299" i="20"/>
  <c r="Q1299" i="20" s="1" a="1"/>
  <c r="Q1299" i="20" s="1"/>
  <c r="M1299" i="20"/>
  <c r="P1298" i="20"/>
  <c r="Q1298" i="20" s="1" a="1"/>
  <c r="Q1298" i="20" s="1"/>
  <c r="M1298" i="20"/>
  <c r="P1297" i="20"/>
  <c r="Q1297" i="20" s="1" a="1"/>
  <c r="Q1297" i="20" s="1"/>
  <c r="M1297" i="20"/>
  <c r="P1296" i="20"/>
  <c r="M1296" i="20"/>
  <c r="P1295" i="20"/>
  <c r="M1295" i="20"/>
  <c r="P1294" i="20"/>
  <c r="M1294" i="20"/>
  <c r="P1293" i="20"/>
  <c r="Q1293" i="20" s="1" a="1"/>
  <c r="Q1293" i="20" s="1"/>
  <c r="M1293" i="20"/>
  <c r="P1292" i="20"/>
  <c r="Q1292" i="20" s="1" a="1"/>
  <c r="Q1292" i="20" s="1"/>
  <c r="M1292" i="20"/>
  <c r="P1291" i="20"/>
  <c r="Q1291" i="20" s="1" a="1"/>
  <c r="Q1291" i="20" s="1"/>
  <c r="M1291" i="20"/>
  <c r="P1290" i="20"/>
  <c r="Q1290" i="20" s="1" a="1"/>
  <c r="Q1290" i="20" s="1"/>
  <c r="M1290" i="20"/>
  <c r="P1289" i="20"/>
  <c r="Q1289" i="20" s="1" a="1"/>
  <c r="Q1289" i="20" s="1"/>
  <c r="M1289" i="20"/>
  <c r="P1288" i="20"/>
  <c r="Q1288" i="20" s="1" a="1"/>
  <c r="Q1288" i="20" s="1"/>
  <c r="M1288" i="20"/>
  <c r="P1287" i="20"/>
  <c r="Q1287" i="20" s="1" a="1"/>
  <c r="Q1287" i="20" s="1"/>
  <c r="M1287" i="20"/>
  <c r="P1286" i="20"/>
  <c r="Q1286" i="20" s="1" a="1"/>
  <c r="Q1286" i="20" s="1"/>
  <c r="M1286" i="20"/>
  <c r="P1285" i="20"/>
  <c r="Q1285" i="20" s="1" a="1"/>
  <c r="Q1285" i="20" s="1"/>
  <c r="M1285" i="20"/>
  <c r="P1284" i="20"/>
  <c r="Q1284" i="20" s="1" a="1"/>
  <c r="Q1284" i="20" s="1"/>
  <c r="M1284" i="20"/>
  <c r="P1283" i="20"/>
  <c r="M1283" i="20"/>
  <c r="P1282" i="20"/>
  <c r="M1282" i="20"/>
  <c r="P1281" i="20"/>
  <c r="M1281" i="20"/>
  <c r="P1280" i="20"/>
  <c r="Q1280" i="20" s="1" a="1"/>
  <c r="Q1280" i="20" s="1"/>
  <c r="M1280" i="20"/>
  <c r="P1279" i="20"/>
  <c r="Q1279" i="20" s="1" a="1"/>
  <c r="Q1279" i="20" s="1"/>
  <c r="M1279" i="20"/>
  <c r="P1278" i="20"/>
  <c r="Q1278" i="20" s="1" a="1"/>
  <c r="Q1278" i="20" s="1"/>
  <c r="M1278" i="20"/>
  <c r="P1277" i="20"/>
  <c r="Q1277" i="20" s="1" a="1"/>
  <c r="Q1277" i="20" s="1"/>
  <c r="M1277" i="20"/>
  <c r="P1276" i="20"/>
  <c r="Q1276" i="20" s="1" a="1"/>
  <c r="Q1276" i="20" s="1"/>
  <c r="M1276" i="20"/>
  <c r="P1275" i="20"/>
  <c r="Q1275" i="20" s="1" a="1"/>
  <c r="Q1275" i="20" s="1"/>
  <c r="M1275" i="20"/>
  <c r="P1274" i="20"/>
  <c r="Q1274" i="20" s="1" a="1"/>
  <c r="Q1274" i="20" s="1"/>
  <c r="M1274" i="20"/>
  <c r="P1273" i="20"/>
  <c r="Q1273" i="20" s="1" a="1"/>
  <c r="Q1273" i="20" s="1"/>
  <c r="M1273" i="20"/>
  <c r="P1272" i="20"/>
  <c r="Q1272" i="20" s="1" a="1"/>
  <c r="Q1272" i="20" s="1"/>
  <c r="M1272" i="20"/>
  <c r="P1271" i="20"/>
  <c r="Q1271" i="20" s="1" a="1"/>
  <c r="Q1271" i="20" s="1"/>
  <c r="M1271" i="20"/>
  <c r="P1270" i="20"/>
  <c r="M1270" i="20"/>
  <c r="P1269" i="20"/>
  <c r="M1269" i="20"/>
  <c r="P1268" i="20"/>
  <c r="M1268" i="20"/>
  <c r="P1267" i="20"/>
  <c r="Q1267" i="20" s="1" a="1"/>
  <c r="Q1267" i="20" s="1"/>
  <c r="M1267" i="20"/>
  <c r="P1266" i="20"/>
  <c r="Q1266" i="20" s="1" a="1"/>
  <c r="Q1266" i="20" s="1"/>
  <c r="M1266" i="20"/>
  <c r="P1265" i="20"/>
  <c r="Q1265" i="20" s="1" a="1"/>
  <c r="Q1265" i="20" s="1"/>
  <c r="M1265" i="20"/>
  <c r="P1264" i="20"/>
  <c r="Q1264" i="20" s="1" a="1"/>
  <c r="Q1264" i="20" s="1"/>
  <c r="M1264" i="20"/>
  <c r="P1263" i="20"/>
  <c r="Q1263" i="20" s="1" a="1"/>
  <c r="Q1263" i="20" s="1"/>
  <c r="M1263" i="20"/>
  <c r="P1262" i="20"/>
  <c r="Q1262" i="20" s="1" a="1"/>
  <c r="Q1262" i="20" s="1"/>
  <c r="M1262" i="20"/>
  <c r="P1261" i="20"/>
  <c r="Q1261" i="20" s="1" a="1"/>
  <c r="Q1261" i="20" s="1"/>
  <c r="M1261" i="20"/>
  <c r="P1260" i="20"/>
  <c r="Q1260" i="20" s="1" a="1"/>
  <c r="Q1260" i="20" s="1"/>
  <c r="M1260" i="20"/>
  <c r="P1259" i="20"/>
  <c r="M1259" i="20"/>
  <c r="P1258" i="20"/>
  <c r="M1258" i="20"/>
  <c r="P1257" i="20"/>
  <c r="M1257" i="20"/>
  <c r="P1256" i="20"/>
  <c r="Q1256" i="20" s="1" a="1"/>
  <c r="Q1256" i="20" s="1"/>
  <c r="M1256" i="20"/>
  <c r="P1255" i="20"/>
  <c r="Q1255" i="20" s="1" a="1"/>
  <c r="Q1255" i="20" s="1"/>
  <c r="M1255" i="20"/>
  <c r="P1254" i="20"/>
  <c r="Q1254" i="20" s="1" a="1"/>
  <c r="Q1254" i="20" s="1"/>
  <c r="M1254" i="20"/>
  <c r="P1253" i="20"/>
  <c r="Q1253" i="20" s="1" a="1"/>
  <c r="Q1253" i="20" s="1"/>
  <c r="M1253" i="20"/>
  <c r="P1252" i="20"/>
  <c r="Q1252" i="20" s="1" a="1"/>
  <c r="Q1252" i="20" s="1"/>
  <c r="M1252" i="20"/>
  <c r="P1251" i="20"/>
  <c r="Q1251" i="20" s="1" a="1"/>
  <c r="Q1251" i="20" s="1"/>
  <c r="M1251" i="20"/>
  <c r="P1250" i="20"/>
  <c r="Q1250" i="20" s="1" a="1"/>
  <c r="Q1250" i="20" s="1"/>
  <c r="M1250" i="20"/>
  <c r="P1249" i="20"/>
  <c r="Q1249" i="20" s="1" a="1"/>
  <c r="Q1249" i="20" s="1"/>
  <c r="M1249" i="20"/>
  <c r="P1248" i="20"/>
  <c r="M1248" i="20"/>
  <c r="P1247" i="20"/>
  <c r="M1247" i="20"/>
  <c r="P1246" i="20"/>
  <c r="M1246" i="20"/>
  <c r="P1245" i="20"/>
  <c r="Q1245" i="20" s="1" a="1"/>
  <c r="Q1245" i="20" s="1"/>
  <c r="M1245" i="20"/>
  <c r="P1244" i="20"/>
  <c r="Q1244" i="20" s="1" a="1"/>
  <c r="Q1244" i="20" s="1"/>
  <c r="M1244" i="20"/>
  <c r="P1243" i="20"/>
  <c r="Q1243" i="20" s="1" a="1"/>
  <c r="Q1243" i="20" s="1"/>
  <c r="M1243" i="20"/>
  <c r="P1242" i="20"/>
  <c r="Q1242" i="20" s="1" a="1"/>
  <c r="Q1242" i="20" s="1"/>
  <c r="M1242" i="20"/>
  <c r="P1241" i="20"/>
  <c r="Q1241" i="20" s="1" a="1"/>
  <c r="Q1241" i="20" s="1"/>
  <c r="M1241" i="20"/>
  <c r="P1240" i="20"/>
  <c r="Q1240" i="20" s="1" a="1"/>
  <c r="Q1240" i="20" s="1"/>
  <c r="M1240" i="20"/>
  <c r="P1239" i="20"/>
  <c r="Q1239" i="20" s="1" a="1"/>
  <c r="Q1239" i="20" s="1"/>
  <c r="M1239" i="20"/>
  <c r="P1238" i="20"/>
  <c r="Q1238" i="20" s="1" a="1"/>
  <c r="Q1238" i="20" s="1"/>
  <c r="M1238" i="20"/>
  <c r="P1237" i="20"/>
  <c r="M1237" i="20"/>
  <c r="P1236" i="20"/>
  <c r="M1236" i="20"/>
  <c r="P1235" i="20"/>
  <c r="M1235" i="20"/>
  <c r="P1234" i="20"/>
  <c r="Q1234" i="20" s="1" a="1"/>
  <c r="Q1234" i="20" s="1"/>
  <c r="M1234" i="20"/>
  <c r="P1233" i="20"/>
  <c r="Q1233" i="20" s="1" a="1"/>
  <c r="Q1233" i="20" s="1"/>
  <c r="M1233" i="20"/>
  <c r="P1232" i="20"/>
  <c r="Q1232" i="20" s="1" a="1"/>
  <c r="Q1232" i="20" s="1"/>
  <c r="M1232" i="20"/>
  <c r="P1231" i="20"/>
  <c r="Q1231" i="20" s="1" a="1"/>
  <c r="Q1231" i="20" s="1"/>
  <c r="M1231" i="20"/>
  <c r="P1230" i="20"/>
  <c r="Q1230" i="20" s="1" a="1"/>
  <c r="Q1230" i="20" s="1"/>
  <c r="M1230" i="20"/>
  <c r="P1229" i="20"/>
  <c r="Q1229" i="20" s="1" a="1"/>
  <c r="Q1229" i="20" s="1"/>
  <c r="M1229" i="20"/>
  <c r="P1228" i="20"/>
  <c r="Q1228" i="20" s="1" a="1"/>
  <c r="Q1228" i="20" s="1"/>
  <c r="M1228" i="20"/>
  <c r="P1227" i="20"/>
  <c r="Q1227" i="20" s="1" a="1"/>
  <c r="Q1227" i="20" s="1"/>
  <c r="M1227" i="20"/>
  <c r="P1226" i="20"/>
  <c r="Q1226" i="20" s="1" a="1"/>
  <c r="Q1226" i="20" s="1"/>
  <c r="M1226" i="20"/>
  <c r="P1225" i="20"/>
  <c r="M1225" i="20"/>
  <c r="P1224" i="20"/>
  <c r="M1224" i="20"/>
  <c r="P1223" i="20"/>
  <c r="M1223" i="20"/>
  <c r="P1222" i="20"/>
  <c r="Q1222" i="20" s="1" a="1"/>
  <c r="Q1222" i="20" s="1"/>
  <c r="M1222" i="20"/>
  <c r="P1221" i="20"/>
  <c r="Q1221" i="20" s="1" a="1"/>
  <c r="Q1221" i="20" s="1"/>
  <c r="M1221" i="20"/>
  <c r="P1220" i="20"/>
  <c r="Q1220" i="20" s="1" a="1"/>
  <c r="Q1220" i="20" s="1"/>
  <c r="M1220" i="20"/>
  <c r="P1219" i="20"/>
  <c r="Q1219" i="20" s="1" a="1"/>
  <c r="Q1219" i="20" s="1"/>
  <c r="M1219" i="20"/>
  <c r="P1218" i="20"/>
  <c r="Q1218" i="20" s="1" a="1"/>
  <c r="Q1218" i="20" s="1"/>
  <c r="M1218" i="20"/>
  <c r="P1217" i="20"/>
  <c r="Q1217" i="20" s="1" a="1"/>
  <c r="Q1217" i="20" s="1"/>
  <c r="M1217" i="20"/>
  <c r="P1216" i="20"/>
  <c r="Q1216" i="20" s="1" a="1"/>
  <c r="Q1216" i="20" s="1"/>
  <c r="M1216" i="20"/>
  <c r="P1215" i="20"/>
  <c r="Q1215" i="20" s="1" a="1"/>
  <c r="Q1215" i="20" s="1"/>
  <c r="M1215" i="20"/>
  <c r="P1214" i="20"/>
  <c r="Q1214" i="20" s="1" a="1"/>
  <c r="Q1214" i="20" s="1"/>
  <c r="M1214" i="20"/>
  <c r="P1213" i="20"/>
  <c r="M1213" i="20"/>
  <c r="P1212" i="20"/>
  <c r="M1212" i="20"/>
  <c r="P1211" i="20"/>
  <c r="M1211" i="20"/>
  <c r="P1210" i="20"/>
  <c r="Q1210" i="20" s="1" a="1"/>
  <c r="Q1210" i="20" s="1"/>
  <c r="M1210" i="20"/>
  <c r="P1209" i="20"/>
  <c r="Q1209" i="20" s="1" a="1"/>
  <c r="Q1209" i="20" s="1"/>
  <c r="M1209" i="20"/>
  <c r="P1208" i="20"/>
  <c r="Q1208" i="20" s="1" a="1"/>
  <c r="Q1208" i="20" s="1"/>
  <c r="M1208" i="20"/>
  <c r="P1207" i="20"/>
  <c r="Q1207" i="20" s="1" a="1"/>
  <c r="Q1207" i="20" s="1"/>
  <c r="M1207" i="20"/>
  <c r="P1206" i="20"/>
  <c r="Q1206" i="20" s="1" a="1"/>
  <c r="Q1206" i="20" s="1"/>
  <c r="M1206" i="20"/>
  <c r="P1205" i="20"/>
  <c r="Q1205" i="20" s="1" a="1"/>
  <c r="Q1205" i="20" s="1"/>
  <c r="M1205" i="20"/>
  <c r="P1204" i="20"/>
  <c r="Q1204" i="20" s="1" a="1"/>
  <c r="Q1204" i="20" s="1"/>
  <c r="M1204" i="20"/>
  <c r="P1203" i="20"/>
  <c r="Q1203" i="20" s="1" a="1"/>
  <c r="Q1203" i="20" s="1"/>
  <c r="M1203" i="20"/>
  <c r="P1202" i="20"/>
  <c r="M1202" i="20"/>
  <c r="P1201" i="20"/>
  <c r="M1201" i="20"/>
  <c r="P1200" i="20"/>
  <c r="M1200" i="20"/>
  <c r="P1199" i="20"/>
  <c r="Q1199" i="20" s="1" a="1"/>
  <c r="Q1199" i="20" s="1"/>
  <c r="M1199" i="20"/>
  <c r="P1198" i="20"/>
  <c r="Q1198" i="20" s="1" a="1"/>
  <c r="Q1198" i="20" s="1"/>
  <c r="M1198" i="20"/>
  <c r="P1197" i="20"/>
  <c r="Q1197" i="20" s="1" a="1"/>
  <c r="Q1197" i="20" s="1"/>
  <c r="M1197" i="20"/>
  <c r="P1196" i="20"/>
  <c r="Q1196" i="20" s="1" a="1"/>
  <c r="Q1196" i="20" s="1"/>
  <c r="M1196" i="20"/>
  <c r="P1195" i="20"/>
  <c r="Q1195" i="20" s="1" a="1"/>
  <c r="Q1195" i="20" s="1"/>
  <c r="M1195" i="20"/>
  <c r="P1194" i="20"/>
  <c r="Q1194" i="20" s="1" a="1"/>
  <c r="Q1194" i="20" s="1"/>
  <c r="M1194" i="20"/>
  <c r="P1193" i="20"/>
  <c r="Q1193" i="20" s="1" a="1"/>
  <c r="Q1193" i="20" s="1"/>
  <c r="M1193" i="20"/>
  <c r="P1192" i="20"/>
  <c r="Q1192" i="20" s="1" a="1"/>
  <c r="Q1192" i="20" s="1"/>
  <c r="M1192" i="20"/>
  <c r="P1191" i="20"/>
  <c r="Q1191" i="20" s="1" a="1"/>
  <c r="Q1191" i="20" s="1"/>
  <c r="M1191" i="20"/>
  <c r="P1190" i="20"/>
  <c r="Q1190" i="20" s="1" a="1"/>
  <c r="Q1190" i="20" s="1"/>
  <c r="M1190" i="20"/>
  <c r="P1189" i="20"/>
  <c r="Q1189" i="20" s="1" a="1"/>
  <c r="Q1189" i="20" s="1"/>
  <c r="M1189" i="20"/>
  <c r="P1188" i="20"/>
  <c r="M1188" i="20"/>
  <c r="P1187" i="20"/>
  <c r="M1187" i="20"/>
  <c r="P1186" i="20"/>
  <c r="M1186" i="20"/>
  <c r="P1185" i="20"/>
  <c r="Q1185" i="20" s="1" a="1"/>
  <c r="Q1185" i="20" s="1"/>
  <c r="M1185" i="20"/>
  <c r="P1184" i="20"/>
  <c r="Q1184" i="20" s="1" a="1"/>
  <c r="Q1184" i="20" s="1"/>
  <c r="M1184" i="20"/>
  <c r="P1183" i="20"/>
  <c r="Q1183" i="20" s="1" a="1"/>
  <c r="Q1183" i="20" s="1"/>
  <c r="M1183" i="20"/>
  <c r="P1182" i="20"/>
  <c r="Q1182" i="20" s="1" a="1"/>
  <c r="Q1182" i="20" s="1"/>
  <c r="M1182" i="20"/>
  <c r="P1181" i="20"/>
  <c r="Q1181" i="20" s="1" a="1"/>
  <c r="Q1181" i="20" s="1"/>
  <c r="M1181" i="20"/>
  <c r="P1180" i="20"/>
  <c r="Q1180" i="20" s="1" a="1"/>
  <c r="Q1180" i="20" s="1"/>
  <c r="M1180" i="20"/>
  <c r="P1179" i="20"/>
  <c r="Q1179" i="20" s="1" a="1"/>
  <c r="Q1179" i="20" s="1"/>
  <c r="M1179" i="20"/>
  <c r="P1178" i="20"/>
  <c r="Q1178" i="20" s="1" a="1"/>
  <c r="Q1178" i="20" s="1"/>
  <c r="M1178" i="20"/>
  <c r="P1177" i="20"/>
  <c r="Q1177" i="20" s="1" a="1"/>
  <c r="Q1177" i="20" s="1"/>
  <c r="M1177" i="20"/>
  <c r="P1176" i="20"/>
  <c r="M1176" i="20"/>
  <c r="P1175" i="20"/>
  <c r="Q1175" i="20" s="1" a="1"/>
  <c r="Q1175" i="20" s="1"/>
  <c r="M1175" i="20"/>
  <c r="P1174" i="20"/>
  <c r="Q1174" i="20" s="1" a="1"/>
  <c r="Q1174" i="20" s="1"/>
  <c r="M1174" i="20"/>
  <c r="P1173" i="20"/>
  <c r="Q1173" i="20" s="1" a="1"/>
  <c r="Q1173" i="20" s="1"/>
  <c r="M1173" i="20"/>
  <c r="P1172" i="20"/>
  <c r="Q1172" i="20" s="1" a="1"/>
  <c r="Q1172" i="20" s="1"/>
  <c r="M1172" i="20"/>
  <c r="P1171" i="20"/>
  <c r="Q1171" i="20" s="1" a="1"/>
  <c r="Q1171" i="20" s="1"/>
  <c r="M1171" i="20"/>
  <c r="P1170" i="20"/>
  <c r="M1170" i="20"/>
  <c r="P1169" i="20"/>
  <c r="M1169" i="20"/>
  <c r="P1168" i="20"/>
  <c r="M1168" i="20"/>
  <c r="P1167" i="20"/>
  <c r="Q1167" i="20" s="1" a="1"/>
  <c r="Q1167" i="20" s="1"/>
  <c r="M1167" i="20"/>
  <c r="P1166" i="20"/>
  <c r="Q1166" i="20" s="1" a="1"/>
  <c r="Q1166" i="20" s="1"/>
  <c r="M1166" i="20"/>
  <c r="P1165" i="20"/>
  <c r="Q1165" i="20" s="1" a="1"/>
  <c r="Q1165" i="20" s="1"/>
  <c r="M1165" i="20"/>
  <c r="P1164" i="20"/>
  <c r="Q1164" i="20" s="1" a="1"/>
  <c r="Q1164" i="20" s="1"/>
  <c r="M1164" i="20"/>
  <c r="P1163" i="20"/>
  <c r="Q1163" i="20" s="1" a="1"/>
  <c r="Q1163" i="20" s="1"/>
  <c r="M1163" i="20"/>
  <c r="P1162" i="20"/>
  <c r="Q1162" i="20" s="1" a="1"/>
  <c r="Q1162" i="20" s="1"/>
  <c r="M1162" i="20"/>
  <c r="P1161" i="20"/>
  <c r="Q1161" i="20" s="1" a="1"/>
  <c r="Q1161" i="20" s="1"/>
  <c r="M1161" i="20"/>
  <c r="P1160" i="20"/>
  <c r="Q1160" i="20" s="1" a="1"/>
  <c r="Q1160" i="20" s="1"/>
  <c r="M1160" i="20"/>
  <c r="P1159" i="20"/>
  <c r="Q1159" i="20" s="1" a="1"/>
  <c r="Q1159" i="20" s="1"/>
  <c r="M1159" i="20"/>
  <c r="P1158" i="20"/>
  <c r="M1158" i="20"/>
  <c r="P1157" i="20"/>
  <c r="M1157" i="20"/>
  <c r="P1156" i="20"/>
  <c r="M1156" i="20"/>
  <c r="P1155" i="20"/>
  <c r="Q1155" i="20" s="1" a="1"/>
  <c r="Q1155" i="20" s="1"/>
  <c r="M1155" i="20"/>
  <c r="P1154" i="20"/>
  <c r="Q1154" i="20" s="1" a="1"/>
  <c r="Q1154" i="20" s="1"/>
  <c r="M1154" i="20"/>
  <c r="P1153" i="20"/>
  <c r="Q1153" i="20" s="1" a="1"/>
  <c r="Q1153" i="20" s="1"/>
  <c r="M1153" i="20"/>
  <c r="P1152" i="20"/>
  <c r="Q1152" i="20" s="1" a="1"/>
  <c r="Q1152" i="20" s="1"/>
  <c r="M1152" i="20"/>
  <c r="P1151" i="20"/>
  <c r="Q1151" i="20" s="1" a="1"/>
  <c r="Q1151" i="20" s="1"/>
  <c r="M1151" i="20"/>
  <c r="P1150" i="20"/>
  <c r="Q1150" i="20" s="1" a="1"/>
  <c r="Q1150" i="20" s="1"/>
  <c r="M1150" i="20"/>
  <c r="P1149" i="20"/>
  <c r="Q1149" i="20" s="1" a="1"/>
  <c r="Q1149" i="20" s="1"/>
  <c r="M1149" i="20"/>
  <c r="P1148" i="20"/>
  <c r="Q1148" i="20" s="1" a="1"/>
  <c r="Q1148" i="20" s="1"/>
  <c r="M1148" i="20"/>
  <c r="P1147" i="20"/>
  <c r="Q1147" i="20" s="1" a="1"/>
  <c r="Q1147" i="20" s="1"/>
  <c r="M1147" i="20"/>
  <c r="P1146" i="20"/>
  <c r="M1146" i="20"/>
  <c r="P1145" i="20"/>
  <c r="M1145" i="20"/>
  <c r="P1144" i="20"/>
  <c r="M1144" i="20"/>
  <c r="P1143" i="20"/>
  <c r="Q1143" i="20" s="1" a="1"/>
  <c r="Q1143" i="20" s="1"/>
  <c r="M1143" i="20"/>
  <c r="P1142" i="20"/>
  <c r="Q1142" i="20" s="1" a="1"/>
  <c r="Q1142" i="20" s="1"/>
  <c r="M1142" i="20"/>
  <c r="P1141" i="20"/>
  <c r="Q1141" i="20" s="1" a="1"/>
  <c r="Q1141" i="20" s="1"/>
  <c r="M1141" i="20"/>
  <c r="P1140" i="20"/>
  <c r="Q1140" i="20" s="1" a="1"/>
  <c r="Q1140" i="20" s="1"/>
  <c r="M1140" i="20"/>
  <c r="P1139" i="20"/>
  <c r="Q1139" i="20" s="1" a="1"/>
  <c r="Q1139" i="20" s="1"/>
  <c r="M1139" i="20"/>
  <c r="P1138" i="20"/>
  <c r="Q1138" i="20" s="1" a="1"/>
  <c r="Q1138" i="20" s="1"/>
  <c r="M1138" i="20"/>
  <c r="P1137" i="20"/>
  <c r="Q1137" i="20" s="1" a="1"/>
  <c r="Q1137" i="20" s="1"/>
  <c r="M1137" i="20"/>
  <c r="P1136" i="20"/>
  <c r="Q1136" i="20" s="1" a="1"/>
  <c r="Q1136" i="20" s="1"/>
  <c r="M1136" i="20"/>
  <c r="P1135" i="20"/>
  <c r="Q1135" i="20" s="1" a="1"/>
  <c r="Q1135" i="20" s="1"/>
  <c r="M1135" i="20"/>
  <c r="P1134" i="20"/>
  <c r="M1134" i="20"/>
  <c r="P1133" i="20"/>
  <c r="M1133" i="20"/>
  <c r="P1132" i="20"/>
  <c r="M1132" i="20"/>
  <c r="P1131" i="20"/>
  <c r="Q1131" i="20" s="1" a="1"/>
  <c r="Q1131" i="20" s="1"/>
  <c r="M1131" i="20"/>
  <c r="P1130" i="20"/>
  <c r="Q1130" i="20" s="1" a="1"/>
  <c r="Q1130" i="20" s="1"/>
  <c r="M1130" i="20"/>
  <c r="P1129" i="20"/>
  <c r="Q1129" i="20" s="1" a="1"/>
  <c r="Q1129" i="20" s="1"/>
  <c r="M1129" i="20"/>
  <c r="P1128" i="20"/>
  <c r="Q1128" i="20" s="1" a="1"/>
  <c r="Q1128" i="20" s="1"/>
  <c r="M1128" i="20"/>
  <c r="P1127" i="20"/>
  <c r="Q1127" i="20" s="1" a="1"/>
  <c r="Q1127" i="20" s="1"/>
  <c r="M1127" i="20"/>
  <c r="P1126" i="20"/>
  <c r="Q1126" i="20" s="1" a="1"/>
  <c r="Q1126" i="20" s="1"/>
  <c r="M1126" i="20"/>
  <c r="P1125" i="20"/>
  <c r="Q1125" i="20" s="1" a="1"/>
  <c r="Q1125" i="20" s="1"/>
  <c r="M1125" i="20"/>
  <c r="P1124" i="20"/>
  <c r="Q1124" i="20" s="1" a="1"/>
  <c r="Q1124" i="20" s="1"/>
  <c r="M1124" i="20"/>
  <c r="P1123" i="20"/>
  <c r="Q1123" i="20" s="1" a="1"/>
  <c r="Q1123" i="20" s="1"/>
  <c r="M1123" i="20"/>
  <c r="P1122" i="20"/>
  <c r="M1122" i="20"/>
  <c r="P1121" i="20"/>
  <c r="M1121" i="20"/>
  <c r="P1120" i="20"/>
  <c r="M1120" i="20"/>
  <c r="P1119" i="20"/>
  <c r="Q1119" i="20" s="1" a="1"/>
  <c r="Q1119" i="20" s="1"/>
  <c r="M1119" i="20"/>
  <c r="P1118" i="20"/>
  <c r="Q1118" i="20" s="1" a="1"/>
  <c r="Q1118" i="20" s="1"/>
  <c r="M1118" i="20"/>
  <c r="P1117" i="20"/>
  <c r="Q1117" i="20" s="1" a="1"/>
  <c r="Q1117" i="20" s="1"/>
  <c r="M1117" i="20"/>
  <c r="P1116" i="20"/>
  <c r="Q1116" i="20" s="1" a="1"/>
  <c r="Q1116" i="20" s="1"/>
  <c r="M1116" i="20"/>
  <c r="P1115" i="20"/>
  <c r="Q1115" i="20" s="1" a="1"/>
  <c r="Q1115" i="20" s="1"/>
  <c r="M1115" i="20"/>
  <c r="P1114" i="20"/>
  <c r="Q1114" i="20" s="1" a="1"/>
  <c r="Q1114" i="20" s="1"/>
  <c r="M1114" i="20"/>
  <c r="P1113" i="20"/>
  <c r="Q1113" i="20" s="1" a="1"/>
  <c r="Q1113" i="20" s="1"/>
  <c r="M1113" i="20"/>
  <c r="P1112" i="20"/>
  <c r="Q1112" i="20" s="1" a="1"/>
  <c r="Q1112" i="20" s="1"/>
  <c r="M1112" i="20"/>
  <c r="P1111" i="20"/>
  <c r="M1111" i="20"/>
  <c r="P1110" i="20"/>
  <c r="M1110" i="20"/>
  <c r="P1109" i="20"/>
  <c r="M1109" i="20"/>
  <c r="P1108" i="20"/>
  <c r="Q1108" i="20" s="1" a="1"/>
  <c r="Q1108" i="20" s="1"/>
  <c r="M1108" i="20"/>
  <c r="P1107" i="20"/>
  <c r="Q1107" i="20" s="1" a="1"/>
  <c r="Q1107" i="20" s="1"/>
  <c r="M1107" i="20"/>
  <c r="P1106" i="20"/>
  <c r="Q1106" i="20" s="1" a="1"/>
  <c r="Q1106" i="20" s="1"/>
  <c r="M1106" i="20"/>
  <c r="P1105" i="20"/>
  <c r="Q1105" i="20" s="1" a="1"/>
  <c r="Q1105" i="20" s="1"/>
  <c r="M1105" i="20"/>
  <c r="P1104" i="20"/>
  <c r="Q1104" i="20" s="1" a="1"/>
  <c r="Q1104" i="20" s="1"/>
  <c r="M1104" i="20"/>
  <c r="P1103" i="20"/>
  <c r="Q1103" i="20" s="1" a="1"/>
  <c r="Q1103" i="20" s="1"/>
  <c r="M1103" i="20"/>
  <c r="P1102" i="20"/>
  <c r="Q1102" i="20" s="1" a="1"/>
  <c r="Q1102" i="20" s="1"/>
  <c r="M1102" i="20"/>
  <c r="P1101" i="20"/>
  <c r="Q1101" i="20" s="1" a="1"/>
  <c r="Q1101" i="20" s="1"/>
  <c r="M1101" i="20"/>
  <c r="P1100" i="20"/>
  <c r="M1100" i="20"/>
  <c r="P1099" i="20"/>
  <c r="M1099" i="20"/>
  <c r="P1098" i="20"/>
  <c r="M1098" i="20"/>
  <c r="P1097" i="20"/>
  <c r="Q1097" i="20" s="1" a="1"/>
  <c r="Q1097" i="20" s="1"/>
  <c r="M1097" i="20"/>
  <c r="P1096" i="20"/>
  <c r="Q1096" i="20" s="1" a="1"/>
  <c r="Q1096" i="20" s="1"/>
  <c r="M1096" i="20"/>
  <c r="P1095" i="20"/>
  <c r="Q1095" i="20" s="1" a="1"/>
  <c r="Q1095" i="20" s="1"/>
  <c r="M1095" i="20"/>
  <c r="P1094" i="20"/>
  <c r="Q1094" i="20" s="1" a="1"/>
  <c r="Q1094" i="20" s="1"/>
  <c r="M1094" i="20"/>
  <c r="P1093" i="20"/>
  <c r="Q1093" i="20" s="1" a="1"/>
  <c r="Q1093" i="20" s="1"/>
  <c r="M1093" i="20"/>
  <c r="P1092" i="20"/>
  <c r="Q1092" i="20" s="1" a="1"/>
  <c r="Q1092" i="20" s="1"/>
  <c r="M1092" i="20"/>
  <c r="P1091" i="20"/>
  <c r="Q1091" i="20" s="1" a="1"/>
  <c r="Q1091" i="20" s="1"/>
  <c r="M1091" i="20"/>
  <c r="P1090" i="20"/>
  <c r="Q1090" i="20" s="1" a="1"/>
  <c r="Q1090" i="20" s="1"/>
  <c r="M1090" i="20"/>
  <c r="P1089" i="20"/>
  <c r="Q1089" i="20" s="1" a="1"/>
  <c r="Q1089" i="20" s="1"/>
  <c r="M1089" i="20"/>
  <c r="P1088" i="20"/>
  <c r="M1088" i="20"/>
  <c r="P1087" i="20"/>
  <c r="M1087" i="20"/>
  <c r="P1086" i="20"/>
  <c r="M1086" i="20"/>
  <c r="P1085" i="20"/>
  <c r="Q1085" i="20" s="1" a="1"/>
  <c r="Q1085" i="20" s="1"/>
  <c r="M1085" i="20"/>
  <c r="P1084" i="20"/>
  <c r="Q1084" i="20" s="1" a="1"/>
  <c r="Q1084" i="20" s="1"/>
  <c r="M1084" i="20"/>
  <c r="P1083" i="20"/>
  <c r="Q1083" i="20" s="1" a="1"/>
  <c r="Q1083" i="20" s="1"/>
  <c r="M1083" i="20"/>
  <c r="P1082" i="20"/>
  <c r="Q1082" i="20" s="1" a="1"/>
  <c r="Q1082" i="20" s="1"/>
  <c r="M1082" i="20"/>
  <c r="P1081" i="20"/>
  <c r="Q1081" i="20" s="1" a="1"/>
  <c r="Q1081" i="20" s="1"/>
  <c r="M1081" i="20"/>
  <c r="P1080" i="20"/>
  <c r="Q1080" i="20" s="1" a="1"/>
  <c r="Q1080" i="20" s="1"/>
  <c r="M1080" i="20"/>
  <c r="P1079" i="20"/>
  <c r="Q1079" i="20" s="1" a="1"/>
  <c r="Q1079" i="20" s="1"/>
  <c r="M1079" i="20"/>
  <c r="P1078" i="20"/>
  <c r="Q1078" i="20" s="1" a="1"/>
  <c r="Q1078" i="20" s="1"/>
  <c r="M1078" i="20"/>
  <c r="P1077" i="20"/>
  <c r="Q1077" i="20" s="1" a="1"/>
  <c r="Q1077" i="20" s="1"/>
  <c r="M1077" i="20"/>
  <c r="P1076" i="20"/>
  <c r="M1076" i="20"/>
  <c r="P1075" i="20"/>
  <c r="M1075" i="20"/>
  <c r="P1074" i="20"/>
  <c r="M1074" i="20"/>
  <c r="P1073" i="20"/>
  <c r="Q1073" i="20" s="1" a="1"/>
  <c r="Q1073" i="20" s="1"/>
  <c r="M1073" i="20"/>
  <c r="P1072" i="20"/>
  <c r="Q1072" i="20" s="1" a="1"/>
  <c r="Q1072" i="20" s="1"/>
  <c r="M1072" i="20"/>
  <c r="P1071" i="20"/>
  <c r="Q1071" i="20" s="1" a="1"/>
  <c r="Q1071" i="20" s="1"/>
  <c r="M1071" i="20"/>
  <c r="P1070" i="20"/>
  <c r="Q1070" i="20" s="1" a="1"/>
  <c r="Q1070" i="20" s="1"/>
  <c r="M1070" i="20"/>
  <c r="P1069" i="20"/>
  <c r="Q1069" i="20" s="1" a="1"/>
  <c r="Q1069" i="20" s="1"/>
  <c r="M1069" i="20"/>
  <c r="P1068" i="20"/>
  <c r="Q1068" i="20" s="1" a="1"/>
  <c r="Q1068" i="20" s="1"/>
  <c r="M1068" i="20"/>
  <c r="P1067" i="20"/>
  <c r="Q1067" i="20" s="1" a="1"/>
  <c r="Q1067" i="20" s="1"/>
  <c r="M1067" i="20"/>
  <c r="P1066" i="20"/>
  <c r="Q1066" i="20" s="1" a="1"/>
  <c r="Q1066" i="20" s="1"/>
  <c r="M1066" i="20"/>
  <c r="P1065" i="20"/>
  <c r="Q1065" i="20" s="1" a="1"/>
  <c r="Q1065" i="20" s="1"/>
  <c r="M1065" i="20"/>
  <c r="P1064" i="20"/>
  <c r="M1064" i="20"/>
  <c r="P1063" i="20"/>
  <c r="M1063" i="20"/>
  <c r="P1062" i="20"/>
  <c r="M1062" i="20"/>
  <c r="P1061" i="20"/>
  <c r="Q1061" i="20" s="1" a="1"/>
  <c r="Q1061" i="20" s="1"/>
  <c r="M1061" i="20"/>
  <c r="P1060" i="20"/>
  <c r="Q1060" i="20" s="1" a="1"/>
  <c r="Q1060" i="20" s="1"/>
  <c r="M1060" i="20"/>
  <c r="P1059" i="20"/>
  <c r="Q1059" i="20" s="1" a="1"/>
  <c r="Q1059" i="20" s="1"/>
  <c r="M1059" i="20"/>
  <c r="P1058" i="20"/>
  <c r="Q1058" i="20" s="1" a="1"/>
  <c r="Q1058" i="20" s="1"/>
  <c r="M1058" i="20"/>
  <c r="P1057" i="20"/>
  <c r="Q1057" i="20" s="1" a="1"/>
  <c r="Q1057" i="20" s="1"/>
  <c r="M1057" i="20"/>
  <c r="P1056" i="20"/>
  <c r="Q1056" i="20" s="1" a="1"/>
  <c r="Q1056" i="20" s="1"/>
  <c r="M1056" i="20"/>
  <c r="P1055" i="20"/>
  <c r="Q1055" i="20" s="1" a="1"/>
  <c r="Q1055" i="20" s="1"/>
  <c r="M1055" i="20"/>
  <c r="P1054" i="20"/>
  <c r="Q1054" i="20" s="1" a="1"/>
  <c r="Q1054" i="20" s="1"/>
  <c r="M1054" i="20"/>
  <c r="P1053" i="20"/>
  <c r="Q1053" i="20" s="1" a="1"/>
  <c r="Q1053" i="20" s="1"/>
  <c r="M1053" i="20"/>
  <c r="P1052" i="20"/>
  <c r="Q1052" i="20" s="1" a="1"/>
  <c r="Q1052" i="20" s="1"/>
  <c r="M1052" i="20"/>
  <c r="P1051" i="20"/>
  <c r="M1051" i="20"/>
  <c r="P1050" i="20"/>
  <c r="Q1050" i="20" s="1" a="1"/>
  <c r="Q1050" i="20" s="1"/>
  <c r="M1050" i="20"/>
  <c r="P1049" i="20"/>
  <c r="M1049" i="20"/>
  <c r="P1048" i="20"/>
  <c r="M1048" i="20"/>
  <c r="P1047" i="20"/>
  <c r="M1047" i="20"/>
  <c r="P1046" i="20"/>
  <c r="Q1046" i="20" s="1" a="1"/>
  <c r="Q1046" i="20" s="1"/>
  <c r="M1046" i="20"/>
  <c r="P1045" i="20"/>
  <c r="Q1045" i="20" s="1" a="1"/>
  <c r="Q1045" i="20" s="1"/>
  <c r="M1045" i="20"/>
  <c r="P1044" i="20"/>
  <c r="Q1044" i="20" s="1" a="1"/>
  <c r="Q1044" i="20" s="1"/>
  <c r="M1044" i="20"/>
  <c r="P1043" i="20"/>
  <c r="Q1043" i="20" s="1" a="1"/>
  <c r="Q1043" i="20" s="1"/>
  <c r="M1043" i="20"/>
  <c r="P1042" i="20"/>
  <c r="Q1042" i="20" s="1" a="1"/>
  <c r="Q1042" i="20" s="1"/>
  <c r="M1042" i="20"/>
  <c r="P1041" i="20"/>
  <c r="Q1041" i="20" s="1" a="1"/>
  <c r="Q1041" i="20" s="1"/>
  <c r="M1041" i="20"/>
  <c r="P1040" i="20"/>
  <c r="Q1040" i="20" s="1" a="1"/>
  <c r="Q1040" i="20" s="1"/>
  <c r="M1040" i="20"/>
  <c r="P1039" i="20"/>
  <c r="Q1039" i="20" s="1" a="1"/>
  <c r="Q1039" i="20" s="1"/>
  <c r="M1039" i="20"/>
  <c r="P1038" i="20"/>
  <c r="Q1038" i="20" s="1" a="1"/>
  <c r="Q1038" i="20" s="1"/>
  <c r="M1038" i="20"/>
  <c r="P1037" i="20"/>
  <c r="M1037" i="20"/>
  <c r="P1036" i="20"/>
  <c r="M1036" i="20"/>
  <c r="P1035" i="20"/>
  <c r="M1035" i="20"/>
  <c r="P1034" i="20"/>
  <c r="Q1034" i="20" s="1" a="1"/>
  <c r="Q1034" i="20" s="1"/>
  <c r="M1034" i="20"/>
  <c r="P1033" i="20"/>
  <c r="Q1033" i="20" s="1" a="1"/>
  <c r="Q1033" i="20" s="1"/>
  <c r="M1033" i="20"/>
  <c r="P1032" i="20"/>
  <c r="Q1032" i="20" s="1" a="1"/>
  <c r="Q1032" i="20" s="1"/>
  <c r="M1032" i="20"/>
  <c r="P1031" i="20"/>
  <c r="Q1031" i="20" s="1" a="1"/>
  <c r="Q1031" i="20" s="1"/>
  <c r="M1031" i="20"/>
  <c r="P1030" i="20"/>
  <c r="Q1030" i="20" s="1" a="1"/>
  <c r="Q1030" i="20" s="1"/>
  <c r="M1030" i="20"/>
  <c r="P1029" i="20"/>
  <c r="Q1029" i="20" s="1" a="1"/>
  <c r="Q1029" i="20" s="1"/>
  <c r="M1029" i="20"/>
  <c r="P1028" i="20"/>
  <c r="Q1028" i="20" s="1" a="1"/>
  <c r="Q1028" i="20" s="1"/>
  <c r="M1028" i="20"/>
  <c r="P1027" i="20"/>
  <c r="Q1027" i="20" s="1" a="1"/>
  <c r="Q1027" i="20" s="1"/>
  <c r="M1027" i="20"/>
  <c r="P1026" i="20"/>
  <c r="Q1026" i="20" s="1" a="1"/>
  <c r="Q1026" i="20" s="1"/>
  <c r="M1026" i="20"/>
  <c r="P1025" i="20"/>
  <c r="M1025" i="20"/>
  <c r="P1024" i="20"/>
  <c r="M1024" i="20"/>
  <c r="P1023" i="20"/>
  <c r="M1023" i="20"/>
  <c r="P1022" i="20"/>
  <c r="Q1022" i="20" s="1" a="1"/>
  <c r="Q1022" i="20" s="1"/>
  <c r="M1022" i="20"/>
  <c r="P1021" i="20"/>
  <c r="Q1021" i="20" s="1" a="1"/>
  <c r="Q1021" i="20" s="1"/>
  <c r="M1021" i="20"/>
  <c r="P1020" i="20"/>
  <c r="Q1020" i="20" s="1" a="1"/>
  <c r="Q1020" i="20" s="1"/>
  <c r="M1020" i="20"/>
  <c r="P1019" i="20"/>
  <c r="Q1019" i="20" s="1" a="1"/>
  <c r="Q1019" i="20" s="1"/>
  <c r="M1019" i="20"/>
  <c r="P1018" i="20"/>
  <c r="Q1018" i="20" s="1" a="1"/>
  <c r="Q1018" i="20" s="1"/>
  <c r="M1018" i="20"/>
  <c r="P1017" i="20"/>
  <c r="Q1017" i="20" s="1" a="1"/>
  <c r="Q1017" i="20" s="1"/>
  <c r="M1017" i="20"/>
  <c r="P1016" i="20"/>
  <c r="Q1016" i="20" s="1" a="1"/>
  <c r="Q1016" i="20" s="1"/>
  <c r="M1016" i="20"/>
  <c r="P1015" i="20"/>
  <c r="Q1015" i="20" s="1" a="1"/>
  <c r="Q1015" i="20" s="1"/>
  <c r="M1015" i="20"/>
  <c r="P1014" i="20"/>
  <c r="Q1014" i="20" s="1" a="1"/>
  <c r="Q1014" i="20" s="1"/>
  <c r="M1014" i="20"/>
  <c r="P1013" i="20"/>
  <c r="M1013" i="20"/>
  <c r="P1012" i="20"/>
  <c r="M1012" i="20"/>
  <c r="P1011" i="20"/>
  <c r="M1011" i="20"/>
  <c r="P1010" i="20"/>
  <c r="Q1010" i="20" s="1" a="1"/>
  <c r="Q1010" i="20" s="1"/>
  <c r="M1010" i="20"/>
  <c r="P1009" i="20"/>
  <c r="Q1009" i="20" s="1" a="1"/>
  <c r="Q1009" i="20" s="1"/>
  <c r="M1009" i="20"/>
  <c r="P1008" i="20"/>
  <c r="Q1008" i="20" s="1" a="1"/>
  <c r="Q1008" i="20" s="1"/>
  <c r="M1008" i="20"/>
  <c r="P1007" i="20"/>
  <c r="Q1007" i="20" s="1" a="1"/>
  <c r="Q1007" i="20" s="1"/>
  <c r="M1007" i="20"/>
  <c r="P1006" i="20"/>
  <c r="Q1006" i="20" s="1" a="1"/>
  <c r="Q1006" i="20" s="1"/>
  <c r="M1006" i="20"/>
  <c r="P1005" i="20"/>
  <c r="Q1005" i="20" s="1" a="1"/>
  <c r="Q1005" i="20" s="1"/>
  <c r="M1005" i="20"/>
  <c r="P1004" i="20"/>
  <c r="Q1004" i="20" s="1" a="1"/>
  <c r="Q1004" i="20" s="1"/>
  <c r="M1004" i="20"/>
  <c r="P1003" i="20"/>
  <c r="Q1003" i="20" s="1" a="1"/>
  <c r="Q1003" i="20" s="1"/>
  <c r="M1003" i="20"/>
  <c r="P1002" i="20"/>
  <c r="Q1002" i="20" s="1" a="1"/>
  <c r="Q1002" i="20" s="1"/>
  <c r="M1002" i="20"/>
  <c r="P1001" i="20"/>
  <c r="Q1001" i="20" s="1" a="1"/>
  <c r="Q1001" i="20" s="1"/>
  <c r="M1001" i="20"/>
  <c r="P1000" i="20"/>
  <c r="M1000" i="20"/>
  <c r="P999" i="20"/>
  <c r="Q999" i="20" s="1" a="1"/>
  <c r="Q999" i="20" s="1"/>
  <c r="M999" i="20"/>
  <c r="P998" i="20"/>
  <c r="M998" i="20"/>
  <c r="P997" i="20"/>
  <c r="M997" i="20"/>
  <c r="P996" i="20"/>
  <c r="M996" i="20"/>
  <c r="P995" i="20"/>
  <c r="Q995" i="20" s="1" a="1"/>
  <c r="Q995" i="20" s="1"/>
  <c r="M995" i="20"/>
  <c r="P994" i="20"/>
  <c r="Q994" i="20" s="1" a="1"/>
  <c r="Q994" i="20" s="1"/>
  <c r="M994" i="20"/>
  <c r="P993" i="20"/>
  <c r="Q993" i="20" s="1" a="1"/>
  <c r="Q993" i="20" s="1"/>
  <c r="M993" i="20"/>
  <c r="P992" i="20"/>
  <c r="Q992" i="20" s="1" a="1"/>
  <c r="Q992" i="20" s="1"/>
  <c r="M992" i="20"/>
  <c r="P991" i="20"/>
  <c r="Q991" i="20" s="1" a="1"/>
  <c r="Q991" i="20" s="1"/>
  <c r="M991" i="20"/>
  <c r="P990" i="20"/>
  <c r="Q990" i="20" s="1" a="1"/>
  <c r="Q990" i="20" s="1"/>
  <c r="M990" i="20"/>
  <c r="P989" i="20"/>
  <c r="Q989" i="20" s="1" a="1"/>
  <c r="Q989" i="20" s="1"/>
  <c r="M989" i="20"/>
  <c r="P988" i="20"/>
  <c r="Q988" i="20" s="1" a="1"/>
  <c r="Q988" i="20" s="1"/>
  <c r="M988" i="20"/>
  <c r="P987" i="20"/>
  <c r="Q987" i="20" s="1" a="1"/>
  <c r="Q987" i="20" s="1"/>
  <c r="M987" i="20"/>
  <c r="P986" i="20"/>
  <c r="M986" i="20"/>
  <c r="P985" i="20"/>
  <c r="M985" i="20"/>
  <c r="P984" i="20"/>
  <c r="M984" i="20"/>
  <c r="P983" i="20"/>
  <c r="Q983" i="20" s="1" a="1"/>
  <c r="Q983" i="20" s="1"/>
  <c r="M983" i="20"/>
  <c r="P982" i="20"/>
  <c r="Q982" i="20" s="1" a="1"/>
  <c r="Q982" i="20" s="1"/>
  <c r="M982" i="20"/>
  <c r="P981" i="20"/>
  <c r="Q981" i="20" s="1" a="1"/>
  <c r="Q981" i="20" s="1"/>
  <c r="M981" i="20"/>
  <c r="P980" i="20"/>
  <c r="Q980" i="20" s="1" a="1"/>
  <c r="Q980" i="20" s="1"/>
  <c r="M980" i="20"/>
  <c r="P979" i="20"/>
  <c r="Q979" i="20" s="1" a="1"/>
  <c r="Q979" i="20" s="1"/>
  <c r="M979" i="20"/>
  <c r="P978" i="20"/>
  <c r="Q978" i="20" s="1" a="1"/>
  <c r="Q978" i="20" s="1"/>
  <c r="M978" i="20"/>
  <c r="P977" i="20"/>
  <c r="Q977" i="20" s="1" a="1"/>
  <c r="Q977" i="20" s="1"/>
  <c r="M977" i="20"/>
  <c r="P976" i="20"/>
  <c r="Q976" i="20" s="1" a="1"/>
  <c r="Q976" i="20" s="1"/>
  <c r="M976" i="20"/>
  <c r="P975" i="20"/>
  <c r="Q975" i="20" s="1" a="1"/>
  <c r="Q975" i="20" s="1"/>
  <c r="M975" i="20"/>
  <c r="P974" i="20"/>
  <c r="M974" i="20"/>
  <c r="P973" i="20"/>
  <c r="M973" i="20"/>
  <c r="P972" i="20"/>
  <c r="M972" i="20"/>
  <c r="P971" i="20"/>
  <c r="Q971" i="20" s="1" a="1"/>
  <c r="Q971" i="20" s="1"/>
  <c r="M971" i="20"/>
  <c r="P970" i="20"/>
  <c r="Q970" i="20" s="1" a="1"/>
  <c r="Q970" i="20" s="1"/>
  <c r="M970" i="20"/>
  <c r="P969" i="20"/>
  <c r="Q969" i="20" s="1" a="1"/>
  <c r="Q969" i="20" s="1"/>
  <c r="M969" i="20"/>
  <c r="P968" i="20"/>
  <c r="Q968" i="20" s="1" a="1"/>
  <c r="Q968" i="20" s="1"/>
  <c r="M968" i="20"/>
  <c r="P967" i="20"/>
  <c r="Q967" i="20" s="1" a="1"/>
  <c r="Q967" i="20" s="1"/>
  <c r="M967" i="20"/>
  <c r="P966" i="20"/>
  <c r="Q966" i="20" s="1" a="1"/>
  <c r="Q966" i="20" s="1"/>
  <c r="M966" i="20"/>
  <c r="P965" i="20"/>
  <c r="Q965" i="20" s="1" a="1"/>
  <c r="Q965" i="20" s="1"/>
  <c r="M965" i="20"/>
  <c r="P964" i="20"/>
  <c r="Q964" i="20" s="1" a="1"/>
  <c r="Q964" i="20" s="1"/>
  <c r="M964" i="20"/>
  <c r="P963" i="20"/>
  <c r="M963" i="20"/>
  <c r="P962" i="20"/>
  <c r="M962" i="20"/>
  <c r="P961" i="20"/>
  <c r="M961" i="20"/>
  <c r="P960" i="20"/>
  <c r="Q960" i="20" s="1" a="1"/>
  <c r="Q960" i="20" s="1"/>
  <c r="M960" i="20"/>
  <c r="P959" i="20"/>
  <c r="Q959" i="20" s="1" a="1"/>
  <c r="Q959" i="20" s="1"/>
  <c r="M959" i="20"/>
  <c r="P958" i="20"/>
  <c r="Q958" i="20" s="1" a="1"/>
  <c r="Q958" i="20" s="1"/>
  <c r="M958" i="20"/>
  <c r="P957" i="20"/>
  <c r="Q957" i="20" s="1" a="1"/>
  <c r="Q957" i="20" s="1"/>
  <c r="M957" i="20"/>
  <c r="P956" i="20"/>
  <c r="Q956" i="20" s="1" a="1"/>
  <c r="Q956" i="20" s="1"/>
  <c r="M956" i="20"/>
  <c r="P955" i="20"/>
  <c r="Q955" i="20" s="1" a="1"/>
  <c r="Q955" i="20" s="1"/>
  <c r="M955" i="20"/>
  <c r="P954" i="20"/>
  <c r="Q954" i="20" s="1" a="1"/>
  <c r="Q954" i="20" s="1"/>
  <c r="M954" i="20"/>
  <c r="P953" i="20"/>
  <c r="Q953" i="20" s="1" a="1"/>
  <c r="Q953" i="20" s="1"/>
  <c r="M953" i="20"/>
  <c r="P952" i="20"/>
  <c r="M952" i="20"/>
  <c r="P951" i="20"/>
  <c r="M951" i="20"/>
  <c r="P950" i="20"/>
  <c r="M950" i="20"/>
  <c r="P949" i="20"/>
  <c r="Q949" i="20" s="1" a="1"/>
  <c r="Q949" i="20" s="1"/>
  <c r="M949" i="20"/>
  <c r="P948" i="20"/>
  <c r="Q948" i="20" s="1" a="1"/>
  <c r="Q948" i="20" s="1"/>
  <c r="M948" i="20"/>
  <c r="P947" i="20"/>
  <c r="Q947" i="20" s="1" a="1"/>
  <c r="Q947" i="20" s="1"/>
  <c r="M947" i="20"/>
  <c r="P946" i="20"/>
  <c r="Q946" i="20" s="1" a="1"/>
  <c r="Q946" i="20" s="1"/>
  <c r="M946" i="20"/>
  <c r="P945" i="20"/>
  <c r="Q945" i="20" s="1" a="1"/>
  <c r="Q945" i="20" s="1"/>
  <c r="M945" i="20"/>
  <c r="P944" i="20"/>
  <c r="Q944" i="20" s="1" a="1"/>
  <c r="Q944" i="20" s="1"/>
  <c r="M944" i="20"/>
  <c r="P943" i="20"/>
  <c r="Q943" i="20" s="1" a="1"/>
  <c r="Q943" i="20" s="1"/>
  <c r="M943" i="20"/>
  <c r="P942" i="20"/>
  <c r="Q942" i="20" s="1" a="1"/>
  <c r="Q942" i="20" s="1"/>
  <c r="M942" i="20"/>
  <c r="P941" i="20"/>
  <c r="Q941" i="20" s="1" a="1"/>
  <c r="Q941" i="20" s="1"/>
  <c r="M941" i="20"/>
  <c r="P940" i="20"/>
  <c r="Q940" i="20" s="1" a="1"/>
  <c r="Q940" i="20" s="1"/>
  <c r="M940" i="20"/>
  <c r="P939" i="20"/>
  <c r="Q939" i="20" s="1" a="1"/>
  <c r="Q939" i="20" s="1"/>
  <c r="M939" i="20"/>
  <c r="P938" i="20"/>
  <c r="M938" i="20"/>
  <c r="P937" i="20"/>
  <c r="Q937" i="20" s="1" a="1"/>
  <c r="Q937" i="20" s="1"/>
  <c r="M937" i="20"/>
  <c r="P936" i="20"/>
  <c r="Q936" i="20" s="1" a="1"/>
  <c r="Q936" i="20" s="1"/>
  <c r="M936" i="20"/>
  <c r="P935" i="20"/>
  <c r="M935" i="20"/>
  <c r="P934" i="20"/>
  <c r="Q934" i="20" s="1" a="1"/>
  <c r="Q934" i="20" s="1"/>
  <c r="M934" i="20"/>
  <c r="P933" i="20"/>
  <c r="M933" i="20"/>
  <c r="P932" i="20"/>
  <c r="M932" i="20"/>
  <c r="P931" i="20"/>
  <c r="M931" i="20"/>
  <c r="P930" i="20"/>
  <c r="Q930" i="20" s="1" a="1"/>
  <c r="Q930" i="20" s="1"/>
  <c r="M930" i="20"/>
  <c r="P929" i="20"/>
  <c r="Q929" i="20" s="1" a="1"/>
  <c r="Q929" i="20" s="1"/>
  <c r="M929" i="20"/>
  <c r="P928" i="20"/>
  <c r="Q928" i="20" s="1" a="1"/>
  <c r="Q928" i="20" s="1"/>
  <c r="M928" i="20"/>
  <c r="P927" i="20"/>
  <c r="Q927" i="20" s="1" a="1"/>
  <c r="Q927" i="20" s="1"/>
  <c r="M927" i="20"/>
  <c r="P926" i="20"/>
  <c r="Q926" i="20" s="1" a="1"/>
  <c r="Q926" i="20" s="1"/>
  <c r="M926" i="20"/>
  <c r="P925" i="20"/>
  <c r="Q925" i="20" s="1" a="1"/>
  <c r="Q925" i="20" s="1"/>
  <c r="M925" i="20"/>
  <c r="P924" i="20"/>
  <c r="Q924" i="20" s="1" a="1"/>
  <c r="Q924" i="20" s="1"/>
  <c r="M924" i="20"/>
  <c r="P923" i="20"/>
  <c r="Q923" i="20" s="1" a="1"/>
  <c r="Q923" i="20" s="1"/>
  <c r="M923" i="20"/>
  <c r="P922" i="20"/>
  <c r="Q922" i="20" s="1" a="1"/>
  <c r="Q922" i="20" s="1"/>
  <c r="M922" i="20"/>
  <c r="P921" i="20"/>
  <c r="Q921" i="20" s="1" a="1"/>
  <c r="Q921" i="20" s="1"/>
  <c r="M921" i="20"/>
  <c r="P920" i="20"/>
  <c r="Q920" i="20" s="1" a="1"/>
  <c r="Q920" i="20" s="1"/>
  <c r="M920" i="20"/>
  <c r="P919" i="20"/>
  <c r="Q919" i="20" s="1" a="1"/>
  <c r="Q919" i="20" s="1"/>
  <c r="M919" i="20"/>
  <c r="P918" i="20"/>
  <c r="M918" i="20"/>
  <c r="P917" i="20"/>
  <c r="M917" i="20"/>
  <c r="P916" i="20"/>
  <c r="M916" i="20"/>
  <c r="P915" i="20"/>
  <c r="Q915" i="20" s="1" a="1"/>
  <c r="Q915" i="20" s="1"/>
  <c r="M915" i="20"/>
  <c r="P914" i="20"/>
  <c r="Q914" i="20" s="1" a="1"/>
  <c r="Q914" i="20" s="1"/>
  <c r="M914" i="20"/>
  <c r="P913" i="20"/>
  <c r="Q913" i="20" s="1" a="1"/>
  <c r="Q913" i="20" s="1"/>
  <c r="M913" i="20"/>
  <c r="P912" i="20"/>
  <c r="Q912" i="20" s="1" a="1"/>
  <c r="Q912" i="20" s="1"/>
  <c r="M912" i="20"/>
  <c r="P911" i="20"/>
  <c r="Q911" i="20" s="1" a="1"/>
  <c r="Q911" i="20" s="1"/>
  <c r="M911" i="20"/>
  <c r="P910" i="20"/>
  <c r="Q910" i="20" s="1" a="1"/>
  <c r="Q910" i="20" s="1"/>
  <c r="M910" i="20"/>
  <c r="P909" i="20"/>
  <c r="Q909" i="20" s="1" a="1"/>
  <c r="Q909" i="20" s="1"/>
  <c r="M909" i="20"/>
  <c r="P908" i="20"/>
  <c r="Q908" i="20" s="1" a="1"/>
  <c r="Q908" i="20" s="1"/>
  <c r="M908" i="20"/>
  <c r="P907" i="20"/>
  <c r="Q907" i="20" s="1" a="1"/>
  <c r="Q907" i="20" s="1"/>
  <c r="M907" i="20"/>
  <c r="P906" i="20"/>
  <c r="Q906" i="20" s="1" a="1"/>
  <c r="Q906" i="20" s="1"/>
  <c r="M906" i="20"/>
  <c r="P905" i="20"/>
  <c r="M905" i="20"/>
  <c r="P904" i="20"/>
  <c r="M904" i="20"/>
  <c r="P903" i="20"/>
  <c r="M903" i="20"/>
  <c r="P902" i="20"/>
  <c r="Q902" i="20" s="1" a="1"/>
  <c r="Q902" i="20" s="1"/>
  <c r="M902" i="20"/>
  <c r="P901" i="20"/>
  <c r="Q901" i="20" s="1" a="1"/>
  <c r="Q901" i="20" s="1"/>
  <c r="M901" i="20"/>
  <c r="P900" i="20"/>
  <c r="Q900" i="20" s="1" a="1"/>
  <c r="Q900" i="20" s="1"/>
  <c r="M900" i="20"/>
  <c r="P899" i="20"/>
  <c r="Q899" i="20" s="1" a="1"/>
  <c r="Q899" i="20" s="1"/>
  <c r="M899" i="20"/>
  <c r="P898" i="20"/>
  <c r="Q898" i="20" s="1" a="1"/>
  <c r="Q898" i="20" s="1"/>
  <c r="M898" i="20"/>
  <c r="P897" i="20"/>
  <c r="Q897" i="20" s="1" a="1"/>
  <c r="Q897" i="20" s="1"/>
  <c r="M897" i="20"/>
  <c r="P896" i="20"/>
  <c r="Q896" i="20" s="1" a="1"/>
  <c r="Q896" i="20" s="1"/>
  <c r="M896" i="20"/>
  <c r="P895" i="20"/>
  <c r="Q895" i="20" s="1" a="1"/>
  <c r="Q895" i="20" s="1"/>
  <c r="M895" i="20"/>
  <c r="P894" i="20"/>
  <c r="Q894" i="20" s="1" a="1"/>
  <c r="Q894" i="20" s="1"/>
  <c r="M894" i="20"/>
  <c r="P893" i="20"/>
  <c r="Q893" i="20" s="1" a="1"/>
  <c r="Q893" i="20" s="1"/>
  <c r="M893" i="20"/>
  <c r="P892" i="20"/>
  <c r="M892" i="20"/>
  <c r="P891" i="20"/>
  <c r="M891" i="20"/>
  <c r="P890" i="20"/>
  <c r="M890" i="20"/>
  <c r="P889" i="20"/>
  <c r="Q889" i="20" s="1" a="1"/>
  <c r="Q889" i="20" s="1"/>
  <c r="M889" i="20"/>
  <c r="P888" i="20"/>
  <c r="Q888" i="20" s="1" a="1"/>
  <c r="Q888" i="20" s="1"/>
  <c r="M888" i="20"/>
  <c r="P887" i="20"/>
  <c r="Q887" i="20" s="1" a="1"/>
  <c r="Q887" i="20" s="1"/>
  <c r="M887" i="20"/>
  <c r="P886" i="20"/>
  <c r="Q886" i="20" s="1" a="1"/>
  <c r="Q886" i="20" s="1"/>
  <c r="M886" i="20"/>
  <c r="P885" i="20"/>
  <c r="Q885" i="20" s="1" a="1"/>
  <c r="Q885" i="20" s="1"/>
  <c r="M885" i="20"/>
  <c r="P884" i="20"/>
  <c r="Q884" i="20" s="1" a="1"/>
  <c r="Q884" i="20" s="1"/>
  <c r="M884" i="20"/>
  <c r="P883" i="20"/>
  <c r="Q883" i="20" s="1" a="1"/>
  <c r="Q883" i="20" s="1"/>
  <c r="M883" i="20"/>
  <c r="P882" i="20"/>
  <c r="Q882" i="20" s="1" a="1"/>
  <c r="Q882" i="20" s="1"/>
  <c r="M882" i="20"/>
  <c r="P881" i="20"/>
  <c r="Q881" i="20" s="1" a="1"/>
  <c r="Q881" i="20" s="1"/>
  <c r="M881" i="20"/>
  <c r="P880" i="20"/>
  <c r="Q880" i="20" s="1" a="1"/>
  <c r="Q880" i="20" s="1"/>
  <c r="M880" i="20"/>
  <c r="P879" i="20"/>
  <c r="M879" i="20"/>
  <c r="P878" i="20"/>
  <c r="M878" i="20"/>
  <c r="P877" i="20"/>
  <c r="M877" i="20"/>
  <c r="P876" i="20"/>
  <c r="Q876" i="20" s="1" a="1"/>
  <c r="Q876" i="20" s="1"/>
  <c r="M876" i="20"/>
  <c r="P875" i="20"/>
  <c r="Q875" i="20" s="1" a="1"/>
  <c r="Q875" i="20" s="1"/>
  <c r="M875" i="20"/>
  <c r="P874" i="20"/>
  <c r="Q874" i="20" s="1" a="1"/>
  <c r="Q874" i="20" s="1"/>
  <c r="M874" i="20"/>
  <c r="P873" i="20"/>
  <c r="Q873" i="20" s="1" a="1"/>
  <c r="Q873" i="20" s="1"/>
  <c r="M873" i="20"/>
  <c r="P872" i="20"/>
  <c r="Q872" i="20" s="1" a="1"/>
  <c r="Q872" i="20" s="1"/>
  <c r="M872" i="20"/>
  <c r="P871" i="20"/>
  <c r="Q871" i="20" s="1" a="1"/>
  <c r="Q871" i="20" s="1"/>
  <c r="M871" i="20"/>
  <c r="P870" i="20"/>
  <c r="Q870" i="20" s="1" a="1"/>
  <c r="Q870" i="20" s="1"/>
  <c r="M870" i="20"/>
  <c r="P869" i="20"/>
  <c r="Q869" i="20" s="1" a="1"/>
  <c r="Q869" i="20" s="1"/>
  <c r="M869" i="20"/>
  <c r="P868" i="20"/>
  <c r="Q868" i="20" s="1" a="1"/>
  <c r="Q868" i="20" s="1"/>
  <c r="M868" i="20"/>
  <c r="P867" i="20"/>
  <c r="Q867" i="20" s="1" a="1"/>
  <c r="Q867" i="20" s="1"/>
  <c r="M867" i="20"/>
  <c r="M866" i="20"/>
  <c r="M865" i="20"/>
  <c r="M864" i="20"/>
  <c r="M863" i="20"/>
  <c r="M862" i="20"/>
  <c r="M861" i="20"/>
  <c r="M860" i="20"/>
  <c r="M859" i="20"/>
  <c r="M858" i="20"/>
  <c r="M857" i="20"/>
  <c r="P856" i="20"/>
  <c r="M856" i="20"/>
  <c r="P855" i="20"/>
  <c r="M855" i="20"/>
  <c r="P854" i="20"/>
  <c r="M854" i="20"/>
  <c r="P853" i="20"/>
  <c r="M853" i="20"/>
  <c r="P852" i="20"/>
  <c r="M852" i="20"/>
  <c r="P851" i="20"/>
  <c r="M851" i="20"/>
  <c r="P850" i="20"/>
  <c r="M850" i="20"/>
  <c r="P849" i="20"/>
  <c r="M849" i="20"/>
  <c r="P848" i="20"/>
  <c r="M848" i="20"/>
  <c r="P847" i="20"/>
  <c r="M847" i="20"/>
  <c r="P846" i="20"/>
  <c r="M846" i="20"/>
  <c r="P845" i="20"/>
  <c r="Q845" i="20" s="1" a="1"/>
  <c r="Q845" i="20" s="1"/>
  <c r="M845" i="20"/>
  <c r="P844" i="20"/>
  <c r="Q844" i="20" s="1" a="1"/>
  <c r="Q844" i="20" s="1"/>
  <c r="M844" i="20"/>
  <c r="P843" i="20"/>
  <c r="Q843" i="20" s="1" a="1"/>
  <c r="Q843" i="20" s="1"/>
  <c r="M843" i="20"/>
  <c r="P842" i="20"/>
  <c r="Q842" i="20" s="1" a="1"/>
  <c r="Q842" i="20" s="1"/>
  <c r="M842" i="20"/>
  <c r="P841" i="20"/>
  <c r="Q841" i="20" s="1" a="1"/>
  <c r="Q841" i="20" s="1"/>
  <c r="M841" i="20"/>
  <c r="P840" i="20"/>
  <c r="Q840" i="20" s="1" a="1"/>
  <c r="Q840" i="20" s="1"/>
  <c r="M840" i="20"/>
  <c r="P839" i="20"/>
  <c r="M839" i="20"/>
  <c r="M832" i="20"/>
  <c r="M831" i="20"/>
  <c r="P830" i="20"/>
  <c r="Q830" i="20" s="1" a="1"/>
  <c r="Q830" i="20" s="1"/>
  <c r="M830" i="20"/>
  <c r="P829" i="20"/>
  <c r="M829" i="20"/>
  <c r="P828" i="20"/>
  <c r="Q828" i="20" s="1" a="1"/>
  <c r="Q828" i="20" s="1"/>
  <c r="M828" i="20"/>
  <c r="P827" i="20"/>
  <c r="M827" i="20"/>
  <c r="P826" i="20"/>
  <c r="M826" i="20"/>
  <c r="P825" i="20"/>
  <c r="M825" i="20"/>
  <c r="P824" i="20"/>
  <c r="Q824" i="20" s="1" a="1"/>
  <c r="Q824" i="20" s="1"/>
  <c r="M824" i="20"/>
  <c r="P823" i="20"/>
  <c r="M823" i="20"/>
  <c r="P822" i="20"/>
  <c r="Q822" i="20" s="1" a="1"/>
  <c r="Q822" i="20" s="1"/>
  <c r="M822" i="20"/>
  <c r="P821" i="20"/>
  <c r="M821" i="20"/>
  <c r="P820" i="20"/>
  <c r="Q820" i="20" s="1" a="1"/>
  <c r="Q820" i="20" s="1"/>
  <c r="M820" i="20"/>
  <c r="P819" i="20"/>
  <c r="M819" i="20"/>
  <c r="P818" i="20"/>
  <c r="M818" i="20"/>
  <c r="P817" i="20"/>
  <c r="Q817" i="20" s="1" a="1"/>
  <c r="Q817" i="20" s="1"/>
  <c r="M817" i="20"/>
  <c r="P816" i="20"/>
  <c r="M816" i="20"/>
  <c r="P815" i="20"/>
  <c r="M815" i="20"/>
  <c r="P814" i="20"/>
  <c r="M814" i="20"/>
  <c r="P813" i="20"/>
  <c r="M813" i="20"/>
  <c r="P812" i="20"/>
  <c r="M812" i="20"/>
  <c r="P811" i="20"/>
  <c r="Q811" i="20" s="1" a="1"/>
  <c r="Q811" i="20" s="1"/>
  <c r="M811" i="20"/>
  <c r="P810" i="20"/>
  <c r="M810" i="20"/>
  <c r="P809" i="20"/>
  <c r="Q809" i="20" s="1" a="1"/>
  <c r="Q809" i="20" s="1"/>
  <c r="M809" i="20"/>
  <c r="P808" i="20"/>
  <c r="Q808" i="20" s="1" a="1"/>
  <c r="Q808" i="20" s="1"/>
  <c r="M808" i="20"/>
  <c r="P807" i="20"/>
  <c r="Q807" i="20" s="1" a="1"/>
  <c r="Q807" i="20" s="1"/>
  <c r="M807" i="20"/>
  <c r="P806" i="20"/>
  <c r="Q806" i="20" s="1" a="1"/>
  <c r="Q806" i="20" s="1"/>
  <c r="M806" i="20"/>
  <c r="P805" i="20"/>
  <c r="Q805" i="20" s="1" a="1"/>
  <c r="Q805" i="20" s="1"/>
  <c r="M805" i="20"/>
  <c r="P804" i="20"/>
  <c r="M804" i="20"/>
  <c r="P803" i="20"/>
  <c r="M803" i="20"/>
  <c r="P802" i="20"/>
  <c r="Q802" i="20" s="1" a="1"/>
  <c r="Q802" i="20" s="1"/>
  <c r="M802" i="20"/>
  <c r="P801" i="20"/>
  <c r="M801" i="20"/>
  <c r="P800" i="20"/>
  <c r="Q800" i="20" s="1" a="1"/>
  <c r="Q800" i="20" s="1"/>
  <c r="M800" i="20"/>
  <c r="P799" i="20"/>
  <c r="Q799" i="20" s="1" a="1"/>
  <c r="Q799" i="20" s="1"/>
  <c r="M799" i="20"/>
  <c r="P798" i="20"/>
  <c r="M798" i="20"/>
  <c r="P797" i="20"/>
  <c r="Q797" i="20" s="1" a="1"/>
  <c r="Q797" i="20" s="1"/>
  <c r="M797" i="20"/>
  <c r="P796" i="20"/>
  <c r="M796" i="20"/>
  <c r="P795" i="20"/>
  <c r="M795" i="20"/>
  <c r="P794" i="20"/>
  <c r="Q794" i="20" s="1" a="1"/>
  <c r="Q794" i="20" s="1"/>
  <c r="M794" i="20"/>
  <c r="P793" i="20"/>
  <c r="Q793" i="20" s="1" a="1"/>
  <c r="Q793" i="20" s="1"/>
  <c r="M793" i="20"/>
  <c r="P792" i="20"/>
  <c r="M792" i="20"/>
  <c r="P791" i="20"/>
  <c r="Q791" i="20" s="1" a="1"/>
  <c r="Q791" i="20" s="1"/>
  <c r="M791" i="20"/>
  <c r="P790" i="20"/>
  <c r="Q790" i="20" s="1" a="1"/>
  <c r="Q790" i="20" s="1"/>
  <c r="M790" i="20"/>
  <c r="P789" i="20"/>
  <c r="Q789" i="20" s="1" a="1"/>
  <c r="Q789" i="20" s="1"/>
  <c r="M789" i="20"/>
  <c r="P788" i="20"/>
  <c r="M788" i="20"/>
  <c r="P787" i="20"/>
  <c r="M787" i="20"/>
  <c r="P786" i="20"/>
  <c r="Q786" i="20" s="1" a="1"/>
  <c r="Q786" i="20" s="1"/>
  <c r="M786" i="20"/>
  <c r="P785" i="20"/>
  <c r="Q785" i="20" s="1" a="1"/>
  <c r="Q785" i="20" s="1"/>
  <c r="M785" i="20"/>
  <c r="P784" i="20"/>
  <c r="M784" i="20"/>
  <c r="P783" i="20"/>
  <c r="M783" i="20"/>
  <c r="P782" i="20"/>
  <c r="M782" i="20"/>
  <c r="P781" i="20"/>
  <c r="M781" i="20"/>
  <c r="P780" i="20"/>
  <c r="M780" i="20"/>
  <c r="P779" i="20"/>
  <c r="Q779" i="20" s="1" a="1"/>
  <c r="Q779" i="20" s="1"/>
  <c r="M779" i="20"/>
  <c r="P778" i="20"/>
  <c r="M778" i="20"/>
  <c r="P777" i="20"/>
  <c r="M777" i="20"/>
  <c r="P776" i="20"/>
  <c r="M776" i="20"/>
  <c r="P775" i="20"/>
  <c r="Q775" i="20" s="1"/>
  <c r="M775" i="20"/>
  <c r="P774" i="20"/>
  <c r="Q774" i="20" s="1"/>
  <c r="M774" i="20"/>
  <c r="P773" i="20"/>
  <c r="Q773" i="20" s="1"/>
  <c r="M773" i="20"/>
  <c r="P772" i="20"/>
  <c r="Q772" i="20" s="1"/>
  <c r="M772" i="20"/>
  <c r="P771" i="20"/>
  <c r="Q771" i="20" s="1"/>
  <c r="M771" i="20"/>
  <c r="P770" i="20"/>
  <c r="Q770" i="20" s="1"/>
  <c r="M770" i="20"/>
  <c r="P769" i="20"/>
  <c r="Q769" i="20" s="1"/>
  <c r="M769" i="20"/>
  <c r="P768" i="20"/>
  <c r="Q768" i="20" s="1"/>
  <c r="M768" i="20"/>
  <c r="P767" i="20"/>
  <c r="Q767" i="20" s="1"/>
  <c r="M767" i="20"/>
  <c r="P766" i="20"/>
  <c r="Q766" i="20" s="1"/>
  <c r="M766" i="20"/>
  <c r="P765" i="20"/>
  <c r="Q765" i="20" s="1"/>
  <c r="M765" i="20"/>
  <c r="P764" i="20"/>
  <c r="Q764" i="20" s="1"/>
  <c r="M764" i="20"/>
  <c r="P763" i="20"/>
  <c r="Q763" i="20" s="1"/>
  <c r="M763" i="20"/>
  <c r="P762" i="20"/>
  <c r="Q762" i="20" s="1"/>
  <c r="M762" i="20"/>
  <c r="P761" i="20"/>
  <c r="Q761" i="20" s="1"/>
  <c r="M761" i="20"/>
  <c r="P760" i="20"/>
  <c r="Q760" i="20" s="1"/>
  <c r="M760" i="20"/>
  <c r="P759" i="20"/>
  <c r="Q759" i="20" s="1"/>
  <c r="M759" i="20"/>
  <c r="P758" i="20"/>
  <c r="Q758" i="20" s="1"/>
  <c r="M758" i="20"/>
  <c r="P757" i="20"/>
  <c r="Q757" i="20" s="1"/>
  <c r="M757" i="20"/>
  <c r="P756" i="20"/>
  <c r="Q756" i="20" s="1"/>
  <c r="M756" i="20"/>
  <c r="P755" i="20"/>
  <c r="Q755" i="20" s="1"/>
  <c r="M755" i="20"/>
  <c r="P754" i="20"/>
  <c r="Q754" i="20" s="1"/>
  <c r="M754" i="20"/>
  <c r="P753" i="20"/>
  <c r="Q753" i="20" s="1"/>
  <c r="M753" i="20"/>
  <c r="P752" i="20"/>
  <c r="Q752" i="20" s="1"/>
  <c r="M752" i="20"/>
  <c r="P751" i="20"/>
  <c r="Q751" i="20" s="1"/>
  <c r="M751" i="20"/>
  <c r="P750" i="20"/>
  <c r="Q750" i="20" s="1"/>
  <c r="M750" i="20"/>
  <c r="P749" i="20"/>
  <c r="Q749" i="20" s="1"/>
  <c r="M749" i="20"/>
  <c r="P748" i="20"/>
  <c r="Q748" i="20" s="1"/>
  <c r="M748" i="20"/>
  <c r="P747" i="20"/>
  <c r="Q747" i="20" s="1"/>
  <c r="M747" i="20"/>
  <c r="P746" i="20"/>
  <c r="Q746" i="20" s="1"/>
  <c r="M746" i="20"/>
  <c r="P745" i="20"/>
  <c r="Q745" i="20" s="1"/>
  <c r="M745" i="20"/>
  <c r="P744" i="20"/>
  <c r="Q744" i="20" s="1"/>
  <c r="M744" i="20"/>
  <c r="P743" i="20"/>
  <c r="Q743" i="20" s="1"/>
  <c r="M743" i="20"/>
  <c r="P742" i="20"/>
  <c r="Q742" i="20" s="1"/>
  <c r="M742" i="20"/>
  <c r="P741" i="20"/>
  <c r="Q741" i="20" s="1"/>
  <c r="M741" i="20"/>
  <c r="P740" i="20"/>
  <c r="Q740" i="20" s="1"/>
  <c r="M740" i="20"/>
  <c r="P739" i="20"/>
  <c r="Q739" i="20" s="1"/>
  <c r="M739" i="20"/>
  <c r="P738" i="20"/>
  <c r="Q738" i="20" s="1"/>
  <c r="M738" i="20"/>
  <c r="P737" i="20"/>
  <c r="Q737" i="20" s="1"/>
  <c r="M737" i="20"/>
  <c r="P736" i="20"/>
  <c r="Q736" i="20" s="1"/>
  <c r="M736" i="20"/>
  <c r="P735" i="20"/>
  <c r="Q735" i="20" s="1"/>
  <c r="M735" i="20"/>
  <c r="P734" i="20"/>
  <c r="Q734" i="20" s="1"/>
  <c r="M734" i="20"/>
  <c r="P733" i="20"/>
  <c r="Q733" i="20" s="1"/>
  <c r="M733" i="20"/>
  <c r="P732" i="20"/>
  <c r="Q732" i="20" s="1"/>
  <c r="M732" i="20"/>
  <c r="P731" i="20"/>
  <c r="Q731" i="20" s="1"/>
  <c r="M731" i="20"/>
  <c r="P730" i="20"/>
  <c r="Q730" i="20" s="1"/>
  <c r="M730" i="20"/>
  <c r="P729" i="20"/>
  <c r="Q729" i="20" s="1"/>
  <c r="M729" i="20"/>
  <c r="P728" i="20"/>
  <c r="Q728" i="20" s="1"/>
  <c r="M728" i="20"/>
  <c r="P727" i="20"/>
  <c r="Q727" i="20" s="1"/>
  <c r="M727" i="20"/>
  <c r="P726" i="20"/>
  <c r="Q726" i="20" s="1"/>
  <c r="M726" i="20"/>
  <c r="P725" i="20"/>
  <c r="Q725" i="20" s="1"/>
  <c r="M725" i="20"/>
  <c r="P724" i="20"/>
  <c r="Q724" i="20" s="1"/>
  <c r="M724" i="20"/>
  <c r="P723" i="20"/>
  <c r="Q723" i="20" s="1"/>
  <c r="M723" i="20"/>
  <c r="P722" i="20"/>
  <c r="Q722" i="20" s="1"/>
  <c r="M722" i="20"/>
  <c r="P721" i="20"/>
  <c r="Q721" i="20" s="1"/>
  <c r="M721" i="20"/>
  <c r="P720" i="20"/>
  <c r="Q720" i="20" s="1"/>
  <c r="M720" i="20"/>
  <c r="P719" i="20"/>
  <c r="Q719" i="20" s="1"/>
  <c r="M719" i="20"/>
  <c r="P718" i="20"/>
  <c r="Q718" i="20" s="1"/>
  <c r="M718" i="20"/>
  <c r="P717" i="20"/>
  <c r="Q717" i="20" s="1"/>
  <c r="M717" i="20"/>
  <c r="P716" i="20"/>
  <c r="Q716" i="20" s="1"/>
  <c r="M716" i="20"/>
  <c r="P715" i="20"/>
  <c r="Q715" i="20" s="1"/>
  <c r="M715" i="20"/>
  <c r="P714" i="20"/>
  <c r="Q714" i="20" s="1"/>
  <c r="M714" i="20"/>
  <c r="P713" i="20"/>
  <c r="Q713" i="20" s="1"/>
  <c r="M713" i="20"/>
  <c r="P712" i="20"/>
  <c r="Q712" i="20" s="1"/>
  <c r="M712" i="20"/>
  <c r="P711" i="20"/>
  <c r="Q711" i="20" s="1"/>
  <c r="M711" i="20"/>
  <c r="P710" i="20"/>
  <c r="Q710" i="20" s="1"/>
  <c r="M710" i="20"/>
  <c r="P709" i="20"/>
  <c r="Q709" i="20" s="1"/>
  <c r="M709" i="20"/>
  <c r="P708" i="20"/>
  <c r="Q708" i="20" s="1"/>
  <c r="M708" i="20"/>
  <c r="P707" i="20"/>
  <c r="Q707" i="20" s="1"/>
  <c r="M707" i="20"/>
  <c r="P706" i="20"/>
  <c r="Q706" i="20" s="1"/>
  <c r="M706" i="20"/>
  <c r="P705" i="20"/>
  <c r="Q705" i="20" s="1"/>
  <c r="M705" i="20"/>
  <c r="P704" i="20"/>
  <c r="Q704" i="20" s="1"/>
  <c r="M704" i="20"/>
  <c r="P703" i="20"/>
  <c r="Q703" i="20" s="1"/>
  <c r="M703" i="20"/>
  <c r="P702" i="20"/>
  <c r="Q702" i="20" s="1"/>
  <c r="M702" i="20"/>
  <c r="P701" i="20"/>
  <c r="Q701" i="20" s="1"/>
  <c r="M701" i="20"/>
  <c r="P700" i="20"/>
  <c r="Q700" i="20" s="1"/>
  <c r="M700" i="20"/>
  <c r="P699" i="20"/>
  <c r="Q699" i="20" s="1"/>
  <c r="M699" i="20"/>
  <c r="P698" i="20"/>
  <c r="Q698" i="20" s="1"/>
  <c r="M698" i="20"/>
  <c r="P697" i="20"/>
  <c r="Q697" i="20" s="1"/>
  <c r="M697" i="20"/>
  <c r="P696" i="20"/>
  <c r="Q696" i="20" s="1"/>
  <c r="M696" i="20"/>
  <c r="P695" i="20"/>
  <c r="Q695" i="20" s="1"/>
  <c r="M695" i="20"/>
  <c r="P694" i="20"/>
  <c r="Q694" i="20" s="1"/>
  <c r="M694" i="20"/>
  <c r="P693" i="20"/>
  <c r="Q693" i="20" s="1"/>
  <c r="M693" i="20"/>
  <c r="P692" i="20"/>
  <c r="Q692" i="20" s="1"/>
  <c r="M692" i="20"/>
  <c r="P691" i="20"/>
  <c r="Q691" i="20" s="1"/>
  <c r="M691" i="20"/>
  <c r="P690" i="20"/>
  <c r="Q690" i="20" s="1"/>
  <c r="M690" i="20"/>
  <c r="P689" i="20"/>
  <c r="Q689" i="20" s="1"/>
  <c r="M689" i="20"/>
  <c r="P688" i="20"/>
  <c r="Q688" i="20" s="1"/>
  <c r="M688" i="20"/>
  <c r="P687" i="20"/>
  <c r="Q687" i="20" s="1"/>
  <c r="M687" i="20"/>
  <c r="P686" i="20"/>
  <c r="Q686" i="20" s="1"/>
  <c r="M686" i="20"/>
  <c r="P685" i="20"/>
  <c r="Q685" i="20" s="1"/>
  <c r="M685" i="20"/>
  <c r="P684" i="20"/>
  <c r="Q684" i="20" s="1"/>
  <c r="M684" i="20"/>
  <c r="P683" i="20"/>
  <c r="Q683" i="20" s="1"/>
  <c r="M683" i="20"/>
  <c r="P682" i="20"/>
  <c r="Q682" i="20" s="1"/>
  <c r="M682" i="20"/>
  <c r="P681" i="20"/>
  <c r="Q681" i="20" s="1"/>
  <c r="M681" i="20"/>
  <c r="P680" i="20"/>
  <c r="Q680" i="20" s="1"/>
  <c r="M680" i="20"/>
  <c r="P679" i="20"/>
  <c r="Q679" i="20" s="1"/>
  <c r="M679" i="20"/>
  <c r="P678" i="20"/>
  <c r="Q678" i="20" s="1"/>
  <c r="M678" i="20"/>
  <c r="P677" i="20"/>
  <c r="Q677" i="20" s="1"/>
  <c r="M677" i="20"/>
  <c r="P676" i="20"/>
  <c r="Q676" i="20" s="1"/>
  <c r="M676" i="20"/>
  <c r="P675" i="20"/>
  <c r="Q675" i="20" s="1"/>
  <c r="M675" i="20"/>
  <c r="P674" i="20"/>
  <c r="Q674" i="20" s="1"/>
  <c r="M674" i="20"/>
  <c r="P673" i="20"/>
  <c r="Q673" i="20" s="1"/>
  <c r="M673" i="20"/>
  <c r="P672" i="20"/>
  <c r="Q672" i="20" s="1"/>
  <c r="M672" i="20"/>
  <c r="P671" i="20"/>
  <c r="Q671" i="20" s="1"/>
  <c r="M671" i="20"/>
  <c r="P670" i="20"/>
  <c r="Q670" i="20" s="1"/>
  <c r="M670" i="20"/>
  <c r="P669" i="20"/>
  <c r="Q669" i="20" s="1"/>
  <c r="M669" i="20"/>
  <c r="P668" i="20"/>
  <c r="Q668" i="20" s="1"/>
  <c r="M668" i="20"/>
  <c r="P667" i="20"/>
  <c r="Q667" i="20" s="1"/>
  <c r="M667" i="20"/>
  <c r="P666" i="20"/>
  <c r="Q666" i="20" s="1"/>
  <c r="M666" i="20"/>
  <c r="P665" i="20"/>
  <c r="Q665" i="20" s="1"/>
  <c r="M665" i="20"/>
  <c r="P664" i="20"/>
  <c r="Q664" i="20" s="1"/>
  <c r="M664" i="20"/>
  <c r="P663" i="20"/>
  <c r="Q663" i="20" s="1"/>
  <c r="M663" i="20"/>
  <c r="P662" i="20"/>
  <c r="Q662" i="20" s="1"/>
  <c r="M662" i="20"/>
  <c r="P661" i="20"/>
  <c r="Q661" i="20" s="1"/>
  <c r="M661" i="20"/>
  <c r="P660" i="20"/>
  <c r="Q660" i="20" s="1"/>
  <c r="M660" i="20"/>
  <c r="P659" i="20"/>
  <c r="Q659" i="20" s="1"/>
  <c r="M659" i="20"/>
  <c r="P658" i="20"/>
  <c r="Q658" i="20" s="1"/>
  <c r="M658" i="20"/>
  <c r="P657" i="20"/>
  <c r="Q657" i="20" s="1"/>
  <c r="M657" i="20"/>
  <c r="P656" i="20"/>
  <c r="Q656" i="20" s="1"/>
  <c r="M656" i="20"/>
  <c r="P655" i="20"/>
  <c r="Q655" i="20" s="1"/>
  <c r="M655" i="20"/>
  <c r="P654" i="20"/>
  <c r="Q654" i="20" s="1"/>
  <c r="M654" i="20"/>
  <c r="P653" i="20"/>
  <c r="Q653" i="20" s="1"/>
  <c r="M653" i="20"/>
  <c r="P652" i="20"/>
  <c r="Q652" i="20" s="1"/>
  <c r="M652" i="20"/>
  <c r="P651" i="20"/>
  <c r="Q651" i="20" s="1"/>
  <c r="M651" i="20"/>
  <c r="P650" i="20"/>
  <c r="Q650" i="20" s="1"/>
  <c r="M650" i="20"/>
  <c r="P649" i="20"/>
  <c r="Q649" i="20" s="1"/>
  <c r="M649" i="20"/>
  <c r="P648" i="20"/>
  <c r="Q648" i="20" s="1"/>
  <c r="M648" i="20"/>
  <c r="P647" i="20"/>
  <c r="Q647" i="20" s="1"/>
  <c r="M647" i="20"/>
  <c r="P646" i="20"/>
  <c r="Q646" i="20" s="1"/>
  <c r="M646" i="20"/>
  <c r="P645" i="20"/>
  <c r="Q645" i="20" s="1"/>
  <c r="M645" i="20"/>
  <c r="P644" i="20"/>
  <c r="Q644" i="20" s="1"/>
  <c r="M644" i="20"/>
  <c r="P643" i="20"/>
  <c r="Q643" i="20" s="1"/>
  <c r="M643" i="20"/>
  <c r="P1260" i="16"/>
  <c r="P1261" i="16"/>
  <c r="M1261" i="16"/>
  <c r="M1260" i="16"/>
  <c r="P1109" i="16"/>
  <c r="P1110" i="16"/>
  <c r="P1111" i="16"/>
  <c r="P1112" i="16"/>
  <c r="P1113" i="16"/>
  <c r="P1114" i="16"/>
  <c r="P1115" i="16"/>
  <c r="P1116" i="16"/>
  <c r="P1117" i="16"/>
  <c r="P1118" i="16"/>
  <c r="P1119" i="16"/>
  <c r="P1120" i="16"/>
  <c r="P1121" i="16"/>
  <c r="P1122" i="16"/>
  <c r="P1123" i="16"/>
  <c r="P1124" i="16"/>
  <c r="P1125" i="16"/>
  <c r="P1126" i="16"/>
  <c r="P1127" i="16"/>
  <c r="P1128" i="16"/>
  <c r="P1129" i="16"/>
  <c r="P1130" i="16"/>
  <c r="P1131" i="16"/>
  <c r="P1132" i="16"/>
  <c r="P1133" i="16"/>
  <c r="P1134" i="16"/>
  <c r="P1135" i="16"/>
  <c r="P1136" i="16"/>
  <c r="P1137" i="16"/>
  <c r="P1138" i="16"/>
  <c r="P1139" i="16"/>
  <c r="P1140" i="16"/>
  <c r="P1141" i="16"/>
  <c r="P1142" i="16"/>
  <c r="P1143" i="16"/>
  <c r="P1144" i="16"/>
  <c r="P1145" i="16"/>
  <c r="P1146" i="16"/>
  <c r="P1147" i="16"/>
  <c r="P1148" i="16"/>
  <c r="P1149" i="16"/>
  <c r="P1150" i="16"/>
  <c r="P1151" i="16"/>
  <c r="P1152" i="16"/>
  <c r="P1153" i="16"/>
  <c r="P1154" i="16"/>
  <c r="P1155" i="16"/>
  <c r="P1156" i="16"/>
  <c r="P1157" i="16"/>
  <c r="P1158" i="16"/>
  <c r="P1159" i="16"/>
  <c r="P1160" i="16"/>
  <c r="P1161" i="16"/>
  <c r="P1162" i="16"/>
  <c r="P1163" i="16"/>
  <c r="P1164" i="16"/>
  <c r="P1165" i="16"/>
  <c r="P1166" i="16"/>
  <c r="P1167" i="16"/>
  <c r="M1167" i="16"/>
  <c r="M1166" i="16"/>
  <c r="M1165" i="16"/>
  <c r="M1164" i="16"/>
  <c r="M1163" i="16"/>
  <c r="M1162" i="16"/>
  <c r="M1161" i="16"/>
  <c r="M1160" i="16"/>
  <c r="M1159" i="16"/>
  <c r="M1158" i="16"/>
  <c r="M1157" i="16"/>
  <c r="M1156" i="16"/>
  <c r="M1155" i="16"/>
  <c r="M1154" i="16"/>
  <c r="M1153" i="16"/>
  <c r="M1152" i="16"/>
  <c r="M1151" i="16"/>
  <c r="M1150" i="16"/>
  <c r="M1149" i="16"/>
  <c r="M1148" i="16"/>
  <c r="M1147" i="16"/>
  <c r="M1146" i="16"/>
  <c r="M1145" i="16"/>
  <c r="M1144" i="16"/>
  <c r="M1143" i="16"/>
  <c r="M1142" i="16"/>
  <c r="M1141" i="16"/>
  <c r="M1140" i="16"/>
  <c r="M1139" i="16"/>
  <c r="M1138" i="16"/>
  <c r="M1137" i="16"/>
  <c r="M1136" i="16"/>
  <c r="M1135" i="16"/>
  <c r="M1134" i="16"/>
  <c r="M1133" i="16"/>
  <c r="M1132" i="16"/>
  <c r="M1131" i="16"/>
  <c r="M1130" i="16"/>
  <c r="M1129" i="16"/>
  <c r="M1128" i="16"/>
  <c r="M1127" i="16"/>
  <c r="M1126" i="16"/>
  <c r="M1125" i="16"/>
  <c r="M1124" i="16"/>
  <c r="M1123" i="16"/>
  <c r="M1122" i="16"/>
  <c r="M1121" i="16"/>
  <c r="M1120" i="16"/>
  <c r="M1119" i="16"/>
  <c r="M1118" i="16"/>
  <c r="M1117" i="16"/>
  <c r="M1116" i="16"/>
  <c r="M1115" i="16"/>
  <c r="M1114" i="16"/>
  <c r="M1113" i="16"/>
  <c r="M1112" i="16"/>
  <c r="M1111" i="16"/>
  <c r="M1110" i="16"/>
  <c r="M1109" i="16"/>
  <c r="M234" i="16"/>
  <c r="M233" i="16"/>
  <c r="M232" i="16"/>
  <c r="M231" i="16"/>
  <c r="M230" i="16"/>
  <c r="M229" i="16"/>
  <c r="M228" i="16"/>
  <c r="M227" i="16"/>
  <c r="M226" i="16"/>
  <c r="M225" i="16"/>
  <c r="P1254" i="16"/>
  <c r="P1255" i="16"/>
  <c r="P1256" i="16"/>
  <c r="P1257" i="16"/>
  <c r="P1258" i="16"/>
  <c r="P1259" i="16"/>
  <c r="M1259" i="16"/>
  <c r="M1258" i="16"/>
  <c r="M1257" i="16"/>
  <c r="M1256" i="16"/>
  <c r="M1255" i="16"/>
  <c r="M1254" i="16"/>
  <c r="P1248" i="16"/>
  <c r="P1249" i="16"/>
  <c r="P1250" i="16"/>
  <c r="P1251" i="16"/>
  <c r="P1252" i="16"/>
  <c r="P1253" i="16"/>
  <c r="M1253" i="16"/>
  <c r="M1252" i="16"/>
  <c r="M1251" i="16"/>
  <c r="M1250" i="16"/>
  <c r="M1249" i="16"/>
  <c r="M1248" i="16"/>
  <c r="P144" i="16"/>
  <c r="P145" i="16"/>
  <c r="P146" i="16"/>
  <c r="M146" i="16"/>
  <c r="M145" i="16"/>
  <c r="M144" i="16"/>
  <c r="P224" i="16"/>
  <c r="M224" i="16"/>
  <c r="P223" i="16"/>
  <c r="M223" i="16"/>
  <c r="P222" i="16"/>
  <c r="M222" i="16"/>
  <c r="P221" i="16"/>
  <c r="M221" i="16"/>
  <c r="P220" i="16"/>
  <c r="M220" i="16"/>
  <c r="P219" i="16"/>
  <c r="M219" i="16"/>
  <c r="P218" i="16"/>
  <c r="M218" i="16"/>
  <c r="P217" i="16"/>
  <c r="M217" i="16"/>
  <c r="P216" i="16"/>
  <c r="M216" i="16"/>
  <c r="P215" i="16"/>
  <c r="M215" i="16"/>
  <c r="P214" i="16"/>
  <c r="M214" i="16"/>
  <c r="P213" i="16"/>
  <c r="Q213" i="16" s="1" a="1"/>
  <c r="Q213" i="16" s="1"/>
  <c r="M213" i="16"/>
  <c r="P212" i="16"/>
  <c r="Q212" i="16" s="1" a="1"/>
  <c r="Q212" i="16" s="1"/>
  <c r="M212" i="16"/>
  <c r="P211" i="16"/>
  <c r="Q211" i="16" s="1" a="1"/>
  <c r="Q211" i="16" s="1"/>
  <c r="M211" i="16"/>
  <c r="P210" i="16"/>
  <c r="Q210" i="16" s="1" a="1"/>
  <c r="Q210" i="16" s="1"/>
  <c r="M210" i="16"/>
  <c r="P209" i="16"/>
  <c r="Q209" i="16" s="1" a="1"/>
  <c r="Q209" i="16" s="1"/>
  <c r="M209" i="16"/>
  <c r="P208" i="16"/>
  <c r="Q208" i="16" s="1" a="1"/>
  <c r="Q208" i="16" s="1"/>
  <c r="M208" i="16"/>
  <c r="P207" i="16"/>
  <c r="M207" i="16"/>
  <c r="P143" i="16"/>
  <c r="Q143" i="16" s="1"/>
  <c r="M143" i="16"/>
  <c r="P142" i="16"/>
  <c r="Q142" i="16" s="1"/>
  <c r="M142" i="16"/>
  <c r="P141" i="16"/>
  <c r="Q141" i="16" s="1"/>
  <c r="M141" i="16"/>
  <c r="P140" i="16"/>
  <c r="Q140" i="16" s="1"/>
  <c r="M140" i="16"/>
  <c r="P139" i="16"/>
  <c r="Q139" i="16" s="1"/>
  <c r="M139" i="16"/>
  <c r="P138" i="16"/>
  <c r="Q138" i="16" s="1"/>
  <c r="M138" i="16"/>
  <c r="P137" i="16"/>
  <c r="Q137" i="16" s="1"/>
  <c r="M137" i="16"/>
  <c r="P136" i="16"/>
  <c r="Q136" i="16" s="1"/>
  <c r="M136" i="16"/>
  <c r="P135" i="16"/>
  <c r="Q135" i="16" s="1"/>
  <c r="M135" i="16"/>
  <c r="P134" i="16"/>
  <c r="Q134" i="16" s="1"/>
  <c r="M134" i="16"/>
  <c r="P133" i="16"/>
  <c r="Q133" i="16" s="1"/>
  <c r="M133" i="16"/>
  <c r="P132" i="16"/>
  <c r="Q132" i="16" s="1"/>
  <c r="M132" i="16"/>
  <c r="P131" i="16"/>
  <c r="Q131" i="16" s="1"/>
  <c r="M131" i="16"/>
  <c r="P130" i="16"/>
  <c r="Q130" i="16" s="1"/>
  <c r="M130" i="16"/>
  <c r="P129" i="16"/>
  <c r="Q129" i="16" s="1"/>
  <c r="M129" i="16"/>
  <c r="P128" i="16"/>
  <c r="Q128" i="16" s="1"/>
  <c r="M128" i="16"/>
  <c r="P127" i="16"/>
  <c r="Q127" i="16" s="1"/>
  <c r="M127" i="16"/>
  <c r="P126" i="16"/>
  <c r="Q126" i="16" s="1"/>
  <c r="M126" i="16"/>
  <c r="P125" i="16"/>
  <c r="Q125" i="16" s="1"/>
  <c r="M125" i="16"/>
  <c r="P124" i="16"/>
  <c r="Q124" i="16" s="1"/>
  <c r="M124" i="16"/>
  <c r="P123" i="16"/>
  <c r="Q123" i="16" s="1"/>
  <c r="M123" i="16"/>
  <c r="P122" i="16"/>
  <c r="Q122" i="16" s="1"/>
  <c r="M122" i="16"/>
  <c r="P121" i="16"/>
  <c r="Q121" i="16" s="1"/>
  <c r="M121" i="16"/>
  <c r="P120" i="16"/>
  <c r="Q120" i="16" s="1"/>
  <c r="M120" i="16"/>
  <c r="P119" i="16"/>
  <c r="Q119" i="16" s="1"/>
  <c r="M119" i="16"/>
  <c r="P118" i="16"/>
  <c r="Q118" i="16" s="1"/>
  <c r="M118" i="16"/>
  <c r="P117" i="16"/>
  <c r="Q117" i="16" s="1"/>
  <c r="M117" i="16"/>
  <c r="P116" i="16"/>
  <c r="Q116" i="16" s="1"/>
  <c r="M116" i="16"/>
  <c r="P115" i="16"/>
  <c r="Q115" i="16" s="1"/>
  <c r="M115" i="16"/>
  <c r="P114" i="16"/>
  <c r="Q114" i="16" s="1"/>
  <c r="M114" i="16"/>
  <c r="P113" i="16"/>
  <c r="Q113" i="16" s="1"/>
  <c r="M113" i="16"/>
  <c r="P112" i="16"/>
  <c r="Q112" i="16" s="1"/>
  <c r="M112" i="16"/>
  <c r="P111" i="16"/>
  <c r="Q111" i="16" s="1"/>
  <c r="M111" i="16"/>
  <c r="P110" i="16"/>
  <c r="Q110" i="16" s="1"/>
  <c r="M110" i="16"/>
  <c r="P109" i="16"/>
  <c r="Q109" i="16" s="1"/>
  <c r="M109" i="16"/>
  <c r="P108" i="16"/>
  <c r="Q108" i="16" s="1"/>
  <c r="M108" i="16"/>
  <c r="P107" i="16"/>
  <c r="Q107" i="16" s="1"/>
  <c r="M107" i="16"/>
  <c r="P106" i="16"/>
  <c r="Q106" i="16" s="1"/>
  <c r="M106" i="16"/>
  <c r="P105" i="16"/>
  <c r="Q105" i="16" s="1"/>
  <c r="M105" i="16"/>
  <c r="P104" i="16"/>
  <c r="Q104" i="16" s="1"/>
  <c r="M104" i="16"/>
  <c r="P103" i="16"/>
  <c r="Q103" i="16" s="1"/>
  <c r="M103" i="16"/>
  <c r="P102" i="16"/>
  <c r="Q102" i="16" s="1"/>
  <c r="M102" i="16"/>
  <c r="P101" i="16"/>
  <c r="Q101" i="16" s="1"/>
  <c r="M101" i="16"/>
  <c r="P100" i="16"/>
  <c r="Q100" i="16" s="1"/>
  <c r="M100" i="16"/>
  <c r="P99" i="16"/>
  <c r="Q99" i="16" s="1"/>
  <c r="M99" i="16"/>
  <c r="P98" i="16"/>
  <c r="Q98" i="16" s="1"/>
  <c r="M98" i="16"/>
  <c r="P97" i="16"/>
  <c r="Q97" i="16" s="1"/>
  <c r="M97" i="16"/>
  <c r="P96" i="16"/>
  <c r="Q96" i="16" s="1"/>
  <c r="M96" i="16"/>
  <c r="P95" i="16"/>
  <c r="Q95" i="16" s="1"/>
  <c r="M95" i="16"/>
  <c r="P94" i="16"/>
  <c r="Q94" i="16" s="1"/>
  <c r="M94" i="16"/>
  <c r="P93" i="16"/>
  <c r="Q93" i="16" s="1"/>
  <c r="M93" i="16"/>
  <c r="P92" i="16"/>
  <c r="Q92" i="16" s="1"/>
  <c r="M92" i="16"/>
  <c r="P91" i="16"/>
  <c r="Q91" i="16" s="1"/>
  <c r="M91" i="16"/>
  <c r="P90" i="16"/>
  <c r="Q90" i="16" s="1"/>
  <c r="M90" i="16"/>
  <c r="P89" i="16"/>
  <c r="Q89" i="16" s="1"/>
  <c r="M89" i="16"/>
  <c r="P88" i="16"/>
  <c r="Q88" i="16" s="1"/>
  <c r="M88" i="16"/>
  <c r="P87" i="16"/>
  <c r="Q87" i="16" s="1"/>
  <c r="M87" i="16"/>
  <c r="P86" i="16"/>
  <c r="Q86" i="16" s="1"/>
  <c r="M86" i="16"/>
  <c r="P85" i="16"/>
  <c r="Q85" i="16" s="1"/>
  <c r="M85" i="16"/>
  <c r="P84" i="16"/>
  <c r="Q84" i="16" s="1"/>
  <c r="M84" i="16"/>
  <c r="P83" i="16"/>
  <c r="Q83" i="16" s="1"/>
  <c r="M83" i="16"/>
  <c r="P82" i="16"/>
  <c r="Q82" i="16" s="1"/>
  <c r="M82" i="16"/>
  <c r="P81" i="16"/>
  <c r="Q81" i="16" s="1"/>
  <c r="M81" i="16"/>
  <c r="P80" i="16"/>
  <c r="Q80" i="16" s="1"/>
  <c r="M80" i="16"/>
  <c r="P79" i="16"/>
  <c r="Q79" i="16" s="1"/>
  <c r="M79" i="16"/>
  <c r="P78" i="16"/>
  <c r="Q78" i="16" s="1"/>
  <c r="M78" i="16"/>
  <c r="P77" i="16"/>
  <c r="Q77" i="16" s="1"/>
  <c r="M77" i="16"/>
  <c r="P76" i="16"/>
  <c r="Q76" i="16" s="1"/>
  <c r="M76" i="16"/>
  <c r="P75" i="16"/>
  <c r="Q75" i="16" s="1"/>
  <c r="M75" i="16"/>
  <c r="P74" i="16"/>
  <c r="Q74" i="16" s="1"/>
  <c r="M74" i="16"/>
  <c r="P73" i="16"/>
  <c r="Q73" i="16" s="1"/>
  <c r="M73" i="16"/>
  <c r="P72" i="16"/>
  <c r="Q72" i="16" s="1"/>
  <c r="M72" i="16"/>
  <c r="P71" i="16"/>
  <c r="Q71" i="16" s="1"/>
  <c r="M71" i="16"/>
  <c r="P70" i="16"/>
  <c r="Q70" i="16" s="1"/>
  <c r="M70" i="16"/>
  <c r="P69" i="16"/>
  <c r="Q69" i="16" s="1"/>
  <c r="M69" i="16"/>
  <c r="P68" i="16"/>
  <c r="Q68" i="16" s="1"/>
  <c r="M68" i="16"/>
  <c r="P67" i="16"/>
  <c r="Q67" i="16" s="1"/>
  <c r="M67" i="16"/>
  <c r="P66" i="16"/>
  <c r="Q66" i="16" s="1"/>
  <c r="M66" i="16"/>
  <c r="P65" i="16"/>
  <c r="Q65" i="16" s="1"/>
  <c r="M65" i="16"/>
  <c r="P64" i="16"/>
  <c r="Q64" i="16" s="1"/>
  <c r="M64" i="16"/>
  <c r="P63" i="16"/>
  <c r="Q63" i="16" s="1"/>
  <c r="M63" i="16"/>
  <c r="P62" i="16"/>
  <c r="Q62" i="16" s="1"/>
  <c r="M62" i="16"/>
  <c r="P61" i="16"/>
  <c r="Q61" i="16" s="1"/>
  <c r="M61" i="16"/>
  <c r="P60" i="16"/>
  <c r="Q60" i="16" s="1"/>
  <c r="M60" i="16"/>
  <c r="P59" i="16"/>
  <c r="Q59" i="16" s="1"/>
  <c r="M59" i="16"/>
  <c r="P58" i="16"/>
  <c r="Q58" i="16" s="1"/>
  <c r="M58" i="16"/>
  <c r="P57" i="16"/>
  <c r="Q57" i="16" s="1"/>
  <c r="M57" i="16"/>
  <c r="P56" i="16"/>
  <c r="Q56" i="16" s="1"/>
  <c r="M56" i="16"/>
  <c r="P55" i="16"/>
  <c r="Q55" i="16" s="1"/>
  <c r="M55" i="16"/>
  <c r="P54" i="16"/>
  <c r="Q54" i="16" s="1"/>
  <c r="M54" i="16"/>
  <c r="P53" i="16"/>
  <c r="Q53" i="16" s="1"/>
  <c r="M53" i="16"/>
  <c r="P52" i="16"/>
  <c r="Q52" i="16" s="1"/>
  <c r="M52" i="16"/>
  <c r="P51" i="16"/>
  <c r="Q51" i="16" s="1"/>
  <c r="M51" i="16"/>
  <c r="P50" i="16"/>
  <c r="Q50" i="16" s="1"/>
  <c r="M50" i="16"/>
  <c r="P49" i="16"/>
  <c r="Q49" i="16" s="1"/>
  <c r="M49" i="16"/>
  <c r="P48" i="16"/>
  <c r="Q48" i="16" s="1"/>
  <c r="M48" i="16"/>
  <c r="P47" i="16"/>
  <c r="Q47" i="16" s="1"/>
  <c r="M47" i="16"/>
  <c r="P46" i="16"/>
  <c r="Q46" i="16" s="1"/>
  <c r="M46" i="16"/>
  <c r="P45" i="16"/>
  <c r="Q45" i="16" s="1"/>
  <c r="M45" i="16"/>
  <c r="P44" i="16"/>
  <c r="Q44" i="16" s="1"/>
  <c r="M44" i="16"/>
  <c r="P43" i="16"/>
  <c r="Q43" i="16" s="1"/>
  <c r="M43" i="16"/>
  <c r="P42" i="16"/>
  <c r="Q42" i="16" s="1"/>
  <c r="M42" i="16"/>
  <c r="P41" i="16"/>
  <c r="Q41" i="16" s="1"/>
  <c r="M41" i="16"/>
  <c r="P40" i="16"/>
  <c r="Q40" i="16" s="1"/>
  <c r="M40" i="16"/>
  <c r="P39" i="16"/>
  <c r="Q39" i="16" s="1"/>
  <c r="M39" i="16"/>
  <c r="P38" i="16"/>
  <c r="Q38" i="16" s="1"/>
  <c r="M38" i="16"/>
  <c r="P37" i="16"/>
  <c r="Q37" i="16" s="1"/>
  <c r="M37" i="16"/>
  <c r="P36" i="16"/>
  <c r="Q36" i="16" s="1"/>
  <c r="M36" i="16"/>
  <c r="P35" i="16"/>
  <c r="Q35" i="16" s="1"/>
  <c r="M35" i="16"/>
  <c r="P34" i="16"/>
  <c r="Q34" i="16" s="1"/>
  <c r="M34" i="16"/>
  <c r="P33" i="16"/>
  <c r="Q33" i="16" s="1"/>
  <c r="M33" i="16"/>
  <c r="P32" i="16"/>
  <c r="Q32" i="16" s="1"/>
  <c r="M32" i="16"/>
  <c r="P31" i="16"/>
  <c r="Q31" i="16" s="1"/>
  <c r="M31" i="16"/>
  <c r="P30" i="16"/>
  <c r="Q30" i="16" s="1"/>
  <c r="M30" i="16"/>
  <c r="P29" i="16"/>
  <c r="Q29" i="16" s="1"/>
  <c r="M29" i="16"/>
  <c r="P28" i="16"/>
  <c r="Q28" i="16" s="1"/>
  <c r="M28" i="16"/>
  <c r="P27" i="16"/>
  <c r="Q27" i="16" s="1"/>
  <c r="M27" i="16"/>
  <c r="P26" i="16"/>
  <c r="Q26" i="16" s="1"/>
  <c r="M26" i="16"/>
  <c r="P25" i="16"/>
  <c r="Q25" i="16" s="1"/>
  <c r="M25" i="16"/>
  <c r="P24" i="16"/>
  <c r="Q24" i="16" s="1"/>
  <c r="M24" i="16"/>
  <c r="P23" i="16"/>
  <c r="Q23" i="16" s="1"/>
  <c r="M23" i="16"/>
  <c r="P22" i="16"/>
  <c r="Q22" i="16" s="1"/>
  <c r="M22" i="16"/>
  <c r="P21" i="16"/>
  <c r="Q21" i="16" s="1"/>
  <c r="M21" i="16"/>
  <c r="P20" i="16"/>
  <c r="Q20" i="16" s="1"/>
  <c r="M20" i="16"/>
  <c r="P19" i="16"/>
  <c r="Q19" i="16" s="1"/>
  <c r="M19" i="16"/>
  <c r="P18" i="16"/>
  <c r="Q18" i="16" s="1"/>
  <c r="M18" i="16"/>
  <c r="P17" i="16"/>
  <c r="Q17" i="16" s="1"/>
  <c r="M17" i="16"/>
  <c r="P16" i="16"/>
  <c r="Q16" i="16" s="1"/>
  <c r="M16" i="16"/>
  <c r="P15" i="16"/>
  <c r="Q15" i="16" s="1"/>
  <c r="M15" i="16"/>
  <c r="P14" i="16"/>
  <c r="Q14" i="16" s="1"/>
  <c r="M14" i="16"/>
  <c r="P13" i="16"/>
  <c r="Q13" i="16" s="1"/>
  <c r="M13" i="16"/>
  <c r="P12" i="16"/>
  <c r="Q12" i="16" s="1"/>
  <c r="M12" i="16"/>
  <c r="P11" i="16"/>
  <c r="Q11" i="16" s="1"/>
  <c r="M11" i="16"/>
  <c r="M200" i="16"/>
  <c r="M199" i="16"/>
  <c r="P198" i="16"/>
  <c r="Q198" i="16" s="1" a="1"/>
  <c r="Q198" i="16" s="1"/>
  <c r="M198" i="16"/>
  <c r="P197" i="16"/>
  <c r="M197" i="16"/>
  <c r="P196" i="16"/>
  <c r="Q196" i="16" s="1" a="1"/>
  <c r="Q196" i="16" s="1"/>
  <c r="M196" i="16"/>
  <c r="P195" i="16"/>
  <c r="M195" i="16"/>
  <c r="P194" i="16"/>
  <c r="M194" i="16"/>
  <c r="P193" i="16"/>
  <c r="M193" i="16"/>
  <c r="P192" i="16"/>
  <c r="Q192" i="16" s="1" a="1"/>
  <c r="Q192" i="16" s="1"/>
  <c r="M192" i="16"/>
  <c r="P191" i="16"/>
  <c r="M191" i="16"/>
  <c r="P190" i="16"/>
  <c r="Q190" i="16" s="1" a="1"/>
  <c r="Q190" i="16" s="1"/>
  <c r="M190" i="16"/>
  <c r="P189" i="16"/>
  <c r="M189" i="16"/>
  <c r="P188" i="16"/>
  <c r="Q188" i="16" s="1" a="1"/>
  <c r="Q188" i="16" s="1"/>
  <c r="M188" i="16"/>
  <c r="P187" i="16"/>
  <c r="M187" i="16"/>
  <c r="P186" i="16"/>
  <c r="M186" i="16"/>
  <c r="P185" i="16"/>
  <c r="Q185" i="16" s="1" a="1"/>
  <c r="Q185" i="16" s="1"/>
  <c r="M185" i="16"/>
  <c r="P184" i="16"/>
  <c r="M184" i="16"/>
  <c r="P183" i="16"/>
  <c r="M183" i="16"/>
  <c r="P182" i="16"/>
  <c r="M182" i="16"/>
  <c r="P181" i="16"/>
  <c r="M181" i="16"/>
  <c r="P180" i="16"/>
  <c r="M180" i="16"/>
  <c r="P179" i="16"/>
  <c r="Q179" i="16" s="1" a="1"/>
  <c r="Q179" i="16" s="1"/>
  <c r="M179" i="16"/>
  <c r="P178" i="16"/>
  <c r="M178" i="16"/>
  <c r="P177" i="16"/>
  <c r="Q177" i="16" s="1" a="1"/>
  <c r="Q177" i="16" s="1"/>
  <c r="M177" i="16"/>
  <c r="P176" i="16"/>
  <c r="Q176" i="16" s="1" a="1"/>
  <c r="Q176" i="16" s="1"/>
  <c r="M176" i="16"/>
  <c r="P175" i="16"/>
  <c r="Q175" i="16" s="1" a="1"/>
  <c r="Q175" i="16" s="1"/>
  <c r="M175" i="16"/>
  <c r="P174" i="16"/>
  <c r="Q174" i="16" s="1" a="1"/>
  <c r="Q174" i="16" s="1"/>
  <c r="M174" i="16"/>
  <c r="P173" i="16"/>
  <c r="Q173" i="16" s="1" a="1"/>
  <c r="Q173" i="16" s="1"/>
  <c r="M173" i="16"/>
  <c r="P172" i="16"/>
  <c r="M172" i="16"/>
  <c r="P171" i="16"/>
  <c r="M171" i="16"/>
  <c r="P170" i="16"/>
  <c r="Q170" i="16" s="1" a="1"/>
  <c r="Q170" i="16" s="1"/>
  <c r="M170" i="16"/>
  <c r="P169" i="16"/>
  <c r="M169" i="16"/>
  <c r="P168" i="16"/>
  <c r="Q168" i="16" s="1" a="1"/>
  <c r="Q168" i="16" s="1"/>
  <c r="M168" i="16"/>
  <c r="P167" i="16"/>
  <c r="Q167" i="16" s="1" a="1"/>
  <c r="Q167" i="16" s="1"/>
  <c r="M167" i="16"/>
  <c r="P166" i="16"/>
  <c r="M166" i="16"/>
  <c r="P165" i="16"/>
  <c r="Q165" i="16" s="1" a="1"/>
  <c r="Q165" i="16" s="1"/>
  <c r="M165" i="16"/>
  <c r="P164" i="16"/>
  <c r="M164" i="16"/>
  <c r="P163" i="16"/>
  <c r="M163" i="16"/>
  <c r="P162" i="16"/>
  <c r="Q162" i="16" s="1" a="1"/>
  <c r="Q162" i="16" s="1"/>
  <c r="M162" i="16"/>
  <c r="P161" i="16"/>
  <c r="Q161" i="16" s="1" a="1"/>
  <c r="Q161" i="16" s="1"/>
  <c r="M161" i="16"/>
  <c r="P160" i="16"/>
  <c r="M160" i="16"/>
  <c r="P159" i="16"/>
  <c r="Q159" i="16" s="1" a="1"/>
  <c r="Q159" i="16" s="1"/>
  <c r="M159" i="16"/>
  <c r="P158" i="16"/>
  <c r="Q158" i="16" s="1" a="1"/>
  <c r="Q158" i="16" s="1"/>
  <c r="M158" i="16"/>
  <c r="P157" i="16"/>
  <c r="Q157" i="16" s="1" a="1"/>
  <c r="Q157" i="16" s="1"/>
  <c r="M157" i="16"/>
  <c r="P156" i="16"/>
  <c r="M156" i="16"/>
  <c r="P155" i="16"/>
  <c r="M155" i="16"/>
  <c r="P154" i="16"/>
  <c r="Q154" i="16" s="1" a="1"/>
  <c r="Q154" i="16" s="1"/>
  <c r="M154" i="16"/>
  <c r="P153" i="16"/>
  <c r="Q153" i="16" s="1" a="1"/>
  <c r="Q153" i="16" s="1"/>
  <c r="M153" i="16"/>
  <c r="P152" i="16"/>
  <c r="M152" i="16"/>
  <c r="P151" i="16"/>
  <c r="M151" i="16"/>
  <c r="P150" i="16"/>
  <c r="M150" i="16"/>
  <c r="P149" i="16"/>
  <c r="M149" i="16"/>
  <c r="P148" i="16"/>
  <c r="M148" i="16"/>
  <c r="P147" i="16"/>
  <c r="Q147" i="16" s="1" a="1"/>
  <c r="Q147" i="16" s="1"/>
  <c r="M147" i="16"/>
  <c r="P1108" i="16"/>
  <c r="M1108" i="16"/>
  <c r="P1107" i="16"/>
  <c r="M1107" i="16"/>
  <c r="P1106" i="16"/>
  <c r="Q1106" i="16" s="1" a="1"/>
  <c r="Q1106" i="16" s="1"/>
  <c r="M1106" i="16"/>
  <c r="P1105" i="16"/>
  <c r="Q1105" i="16" s="1" a="1"/>
  <c r="Q1105" i="16" s="1"/>
  <c r="M1105" i="16"/>
  <c r="P1104" i="16"/>
  <c r="Q1104" i="16" s="1" a="1"/>
  <c r="Q1104" i="16" s="1"/>
  <c r="M1104" i="16"/>
  <c r="P1103" i="16"/>
  <c r="Q1103" i="16" s="1" a="1"/>
  <c r="Q1103" i="16" s="1"/>
  <c r="M1103" i="16"/>
  <c r="P1102" i="16"/>
  <c r="M1102" i="16"/>
  <c r="P1101" i="16"/>
  <c r="M1101" i="16"/>
  <c r="P1100" i="16"/>
  <c r="M1100" i="16"/>
  <c r="P1099" i="16"/>
  <c r="Q1099" i="16" s="1" a="1"/>
  <c r="Q1099" i="16" s="1"/>
  <c r="M1099" i="16"/>
  <c r="P1098" i="16"/>
  <c r="Q1098" i="16" s="1" a="1"/>
  <c r="Q1098" i="16" s="1"/>
  <c r="M1098" i="16"/>
  <c r="P1097" i="16"/>
  <c r="Q1097" i="16" s="1" a="1"/>
  <c r="Q1097" i="16" s="1"/>
  <c r="M1097" i="16"/>
  <c r="P1096" i="16"/>
  <c r="M1096" i="16"/>
  <c r="P1095" i="16"/>
  <c r="M1095" i="16"/>
  <c r="P1094" i="16"/>
  <c r="Q1094" i="16" s="1" a="1"/>
  <c r="Q1094" i="16" s="1"/>
  <c r="M1094" i="16"/>
  <c r="P1093" i="16"/>
  <c r="Q1093" i="16" s="1" a="1"/>
  <c r="Q1093" i="16" s="1"/>
  <c r="M1093" i="16"/>
  <c r="P1092" i="16"/>
  <c r="M1092" i="16"/>
  <c r="P1091" i="16"/>
  <c r="M1091" i="16"/>
  <c r="P1090" i="16"/>
  <c r="M1090" i="16"/>
  <c r="P1089" i="16"/>
  <c r="M1089" i="16"/>
  <c r="P1088" i="16"/>
  <c r="M1088" i="16"/>
  <c r="P1087" i="16"/>
  <c r="M1087" i="16"/>
  <c r="P1086" i="16"/>
  <c r="M1086" i="16"/>
  <c r="P1085" i="16"/>
  <c r="M1085" i="16"/>
  <c r="P1084" i="16"/>
  <c r="Q1084" i="16" s="1" a="1"/>
  <c r="Q1084" i="16" s="1"/>
  <c r="M1084" i="16"/>
  <c r="P1083" i="16"/>
  <c r="Q1083" i="16" s="1" a="1"/>
  <c r="Q1083" i="16" s="1"/>
  <c r="M1083" i="16"/>
  <c r="P1082" i="16"/>
  <c r="M1082" i="16"/>
  <c r="P1081" i="16"/>
  <c r="Q1081" i="16" s="1" a="1"/>
  <c r="Q1081" i="16" s="1"/>
  <c r="M1081" i="16"/>
  <c r="P1080" i="16"/>
  <c r="Q1080" i="16" s="1" a="1"/>
  <c r="Q1080" i="16" s="1"/>
  <c r="M1080" i="16"/>
  <c r="P1079" i="16"/>
  <c r="Q1079" i="16" s="1" a="1"/>
  <c r="Q1079" i="16" s="1"/>
  <c r="M1079" i="16"/>
  <c r="P1078" i="16"/>
  <c r="Q1078" i="16" s="1" a="1"/>
  <c r="Q1078" i="16" s="1"/>
  <c r="M1078" i="16"/>
  <c r="P1077" i="16"/>
  <c r="M1077" i="16"/>
  <c r="P1076" i="16"/>
  <c r="M1076" i="16"/>
  <c r="P1075" i="16"/>
  <c r="M1075" i="16"/>
  <c r="P1074" i="16"/>
  <c r="Q1074" i="16" s="1" a="1"/>
  <c r="Q1074" i="16" s="1"/>
  <c r="M1074" i="16"/>
  <c r="P1073" i="16"/>
  <c r="Q1073" i="16" s="1" a="1"/>
  <c r="Q1073" i="16" s="1"/>
  <c r="M1073" i="16"/>
  <c r="P1072" i="16"/>
  <c r="M1072" i="16"/>
  <c r="P1071" i="16"/>
  <c r="M1071" i="16"/>
  <c r="P1070" i="16"/>
  <c r="M1070" i="16"/>
  <c r="P1069" i="16"/>
  <c r="Q1069" i="16" s="1" a="1"/>
  <c r="Q1069" i="16" s="1"/>
  <c r="M1069" i="16"/>
  <c r="P1068" i="16"/>
  <c r="M1068" i="16"/>
  <c r="P1067" i="16"/>
  <c r="M1067" i="16"/>
  <c r="P1066" i="16"/>
  <c r="Q1066" i="16" s="1" a="1"/>
  <c r="Q1066" i="16" s="1"/>
  <c r="M1066" i="16"/>
  <c r="P1065" i="16"/>
  <c r="Q1065" i="16" s="1" a="1"/>
  <c r="Q1065" i="16" s="1"/>
  <c r="M1065" i="16"/>
  <c r="P1064" i="16"/>
  <c r="Q1064" i="16" s="1" a="1"/>
  <c r="Q1064" i="16" s="1"/>
  <c r="M1064" i="16"/>
  <c r="P1063" i="16"/>
  <c r="M1063" i="16"/>
  <c r="P1062" i="16"/>
  <c r="M1062" i="16"/>
  <c r="P1061" i="16"/>
  <c r="M1061" i="16"/>
  <c r="P1060" i="16"/>
  <c r="Q1060" i="16" s="1" a="1"/>
  <c r="Q1060" i="16" s="1"/>
  <c r="M1060" i="16"/>
  <c r="P1059" i="16"/>
  <c r="Q1059" i="16" s="1" a="1"/>
  <c r="Q1059" i="16" s="1"/>
  <c r="M1059" i="16"/>
  <c r="P1058" i="16"/>
  <c r="M1058" i="16"/>
  <c r="P1057" i="16"/>
  <c r="Q1057" i="16" s="1" a="1"/>
  <c r="Q1057" i="16" s="1"/>
  <c r="M1057" i="16"/>
  <c r="P1056" i="16"/>
  <c r="Q1056" i="16" s="1" a="1"/>
  <c r="Q1056" i="16" s="1"/>
  <c r="M1056" i="16"/>
  <c r="P1055" i="16"/>
  <c r="M1055" i="16"/>
  <c r="P1054" i="16"/>
  <c r="M1054" i="16"/>
  <c r="P1053" i="16"/>
  <c r="M1053" i="16"/>
  <c r="P1052" i="16"/>
  <c r="Q1052" i="16" s="1" a="1"/>
  <c r="Q1052" i="16" s="1"/>
  <c r="M1052" i="16"/>
  <c r="P1051" i="16"/>
  <c r="Q1051" i="16" s="1" a="1"/>
  <c r="Q1051" i="16" s="1"/>
  <c r="M1051" i="16"/>
  <c r="P1050" i="16"/>
  <c r="Q1050" i="16" s="1" a="1"/>
  <c r="Q1050" i="16" s="1"/>
  <c r="M1050" i="16"/>
  <c r="P1049" i="16"/>
  <c r="Q1049" i="16" s="1" a="1"/>
  <c r="Q1049" i="16" s="1"/>
  <c r="M1049" i="16"/>
  <c r="P1048" i="16"/>
  <c r="Q1048" i="16" s="1" a="1"/>
  <c r="Q1048" i="16" s="1"/>
  <c r="M1048" i="16"/>
  <c r="P1047" i="16"/>
  <c r="Q1047" i="16" s="1" a="1"/>
  <c r="Q1047" i="16" s="1"/>
  <c r="M1047" i="16"/>
  <c r="P1046" i="16"/>
  <c r="Q1046" i="16" s="1" a="1"/>
  <c r="Q1046" i="16" s="1"/>
  <c r="M1046" i="16"/>
  <c r="P1045" i="16"/>
  <c r="M1045" i="16"/>
  <c r="P1044" i="16"/>
  <c r="M1044" i="16"/>
  <c r="P1043" i="16"/>
  <c r="M1043" i="16"/>
  <c r="P1042" i="16"/>
  <c r="Q1042" i="16" s="1" a="1"/>
  <c r="Q1042" i="16" s="1"/>
  <c r="M1042" i="16"/>
  <c r="P1041" i="16"/>
  <c r="Q1041" i="16" s="1" a="1"/>
  <c r="Q1041" i="16" s="1"/>
  <c r="M1041" i="16"/>
  <c r="P1040" i="16"/>
  <c r="Q1040" i="16" s="1" a="1"/>
  <c r="Q1040" i="16" s="1"/>
  <c r="M1040" i="16"/>
  <c r="P1039" i="16"/>
  <c r="Q1039" i="16" s="1" a="1"/>
  <c r="Q1039" i="16" s="1"/>
  <c r="M1039" i="16"/>
  <c r="P1038" i="16"/>
  <c r="Q1038" i="16" s="1" a="1"/>
  <c r="Q1038" i="16" s="1"/>
  <c r="M1038" i="16"/>
  <c r="P1037" i="16"/>
  <c r="Q1037" i="16" s="1" a="1"/>
  <c r="Q1037" i="16" s="1"/>
  <c r="M1037" i="16"/>
  <c r="P1036" i="16"/>
  <c r="Q1036" i="16" s="1" a="1"/>
  <c r="Q1036" i="16" s="1"/>
  <c r="M1036" i="16"/>
  <c r="P1035" i="16"/>
  <c r="Q1035" i="16" s="1" a="1"/>
  <c r="Q1035" i="16" s="1"/>
  <c r="M1035" i="16"/>
  <c r="P1034" i="16"/>
  <c r="M1034" i="16"/>
  <c r="P1033" i="16"/>
  <c r="Q1033" i="16" s="1" a="1"/>
  <c r="Q1033" i="16" s="1"/>
  <c r="M1033" i="16"/>
  <c r="P1032" i="16"/>
  <c r="Q1032" i="16" s="1" a="1"/>
  <c r="Q1032" i="16" s="1"/>
  <c r="M1032" i="16"/>
  <c r="P1031" i="16"/>
  <c r="Q1031" i="16" s="1" a="1"/>
  <c r="Q1031" i="16" s="1"/>
  <c r="M1031" i="16"/>
  <c r="P1030" i="16"/>
  <c r="M1030" i="16"/>
  <c r="P1029" i="16"/>
  <c r="M1029" i="16"/>
  <c r="P1028" i="16"/>
  <c r="M1028" i="16"/>
  <c r="P1027" i="16"/>
  <c r="Q1027" i="16" s="1" a="1"/>
  <c r="Q1027" i="16" s="1"/>
  <c r="M1027" i="16"/>
  <c r="P1026" i="16"/>
  <c r="Q1026" i="16" s="1" a="1"/>
  <c r="Q1026" i="16" s="1"/>
  <c r="M1026" i="16"/>
  <c r="P1025" i="16"/>
  <c r="Q1025" i="16" s="1" a="1"/>
  <c r="Q1025" i="16" s="1"/>
  <c r="M1025" i="16"/>
  <c r="P1024" i="16"/>
  <c r="Q1024" i="16" s="1" a="1"/>
  <c r="Q1024" i="16" s="1"/>
  <c r="M1024" i="16"/>
  <c r="P1023" i="16"/>
  <c r="Q1023" i="16" s="1" a="1"/>
  <c r="Q1023" i="16" s="1"/>
  <c r="M1023" i="16"/>
  <c r="P1022" i="16"/>
  <c r="Q1022" i="16" s="1" a="1"/>
  <c r="Q1022" i="16" s="1"/>
  <c r="M1022" i="16"/>
  <c r="P1021" i="16"/>
  <c r="Q1021" i="16" s="1" a="1"/>
  <c r="Q1021" i="16" s="1"/>
  <c r="M1021" i="16"/>
  <c r="P1020" i="16"/>
  <c r="Q1020" i="16" s="1" a="1"/>
  <c r="Q1020" i="16" s="1"/>
  <c r="M1020" i="16"/>
  <c r="P1019" i="16"/>
  <c r="M1019" i="16"/>
  <c r="P1018" i="16"/>
  <c r="M1018" i="16"/>
  <c r="P1017" i="16"/>
  <c r="M1017" i="16"/>
  <c r="P1016" i="16"/>
  <c r="Q1016" i="16" s="1" a="1"/>
  <c r="Q1016" i="16" s="1"/>
  <c r="M1016" i="16"/>
  <c r="P1015" i="16"/>
  <c r="Q1015" i="16" s="1" a="1"/>
  <c r="Q1015" i="16" s="1"/>
  <c r="M1015" i="16"/>
  <c r="P1014" i="16"/>
  <c r="Q1014" i="16" s="1" a="1"/>
  <c r="Q1014" i="16" s="1"/>
  <c r="M1014" i="16"/>
  <c r="P1013" i="16"/>
  <c r="Q1013" i="16" s="1" a="1"/>
  <c r="Q1013" i="16" s="1"/>
  <c r="M1013" i="16"/>
  <c r="P1012" i="16"/>
  <c r="Q1012" i="16" s="1" a="1"/>
  <c r="Q1012" i="16" s="1"/>
  <c r="M1012" i="16"/>
  <c r="P1011" i="16"/>
  <c r="Q1011" i="16" s="1" a="1"/>
  <c r="Q1011" i="16" s="1"/>
  <c r="M1011" i="16"/>
  <c r="P1010" i="16"/>
  <c r="Q1010" i="16" s="1" a="1"/>
  <c r="Q1010" i="16" s="1"/>
  <c r="M1010" i="16"/>
  <c r="P1009" i="16"/>
  <c r="Q1009" i="16" s="1" a="1"/>
  <c r="Q1009" i="16" s="1"/>
  <c r="M1009" i="16"/>
  <c r="P1008" i="16"/>
  <c r="Q1008" i="16" s="1" a="1"/>
  <c r="Q1008" i="16" s="1"/>
  <c r="M1008" i="16"/>
  <c r="P1007" i="16"/>
  <c r="Q1007" i="16" s="1" a="1"/>
  <c r="Q1007" i="16" s="1"/>
  <c r="M1007" i="16"/>
  <c r="P1006" i="16"/>
  <c r="M1006" i="16"/>
  <c r="P1005" i="16"/>
  <c r="M1005" i="16"/>
  <c r="P1004" i="16"/>
  <c r="M1004" i="16"/>
  <c r="P1003" i="16"/>
  <c r="Q1003" i="16" s="1" a="1"/>
  <c r="Q1003" i="16" s="1"/>
  <c r="M1003" i="16"/>
  <c r="P1002" i="16"/>
  <c r="Q1002" i="16" s="1" a="1"/>
  <c r="Q1002" i="16" s="1"/>
  <c r="M1002" i="16"/>
  <c r="P1001" i="16"/>
  <c r="Q1001" i="16" s="1" a="1"/>
  <c r="Q1001" i="16" s="1"/>
  <c r="M1001" i="16"/>
  <c r="P1000" i="16"/>
  <c r="Q1000" i="16" s="1" a="1"/>
  <c r="Q1000" i="16" s="1"/>
  <c r="M1000" i="16"/>
  <c r="P999" i="16"/>
  <c r="Q999" i="16" s="1" a="1"/>
  <c r="Q999" i="16" s="1"/>
  <c r="M999" i="16"/>
  <c r="P998" i="16"/>
  <c r="Q998" i="16" s="1" a="1"/>
  <c r="Q998" i="16" s="1"/>
  <c r="M998" i="16"/>
  <c r="P997" i="16"/>
  <c r="Q997" i="16" s="1" a="1"/>
  <c r="Q997" i="16" s="1"/>
  <c r="M997" i="16"/>
  <c r="P996" i="16"/>
  <c r="Q996" i="16" s="1" a="1"/>
  <c r="Q996" i="16" s="1"/>
  <c r="M996" i="16"/>
  <c r="P995" i="16"/>
  <c r="M995" i="16"/>
  <c r="P994" i="16"/>
  <c r="Q994" i="16" s="1" a="1"/>
  <c r="Q994" i="16" s="1"/>
  <c r="M994" i="16"/>
  <c r="P993" i="16"/>
  <c r="Q993" i="16" s="1" a="1"/>
  <c r="Q993" i="16" s="1"/>
  <c r="M993" i="16"/>
  <c r="P992" i="16"/>
  <c r="Q992" i="16" s="1" a="1"/>
  <c r="Q992" i="16" s="1"/>
  <c r="M992" i="16"/>
  <c r="P991" i="16"/>
  <c r="Q991" i="16" s="1" a="1"/>
  <c r="Q991" i="16" s="1"/>
  <c r="M991" i="16"/>
  <c r="P990" i="16"/>
  <c r="M990" i="16"/>
  <c r="P989" i="16"/>
  <c r="M989" i="16"/>
  <c r="P988" i="16"/>
  <c r="M988" i="16"/>
  <c r="P987" i="16"/>
  <c r="Q987" i="16" s="1" a="1"/>
  <c r="Q987" i="16" s="1"/>
  <c r="M987" i="16"/>
  <c r="P986" i="16"/>
  <c r="Q986" i="16" s="1" a="1"/>
  <c r="Q986" i="16" s="1"/>
  <c r="M986" i="16"/>
  <c r="P985" i="16"/>
  <c r="Q985" i="16" s="1" a="1"/>
  <c r="Q985" i="16" s="1"/>
  <c r="M985" i="16"/>
  <c r="P984" i="16"/>
  <c r="Q984" i="16" s="1" a="1"/>
  <c r="Q984" i="16" s="1"/>
  <c r="M984" i="16"/>
  <c r="P983" i="16"/>
  <c r="Q983" i="16" s="1" a="1"/>
  <c r="Q983" i="16" s="1"/>
  <c r="M983" i="16"/>
  <c r="P982" i="16"/>
  <c r="Q982" i="16" s="1" a="1"/>
  <c r="Q982" i="16" s="1"/>
  <c r="M982" i="16"/>
  <c r="P981" i="16"/>
  <c r="Q981" i="16" s="1" a="1"/>
  <c r="Q981" i="16" s="1"/>
  <c r="M981" i="16"/>
  <c r="P980" i="16"/>
  <c r="Q980" i="16" s="1" a="1"/>
  <c r="Q980" i="16" s="1"/>
  <c r="M980" i="16"/>
  <c r="P979" i="16"/>
  <c r="Q979" i="16" s="1" a="1"/>
  <c r="Q979" i="16" s="1"/>
  <c r="M979" i="16"/>
  <c r="P978" i="16"/>
  <c r="Q978" i="16" s="1" a="1"/>
  <c r="Q978" i="16" s="1"/>
  <c r="M978" i="16"/>
  <c r="P977" i="16"/>
  <c r="Q977" i="16" s="1" a="1"/>
  <c r="Q977" i="16" s="1"/>
  <c r="M977" i="16"/>
  <c r="P976" i="16"/>
  <c r="Q976" i="16" s="1" a="1"/>
  <c r="Q976" i="16" s="1"/>
  <c r="M976" i="16"/>
  <c r="P975" i="16"/>
  <c r="Q975" i="16" s="1" a="1"/>
  <c r="Q975" i="16" s="1"/>
  <c r="M975" i="16"/>
  <c r="P974" i="16"/>
  <c r="M974" i="16"/>
  <c r="P973" i="16"/>
  <c r="M973" i="16"/>
  <c r="P972" i="16"/>
  <c r="M972" i="16"/>
  <c r="P971" i="16"/>
  <c r="Q971" i="16" s="1" a="1"/>
  <c r="Q971" i="16" s="1"/>
  <c r="M971" i="16"/>
  <c r="P970" i="16"/>
  <c r="Q970" i="16" s="1" a="1"/>
  <c r="Q970" i="16" s="1"/>
  <c r="M970" i="16"/>
  <c r="P969" i="16"/>
  <c r="Q969" i="16" s="1" a="1"/>
  <c r="Q969" i="16" s="1"/>
  <c r="M969" i="16"/>
  <c r="P968" i="16"/>
  <c r="Q968" i="16" s="1" a="1"/>
  <c r="Q968" i="16" s="1"/>
  <c r="M968" i="16"/>
  <c r="P967" i="16"/>
  <c r="Q967" i="16" s="1" a="1"/>
  <c r="Q967" i="16" s="1"/>
  <c r="M967" i="16"/>
  <c r="P966" i="16"/>
  <c r="Q966" i="16" s="1" a="1"/>
  <c r="Q966" i="16" s="1"/>
  <c r="M966" i="16"/>
  <c r="P965" i="16"/>
  <c r="Q965" i="16" s="1" a="1"/>
  <c r="Q965" i="16" s="1"/>
  <c r="M965" i="16"/>
  <c r="P964" i="16"/>
  <c r="Q964" i="16" s="1" a="1"/>
  <c r="Q964" i="16" s="1"/>
  <c r="M964" i="16"/>
  <c r="P963" i="16"/>
  <c r="Q963" i="16" s="1" a="1"/>
  <c r="Q963" i="16" s="1"/>
  <c r="M963" i="16"/>
  <c r="P962" i="16"/>
  <c r="Q962" i="16" s="1" a="1"/>
  <c r="Q962" i="16" s="1"/>
  <c r="M962" i="16"/>
  <c r="P961" i="16"/>
  <c r="Q961" i="16" s="1" a="1"/>
  <c r="Q961" i="16" s="1"/>
  <c r="M961" i="16"/>
  <c r="P960" i="16"/>
  <c r="Q960" i="16" s="1" a="1"/>
  <c r="Q960" i="16" s="1"/>
  <c r="M960" i="16"/>
  <c r="P959" i="16"/>
  <c r="M959" i="16"/>
  <c r="P958" i="16"/>
  <c r="M958" i="16"/>
  <c r="P957" i="16"/>
  <c r="M957" i="16"/>
  <c r="P956" i="16"/>
  <c r="Q956" i="16" s="1" a="1"/>
  <c r="Q956" i="16" s="1"/>
  <c r="M956" i="16"/>
  <c r="P955" i="16"/>
  <c r="Q955" i="16" s="1" a="1"/>
  <c r="Q955" i="16" s="1"/>
  <c r="M955" i="16"/>
  <c r="P954" i="16"/>
  <c r="Q954" i="16" s="1" a="1"/>
  <c r="Q954" i="16" s="1"/>
  <c r="M954" i="16"/>
  <c r="P953" i="16"/>
  <c r="Q953" i="16" s="1" a="1"/>
  <c r="Q953" i="16" s="1"/>
  <c r="M953" i="16"/>
  <c r="P952" i="16"/>
  <c r="Q952" i="16" s="1" a="1"/>
  <c r="Q952" i="16" s="1"/>
  <c r="M952" i="16"/>
  <c r="P951" i="16"/>
  <c r="Q951" i="16" s="1" a="1"/>
  <c r="Q951" i="16" s="1"/>
  <c r="M951" i="16"/>
  <c r="P950" i="16"/>
  <c r="Q950" i="16" s="1" a="1"/>
  <c r="Q950" i="16" s="1"/>
  <c r="M950" i="16"/>
  <c r="P949" i="16"/>
  <c r="Q949" i="16" s="1" a="1"/>
  <c r="Q949" i="16" s="1"/>
  <c r="M949" i="16"/>
  <c r="P948" i="16"/>
  <c r="Q948" i="16" s="1" a="1"/>
  <c r="Q948" i="16" s="1"/>
  <c r="M948" i="16"/>
  <c r="P947" i="16"/>
  <c r="M947" i="16"/>
  <c r="P946" i="16"/>
  <c r="M946" i="16"/>
  <c r="P945" i="16"/>
  <c r="M945" i="16"/>
  <c r="P944" i="16"/>
  <c r="Q944" i="16" s="1" a="1"/>
  <c r="Q944" i="16" s="1"/>
  <c r="M944" i="16"/>
  <c r="P943" i="16"/>
  <c r="Q943" i="16" s="1" a="1"/>
  <c r="Q943" i="16" s="1"/>
  <c r="M943" i="16"/>
  <c r="P942" i="16"/>
  <c r="Q942" i="16" s="1" a="1"/>
  <c r="Q942" i="16" s="1"/>
  <c r="M942" i="16"/>
  <c r="P941" i="16"/>
  <c r="Q941" i="16" s="1" a="1"/>
  <c r="Q941" i="16" s="1"/>
  <c r="M941" i="16"/>
  <c r="P940" i="16"/>
  <c r="Q940" i="16" s="1" a="1"/>
  <c r="Q940" i="16" s="1"/>
  <c r="M940" i="16"/>
  <c r="P939" i="16"/>
  <c r="Q939" i="16" s="1" a="1"/>
  <c r="Q939" i="16" s="1"/>
  <c r="M939" i="16"/>
  <c r="P938" i="16"/>
  <c r="Q938" i="16" s="1" a="1"/>
  <c r="Q938" i="16" s="1"/>
  <c r="M938" i="16"/>
  <c r="P937" i="16"/>
  <c r="Q937" i="16" s="1" a="1"/>
  <c r="Q937" i="16" s="1"/>
  <c r="M937" i="16"/>
  <c r="P936" i="16"/>
  <c r="Q936" i="16" s="1" a="1"/>
  <c r="Q936" i="16" s="1"/>
  <c r="M936" i="16"/>
  <c r="P935" i="16"/>
  <c r="Q935" i="16" s="1" a="1"/>
  <c r="Q935" i="16" s="1"/>
  <c r="M935" i="16"/>
  <c r="P934" i="16"/>
  <c r="Q934" i="16" s="1" a="1"/>
  <c r="Q934" i="16" s="1"/>
  <c r="M934" i="16"/>
  <c r="P933" i="16"/>
  <c r="Q933" i="16" s="1" a="1"/>
  <c r="Q933" i="16" s="1"/>
  <c r="M933" i="16"/>
  <c r="P932" i="16"/>
  <c r="Q932" i="16" s="1" a="1"/>
  <c r="Q932" i="16" s="1"/>
  <c r="M932" i="16"/>
  <c r="P931" i="16"/>
  <c r="Q931" i="16" s="1" a="1"/>
  <c r="Q931" i="16" s="1"/>
  <c r="M931" i="16"/>
  <c r="P930" i="16"/>
  <c r="Q930" i="16" s="1" a="1"/>
  <c r="Q930" i="16" s="1"/>
  <c r="M930" i="16"/>
  <c r="P929" i="16"/>
  <c r="M929" i="16"/>
  <c r="P928" i="16"/>
  <c r="M928" i="16"/>
  <c r="P927" i="16"/>
  <c r="M927" i="16"/>
  <c r="P926" i="16"/>
  <c r="Q926" i="16" s="1" a="1"/>
  <c r="Q926" i="16" s="1"/>
  <c r="M926" i="16"/>
  <c r="P925" i="16"/>
  <c r="Q925" i="16" s="1" a="1"/>
  <c r="Q925" i="16" s="1"/>
  <c r="M925" i="16"/>
  <c r="P924" i="16"/>
  <c r="Q924" i="16" s="1" a="1"/>
  <c r="Q924" i="16" s="1"/>
  <c r="M924" i="16"/>
  <c r="P923" i="16"/>
  <c r="Q923" i="16" s="1" a="1"/>
  <c r="Q923" i="16" s="1"/>
  <c r="M923" i="16"/>
  <c r="P922" i="16"/>
  <c r="Q922" i="16" s="1" a="1"/>
  <c r="Q922" i="16" s="1"/>
  <c r="M922" i="16"/>
  <c r="P921" i="16"/>
  <c r="Q921" i="16" s="1" a="1"/>
  <c r="Q921" i="16" s="1"/>
  <c r="M921" i="16"/>
  <c r="P920" i="16"/>
  <c r="Q920" i="16" s="1" a="1"/>
  <c r="Q920" i="16" s="1"/>
  <c r="M920" i="16"/>
  <c r="P919" i="16"/>
  <c r="Q919" i="16" s="1" a="1"/>
  <c r="Q919" i="16" s="1"/>
  <c r="M919" i="16"/>
  <c r="P918" i="16"/>
  <c r="Q918" i="16" s="1" a="1"/>
  <c r="Q918" i="16" s="1"/>
  <c r="M918" i="16"/>
  <c r="P917" i="16"/>
  <c r="Q917" i="16" s="1" a="1"/>
  <c r="Q917" i="16" s="1"/>
  <c r="M917" i="16"/>
  <c r="P916" i="16"/>
  <c r="Q916" i="16" s="1" a="1"/>
  <c r="Q916" i="16" s="1"/>
  <c r="M916" i="16"/>
  <c r="P915" i="16"/>
  <c r="Q915" i="16" s="1" a="1"/>
  <c r="Q915" i="16" s="1"/>
  <c r="M915" i="16"/>
  <c r="P914" i="16"/>
  <c r="Q914" i="16" s="1" a="1"/>
  <c r="Q914" i="16" s="1"/>
  <c r="M914" i="16"/>
  <c r="P913" i="16"/>
  <c r="M913" i="16"/>
  <c r="P912" i="16"/>
  <c r="M912" i="16"/>
  <c r="P911" i="16"/>
  <c r="M911" i="16"/>
  <c r="P910" i="16"/>
  <c r="Q910" i="16" s="1" a="1"/>
  <c r="Q910" i="16" s="1"/>
  <c r="M910" i="16"/>
  <c r="P909" i="16"/>
  <c r="Q909" i="16" s="1" a="1"/>
  <c r="Q909" i="16" s="1"/>
  <c r="M909" i="16"/>
  <c r="P908" i="16"/>
  <c r="Q908" i="16" s="1" a="1"/>
  <c r="Q908" i="16" s="1"/>
  <c r="M908" i="16"/>
  <c r="P907" i="16"/>
  <c r="Q907" i="16" s="1" a="1"/>
  <c r="Q907" i="16" s="1"/>
  <c r="M907" i="16"/>
  <c r="P906" i="16"/>
  <c r="Q906" i="16" s="1" a="1"/>
  <c r="Q906" i="16" s="1"/>
  <c r="M906" i="16"/>
  <c r="P905" i="16"/>
  <c r="Q905" i="16" s="1" a="1"/>
  <c r="Q905" i="16" s="1"/>
  <c r="M905" i="16"/>
  <c r="P904" i="16"/>
  <c r="Q904" i="16" s="1" a="1"/>
  <c r="Q904" i="16" s="1"/>
  <c r="M904" i="16"/>
  <c r="P903" i="16"/>
  <c r="Q903" i="16" s="1" a="1"/>
  <c r="Q903" i="16" s="1"/>
  <c r="M903" i="16"/>
  <c r="P902" i="16"/>
  <c r="Q902" i="16" s="1" a="1"/>
  <c r="Q902" i="16" s="1"/>
  <c r="M902" i="16"/>
  <c r="P901" i="16"/>
  <c r="Q901" i="16" s="1" a="1"/>
  <c r="Q901" i="16" s="1"/>
  <c r="M901" i="16"/>
  <c r="P900" i="16"/>
  <c r="Q900" i="16" s="1" a="1"/>
  <c r="Q900" i="16" s="1"/>
  <c r="M900" i="16"/>
  <c r="P899" i="16"/>
  <c r="Q899" i="16" s="1" a="1"/>
  <c r="Q899" i="16" s="1"/>
  <c r="M899" i="16"/>
  <c r="P898" i="16"/>
  <c r="M898" i="16"/>
  <c r="P897" i="16"/>
  <c r="M897" i="16"/>
  <c r="P896" i="16"/>
  <c r="M896" i="16"/>
  <c r="P895" i="16"/>
  <c r="Q895" i="16" s="1" a="1"/>
  <c r="Q895" i="16" s="1"/>
  <c r="M895" i="16"/>
  <c r="P894" i="16"/>
  <c r="Q894" i="16" s="1" a="1"/>
  <c r="Q894" i="16" s="1"/>
  <c r="M894" i="16"/>
  <c r="P893" i="16"/>
  <c r="Q893" i="16" s="1" a="1"/>
  <c r="Q893" i="16" s="1"/>
  <c r="M893" i="16"/>
  <c r="P892" i="16"/>
  <c r="Q892" i="16" s="1" a="1"/>
  <c r="Q892" i="16" s="1"/>
  <c r="M892" i="16"/>
  <c r="P891" i="16"/>
  <c r="Q891" i="16" s="1" a="1"/>
  <c r="Q891" i="16" s="1"/>
  <c r="M891" i="16"/>
  <c r="P890" i="16"/>
  <c r="Q890" i="16" s="1" a="1"/>
  <c r="Q890" i="16" s="1"/>
  <c r="M890" i="16"/>
  <c r="P889" i="16"/>
  <c r="Q889" i="16" s="1" a="1"/>
  <c r="Q889" i="16" s="1"/>
  <c r="M889" i="16"/>
  <c r="P888" i="16"/>
  <c r="Q888" i="16" s="1" a="1"/>
  <c r="Q888" i="16" s="1"/>
  <c r="M888" i="16"/>
  <c r="P887" i="16"/>
  <c r="Q887" i="16" s="1" a="1"/>
  <c r="Q887" i="16" s="1"/>
  <c r="M887" i="16"/>
  <c r="P886" i="16"/>
  <c r="Q886" i="16" s="1" a="1"/>
  <c r="Q886" i="16" s="1"/>
  <c r="M886" i="16"/>
  <c r="P885" i="16"/>
  <c r="Q885" i="16" s="1" a="1"/>
  <c r="Q885" i="16" s="1"/>
  <c r="M885" i="16"/>
  <c r="P884" i="16"/>
  <c r="Q884" i="16" s="1" a="1"/>
  <c r="Q884" i="16" s="1"/>
  <c r="M884" i="16"/>
  <c r="P883" i="16"/>
  <c r="M883" i="16"/>
  <c r="P882" i="16"/>
  <c r="M882" i="16"/>
  <c r="P881" i="16"/>
  <c r="M881" i="16"/>
  <c r="P880" i="16"/>
  <c r="Q880" i="16" s="1" a="1"/>
  <c r="Q880" i="16" s="1"/>
  <c r="M880" i="16"/>
  <c r="P879" i="16"/>
  <c r="Q879" i="16" s="1" a="1"/>
  <c r="Q879" i="16" s="1"/>
  <c r="M879" i="16"/>
  <c r="P878" i="16"/>
  <c r="Q878" i="16" s="1" a="1"/>
  <c r="Q878" i="16" s="1"/>
  <c r="M878" i="16"/>
  <c r="P877" i="16"/>
  <c r="Q877" i="16" s="1" a="1"/>
  <c r="Q877" i="16" s="1"/>
  <c r="M877" i="16"/>
  <c r="P876" i="16"/>
  <c r="Q876" i="16" s="1" a="1"/>
  <c r="Q876" i="16" s="1"/>
  <c r="M876" i="16"/>
  <c r="P875" i="16"/>
  <c r="Q875" i="16" s="1" a="1"/>
  <c r="Q875" i="16" s="1"/>
  <c r="M875" i="16"/>
  <c r="P874" i="16"/>
  <c r="Q874" i="16" s="1" a="1"/>
  <c r="Q874" i="16" s="1"/>
  <c r="M874" i="16"/>
  <c r="P873" i="16"/>
  <c r="Q873" i="16" s="1" a="1"/>
  <c r="Q873" i="16" s="1"/>
  <c r="M873" i="16"/>
  <c r="P872" i="16"/>
  <c r="Q872" i="16" s="1" a="1"/>
  <c r="Q872" i="16" s="1"/>
  <c r="M872" i="16"/>
  <c r="P871" i="16"/>
  <c r="Q871" i="16" s="1" a="1"/>
  <c r="Q871" i="16" s="1"/>
  <c r="M871" i="16"/>
  <c r="P870" i="16"/>
  <c r="Q870" i="16" s="1" a="1"/>
  <c r="Q870" i="16" s="1"/>
  <c r="M870" i="16"/>
  <c r="P869" i="16"/>
  <c r="Q869" i="16" s="1" a="1"/>
  <c r="Q869" i="16" s="1"/>
  <c r="M869" i="16"/>
  <c r="P868" i="16"/>
  <c r="Q868" i="16" s="1" a="1"/>
  <c r="Q868" i="16" s="1"/>
  <c r="M868" i="16"/>
  <c r="P867" i="16"/>
  <c r="M867" i="16"/>
  <c r="P866" i="16"/>
  <c r="M866" i="16"/>
  <c r="P865" i="16"/>
  <c r="M865" i="16"/>
  <c r="P864" i="16"/>
  <c r="Q864" i="16" s="1" a="1"/>
  <c r="Q864" i="16" s="1"/>
  <c r="M864" i="16"/>
  <c r="P863" i="16"/>
  <c r="Q863" i="16" s="1" a="1"/>
  <c r="Q863" i="16" s="1"/>
  <c r="M863" i="16"/>
  <c r="P862" i="16"/>
  <c r="Q862" i="16" s="1" a="1"/>
  <c r="Q862" i="16" s="1"/>
  <c r="M862" i="16"/>
  <c r="P861" i="16"/>
  <c r="Q861" i="16" s="1" a="1"/>
  <c r="Q861" i="16" s="1"/>
  <c r="M861" i="16"/>
  <c r="P860" i="16"/>
  <c r="Q860" i="16" s="1" a="1"/>
  <c r="Q860" i="16" s="1"/>
  <c r="M860" i="16"/>
  <c r="P859" i="16"/>
  <c r="Q859" i="16" s="1" a="1"/>
  <c r="Q859" i="16" s="1"/>
  <c r="M859" i="16"/>
  <c r="P858" i="16"/>
  <c r="Q858" i="16" s="1" a="1"/>
  <c r="Q858" i="16" s="1"/>
  <c r="M858" i="16"/>
  <c r="P857" i="16"/>
  <c r="Q857" i="16" s="1" a="1"/>
  <c r="Q857" i="16" s="1"/>
  <c r="M857" i="16"/>
  <c r="P856" i="16"/>
  <c r="Q856" i="16" s="1" a="1"/>
  <c r="Q856" i="16" s="1"/>
  <c r="M856" i="16"/>
  <c r="P855" i="16"/>
  <c r="Q855" i="16" s="1" a="1"/>
  <c r="Q855" i="16" s="1"/>
  <c r="M855" i="16"/>
  <c r="P854" i="16"/>
  <c r="Q854" i="16" s="1" a="1"/>
  <c r="Q854" i="16" s="1"/>
  <c r="M854" i="16"/>
  <c r="P853" i="16"/>
  <c r="Q853" i="16" s="1" a="1"/>
  <c r="Q853" i="16" s="1"/>
  <c r="M853" i="16"/>
  <c r="P852" i="16"/>
  <c r="Q852" i="16" s="1" a="1"/>
  <c r="Q852" i="16" s="1"/>
  <c r="M852" i="16"/>
  <c r="P851" i="16"/>
  <c r="M851" i="16"/>
  <c r="P850" i="16"/>
  <c r="M850" i="16"/>
  <c r="P849" i="16"/>
  <c r="M849" i="16"/>
  <c r="P848" i="16"/>
  <c r="Q848" i="16" s="1" a="1"/>
  <c r="Q848" i="16" s="1"/>
  <c r="M848" i="16"/>
  <c r="P847" i="16"/>
  <c r="Q847" i="16" s="1" a="1"/>
  <c r="Q847" i="16" s="1"/>
  <c r="M847" i="16"/>
  <c r="P846" i="16"/>
  <c r="Q846" i="16" s="1" a="1"/>
  <c r="Q846" i="16" s="1"/>
  <c r="M846" i="16"/>
  <c r="P845" i="16"/>
  <c r="Q845" i="16" s="1" a="1"/>
  <c r="Q845" i="16" s="1"/>
  <c r="M845" i="16"/>
  <c r="P844" i="16"/>
  <c r="Q844" i="16" s="1" a="1"/>
  <c r="Q844" i="16" s="1"/>
  <c r="M844" i="16"/>
  <c r="P843" i="16"/>
  <c r="Q843" i="16" s="1" a="1"/>
  <c r="Q843" i="16" s="1"/>
  <c r="M843" i="16"/>
  <c r="P842" i="16"/>
  <c r="Q842" i="16" s="1" a="1"/>
  <c r="Q842" i="16" s="1"/>
  <c r="M842" i="16"/>
  <c r="P841" i="16"/>
  <c r="Q841" i="16" s="1" a="1"/>
  <c r="Q841" i="16" s="1"/>
  <c r="M841" i="16"/>
  <c r="P840" i="16"/>
  <c r="Q840" i="16" s="1" a="1"/>
  <c r="Q840" i="16" s="1"/>
  <c r="M840" i="16"/>
  <c r="P839" i="16"/>
  <c r="Q839" i="16" s="1" a="1"/>
  <c r="Q839" i="16" s="1"/>
  <c r="M839" i="16"/>
  <c r="P838" i="16"/>
  <c r="Q838" i="16" s="1" a="1"/>
  <c r="Q838" i="16" s="1"/>
  <c r="M838" i="16"/>
  <c r="P837" i="16"/>
  <c r="Q837" i="16" s="1" a="1"/>
  <c r="Q837" i="16" s="1"/>
  <c r="M837" i="16"/>
  <c r="P836" i="16"/>
  <c r="M836" i="16"/>
  <c r="P835" i="16"/>
  <c r="M835" i="16"/>
  <c r="P834" i="16"/>
  <c r="M834" i="16"/>
  <c r="P833" i="16"/>
  <c r="Q833" i="16" s="1" a="1"/>
  <c r="Q833" i="16" s="1"/>
  <c r="M833" i="16"/>
  <c r="P832" i="16"/>
  <c r="Q832" i="16" s="1" a="1"/>
  <c r="Q832" i="16" s="1"/>
  <c r="M832" i="16"/>
  <c r="P831" i="16"/>
  <c r="Q831" i="16" s="1" a="1"/>
  <c r="Q831" i="16" s="1"/>
  <c r="M831" i="16"/>
  <c r="P830" i="16"/>
  <c r="Q830" i="16" s="1" a="1"/>
  <c r="Q830" i="16" s="1"/>
  <c r="M830" i="16"/>
  <c r="P829" i="16"/>
  <c r="Q829" i="16" s="1" a="1"/>
  <c r="Q829" i="16" s="1"/>
  <c r="M829" i="16"/>
  <c r="P828" i="16"/>
  <c r="Q828" i="16" s="1" a="1"/>
  <c r="Q828" i="16" s="1"/>
  <c r="M828" i="16"/>
  <c r="P827" i="16"/>
  <c r="Q827" i="16" s="1" a="1"/>
  <c r="Q827" i="16" s="1"/>
  <c r="M827" i="16"/>
  <c r="P826" i="16"/>
  <c r="Q826" i="16" s="1" a="1"/>
  <c r="Q826" i="16" s="1"/>
  <c r="M826" i="16"/>
  <c r="P825" i="16"/>
  <c r="Q825" i="16" s="1" a="1"/>
  <c r="Q825" i="16" s="1"/>
  <c r="M825" i="16"/>
  <c r="P824" i="16"/>
  <c r="Q824" i="16" s="1" a="1"/>
  <c r="Q824" i="16" s="1"/>
  <c r="M824" i="16"/>
  <c r="P823" i="16"/>
  <c r="Q823" i="16" s="1" a="1"/>
  <c r="Q823" i="16" s="1"/>
  <c r="M823" i="16"/>
  <c r="P822" i="16"/>
  <c r="Q822" i="16" s="1" a="1"/>
  <c r="Q822" i="16" s="1"/>
  <c r="M822" i="16"/>
  <c r="P821" i="16"/>
  <c r="Q821" i="16" s="1" a="1"/>
  <c r="Q821" i="16" s="1"/>
  <c r="M821" i="16"/>
  <c r="P820" i="16"/>
  <c r="Q820" i="16" s="1" a="1"/>
  <c r="Q820" i="16" s="1"/>
  <c r="M820" i="16"/>
  <c r="P819" i="16"/>
  <c r="M819" i="16"/>
  <c r="P818" i="16"/>
  <c r="M818" i="16"/>
  <c r="P817" i="16"/>
  <c r="M817" i="16"/>
  <c r="P816" i="16"/>
  <c r="Q816" i="16" s="1" a="1"/>
  <c r="Q816" i="16" s="1"/>
  <c r="M816" i="16"/>
  <c r="P815" i="16"/>
  <c r="Q815" i="16" s="1" a="1"/>
  <c r="Q815" i="16" s="1"/>
  <c r="M815" i="16"/>
  <c r="P814" i="16"/>
  <c r="Q814" i="16" s="1" a="1"/>
  <c r="Q814" i="16" s="1"/>
  <c r="M814" i="16"/>
  <c r="P813" i="16"/>
  <c r="Q813" i="16" s="1" a="1"/>
  <c r="Q813" i="16" s="1"/>
  <c r="M813" i="16"/>
  <c r="P812" i="16"/>
  <c r="Q812" i="16" s="1" a="1"/>
  <c r="Q812" i="16" s="1"/>
  <c r="M812" i="16"/>
  <c r="P811" i="16"/>
  <c r="Q811" i="16" s="1" a="1"/>
  <c r="Q811" i="16" s="1"/>
  <c r="M811" i="16"/>
  <c r="P810" i="16"/>
  <c r="Q810" i="16" s="1" a="1"/>
  <c r="Q810" i="16" s="1"/>
  <c r="M810" i="16"/>
  <c r="P809" i="16"/>
  <c r="Q809" i="16" s="1" a="1"/>
  <c r="Q809" i="16" s="1"/>
  <c r="M809" i="16"/>
  <c r="P808" i="16"/>
  <c r="Q808" i="16" s="1" a="1"/>
  <c r="Q808" i="16" s="1"/>
  <c r="M808" i="16"/>
  <c r="P807" i="16"/>
  <c r="Q807" i="16" s="1" a="1"/>
  <c r="Q807" i="16" s="1"/>
  <c r="M807" i="16"/>
  <c r="P806" i="16"/>
  <c r="Q806" i="16" s="1" a="1"/>
  <c r="Q806" i="16" s="1"/>
  <c r="M806" i="16"/>
  <c r="P805" i="16"/>
  <c r="Q805" i="16" s="1" a="1"/>
  <c r="Q805" i="16" s="1"/>
  <c r="M805" i="16"/>
  <c r="P804" i="16"/>
  <c r="Q804" i="16" s="1" a="1"/>
  <c r="Q804" i="16" s="1"/>
  <c r="M804" i="16"/>
  <c r="P803" i="16"/>
  <c r="Q803" i="16" s="1" a="1"/>
  <c r="Q803" i="16" s="1"/>
  <c r="M803" i="16"/>
  <c r="P802" i="16"/>
  <c r="Q802" i="16" s="1" a="1"/>
  <c r="Q802" i="16" s="1"/>
  <c r="M802" i="16"/>
  <c r="P801" i="16"/>
  <c r="Q801" i="16" s="1" a="1"/>
  <c r="Q801" i="16" s="1"/>
  <c r="M801" i="16"/>
  <c r="P800" i="16"/>
  <c r="M800" i="16"/>
  <c r="P799" i="16"/>
  <c r="M799" i="16"/>
  <c r="P798" i="16"/>
  <c r="M798" i="16"/>
  <c r="P797" i="16"/>
  <c r="Q797" i="16" s="1" a="1"/>
  <c r="Q797" i="16" s="1"/>
  <c r="M797" i="16"/>
  <c r="P796" i="16"/>
  <c r="Q796" i="16" s="1" a="1"/>
  <c r="Q796" i="16" s="1"/>
  <c r="M796" i="16"/>
  <c r="P795" i="16"/>
  <c r="Q795" i="16" s="1" a="1"/>
  <c r="Q795" i="16" s="1"/>
  <c r="M795" i="16"/>
  <c r="P794" i="16"/>
  <c r="Q794" i="16" s="1" a="1"/>
  <c r="Q794" i="16" s="1"/>
  <c r="M794" i="16"/>
  <c r="P793" i="16"/>
  <c r="Q793" i="16" s="1" a="1"/>
  <c r="Q793" i="16" s="1"/>
  <c r="M793" i="16"/>
  <c r="P792" i="16"/>
  <c r="Q792" i="16" s="1" a="1"/>
  <c r="Q792" i="16" s="1"/>
  <c r="M792" i="16"/>
  <c r="P791" i="16"/>
  <c r="Q791" i="16" s="1" a="1"/>
  <c r="Q791" i="16" s="1"/>
  <c r="M791" i="16"/>
  <c r="P790" i="16"/>
  <c r="Q790" i="16" s="1" a="1"/>
  <c r="Q790" i="16" s="1"/>
  <c r="M790" i="16"/>
  <c r="P789" i="16"/>
  <c r="Q789" i="16" s="1" a="1"/>
  <c r="Q789" i="16" s="1"/>
  <c r="M789" i="16"/>
  <c r="P788" i="16"/>
  <c r="Q788" i="16" s="1" a="1"/>
  <c r="Q788" i="16" s="1"/>
  <c r="M788" i="16"/>
  <c r="P787" i="16"/>
  <c r="Q787" i="16" s="1" a="1"/>
  <c r="Q787" i="16" s="1"/>
  <c r="M787" i="16"/>
  <c r="P786" i="16"/>
  <c r="Q786" i="16" s="1" a="1"/>
  <c r="Q786" i="16" s="1"/>
  <c r="M786" i="16"/>
  <c r="P785" i="16"/>
  <c r="Q785" i="16" s="1" a="1"/>
  <c r="Q785" i="16" s="1"/>
  <c r="M785" i="16"/>
  <c r="P784" i="16"/>
  <c r="Q784" i="16" s="1" a="1"/>
  <c r="Q784" i="16" s="1"/>
  <c r="M784" i="16"/>
  <c r="P783" i="16"/>
  <c r="M783" i="16"/>
  <c r="P782" i="16"/>
  <c r="M782" i="16"/>
  <c r="P781" i="16"/>
  <c r="M781" i="16"/>
  <c r="P780" i="16"/>
  <c r="Q780" i="16" s="1" a="1"/>
  <c r="Q780" i="16" s="1"/>
  <c r="M780" i="16"/>
  <c r="P779" i="16"/>
  <c r="Q779" i="16" s="1" a="1"/>
  <c r="Q779" i="16" s="1"/>
  <c r="M779" i="16"/>
  <c r="P778" i="16"/>
  <c r="Q778" i="16" s="1" a="1"/>
  <c r="Q778" i="16" s="1"/>
  <c r="M778" i="16"/>
  <c r="P777" i="16"/>
  <c r="Q777" i="16" s="1" a="1"/>
  <c r="Q777" i="16" s="1"/>
  <c r="M777" i="16"/>
  <c r="P776" i="16"/>
  <c r="Q776" i="16" s="1" a="1"/>
  <c r="Q776" i="16" s="1"/>
  <c r="M776" i="16"/>
  <c r="P775" i="16"/>
  <c r="Q775" i="16" s="1" a="1"/>
  <c r="Q775" i="16" s="1"/>
  <c r="M775" i="16"/>
  <c r="P774" i="16"/>
  <c r="Q774" i="16" s="1" a="1"/>
  <c r="Q774" i="16" s="1"/>
  <c r="M774" i="16"/>
  <c r="P773" i="16"/>
  <c r="Q773" i="16" s="1" a="1"/>
  <c r="Q773" i="16" s="1"/>
  <c r="M773" i="16"/>
  <c r="P772" i="16"/>
  <c r="Q772" i="16" s="1" a="1"/>
  <c r="Q772" i="16" s="1"/>
  <c r="M772" i="16"/>
  <c r="P771" i="16"/>
  <c r="Q771" i="16" s="1" a="1"/>
  <c r="Q771" i="16" s="1"/>
  <c r="M771" i="16"/>
  <c r="P770" i="16"/>
  <c r="Q770" i="16" s="1" a="1"/>
  <c r="Q770" i="16" s="1"/>
  <c r="M770" i="16"/>
  <c r="P769" i="16"/>
  <c r="Q769" i="16" s="1" a="1"/>
  <c r="Q769" i="16" s="1"/>
  <c r="M769" i="16"/>
  <c r="P768" i="16"/>
  <c r="Q768" i="16" s="1" a="1"/>
  <c r="Q768" i="16" s="1"/>
  <c r="M768" i="16"/>
  <c r="P767" i="16"/>
  <c r="M767" i="16"/>
  <c r="P766" i="16"/>
  <c r="M766" i="16"/>
  <c r="P765" i="16"/>
  <c r="M765" i="16"/>
  <c r="P764" i="16"/>
  <c r="Q764" i="16" s="1" a="1"/>
  <c r="Q764" i="16" s="1"/>
  <c r="M764" i="16"/>
  <c r="P763" i="16"/>
  <c r="Q763" i="16" s="1" a="1"/>
  <c r="Q763" i="16" s="1"/>
  <c r="M763" i="16"/>
  <c r="P762" i="16"/>
  <c r="Q762" i="16" s="1" a="1"/>
  <c r="Q762" i="16" s="1"/>
  <c r="M762" i="16"/>
  <c r="P761" i="16"/>
  <c r="Q761" i="16" s="1" a="1"/>
  <c r="Q761" i="16" s="1"/>
  <c r="M761" i="16"/>
  <c r="P760" i="16"/>
  <c r="Q760" i="16" s="1" a="1"/>
  <c r="Q760" i="16" s="1"/>
  <c r="M760" i="16"/>
  <c r="P759" i="16"/>
  <c r="Q759" i="16" s="1" a="1"/>
  <c r="Q759" i="16" s="1"/>
  <c r="M759" i="16"/>
  <c r="P758" i="16"/>
  <c r="Q758" i="16" s="1" a="1"/>
  <c r="Q758" i="16" s="1"/>
  <c r="M758" i="16"/>
  <c r="P757" i="16"/>
  <c r="Q757" i="16" s="1" a="1"/>
  <c r="Q757" i="16" s="1"/>
  <c r="M757" i="16"/>
  <c r="P756" i="16"/>
  <c r="Q756" i="16" s="1" a="1"/>
  <c r="Q756" i="16" s="1"/>
  <c r="M756" i="16"/>
  <c r="P755" i="16"/>
  <c r="Q755" i="16" s="1" a="1"/>
  <c r="Q755" i="16" s="1"/>
  <c r="M755" i="16"/>
  <c r="P754" i="16"/>
  <c r="Q754" i="16" s="1" a="1"/>
  <c r="Q754" i="16" s="1"/>
  <c r="M754" i="16"/>
  <c r="P753" i="16"/>
  <c r="M753" i="16"/>
  <c r="P752" i="16"/>
  <c r="M752" i="16"/>
  <c r="P751" i="16"/>
  <c r="M751" i="16"/>
  <c r="P750" i="16"/>
  <c r="Q750" i="16" s="1" a="1"/>
  <c r="Q750" i="16" s="1"/>
  <c r="M750" i="16"/>
  <c r="P749" i="16"/>
  <c r="Q749" i="16" s="1" a="1"/>
  <c r="Q749" i="16" s="1"/>
  <c r="M749" i="16"/>
  <c r="P748" i="16"/>
  <c r="Q748" i="16" s="1" a="1"/>
  <c r="Q748" i="16" s="1"/>
  <c r="M748" i="16"/>
  <c r="P747" i="16"/>
  <c r="Q747" i="16" s="1" a="1"/>
  <c r="Q747" i="16" s="1"/>
  <c r="M747" i="16"/>
  <c r="P746" i="16"/>
  <c r="Q746" i="16" s="1" a="1"/>
  <c r="Q746" i="16" s="1"/>
  <c r="M746" i="16"/>
  <c r="P745" i="16"/>
  <c r="Q745" i="16" s="1" a="1"/>
  <c r="Q745" i="16" s="1"/>
  <c r="M745" i="16"/>
  <c r="P744" i="16"/>
  <c r="Q744" i="16" s="1" a="1"/>
  <c r="Q744" i="16" s="1"/>
  <c r="M744" i="16"/>
  <c r="P743" i="16"/>
  <c r="Q743" i="16" s="1" a="1"/>
  <c r="Q743" i="16" s="1"/>
  <c r="M743" i="16"/>
  <c r="P742" i="16"/>
  <c r="Q742" i="16" s="1" a="1"/>
  <c r="Q742" i="16" s="1"/>
  <c r="M742" i="16"/>
  <c r="P741" i="16"/>
  <c r="Q741" i="16" s="1" a="1"/>
  <c r="Q741" i="16" s="1"/>
  <c r="M741" i="16"/>
  <c r="P740" i="16"/>
  <c r="Q740" i="16" s="1" a="1"/>
  <c r="Q740" i="16" s="1"/>
  <c r="M740" i="16"/>
  <c r="P739" i="16"/>
  <c r="Q739" i="16" s="1" a="1"/>
  <c r="Q739" i="16" s="1"/>
  <c r="M739" i="16"/>
  <c r="P738" i="16"/>
  <c r="Q738" i="16" s="1" a="1"/>
  <c r="Q738" i="16" s="1"/>
  <c r="M738" i="16"/>
  <c r="P737" i="16"/>
  <c r="Q737" i="16" s="1" a="1"/>
  <c r="Q737" i="16" s="1"/>
  <c r="M737" i="16"/>
  <c r="P736" i="16"/>
  <c r="M736" i="16"/>
  <c r="P735" i="16"/>
  <c r="M735" i="16"/>
  <c r="P734" i="16"/>
  <c r="M734" i="16"/>
  <c r="P733" i="16"/>
  <c r="Q733" i="16" s="1" a="1"/>
  <c r="Q733" i="16" s="1"/>
  <c r="M733" i="16"/>
  <c r="P732" i="16"/>
  <c r="Q732" i="16" s="1" a="1"/>
  <c r="Q732" i="16" s="1"/>
  <c r="M732" i="16"/>
  <c r="P731" i="16"/>
  <c r="Q731" i="16" s="1" a="1"/>
  <c r="Q731" i="16" s="1"/>
  <c r="M731" i="16"/>
  <c r="P730" i="16"/>
  <c r="Q730" i="16" s="1" a="1"/>
  <c r="Q730" i="16" s="1"/>
  <c r="M730" i="16"/>
  <c r="P729" i="16"/>
  <c r="Q729" i="16" s="1" a="1"/>
  <c r="Q729" i="16" s="1"/>
  <c r="M729" i="16"/>
  <c r="P728" i="16"/>
  <c r="Q728" i="16" s="1" a="1"/>
  <c r="Q728" i="16" s="1"/>
  <c r="M728" i="16"/>
  <c r="P727" i="16"/>
  <c r="Q727" i="16" s="1" a="1"/>
  <c r="Q727" i="16" s="1"/>
  <c r="M727" i="16"/>
  <c r="P726" i="16"/>
  <c r="Q726" i="16" s="1" a="1"/>
  <c r="Q726" i="16" s="1"/>
  <c r="M726" i="16"/>
  <c r="P725" i="16"/>
  <c r="Q725" i="16" s="1" a="1"/>
  <c r="Q725" i="16" s="1"/>
  <c r="M725" i="16"/>
  <c r="P724" i="16"/>
  <c r="Q724" i="16" s="1" a="1"/>
  <c r="Q724" i="16" s="1"/>
  <c r="M724" i="16"/>
  <c r="P723" i="16"/>
  <c r="M723" i="16"/>
  <c r="P722" i="16"/>
  <c r="M722" i="16"/>
  <c r="P721" i="16"/>
  <c r="M721" i="16"/>
  <c r="P720" i="16"/>
  <c r="Q720" i="16" s="1" a="1"/>
  <c r="Q720" i="16" s="1"/>
  <c r="M720" i="16"/>
  <c r="P719" i="16"/>
  <c r="Q719" i="16" s="1" a="1"/>
  <c r="Q719" i="16" s="1"/>
  <c r="M719" i="16"/>
  <c r="P718" i="16"/>
  <c r="Q718" i="16" s="1" a="1"/>
  <c r="Q718" i="16" s="1"/>
  <c r="M718" i="16"/>
  <c r="P717" i="16"/>
  <c r="Q717" i="16" s="1" a="1"/>
  <c r="Q717" i="16" s="1"/>
  <c r="M717" i="16"/>
  <c r="P716" i="16"/>
  <c r="Q716" i="16" s="1" a="1"/>
  <c r="Q716" i="16" s="1"/>
  <c r="M716" i="16"/>
  <c r="P715" i="16"/>
  <c r="Q715" i="16" s="1" a="1"/>
  <c r="Q715" i="16" s="1"/>
  <c r="M715" i="16"/>
  <c r="P714" i="16"/>
  <c r="Q714" i="16" s="1" a="1"/>
  <c r="Q714" i="16" s="1"/>
  <c r="M714" i="16"/>
  <c r="P713" i="16"/>
  <c r="Q713" i="16" s="1" a="1"/>
  <c r="Q713" i="16" s="1"/>
  <c r="M713" i="16"/>
  <c r="P712" i="16"/>
  <c r="M712" i="16"/>
  <c r="P711" i="16"/>
  <c r="Q711" i="16" s="1" a="1"/>
  <c r="Q711" i="16" s="1"/>
  <c r="M711" i="16"/>
  <c r="P710" i="16"/>
  <c r="M710" i="16"/>
  <c r="P709" i="16"/>
  <c r="M709" i="16"/>
  <c r="P708" i="16"/>
  <c r="M708" i="16"/>
  <c r="P707" i="16"/>
  <c r="Q707" i="16" s="1" a="1"/>
  <c r="Q707" i="16" s="1"/>
  <c r="M707" i="16"/>
  <c r="P706" i="16"/>
  <c r="Q706" i="16" s="1" a="1"/>
  <c r="Q706" i="16" s="1"/>
  <c r="M706" i="16"/>
  <c r="P705" i="16"/>
  <c r="Q705" i="16" s="1" a="1"/>
  <c r="Q705" i="16" s="1"/>
  <c r="M705" i="16"/>
  <c r="P704" i="16"/>
  <c r="Q704" i="16" s="1" a="1"/>
  <c r="Q704" i="16" s="1"/>
  <c r="M704" i="16"/>
  <c r="P703" i="16"/>
  <c r="Q703" i="16" s="1" a="1"/>
  <c r="Q703" i="16" s="1"/>
  <c r="M703" i="16"/>
  <c r="P702" i="16"/>
  <c r="Q702" i="16" s="1" a="1"/>
  <c r="Q702" i="16" s="1"/>
  <c r="M702" i="16"/>
  <c r="P701" i="16"/>
  <c r="Q701" i="16" s="1" a="1"/>
  <c r="Q701" i="16" s="1"/>
  <c r="M701" i="16"/>
  <c r="P700" i="16"/>
  <c r="Q700" i="16" s="1" a="1"/>
  <c r="Q700" i="16" s="1"/>
  <c r="M700" i="16"/>
  <c r="P699" i="16"/>
  <c r="M699" i="16"/>
  <c r="P698" i="16"/>
  <c r="Q698" i="16" s="1" a="1"/>
  <c r="Q698" i="16" s="1"/>
  <c r="M698" i="16"/>
  <c r="P697" i="16"/>
  <c r="M697" i="16"/>
  <c r="P696" i="16"/>
  <c r="M696" i="16"/>
  <c r="P695" i="16"/>
  <c r="M695" i="16"/>
  <c r="P694" i="16"/>
  <c r="Q694" i="16" s="1" a="1"/>
  <c r="Q694" i="16" s="1"/>
  <c r="M694" i="16"/>
  <c r="P693" i="16"/>
  <c r="Q693" i="16" s="1" a="1"/>
  <c r="Q693" i="16" s="1"/>
  <c r="M693" i="16"/>
  <c r="P692" i="16"/>
  <c r="Q692" i="16" s="1" a="1"/>
  <c r="Q692" i="16" s="1"/>
  <c r="M692" i="16"/>
  <c r="P691" i="16"/>
  <c r="Q691" i="16" s="1" a="1"/>
  <c r="Q691" i="16" s="1"/>
  <c r="M691" i="16"/>
  <c r="P690" i="16"/>
  <c r="Q690" i="16" s="1" a="1"/>
  <c r="Q690" i="16" s="1"/>
  <c r="M690" i="16"/>
  <c r="P689" i="16"/>
  <c r="Q689" i="16" s="1" a="1"/>
  <c r="Q689" i="16" s="1"/>
  <c r="M689" i="16"/>
  <c r="P688" i="16"/>
  <c r="Q688" i="16" s="1" a="1"/>
  <c r="Q688" i="16" s="1"/>
  <c r="M688" i="16"/>
  <c r="P687" i="16"/>
  <c r="Q687" i="16" s="1" a="1"/>
  <c r="Q687" i="16" s="1"/>
  <c r="M687" i="16"/>
  <c r="P686" i="16"/>
  <c r="M686" i="16"/>
  <c r="P685" i="16"/>
  <c r="M685" i="16"/>
  <c r="P684" i="16"/>
  <c r="M684" i="16"/>
  <c r="P683" i="16"/>
  <c r="Q683" i="16" s="1" a="1"/>
  <c r="Q683" i="16" s="1"/>
  <c r="M683" i="16"/>
  <c r="P682" i="16"/>
  <c r="Q682" i="16" s="1" a="1"/>
  <c r="Q682" i="16" s="1"/>
  <c r="M682" i="16"/>
  <c r="P681" i="16"/>
  <c r="Q681" i="16" s="1" a="1"/>
  <c r="Q681" i="16" s="1"/>
  <c r="M681" i="16"/>
  <c r="P680" i="16"/>
  <c r="Q680" i="16" s="1" a="1"/>
  <c r="Q680" i="16" s="1"/>
  <c r="M680" i="16"/>
  <c r="P679" i="16"/>
  <c r="Q679" i="16" s="1" a="1"/>
  <c r="Q679" i="16" s="1"/>
  <c r="M679" i="16"/>
  <c r="P678" i="16"/>
  <c r="Q678" i="16" s="1" a="1"/>
  <c r="Q678" i="16" s="1"/>
  <c r="M678" i="16"/>
  <c r="P677" i="16"/>
  <c r="Q677" i="16" s="1" a="1"/>
  <c r="Q677" i="16" s="1"/>
  <c r="M677" i="16"/>
  <c r="P676" i="16"/>
  <c r="Q676" i="16" s="1" a="1"/>
  <c r="Q676" i="16" s="1"/>
  <c r="M676" i="16"/>
  <c r="P675" i="16"/>
  <c r="M675" i="16"/>
  <c r="P674" i="16"/>
  <c r="M674" i="16"/>
  <c r="P673" i="16"/>
  <c r="M673" i="16"/>
  <c r="P672" i="16"/>
  <c r="Q672" i="16" s="1" a="1"/>
  <c r="Q672" i="16" s="1"/>
  <c r="M672" i="16"/>
  <c r="P671" i="16"/>
  <c r="Q671" i="16" s="1" a="1"/>
  <c r="Q671" i="16" s="1"/>
  <c r="M671" i="16"/>
  <c r="P670" i="16"/>
  <c r="Q670" i="16" s="1" a="1"/>
  <c r="Q670" i="16" s="1"/>
  <c r="M670" i="16"/>
  <c r="P669" i="16"/>
  <c r="Q669" i="16" s="1" a="1"/>
  <c r="Q669" i="16" s="1"/>
  <c r="M669" i="16"/>
  <c r="P668" i="16"/>
  <c r="Q668" i="16" s="1" a="1"/>
  <c r="Q668" i="16" s="1"/>
  <c r="M668" i="16"/>
  <c r="P667" i="16"/>
  <c r="Q667" i="16" s="1" a="1"/>
  <c r="Q667" i="16" s="1"/>
  <c r="M667" i="16"/>
  <c r="P666" i="16"/>
  <c r="Q666" i="16" s="1" a="1"/>
  <c r="Q666" i="16" s="1"/>
  <c r="M666" i="16"/>
  <c r="P665" i="16"/>
  <c r="Q665" i="16" s="1" a="1"/>
  <c r="Q665" i="16" s="1"/>
  <c r="M665" i="16"/>
  <c r="P664" i="16"/>
  <c r="M664" i="16"/>
  <c r="P663" i="16"/>
  <c r="M663" i="16"/>
  <c r="P662" i="16"/>
  <c r="M662" i="16"/>
  <c r="P661" i="16"/>
  <c r="Q661" i="16" s="1" a="1"/>
  <c r="Q661" i="16" s="1"/>
  <c r="M661" i="16"/>
  <c r="P660" i="16"/>
  <c r="Q660" i="16" s="1" a="1"/>
  <c r="Q660" i="16" s="1"/>
  <c r="M660" i="16"/>
  <c r="P659" i="16"/>
  <c r="Q659" i="16" s="1" a="1"/>
  <c r="Q659" i="16" s="1"/>
  <c r="M659" i="16"/>
  <c r="P658" i="16"/>
  <c r="Q658" i="16" s="1" a="1"/>
  <c r="Q658" i="16" s="1"/>
  <c r="M658" i="16"/>
  <c r="P657" i="16"/>
  <c r="Q657" i="16" s="1" a="1"/>
  <c r="Q657" i="16" s="1"/>
  <c r="M657" i="16"/>
  <c r="P656" i="16"/>
  <c r="Q656" i="16" s="1" a="1"/>
  <c r="Q656" i="16" s="1"/>
  <c r="M656" i="16"/>
  <c r="P655" i="16"/>
  <c r="Q655" i="16" s="1" a="1"/>
  <c r="Q655" i="16" s="1"/>
  <c r="M655" i="16"/>
  <c r="P654" i="16"/>
  <c r="Q654" i="16" s="1" a="1"/>
  <c r="Q654" i="16" s="1"/>
  <c r="M654" i="16"/>
  <c r="P653" i="16"/>
  <c r="Q653" i="16" s="1" a="1"/>
  <c r="Q653" i="16" s="1"/>
  <c r="M653" i="16"/>
  <c r="P652" i="16"/>
  <c r="Q652" i="16" s="1" a="1"/>
  <c r="Q652" i="16" s="1"/>
  <c r="M652" i="16"/>
  <c r="P651" i="16"/>
  <c r="M651" i="16"/>
  <c r="P650" i="16"/>
  <c r="M650" i="16"/>
  <c r="P649" i="16"/>
  <c r="M649" i="16"/>
  <c r="P648" i="16"/>
  <c r="Q648" i="16" s="1" a="1"/>
  <c r="Q648" i="16" s="1"/>
  <c r="M648" i="16"/>
  <c r="P647" i="16"/>
  <c r="Q647" i="16" s="1" a="1"/>
  <c r="Q647" i="16" s="1"/>
  <c r="M647" i="16"/>
  <c r="P646" i="16"/>
  <c r="Q646" i="16" s="1" a="1"/>
  <c r="Q646" i="16" s="1"/>
  <c r="M646" i="16"/>
  <c r="P645" i="16"/>
  <c r="Q645" i="16" s="1" a="1"/>
  <c r="Q645" i="16" s="1"/>
  <c r="M645" i="16"/>
  <c r="P644" i="16"/>
  <c r="Q644" i="16" s="1" a="1"/>
  <c r="Q644" i="16" s="1"/>
  <c r="M644" i="16"/>
  <c r="P643" i="16"/>
  <c r="Q643" i="16" s="1" a="1"/>
  <c r="Q643" i="16" s="1"/>
  <c r="M643" i="16"/>
  <c r="P642" i="16"/>
  <c r="Q642" i="16" s="1" a="1"/>
  <c r="Q642" i="16" s="1"/>
  <c r="M642" i="16"/>
  <c r="P641" i="16"/>
  <c r="Q641" i="16" s="1" a="1"/>
  <c r="Q641" i="16" s="1"/>
  <c r="M641" i="16"/>
  <c r="P640" i="16"/>
  <c r="Q640" i="16" s="1" a="1"/>
  <c r="Q640" i="16" s="1"/>
  <c r="M640" i="16"/>
  <c r="P639" i="16"/>
  <c r="Q639" i="16" s="1" a="1"/>
  <c r="Q639" i="16" s="1"/>
  <c r="M639" i="16"/>
  <c r="P638" i="16"/>
  <c r="M638" i="16"/>
  <c r="P637" i="16"/>
  <c r="M637" i="16"/>
  <c r="P636" i="16"/>
  <c r="M636" i="16"/>
  <c r="P635" i="16"/>
  <c r="Q635" i="16" s="1" a="1"/>
  <c r="Q635" i="16" s="1"/>
  <c r="M635" i="16"/>
  <c r="P634" i="16"/>
  <c r="Q634" i="16" s="1" a="1"/>
  <c r="Q634" i="16" s="1"/>
  <c r="M634" i="16"/>
  <c r="P633" i="16"/>
  <c r="Q633" i="16" s="1" a="1"/>
  <c r="Q633" i="16" s="1"/>
  <c r="M633" i="16"/>
  <c r="P632" i="16"/>
  <c r="Q632" i="16" s="1" a="1"/>
  <c r="Q632" i="16" s="1"/>
  <c r="M632" i="16"/>
  <c r="P631" i="16"/>
  <c r="Q631" i="16" s="1" a="1"/>
  <c r="Q631" i="16" s="1"/>
  <c r="M631" i="16"/>
  <c r="P630" i="16"/>
  <c r="Q630" i="16" s="1" a="1"/>
  <c r="Q630" i="16" s="1"/>
  <c r="M630" i="16"/>
  <c r="P629" i="16"/>
  <c r="Q629" i="16" s="1" a="1"/>
  <c r="Q629" i="16" s="1"/>
  <c r="M629" i="16"/>
  <c r="P628" i="16"/>
  <c r="Q628" i="16" s="1" a="1"/>
  <c r="Q628" i="16" s="1"/>
  <c r="M628" i="16"/>
  <c r="P627" i="16"/>
  <c r="M627" i="16"/>
  <c r="P626" i="16"/>
  <c r="M626" i="16"/>
  <c r="P625" i="16"/>
  <c r="M625" i="16"/>
  <c r="P624" i="16"/>
  <c r="Q624" i="16" s="1" a="1"/>
  <c r="Q624" i="16" s="1"/>
  <c r="M624" i="16"/>
  <c r="P623" i="16"/>
  <c r="Q623" i="16" s="1" a="1"/>
  <c r="Q623" i="16" s="1"/>
  <c r="M623" i="16"/>
  <c r="P622" i="16"/>
  <c r="Q622" i="16" s="1" a="1"/>
  <c r="Q622" i="16" s="1"/>
  <c r="M622" i="16"/>
  <c r="P621" i="16"/>
  <c r="Q621" i="16" s="1" a="1"/>
  <c r="Q621" i="16" s="1"/>
  <c r="M621" i="16"/>
  <c r="P620" i="16"/>
  <c r="Q620" i="16" s="1" a="1"/>
  <c r="Q620" i="16" s="1"/>
  <c r="M620" i="16"/>
  <c r="P619" i="16"/>
  <c r="Q619" i="16" s="1" a="1"/>
  <c r="Q619" i="16" s="1"/>
  <c r="M619" i="16"/>
  <c r="P618" i="16"/>
  <c r="Q618" i="16" s="1" a="1"/>
  <c r="Q618" i="16" s="1"/>
  <c r="M618" i="16"/>
  <c r="P617" i="16"/>
  <c r="Q617" i="16" s="1" a="1"/>
  <c r="Q617" i="16" s="1"/>
  <c r="M617" i="16"/>
  <c r="P616" i="16"/>
  <c r="M616" i="16"/>
  <c r="P615" i="16"/>
  <c r="M615" i="16"/>
  <c r="P614" i="16"/>
  <c r="M614" i="16"/>
  <c r="P613" i="16"/>
  <c r="Q613" i="16" s="1" a="1"/>
  <c r="Q613" i="16" s="1"/>
  <c r="M613" i="16"/>
  <c r="P612" i="16"/>
  <c r="Q612" i="16" s="1" a="1"/>
  <c r="Q612" i="16" s="1"/>
  <c r="M612" i="16"/>
  <c r="P611" i="16"/>
  <c r="Q611" i="16" s="1" a="1"/>
  <c r="Q611" i="16" s="1"/>
  <c r="M611" i="16"/>
  <c r="P610" i="16"/>
  <c r="Q610" i="16" s="1" a="1"/>
  <c r="Q610" i="16" s="1"/>
  <c r="M610" i="16"/>
  <c r="P609" i="16"/>
  <c r="Q609" i="16" s="1" a="1"/>
  <c r="Q609" i="16" s="1"/>
  <c r="M609" i="16"/>
  <c r="P608" i="16"/>
  <c r="Q608" i="16" s="1" a="1"/>
  <c r="Q608" i="16" s="1"/>
  <c r="M608" i="16"/>
  <c r="P607" i="16"/>
  <c r="Q607" i="16" s="1" a="1"/>
  <c r="Q607" i="16" s="1"/>
  <c r="M607" i="16"/>
  <c r="P606" i="16"/>
  <c r="Q606" i="16" s="1" a="1"/>
  <c r="Q606" i="16" s="1"/>
  <c r="M606" i="16"/>
  <c r="P605" i="16"/>
  <c r="M605" i="16"/>
  <c r="P604" i="16"/>
  <c r="M604" i="16"/>
  <c r="P603" i="16"/>
  <c r="M603" i="16"/>
  <c r="P602" i="16"/>
  <c r="Q602" i="16" s="1" a="1"/>
  <c r="Q602" i="16" s="1"/>
  <c r="M602" i="16"/>
  <c r="P601" i="16"/>
  <c r="Q601" i="16" s="1" a="1"/>
  <c r="Q601" i="16" s="1"/>
  <c r="M601" i="16"/>
  <c r="P600" i="16"/>
  <c r="Q600" i="16" s="1" a="1"/>
  <c r="Q600" i="16" s="1"/>
  <c r="M600" i="16"/>
  <c r="P599" i="16"/>
  <c r="Q599" i="16" s="1" a="1"/>
  <c r="Q599" i="16" s="1"/>
  <c r="M599" i="16"/>
  <c r="P598" i="16"/>
  <c r="Q598" i="16" s="1" a="1"/>
  <c r="Q598" i="16" s="1"/>
  <c r="M598" i="16"/>
  <c r="P597" i="16"/>
  <c r="Q597" i="16" s="1" a="1"/>
  <c r="Q597" i="16" s="1"/>
  <c r="M597" i="16"/>
  <c r="P596" i="16"/>
  <c r="Q596" i="16" s="1" a="1"/>
  <c r="Q596" i="16" s="1"/>
  <c r="M596" i="16"/>
  <c r="P595" i="16"/>
  <c r="Q595" i="16" s="1" a="1"/>
  <c r="Q595" i="16" s="1"/>
  <c r="M595" i="16"/>
  <c r="P594" i="16"/>
  <c r="Q594" i="16" s="1" a="1"/>
  <c r="Q594" i="16" s="1"/>
  <c r="M594" i="16"/>
  <c r="P593" i="16"/>
  <c r="M593" i="16"/>
  <c r="P592" i="16"/>
  <c r="M592" i="16"/>
  <c r="P591" i="16"/>
  <c r="M591" i="16"/>
  <c r="P590" i="16"/>
  <c r="Q590" i="16" s="1" a="1"/>
  <c r="Q590" i="16" s="1"/>
  <c r="M590" i="16"/>
  <c r="P589" i="16"/>
  <c r="Q589" i="16" s="1" a="1"/>
  <c r="Q589" i="16" s="1"/>
  <c r="M589" i="16"/>
  <c r="P588" i="16"/>
  <c r="Q588" i="16" s="1" a="1"/>
  <c r="Q588" i="16" s="1"/>
  <c r="M588" i="16"/>
  <c r="P587" i="16"/>
  <c r="Q587" i="16" s="1" a="1"/>
  <c r="Q587" i="16" s="1"/>
  <c r="M587" i="16"/>
  <c r="P586" i="16"/>
  <c r="Q586" i="16" s="1" a="1"/>
  <c r="Q586" i="16" s="1"/>
  <c r="M586" i="16"/>
  <c r="P585" i="16"/>
  <c r="Q585" i="16" s="1" a="1"/>
  <c r="Q585" i="16" s="1"/>
  <c r="M585" i="16"/>
  <c r="P584" i="16"/>
  <c r="Q584" i="16" s="1" a="1"/>
  <c r="Q584" i="16" s="1"/>
  <c r="M584" i="16"/>
  <c r="P583" i="16"/>
  <c r="Q583" i="16" s="1" a="1"/>
  <c r="Q583" i="16" s="1"/>
  <c r="M583" i="16"/>
  <c r="P582" i="16"/>
  <c r="Q582" i="16" s="1" a="1"/>
  <c r="Q582" i="16" s="1"/>
  <c r="M582" i="16"/>
  <c r="P581" i="16"/>
  <c r="M581" i="16"/>
  <c r="P580" i="16"/>
  <c r="M580" i="16"/>
  <c r="P579" i="16"/>
  <c r="M579" i="16"/>
  <c r="P578" i="16"/>
  <c r="Q578" i="16" s="1" a="1"/>
  <c r="Q578" i="16" s="1"/>
  <c r="M578" i="16"/>
  <c r="P577" i="16"/>
  <c r="Q577" i="16" s="1" a="1"/>
  <c r="Q577" i="16" s="1"/>
  <c r="M577" i="16"/>
  <c r="P576" i="16"/>
  <c r="Q576" i="16" s="1" a="1"/>
  <c r="Q576" i="16" s="1"/>
  <c r="M576" i="16"/>
  <c r="P575" i="16"/>
  <c r="Q575" i="16" s="1" a="1"/>
  <c r="Q575" i="16" s="1"/>
  <c r="M575" i="16"/>
  <c r="P574" i="16"/>
  <c r="Q574" i="16" s="1" a="1"/>
  <c r="Q574" i="16" s="1"/>
  <c r="M574" i="16"/>
  <c r="P573" i="16"/>
  <c r="Q573" i="16" s="1" a="1"/>
  <c r="Q573" i="16" s="1"/>
  <c r="M573" i="16"/>
  <c r="P572" i="16"/>
  <c r="Q572" i="16" s="1" a="1"/>
  <c r="Q572" i="16" s="1"/>
  <c r="M572" i="16"/>
  <c r="P571" i="16"/>
  <c r="Q571" i="16" s="1" a="1"/>
  <c r="Q571" i="16" s="1"/>
  <c r="M571" i="16"/>
  <c r="P570" i="16"/>
  <c r="M570" i="16"/>
  <c r="P569" i="16"/>
  <c r="M569" i="16"/>
  <c r="P568" i="16"/>
  <c r="M568" i="16"/>
  <c r="P567" i="16"/>
  <c r="Q567" i="16" s="1" a="1"/>
  <c r="Q567" i="16" s="1"/>
  <c r="M567" i="16"/>
  <c r="P566" i="16"/>
  <c r="Q566" i="16" s="1" a="1"/>
  <c r="Q566" i="16" s="1"/>
  <c r="M566" i="16"/>
  <c r="P565" i="16"/>
  <c r="Q565" i="16" s="1" a="1"/>
  <c r="Q565" i="16" s="1"/>
  <c r="M565" i="16"/>
  <c r="P564" i="16"/>
  <c r="Q564" i="16" s="1" a="1"/>
  <c r="Q564" i="16" s="1"/>
  <c r="M564" i="16"/>
  <c r="P563" i="16"/>
  <c r="Q563" i="16" s="1" a="1"/>
  <c r="Q563" i="16" s="1"/>
  <c r="M563" i="16"/>
  <c r="P562" i="16"/>
  <c r="Q562" i="16" s="1" a="1"/>
  <c r="Q562" i="16" s="1"/>
  <c r="M562" i="16"/>
  <c r="P561" i="16"/>
  <c r="Q561" i="16" s="1" a="1"/>
  <c r="Q561" i="16" s="1"/>
  <c r="M561" i="16"/>
  <c r="P560" i="16"/>
  <c r="Q560" i="16" s="1" a="1"/>
  <c r="Q560" i="16" s="1"/>
  <c r="M560" i="16"/>
  <c r="P559" i="16"/>
  <c r="Q559" i="16" s="1" a="1"/>
  <c r="Q559" i="16" s="1"/>
  <c r="M559" i="16"/>
  <c r="P558" i="16"/>
  <c r="Q558" i="16" s="1" a="1"/>
  <c r="Q558" i="16" s="1"/>
  <c r="M558" i="16"/>
  <c r="P557" i="16"/>
  <c r="Q557" i="16" s="1" a="1"/>
  <c r="Q557" i="16" s="1"/>
  <c r="M557" i="16"/>
  <c r="P556" i="16"/>
  <c r="M556" i="16"/>
  <c r="P555" i="16"/>
  <c r="M555" i="16"/>
  <c r="P554" i="16"/>
  <c r="M554" i="16"/>
  <c r="P553" i="16"/>
  <c r="Q553" i="16" s="1" a="1"/>
  <c r="Q553" i="16" s="1"/>
  <c r="M553" i="16"/>
  <c r="P552" i="16"/>
  <c r="Q552" i="16" s="1" a="1"/>
  <c r="Q552" i="16" s="1"/>
  <c r="M552" i="16"/>
  <c r="P551" i="16"/>
  <c r="Q551" i="16" s="1" a="1"/>
  <c r="Q551" i="16" s="1"/>
  <c r="M551" i="16"/>
  <c r="P550" i="16"/>
  <c r="Q550" i="16" s="1" a="1"/>
  <c r="Q550" i="16" s="1"/>
  <c r="M550" i="16"/>
  <c r="P549" i="16"/>
  <c r="Q549" i="16" s="1" a="1"/>
  <c r="Q549" i="16" s="1"/>
  <c r="M549" i="16"/>
  <c r="P548" i="16"/>
  <c r="Q548" i="16" s="1" a="1"/>
  <c r="Q548" i="16" s="1"/>
  <c r="M548" i="16"/>
  <c r="P547" i="16"/>
  <c r="Q547" i="16" s="1" a="1"/>
  <c r="Q547" i="16" s="1"/>
  <c r="M547" i="16"/>
  <c r="P546" i="16"/>
  <c r="Q546" i="16" s="1" a="1"/>
  <c r="Q546" i="16" s="1"/>
  <c r="M546" i="16"/>
  <c r="P545" i="16"/>
  <c r="Q545" i="16" s="1" a="1"/>
  <c r="Q545" i="16" s="1"/>
  <c r="M545" i="16"/>
  <c r="P544" i="16"/>
  <c r="M544" i="16"/>
  <c r="P543" i="16"/>
  <c r="Q543" i="16" s="1" a="1"/>
  <c r="Q543" i="16" s="1"/>
  <c r="M543" i="16"/>
  <c r="P542" i="16"/>
  <c r="Q542" i="16" s="1" a="1"/>
  <c r="Q542" i="16" s="1"/>
  <c r="M542" i="16"/>
  <c r="P541" i="16"/>
  <c r="Q541" i="16" s="1" a="1"/>
  <c r="Q541" i="16" s="1"/>
  <c r="M541" i="16"/>
  <c r="P540" i="16"/>
  <c r="Q540" i="16" s="1" a="1"/>
  <c r="Q540" i="16" s="1"/>
  <c r="M540" i="16"/>
  <c r="P539" i="16"/>
  <c r="Q539" i="16" s="1" a="1"/>
  <c r="Q539" i="16" s="1"/>
  <c r="M539" i="16"/>
  <c r="P538" i="16"/>
  <c r="M538" i="16"/>
  <c r="P537" i="16"/>
  <c r="M537" i="16"/>
  <c r="P536" i="16"/>
  <c r="M536" i="16"/>
  <c r="P535" i="16"/>
  <c r="Q535" i="16" s="1" a="1"/>
  <c r="Q535" i="16" s="1"/>
  <c r="M535" i="16"/>
  <c r="P534" i="16"/>
  <c r="Q534" i="16" s="1" a="1"/>
  <c r="Q534" i="16" s="1"/>
  <c r="M534" i="16"/>
  <c r="P533" i="16"/>
  <c r="Q533" i="16" s="1" a="1"/>
  <c r="Q533" i="16" s="1"/>
  <c r="M533" i="16"/>
  <c r="P532" i="16"/>
  <c r="Q532" i="16" s="1" a="1"/>
  <c r="Q532" i="16" s="1"/>
  <c r="M532" i="16"/>
  <c r="P531" i="16"/>
  <c r="Q531" i="16" s="1" a="1"/>
  <c r="Q531" i="16" s="1"/>
  <c r="M531" i="16"/>
  <c r="P530" i="16"/>
  <c r="Q530" i="16" s="1" a="1"/>
  <c r="Q530" i="16" s="1"/>
  <c r="M530" i="16"/>
  <c r="P529" i="16"/>
  <c r="Q529" i="16" s="1" a="1"/>
  <c r="Q529" i="16" s="1"/>
  <c r="M529" i="16"/>
  <c r="P528" i="16"/>
  <c r="Q528" i="16" s="1" a="1"/>
  <c r="Q528" i="16" s="1"/>
  <c r="M528" i="16"/>
  <c r="P527" i="16"/>
  <c r="Q527" i="16" s="1" a="1"/>
  <c r="Q527" i="16" s="1"/>
  <c r="M527" i="16"/>
  <c r="P526" i="16"/>
  <c r="M526" i="16"/>
  <c r="P525" i="16"/>
  <c r="M525" i="16"/>
  <c r="P524" i="16"/>
  <c r="M524" i="16"/>
  <c r="P523" i="16"/>
  <c r="Q523" i="16" s="1" a="1"/>
  <c r="Q523" i="16" s="1"/>
  <c r="M523" i="16"/>
  <c r="P522" i="16"/>
  <c r="Q522" i="16" s="1" a="1"/>
  <c r="Q522" i="16" s="1"/>
  <c r="M522" i="16"/>
  <c r="P521" i="16"/>
  <c r="Q521" i="16" s="1" a="1"/>
  <c r="Q521" i="16" s="1"/>
  <c r="M521" i="16"/>
  <c r="P520" i="16"/>
  <c r="Q520" i="16" s="1" a="1"/>
  <c r="Q520" i="16" s="1"/>
  <c r="M520" i="16"/>
  <c r="P519" i="16"/>
  <c r="Q519" i="16" s="1" a="1"/>
  <c r="Q519" i="16" s="1"/>
  <c r="M519" i="16"/>
  <c r="P518" i="16"/>
  <c r="Q518" i="16" s="1" a="1"/>
  <c r="Q518" i="16" s="1"/>
  <c r="M518" i="16"/>
  <c r="P517" i="16"/>
  <c r="Q517" i="16" s="1" a="1"/>
  <c r="Q517" i="16" s="1"/>
  <c r="M517" i="16"/>
  <c r="P516" i="16"/>
  <c r="Q516" i="16" s="1" a="1"/>
  <c r="Q516" i="16" s="1"/>
  <c r="M516" i="16"/>
  <c r="P515" i="16"/>
  <c r="Q515" i="16" s="1" a="1"/>
  <c r="Q515" i="16" s="1"/>
  <c r="M515" i="16"/>
  <c r="P514" i="16"/>
  <c r="M514" i="16"/>
  <c r="P513" i="16"/>
  <c r="M513" i="16"/>
  <c r="P512" i="16"/>
  <c r="M512" i="16"/>
  <c r="P511" i="16"/>
  <c r="Q511" i="16" s="1" a="1"/>
  <c r="Q511" i="16" s="1"/>
  <c r="M511" i="16"/>
  <c r="P510" i="16"/>
  <c r="Q510" i="16" s="1" a="1"/>
  <c r="Q510" i="16" s="1"/>
  <c r="M510" i="16"/>
  <c r="P509" i="16"/>
  <c r="Q509" i="16" s="1" a="1"/>
  <c r="Q509" i="16" s="1"/>
  <c r="M509" i="16"/>
  <c r="P508" i="16"/>
  <c r="Q508" i="16" s="1" a="1"/>
  <c r="Q508" i="16" s="1"/>
  <c r="M508" i="16"/>
  <c r="P507" i="16"/>
  <c r="Q507" i="16" s="1" a="1"/>
  <c r="Q507" i="16" s="1"/>
  <c r="M507" i="16"/>
  <c r="P506" i="16"/>
  <c r="Q506" i="16" s="1" a="1"/>
  <c r="Q506" i="16" s="1"/>
  <c r="M506" i="16"/>
  <c r="P505" i="16"/>
  <c r="Q505" i="16" s="1" a="1"/>
  <c r="Q505" i="16" s="1"/>
  <c r="M505" i="16"/>
  <c r="P504" i="16"/>
  <c r="Q504" i="16" s="1" a="1"/>
  <c r="Q504" i="16" s="1"/>
  <c r="M504" i="16"/>
  <c r="P503" i="16"/>
  <c r="Q503" i="16" s="1" a="1"/>
  <c r="Q503" i="16" s="1"/>
  <c r="M503" i="16"/>
  <c r="P502" i="16"/>
  <c r="M502" i="16"/>
  <c r="P501" i="16"/>
  <c r="M501" i="16"/>
  <c r="P500" i="16"/>
  <c r="M500" i="16"/>
  <c r="P499" i="16"/>
  <c r="Q499" i="16" s="1" a="1"/>
  <c r="Q499" i="16" s="1"/>
  <c r="M499" i="16"/>
  <c r="P498" i="16"/>
  <c r="Q498" i="16" s="1" a="1"/>
  <c r="Q498" i="16" s="1"/>
  <c r="M498" i="16"/>
  <c r="P497" i="16"/>
  <c r="Q497" i="16" s="1" a="1"/>
  <c r="Q497" i="16" s="1"/>
  <c r="M497" i="16"/>
  <c r="P496" i="16"/>
  <c r="Q496" i="16" s="1" a="1"/>
  <c r="Q496" i="16" s="1"/>
  <c r="M496" i="16"/>
  <c r="P495" i="16"/>
  <c r="Q495" i="16" s="1" a="1"/>
  <c r="Q495" i="16" s="1"/>
  <c r="M495" i="16"/>
  <c r="P494" i="16"/>
  <c r="Q494" i="16" s="1" a="1"/>
  <c r="Q494" i="16" s="1"/>
  <c r="M494" i="16"/>
  <c r="P493" i="16"/>
  <c r="Q493" i="16" s="1" a="1"/>
  <c r="Q493" i="16" s="1"/>
  <c r="M493" i="16"/>
  <c r="P492" i="16"/>
  <c r="Q492" i="16" s="1" a="1"/>
  <c r="Q492" i="16" s="1"/>
  <c r="M492" i="16"/>
  <c r="P491" i="16"/>
  <c r="Q491" i="16" s="1" a="1"/>
  <c r="Q491" i="16" s="1"/>
  <c r="M491" i="16"/>
  <c r="P490" i="16"/>
  <c r="M490" i="16"/>
  <c r="P489" i="16"/>
  <c r="M489" i="16"/>
  <c r="P488" i="16"/>
  <c r="M488" i="16"/>
  <c r="P487" i="16"/>
  <c r="Q487" i="16" s="1" a="1"/>
  <c r="Q487" i="16" s="1"/>
  <c r="M487" i="16"/>
  <c r="P486" i="16"/>
  <c r="Q486" i="16" s="1" a="1"/>
  <c r="Q486" i="16" s="1"/>
  <c r="M486" i="16"/>
  <c r="P485" i="16"/>
  <c r="Q485" i="16" s="1" a="1"/>
  <c r="Q485" i="16" s="1"/>
  <c r="M485" i="16"/>
  <c r="P484" i="16"/>
  <c r="Q484" i="16" s="1" a="1"/>
  <c r="Q484" i="16" s="1"/>
  <c r="M484" i="16"/>
  <c r="P483" i="16"/>
  <c r="Q483" i="16" s="1" a="1"/>
  <c r="Q483" i="16" s="1"/>
  <c r="M483" i="16"/>
  <c r="P482" i="16"/>
  <c r="Q482" i="16" s="1" a="1"/>
  <c r="Q482" i="16" s="1"/>
  <c r="M482" i="16"/>
  <c r="P481" i="16"/>
  <c r="Q481" i="16" s="1" a="1"/>
  <c r="Q481" i="16" s="1"/>
  <c r="M481" i="16"/>
  <c r="P480" i="16"/>
  <c r="Q480" i="16" s="1" a="1"/>
  <c r="Q480" i="16" s="1"/>
  <c r="M480" i="16"/>
  <c r="P479" i="16"/>
  <c r="M479" i="16"/>
  <c r="P478" i="16"/>
  <c r="M478" i="16"/>
  <c r="P477" i="16"/>
  <c r="M477" i="16"/>
  <c r="P476" i="16"/>
  <c r="Q476" i="16" s="1" a="1"/>
  <c r="Q476" i="16" s="1"/>
  <c r="M476" i="16"/>
  <c r="P475" i="16"/>
  <c r="Q475" i="16" s="1" a="1"/>
  <c r="Q475" i="16" s="1"/>
  <c r="M475" i="16"/>
  <c r="P474" i="16"/>
  <c r="Q474" i="16" s="1" a="1"/>
  <c r="Q474" i="16" s="1"/>
  <c r="M474" i="16"/>
  <c r="P473" i="16"/>
  <c r="Q473" i="16" s="1" a="1"/>
  <c r="Q473" i="16" s="1"/>
  <c r="M473" i="16"/>
  <c r="P472" i="16"/>
  <c r="Q472" i="16" s="1" a="1"/>
  <c r="Q472" i="16" s="1"/>
  <c r="M472" i="16"/>
  <c r="P471" i="16"/>
  <c r="Q471" i="16" s="1" a="1"/>
  <c r="Q471" i="16" s="1"/>
  <c r="M471" i="16"/>
  <c r="P470" i="16"/>
  <c r="Q470" i="16" s="1" a="1"/>
  <c r="Q470" i="16" s="1"/>
  <c r="M470" i="16"/>
  <c r="P469" i="16"/>
  <c r="Q469" i="16" s="1" a="1"/>
  <c r="Q469" i="16" s="1"/>
  <c r="M469" i="16"/>
  <c r="P468" i="16"/>
  <c r="M468" i="16"/>
  <c r="P467" i="16"/>
  <c r="M467" i="16"/>
  <c r="P466" i="16"/>
  <c r="M466" i="16"/>
  <c r="P465" i="16"/>
  <c r="Q465" i="16" s="1" a="1"/>
  <c r="Q465" i="16" s="1"/>
  <c r="M465" i="16"/>
  <c r="P464" i="16"/>
  <c r="Q464" i="16" s="1" a="1"/>
  <c r="Q464" i="16" s="1"/>
  <c r="M464" i="16"/>
  <c r="P463" i="16"/>
  <c r="Q463" i="16" s="1" a="1"/>
  <c r="Q463" i="16" s="1"/>
  <c r="M463" i="16"/>
  <c r="P462" i="16"/>
  <c r="Q462" i="16" s="1" a="1"/>
  <c r="Q462" i="16" s="1"/>
  <c r="M462" i="16"/>
  <c r="P461" i="16"/>
  <c r="Q461" i="16" s="1" a="1"/>
  <c r="Q461" i="16" s="1"/>
  <c r="M461" i="16"/>
  <c r="P460" i="16"/>
  <c r="Q460" i="16" s="1" a="1"/>
  <c r="Q460" i="16" s="1"/>
  <c r="M460" i="16"/>
  <c r="P459" i="16"/>
  <c r="Q459" i="16" s="1" a="1"/>
  <c r="Q459" i="16" s="1"/>
  <c r="M459" i="16"/>
  <c r="P458" i="16"/>
  <c r="Q458" i="16" s="1" a="1"/>
  <c r="Q458" i="16" s="1"/>
  <c r="M458" i="16"/>
  <c r="P457" i="16"/>
  <c r="Q457" i="16" s="1" a="1"/>
  <c r="Q457" i="16" s="1"/>
  <c r="M457" i="16"/>
  <c r="P456" i="16"/>
  <c r="M456" i="16"/>
  <c r="P455" i="16"/>
  <c r="M455" i="16"/>
  <c r="P454" i="16"/>
  <c r="M454" i="16"/>
  <c r="P453" i="16"/>
  <c r="Q453" i="16" s="1" a="1"/>
  <c r="Q453" i="16" s="1"/>
  <c r="M453" i="16"/>
  <c r="P452" i="16"/>
  <c r="Q452" i="16" s="1" a="1"/>
  <c r="Q452" i="16" s="1"/>
  <c r="M452" i="16"/>
  <c r="P451" i="16"/>
  <c r="Q451" i="16" s="1" a="1"/>
  <c r="Q451" i="16" s="1"/>
  <c r="M451" i="16"/>
  <c r="P450" i="16"/>
  <c r="Q450" i="16" s="1" a="1"/>
  <c r="Q450" i="16" s="1"/>
  <c r="M450" i="16"/>
  <c r="P449" i="16"/>
  <c r="Q449" i="16" s="1" a="1"/>
  <c r="Q449" i="16" s="1"/>
  <c r="M449" i="16"/>
  <c r="P448" i="16"/>
  <c r="Q448" i="16" s="1" a="1"/>
  <c r="Q448" i="16" s="1"/>
  <c r="M448" i="16"/>
  <c r="P447" i="16"/>
  <c r="Q447" i="16" s="1" a="1"/>
  <c r="Q447" i="16" s="1"/>
  <c r="M447" i="16"/>
  <c r="P446" i="16"/>
  <c r="Q446" i="16" s="1" a="1"/>
  <c r="Q446" i="16" s="1"/>
  <c r="M446" i="16"/>
  <c r="P445" i="16"/>
  <c r="Q445" i="16" s="1" a="1"/>
  <c r="Q445" i="16" s="1"/>
  <c r="M445" i="16"/>
  <c r="P444" i="16"/>
  <c r="M444" i="16"/>
  <c r="P443" i="16"/>
  <c r="M443" i="16"/>
  <c r="P442" i="16"/>
  <c r="M442" i="16"/>
  <c r="P441" i="16"/>
  <c r="Q441" i="16" s="1" a="1"/>
  <c r="Q441" i="16" s="1"/>
  <c r="M441" i="16"/>
  <c r="P440" i="16"/>
  <c r="Q440" i="16" s="1" a="1"/>
  <c r="Q440" i="16" s="1"/>
  <c r="M440" i="16"/>
  <c r="P439" i="16"/>
  <c r="Q439" i="16" s="1" a="1"/>
  <c r="Q439" i="16" s="1"/>
  <c r="M439" i="16"/>
  <c r="P438" i="16"/>
  <c r="Q438" i="16" s="1" a="1"/>
  <c r="Q438" i="16" s="1"/>
  <c r="M438" i="16"/>
  <c r="P437" i="16"/>
  <c r="Q437" i="16" s="1" a="1"/>
  <c r="Q437" i="16" s="1"/>
  <c r="M437" i="16"/>
  <c r="P436" i="16"/>
  <c r="Q436" i="16" s="1" a="1"/>
  <c r="Q436" i="16" s="1"/>
  <c r="M436" i="16"/>
  <c r="P435" i="16"/>
  <c r="Q435" i="16" s="1" a="1"/>
  <c r="Q435" i="16" s="1"/>
  <c r="M435" i="16"/>
  <c r="P434" i="16"/>
  <c r="Q434" i="16" s="1" a="1"/>
  <c r="Q434" i="16" s="1"/>
  <c r="M434" i="16"/>
  <c r="P433" i="16"/>
  <c r="Q433" i="16" s="1" a="1"/>
  <c r="Q433" i="16" s="1"/>
  <c r="M433" i="16"/>
  <c r="P432" i="16"/>
  <c r="M432" i="16"/>
  <c r="P431" i="16"/>
  <c r="M431" i="16"/>
  <c r="P430" i="16"/>
  <c r="M430" i="16"/>
  <c r="P429" i="16"/>
  <c r="Q429" i="16" s="1" a="1"/>
  <c r="Q429" i="16" s="1"/>
  <c r="M429" i="16"/>
  <c r="P428" i="16"/>
  <c r="Q428" i="16" s="1" a="1"/>
  <c r="Q428" i="16" s="1"/>
  <c r="M428" i="16"/>
  <c r="P427" i="16"/>
  <c r="Q427" i="16" s="1" a="1"/>
  <c r="Q427" i="16" s="1"/>
  <c r="M427" i="16"/>
  <c r="P426" i="16"/>
  <c r="Q426" i="16" s="1" a="1"/>
  <c r="Q426" i="16" s="1"/>
  <c r="M426" i="16"/>
  <c r="P425" i="16"/>
  <c r="Q425" i="16" s="1" a="1"/>
  <c r="Q425" i="16" s="1"/>
  <c r="M425" i="16"/>
  <c r="P424" i="16"/>
  <c r="Q424" i="16" s="1" a="1"/>
  <c r="Q424" i="16" s="1"/>
  <c r="M424" i="16"/>
  <c r="P423" i="16"/>
  <c r="Q423" i="16" s="1" a="1"/>
  <c r="Q423" i="16" s="1"/>
  <c r="M423" i="16"/>
  <c r="P422" i="16"/>
  <c r="Q422" i="16" s="1" a="1"/>
  <c r="Q422" i="16" s="1"/>
  <c r="M422" i="16"/>
  <c r="P421" i="16"/>
  <c r="Q421" i="16" s="1" a="1"/>
  <c r="Q421" i="16" s="1"/>
  <c r="M421" i="16"/>
  <c r="P420" i="16"/>
  <c r="Q420" i="16" s="1" a="1"/>
  <c r="Q420" i="16" s="1"/>
  <c r="M420" i="16"/>
  <c r="P419" i="16"/>
  <c r="M419" i="16"/>
  <c r="P418" i="16"/>
  <c r="Q418" i="16" s="1" a="1"/>
  <c r="Q418" i="16" s="1"/>
  <c r="M418" i="16"/>
  <c r="P417" i="16"/>
  <c r="M417" i="16"/>
  <c r="P416" i="16"/>
  <c r="M416" i="16"/>
  <c r="P415" i="16"/>
  <c r="M415" i="16"/>
  <c r="P414" i="16"/>
  <c r="Q414" i="16" s="1" a="1"/>
  <c r="Q414" i="16" s="1"/>
  <c r="M414" i="16"/>
  <c r="P413" i="16"/>
  <c r="Q413" i="16" s="1" a="1"/>
  <c r="Q413" i="16" s="1"/>
  <c r="M413" i="16"/>
  <c r="P412" i="16"/>
  <c r="Q412" i="16" s="1" a="1"/>
  <c r="Q412" i="16" s="1"/>
  <c r="M412" i="16"/>
  <c r="P411" i="16"/>
  <c r="Q411" i="16" s="1" a="1"/>
  <c r="Q411" i="16" s="1"/>
  <c r="M411" i="16"/>
  <c r="P410" i="16"/>
  <c r="Q410" i="16" s="1" a="1"/>
  <c r="Q410" i="16" s="1"/>
  <c r="M410" i="16"/>
  <c r="P409" i="16"/>
  <c r="Q409" i="16" s="1" a="1"/>
  <c r="Q409" i="16" s="1"/>
  <c r="M409" i="16"/>
  <c r="P408" i="16"/>
  <c r="Q408" i="16" s="1" a="1"/>
  <c r="Q408" i="16" s="1"/>
  <c r="M408" i="16"/>
  <c r="P407" i="16"/>
  <c r="Q407" i="16" s="1" a="1"/>
  <c r="Q407" i="16" s="1"/>
  <c r="M407" i="16"/>
  <c r="P406" i="16"/>
  <c r="Q406" i="16" s="1" a="1"/>
  <c r="Q406" i="16" s="1"/>
  <c r="M406" i="16"/>
  <c r="P405" i="16"/>
  <c r="M405" i="16"/>
  <c r="P404" i="16"/>
  <c r="M404" i="16"/>
  <c r="P403" i="16"/>
  <c r="M403" i="16"/>
  <c r="P402" i="16"/>
  <c r="Q402" i="16" s="1" a="1"/>
  <c r="Q402" i="16" s="1"/>
  <c r="M402" i="16"/>
  <c r="P401" i="16"/>
  <c r="Q401" i="16" s="1" a="1"/>
  <c r="Q401" i="16" s="1"/>
  <c r="M401" i="16"/>
  <c r="P400" i="16"/>
  <c r="Q400" i="16" s="1" a="1"/>
  <c r="Q400" i="16" s="1"/>
  <c r="M400" i="16"/>
  <c r="P399" i="16"/>
  <c r="Q399" i="16" s="1" a="1"/>
  <c r="Q399" i="16" s="1"/>
  <c r="M399" i="16"/>
  <c r="P398" i="16"/>
  <c r="Q398" i="16" s="1" a="1"/>
  <c r="Q398" i="16" s="1"/>
  <c r="M398" i="16"/>
  <c r="P397" i="16"/>
  <c r="Q397" i="16" s="1" a="1"/>
  <c r="Q397" i="16" s="1"/>
  <c r="M397" i="16"/>
  <c r="P396" i="16"/>
  <c r="Q396" i="16" s="1" a="1"/>
  <c r="Q396" i="16" s="1"/>
  <c r="M396" i="16"/>
  <c r="P395" i="16"/>
  <c r="Q395" i="16" s="1" a="1"/>
  <c r="Q395" i="16" s="1"/>
  <c r="M395" i="16"/>
  <c r="P394" i="16"/>
  <c r="Q394" i="16" s="1" a="1"/>
  <c r="Q394" i="16" s="1"/>
  <c r="M394" i="16"/>
  <c r="P393" i="16"/>
  <c r="M393" i="16"/>
  <c r="P392" i="16"/>
  <c r="M392" i="16"/>
  <c r="P391" i="16"/>
  <c r="M391" i="16"/>
  <c r="P390" i="16"/>
  <c r="Q390" i="16" s="1" a="1"/>
  <c r="Q390" i="16" s="1"/>
  <c r="M390" i="16"/>
  <c r="P389" i="16"/>
  <c r="Q389" i="16" s="1" a="1"/>
  <c r="Q389" i="16" s="1"/>
  <c r="M389" i="16"/>
  <c r="P388" i="16"/>
  <c r="Q388" i="16" s="1" a="1"/>
  <c r="Q388" i="16" s="1"/>
  <c r="M388" i="16"/>
  <c r="P387" i="16"/>
  <c r="Q387" i="16" s="1" a="1"/>
  <c r="Q387" i="16" s="1"/>
  <c r="M387" i="16"/>
  <c r="P386" i="16"/>
  <c r="Q386" i="16" s="1" a="1"/>
  <c r="Q386" i="16" s="1"/>
  <c r="M386" i="16"/>
  <c r="P385" i="16"/>
  <c r="Q385" i="16" s="1" a="1"/>
  <c r="Q385" i="16" s="1"/>
  <c r="M385" i="16"/>
  <c r="P384" i="16"/>
  <c r="Q384" i="16" s="1" a="1"/>
  <c r="Q384" i="16" s="1"/>
  <c r="M384" i="16"/>
  <c r="P383" i="16"/>
  <c r="Q383" i="16" s="1" a="1"/>
  <c r="Q383" i="16" s="1"/>
  <c r="M383" i="16"/>
  <c r="P382" i="16"/>
  <c r="Q382" i="16" s="1" a="1"/>
  <c r="Q382" i="16" s="1"/>
  <c r="M382" i="16"/>
  <c r="P381" i="16"/>
  <c r="M381" i="16"/>
  <c r="P380" i="16"/>
  <c r="M380" i="16"/>
  <c r="P379" i="16"/>
  <c r="M379" i="16"/>
  <c r="P378" i="16"/>
  <c r="Q378" i="16" s="1" a="1"/>
  <c r="Q378" i="16" s="1"/>
  <c r="M378" i="16"/>
  <c r="P377" i="16"/>
  <c r="Q377" i="16" s="1" a="1"/>
  <c r="Q377" i="16" s="1"/>
  <c r="M377" i="16"/>
  <c r="P376" i="16"/>
  <c r="Q376" i="16" s="1" a="1"/>
  <c r="Q376" i="16" s="1"/>
  <c r="M376" i="16"/>
  <c r="P375" i="16"/>
  <c r="Q375" i="16" s="1" a="1"/>
  <c r="Q375" i="16" s="1"/>
  <c r="M375" i="16"/>
  <c r="P374" i="16"/>
  <c r="Q374" i="16" s="1" a="1"/>
  <c r="Q374" i="16" s="1"/>
  <c r="M374" i="16"/>
  <c r="P373" i="16"/>
  <c r="Q373" i="16" s="1" a="1"/>
  <c r="Q373" i="16" s="1"/>
  <c r="M373" i="16"/>
  <c r="P372" i="16"/>
  <c r="Q372" i="16" s="1" a="1"/>
  <c r="Q372" i="16" s="1"/>
  <c r="M372" i="16"/>
  <c r="P371" i="16"/>
  <c r="Q371" i="16" s="1" a="1"/>
  <c r="Q371" i="16" s="1"/>
  <c r="M371" i="16"/>
  <c r="P370" i="16"/>
  <c r="Q370" i="16" s="1" a="1"/>
  <c r="Q370" i="16" s="1"/>
  <c r="M370" i="16"/>
  <c r="P369" i="16"/>
  <c r="Q369" i="16" s="1" a="1"/>
  <c r="Q369" i="16" s="1"/>
  <c r="M369" i="16"/>
  <c r="P368" i="16"/>
  <c r="M368" i="16"/>
  <c r="P367" i="16"/>
  <c r="Q367" i="16" s="1" a="1"/>
  <c r="Q367" i="16" s="1"/>
  <c r="M367" i="16"/>
  <c r="P366" i="16"/>
  <c r="M366" i="16"/>
  <c r="P365" i="16"/>
  <c r="M365" i="16"/>
  <c r="P364" i="16"/>
  <c r="M364" i="16"/>
  <c r="P363" i="16"/>
  <c r="Q363" i="16" s="1" a="1"/>
  <c r="Q363" i="16" s="1"/>
  <c r="M363" i="16"/>
  <c r="P362" i="16"/>
  <c r="Q362" i="16" s="1" a="1"/>
  <c r="Q362" i="16" s="1"/>
  <c r="M362" i="16"/>
  <c r="P361" i="16"/>
  <c r="Q361" i="16" s="1" a="1"/>
  <c r="Q361" i="16" s="1"/>
  <c r="M361" i="16"/>
  <c r="P360" i="16"/>
  <c r="Q360" i="16" s="1" a="1"/>
  <c r="Q360" i="16" s="1"/>
  <c r="M360" i="16"/>
  <c r="P359" i="16"/>
  <c r="Q359" i="16" s="1" a="1"/>
  <c r="Q359" i="16" s="1"/>
  <c r="M359" i="16"/>
  <c r="P358" i="16"/>
  <c r="Q358" i="16" s="1" a="1"/>
  <c r="Q358" i="16" s="1"/>
  <c r="M358" i="16"/>
  <c r="P357" i="16"/>
  <c r="Q357" i="16" s="1" a="1"/>
  <c r="Q357" i="16" s="1"/>
  <c r="M357" i="16"/>
  <c r="P356" i="16"/>
  <c r="Q356" i="16" s="1" a="1"/>
  <c r="Q356" i="16" s="1"/>
  <c r="M356" i="16"/>
  <c r="P355" i="16"/>
  <c r="Q355" i="16" s="1" a="1"/>
  <c r="Q355" i="16" s="1"/>
  <c r="M355" i="16"/>
  <c r="P354" i="16"/>
  <c r="M354" i="16"/>
  <c r="P353" i="16"/>
  <c r="M353" i="16"/>
  <c r="P352" i="16"/>
  <c r="M352" i="16"/>
  <c r="P351" i="16"/>
  <c r="Q351" i="16" s="1" a="1"/>
  <c r="Q351" i="16" s="1"/>
  <c r="M351" i="16"/>
  <c r="P350" i="16"/>
  <c r="Q350" i="16" s="1" a="1"/>
  <c r="Q350" i="16" s="1"/>
  <c r="M350" i="16"/>
  <c r="P349" i="16"/>
  <c r="Q349" i="16" s="1" a="1"/>
  <c r="Q349" i="16" s="1"/>
  <c r="M349" i="16"/>
  <c r="P348" i="16"/>
  <c r="Q348" i="16" s="1" a="1"/>
  <c r="Q348" i="16" s="1"/>
  <c r="M348" i="16"/>
  <c r="P347" i="16"/>
  <c r="Q347" i="16" s="1" a="1"/>
  <c r="Q347" i="16" s="1"/>
  <c r="M347" i="16"/>
  <c r="P346" i="16"/>
  <c r="Q346" i="16" s="1" a="1"/>
  <c r="Q346" i="16" s="1"/>
  <c r="M346" i="16"/>
  <c r="P345" i="16"/>
  <c r="Q345" i="16" s="1" a="1"/>
  <c r="Q345" i="16" s="1"/>
  <c r="M345" i="16"/>
  <c r="P344" i="16"/>
  <c r="Q344" i="16" s="1" a="1"/>
  <c r="Q344" i="16" s="1"/>
  <c r="M344" i="16"/>
  <c r="P343" i="16"/>
  <c r="Q343" i="16" s="1" a="1"/>
  <c r="Q343" i="16" s="1"/>
  <c r="M343" i="16"/>
  <c r="P342" i="16"/>
  <c r="M342" i="16"/>
  <c r="P341" i="16"/>
  <c r="M341" i="16"/>
  <c r="P340" i="16"/>
  <c r="M340" i="16"/>
  <c r="P339" i="16"/>
  <c r="Q339" i="16" s="1" a="1"/>
  <c r="Q339" i="16" s="1"/>
  <c r="M339" i="16"/>
  <c r="P338" i="16"/>
  <c r="Q338" i="16" s="1" a="1"/>
  <c r="Q338" i="16" s="1"/>
  <c r="M338" i="16"/>
  <c r="P337" i="16"/>
  <c r="Q337" i="16" s="1" a="1"/>
  <c r="Q337" i="16" s="1"/>
  <c r="M337" i="16"/>
  <c r="P336" i="16"/>
  <c r="Q336" i="16" s="1" a="1"/>
  <c r="Q336" i="16" s="1"/>
  <c r="M336" i="16"/>
  <c r="P335" i="16"/>
  <c r="Q335" i="16" s="1" a="1"/>
  <c r="Q335" i="16" s="1"/>
  <c r="M335" i="16"/>
  <c r="P334" i="16"/>
  <c r="Q334" i="16" s="1" a="1"/>
  <c r="Q334" i="16" s="1"/>
  <c r="M334" i="16"/>
  <c r="P333" i="16"/>
  <c r="Q333" i="16" s="1" a="1"/>
  <c r="Q333" i="16" s="1"/>
  <c r="M333" i="16"/>
  <c r="P332" i="16"/>
  <c r="Q332" i="16" s="1" a="1"/>
  <c r="Q332" i="16" s="1"/>
  <c r="M332" i="16"/>
  <c r="P331" i="16"/>
  <c r="M331" i="16"/>
  <c r="P330" i="16"/>
  <c r="M330" i="16"/>
  <c r="P329" i="16"/>
  <c r="M329" i="16"/>
  <c r="P328" i="16"/>
  <c r="Q328" i="16" s="1" a="1"/>
  <c r="Q328" i="16" s="1"/>
  <c r="M328" i="16"/>
  <c r="P327" i="16"/>
  <c r="Q327" i="16" s="1" a="1"/>
  <c r="Q327" i="16" s="1"/>
  <c r="M327" i="16"/>
  <c r="P326" i="16"/>
  <c r="Q326" i="16" s="1" a="1"/>
  <c r="Q326" i="16" s="1"/>
  <c r="M326" i="16"/>
  <c r="P325" i="16"/>
  <c r="Q325" i="16" s="1" a="1"/>
  <c r="Q325" i="16" s="1"/>
  <c r="M325" i="16"/>
  <c r="P324" i="16"/>
  <c r="Q324" i="16" s="1" a="1"/>
  <c r="Q324" i="16" s="1"/>
  <c r="M324" i="16"/>
  <c r="P323" i="16"/>
  <c r="Q323" i="16" s="1" a="1"/>
  <c r="Q323" i="16" s="1"/>
  <c r="M323" i="16"/>
  <c r="P322" i="16"/>
  <c r="Q322" i="16" s="1" a="1"/>
  <c r="Q322" i="16" s="1"/>
  <c r="M322" i="16"/>
  <c r="P321" i="16"/>
  <c r="Q321" i="16" s="1" a="1"/>
  <c r="Q321" i="16" s="1"/>
  <c r="M321" i="16"/>
  <c r="P320" i="16"/>
  <c r="M320" i="16"/>
  <c r="P319" i="16"/>
  <c r="M319" i="16"/>
  <c r="P318" i="16"/>
  <c r="M318" i="16"/>
  <c r="P317" i="16"/>
  <c r="Q317" i="16" s="1" a="1"/>
  <c r="Q317" i="16" s="1"/>
  <c r="M317" i="16"/>
  <c r="P316" i="16"/>
  <c r="Q316" i="16" s="1" a="1"/>
  <c r="Q316" i="16" s="1"/>
  <c r="M316" i="16"/>
  <c r="P315" i="16"/>
  <c r="Q315" i="16" s="1" a="1"/>
  <c r="Q315" i="16" s="1"/>
  <c r="M315" i="16"/>
  <c r="P314" i="16"/>
  <c r="Q314" i="16" s="1" a="1"/>
  <c r="Q314" i="16" s="1"/>
  <c r="M314" i="16"/>
  <c r="P313" i="16"/>
  <c r="Q313" i="16" s="1" a="1"/>
  <c r="Q313" i="16" s="1"/>
  <c r="M313" i="16"/>
  <c r="P312" i="16"/>
  <c r="Q312" i="16" s="1" a="1"/>
  <c r="Q312" i="16" s="1"/>
  <c r="M312" i="16"/>
  <c r="P311" i="16"/>
  <c r="Q311" i="16" s="1" a="1"/>
  <c r="Q311" i="16" s="1"/>
  <c r="M311" i="16"/>
  <c r="P310" i="16"/>
  <c r="Q310" i="16" s="1" a="1"/>
  <c r="Q310" i="16" s="1"/>
  <c r="M310" i="16"/>
  <c r="P309" i="16"/>
  <c r="Q309" i="16" s="1" a="1"/>
  <c r="Q309" i="16" s="1"/>
  <c r="M309" i="16"/>
  <c r="P308" i="16"/>
  <c r="Q308" i="16" s="1" a="1"/>
  <c r="Q308" i="16" s="1"/>
  <c r="M308" i="16"/>
  <c r="P307" i="16"/>
  <c r="Q307" i="16" s="1" a="1"/>
  <c r="Q307" i="16" s="1"/>
  <c r="M307" i="16"/>
  <c r="P306" i="16"/>
  <c r="M306" i="16"/>
  <c r="P305" i="16"/>
  <c r="Q305" i="16" s="1" a="1"/>
  <c r="Q305" i="16" s="1"/>
  <c r="M305" i="16"/>
  <c r="P304" i="16"/>
  <c r="Q304" i="16" s="1" a="1"/>
  <c r="Q304" i="16" s="1"/>
  <c r="M304" i="16"/>
  <c r="P303" i="16"/>
  <c r="M303" i="16"/>
  <c r="P302" i="16"/>
  <c r="Q302" i="16" s="1" a="1"/>
  <c r="Q302" i="16" s="1"/>
  <c r="M302" i="16"/>
  <c r="P301" i="16"/>
  <c r="M301" i="16"/>
  <c r="P300" i="16"/>
  <c r="M300" i="16"/>
  <c r="P299" i="16"/>
  <c r="M299" i="16"/>
  <c r="P298" i="16"/>
  <c r="Q298" i="16" s="1" a="1"/>
  <c r="Q298" i="16" s="1"/>
  <c r="M298" i="16"/>
  <c r="P297" i="16"/>
  <c r="Q297" i="16" s="1" a="1"/>
  <c r="Q297" i="16" s="1"/>
  <c r="M297" i="16"/>
  <c r="P296" i="16"/>
  <c r="Q296" i="16" s="1" a="1"/>
  <c r="Q296" i="16" s="1"/>
  <c r="M296" i="16"/>
  <c r="P295" i="16"/>
  <c r="Q295" i="16" s="1" a="1"/>
  <c r="Q295" i="16" s="1"/>
  <c r="M295" i="16"/>
  <c r="P294" i="16"/>
  <c r="Q294" i="16" s="1" a="1"/>
  <c r="Q294" i="16" s="1"/>
  <c r="M294" i="16"/>
  <c r="P293" i="16"/>
  <c r="Q293" i="16" s="1" a="1"/>
  <c r="Q293" i="16" s="1"/>
  <c r="M293" i="16"/>
  <c r="P292" i="16"/>
  <c r="Q292" i="16" s="1" a="1"/>
  <c r="Q292" i="16" s="1"/>
  <c r="M292" i="16"/>
  <c r="P291" i="16"/>
  <c r="Q291" i="16" s="1" a="1"/>
  <c r="Q291" i="16" s="1"/>
  <c r="M291" i="16"/>
  <c r="P290" i="16"/>
  <c r="Q290" i="16" s="1" a="1"/>
  <c r="Q290" i="16" s="1"/>
  <c r="M290" i="16"/>
  <c r="P289" i="16"/>
  <c r="Q289" i="16" s="1" a="1"/>
  <c r="Q289" i="16" s="1"/>
  <c r="M289" i="16"/>
  <c r="P288" i="16"/>
  <c r="Q288" i="16" s="1" a="1"/>
  <c r="Q288" i="16" s="1"/>
  <c r="M288" i="16"/>
  <c r="P287" i="16"/>
  <c r="Q287" i="16" s="1" a="1"/>
  <c r="Q287" i="16" s="1"/>
  <c r="M287" i="16"/>
  <c r="P286" i="16"/>
  <c r="M286" i="16"/>
  <c r="P285" i="16"/>
  <c r="M285" i="16"/>
  <c r="P284" i="16"/>
  <c r="M284" i="16"/>
  <c r="P283" i="16"/>
  <c r="Q283" i="16" s="1" a="1"/>
  <c r="Q283" i="16" s="1"/>
  <c r="M283" i="16"/>
  <c r="P282" i="16"/>
  <c r="Q282" i="16" s="1" a="1"/>
  <c r="Q282" i="16" s="1"/>
  <c r="M282" i="16"/>
  <c r="P281" i="16"/>
  <c r="Q281" i="16" s="1" a="1"/>
  <c r="Q281" i="16" s="1"/>
  <c r="M281" i="16"/>
  <c r="P280" i="16"/>
  <c r="Q280" i="16" s="1" a="1"/>
  <c r="Q280" i="16" s="1"/>
  <c r="M280" i="16"/>
  <c r="P279" i="16"/>
  <c r="Q279" i="16" s="1" a="1"/>
  <c r="Q279" i="16" s="1"/>
  <c r="M279" i="16"/>
  <c r="P278" i="16"/>
  <c r="Q278" i="16" s="1" a="1"/>
  <c r="Q278" i="16" s="1"/>
  <c r="M278" i="16"/>
  <c r="P277" i="16"/>
  <c r="Q277" i="16" s="1" a="1"/>
  <c r="Q277" i="16" s="1"/>
  <c r="M277" i="16"/>
  <c r="P276" i="16"/>
  <c r="Q276" i="16" s="1" a="1"/>
  <c r="Q276" i="16" s="1"/>
  <c r="M276" i="16"/>
  <c r="P275" i="16"/>
  <c r="Q275" i="16" s="1" a="1"/>
  <c r="Q275" i="16" s="1"/>
  <c r="M275" i="16"/>
  <c r="P274" i="16"/>
  <c r="Q274" i="16" s="1" a="1"/>
  <c r="Q274" i="16" s="1"/>
  <c r="M274" i="16"/>
  <c r="P273" i="16"/>
  <c r="M273" i="16"/>
  <c r="P272" i="16"/>
  <c r="M272" i="16"/>
  <c r="P271" i="16"/>
  <c r="M271" i="16"/>
  <c r="P270" i="16"/>
  <c r="Q270" i="16" s="1" a="1"/>
  <c r="Q270" i="16" s="1"/>
  <c r="M270" i="16"/>
  <c r="P269" i="16"/>
  <c r="Q269" i="16" s="1" a="1"/>
  <c r="Q269" i="16" s="1"/>
  <c r="M269" i="16"/>
  <c r="P268" i="16"/>
  <c r="Q268" i="16" s="1" a="1"/>
  <c r="Q268" i="16" s="1"/>
  <c r="M268" i="16"/>
  <c r="P267" i="16"/>
  <c r="Q267" i="16" s="1" a="1"/>
  <c r="Q267" i="16" s="1"/>
  <c r="M267" i="16"/>
  <c r="P266" i="16"/>
  <c r="Q266" i="16" s="1" a="1"/>
  <c r="Q266" i="16" s="1"/>
  <c r="M266" i="16"/>
  <c r="P265" i="16"/>
  <c r="Q265" i="16" s="1" a="1"/>
  <c r="Q265" i="16" s="1"/>
  <c r="M265" i="16"/>
  <c r="P264" i="16"/>
  <c r="Q264" i="16" s="1" a="1"/>
  <c r="Q264" i="16" s="1"/>
  <c r="M264" i="16"/>
  <c r="P263" i="16"/>
  <c r="Q263" i="16" s="1" a="1"/>
  <c r="Q263" i="16" s="1"/>
  <c r="M263" i="16"/>
  <c r="P262" i="16"/>
  <c r="Q262" i="16" s="1" a="1"/>
  <c r="Q262" i="16" s="1"/>
  <c r="M262" i="16"/>
  <c r="P261" i="16"/>
  <c r="Q261" i="16" s="1" a="1"/>
  <c r="Q261" i="16" s="1"/>
  <c r="M261" i="16"/>
  <c r="P260" i="16"/>
  <c r="M260" i="16"/>
  <c r="P259" i="16"/>
  <c r="M259" i="16"/>
  <c r="P258" i="16"/>
  <c r="M258" i="16"/>
  <c r="P257" i="16"/>
  <c r="Q257" i="16" s="1" a="1"/>
  <c r="Q257" i="16" s="1"/>
  <c r="M257" i="16"/>
  <c r="P256" i="16"/>
  <c r="Q256" i="16" s="1" a="1"/>
  <c r="Q256" i="16" s="1"/>
  <c r="M256" i="16"/>
  <c r="P255" i="16"/>
  <c r="Q255" i="16" s="1" a="1"/>
  <c r="Q255" i="16" s="1"/>
  <c r="M255" i="16"/>
  <c r="P254" i="16"/>
  <c r="Q254" i="16" s="1" a="1"/>
  <c r="Q254" i="16" s="1"/>
  <c r="M254" i="16"/>
  <c r="P253" i="16"/>
  <c r="Q253" i="16" s="1" a="1"/>
  <c r="Q253" i="16" s="1"/>
  <c r="M253" i="16"/>
  <c r="P252" i="16"/>
  <c r="Q252" i="16" s="1" a="1"/>
  <c r="Q252" i="16" s="1"/>
  <c r="M252" i="16"/>
  <c r="P251" i="16"/>
  <c r="Q251" i="16" s="1" a="1"/>
  <c r="Q251" i="16" s="1"/>
  <c r="M251" i="16"/>
  <c r="P250" i="16"/>
  <c r="Q250" i="16" s="1" a="1"/>
  <c r="Q250" i="16" s="1"/>
  <c r="M250" i="16"/>
  <c r="P249" i="16"/>
  <c r="Q249" i="16" s="1" a="1"/>
  <c r="Q249" i="16" s="1"/>
  <c r="M249" i="16"/>
  <c r="P248" i="16"/>
  <c r="Q248" i="16" s="1" a="1"/>
  <c r="Q248" i="16" s="1"/>
  <c r="M248" i="16"/>
  <c r="P247" i="16"/>
  <c r="M247" i="16"/>
  <c r="P246" i="16"/>
  <c r="M246" i="16"/>
  <c r="P245" i="16"/>
  <c r="M245" i="16"/>
  <c r="P244" i="16"/>
  <c r="Q244" i="16" s="1" a="1"/>
  <c r="Q244" i="16" s="1"/>
  <c r="M244" i="16"/>
  <c r="P243" i="16"/>
  <c r="Q243" i="16" s="1" a="1"/>
  <c r="Q243" i="16" s="1"/>
  <c r="M243" i="16"/>
  <c r="P242" i="16"/>
  <c r="Q242" i="16" s="1" a="1"/>
  <c r="Q242" i="16" s="1"/>
  <c r="M242" i="16"/>
  <c r="P241" i="16"/>
  <c r="Q241" i="16" s="1" a="1"/>
  <c r="Q241" i="16" s="1"/>
  <c r="M241" i="16"/>
  <c r="P240" i="16"/>
  <c r="Q240" i="16" s="1" a="1"/>
  <c r="Q240" i="16" s="1"/>
  <c r="M240" i="16"/>
  <c r="P239" i="16"/>
  <c r="Q239" i="16" s="1" a="1"/>
  <c r="Q239" i="16" s="1"/>
  <c r="M239" i="16"/>
  <c r="P238" i="16"/>
  <c r="Q238" i="16" s="1" a="1"/>
  <c r="Q238" i="16" s="1"/>
  <c r="M238" i="16"/>
  <c r="P237" i="16"/>
  <c r="Q237" i="16" s="1" a="1"/>
  <c r="Q237" i="16" s="1"/>
  <c r="M237" i="16"/>
  <c r="P236" i="16"/>
  <c r="Q236" i="16" s="1" a="1"/>
  <c r="Q236" i="16" s="1"/>
  <c r="M236" i="16"/>
  <c r="P235" i="16"/>
  <c r="Q235" i="16" s="1" a="1"/>
  <c r="Q235" i="16" s="1"/>
  <c r="M235" i="16"/>
  <c r="P1247" i="16"/>
  <c r="Q1247" i="16" s="1" a="1"/>
  <c r="Q1247" i="16" s="1"/>
  <c r="M1247" i="16"/>
  <c r="P1246" i="16"/>
  <c r="Q1246" i="16" s="1" a="1"/>
  <c r="Q1246" i="16" s="1"/>
  <c r="M1246" i="16"/>
  <c r="P1245" i="16"/>
  <c r="Q1245" i="16" s="1" a="1"/>
  <c r="Q1245" i="16" s="1"/>
  <c r="M1245" i="16"/>
  <c r="P1244" i="16"/>
  <c r="Q1244" i="16" s="1" a="1"/>
  <c r="Q1244" i="16" s="1"/>
  <c r="M1244" i="16"/>
  <c r="P1243" i="16"/>
  <c r="Q1243" i="16" s="1" a="1"/>
  <c r="Q1243" i="16" s="1"/>
  <c r="M1243" i="16"/>
  <c r="P1242" i="16"/>
  <c r="M1242" i="16"/>
  <c r="P1241" i="16"/>
  <c r="M1241" i="16"/>
  <c r="P1240" i="16"/>
  <c r="M1240" i="16"/>
  <c r="P1239" i="16"/>
  <c r="Q1239" i="16" s="1" a="1"/>
  <c r="Q1239" i="16" s="1"/>
  <c r="M1239" i="16"/>
  <c r="P1238" i="16"/>
  <c r="Q1238" i="16" s="1" a="1"/>
  <c r="Q1238" i="16" s="1"/>
  <c r="M1238" i="16"/>
  <c r="P1237" i="16"/>
  <c r="Q1237" i="16" s="1" a="1"/>
  <c r="Q1237" i="16" s="1"/>
  <c r="M1237" i="16"/>
  <c r="P1236" i="16"/>
  <c r="Q1236" i="16" s="1" a="1"/>
  <c r="Q1236" i="16" s="1"/>
  <c r="M1236" i="16"/>
  <c r="P1235" i="16"/>
  <c r="Q1235" i="16" s="1" a="1"/>
  <c r="Q1235" i="16" s="1"/>
  <c r="M1235" i="16"/>
  <c r="P1234" i="16"/>
  <c r="Q1234" i="16" s="1" a="1"/>
  <c r="Q1234" i="16" s="1"/>
  <c r="M1234" i="16"/>
  <c r="P1233" i="16"/>
  <c r="Q1233" i="16" s="1" a="1"/>
  <c r="Q1233" i="16" s="1"/>
  <c r="M1233" i="16"/>
  <c r="P1232" i="16"/>
  <c r="Q1232" i="16" s="1" a="1"/>
  <c r="Q1232" i="16" s="1"/>
  <c r="M1232" i="16"/>
  <c r="P1231" i="16"/>
  <c r="M1231" i="16"/>
  <c r="P1230" i="16"/>
  <c r="M1230" i="16"/>
  <c r="P1229" i="16"/>
  <c r="M1229" i="16"/>
  <c r="P1228" i="16"/>
  <c r="Q1228" i="16" s="1" a="1"/>
  <c r="Q1228" i="16" s="1"/>
  <c r="M1228" i="16"/>
  <c r="P1227" i="16"/>
  <c r="Q1227" i="16" s="1" a="1"/>
  <c r="Q1227" i="16" s="1"/>
  <c r="M1227" i="16"/>
  <c r="P1226" i="16"/>
  <c r="Q1226" i="16" s="1" a="1"/>
  <c r="Q1226" i="16" s="1"/>
  <c r="M1226" i="16"/>
  <c r="P1225" i="16"/>
  <c r="Q1225" i="16" s="1" a="1"/>
  <c r="Q1225" i="16" s="1"/>
  <c r="M1225" i="16"/>
  <c r="P1224" i="16"/>
  <c r="Q1224" i="16" s="1" a="1"/>
  <c r="Q1224" i="16" s="1"/>
  <c r="M1224" i="16"/>
  <c r="P1223" i="16"/>
  <c r="Q1223" i="16" s="1" a="1"/>
  <c r="Q1223" i="16" s="1"/>
  <c r="M1223" i="16"/>
  <c r="P1222" i="16"/>
  <c r="Q1222" i="16" s="1" a="1"/>
  <c r="Q1222" i="16" s="1"/>
  <c r="M1222" i="16"/>
  <c r="P1221" i="16"/>
  <c r="Q1221" i="16" s="1" a="1"/>
  <c r="Q1221" i="16" s="1"/>
  <c r="M1221" i="16"/>
  <c r="P1220" i="16"/>
  <c r="Q1220" i="16" s="1" a="1"/>
  <c r="Q1220" i="16" s="1"/>
  <c r="M1220" i="16"/>
  <c r="P1219" i="16"/>
  <c r="M1219" i="16"/>
  <c r="P1218" i="16"/>
  <c r="M1218" i="16"/>
  <c r="P1217" i="16"/>
  <c r="Q1217" i="16" s="1" a="1"/>
  <c r="Q1217" i="16" s="1"/>
  <c r="M1217" i="16"/>
  <c r="P1216" i="16"/>
  <c r="Q1216" i="16" s="1" a="1"/>
  <c r="Q1216" i="16" s="1"/>
  <c r="M1216" i="16"/>
  <c r="P1215" i="16"/>
  <c r="Q1215" i="16" s="1" a="1"/>
  <c r="Q1215" i="16" s="1"/>
  <c r="M1215" i="16"/>
  <c r="P1214" i="16"/>
  <c r="Q1214" i="16" s="1" a="1"/>
  <c r="Q1214" i="16" s="1"/>
  <c r="M1214" i="16"/>
  <c r="P1213" i="16"/>
  <c r="Q1213" i="16" s="1" a="1"/>
  <c r="Q1213" i="16" s="1"/>
  <c r="M1213" i="16"/>
  <c r="P1212" i="16"/>
  <c r="Q1212" i="16" s="1" a="1"/>
  <c r="Q1212" i="16" s="1"/>
  <c r="M1212" i="16"/>
  <c r="P1211" i="16"/>
  <c r="Q1211" i="16" s="1" a="1"/>
  <c r="Q1211" i="16" s="1"/>
  <c r="M1211" i="16"/>
  <c r="P1210" i="16"/>
  <c r="Q1210" i="16" s="1" a="1"/>
  <c r="Q1210" i="16" s="1"/>
  <c r="M1210" i="16"/>
  <c r="P1209" i="16"/>
  <c r="Q1209" i="16" s="1" a="1"/>
  <c r="Q1209" i="16" s="1"/>
  <c r="M1209" i="16"/>
  <c r="P1208" i="16"/>
  <c r="M1208" i="16"/>
  <c r="P1207" i="16"/>
  <c r="Q1207" i="16" s="1" a="1"/>
  <c r="Q1207" i="16" s="1"/>
  <c r="M1207" i="16"/>
  <c r="P1206" i="16"/>
  <c r="Q1206" i="16" s="1" a="1"/>
  <c r="Q1206" i="16" s="1"/>
  <c r="M1206" i="16"/>
  <c r="P1205" i="16"/>
  <c r="Q1205" i="16" s="1" a="1"/>
  <c r="Q1205" i="16" s="1"/>
  <c r="M1205" i="16"/>
  <c r="P1204" i="16"/>
  <c r="Q1204" i="16" s="1" a="1"/>
  <c r="Q1204" i="16" s="1"/>
  <c r="M1204" i="16"/>
  <c r="P1203" i="16"/>
  <c r="Q1203" i="16" s="1" a="1"/>
  <c r="Q1203" i="16" s="1"/>
  <c r="M1203" i="16"/>
  <c r="P1202" i="16"/>
  <c r="Q1202" i="16" s="1" a="1"/>
  <c r="Q1202" i="16" s="1"/>
  <c r="M1202" i="16"/>
  <c r="P1201" i="16"/>
  <c r="Q1201" i="16" s="1" a="1"/>
  <c r="Q1201" i="16" s="1"/>
  <c r="M1201" i="16"/>
  <c r="P1200" i="16"/>
  <c r="Q1200" i="16" s="1" a="1"/>
  <c r="Q1200" i="16" s="1"/>
  <c r="M1200" i="16"/>
  <c r="P1199" i="16"/>
  <c r="Q1199" i="16" s="1" a="1"/>
  <c r="Q1199" i="16" s="1"/>
  <c r="M1199" i="16"/>
  <c r="P1198" i="16"/>
  <c r="Q1198" i="16" s="1" a="1"/>
  <c r="Q1198" i="16" s="1"/>
  <c r="M1198" i="16"/>
  <c r="P1197" i="16"/>
  <c r="Q1197" i="16" s="1" a="1"/>
  <c r="Q1197" i="16" s="1"/>
  <c r="M1197" i="16"/>
  <c r="P1196" i="16"/>
  <c r="Q1196" i="16" s="1" a="1"/>
  <c r="Q1196" i="16" s="1"/>
  <c r="M1196" i="16"/>
  <c r="P1195" i="16"/>
  <c r="Q1195" i="16" s="1" a="1"/>
  <c r="Q1195" i="16" s="1"/>
  <c r="M1195" i="16"/>
  <c r="P1194" i="16"/>
  <c r="Q1194" i="16" s="1" a="1"/>
  <c r="Q1194" i="16" s="1"/>
  <c r="M1194" i="16"/>
  <c r="P1193" i="16"/>
  <c r="M1193" i="16"/>
  <c r="P1192" i="16"/>
  <c r="M1192" i="16"/>
  <c r="P1191" i="16"/>
  <c r="Q1191" i="16" s="1" a="1"/>
  <c r="Q1191" i="16" s="1"/>
  <c r="M1191" i="16"/>
  <c r="P1190" i="16"/>
  <c r="Q1190" i="16" s="1" a="1"/>
  <c r="Q1190" i="16" s="1"/>
  <c r="M1190" i="16"/>
  <c r="P1189" i="16"/>
  <c r="Q1189" i="16" s="1" a="1"/>
  <c r="Q1189" i="16" s="1"/>
  <c r="M1189" i="16"/>
  <c r="P1188" i="16"/>
  <c r="Q1188" i="16" s="1" a="1"/>
  <c r="Q1188" i="16" s="1"/>
  <c r="M1188" i="16"/>
  <c r="P1187" i="16"/>
  <c r="Q1187" i="16" s="1" a="1"/>
  <c r="Q1187" i="16" s="1"/>
  <c r="M1187" i="16"/>
  <c r="P1186" i="16"/>
  <c r="Q1186" i="16" s="1" a="1"/>
  <c r="Q1186" i="16" s="1"/>
  <c r="M1186" i="16"/>
  <c r="P1185" i="16"/>
  <c r="Q1185" i="16" s="1" a="1"/>
  <c r="Q1185" i="16" s="1"/>
  <c r="M1185" i="16"/>
  <c r="P1184" i="16"/>
  <c r="Q1184" i="16" s="1" a="1"/>
  <c r="Q1184" i="16" s="1"/>
  <c r="M1184" i="16"/>
  <c r="P1183" i="16"/>
  <c r="M1183" i="16"/>
  <c r="P1182" i="16"/>
  <c r="M1182" i="16"/>
  <c r="P1181" i="16"/>
  <c r="Q1181" i="16" s="1" a="1"/>
  <c r="Q1181" i="16" s="1"/>
  <c r="M1181" i="16"/>
  <c r="P1180" i="16"/>
  <c r="Q1180" i="16" s="1" a="1"/>
  <c r="Q1180" i="16" s="1"/>
  <c r="M1180" i="16"/>
  <c r="P1179" i="16"/>
  <c r="Q1179" i="16" s="1" a="1"/>
  <c r="Q1179" i="16" s="1"/>
  <c r="M1179" i="16"/>
  <c r="P1178" i="16"/>
  <c r="Q1178" i="16" s="1" a="1"/>
  <c r="Q1178" i="16" s="1"/>
  <c r="M1178" i="16"/>
  <c r="P1177" i="16"/>
  <c r="Q1177" i="16" s="1" a="1"/>
  <c r="Q1177" i="16" s="1"/>
  <c r="M1177" i="16"/>
  <c r="P1176" i="16"/>
  <c r="Q1176" i="16" s="1" a="1"/>
  <c r="Q1176" i="16" s="1"/>
  <c r="M1176" i="16"/>
  <c r="P1175" i="16"/>
  <c r="Q1175" i="16" s="1" a="1"/>
  <c r="Q1175" i="16" s="1"/>
  <c r="M1175" i="16"/>
  <c r="P1174" i="16"/>
  <c r="Q1174" i="16" s="1" a="1"/>
  <c r="Q1174" i="16" s="1"/>
  <c r="M1174" i="16"/>
  <c r="P1173" i="16"/>
  <c r="Q1173" i="16" s="1" a="1"/>
  <c r="Q1173" i="16" s="1"/>
  <c r="M1173" i="16"/>
  <c r="P1172" i="16"/>
  <c r="Q1172" i="16" s="1" a="1"/>
  <c r="Q1172" i="16" s="1"/>
  <c r="M1172" i="16"/>
  <c r="P1171" i="16"/>
  <c r="Q1171" i="16" s="1" a="1"/>
  <c r="Q1171" i="16" s="1"/>
  <c r="M1171" i="16"/>
  <c r="P1170" i="16"/>
  <c r="Q1170" i="16" s="1" a="1"/>
  <c r="Q1170" i="16" s="1"/>
  <c r="M1170" i="16"/>
  <c r="P1169" i="16"/>
  <c r="Q1169" i="16" s="1" a="1"/>
  <c r="Q1169" i="16" s="1"/>
  <c r="M1169" i="16"/>
  <c r="P1168" i="16"/>
  <c r="Q1168" i="16" s="1" a="1"/>
  <c r="Q1168" i="16" s="1"/>
  <c r="M1168" i="16"/>
  <c r="P642" i="20"/>
  <c r="M642" i="20"/>
  <c r="P641" i="20"/>
  <c r="M641" i="20"/>
  <c r="P640" i="20"/>
  <c r="M640" i="20"/>
  <c r="P639" i="20"/>
  <c r="M639" i="20"/>
  <c r="P638" i="20"/>
  <c r="M638" i="20"/>
  <c r="P637" i="20"/>
  <c r="M637" i="20"/>
  <c r="P636" i="20"/>
  <c r="M636" i="20"/>
  <c r="P635" i="20"/>
  <c r="M635" i="20"/>
  <c r="P634" i="20"/>
  <c r="M634" i="20"/>
  <c r="P633" i="20"/>
  <c r="M633" i="20"/>
  <c r="P632" i="20"/>
  <c r="M632" i="20"/>
  <c r="P631" i="20"/>
  <c r="M631" i="20"/>
  <c r="P630" i="20"/>
  <c r="M630" i="20"/>
  <c r="P629" i="20"/>
  <c r="M629" i="20"/>
  <c r="P628" i="20"/>
  <c r="M628" i="20"/>
  <c r="P627" i="20"/>
  <c r="M627" i="20"/>
  <c r="P626" i="20"/>
  <c r="M626" i="20"/>
  <c r="P625" i="20"/>
  <c r="M625" i="20"/>
  <c r="P624" i="20"/>
  <c r="M624" i="20"/>
  <c r="P623" i="20"/>
  <c r="M623" i="20"/>
  <c r="P622" i="20"/>
  <c r="M622" i="20"/>
  <c r="P621" i="20"/>
  <c r="M621" i="20"/>
  <c r="P620" i="20"/>
  <c r="M620" i="20"/>
  <c r="P619" i="20"/>
  <c r="M619" i="20"/>
  <c r="P618" i="20"/>
  <c r="M618" i="20"/>
  <c r="P617" i="20"/>
  <c r="M617" i="20"/>
  <c r="P616" i="20"/>
  <c r="M616" i="20"/>
  <c r="P615" i="20"/>
  <c r="M615" i="20"/>
  <c r="P614" i="20"/>
  <c r="M614" i="20"/>
  <c r="P613" i="20"/>
  <c r="M613" i="20"/>
  <c r="P612" i="20"/>
  <c r="M612" i="20"/>
  <c r="P611" i="20"/>
  <c r="M611" i="20"/>
  <c r="P610" i="20"/>
  <c r="M610" i="20"/>
  <c r="P609" i="20"/>
  <c r="Q609" i="20" s="1" a="1"/>
  <c r="Q609" i="20" s="1"/>
  <c r="M609" i="20"/>
  <c r="P608" i="20"/>
  <c r="M608" i="20"/>
  <c r="P607" i="20"/>
  <c r="M607" i="20"/>
  <c r="P606" i="20"/>
  <c r="M606" i="20"/>
  <c r="P605" i="20"/>
  <c r="M605" i="20"/>
  <c r="P604" i="20"/>
  <c r="M604" i="20"/>
  <c r="P603" i="20"/>
  <c r="M603" i="20"/>
  <c r="P602" i="20"/>
  <c r="M602" i="20"/>
  <c r="P601" i="20"/>
  <c r="M601" i="20"/>
  <c r="P600" i="20"/>
  <c r="M600" i="20"/>
  <c r="P599" i="20"/>
  <c r="M599" i="20"/>
  <c r="P598" i="20"/>
  <c r="M598" i="20"/>
  <c r="P597" i="20"/>
  <c r="M597" i="20"/>
  <c r="P596" i="20"/>
  <c r="M596" i="20"/>
  <c r="P595" i="20"/>
  <c r="M595" i="20"/>
  <c r="P594" i="20"/>
  <c r="M594" i="20"/>
  <c r="P593" i="20"/>
  <c r="M593" i="20"/>
  <c r="P592" i="20"/>
  <c r="M592" i="20"/>
  <c r="P591" i="20"/>
  <c r="M591" i="20"/>
  <c r="P590" i="20"/>
  <c r="M590" i="20"/>
  <c r="P589" i="20"/>
  <c r="M589" i="20"/>
  <c r="P588" i="20"/>
  <c r="M588" i="20"/>
  <c r="P587" i="20"/>
  <c r="M587" i="20"/>
  <c r="P586" i="20"/>
  <c r="M586" i="20"/>
  <c r="P585" i="20"/>
  <c r="M585" i="20"/>
  <c r="P584" i="20"/>
  <c r="M584" i="20"/>
  <c r="P583" i="20"/>
  <c r="M583" i="20"/>
  <c r="P582" i="20"/>
  <c r="M582" i="20"/>
  <c r="P581" i="20"/>
  <c r="M581" i="20"/>
  <c r="P580" i="20"/>
  <c r="M580" i="20"/>
  <c r="P579" i="20"/>
  <c r="M579" i="20"/>
  <c r="P578" i="20"/>
  <c r="M578" i="20"/>
  <c r="P577" i="20"/>
  <c r="M577" i="20"/>
  <c r="P576" i="20"/>
  <c r="M576" i="20"/>
  <c r="P575" i="20"/>
  <c r="Q575" i="20" s="1" a="1"/>
  <c r="Q575" i="20" s="1"/>
  <c r="M575" i="20"/>
  <c r="P574" i="20"/>
  <c r="M574" i="20"/>
  <c r="P573" i="20"/>
  <c r="M573" i="20"/>
  <c r="P572" i="20"/>
  <c r="Q572" i="20" s="1" a="1"/>
  <c r="Q572" i="20" s="1"/>
  <c r="M572" i="20"/>
  <c r="P571" i="20"/>
  <c r="M571" i="20"/>
  <c r="P570" i="20"/>
  <c r="M570" i="20"/>
  <c r="P569" i="20"/>
  <c r="Q569" i="20" s="1" a="1"/>
  <c r="Q569" i="20" s="1"/>
  <c r="M569" i="20"/>
  <c r="P568" i="20"/>
  <c r="Q568" i="20" s="1" a="1"/>
  <c r="Q568" i="20" s="1"/>
  <c r="M568" i="20"/>
  <c r="P567" i="20"/>
  <c r="M567" i="20"/>
  <c r="P566" i="20"/>
  <c r="M566" i="20"/>
  <c r="P565" i="20"/>
  <c r="M565" i="20"/>
  <c r="P564" i="20"/>
  <c r="Q564" i="20" s="1" a="1"/>
  <c r="Q564" i="20" s="1"/>
  <c r="M564" i="20"/>
  <c r="P563" i="20"/>
  <c r="M563" i="20"/>
  <c r="P562" i="20"/>
  <c r="M562" i="20"/>
  <c r="P561" i="20"/>
  <c r="M561" i="20"/>
  <c r="P560" i="20"/>
  <c r="Q560" i="20" s="1" a="1"/>
  <c r="Q560" i="20" s="1"/>
  <c r="M560" i="20"/>
  <c r="P559" i="20"/>
  <c r="M559" i="20"/>
  <c r="P558" i="20"/>
  <c r="M558" i="20"/>
  <c r="P557" i="20"/>
  <c r="M557" i="20"/>
  <c r="P556" i="20"/>
  <c r="M556" i="20"/>
  <c r="P555" i="20"/>
  <c r="M555" i="20"/>
  <c r="P554" i="20"/>
  <c r="M554" i="20"/>
  <c r="P553" i="20"/>
  <c r="M553" i="20"/>
  <c r="P552" i="20"/>
  <c r="Q552" i="20" s="1" a="1"/>
  <c r="Q552" i="20" s="1"/>
  <c r="M552" i="20"/>
  <c r="P551" i="20"/>
  <c r="Q551" i="20" s="1" a="1"/>
  <c r="Q551" i="20" s="1"/>
  <c r="M551" i="20"/>
  <c r="P550" i="20"/>
  <c r="M550" i="20"/>
  <c r="P549" i="20"/>
  <c r="M549" i="20"/>
  <c r="P548" i="20"/>
  <c r="M548" i="20"/>
  <c r="P547" i="20"/>
  <c r="M547" i="20"/>
  <c r="P546" i="20"/>
  <c r="M546" i="20"/>
  <c r="P545" i="20"/>
  <c r="Q545" i="20" s="1" a="1"/>
  <c r="Q545" i="20" s="1"/>
  <c r="M545" i="20"/>
  <c r="P544" i="20"/>
  <c r="Q544" i="20" s="1" a="1"/>
  <c r="Q544" i="20" s="1"/>
  <c r="M544" i="20"/>
  <c r="P543" i="20"/>
  <c r="Q543" i="20" s="1" a="1"/>
  <c r="Q543" i="20" s="1"/>
  <c r="M543" i="20"/>
  <c r="P542" i="20"/>
  <c r="Q542" i="20" s="1" a="1"/>
  <c r="Q542" i="20" s="1"/>
  <c r="M542" i="20"/>
  <c r="P541" i="20"/>
  <c r="M541" i="20"/>
  <c r="P540" i="20"/>
  <c r="M540" i="20"/>
  <c r="P539" i="20"/>
  <c r="M539" i="20"/>
  <c r="P538" i="20"/>
  <c r="M538" i="20"/>
  <c r="P537" i="20"/>
  <c r="M537" i="20"/>
  <c r="P536" i="20"/>
  <c r="M536" i="20"/>
  <c r="P535" i="20"/>
  <c r="M535" i="20"/>
  <c r="P534" i="20"/>
  <c r="Q534" i="20" s="1" a="1"/>
  <c r="Q534" i="20" s="1"/>
  <c r="M534" i="20"/>
  <c r="P533" i="20"/>
  <c r="M533" i="20"/>
  <c r="P532" i="20"/>
  <c r="Q532" i="20" s="1" a="1"/>
  <c r="Q532" i="20" s="1"/>
  <c r="M532" i="20"/>
  <c r="P531" i="20"/>
  <c r="Q531" i="20" s="1" a="1"/>
  <c r="Q531" i="20" s="1"/>
  <c r="M531" i="20"/>
  <c r="P530" i="20"/>
  <c r="Q530" i="20" s="1" a="1"/>
  <c r="Q530" i="20" s="1"/>
  <c r="M530" i="20"/>
  <c r="P529" i="20"/>
  <c r="Q529" i="20" s="1" a="1"/>
  <c r="Q529" i="20" s="1"/>
  <c r="M529" i="20"/>
  <c r="P528" i="20"/>
  <c r="M528" i="20"/>
  <c r="P527" i="20"/>
  <c r="Q527" i="20" s="1" a="1"/>
  <c r="Q527" i="20" s="1"/>
  <c r="M527" i="20"/>
  <c r="P526" i="20"/>
  <c r="Q526" i="20" s="1" a="1"/>
  <c r="Q526" i="20" s="1"/>
  <c r="M526" i="20"/>
  <c r="P525" i="20"/>
  <c r="Q525" i="20" s="1" a="1"/>
  <c r="Q525" i="20" s="1"/>
  <c r="M525" i="20"/>
  <c r="P524" i="20"/>
  <c r="Q524" i="20" s="1" a="1"/>
  <c r="Q524" i="20" s="1"/>
  <c r="M524" i="20"/>
  <c r="P523" i="20"/>
  <c r="Q523" i="20" s="1" a="1"/>
  <c r="Q523" i="20" s="1"/>
  <c r="M523" i="20"/>
  <c r="P522" i="20"/>
  <c r="Q522" i="20" s="1" a="1"/>
  <c r="Q522" i="20" s="1"/>
  <c r="M522" i="20"/>
  <c r="P521" i="20"/>
  <c r="Q521" i="20" s="1" a="1"/>
  <c r="Q521" i="20" s="1"/>
  <c r="M521" i="20"/>
  <c r="P520" i="20"/>
  <c r="Q520" i="20" s="1" a="1"/>
  <c r="Q520" i="20" s="1"/>
  <c r="M520" i="20"/>
  <c r="P519" i="20"/>
  <c r="Q519" i="20" s="1" a="1"/>
  <c r="Q519" i="20" s="1"/>
  <c r="M519" i="20"/>
  <c r="P518" i="20"/>
  <c r="Q518" i="20" s="1" a="1"/>
  <c r="Q518" i="20" s="1"/>
  <c r="M518" i="20"/>
  <c r="P517" i="20"/>
  <c r="M517" i="20"/>
  <c r="P516" i="20"/>
  <c r="M516" i="20"/>
  <c r="P515" i="20"/>
  <c r="M515" i="20"/>
  <c r="P514" i="20"/>
  <c r="Q514" i="20" s="1" a="1"/>
  <c r="Q514" i="20" s="1"/>
  <c r="M514" i="20"/>
  <c r="P513" i="20"/>
  <c r="Q513" i="20" s="1" a="1"/>
  <c r="Q513" i="20" s="1"/>
  <c r="M513" i="20"/>
  <c r="P512" i="20"/>
  <c r="Q512" i="20" s="1" a="1"/>
  <c r="Q512" i="20" s="1"/>
  <c r="M512" i="20"/>
  <c r="P511" i="20"/>
  <c r="Q511" i="20" s="1" a="1"/>
  <c r="Q511" i="20" s="1"/>
  <c r="M511" i="20"/>
  <c r="P510" i="20"/>
  <c r="Q510" i="20" s="1" a="1"/>
  <c r="Q510" i="20" s="1"/>
  <c r="M510" i="20"/>
  <c r="P509" i="20"/>
  <c r="Q509" i="20" s="1" a="1"/>
  <c r="Q509" i="20" s="1"/>
  <c r="M509" i="20"/>
  <c r="P508" i="20"/>
  <c r="Q508" i="20" s="1" a="1"/>
  <c r="Q508" i="20" s="1"/>
  <c r="M508" i="20"/>
  <c r="P507" i="20"/>
  <c r="Q507" i="20" s="1" a="1"/>
  <c r="Q507" i="20" s="1"/>
  <c r="M507" i="20"/>
  <c r="P506" i="20"/>
  <c r="Q506" i="20" s="1" a="1"/>
  <c r="Q506" i="20" s="1"/>
  <c r="M506" i="20"/>
  <c r="P505" i="20"/>
  <c r="Q505" i="20" s="1" a="1"/>
  <c r="Q505" i="20" s="1"/>
  <c r="M505" i="20"/>
  <c r="P504" i="20"/>
  <c r="Q504" i="20" s="1" a="1"/>
  <c r="Q504" i="20" s="1"/>
  <c r="M504" i="20"/>
  <c r="P503" i="20"/>
  <c r="Q503" i="20" s="1" a="1"/>
  <c r="Q503" i="20" s="1"/>
  <c r="M503" i="20"/>
  <c r="P502" i="20"/>
  <c r="Q502" i="20" s="1" a="1"/>
  <c r="Q502" i="20" s="1"/>
  <c r="M502" i="20"/>
  <c r="P501" i="20"/>
  <c r="Q501" i="20" s="1" a="1"/>
  <c r="Q501" i="20" s="1"/>
  <c r="M501" i="20"/>
  <c r="P500" i="20"/>
  <c r="Q500" i="20" s="1" a="1"/>
  <c r="Q500" i="20" s="1"/>
  <c r="M500" i="20"/>
  <c r="P499" i="20"/>
  <c r="Q499" i="20" s="1" a="1"/>
  <c r="Q499" i="20" s="1"/>
  <c r="M499" i="20"/>
  <c r="P498" i="20"/>
  <c r="Q498" i="20" s="1" a="1"/>
  <c r="Q498" i="20" s="1"/>
  <c r="M498" i="20"/>
  <c r="P497" i="20"/>
  <c r="Q497" i="20" s="1" a="1"/>
  <c r="Q497" i="20" s="1"/>
  <c r="M497" i="20"/>
  <c r="P496" i="20"/>
  <c r="Q496" i="20" s="1" a="1"/>
  <c r="Q496" i="20" s="1"/>
  <c r="M496" i="20"/>
  <c r="P495" i="20"/>
  <c r="Q495" i="20" s="1" a="1"/>
  <c r="Q495" i="20" s="1"/>
  <c r="M495" i="20"/>
  <c r="P494" i="20"/>
  <c r="Q494" i="20" s="1" a="1"/>
  <c r="Q494" i="20" s="1"/>
  <c r="M494" i="20"/>
  <c r="P493" i="20"/>
  <c r="Q493" i="20" s="1" a="1"/>
  <c r="Q493" i="20" s="1"/>
  <c r="M493" i="20"/>
  <c r="P492" i="20"/>
  <c r="Q492" i="20" s="1" a="1"/>
  <c r="Q492" i="20" s="1"/>
  <c r="M492" i="20"/>
  <c r="P491" i="20"/>
  <c r="Q491" i="20" s="1" a="1"/>
  <c r="Q491" i="20" s="1"/>
  <c r="M491" i="20"/>
  <c r="P490" i="20"/>
  <c r="Q490" i="20" s="1" a="1"/>
  <c r="Q490" i="20" s="1"/>
  <c r="M490" i="20"/>
  <c r="P489" i="20"/>
  <c r="Q489" i="20" s="1" a="1"/>
  <c r="Q489" i="20" s="1"/>
  <c r="M489" i="20"/>
  <c r="P488" i="20"/>
  <c r="Q488" i="20" s="1" a="1"/>
  <c r="Q488" i="20" s="1"/>
  <c r="M488" i="20"/>
  <c r="P487" i="20"/>
  <c r="Q487" i="20" s="1" a="1"/>
  <c r="Q487" i="20" s="1"/>
  <c r="M487" i="20"/>
  <c r="P486" i="20"/>
  <c r="Q486" i="20" s="1" a="1"/>
  <c r="Q486" i="20" s="1"/>
  <c r="M486" i="20"/>
  <c r="P485" i="20"/>
  <c r="Q485" i="20" s="1" a="1"/>
  <c r="Q485" i="20" s="1"/>
  <c r="M485" i="20"/>
  <c r="P484" i="20"/>
  <c r="Q484" i="20" s="1" a="1"/>
  <c r="Q484" i="20" s="1"/>
  <c r="M484" i="20"/>
  <c r="P483" i="20"/>
  <c r="Q483" i="20" s="1" a="1"/>
  <c r="Q483" i="20" s="1"/>
  <c r="M483" i="20"/>
  <c r="P482" i="20"/>
  <c r="Q482" i="20" s="1" a="1"/>
  <c r="Q482" i="20" s="1"/>
  <c r="M482" i="20"/>
  <c r="P481" i="20"/>
  <c r="Q481" i="20" s="1" a="1"/>
  <c r="Q481" i="20" s="1"/>
  <c r="M481" i="20"/>
  <c r="P480" i="20"/>
  <c r="Q480" i="20" s="1" a="1"/>
  <c r="Q480" i="20" s="1"/>
  <c r="M480" i="20"/>
  <c r="P479" i="20"/>
  <c r="Q479" i="20" s="1" a="1"/>
  <c r="Q479" i="20" s="1"/>
  <c r="M479" i="20"/>
  <c r="P478" i="20"/>
  <c r="Q478" i="20" s="1" a="1"/>
  <c r="Q478" i="20" s="1"/>
  <c r="M478" i="20"/>
  <c r="P477" i="20"/>
  <c r="M477" i="20"/>
  <c r="P476" i="20"/>
  <c r="Q476" i="20" s="1" a="1"/>
  <c r="Q476" i="20" s="1"/>
  <c r="M476" i="20"/>
  <c r="P475" i="20"/>
  <c r="Q475" i="20" s="1" a="1"/>
  <c r="Q475" i="20" s="1"/>
  <c r="M475" i="20"/>
  <c r="P474" i="20"/>
  <c r="Q474" i="20" s="1" a="1"/>
  <c r="Q474" i="20" s="1"/>
  <c r="M474" i="20"/>
  <c r="P473" i="20"/>
  <c r="Q473" i="20" s="1" a="1"/>
  <c r="Q473" i="20" s="1"/>
  <c r="M473" i="20"/>
  <c r="P472" i="20"/>
  <c r="Q472" i="20" s="1" a="1"/>
  <c r="Q472" i="20" s="1"/>
  <c r="M472" i="20"/>
  <c r="P471" i="20"/>
  <c r="Q471" i="20" s="1" a="1"/>
  <c r="Q471" i="20" s="1"/>
  <c r="M471" i="20"/>
  <c r="P470" i="20"/>
  <c r="Q470" i="20" s="1" a="1"/>
  <c r="Q470" i="20" s="1"/>
  <c r="M470" i="20"/>
  <c r="P469" i="20"/>
  <c r="Q469" i="20" s="1" a="1"/>
  <c r="Q469" i="20" s="1"/>
  <c r="M469" i="20"/>
  <c r="P468" i="20"/>
  <c r="Q468" i="20" s="1" a="1"/>
  <c r="Q468" i="20" s="1"/>
  <c r="M468" i="20"/>
  <c r="P467" i="20"/>
  <c r="Q467" i="20" s="1" a="1"/>
  <c r="Q467" i="20" s="1"/>
  <c r="M467" i="20"/>
  <c r="P466" i="20"/>
  <c r="Q466" i="20" s="1" a="1"/>
  <c r="Q466" i="20" s="1"/>
  <c r="M466" i="20"/>
  <c r="P465" i="20"/>
  <c r="Q465" i="20" s="1" a="1"/>
  <c r="Q465" i="20" s="1"/>
  <c r="M465" i="20"/>
  <c r="P464" i="20"/>
  <c r="Q464" i="20" s="1" a="1"/>
  <c r="Q464" i="20" s="1"/>
  <c r="M464" i="20"/>
  <c r="P463" i="20"/>
  <c r="Q463" i="20" s="1" a="1"/>
  <c r="Q463" i="20" s="1"/>
  <c r="M463" i="20"/>
  <c r="P462" i="20"/>
  <c r="Q462" i="20" s="1" a="1"/>
  <c r="Q462" i="20" s="1"/>
  <c r="M462" i="20"/>
  <c r="P461" i="20"/>
  <c r="Q461" i="20" s="1" a="1"/>
  <c r="Q461" i="20" s="1"/>
  <c r="M461" i="20"/>
  <c r="P460" i="20"/>
  <c r="M460" i="20"/>
  <c r="P459" i="20"/>
  <c r="Q459" i="20" s="1" a="1"/>
  <c r="Q459" i="20" s="1"/>
  <c r="M459" i="20"/>
  <c r="P458" i="20"/>
  <c r="Q458" i="20" s="1" a="1"/>
  <c r="Q458" i="20" s="1"/>
  <c r="M458" i="20"/>
  <c r="P457" i="20"/>
  <c r="Q457" i="20" s="1" a="1"/>
  <c r="Q457" i="20" s="1"/>
  <c r="M457" i="20"/>
  <c r="P456" i="20"/>
  <c r="Q456" i="20" s="1" a="1"/>
  <c r="Q456" i="20" s="1"/>
  <c r="M456" i="20"/>
  <c r="P455" i="20"/>
  <c r="Q455" i="20" s="1" a="1"/>
  <c r="Q455" i="20" s="1"/>
  <c r="M455" i="20"/>
  <c r="P454" i="20"/>
  <c r="Q454" i="20" s="1" a="1"/>
  <c r="Q454" i="20" s="1"/>
  <c r="M454" i="20"/>
  <c r="P453" i="20"/>
  <c r="Q453" i="20" s="1" a="1"/>
  <c r="Q453" i="20" s="1"/>
  <c r="M453" i="20"/>
  <c r="P452" i="20"/>
  <c r="Q452" i="20" s="1" a="1"/>
  <c r="Q452" i="20" s="1"/>
  <c r="M452" i="20"/>
  <c r="P451" i="20"/>
  <c r="Q451" i="20" s="1" a="1"/>
  <c r="Q451" i="20" s="1"/>
  <c r="M451" i="20"/>
  <c r="P450" i="20"/>
  <c r="Q450" i="20" s="1" a="1"/>
  <c r="Q450" i="20" s="1"/>
  <c r="M450" i="20"/>
  <c r="P449" i="20"/>
  <c r="Q449" i="20" s="1" a="1"/>
  <c r="Q449" i="20" s="1"/>
  <c r="M449" i="20"/>
  <c r="P448" i="20"/>
  <c r="Q448" i="20" s="1" a="1"/>
  <c r="Q448" i="20" s="1"/>
  <c r="M448" i="20"/>
  <c r="P447" i="20"/>
  <c r="Q447" i="20" s="1" a="1"/>
  <c r="Q447" i="20" s="1"/>
  <c r="M447" i="20"/>
  <c r="P446" i="20"/>
  <c r="Q446" i="20" s="1" a="1"/>
  <c r="Q446" i="20" s="1"/>
  <c r="M446" i="20"/>
  <c r="P445" i="20"/>
  <c r="Q445" i="20" s="1" a="1"/>
  <c r="Q445" i="20" s="1"/>
  <c r="M445" i="20"/>
  <c r="P444" i="20"/>
  <c r="Q444" i="20" s="1" a="1"/>
  <c r="Q444" i="20" s="1"/>
  <c r="M444" i="20"/>
  <c r="P443" i="20"/>
  <c r="Q443" i="20" s="1" a="1"/>
  <c r="Q443" i="20" s="1"/>
  <c r="M443" i="20"/>
  <c r="P442" i="20"/>
  <c r="Q442" i="20" s="1" a="1"/>
  <c r="Q442" i="20" s="1"/>
  <c r="M442" i="20"/>
  <c r="P441" i="20"/>
  <c r="Q441" i="20" s="1" a="1"/>
  <c r="Q441" i="20" s="1"/>
  <c r="M441" i="20"/>
  <c r="P440" i="20"/>
  <c r="Q440" i="20" s="1" a="1"/>
  <c r="Q440" i="20" s="1"/>
  <c r="M440" i="20"/>
  <c r="P439" i="20"/>
  <c r="Q439" i="20" s="1" a="1"/>
  <c r="Q439" i="20" s="1"/>
  <c r="M439" i="20"/>
  <c r="P438" i="20"/>
  <c r="Q438" i="20" s="1" a="1"/>
  <c r="Q438" i="20" s="1"/>
  <c r="M438" i="20"/>
  <c r="P437" i="20"/>
  <c r="Q437" i="20" s="1" a="1"/>
  <c r="Q437" i="20" s="1"/>
  <c r="M437" i="20"/>
  <c r="P436" i="20"/>
  <c r="Q436" i="20" s="1" a="1"/>
  <c r="Q436" i="20" s="1"/>
  <c r="M436" i="20"/>
  <c r="P435" i="20"/>
  <c r="Q435" i="20" s="1" a="1"/>
  <c r="Q435" i="20" s="1"/>
  <c r="M435" i="20"/>
  <c r="P434" i="20"/>
  <c r="Q434" i="20" s="1" a="1"/>
  <c r="Q434" i="20" s="1"/>
  <c r="M434" i="20"/>
  <c r="P433" i="20"/>
  <c r="Q433" i="20" s="1" a="1"/>
  <c r="Q433" i="20" s="1"/>
  <c r="M433" i="20"/>
  <c r="P432" i="20"/>
  <c r="Q432" i="20" s="1" a="1"/>
  <c r="Q432" i="20" s="1"/>
  <c r="M432" i="20"/>
  <c r="P431" i="20"/>
  <c r="Q431" i="20" s="1" a="1"/>
  <c r="Q431" i="20" s="1"/>
  <c r="M431" i="20"/>
  <c r="P430" i="20"/>
  <c r="Q430" i="20" s="1" a="1"/>
  <c r="Q430" i="20" s="1"/>
  <c r="M430" i="20"/>
  <c r="P429" i="20"/>
  <c r="Q429" i="20" s="1" a="1"/>
  <c r="Q429" i="20" s="1"/>
  <c r="M429" i="20"/>
  <c r="P428" i="20"/>
  <c r="M428" i="20"/>
  <c r="P427" i="20"/>
  <c r="M427" i="20"/>
  <c r="P426" i="20"/>
  <c r="M426" i="20"/>
  <c r="P425" i="20"/>
  <c r="M425" i="20"/>
  <c r="P424" i="20"/>
  <c r="Q424" i="20" s="1" a="1"/>
  <c r="Q424" i="20" s="1"/>
  <c r="M424" i="20"/>
  <c r="P423" i="20"/>
  <c r="Q423" i="20" s="1" a="1"/>
  <c r="Q423" i="20" s="1"/>
  <c r="M423" i="20"/>
  <c r="P422" i="20"/>
  <c r="Q422" i="20" s="1" a="1"/>
  <c r="Q422" i="20" s="1"/>
  <c r="M422" i="20"/>
  <c r="P421" i="20"/>
  <c r="Q421" i="20" s="1" a="1"/>
  <c r="Q421" i="20" s="1"/>
  <c r="M421" i="20"/>
  <c r="P420" i="20"/>
  <c r="Q420" i="20" s="1" a="1"/>
  <c r="Q420" i="20" s="1"/>
  <c r="M420" i="20"/>
  <c r="P419" i="20"/>
  <c r="Q419" i="20" s="1" a="1"/>
  <c r="Q419" i="20" s="1"/>
  <c r="M419" i="20"/>
  <c r="P418" i="20"/>
  <c r="Q418" i="20" s="1" a="1"/>
  <c r="Q418" i="20" s="1"/>
  <c r="M418" i="20"/>
  <c r="P417" i="20"/>
  <c r="Q417" i="20" s="1" a="1"/>
  <c r="Q417" i="20" s="1"/>
  <c r="M417" i="20"/>
  <c r="P416" i="20"/>
  <c r="M416" i="20"/>
  <c r="P415" i="20"/>
  <c r="Q415" i="20" s="1" a="1"/>
  <c r="Q415" i="20" s="1"/>
  <c r="M415" i="20"/>
  <c r="P414" i="20"/>
  <c r="Q414" i="20" s="1" a="1"/>
  <c r="Q414" i="20" s="1"/>
  <c r="M414" i="20"/>
  <c r="P413" i="20"/>
  <c r="Q413" i="20" s="1" a="1"/>
  <c r="Q413" i="20" s="1"/>
  <c r="M413" i="20"/>
  <c r="P412" i="20"/>
  <c r="M412" i="20"/>
  <c r="P411" i="20"/>
  <c r="M411" i="20"/>
  <c r="P410" i="20"/>
  <c r="Q410" i="20" s="1" a="1"/>
  <c r="Q410" i="20" s="1"/>
  <c r="M410" i="20"/>
  <c r="P409" i="20"/>
  <c r="M409" i="20"/>
  <c r="P408" i="20"/>
  <c r="M408" i="20"/>
  <c r="P407" i="20"/>
  <c r="M407" i="20"/>
  <c r="P406" i="20"/>
  <c r="M406" i="20"/>
  <c r="P405" i="20"/>
  <c r="Q405" i="20" s="1" a="1"/>
  <c r="Q405" i="20" s="1"/>
  <c r="M405" i="20"/>
  <c r="P404" i="20"/>
  <c r="Q404" i="20" s="1" a="1"/>
  <c r="Q404" i="20" s="1"/>
  <c r="M404" i="20"/>
  <c r="P403" i="20"/>
  <c r="Q403" i="20" s="1" a="1"/>
  <c r="Q403" i="20" s="1"/>
  <c r="M403" i="20"/>
  <c r="P402" i="20"/>
  <c r="Q402" i="20" s="1" a="1"/>
  <c r="Q402" i="20" s="1"/>
  <c r="M402" i="20"/>
  <c r="P401" i="20"/>
  <c r="Q401" i="20" s="1" a="1"/>
  <c r="Q401" i="20" s="1"/>
  <c r="M401" i="20"/>
  <c r="P400" i="20"/>
  <c r="Q400" i="20" s="1" a="1"/>
  <c r="Q400" i="20" s="1"/>
  <c r="M400" i="20"/>
  <c r="P399" i="20"/>
  <c r="Q399" i="20" s="1" a="1"/>
  <c r="Q399" i="20" s="1"/>
  <c r="M399" i="20"/>
  <c r="P398" i="20"/>
  <c r="Q398" i="20" s="1" a="1"/>
  <c r="Q398" i="20" s="1"/>
  <c r="M398" i="20"/>
  <c r="P397" i="20"/>
  <c r="M397" i="20"/>
  <c r="P396" i="20"/>
  <c r="Q396" i="20" s="1" a="1"/>
  <c r="Q396" i="20" s="1"/>
  <c r="M396" i="20"/>
  <c r="P395" i="20"/>
  <c r="Q395" i="20" s="1" a="1"/>
  <c r="Q395" i="20" s="1"/>
  <c r="M395" i="20"/>
  <c r="P394" i="20"/>
  <c r="Q394" i="20" s="1" a="1"/>
  <c r="Q394" i="20" s="1"/>
  <c r="M394" i="20"/>
  <c r="P393" i="20"/>
  <c r="M393" i="20"/>
  <c r="P392" i="20"/>
  <c r="Q392" i="20" s="1" a="1"/>
  <c r="Q392" i="20" s="1"/>
  <c r="M392" i="20"/>
  <c r="P391" i="20"/>
  <c r="Q391" i="20" s="1" a="1"/>
  <c r="Q391" i="20" s="1"/>
  <c r="M391" i="20"/>
  <c r="P390" i="20"/>
  <c r="Q390" i="20" s="1" a="1"/>
  <c r="Q390" i="20" s="1"/>
  <c r="M390" i="20"/>
  <c r="P389" i="20"/>
  <c r="M389" i="20"/>
  <c r="P388" i="20"/>
  <c r="M388" i="20"/>
  <c r="P387" i="20"/>
  <c r="M387" i="20"/>
  <c r="P386" i="20"/>
  <c r="M386" i="20"/>
  <c r="P385" i="20"/>
  <c r="Q385" i="20" s="1" a="1"/>
  <c r="Q385" i="20" s="1"/>
  <c r="M385" i="20"/>
  <c r="P384" i="20"/>
  <c r="Q384" i="20" s="1" a="1"/>
  <c r="Q384" i="20" s="1"/>
  <c r="M384" i="20"/>
  <c r="P383" i="20"/>
  <c r="Q383" i="20" s="1" a="1"/>
  <c r="Q383" i="20" s="1"/>
  <c r="M383" i="20"/>
  <c r="P382" i="20"/>
  <c r="Q382" i="20" s="1" a="1"/>
  <c r="Q382" i="20" s="1"/>
  <c r="M382" i="20"/>
  <c r="P381" i="20"/>
  <c r="Q381" i="20" s="1" a="1"/>
  <c r="Q381" i="20" s="1"/>
  <c r="M381" i="20"/>
  <c r="P380" i="20"/>
  <c r="Q380" i="20" s="1" a="1"/>
  <c r="Q380" i="20" s="1"/>
  <c r="M380" i="20"/>
  <c r="P379" i="20"/>
  <c r="Q379" i="20" s="1" a="1"/>
  <c r="Q379" i="20" s="1"/>
  <c r="M379" i="20"/>
  <c r="P378" i="20"/>
  <c r="Q378" i="20" s="1" a="1"/>
  <c r="Q378" i="20" s="1"/>
  <c r="M378" i="20"/>
  <c r="P377" i="20"/>
  <c r="M377" i="20"/>
  <c r="P376" i="20"/>
  <c r="Q376" i="20" s="1" a="1"/>
  <c r="Q376" i="20" s="1"/>
  <c r="M376" i="20"/>
  <c r="P375" i="20"/>
  <c r="Q375" i="20" s="1" a="1"/>
  <c r="Q375" i="20" s="1"/>
  <c r="M375" i="20"/>
  <c r="P374" i="20"/>
  <c r="Q374" i="20" s="1" a="1"/>
  <c r="Q374" i="20" s="1"/>
  <c r="M374" i="20"/>
  <c r="P373" i="20"/>
  <c r="Q373" i="20" s="1" a="1"/>
  <c r="Q373" i="20" s="1"/>
  <c r="M373" i="20"/>
  <c r="P372" i="20"/>
  <c r="Q372" i="20" s="1" a="1"/>
  <c r="Q372" i="20" s="1"/>
  <c r="M372" i="20"/>
  <c r="P371" i="20"/>
  <c r="Q371" i="20" s="1" a="1"/>
  <c r="Q371" i="20" s="1"/>
  <c r="M371" i="20"/>
  <c r="P370" i="20"/>
  <c r="Q370" i="20" s="1" a="1"/>
  <c r="Q370" i="20" s="1"/>
  <c r="M370" i="20"/>
  <c r="P369" i="20"/>
  <c r="M369" i="20"/>
  <c r="P368" i="20"/>
  <c r="M368" i="20"/>
  <c r="P367" i="20"/>
  <c r="M367" i="20"/>
  <c r="P366" i="20"/>
  <c r="Q366" i="20" s="1" a="1"/>
  <c r="Q366" i="20" s="1"/>
  <c r="M366" i="20"/>
  <c r="P365" i="20"/>
  <c r="Q365" i="20" s="1" a="1"/>
  <c r="Q365" i="20" s="1"/>
  <c r="M365" i="20"/>
  <c r="P364" i="20"/>
  <c r="Q364" i="20" s="1" a="1"/>
  <c r="Q364" i="20" s="1"/>
  <c r="M364" i="20"/>
  <c r="P363" i="20"/>
  <c r="Q363" i="20" s="1" a="1"/>
  <c r="Q363" i="20" s="1"/>
  <c r="M363" i="20"/>
  <c r="P362" i="20"/>
  <c r="Q362" i="20" s="1" a="1"/>
  <c r="Q362" i="20" s="1"/>
  <c r="M362" i="20"/>
  <c r="P361" i="20"/>
  <c r="Q361" i="20" s="1" a="1"/>
  <c r="Q361" i="20" s="1"/>
  <c r="M361" i="20"/>
  <c r="P360" i="20"/>
  <c r="Q360" i="20" s="1" a="1"/>
  <c r="Q360" i="20" s="1"/>
  <c r="M360" i="20"/>
  <c r="P359" i="20"/>
  <c r="Q359" i="20" s="1" a="1"/>
  <c r="Q359" i="20" s="1"/>
  <c r="M359" i="20"/>
  <c r="P358" i="20"/>
  <c r="Q358" i="20" s="1" a="1"/>
  <c r="Q358" i="20" s="1"/>
  <c r="M358" i="20"/>
  <c r="P357" i="20"/>
  <c r="Q357" i="20" s="1" a="1"/>
  <c r="Q357" i="20" s="1"/>
  <c r="M357" i="20"/>
  <c r="P356" i="20"/>
  <c r="M356" i="20"/>
  <c r="P355" i="20"/>
  <c r="M355" i="20"/>
  <c r="P354" i="20"/>
  <c r="M354" i="20"/>
  <c r="P353" i="20"/>
  <c r="Q353" i="20" s="1" a="1"/>
  <c r="Q353" i="20" s="1"/>
  <c r="M353" i="20"/>
  <c r="P352" i="20"/>
  <c r="Q352" i="20" s="1" a="1"/>
  <c r="Q352" i="20" s="1"/>
  <c r="M352" i="20"/>
  <c r="P351" i="20"/>
  <c r="Q351" i="20" s="1" a="1"/>
  <c r="Q351" i="20" s="1"/>
  <c r="M351" i="20"/>
  <c r="P350" i="20"/>
  <c r="Q350" i="20" s="1" a="1"/>
  <c r="Q350" i="20" s="1"/>
  <c r="M350" i="20"/>
  <c r="P349" i="20"/>
  <c r="Q349" i="20" s="1" a="1"/>
  <c r="Q349" i="20" s="1"/>
  <c r="M349" i="20"/>
  <c r="P348" i="20"/>
  <c r="Q348" i="20" s="1" a="1"/>
  <c r="Q348" i="20" s="1"/>
  <c r="M348" i="20"/>
  <c r="P347" i="20"/>
  <c r="Q347" i="20" s="1" a="1"/>
  <c r="Q347" i="20" s="1"/>
  <c r="M347" i="20"/>
  <c r="P346" i="20"/>
  <c r="Q346" i="20" s="1" a="1"/>
  <c r="Q346" i="20" s="1"/>
  <c r="M346" i="20"/>
  <c r="P345" i="20"/>
  <c r="Q345" i="20" s="1" a="1"/>
  <c r="Q345" i="20" s="1"/>
  <c r="M345" i="20"/>
  <c r="P344" i="20"/>
  <c r="M344" i="20"/>
  <c r="P343" i="20"/>
  <c r="M343" i="20"/>
  <c r="P342" i="20"/>
  <c r="M342" i="20"/>
  <c r="P341" i="20"/>
  <c r="Q341" i="20" s="1" a="1"/>
  <c r="Q341" i="20" s="1"/>
  <c r="M341" i="20"/>
  <c r="P340" i="20"/>
  <c r="Q340" i="20" s="1" a="1"/>
  <c r="Q340" i="20" s="1"/>
  <c r="M340" i="20"/>
  <c r="P339" i="20"/>
  <c r="Q339" i="20" s="1" a="1"/>
  <c r="Q339" i="20" s="1"/>
  <c r="M339" i="20"/>
  <c r="P338" i="20"/>
  <c r="Q338" i="20" s="1" a="1"/>
  <c r="Q338" i="20" s="1"/>
  <c r="M338" i="20"/>
  <c r="P337" i="20"/>
  <c r="Q337" i="20" s="1" a="1"/>
  <c r="Q337" i="20" s="1"/>
  <c r="M337" i="20"/>
  <c r="P336" i="20"/>
  <c r="Q336" i="20" s="1" a="1"/>
  <c r="Q336" i="20" s="1"/>
  <c r="M336" i="20"/>
  <c r="P335" i="20"/>
  <c r="Q335" i="20" s="1" a="1"/>
  <c r="Q335" i="20" s="1"/>
  <c r="M335" i="20"/>
  <c r="P334" i="20"/>
  <c r="Q334" i="20" s="1" a="1"/>
  <c r="Q334" i="20" s="1"/>
  <c r="M334" i="20"/>
  <c r="P333" i="20"/>
  <c r="Q333" i="20" s="1" a="1"/>
  <c r="Q333" i="20" s="1"/>
  <c r="M333" i="20"/>
  <c r="P332" i="20"/>
  <c r="Q332" i="20" s="1" a="1"/>
  <c r="Q332" i="20" s="1"/>
  <c r="M332" i="20"/>
  <c r="P331" i="20"/>
  <c r="M331" i="20"/>
  <c r="P330" i="20"/>
  <c r="M330" i="20"/>
  <c r="P329" i="20"/>
  <c r="M329" i="20"/>
  <c r="P328" i="20"/>
  <c r="Q328" i="20" s="1" a="1"/>
  <c r="Q328" i="20" s="1"/>
  <c r="M328" i="20"/>
  <c r="P327" i="20"/>
  <c r="Q327" i="20" s="1" a="1"/>
  <c r="Q327" i="20" s="1"/>
  <c r="M327" i="20"/>
  <c r="P326" i="20"/>
  <c r="Q326" i="20" s="1" a="1"/>
  <c r="Q326" i="20" s="1"/>
  <c r="M326" i="20"/>
  <c r="P325" i="20"/>
  <c r="Q325" i="20" s="1" a="1"/>
  <c r="Q325" i="20" s="1"/>
  <c r="M325" i="20"/>
  <c r="P324" i="20"/>
  <c r="Q324" i="20" s="1" a="1"/>
  <c r="Q324" i="20" s="1"/>
  <c r="M324" i="20"/>
  <c r="P323" i="20"/>
  <c r="Q323" i="20" s="1" a="1"/>
  <c r="Q323" i="20" s="1"/>
  <c r="M323" i="20"/>
  <c r="P322" i="20"/>
  <c r="Q322" i="20" s="1" a="1"/>
  <c r="Q322" i="20" s="1"/>
  <c r="M322" i="20"/>
  <c r="P321" i="20"/>
  <c r="Q321" i="20" s="1" a="1"/>
  <c r="Q321" i="20" s="1"/>
  <c r="M321" i="20"/>
  <c r="P320" i="20"/>
  <c r="M320" i="20"/>
  <c r="P319" i="20"/>
  <c r="M319" i="20"/>
  <c r="P318" i="20"/>
  <c r="M318" i="20"/>
  <c r="P317" i="20"/>
  <c r="Q317" i="20" s="1" a="1"/>
  <c r="Q317" i="20" s="1"/>
  <c r="M317" i="20"/>
  <c r="P316" i="20"/>
  <c r="Q316" i="20" s="1" a="1"/>
  <c r="Q316" i="20" s="1"/>
  <c r="M316" i="20"/>
  <c r="P315" i="20"/>
  <c r="Q315" i="20" s="1" a="1"/>
  <c r="Q315" i="20" s="1"/>
  <c r="M315" i="20"/>
  <c r="P314" i="20"/>
  <c r="Q314" i="20" s="1" a="1"/>
  <c r="Q314" i="20" s="1"/>
  <c r="M314" i="20"/>
  <c r="P313" i="20"/>
  <c r="Q313" i="20" s="1" a="1"/>
  <c r="Q313" i="20" s="1"/>
  <c r="M313" i="20"/>
  <c r="P312" i="20"/>
  <c r="Q312" i="20" s="1" a="1"/>
  <c r="Q312" i="20" s="1"/>
  <c r="M312" i="20"/>
  <c r="P311" i="20"/>
  <c r="Q311" i="20" s="1" a="1"/>
  <c r="Q311" i="20" s="1"/>
  <c r="M311" i="20"/>
  <c r="P310" i="20"/>
  <c r="Q310" i="20" s="1" a="1"/>
  <c r="Q310" i="20" s="1"/>
  <c r="M310" i="20"/>
  <c r="P309" i="20"/>
  <c r="M309" i="20"/>
  <c r="P308" i="20"/>
  <c r="M308" i="20"/>
  <c r="P307" i="20"/>
  <c r="M307" i="20"/>
  <c r="P306" i="20"/>
  <c r="Q306" i="20" s="1" a="1"/>
  <c r="Q306" i="20" s="1"/>
  <c r="M306" i="20"/>
  <c r="P305" i="20"/>
  <c r="Q305" i="20" s="1" a="1"/>
  <c r="Q305" i="20" s="1"/>
  <c r="M305" i="20"/>
  <c r="P304" i="20"/>
  <c r="Q304" i="20" s="1" a="1"/>
  <c r="Q304" i="20" s="1"/>
  <c r="M304" i="20"/>
  <c r="P303" i="20"/>
  <c r="Q303" i="20" s="1" a="1"/>
  <c r="Q303" i="20" s="1"/>
  <c r="M303" i="20"/>
  <c r="P302" i="20"/>
  <c r="Q302" i="20" s="1" a="1"/>
  <c r="Q302" i="20" s="1"/>
  <c r="M302" i="20"/>
  <c r="P301" i="20"/>
  <c r="Q301" i="20" s="1" a="1"/>
  <c r="Q301" i="20" s="1"/>
  <c r="M301" i="20"/>
  <c r="P300" i="20"/>
  <c r="Q300" i="20" s="1" a="1"/>
  <c r="Q300" i="20" s="1"/>
  <c r="M300" i="20"/>
  <c r="P299" i="20"/>
  <c r="Q299" i="20" s="1" a="1"/>
  <c r="Q299" i="20" s="1"/>
  <c r="M299" i="20"/>
  <c r="P298" i="20"/>
  <c r="Q298" i="20" s="1" a="1"/>
  <c r="Q298" i="20" s="1"/>
  <c r="M298" i="20"/>
  <c r="P297" i="20"/>
  <c r="M297" i="20"/>
  <c r="P296" i="20"/>
  <c r="Q296" i="20" s="1" a="1"/>
  <c r="Q296" i="20" s="1"/>
  <c r="M296" i="20"/>
  <c r="P295" i="20"/>
  <c r="Q295" i="20" s="1" a="1"/>
  <c r="Q295" i="20" s="1"/>
  <c r="M295" i="20"/>
  <c r="P294" i="20"/>
  <c r="Q294" i="20" s="1" a="1"/>
  <c r="Q294" i="20" s="1"/>
  <c r="M294" i="20"/>
  <c r="P293" i="20"/>
  <c r="M293" i="20"/>
  <c r="P292" i="20"/>
  <c r="Q292" i="20" s="1" a="1"/>
  <c r="Q292" i="20" s="1"/>
  <c r="M292" i="20"/>
  <c r="P291" i="20"/>
  <c r="M291" i="20"/>
  <c r="P290" i="20"/>
  <c r="Q290" i="20" s="1" a="1"/>
  <c r="Q290" i="20" s="1"/>
  <c r="M290" i="20"/>
  <c r="P289" i="20"/>
  <c r="M289" i="20"/>
  <c r="P288" i="20"/>
  <c r="M288" i="20"/>
  <c r="P287" i="20"/>
  <c r="Q287" i="20" s="1" a="1"/>
  <c r="Q287" i="20" s="1"/>
  <c r="M287" i="20"/>
  <c r="P286" i="20"/>
  <c r="Q286" i="20" s="1" a="1"/>
  <c r="Q286" i="20" s="1"/>
  <c r="M286" i="20"/>
  <c r="P285" i="20"/>
  <c r="M285" i="20"/>
  <c r="P284" i="20"/>
  <c r="Q284" i="20" s="1" a="1"/>
  <c r="Q284" i="20" s="1"/>
  <c r="M284" i="20"/>
  <c r="P283" i="20"/>
  <c r="M283" i="20"/>
  <c r="P282" i="20"/>
  <c r="Q282" i="20" s="1" a="1"/>
  <c r="Q282" i="20" s="1"/>
  <c r="M282" i="20"/>
  <c r="P281" i="20"/>
  <c r="M281" i="20"/>
  <c r="P280" i="20"/>
  <c r="M280" i="20"/>
  <c r="P279" i="20"/>
  <c r="M279" i="20"/>
  <c r="P278" i="20"/>
  <c r="Q278" i="20" s="1" a="1"/>
  <c r="Q278" i="20" s="1"/>
  <c r="M278" i="20"/>
  <c r="P277" i="20"/>
  <c r="M277" i="20"/>
  <c r="P276" i="20"/>
  <c r="M276" i="20"/>
  <c r="P275" i="20"/>
  <c r="M275" i="20"/>
  <c r="P274" i="20"/>
  <c r="Q274" i="20" s="1" a="1"/>
  <c r="Q274" i="20" s="1"/>
  <c r="M274" i="20"/>
  <c r="P273" i="20"/>
  <c r="M273" i="20"/>
  <c r="P272" i="20"/>
  <c r="M272" i="20"/>
  <c r="P271" i="20"/>
  <c r="Q271" i="20" s="1" a="1"/>
  <c r="Q271" i="20" s="1"/>
  <c r="M271" i="20"/>
  <c r="P270" i="20"/>
  <c r="Q270" i="20" s="1" a="1"/>
  <c r="Q270" i="20" s="1"/>
  <c r="M270" i="20"/>
  <c r="P269" i="20"/>
  <c r="Q269" i="20" s="1" a="1"/>
  <c r="Q269" i="20" s="1"/>
  <c r="M269" i="20"/>
  <c r="P268" i="20"/>
  <c r="M268" i="20"/>
  <c r="P267" i="20"/>
  <c r="M267" i="20"/>
  <c r="P266" i="20"/>
  <c r="M266" i="20"/>
  <c r="P265" i="20"/>
  <c r="M265" i="20"/>
  <c r="P264" i="20"/>
  <c r="M264" i="20"/>
  <c r="P263" i="20"/>
  <c r="M263" i="20"/>
  <c r="P262" i="20"/>
  <c r="M262" i="20"/>
  <c r="P261" i="20"/>
  <c r="Q261" i="20" s="1" a="1"/>
  <c r="Q261" i="20" s="1"/>
  <c r="M261" i="20"/>
  <c r="P260" i="20"/>
  <c r="Q260" i="20" s="1" a="1"/>
  <c r="Q260" i="20" s="1"/>
  <c r="M260" i="20"/>
  <c r="P259" i="20"/>
  <c r="Q259" i="20" s="1" a="1"/>
  <c r="Q259" i="20" s="1"/>
  <c r="M259" i="20"/>
  <c r="P258" i="20"/>
  <c r="Q258" i="20" s="1" a="1"/>
  <c r="Q258" i="20" s="1"/>
  <c r="M258" i="20"/>
  <c r="P257" i="20"/>
  <c r="Q257" i="20" s="1" a="1"/>
  <c r="Q257" i="20" s="1"/>
  <c r="M257" i="20"/>
  <c r="P256" i="20"/>
  <c r="Q256" i="20" s="1" a="1"/>
  <c r="Q256" i="20" s="1"/>
  <c r="M256" i="20"/>
  <c r="P255" i="20"/>
  <c r="Q255" i="20" s="1" a="1"/>
  <c r="Q255" i="20" s="1"/>
  <c r="M255" i="20"/>
  <c r="P254" i="20"/>
  <c r="Q254" i="20" s="1" a="1"/>
  <c r="Q254" i="20" s="1"/>
  <c r="M254" i="20"/>
  <c r="P253" i="20"/>
  <c r="M253" i="20"/>
  <c r="P252" i="20"/>
  <c r="M252" i="20"/>
  <c r="P251" i="20"/>
  <c r="M251" i="20"/>
  <c r="P250" i="20"/>
  <c r="Q250" i="20" s="1" a="1"/>
  <c r="Q250" i="20" s="1"/>
  <c r="M250" i="20"/>
  <c r="P249" i="20"/>
  <c r="Q249" i="20" s="1" a="1"/>
  <c r="Q249" i="20" s="1"/>
  <c r="M249" i="20"/>
  <c r="P248" i="20"/>
  <c r="Q248" i="20" s="1" a="1"/>
  <c r="Q248" i="20" s="1"/>
  <c r="M248" i="20"/>
  <c r="P247" i="20"/>
  <c r="Q247" i="20" s="1" a="1"/>
  <c r="Q247" i="20" s="1"/>
  <c r="M247" i="20"/>
  <c r="P246" i="20"/>
  <c r="Q246" i="20" s="1" a="1"/>
  <c r="Q246" i="20" s="1"/>
  <c r="M246" i="20"/>
  <c r="P245" i="20"/>
  <c r="Q245" i="20" s="1" a="1"/>
  <c r="Q245" i="20" s="1"/>
  <c r="M245" i="20"/>
  <c r="P244" i="20"/>
  <c r="Q244" i="20" s="1" a="1"/>
  <c r="Q244" i="20" s="1"/>
  <c r="M244" i="20"/>
  <c r="P243" i="20"/>
  <c r="Q243" i="20" s="1" a="1"/>
  <c r="Q243" i="20" s="1"/>
  <c r="M243" i="20"/>
  <c r="P242" i="20"/>
  <c r="Q242" i="20" s="1" a="1"/>
  <c r="Q242" i="20" s="1"/>
  <c r="M242" i="20"/>
  <c r="P241" i="20"/>
  <c r="Q241" i="20" s="1" a="1"/>
  <c r="Q241" i="20" s="1"/>
  <c r="M241" i="20"/>
  <c r="P240" i="20"/>
  <c r="M240" i="20"/>
  <c r="P239" i="20"/>
  <c r="Q239" i="20" s="1" a="1"/>
  <c r="Q239" i="20" s="1"/>
  <c r="M239" i="20"/>
  <c r="P238" i="20"/>
  <c r="Q238" i="20" s="1" a="1"/>
  <c r="Q238" i="20" s="1"/>
  <c r="M238" i="20"/>
  <c r="P237" i="20"/>
  <c r="M237" i="20"/>
  <c r="P236" i="20"/>
  <c r="Q236" i="20" s="1" a="1"/>
  <c r="Q236" i="20" s="1"/>
  <c r="M236" i="20"/>
  <c r="P235" i="20"/>
  <c r="Q235" i="20" s="1" a="1"/>
  <c r="Q235" i="20" s="1"/>
  <c r="M235" i="20"/>
  <c r="P234" i="20"/>
  <c r="Q234" i="20" s="1" a="1"/>
  <c r="Q234" i="20" s="1"/>
  <c r="M234" i="20"/>
  <c r="P233" i="20"/>
  <c r="Q233" i="20" s="1" a="1"/>
  <c r="Q233" i="20" s="1"/>
  <c r="M233" i="20"/>
  <c r="P232" i="20"/>
  <c r="M232" i="20"/>
  <c r="P231" i="20"/>
  <c r="M231" i="20"/>
  <c r="P230" i="20"/>
  <c r="M230" i="20"/>
  <c r="P229" i="20"/>
  <c r="M229" i="20"/>
  <c r="P228" i="20"/>
  <c r="M228" i="20"/>
  <c r="P227" i="20"/>
  <c r="M227" i="20"/>
  <c r="P226" i="20"/>
  <c r="Q226" i="20" s="1" a="1"/>
  <c r="Q226" i="20" s="1"/>
  <c r="M226" i="20"/>
  <c r="P225" i="20"/>
  <c r="Q225" i="20" s="1" a="1"/>
  <c r="Q225" i="20" s="1"/>
  <c r="M225" i="20"/>
  <c r="P224" i="20"/>
  <c r="Q224" i="20" s="1" a="1"/>
  <c r="Q224" i="20" s="1"/>
  <c r="M224" i="20"/>
  <c r="P223" i="20"/>
  <c r="Q223" i="20" s="1" a="1"/>
  <c r="Q223" i="20" s="1"/>
  <c r="M223" i="20"/>
  <c r="P222" i="20"/>
  <c r="Q222" i="20" s="1" a="1"/>
  <c r="Q222" i="20" s="1"/>
  <c r="M222" i="20"/>
  <c r="P221" i="20"/>
  <c r="Q221" i="20" s="1" a="1"/>
  <c r="Q221" i="20" s="1"/>
  <c r="M221" i="20"/>
  <c r="P220" i="20"/>
  <c r="M220" i="20"/>
  <c r="P219" i="20"/>
  <c r="M219" i="20"/>
  <c r="P218" i="20"/>
  <c r="M218" i="20"/>
  <c r="P217" i="20"/>
  <c r="M217" i="20"/>
  <c r="P216" i="20"/>
  <c r="Q216" i="20" s="1" a="1"/>
  <c r="Q216" i="20" s="1"/>
  <c r="M216" i="20"/>
  <c r="P215" i="20"/>
  <c r="Q215" i="20" s="1" a="1"/>
  <c r="Q215" i="20" s="1"/>
  <c r="M215" i="20"/>
  <c r="P214" i="20"/>
  <c r="M214" i="20"/>
  <c r="P213" i="20"/>
  <c r="Q213" i="20" s="1" a="1"/>
  <c r="Q213" i="20" s="1"/>
  <c r="M213" i="20"/>
  <c r="P212" i="20"/>
  <c r="M212" i="20"/>
  <c r="P211" i="20"/>
  <c r="Q211" i="20" s="1" a="1"/>
  <c r="Q211" i="20" s="1"/>
  <c r="M211" i="20"/>
  <c r="P210" i="20"/>
  <c r="M210" i="20"/>
  <c r="P209" i="20"/>
  <c r="M209" i="20"/>
  <c r="P208" i="20"/>
  <c r="M208" i="20"/>
  <c r="P207" i="20"/>
  <c r="M207" i="20"/>
  <c r="P206" i="20"/>
  <c r="M206" i="20"/>
  <c r="P205" i="20"/>
  <c r="M205" i="20"/>
  <c r="P204" i="20"/>
  <c r="Q204" i="20" s="1" a="1"/>
  <c r="Q204" i="20" s="1"/>
  <c r="M204" i="20"/>
  <c r="P203" i="20"/>
  <c r="M203" i="20"/>
  <c r="P202" i="20"/>
  <c r="M202" i="20"/>
  <c r="P201" i="20"/>
  <c r="M201" i="20"/>
  <c r="P200" i="20"/>
  <c r="M200" i="20"/>
  <c r="P199" i="20"/>
  <c r="Q199" i="20" s="1" a="1"/>
  <c r="Q199" i="20" s="1"/>
  <c r="M199" i="20"/>
  <c r="P198" i="20"/>
  <c r="Q198" i="20" s="1" a="1"/>
  <c r="Q198" i="20" s="1"/>
  <c r="M198" i="20"/>
  <c r="P197" i="20"/>
  <c r="M197" i="20"/>
  <c r="P196" i="20"/>
  <c r="M196" i="20"/>
  <c r="P195" i="20"/>
  <c r="M195" i="20"/>
  <c r="P194" i="20"/>
  <c r="M194" i="20"/>
  <c r="P193" i="20"/>
  <c r="Q193" i="20" s="1" a="1"/>
  <c r="Q193" i="20" s="1"/>
  <c r="M193" i="20"/>
  <c r="P192" i="20"/>
  <c r="Q192" i="20" s="1" a="1"/>
  <c r="Q192" i="20" s="1"/>
  <c r="M192" i="20"/>
  <c r="P191" i="20"/>
  <c r="Q191" i="20" s="1" a="1"/>
  <c r="Q191" i="20" s="1"/>
  <c r="M191" i="20"/>
  <c r="P190" i="20"/>
  <c r="Q190" i="20" s="1" a="1"/>
  <c r="Q190" i="20" s="1"/>
  <c r="M190" i="20"/>
  <c r="P189" i="20"/>
  <c r="Q189" i="20" s="1" a="1"/>
  <c r="Q189" i="20" s="1"/>
  <c r="M189" i="20"/>
  <c r="P188" i="20"/>
  <c r="Q188" i="20" s="1" a="1"/>
  <c r="Q188" i="20" s="1"/>
  <c r="M188" i="20"/>
  <c r="P187" i="20"/>
  <c r="M187" i="20"/>
  <c r="P186" i="20"/>
  <c r="M186" i="20"/>
  <c r="P185" i="20"/>
  <c r="Q185" i="20" s="1" a="1"/>
  <c r="Q185" i="20" s="1"/>
  <c r="M185" i="20"/>
  <c r="P184" i="20"/>
  <c r="Q184" i="20" s="1" a="1"/>
  <c r="Q184" i="20" s="1"/>
  <c r="M184" i="20"/>
  <c r="P183" i="20"/>
  <c r="Q183" i="20" s="1" a="1"/>
  <c r="Q183" i="20" s="1"/>
  <c r="M183" i="20"/>
  <c r="P182" i="20"/>
  <c r="Q182" i="20" s="1" a="1"/>
  <c r="Q182" i="20" s="1"/>
  <c r="M182" i="20"/>
  <c r="P181" i="20"/>
  <c r="Q181" i="20" s="1" a="1"/>
  <c r="Q181" i="20" s="1"/>
  <c r="M181" i="20"/>
  <c r="P180" i="20"/>
  <c r="Q180" i="20" s="1" a="1"/>
  <c r="Q180" i="20" s="1"/>
  <c r="M180" i="20"/>
  <c r="P179" i="20"/>
  <c r="Q179" i="20" s="1" a="1"/>
  <c r="Q179" i="20" s="1"/>
  <c r="M179" i="20"/>
  <c r="P178" i="20"/>
  <c r="Q178" i="20" s="1" a="1"/>
  <c r="Q178" i="20" s="1"/>
  <c r="M178" i="20"/>
  <c r="P177" i="20"/>
  <c r="Q177" i="20" s="1" a="1"/>
  <c r="Q177" i="20" s="1"/>
  <c r="M177" i="20"/>
  <c r="P176" i="20"/>
  <c r="Q176" i="20" s="1" a="1"/>
  <c r="Q176" i="20" s="1"/>
  <c r="M176" i="20"/>
  <c r="P175" i="20"/>
  <c r="Q175" i="20" s="1" a="1"/>
  <c r="Q175" i="20" s="1"/>
  <c r="M175" i="20"/>
  <c r="P174" i="20"/>
  <c r="Q174" i="20" s="1" a="1"/>
  <c r="Q174" i="20" s="1"/>
  <c r="M174" i="20"/>
  <c r="P173" i="20"/>
  <c r="Q173" i="20" s="1" a="1"/>
  <c r="Q173" i="20" s="1"/>
  <c r="M173" i="20"/>
  <c r="P172" i="20"/>
  <c r="Q172" i="20" s="1" a="1"/>
  <c r="Q172" i="20" s="1"/>
  <c r="M172" i="20"/>
  <c r="P171" i="20"/>
  <c r="Q171" i="20" s="1" a="1"/>
  <c r="Q171" i="20" s="1"/>
  <c r="M171" i="20"/>
  <c r="P170" i="20"/>
  <c r="Q170" i="20" s="1" a="1"/>
  <c r="Q170" i="20" s="1"/>
  <c r="M170" i="20"/>
  <c r="P169" i="20"/>
  <c r="Q169" i="20" s="1" a="1"/>
  <c r="Q169" i="20" s="1"/>
  <c r="M169" i="20"/>
  <c r="P168" i="20"/>
  <c r="Q168" i="20" s="1" a="1"/>
  <c r="Q168" i="20" s="1"/>
  <c r="M168" i="20"/>
  <c r="P167" i="20"/>
  <c r="Q167" i="20" s="1" a="1"/>
  <c r="Q167" i="20" s="1"/>
  <c r="M167" i="20"/>
  <c r="P166" i="20"/>
  <c r="Q166" i="20" s="1" a="1"/>
  <c r="Q166" i="20" s="1"/>
  <c r="M166" i="20"/>
  <c r="P165" i="20"/>
  <c r="Q165" i="20" s="1" a="1"/>
  <c r="Q165" i="20" s="1"/>
  <c r="M165" i="20"/>
  <c r="P164" i="20"/>
  <c r="Q164" i="20" s="1" a="1"/>
  <c r="Q164" i="20" s="1"/>
  <c r="M164" i="20"/>
  <c r="P163" i="20"/>
  <c r="Q163" i="20" s="1" a="1"/>
  <c r="Q163" i="20" s="1"/>
  <c r="M163" i="20"/>
  <c r="P162" i="20"/>
  <c r="Q162" i="20" s="1" a="1"/>
  <c r="Q162" i="20" s="1"/>
  <c r="M162" i="20"/>
  <c r="P161" i="20"/>
  <c r="Q161" i="20" s="1" a="1"/>
  <c r="Q161" i="20" s="1"/>
  <c r="M161" i="20"/>
  <c r="P160" i="20"/>
  <c r="Q160" i="20" s="1" a="1"/>
  <c r="Q160" i="20" s="1"/>
  <c r="M160" i="20"/>
  <c r="P159" i="20"/>
  <c r="M159" i="20"/>
  <c r="P158" i="20"/>
  <c r="M158" i="20"/>
  <c r="P157" i="20"/>
  <c r="Q157" i="20" s="1" a="1"/>
  <c r="Q157" i="20" s="1"/>
  <c r="M157" i="20"/>
  <c r="P156" i="20"/>
  <c r="M156" i="20"/>
  <c r="P155" i="20"/>
  <c r="Q155" i="20" s="1" a="1"/>
  <c r="Q155" i="20" s="1"/>
  <c r="M155" i="20"/>
  <c r="P154" i="20"/>
  <c r="M154" i="20"/>
  <c r="P153" i="20"/>
  <c r="Q153" i="20" s="1" a="1"/>
  <c r="Q153" i="20" s="1"/>
  <c r="M153" i="20"/>
  <c r="P152" i="20"/>
  <c r="Q152" i="20" s="1" a="1"/>
  <c r="Q152" i="20" s="1"/>
  <c r="M152" i="20"/>
  <c r="P151" i="20"/>
  <c r="Q151" i="20" s="1" a="1"/>
  <c r="Q151" i="20" s="1"/>
  <c r="M151" i="20"/>
  <c r="P150" i="20"/>
  <c r="M150" i="20"/>
  <c r="P149" i="20"/>
  <c r="Q149" i="20" s="1" a="1"/>
  <c r="Q149" i="20" s="1"/>
  <c r="M149" i="20"/>
  <c r="P148" i="20"/>
  <c r="Q148" i="20" s="1" a="1"/>
  <c r="Q148" i="20" s="1"/>
  <c r="M148" i="20"/>
  <c r="P147" i="20"/>
  <c r="Q147" i="20" s="1" a="1"/>
  <c r="Q147" i="20" s="1"/>
  <c r="M147" i="20"/>
  <c r="P146" i="20"/>
  <c r="Q146" i="20" s="1" a="1"/>
  <c r="Q146" i="20" s="1"/>
  <c r="M146" i="20"/>
  <c r="P145" i="20"/>
  <c r="Q145" i="20" s="1" a="1"/>
  <c r="Q145" i="20" s="1"/>
  <c r="M145" i="20"/>
  <c r="P144" i="20"/>
  <c r="Q144" i="20" s="1" a="1"/>
  <c r="Q144" i="20" s="1"/>
  <c r="M144" i="20"/>
  <c r="P143" i="20"/>
  <c r="Q143" i="20" s="1" a="1"/>
  <c r="Q143" i="20" s="1"/>
  <c r="M143" i="20"/>
  <c r="P142" i="20"/>
  <c r="M142" i="20"/>
  <c r="P141" i="20"/>
  <c r="M141" i="20"/>
  <c r="P140" i="20"/>
  <c r="M140" i="20"/>
  <c r="P139" i="20"/>
  <c r="M139" i="20"/>
  <c r="P138" i="20"/>
  <c r="M138" i="20"/>
  <c r="P137" i="20"/>
  <c r="M137" i="20"/>
  <c r="P136" i="20"/>
  <c r="M136" i="20"/>
  <c r="P135" i="20"/>
  <c r="M135" i="20"/>
  <c r="P134" i="20"/>
  <c r="M134" i="20"/>
  <c r="P133" i="20"/>
  <c r="M133" i="20"/>
  <c r="P132" i="20"/>
  <c r="M132" i="20"/>
  <c r="P131" i="20"/>
  <c r="M131" i="20"/>
  <c r="P130" i="20"/>
  <c r="M130" i="20"/>
  <c r="P129" i="20"/>
  <c r="M129" i="20"/>
  <c r="P128" i="20"/>
  <c r="M128" i="20"/>
  <c r="P127" i="20"/>
  <c r="M127" i="20"/>
  <c r="P126" i="20"/>
  <c r="M126" i="20"/>
  <c r="P125" i="20"/>
  <c r="M125" i="20"/>
  <c r="P124" i="20"/>
  <c r="M124" i="20"/>
  <c r="P123" i="20"/>
  <c r="M123" i="20"/>
  <c r="P122" i="20"/>
  <c r="M122" i="20"/>
  <c r="P121" i="20"/>
  <c r="M121" i="20"/>
  <c r="P120" i="20"/>
  <c r="M120" i="20"/>
  <c r="P119" i="20"/>
  <c r="M119" i="20"/>
  <c r="P118" i="20"/>
  <c r="M118" i="20"/>
  <c r="P117" i="20"/>
  <c r="M117" i="20"/>
  <c r="P116" i="20"/>
  <c r="M116" i="20"/>
  <c r="P115" i="20"/>
  <c r="M115" i="20"/>
  <c r="P114" i="20"/>
  <c r="M114" i="20"/>
  <c r="P113" i="20"/>
  <c r="M113" i="20"/>
  <c r="P112" i="20"/>
  <c r="M112" i="20"/>
  <c r="P111" i="20"/>
  <c r="M111" i="20"/>
  <c r="P110" i="20"/>
  <c r="M110" i="20"/>
  <c r="P109" i="20"/>
  <c r="M109" i="20"/>
  <c r="P108" i="20"/>
  <c r="M108" i="20"/>
  <c r="P107" i="20"/>
  <c r="M107" i="20"/>
  <c r="P106" i="20"/>
  <c r="M106" i="20"/>
  <c r="P105" i="20"/>
  <c r="M105" i="20"/>
  <c r="P104" i="20"/>
  <c r="M104" i="20"/>
  <c r="P103" i="20"/>
  <c r="M103" i="20"/>
  <c r="P102" i="20"/>
  <c r="M102" i="20"/>
  <c r="P101" i="20"/>
  <c r="M101" i="20"/>
  <c r="P100" i="20"/>
  <c r="M100" i="20"/>
  <c r="P99" i="20"/>
  <c r="M99" i="20"/>
  <c r="P98" i="20"/>
  <c r="M98" i="20"/>
  <c r="P97" i="20"/>
  <c r="M97" i="20"/>
  <c r="P96" i="20"/>
  <c r="M96" i="20"/>
  <c r="P95" i="20"/>
  <c r="M95" i="20"/>
  <c r="P94" i="20"/>
  <c r="M94" i="20"/>
  <c r="P93" i="20"/>
  <c r="M93" i="20"/>
  <c r="P92" i="20"/>
  <c r="M92" i="20"/>
  <c r="P91" i="20"/>
  <c r="M91" i="20"/>
  <c r="P90" i="20"/>
  <c r="M90" i="20"/>
  <c r="P89" i="20"/>
  <c r="M89" i="20"/>
  <c r="P88" i="20"/>
  <c r="M88" i="20"/>
  <c r="P87" i="20"/>
  <c r="M87" i="20"/>
  <c r="P86" i="20"/>
  <c r="M86" i="20"/>
  <c r="P85" i="20"/>
  <c r="M85" i="20"/>
  <c r="P84" i="20"/>
  <c r="Q84" i="20" s="1" a="1"/>
  <c r="Q84" i="20" s="1"/>
  <c r="M84" i="20"/>
  <c r="P83" i="20"/>
  <c r="M83" i="20"/>
  <c r="P82" i="20"/>
  <c r="M82" i="20"/>
  <c r="P81" i="20"/>
  <c r="M81" i="20"/>
  <c r="P80" i="20"/>
  <c r="M80" i="20"/>
  <c r="P79" i="20"/>
  <c r="Q79" i="20" s="1" a="1"/>
  <c r="Q79" i="20" s="1"/>
  <c r="M79" i="20"/>
  <c r="P78" i="20"/>
  <c r="Q78" i="20" s="1" a="1"/>
  <c r="Q78" i="20" s="1"/>
  <c r="M78" i="20"/>
  <c r="P77" i="20"/>
  <c r="M77" i="20"/>
  <c r="P76" i="20"/>
  <c r="M76" i="20"/>
  <c r="P75" i="20"/>
  <c r="Q75" i="20" s="1" a="1"/>
  <c r="Q75" i="20" s="1"/>
  <c r="M75" i="20"/>
  <c r="P74" i="20"/>
  <c r="M74" i="20"/>
  <c r="P73" i="20"/>
  <c r="Q73" i="20" s="1" a="1"/>
  <c r="Q73" i="20" s="1"/>
  <c r="M73" i="20"/>
  <c r="P72" i="20"/>
  <c r="Q72" i="20" s="1" a="1"/>
  <c r="Q72" i="20" s="1"/>
  <c r="M72" i="20"/>
  <c r="P71" i="20"/>
  <c r="M71" i="20"/>
  <c r="P70" i="20"/>
  <c r="M70" i="20"/>
  <c r="P69" i="20"/>
  <c r="Q69" i="20" s="1" a="1"/>
  <c r="Q69" i="20" s="1"/>
  <c r="M69" i="20"/>
  <c r="P68" i="20"/>
  <c r="Q68" i="20" s="1" a="1"/>
  <c r="Q68" i="20" s="1"/>
  <c r="M68" i="20"/>
  <c r="P67" i="20"/>
  <c r="M67" i="20"/>
  <c r="P66" i="20"/>
  <c r="Q66" i="20" s="1" a="1"/>
  <c r="Q66" i="20" s="1"/>
  <c r="M66" i="20"/>
  <c r="P65" i="20"/>
  <c r="M65" i="20"/>
  <c r="P64" i="20"/>
  <c r="Q64" i="20" s="1" a="1"/>
  <c r="Q64" i="20" s="1"/>
  <c r="M64" i="20"/>
  <c r="P63" i="20"/>
  <c r="Q63" i="20" s="1" a="1"/>
  <c r="Q63" i="20" s="1"/>
  <c r="M63" i="20"/>
  <c r="P62" i="20"/>
  <c r="M62" i="20"/>
  <c r="P61" i="20"/>
  <c r="M61" i="20"/>
  <c r="P60" i="20"/>
  <c r="M60" i="20"/>
  <c r="P59" i="20"/>
  <c r="M59" i="20"/>
  <c r="P58" i="20"/>
  <c r="Q58" i="20" s="1" a="1"/>
  <c r="Q58" i="20" s="1"/>
  <c r="M58" i="20"/>
  <c r="P57" i="20"/>
  <c r="Q57" i="20" s="1" a="1"/>
  <c r="Q57" i="20" s="1"/>
  <c r="M57" i="20"/>
  <c r="P56" i="20"/>
  <c r="Q56" i="20" s="1" a="1"/>
  <c r="Q56" i="20" s="1"/>
  <c r="M56" i="20"/>
  <c r="P55" i="20"/>
  <c r="M55" i="20"/>
  <c r="P54" i="20"/>
  <c r="M54" i="20"/>
  <c r="P53" i="20"/>
  <c r="M53" i="20"/>
  <c r="P52" i="20"/>
  <c r="M52" i="20"/>
  <c r="P51" i="20"/>
  <c r="Q51" i="20" s="1" a="1"/>
  <c r="Q51" i="20" s="1"/>
  <c r="M51" i="20"/>
  <c r="P50" i="20"/>
  <c r="Q50" i="20" s="1" a="1"/>
  <c r="Q50" i="20" s="1"/>
  <c r="M50" i="20"/>
  <c r="P49" i="20"/>
  <c r="Q49" i="20" s="1" a="1"/>
  <c r="Q49" i="20" s="1"/>
  <c r="M49" i="20"/>
  <c r="P48" i="20"/>
  <c r="Q48" i="20" s="1" a="1"/>
  <c r="Q48" i="20" s="1"/>
  <c r="M48" i="20"/>
  <c r="P47" i="20"/>
  <c r="Q47" i="20" s="1" a="1"/>
  <c r="Q47" i="20" s="1"/>
  <c r="M47" i="20"/>
  <c r="P46" i="20"/>
  <c r="Q46" i="20" s="1" a="1"/>
  <c r="Q46" i="20" s="1"/>
  <c r="M46" i="20"/>
  <c r="P45" i="20"/>
  <c r="Q45" i="20" s="1" a="1"/>
  <c r="Q45" i="20" s="1"/>
  <c r="M45" i="20"/>
  <c r="P44" i="20"/>
  <c r="Q44" i="20" s="1" a="1"/>
  <c r="Q44" i="20" s="1"/>
  <c r="M44" i="20"/>
  <c r="P43" i="20"/>
  <c r="Q43" i="20" s="1" a="1"/>
  <c r="Q43" i="20" s="1"/>
  <c r="M43" i="20"/>
  <c r="P42" i="20"/>
  <c r="Q42" i="20" s="1" a="1"/>
  <c r="Q42" i="20" s="1"/>
  <c r="M42" i="20"/>
  <c r="P41" i="20"/>
  <c r="Q41" i="20" s="1" a="1"/>
  <c r="Q41" i="20" s="1"/>
  <c r="M41" i="20"/>
  <c r="P40" i="20"/>
  <c r="Q40" i="20" s="1" a="1"/>
  <c r="Q40" i="20" s="1"/>
  <c r="M40" i="20"/>
  <c r="P39" i="20"/>
  <c r="Q39" i="20" s="1" a="1"/>
  <c r="Q39" i="20" s="1"/>
  <c r="M39" i="20"/>
  <c r="P38" i="20"/>
  <c r="Q38" i="20" s="1" a="1"/>
  <c r="Q38" i="20" s="1"/>
  <c r="M38" i="20"/>
  <c r="P37" i="20"/>
  <c r="Q37" i="20" s="1" a="1"/>
  <c r="Q37" i="20" s="1"/>
  <c r="M37" i="20"/>
  <c r="P36" i="20"/>
  <c r="M36" i="20"/>
  <c r="P35" i="20"/>
  <c r="M35" i="20"/>
  <c r="P34" i="20"/>
  <c r="M34" i="20"/>
  <c r="P33" i="20"/>
  <c r="M33" i="20"/>
  <c r="P32" i="20"/>
  <c r="M32" i="20"/>
  <c r="P31" i="20"/>
  <c r="M31" i="20"/>
  <c r="P30" i="20"/>
  <c r="M30" i="20"/>
  <c r="P29" i="20"/>
  <c r="Q29" i="20" s="1" a="1"/>
  <c r="Q29" i="20" s="1"/>
  <c r="M29" i="20"/>
  <c r="P28" i="20"/>
  <c r="Q28" i="20" s="1" a="1"/>
  <c r="Q28" i="20" s="1"/>
  <c r="M28" i="20"/>
  <c r="P27" i="20"/>
  <c r="Q27" i="20" s="1" a="1"/>
  <c r="Q27" i="20" s="1"/>
  <c r="M27" i="20"/>
  <c r="P26" i="20"/>
  <c r="Q26" i="20" s="1" a="1"/>
  <c r="Q26" i="20" s="1"/>
  <c r="M26" i="20"/>
  <c r="P25" i="20"/>
  <c r="Q25" i="20" s="1" a="1"/>
  <c r="Q25" i="20" s="1"/>
  <c r="M25" i="20"/>
  <c r="P24" i="20"/>
  <c r="Q24" i="20" s="1" a="1"/>
  <c r="Q24" i="20" s="1"/>
  <c r="M24" i="20"/>
  <c r="P23" i="20"/>
  <c r="Q23" i="20" s="1" a="1"/>
  <c r="Q23" i="20" s="1"/>
  <c r="M23" i="20"/>
  <c r="P22" i="20"/>
  <c r="Q22" i="20" s="1" a="1"/>
  <c r="Q22" i="20" s="1"/>
  <c r="M22" i="20"/>
  <c r="P21" i="20"/>
  <c r="Q21" i="20" s="1" a="1"/>
  <c r="Q21" i="20" s="1"/>
  <c r="M21" i="20"/>
  <c r="P20" i="20"/>
  <c r="Q20" i="20" s="1" a="1"/>
  <c r="Q20" i="20" s="1"/>
  <c r="M20" i="20"/>
  <c r="P19" i="20"/>
  <c r="Q19" i="20" s="1" a="1"/>
  <c r="Q19" i="20" s="1"/>
  <c r="M19" i="20"/>
  <c r="P18" i="20"/>
  <c r="Q18" i="20" s="1" a="1"/>
  <c r="Q18" i="20" s="1"/>
  <c r="M18" i="20"/>
  <c r="P17" i="20"/>
  <c r="Q17" i="20" s="1" a="1"/>
  <c r="Q17" i="20" s="1"/>
  <c r="M17" i="20"/>
  <c r="P16" i="20"/>
  <c r="Q16" i="20" s="1" a="1"/>
  <c r="Q16" i="20" s="1"/>
  <c r="M16" i="20"/>
  <c r="P15" i="20"/>
  <c r="Q15" i="20" s="1" a="1"/>
  <c r="Q15" i="20" s="1"/>
  <c r="M15" i="20"/>
  <c r="P14" i="20"/>
  <c r="Q14" i="20" s="1" a="1"/>
  <c r="Q14" i="20" s="1"/>
  <c r="M14" i="20"/>
  <c r="P13" i="20"/>
  <c r="Q13" i="20" s="1" a="1"/>
  <c r="Q13" i="20" s="1"/>
  <c r="M13" i="20"/>
  <c r="P12" i="20"/>
  <c r="M12" i="20"/>
  <c r="P11" i="20"/>
  <c r="M11" i="20"/>
  <c r="P10" i="20"/>
  <c r="M10" i="20"/>
  <c r="P643" i="28"/>
  <c r="M643" i="28"/>
  <c r="P642" i="28"/>
  <c r="M642" i="28"/>
  <c r="P641" i="28"/>
  <c r="M641" i="28"/>
  <c r="P640" i="28"/>
  <c r="M640" i="28"/>
  <c r="P639" i="28"/>
  <c r="M639" i="28"/>
  <c r="P638" i="28"/>
  <c r="M638" i="28"/>
  <c r="P637" i="28"/>
  <c r="M637" i="28"/>
  <c r="P636" i="28"/>
  <c r="M636" i="28"/>
  <c r="P635" i="28"/>
  <c r="M635" i="28"/>
  <c r="P634" i="28"/>
  <c r="M634" i="28"/>
  <c r="P633" i="28"/>
  <c r="M633" i="28"/>
  <c r="P632" i="28"/>
  <c r="M632" i="28"/>
  <c r="P631" i="28"/>
  <c r="M631" i="28"/>
  <c r="P630" i="28"/>
  <c r="M630" i="28"/>
  <c r="P629" i="28"/>
  <c r="M629" i="28"/>
  <c r="P628" i="28"/>
  <c r="M628" i="28"/>
  <c r="P627" i="28"/>
  <c r="M627" i="28"/>
  <c r="P626" i="28"/>
  <c r="M626" i="28"/>
  <c r="P625" i="28"/>
  <c r="M625" i="28"/>
  <c r="P624" i="28"/>
  <c r="M624" i="28"/>
  <c r="P623" i="28"/>
  <c r="M623" i="28"/>
  <c r="P622" i="28"/>
  <c r="M622" i="28"/>
  <c r="P621" i="28"/>
  <c r="M621" i="28"/>
  <c r="P620" i="28"/>
  <c r="M620" i="28"/>
  <c r="P619" i="28"/>
  <c r="M619" i="28"/>
  <c r="P618" i="28"/>
  <c r="M618" i="28"/>
  <c r="P617" i="28"/>
  <c r="M617" i="28"/>
  <c r="P616" i="28"/>
  <c r="M616" i="28"/>
  <c r="P615" i="28"/>
  <c r="M615" i="28"/>
  <c r="P614" i="28"/>
  <c r="M614" i="28"/>
  <c r="P613" i="28"/>
  <c r="M613" i="28"/>
  <c r="P612" i="28"/>
  <c r="M612" i="28"/>
  <c r="P611" i="28"/>
  <c r="M611" i="28"/>
  <c r="P610" i="28"/>
  <c r="Q610" i="28" s="1" a="1"/>
  <c r="Q610" i="28" s="1"/>
  <c r="M610" i="28"/>
  <c r="P609" i="28"/>
  <c r="M609" i="28"/>
  <c r="P608" i="28"/>
  <c r="M608" i="28"/>
  <c r="P607" i="28"/>
  <c r="M607" i="28"/>
  <c r="P606" i="28"/>
  <c r="M606" i="28"/>
  <c r="P605" i="28"/>
  <c r="M605" i="28"/>
  <c r="P604" i="28"/>
  <c r="M604" i="28"/>
  <c r="P603" i="28"/>
  <c r="M603" i="28"/>
  <c r="P602" i="28"/>
  <c r="M602" i="28"/>
  <c r="P601" i="28"/>
  <c r="M601" i="28"/>
  <c r="P600" i="28"/>
  <c r="M600" i="28"/>
  <c r="P599" i="28"/>
  <c r="M599" i="28"/>
  <c r="P598" i="28"/>
  <c r="M598" i="28"/>
  <c r="P597" i="28"/>
  <c r="M597" i="28"/>
  <c r="P596" i="28"/>
  <c r="M596" i="28"/>
  <c r="P595" i="28"/>
  <c r="M595" i="28"/>
  <c r="P594" i="28"/>
  <c r="M594" i="28"/>
  <c r="P593" i="28"/>
  <c r="M593" i="28"/>
  <c r="P592" i="28"/>
  <c r="M592" i="28"/>
  <c r="P591" i="28"/>
  <c r="M591" i="28"/>
  <c r="P590" i="28"/>
  <c r="M590" i="28"/>
  <c r="P589" i="28"/>
  <c r="M589" i="28"/>
  <c r="P588" i="28"/>
  <c r="M588" i="28"/>
  <c r="P587" i="28"/>
  <c r="M587" i="28"/>
  <c r="P586" i="28"/>
  <c r="M586" i="28"/>
  <c r="P585" i="28"/>
  <c r="M585" i="28"/>
  <c r="P584" i="28"/>
  <c r="M584" i="28"/>
  <c r="P583" i="28"/>
  <c r="M583" i="28"/>
  <c r="P582" i="28"/>
  <c r="M582" i="28"/>
  <c r="P581" i="28"/>
  <c r="M581" i="28"/>
  <c r="P580" i="28"/>
  <c r="M580" i="28"/>
  <c r="P579" i="28"/>
  <c r="M579" i="28"/>
  <c r="P578" i="28"/>
  <c r="M578" i="28"/>
  <c r="P577" i="28"/>
  <c r="M577" i="28"/>
  <c r="P576" i="28"/>
  <c r="Q576" i="28" s="1" a="1"/>
  <c r="Q576" i="28" s="1"/>
  <c r="M576" i="28"/>
  <c r="P575" i="28"/>
  <c r="M575" i="28"/>
  <c r="P574" i="28"/>
  <c r="M574" i="28"/>
  <c r="P573" i="28"/>
  <c r="Q573" i="28" s="1" a="1"/>
  <c r="Q573" i="28" s="1"/>
  <c r="M573" i="28"/>
  <c r="P572" i="28"/>
  <c r="M572" i="28"/>
  <c r="P571" i="28"/>
  <c r="M571" i="28"/>
  <c r="P570" i="28"/>
  <c r="Q570" i="28" s="1" a="1"/>
  <c r="Q570" i="28" s="1"/>
  <c r="M570" i="28"/>
  <c r="P569" i="28"/>
  <c r="Q569" i="28" s="1" a="1"/>
  <c r="Q569" i="28" s="1"/>
  <c r="M569" i="28"/>
  <c r="P568" i="28"/>
  <c r="M568" i="28"/>
  <c r="P567" i="28"/>
  <c r="M567" i="28"/>
  <c r="P566" i="28"/>
  <c r="M566" i="28"/>
  <c r="P565" i="28"/>
  <c r="Q565" i="28" s="1" a="1"/>
  <c r="Q565" i="28" s="1"/>
  <c r="M565" i="28"/>
  <c r="P564" i="28"/>
  <c r="M564" i="28"/>
  <c r="P563" i="28"/>
  <c r="M563" i="28"/>
  <c r="P562" i="28"/>
  <c r="M562" i="28"/>
  <c r="P561" i="28"/>
  <c r="Q561" i="28" s="1" a="1"/>
  <c r="Q561" i="28" s="1"/>
  <c r="M561" i="28"/>
  <c r="P560" i="28"/>
  <c r="M560" i="28"/>
  <c r="P559" i="28"/>
  <c r="M559" i="28"/>
  <c r="P558" i="28"/>
  <c r="M558" i="28"/>
  <c r="P557" i="28"/>
  <c r="M557" i="28"/>
  <c r="P556" i="28"/>
  <c r="M556" i="28"/>
  <c r="P555" i="28"/>
  <c r="M555" i="28"/>
  <c r="P554" i="28"/>
  <c r="M554" i="28"/>
  <c r="P553" i="28"/>
  <c r="Q553" i="28" s="1" a="1"/>
  <c r="Q553" i="28" s="1"/>
  <c r="M553" i="28"/>
  <c r="P552" i="28"/>
  <c r="Q552" i="28" s="1" a="1"/>
  <c r="Q552" i="28" s="1"/>
  <c r="M552" i="28"/>
  <c r="P551" i="28"/>
  <c r="M551" i="28"/>
  <c r="P550" i="28"/>
  <c r="M550" i="28"/>
  <c r="P549" i="28"/>
  <c r="M549" i="28"/>
  <c r="P548" i="28"/>
  <c r="M548" i="28"/>
  <c r="P547" i="28"/>
  <c r="M547" i="28"/>
  <c r="P546" i="28"/>
  <c r="Q546" i="28" s="1" a="1"/>
  <c r="Q546" i="28" s="1"/>
  <c r="M546" i="28"/>
  <c r="P545" i="28"/>
  <c r="Q545" i="28" s="1" a="1"/>
  <c r="Q545" i="28" s="1"/>
  <c r="M545" i="28"/>
  <c r="P544" i="28"/>
  <c r="Q544" i="28" s="1" a="1"/>
  <c r="Q544" i="28" s="1"/>
  <c r="M544" i="28"/>
  <c r="P543" i="28"/>
  <c r="Q543" i="28" s="1" a="1"/>
  <c r="Q543" i="28" s="1"/>
  <c r="M543" i="28"/>
  <c r="P542" i="28"/>
  <c r="M542" i="28"/>
  <c r="P541" i="28"/>
  <c r="M541" i="28"/>
  <c r="P540" i="28"/>
  <c r="M540" i="28"/>
  <c r="P539" i="28"/>
  <c r="M539" i="28"/>
  <c r="P538" i="28"/>
  <c r="M538" i="28"/>
  <c r="P537" i="28"/>
  <c r="M537" i="28"/>
  <c r="P536" i="28"/>
  <c r="M536" i="28"/>
  <c r="P535" i="28"/>
  <c r="Q535" i="28" s="1" a="1"/>
  <c r="Q535" i="28" s="1"/>
  <c r="M535" i="28"/>
  <c r="P534" i="28"/>
  <c r="M534" i="28"/>
  <c r="P533" i="28"/>
  <c r="Q533" i="28" s="1" a="1"/>
  <c r="Q533" i="28" s="1"/>
  <c r="M533" i="28"/>
  <c r="P532" i="28"/>
  <c r="Q532" i="28" s="1" a="1"/>
  <c r="Q532" i="28" s="1"/>
  <c r="M532" i="28"/>
  <c r="P531" i="28"/>
  <c r="Q531" i="28" s="1" a="1"/>
  <c r="Q531" i="28" s="1"/>
  <c r="M531" i="28"/>
  <c r="P530" i="28"/>
  <c r="Q530" i="28" s="1" a="1"/>
  <c r="Q530" i="28" s="1"/>
  <c r="M530" i="28"/>
  <c r="P529" i="28"/>
  <c r="M529" i="28"/>
  <c r="Q528" i="28" a="1"/>
  <c r="Q528" i="28" s="1"/>
  <c r="P528" i="28"/>
  <c r="M528" i="28"/>
  <c r="P527" i="28"/>
  <c r="Q527" i="28" s="1" a="1"/>
  <c r="Q527" i="28" s="1"/>
  <c r="M527" i="28"/>
  <c r="P526" i="28"/>
  <c r="Q526" i="28" s="1" a="1"/>
  <c r="Q526" i="28" s="1"/>
  <c r="M526" i="28"/>
  <c r="P525" i="28"/>
  <c r="Q525" i="28" s="1" a="1"/>
  <c r="Q525" i="28" s="1"/>
  <c r="M525" i="28"/>
  <c r="P524" i="28"/>
  <c r="Q524" i="28" s="1" a="1"/>
  <c r="Q524" i="28" s="1"/>
  <c r="M524" i="28"/>
  <c r="P523" i="28"/>
  <c r="Q523" i="28" s="1" a="1"/>
  <c r="Q523" i="28" s="1"/>
  <c r="M523" i="28"/>
  <c r="P522" i="28"/>
  <c r="Q522" i="28" s="1" a="1"/>
  <c r="Q522" i="28" s="1"/>
  <c r="M522" i="28"/>
  <c r="P521" i="28"/>
  <c r="Q521" i="28" s="1" a="1"/>
  <c r="Q521" i="28" s="1"/>
  <c r="M521" i="28"/>
  <c r="P520" i="28"/>
  <c r="Q520" i="28" s="1" a="1"/>
  <c r="Q520" i="28" s="1"/>
  <c r="M520" i="28"/>
  <c r="P519" i="28"/>
  <c r="Q519" i="28" s="1" a="1"/>
  <c r="Q519" i="28" s="1"/>
  <c r="M519" i="28"/>
  <c r="P518" i="28"/>
  <c r="M518" i="28"/>
  <c r="P517" i="28"/>
  <c r="M517" i="28"/>
  <c r="P516" i="28"/>
  <c r="M516" i="28"/>
  <c r="P515" i="28"/>
  <c r="Q515" i="28" s="1" a="1"/>
  <c r="Q515" i="28" s="1"/>
  <c r="M515" i="28"/>
  <c r="P514" i="28"/>
  <c r="Q514" i="28" s="1" a="1"/>
  <c r="Q514" i="28" s="1"/>
  <c r="M514" i="28"/>
  <c r="P513" i="28"/>
  <c r="Q513" i="28" s="1" a="1"/>
  <c r="Q513" i="28" s="1"/>
  <c r="M513" i="28"/>
  <c r="P512" i="28"/>
  <c r="Q512" i="28" s="1" a="1"/>
  <c r="Q512" i="28" s="1"/>
  <c r="M512" i="28"/>
  <c r="P511" i="28"/>
  <c r="Q511" i="28" s="1" a="1"/>
  <c r="Q511" i="28" s="1"/>
  <c r="M511" i="28"/>
  <c r="P510" i="28"/>
  <c r="Q510" i="28" s="1" a="1"/>
  <c r="Q510" i="28" s="1"/>
  <c r="M510" i="28"/>
  <c r="P509" i="28"/>
  <c r="Q509" i="28" s="1" a="1"/>
  <c r="Q509" i="28" s="1"/>
  <c r="M509" i="28"/>
  <c r="P508" i="28"/>
  <c r="Q508" i="28" s="1" a="1"/>
  <c r="Q508" i="28" s="1"/>
  <c r="M508" i="28"/>
  <c r="P507" i="28"/>
  <c r="Q507" i="28" s="1" a="1"/>
  <c r="Q507" i="28" s="1"/>
  <c r="M507" i="28"/>
  <c r="P506" i="28"/>
  <c r="Q506" i="28" s="1" a="1"/>
  <c r="Q506" i="28" s="1"/>
  <c r="M506" i="28"/>
  <c r="P505" i="28"/>
  <c r="Q505" i="28" s="1" a="1"/>
  <c r="Q505" i="28" s="1"/>
  <c r="M505" i="28"/>
  <c r="P504" i="28"/>
  <c r="Q504" i="28" s="1" a="1"/>
  <c r="Q504" i="28" s="1"/>
  <c r="M504" i="28"/>
  <c r="P503" i="28"/>
  <c r="Q503" i="28" s="1" a="1"/>
  <c r="Q503" i="28" s="1"/>
  <c r="M503" i="28"/>
  <c r="P502" i="28"/>
  <c r="Q502" i="28" s="1" a="1"/>
  <c r="Q502" i="28" s="1"/>
  <c r="M502" i="28"/>
  <c r="P501" i="28"/>
  <c r="Q501" i="28" s="1" a="1"/>
  <c r="Q501" i="28" s="1"/>
  <c r="M501" i="28"/>
  <c r="P500" i="28"/>
  <c r="Q500" i="28" s="1" a="1"/>
  <c r="Q500" i="28" s="1"/>
  <c r="M500" i="28"/>
  <c r="P499" i="28"/>
  <c r="Q499" i="28" s="1" a="1"/>
  <c r="Q499" i="28" s="1"/>
  <c r="M499" i="28"/>
  <c r="P498" i="28"/>
  <c r="Q498" i="28" s="1" a="1"/>
  <c r="Q498" i="28" s="1"/>
  <c r="M498" i="28"/>
  <c r="P497" i="28"/>
  <c r="Q497" i="28" s="1" a="1"/>
  <c r="Q497" i="28" s="1"/>
  <c r="M497" i="28"/>
  <c r="P496" i="28"/>
  <c r="Q496" i="28" s="1" a="1"/>
  <c r="Q496" i="28" s="1"/>
  <c r="M496" i="28"/>
  <c r="P495" i="28"/>
  <c r="Q495" i="28" s="1" a="1"/>
  <c r="Q495" i="28" s="1"/>
  <c r="M495" i="28"/>
  <c r="P494" i="28"/>
  <c r="Q494" i="28" s="1" a="1"/>
  <c r="Q494" i="28" s="1"/>
  <c r="M494" i="28"/>
  <c r="P493" i="28"/>
  <c r="Q493" i="28" s="1" a="1"/>
  <c r="Q493" i="28" s="1"/>
  <c r="M493" i="28"/>
  <c r="P492" i="28"/>
  <c r="Q492" i="28" s="1" a="1"/>
  <c r="Q492" i="28" s="1"/>
  <c r="M492" i="28"/>
  <c r="P491" i="28"/>
  <c r="Q491" i="28" s="1" a="1"/>
  <c r="Q491" i="28" s="1"/>
  <c r="M491" i="28"/>
  <c r="P490" i="28"/>
  <c r="Q490" i="28" s="1" a="1"/>
  <c r="Q490" i="28" s="1"/>
  <c r="M490" i="28"/>
  <c r="P489" i="28"/>
  <c r="Q489" i="28" s="1" a="1"/>
  <c r="Q489" i="28" s="1"/>
  <c r="M489" i="28"/>
  <c r="P488" i="28"/>
  <c r="Q488" i="28" s="1" a="1"/>
  <c r="Q488" i="28" s="1"/>
  <c r="M488" i="28"/>
  <c r="P487" i="28"/>
  <c r="Q487" i="28" s="1" a="1"/>
  <c r="Q487" i="28" s="1"/>
  <c r="M487" i="28"/>
  <c r="P486" i="28"/>
  <c r="Q486" i="28" s="1" a="1"/>
  <c r="Q486" i="28" s="1"/>
  <c r="M486" i="28"/>
  <c r="P485" i="28"/>
  <c r="Q485" i="28" s="1" a="1"/>
  <c r="Q485" i="28" s="1"/>
  <c r="M485" i="28"/>
  <c r="P484" i="28"/>
  <c r="Q484" i="28" s="1" a="1"/>
  <c r="Q484" i="28" s="1"/>
  <c r="M484" i="28"/>
  <c r="P483" i="28"/>
  <c r="Q483" i="28" s="1" a="1"/>
  <c r="Q483" i="28" s="1"/>
  <c r="M483" i="28"/>
  <c r="P482" i="28"/>
  <c r="Q482" i="28" s="1" a="1"/>
  <c r="Q482" i="28" s="1"/>
  <c r="M482" i="28"/>
  <c r="P481" i="28"/>
  <c r="Q481" i="28" s="1" a="1"/>
  <c r="Q481" i="28" s="1"/>
  <c r="M481" i="28"/>
  <c r="P480" i="28"/>
  <c r="Q480" i="28" s="1" a="1"/>
  <c r="Q480" i="28" s="1"/>
  <c r="M480" i="28"/>
  <c r="P479" i="28"/>
  <c r="Q479" i="28" s="1" a="1"/>
  <c r="Q479" i="28" s="1"/>
  <c r="M479" i="28"/>
  <c r="P478" i="28"/>
  <c r="M478" i="28"/>
  <c r="P477" i="28"/>
  <c r="Q477" i="28" s="1" a="1"/>
  <c r="Q477" i="28" s="1"/>
  <c r="M477" i="28"/>
  <c r="P476" i="28"/>
  <c r="Q476" i="28" s="1" a="1"/>
  <c r="Q476" i="28" s="1"/>
  <c r="M476" i="28"/>
  <c r="P475" i="28"/>
  <c r="Q475" i="28" s="1" a="1"/>
  <c r="Q475" i="28" s="1"/>
  <c r="M475" i="28"/>
  <c r="Q474" i="28" a="1"/>
  <c r="Q474" i="28" s="1"/>
  <c r="P474" i="28"/>
  <c r="M474" i="28"/>
  <c r="P473" i="28"/>
  <c r="Q473" i="28" s="1" a="1"/>
  <c r="Q473" i="28" s="1"/>
  <c r="M473" i="28"/>
  <c r="P472" i="28"/>
  <c r="Q472" i="28" s="1" a="1"/>
  <c r="Q472" i="28" s="1"/>
  <c r="M472" i="28"/>
  <c r="P471" i="28"/>
  <c r="Q471" i="28" s="1" a="1"/>
  <c r="Q471" i="28" s="1"/>
  <c r="M471" i="28"/>
  <c r="P470" i="28"/>
  <c r="Q470" i="28" s="1" a="1"/>
  <c r="Q470" i="28" s="1"/>
  <c r="M470" i="28"/>
  <c r="P469" i="28"/>
  <c r="Q469" i="28" s="1" a="1"/>
  <c r="Q469" i="28" s="1"/>
  <c r="M469" i="28"/>
  <c r="P468" i="28"/>
  <c r="Q468" i="28" s="1" a="1"/>
  <c r="Q468" i="28" s="1"/>
  <c r="M468" i="28"/>
  <c r="P467" i="28"/>
  <c r="Q467" i="28" s="1" a="1"/>
  <c r="Q467" i="28" s="1"/>
  <c r="M467" i="28"/>
  <c r="P466" i="28"/>
  <c r="Q466" i="28" s="1" a="1"/>
  <c r="Q466" i="28" s="1"/>
  <c r="M466" i="28"/>
  <c r="P465" i="28"/>
  <c r="Q465" i="28" s="1" a="1"/>
  <c r="Q465" i="28" s="1"/>
  <c r="M465" i="28"/>
  <c r="P464" i="28"/>
  <c r="Q464" i="28" s="1" a="1"/>
  <c r="Q464" i="28" s="1"/>
  <c r="M464" i="28"/>
  <c r="P463" i="28"/>
  <c r="Q463" i="28" s="1" a="1"/>
  <c r="Q463" i="28" s="1"/>
  <c r="M463" i="28"/>
  <c r="P462" i="28"/>
  <c r="Q462" i="28" s="1" a="1"/>
  <c r="Q462" i="28" s="1"/>
  <c r="M462" i="28"/>
  <c r="P461" i="28"/>
  <c r="M461" i="28"/>
  <c r="P460" i="28"/>
  <c r="Q460" i="28" s="1" a="1"/>
  <c r="Q460" i="28" s="1"/>
  <c r="M460" i="28"/>
  <c r="P459" i="28"/>
  <c r="Q459" i="28" s="1" a="1"/>
  <c r="Q459" i="28" s="1"/>
  <c r="M459" i="28"/>
  <c r="P458" i="28"/>
  <c r="Q458" i="28" s="1" a="1"/>
  <c r="Q458" i="28" s="1"/>
  <c r="M458" i="28"/>
  <c r="P457" i="28"/>
  <c r="Q457" i="28" s="1" a="1"/>
  <c r="Q457" i="28" s="1"/>
  <c r="M457" i="28"/>
  <c r="P456" i="28"/>
  <c r="Q456" i="28" s="1" a="1"/>
  <c r="Q456" i="28" s="1"/>
  <c r="M456" i="28"/>
  <c r="P455" i="28"/>
  <c r="Q455" i="28" s="1" a="1"/>
  <c r="Q455" i="28" s="1"/>
  <c r="M455" i="28"/>
  <c r="P454" i="28"/>
  <c r="Q454" i="28" s="1" a="1"/>
  <c r="Q454" i="28" s="1"/>
  <c r="M454" i="28"/>
  <c r="P453" i="28"/>
  <c r="Q453" i="28" s="1" a="1"/>
  <c r="Q453" i="28" s="1"/>
  <c r="M453" i="28"/>
  <c r="P452" i="28"/>
  <c r="Q452" i="28" s="1" a="1"/>
  <c r="Q452" i="28" s="1"/>
  <c r="M452" i="28"/>
  <c r="P451" i="28"/>
  <c r="Q451" i="28" s="1" a="1"/>
  <c r="Q451" i="28" s="1"/>
  <c r="M451" i="28"/>
  <c r="P450" i="28"/>
  <c r="Q450" i="28" s="1" a="1"/>
  <c r="Q450" i="28" s="1"/>
  <c r="M450" i="28"/>
  <c r="P449" i="28"/>
  <c r="Q449" i="28" s="1" a="1"/>
  <c r="Q449" i="28" s="1"/>
  <c r="M449" i="28"/>
  <c r="P448" i="28"/>
  <c r="Q448" i="28" s="1" a="1"/>
  <c r="Q448" i="28" s="1"/>
  <c r="M448" i="28"/>
  <c r="P447" i="28"/>
  <c r="Q447" i="28" s="1" a="1"/>
  <c r="Q447" i="28" s="1"/>
  <c r="M447" i="28"/>
  <c r="P446" i="28"/>
  <c r="Q446" i="28" s="1" a="1"/>
  <c r="Q446" i="28" s="1"/>
  <c r="M446" i="28"/>
  <c r="P445" i="28"/>
  <c r="Q445" i="28" s="1" a="1"/>
  <c r="Q445" i="28" s="1"/>
  <c r="M445" i="28"/>
  <c r="P444" i="28"/>
  <c r="Q444" i="28" s="1" a="1"/>
  <c r="Q444" i="28" s="1"/>
  <c r="M444" i="28"/>
  <c r="P443" i="28"/>
  <c r="Q443" i="28" s="1" a="1"/>
  <c r="Q443" i="28" s="1"/>
  <c r="M443" i="28"/>
  <c r="P442" i="28"/>
  <c r="Q442" i="28" s="1" a="1"/>
  <c r="Q442" i="28" s="1"/>
  <c r="M442" i="28"/>
  <c r="P441" i="28"/>
  <c r="Q441" i="28" s="1" a="1"/>
  <c r="Q441" i="28" s="1"/>
  <c r="M441" i="28"/>
  <c r="P440" i="28"/>
  <c r="Q440" i="28" s="1" a="1"/>
  <c r="Q440" i="28" s="1"/>
  <c r="M440" i="28"/>
  <c r="P439" i="28"/>
  <c r="Q439" i="28" s="1" a="1"/>
  <c r="Q439" i="28" s="1"/>
  <c r="M439" i="28"/>
  <c r="P438" i="28"/>
  <c r="Q438" i="28" s="1" a="1"/>
  <c r="Q438" i="28" s="1"/>
  <c r="M438" i="28"/>
  <c r="P437" i="28"/>
  <c r="Q437" i="28" s="1" a="1"/>
  <c r="Q437" i="28" s="1"/>
  <c r="M437" i="28"/>
  <c r="P436" i="28"/>
  <c r="Q436" i="28" s="1" a="1"/>
  <c r="Q436" i="28" s="1"/>
  <c r="M436" i="28"/>
  <c r="P435" i="28"/>
  <c r="Q435" i="28" s="1" a="1"/>
  <c r="Q435" i="28" s="1"/>
  <c r="M435" i="28"/>
  <c r="P434" i="28"/>
  <c r="Q434" i="28" s="1" a="1"/>
  <c r="Q434" i="28" s="1"/>
  <c r="M434" i="28"/>
  <c r="P433" i="28"/>
  <c r="Q433" i="28" s="1" a="1"/>
  <c r="Q433" i="28" s="1"/>
  <c r="M433" i="28"/>
  <c r="P432" i="28"/>
  <c r="Q432" i="28" s="1" a="1"/>
  <c r="Q432" i="28" s="1"/>
  <c r="M432" i="28"/>
  <c r="P431" i="28"/>
  <c r="Q431" i="28" s="1" a="1"/>
  <c r="Q431" i="28" s="1"/>
  <c r="M431" i="28"/>
  <c r="P430" i="28"/>
  <c r="Q430" i="28" s="1" a="1"/>
  <c r="Q430" i="28" s="1"/>
  <c r="M430" i="28"/>
  <c r="P429" i="28"/>
  <c r="M429" i="28"/>
  <c r="P428" i="28"/>
  <c r="M428" i="28"/>
  <c r="P427" i="28"/>
  <c r="M427" i="28"/>
  <c r="P426" i="28"/>
  <c r="M426" i="28"/>
  <c r="P425" i="28"/>
  <c r="Q425" i="28" s="1" a="1"/>
  <c r="Q425" i="28" s="1"/>
  <c r="M425" i="28"/>
  <c r="P424" i="28"/>
  <c r="Q424" i="28" s="1" a="1"/>
  <c r="Q424" i="28" s="1"/>
  <c r="M424" i="28"/>
  <c r="P423" i="28"/>
  <c r="Q423" i="28" s="1" a="1"/>
  <c r="Q423" i="28" s="1"/>
  <c r="M423" i="28"/>
  <c r="P422" i="28"/>
  <c r="Q422" i="28" s="1" a="1"/>
  <c r="Q422" i="28" s="1"/>
  <c r="M422" i="28"/>
  <c r="P421" i="28"/>
  <c r="Q421" i="28" s="1" a="1"/>
  <c r="Q421" i="28" s="1"/>
  <c r="M421" i="28"/>
  <c r="P420" i="28"/>
  <c r="Q420" i="28" s="1" a="1"/>
  <c r="Q420" i="28" s="1"/>
  <c r="M420" i="28"/>
  <c r="P419" i="28"/>
  <c r="Q419" i="28" s="1" a="1"/>
  <c r="Q419" i="28" s="1"/>
  <c r="M419" i="28"/>
  <c r="P418" i="28"/>
  <c r="Q418" i="28" s="1" a="1"/>
  <c r="Q418" i="28" s="1"/>
  <c r="M418" i="28"/>
  <c r="P417" i="28"/>
  <c r="M417" i="28"/>
  <c r="P416" i="28"/>
  <c r="Q416" i="28" s="1" a="1"/>
  <c r="Q416" i="28" s="1"/>
  <c r="M416" i="28"/>
  <c r="P415" i="28"/>
  <c r="Q415" i="28" s="1" a="1"/>
  <c r="Q415" i="28" s="1"/>
  <c r="M415" i="28"/>
  <c r="P414" i="28"/>
  <c r="Q414" i="28" s="1" a="1"/>
  <c r="Q414" i="28" s="1"/>
  <c r="M414" i="28"/>
  <c r="P413" i="28"/>
  <c r="M413" i="28"/>
  <c r="P412" i="28"/>
  <c r="M412" i="28"/>
  <c r="P411" i="28"/>
  <c r="Q411" i="28" s="1" a="1"/>
  <c r="Q411" i="28" s="1"/>
  <c r="M411" i="28"/>
  <c r="P410" i="28"/>
  <c r="M410" i="28"/>
  <c r="P409" i="28"/>
  <c r="M409" i="28"/>
  <c r="P408" i="28"/>
  <c r="M408" i="28"/>
  <c r="P407" i="28"/>
  <c r="M407" i="28"/>
  <c r="P406" i="28"/>
  <c r="Q406" i="28" s="1" a="1"/>
  <c r="Q406" i="28" s="1"/>
  <c r="M406" i="28"/>
  <c r="P405" i="28"/>
  <c r="Q405" i="28" s="1" a="1"/>
  <c r="Q405" i="28" s="1"/>
  <c r="M405" i="28"/>
  <c r="P404" i="28"/>
  <c r="Q404" i="28" s="1" a="1"/>
  <c r="Q404" i="28" s="1"/>
  <c r="M404" i="28"/>
  <c r="P403" i="28"/>
  <c r="Q403" i="28" s="1" a="1"/>
  <c r="Q403" i="28" s="1"/>
  <c r="M403" i="28"/>
  <c r="P402" i="28"/>
  <c r="Q402" i="28" s="1" a="1"/>
  <c r="Q402" i="28" s="1"/>
  <c r="M402" i="28"/>
  <c r="P401" i="28"/>
  <c r="Q401" i="28" s="1" a="1"/>
  <c r="Q401" i="28" s="1"/>
  <c r="M401" i="28"/>
  <c r="P400" i="28"/>
  <c r="Q400" i="28" s="1" a="1"/>
  <c r="Q400" i="28" s="1"/>
  <c r="M400" i="28"/>
  <c r="P399" i="28"/>
  <c r="Q399" i="28" s="1" a="1"/>
  <c r="Q399" i="28" s="1"/>
  <c r="M399" i="28"/>
  <c r="P398" i="28"/>
  <c r="M398" i="28"/>
  <c r="P397" i="28"/>
  <c r="Q397" i="28" s="1" a="1"/>
  <c r="Q397" i="28" s="1"/>
  <c r="M397" i="28"/>
  <c r="P396" i="28"/>
  <c r="Q396" i="28" s="1" a="1"/>
  <c r="Q396" i="28" s="1"/>
  <c r="M396" i="28"/>
  <c r="P395" i="28"/>
  <c r="Q395" i="28" s="1" a="1"/>
  <c r="Q395" i="28" s="1"/>
  <c r="M395" i="28"/>
  <c r="P394" i="28"/>
  <c r="M394" i="28"/>
  <c r="P393" i="28"/>
  <c r="Q393" i="28" s="1" a="1"/>
  <c r="Q393" i="28" s="1"/>
  <c r="M393" i="28"/>
  <c r="P392" i="28"/>
  <c r="Q392" i="28" s="1" a="1"/>
  <c r="Q392" i="28" s="1"/>
  <c r="M392" i="28"/>
  <c r="P391" i="28"/>
  <c r="Q391" i="28" s="1" a="1"/>
  <c r="Q391" i="28" s="1"/>
  <c r="M391" i="28"/>
  <c r="P390" i="28"/>
  <c r="M390" i="28"/>
  <c r="P389" i="28"/>
  <c r="M389" i="28"/>
  <c r="P388" i="28"/>
  <c r="M388" i="28"/>
  <c r="P387" i="28"/>
  <c r="M387" i="28"/>
  <c r="P386" i="28"/>
  <c r="Q386" i="28" s="1" a="1"/>
  <c r="Q386" i="28" s="1"/>
  <c r="M386" i="28"/>
  <c r="P385" i="28"/>
  <c r="Q385" i="28" s="1" a="1"/>
  <c r="Q385" i="28" s="1"/>
  <c r="M385" i="28"/>
  <c r="P384" i="28"/>
  <c r="Q384" i="28" s="1" a="1"/>
  <c r="Q384" i="28" s="1"/>
  <c r="M384" i="28"/>
  <c r="P383" i="28"/>
  <c r="Q383" i="28" s="1" a="1"/>
  <c r="Q383" i="28" s="1"/>
  <c r="M383" i="28"/>
  <c r="P382" i="28"/>
  <c r="Q382" i="28" s="1" a="1"/>
  <c r="Q382" i="28" s="1"/>
  <c r="M382" i="28"/>
  <c r="P381" i="28"/>
  <c r="Q381" i="28" s="1" a="1"/>
  <c r="Q381" i="28" s="1"/>
  <c r="M381" i="28"/>
  <c r="P380" i="28"/>
  <c r="Q380" i="28" s="1" a="1"/>
  <c r="Q380" i="28" s="1"/>
  <c r="M380" i="28"/>
  <c r="P379" i="28"/>
  <c r="Q379" i="28" s="1" a="1"/>
  <c r="Q379" i="28" s="1"/>
  <c r="M379" i="28"/>
  <c r="P378" i="28"/>
  <c r="M378" i="28"/>
  <c r="P377" i="28"/>
  <c r="Q377" i="28" s="1" a="1"/>
  <c r="Q377" i="28" s="1"/>
  <c r="M377" i="28"/>
  <c r="P376" i="28"/>
  <c r="Q376" i="28" s="1" a="1"/>
  <c r="Q376" i="28" s="1"/>
  <c r="M376" i="28"/>
  <c r="P375" i="28"/>
  <c r="Q375" i="28" s="1" a="1"/>
  <c r="Q375" i="28" s="1"/>
  <c r="M375" i="28"/>
  <c r="P374" i="28"/>
  <c r="Q374" i="28" s="1" a="1"/>
  <c r="Q374" i="28" s="1"/>
  <c r="M374" i="28"/>
  <c r="P373" i="28"/>
  <c r="Q373" i="28" s="1" a="1"/>
  <c r="Q373" i="28" s="1"/>
  <c r="M373" i="28"/>
  <c r="P372" i="28"/>
  <c r="Q372" i="28" s="1" a="1"/>
  <c r="Q372" i="28" s="1"/>
  <c r="M372" i="28"/>
  <c r="Q371" i="28" a="1"/>
  <c r="Q371" i="28" s="1"/>
  <c r="P371" i="28"/>
  <c r="M371" i="28"/>
  <c r="P370" i="28"/>
  <c r="M370" i="28"/>
  <c r="P369" i="28"/>
  <c r="M369" i="28"/>
  <c r="P368" i="28"/>
  <c r="M368" i="28"/>
  <c r="P367" i="28"/>
  <c r="Q367" i="28" s="1" a="1"/>
  <c r="Q367" i="28" s="1"/>
  <c r="M367" i="28"/>
  <c r="P366" i="28"/>
  <c r="Q366" i="28" s="1" a="1"/>
  <c r="Q366" i="28" s="1"/>
  <c r="M366" i="28"/>
  <c r="P365" i="28"/>
  <c r="Q365" i="28" s="1" a="1"/>
  <c r="Q365" i="28" s="1"/>
  <c r="M365" i="28"/>
  <c r="P364" i="28"/>
  <c r="Q364" i="28" s="1" a="1"/>
  <c r="Q364" i="28" s="1"/>
  <c r="M364" i="28"/>
  <c r="P363" i="28"/>
  <c r="Q363" i="28" s="1" a="1"/>
  <c r="Q363" i="28" s="1"/>
  <c r="M363" i="28"/>
  <c r="P362" i="28"/>
  <c r="Q362" i="28" s="1" a="1"/>
  <c r="Q362" i="28" s="1"/>
  <c r="M362" i="28"/>
  <c r="P361" i="28"/>
  <c r="Q361" i="28" s="1" a="1"/>
  <c r="Q361" i="28" s="1"/>
  <c r="M361" i="28"/>
  <c r="P360" i="28"/>
  <c r="Q360" i="28" s="1" a="1"/>
  <c r="Q360" i="28" s="1"/>
  <c r="M360" i="28"/>
  <c r="P359" i="28"/>
  <c r="Q359" i="28" s="1" a="1"/>
  <c r="Q359" i="28" s="1"/>
  <c r="M359" i="28"/>
  <c r="P358" i="28"/>
  <c r="Q358" i="28" s="1" a="1"/>
  <c r="Q358" i="28" s="1"/>
  <c r="M358" i="28"/>
  <c r="P357" i="28"/>
  <c r="M357" i="28"/>
  <c r="P356" i="28"/>
  <c r="M356" i="28"/>
  <c r="P355" i="28"/>
  <c r="M355" i="28"/>
  <c r="P354" i="28"/>
  <c r="Q354" i="28" s="1" a="1"/>
  <c r="Q354" i="28" s="1"/>
  <c r="M354" i="28"/>
  <c r="P353" i="28"/>
  <c r="Q353" i="28" s="1" a="1"/>
  <c r="Q353" i="28" s="1"/>
  <c r="M353" i="28"/>
  <c r="P352" i="28"/>
  <c r="Q352" i="28" s="1" a="1"/>
  <c r="Q352" i="28" s="1"/>
  <c r="M352" i="28"/>
  <c r="P351" i="28"/>
  <c r="Q351" i="28" s="1" a="1"/>
  <c r="Q351" i="28" s="1"/>
  <c r="M351" i="28"/>
  <c r="P350" i="28"/>
  <c r="Q350" i="28" s="1" a="1"/>
  <c r="Q350" i="28" s="1"/>
  <c r="M350" i="28"/>
  <c r="P349" i="28"/>
  <c r="Q349" i="28" s="1" a="1"/>
  <c r="Q349" i="28" s="1"/>
  <c r="M349" i="28"/>
  <c r="P348" i="28"/>
  <c r="Q348" i="28" s="1" a="1"/>
  <c r="Q348" i="28" s="1"/>
  <c r="M348" i="28"/>
  <c r="P347" i="28"/>
  <c r="Q347" i="28" s="1" a="1"/>
  <c r="Q347" i="28" s="1"/>
  <c r="M347" i="28"/>
  <c r="P346" i="28"/>
  <c r="Q346" i="28" s="1" a="1"/>
  <c r="Q346" i="28" s="1"/>
  <c r="M346" i="28"/>
  <c r="P345" i="28"/>
  <c r="M345" i="28"/>
  <c r="P344" i="28"/>
  <c r="M344" i="28"/>
  <c r="P343" i="28"/>
  <c r="M343" i="28"/>
  <c r="P342" i="28"/>
  <c r="Q342" i="28" s="1" a="1"/>
  <c r="Q342" i="28" s="1"/>
  <c r="M342" i="28"/>
  <c r="P341" i="28"/>
  <c r="Q341" i="28" s="1" a="1"/>
  <c r="Q341" i="28" s="1"/>
  <c r="M341" i="28"/>
  <c r="P340" i="28"/>
  <c r="Q340" i="28" s="1" a="1"/>
  <c r="Q340" i="28" s="1"/>
  <c r="M340" i="28"/>
  <c r="P339" i="28"/>
  <c r="Q339" i="28" s="1" a="1"/>
  <c r="Q339" i="28" s="1"/>
  <c r="M339" i="28"/>
  <c r="P338" i="28"/>
  <c r="Q338" i="28" s="1" a="1"/>
  <c r="Q338" i="28" s="1"/>
  <c r="M338" i="28"/>
  <c r="Q337" i="28" a="1"/>
  <c r="Q337" i="28" s="1"/>
  <c r="P337" i="28"/>
  <c r="M337" i="28"/>
  <c r="P336" i="28"/>
  <c r="Q336" i="28" s="1" a="1"/>
  <c r="Q336" i="28" s="1"/>
  <c r="M336" i="28"/>
  <c r="P335" i="28"/>
  <c r="Q335" i="28" s="1" a="1"/>
  <c r="Q335" i="28" s="1"/>
  <c r="M335" i="28"/>
  <c r="P334" i="28"/>
  <c r="Q334" i="28" s="1" a="1"/>
  <c r="Q334" i="28" s="1"/>
  <c r="M334" i="28"/>
  <c r="P333" i="28"/>
  <c r="Q333" i="28" s="1" a="1"/>
  <c r="Q333" i="28" s="1"/>
  <c r="M333" i="28"/>
  <c r="P332" i="28"/>
  <c r="M332" i="28"/>
  <c r="P331" i="28"/>
  <c r="M331" i="28"/>
  <c r="P330" i="28"/>
  <c r="M330" i="28"/>
  <c r="P329" i="28"/>
  <c r="Q329" i="28" s="1" a="1"/>
  <c r="Q329" i="28" s="1"/>
  <c r="M329" i="28"/>
  <c r="P328" i="28"/>
  <c r="Q328" i="28" s="1" a="1"/>
  <c r="Q328" i="28" s="1"/>
  <c r="M328" i="28"/>
  <c r="P327" i="28"/>
  <c r="Q327" i="28" s="1" a="1"/>
  <c r="Q327" i="28" s="1"/>
  <c r="M327" i="28"/>
  <c r="P326" i="28"/>
  <c r="Q326" i="28" s="1" a="1"/>
  <c r="Q326" i="28" s="1"/>
  <c r="M326" i="28"/>
  <c r="P325" i="28"/>
  <c r="Q325" i="28" s="1" a="1"/>
  <c r="Q325" i="28" s="1"/>
  <c r="M325" i="28"/>
  <c r="P324" i="28"/>
  <c r="Q324" i="28" s="1" a="1"/>
  <c r="Q324" i="28" s="1"/>
  <c r="M324" i="28"/>
  <c r="P323" i="28"/>
  <c r="Q323" i="28" s="1" a="1"/>
  <c r="Q323" i="28" s="1"/>
  <c r="M323" i="28"/>
  <c r="P322" i="28"/>
  <c r="Q322" i="28" s="1" a="1"/>
  <c r="Q322" i="28" s="1"/>
  <c r="M322" i="28"/>
  <c r="P321" i="28"/>
  <c r="M321" i="28"/>
  <c r="P320" i="28"/>
  <c r="M320" i="28"/>
  <c r="P319" i="28"/>
  <c r="M319" i="28"/>
  <c r="P318" i="28"/>
  <c r="Q318" i="28" s="1" a="1"/>
  <c r="Q318" i="28" s="1"/>
  <c r="M318" i="28"/>
  <c r="P317" i="28"/>
  <c r="Q317" i="28" s="1" a="1"/>
  <c r="Q317" i="28" s="1"/>
  <c r="M317" i="28"/>
  <c r="P316" i="28"/>
  <c r="Q316" i="28" s="1" a="1"/>
  <c r="Q316" i="28" s="1"/>
  <c r="M316" i="28"/>
  <c r="P315" i="28"/>
  <c r="Q315" i="28" s="1" a="1"/>
  <c r="Q315" i="28" s="1"/>
  <c r="M315" i="28"/>
  <c r="P314" i="28"/>
  <c r="Q314" i="28" s="1" a="1"/>
  <c r="Q314" i="28" s="1"/>
  <c r="M314" i="28"/>
  <c r="P313" i="28"/>
  <c r="Q313" i="28" s="1" a="1"/>
  <c r="Q313" i="28" s="1"/>
  <c r="M313" i="28"/>
  <c r="P312" i="28"/>
  <c r="Q312" i="28" s="1" a="1"/>
  <c r="Q312" i="28" s="1"/>
  <c r="M312" i="28"/>
  <c r="P311" i="28"/>
  <c r="Q311" i="28" s="1" a="1"/>
  <c r="Q311" i="28" s="1"/>
  <c r="M311" i="28"/>
  <c r="P310" i="28"/>
  <c r="M310" i="28"/>
  <c r="P309" i="28"/>
  <c r="M309" i="28"/>
  <c r="P308" i="28"/>
  <c r="M308" i="28"/>
  <c r="P307" i="28"/>
  <c r="Q307" i="28" s="1" a="1"/>
  <c r="Q307" i="28" s="1"/>
  <c r="M307" i="28"/>
  <c r="P306" i="28"/>
  <c r="Q306" i="28" s="1" a="1"/>
  <c r="Q306" i="28" s="1"/>
  <c r="M306" i="28"/>
  <c r="P305" i="28"/>
  <c r="Q305" i="28" s="1" a="1"/>
  <c r="Q305" i="28" s="1"/>
  <c r="M305" i="28"/>
  <c r="P304" i="28"/>
  <c r="Q304" i="28" s="1" a="1"/>
  <c r="Q304" i="28" s="1"/>
  <c r="M304" i="28"/>
  <c r="Q303" i="28" a="1"/>
  <c r="Q303" i="28" s="1"/>
  <c r="P303" i="28"/>
  <c r="M303" i="28"/>
  <c r="P302" i="28"/>
  <c r="Q302" i="28" s="1" a="1"/>
  <c r="Q302" i="28" s="1"/>
  <c r="M302" i="28"/>
  <c r="P301" i="28"/>
  <c r="Q301" i="28" s="1" a="1"/>
  <c r="Q301" i="28" s="1"/>
  <c r="M301" i="28"/>
  <c r="P300" i="28"/>
  <c r="Q300" i="28" s="1" a="1"/>
  <c r="Q300" i="28" s="1"/>
  <c r="M300" i="28"/>
  <c r="P299" i="28"/>
  <c r="Q299" i="28" s="1" a="1"/>
  <c r="Q299" i="28" s="1"/>
  <c r="M299" i="28"/>
  <c r="P298" i="28"/>
  <c r="M298" i="28"/>
  <c r="P297" i="28"/>
  <c r="Q297" i="28" s="1" a="1"/>
  <c r="Q297" i="28" s="1"/>
  <c r="M297" i="28"/>
  <c r="P296" i="28"/>
  <c r="Q296" i="28" s="1" a="1"/>
  <c r="Q296" i="28" s="1"/>
  <c r="M296" i="28"/>
  <c r="P295" i="28"/>
  <c r="Q295" i="28" s="1" a="1"/>
  <c r="Q295" i="28" s="1"/>
  <c r="M295" i="28"/>
  <c r="P294" i="28"/>
  <c r="M294" i="28"/>
  <c r="P293" i="28"/>
  <c r="Q293" i="28" s="1" a="1"/>
  <c r="Q293" i="28" s="1"/>
  <c r="M293" i="28"/>
  <c r="P292" i="28"/>
  <c r="M292" i="28"/>
  <c r="P291" i="28"/>
  <c r="Q291" i="28" s="1" a="1"/>
  <c r="Q291" i="28" s="1"/>
  <c r="M291" i="28"/>
  <c r="P290" i="28"/>
  <c r="M290" i="28"/>
  <c r="P289" i="28"/>
  <c r="M289" i="28"/>
  <c r="P288" i="28"/>
  <c r="Q288" i="28" s="1" a="1"/>
  <c r="Q288" i="28" s="1"/>
  <c r="M288" i="28"/>
  <c r="P287" i="28"/>
  <c r="Q287" i="28" s="1" a="1"/>
  <c r="Q287" i="28" s="1"/>
  <c r="M287" i="28"/>
  <c r="P286" i="28"/>
  <c r="M286" i="28"/>
  <c r="P285" i="28"/>
  <c r="Q285" i="28" s="1" a="1"/>
  <c r="Q285" i="28" s="1"/>
  <c r="M285" i="28"/>
  <c r="P284" i="28"/>
  <c r="M284" i="28"/>
  <c r="P283" i="28"/>
  <c r="Q283" i="28" s="1" a="1"/>
  <c r="Q283" i="28" s="1"/>
  <c r="M283" i="28"/>
  <c r="P282" i="28"/>
  <c r="M282" i="28"/>
  <c r="P281" i="28"/>
  <c r="M281" i="28"/>
  <c r="P280" i="28"/>
  <c r="M280" i="28"/>
  <c r="P279" i="28"/>
  <c r="Q279" i="28" s="1" a="1"/>
  <c r="Q279" i="28" s="1"/>
  <c r="M279" i="28"/>
  <c r="P278" i="28"/>
  <c r="M278" i="28"/>
  <c r="P277" i="28"/>
  <c r="M277" i="28"/>
  <c r="P276" i="28"/>
  <c r="M276" i="28"/>
  <c r="P275" i="28"/>
  <c r="Q275" i="28" s="1" a="1"/>
  <c r="Q275" i="28" s="1"/>
  <c r="M275" i="28"/>
  <c r="P274" i="28"/>
  <c r="M274" i="28"/>
  <c r="P273" i="28"/>
  <c r="M273" i="28"/>
  <c r="P272" i="28"/>
  <c r="Q272" i="28" s="1" a="1"/>
  <c r="Q272" i="28" s="1"/>
  <c r="M272" i="28"/>
  <c r="P271" i="28"/>
  <c r="Q271" i="28" s="1" a="1"/>
  <c r="Q271" i="28" s="1"/>
  <c r="M271" i="28"/>
  <c r="P270" i="28"/>
  <c r="Q270" i="28" s="1" a="1"/>
  <c r="Q270" i="28" s="1"/>
  <c r="M270" i="28"/>
  <c r="P269" i="28"/>
  <c r="M269" i="28"/>
  <c r="P268" i="28"/>
  <c r="M268" i="28"/>
  <c r="P267" i="28"/>
  <c r="M267" i="28"/>
  <c r="P266" i="28"/>
  <c r="M266" i="28"/>
  <c r="P265" i="28"/>
  <c r="M265" i="28"/>
  <c r="P264" i="28"/>
  <c r="M264" i="28"/>
  <c r="P263" i="28"/>
  <c r="M263" i="28"/>
  <c r="P262" i="28"/>
  <c r="Q262" i="28" s="1" a="1"/>
  <c r="Q262" i="28" s="1"/>
  <c r="M262" i="28"/>
  <c r="P261" i="28"/>
  <c r="Q261" i="28" s="1" a="1"/>
  <c r="Q261" i="28" s="1"/>
  <c r="M261" i="28"/>
  <c r="P260" i="28"/>
  <c r="Q260" i="28" s="1" a="1"/>
  <c r="Q260" i="28" s="1"/>
  <c r="M260" i="28"/>
  <c r="P259" i="28"/>
  <c r="Q259" i="28" s="1" a="1"/>
  <c r="Q259" i="28" s="1"/>
  <c r="M259" i="28"/>
  <c r="P258" i="28"/>
  <c r="Q258" i="28" s="1" a="1"/>
  <c r="Q258" i="28" s="1"/>
  <c r="M258" i="28"/>
  <c r="P257" i="28"/>
  <c r="Q257" i="28" s="1" a="1"/>
  <c r="Q257" i="28" s="1"/>
  <c r="M257" i="28"/>
  <c r="P256" i="28"/>
  <c r="Q256" i="28" s="1" a="1"/>
  <c r="Q256" i="28" s="1"/>
  <c r="M256" i="28"/>
  <c r="P255" i="28"/>
  <c r="Q255" i="28" s="1" a="1"/>
  <c r="Q255" i="28" s="1"/>
  <c r="M255" i="28"/>
  <c r="P254" i="28"/>
  <c r="M254" i="28"/>
  <c r="P253" i="28"/>
  <c r="M253" i="28"/>
  <c r="P252" i="28"/>
  <c r="M252" i="28"/>
  <c r="P251" i="28"/>
  <c r="Q251" i="28" s="1" a="1"/>
  <c r="Q251" i="28" s="1"/>
  <c r="M251" i="28"/>
  <c r="P250" i="28"/>
  <c r="Q250" i="28" s="1" a="1"/>
  <c r="Q250" i="28" s="1"/>
  <c r="M250" i="28"/>
  <c r="P249" i="28"/>
  <c r="Q249" i="28" s="1" a="1"/>
  <c r="Q249" i="28" s="1"/>
  <c r="M249" i="28"/>
  <c r="P248" i="28"/>
  <c r="Q248" i="28" s="1" a="1"/>
  <c r="Q248" i="28" s="1"/>
  <c r="M248" i="28"/>
  <c r="P247" i="28"/>
  <c r="Q247" i="28" s="1" a="1"/>
  <c r="Q247" i="28" s="1"/>
  <c r="M247" i="28"/>
  <c r="P246" i="28"/>
  <c r="Q246" i="28" s="1" a="1"/>
  <c r="Q246" i="28" s="1"/>
  <c r="M246" i="28"/>
  <c r="P245" i="28"/>
  <c r="Q245" i="28" s="1" a="1"/>
  <c r="Q245" i="28" s="1"/>
  <c r="M245" i="28"/>
  <c r="P244" i="28"/>
  <c r="Q244" i="28" s="1" a="1"/>
  <c r="Q244" i="28" s="1"/>
  <c r="M244" i="28"/>
  <c r="P243" i="28"/>
  <c r="Q243" i="28" s="1" a="1"/>
  <c r="Q243" i="28" s="1"/>
  <c r="M243" i="28"/>
  <c r="P242" i="28"/>
  <c r="Q242" i="28" s="1" a="1"/>
  <c r="Q242" i="28" s="1"/>
  <c r="M242" i="28"/>
  <c r="P241" i="28"/>
  <c r="M241" i="28"/>
  <c r="P240" i="28"/>
  <c r="Q240" i="28" s="1" a="1"/>
  <c r="Q240" i="28" s="1"/>
  <c r="M240" i="28"/>
  <c r="P239" i="28"/>
  <c r="Q239" i="28" s="1" a="1"/>
  <c r="Q239" i="28" s="1"/>
  <c r="M239" i="28"/>
  <c r="P238" i="28"/>
  <c r="M238" i="28"/>
  <c r="P237" i="28"/>
  <c r="Q237" i="28" s="1" a="1"/>
  <c r="Q237" i="28" s="1"/>
  <c r="M237" i="28"/>
  <c r="P236" i="28"/>
  <c r="Q236" i="28" s="1" a="1"/>
  <c r="Q236" i="28" s="1"/>
  <c r="M236" i="28"/>
  <c r="P235" i="28"/>
  <c r="Q235" i="28" s="1" a="1"/>
  <c r="Q235" i="28" s="1"/>
  <c r="M235" i="28"/>
  <c r="P234" i="28"/>
  <c r="Q234" i="28" s="1" a="1"/>
  <c r="Q234" i="28" s="1"/>
  <c r="M234" i="28"/>
  <c r="P233" i="28"/>
  <c r="M233" i="28"/>
  <c r="P232" i="28"/>
  <c r="M232" i="28"/>
  <c r="P231" i="28"/>
  <c r="M231" i="28"/>
  <c r="P230" i="28"/>
  <c r="M230" i="28"/>
  <c r="P229" i="28"/>
  <c r="M229" i="28"/>
  <c r="P228" i="28"/>
  <c r="M228" i="28"/>
  <c r="P227" i="28"/>
  <c r="Q227" i="28" s="1" a="1"/>
  <c r="Q227" i="28" s="1"/>
  <c r="M227" i="28"/>
  <c r="P226" i="28"/>
  <c r="Q226" i="28" s="1" a="1"/>
  <c r="Q226" i="28" s="1"/>
  <c r="M226" i="28"/>
  <c r="P225" i="28"/>
  <c r="Q225" i="28" s="1" a="1"/>
  <c r="Q225" i="28" s="1"/>
  <c r="M225" i="28"/>
  <c r="P224" i="28"/>
  <c r="Q224" i="28" s="1" a="1"/>
  <c r="Q224" i="28" s="1"/>
  <c r="M224" i="28"/>
  <c r="P223" i="28"/>
  <c r="Q223" i="28" s="1" a="1"/>
  <c r="Q223" i="28" s="1"/>
  <c r="M223" i="28"/>
  <c r="P222" i="28"/>
  <c r="Q222" i="28" s="1" a="1"/>
  <c r="Q222" i="28" s="1"/>
  <c r="M222" i="28"/>
  <c r="P221" i="28"/>
  <c r="M221" i="28"/>
  <c r="P220" i="28"/>
  <c r="M220" i="28"/>
  <c r="P219" i="28"/>
  <c r="M219" i="28"/>
  <c r="P218" i="28"/>
  <c r="M218" i="28"/>
  <c r="P217" i="28"/>
  <c r="Q217" i="28" s="1" a="1"/>
  <c r="Q217" i="28" s="1"/>
  <c r="M217" i="28"/>
  <c r="P216" i="28"/>
  <c r="Q216" i="28" s="1" a="1"/>
  <c r="Q216" i="28" s="1"/>
  <c r="M216" i="28"/>
  <c r="P215" i="28"/>
  <c r="M215" i="28"/>
  <c r="P214" i="28"/>
  <c r="Q214" i="28" s="1" a="1"/>
  <c r="Q214" i="28" s="1"/>
  <c r="M214" i="28"/>
  <c r="P213" i="28"/>
  <c r="M213" i="28"/>
  <c r="P212" i="28"/>
  <c r="Q212" i="28" s="1" a="1"/>
  <c r="Q212" i="28" s="1"/>
  <c r="M212" i="28"/>
  <c r="P211" i="28"/>
  <c r="M211" i="28"/>
  <c r="P210" i="28"/>
  <c r="M210" i="28"/>
  <c r="P209" i="28"/>
  <c r="M209" i="28"/>
  <c r="P208" i="28"/>
  <c r="M208" i="28"/>
  <c r="P207" i="28"/>
  <c r="M207" i="28"/>
  <c r="P206" i="28"/>
  <c r="M206" i="28"/>
  <c r="P205" i="28"/>
  <c r="Q205" i="28" s="1" a="1"/>
  <c r="Q205" i="28" s="1"/>
  <c r="M205" i="28"/>
  <c r="P204" i="28"/>
  <c r="M204" i="28"/>
  <c r="P203" i="28"/>
  <c r="M203" i="28"/>
  <c r="P202" i="28"/>
  <c r="M202" i="28"/>
  <c r="P201" i="28"/>
  <c r="M201" i="28"/>
  <c r="P200" i="28"/>
  <c r="Q200" i="28" s="1" a="1"/>
  <c r="Q200" i="28" s="1"/>
  <c r="M200" i="28"/>
  <c r="P199" i="28"/>
  <c r="Q199" i="28" s="1" a="1"/>
  <c r="Q199" i="28" s="1"/>
  <c r="M199" i="28"/>
  <c r="P198" i="28"/>
  <c r="M198" i="28"/>
  <c r="P197" i="28"/>
  <c r="M197" i="28"/>
  <c r="P196" i="28"/>
  <c r="M196" i="28"/>
  <c r="P195" i="28"/>
  <c r="M195" i="28"/>
  <c r="P194" i="28"/>
  <c r="Q194" i="28" s="1" a="1"/>
  <c r="Q194" i="28" s="1"/>
  <c r="M194" i="28"/>
  <c r="P193" i="28"/>
  <c r="Q193" i="28" s="1" a="1"/>
  <c r="Q193" i="28" s="1"/>
  <c r="M193" i="28"/>
  <c r="P192" i="28"/>
  <c r="Q192" i="28" s="1" a="1"/>
  <c r="Q192" i="28" s="1"/>
  <c r="M192" i="28"/>
  <c r="P191" i="28"/>
  <c r="Q191" i="28" s="1" a="1"/>
  <c r="Q191" i="28" s="1"/>
  <c r="M191" i="28"/>
  <c r="P190" i="28"/>
  <c r="Q190" i="28" s="1" a="1"/>
  <c r="Q190" i="28" s="1"/>
  <c r="M190" i="28"/>
  <c r="P189" i="28"/>
  <c r="Q189" i="28" s="1" a="1"/>
  <c r="Q189" i="28" s="1"/>
  <c r="M189" i="28"/>
  <c r="P188" i="28"/>
  <c r="M188" i="28"/>
  <c r="P187" i="28"/>
  <c r="M187" i="28"/>
  <c r="P186" i="28"/>
  <c r="Q186" i="28" s="1" a="1"/>
  <c r="Q186" i="28" s="1"/>
  <c r="M186" i="28"/>
  <c r="P185" i="28"/>
  <c r="Q185" i="28" s="1" a="1"/>
  <c r="Q185" i="28" s="1"/>
  <c r="M185" i="28"/>
  <c r="P184" i="28"/>
  <c r="Q184" i="28" s="1" a="1"/>
  <c r="Q184" i="28" s="1"/>
  <c r="M184" i="28"/>
  <c r="P183" i="28"/>
  <c r="Q183" i="28" s="1" a="1"/>
  <c r="Q183" i="28" s="1"/>
  <c r="M183" i="28"/>
  <c r="P182" i="28"/>
  <c r="Q182" i="28" s="1" a="1"/>
  <c r="Q182" i="28" s="1"/>
  <c r="M182" i="28"/>
  <c r="P181" i="28"/>
  <c r="Q181" i="28" s="1" a="1"/>
  <c r="Q181" i="28" s="1"/>
  <c r="M181" i="28"/>
  <c r="P180" i="28"/>
  <c r="Q180" i="28" s="1" a="1"/>
  <c r="Q180" i="28" s="1"/>
  <c r="M180" i="28"/>
  <c r="P179" i="28"/>
  <c r="Q179" i="28" s="1" a="1"/>
  <c r="Q179" i="28" s="1"/>
  <c r="M179" i="28"/>
  <c r="P178" i="28"/>
  <c r="Q178" i="28" s="1" a="1"/>
  <c r="Q178" i="28" s="1"/>
  <c r="M178" i="28"/>
  <c r="P177" i="28"/>
  <c r="Q177" i="28" s="1" a="1"/>
  <c r="Q177" i="28" s="1"/>
  <c r="M177" i="28"/>
  <c r="P176" i="28"/>
  <c r="Q176" i="28" s="1" a="1"/>
  <c r="Q176" i="28" s="1"/>
  <c r="M176" i="28"/>
  <c r="P175" i="28"/>
  <c r="Q175" i="28" s="1" a="1"/>
  <c r="Q175" i="28" s="1"/>
  <c r="M175" i="28"/>
  <c r="P174" i="28"/>
  <c r="Q174" i="28" s="1" a="1"/>
  <c r="Q174" i="28" s="1"/>
  <c r="M174" i="28"/>
  <c r="P173" i="28"/>
  <c r="Q173" i="28" s="1" a="1"/>
  <c r="Q173" i="28" s="1"/>
  <c r="M173" i="28"/>
  <c r="P172" i="28"/>
  <c r="Q172" i="28" s="1" a="1"/>
  <c r="Q172" i="28" s="1"/>
  <c r="M172" i="28"/>
  <c r="P171" i="28"/>
  <c r="Q171" i="28" s="1" a="1"/>
  <c r="Q171" i="28" s="1"/>
  <c r="M171" i="28"/>
  <c r="P170" i="28"/>
  <c r="Q170" i="28" s="1" a="1"/>
  <c r="Q170" i="28" s="1"/>
  <c r="M170" i="28"/>
  <c r="P169" i="28"/>
  <c r="Q169" i="28" s="1" a="1"/>
  <c r="Q169" i="28" s="1"/>
  <c r="M169" i="28"/>
  <c r="P168" i="28"/>
  <c r="Q168" i="28" s="1" a="1"/>
  <c r="Q168" i="28" s="1"/>
  <c r="M168" i="28"/>
  <c r="P167" i="28"/>
  <c r="Q167" i="28" s="1" a="1"/>
  <c r="Q167" i="28" s="1"/>
  <c r="M167" i="28"/>
  <c r="P166" i="28"/>
  <c r="Q166" i="28" s="1" a="1"/>
  <c r="Q166" i="28" s="1"/>
  <c r="M166" i="28"/>
  <c r="P165" i="28"/>
  <c r="Q165" i="28" s="1" a="1"/>
  <c r="Q165" i="28" s="1"/>
  <c r="M165" i="28"/>
  <c r="P164" i="28"/>
  <c r="Q164" i="28" s="1" a="1"/>
  <c r="Q164" i="28" s="1"/>
  <c r="M164" i="28"/>
  <c r="P163" i="28"/>
  <c r="Q163" i="28" s="1" a="1"/>
  <c r="Q163" i="28" s="1"/>
  <c r="M163" i="28"/>
  <c r="P162" i="28"/>
  <c r="Q162" i="28" s="1" a="1"/>
  <c r="Q162" i="28" s="1"/>
  <c r="M162" i="28"/>
  <c r="P161" i="28"/>
  <c r="Q161" i="28" s="1" a="1"/>
  <c r="Q161" i="28" s="1"/>
  <c r="M161" i="28"/>
  <c r="P160" i="28"/>
  <c r="M160" i="28"/>
  <c r="P159" i="28"/>
  <c r="M159" i="28"/>
  <c r="P158" i="28"/>
  <c r="Q158" i="28" s="1" a="1"/>
  <c r="Q158" i="28" s="1"/>
  <c r="M158" i="28"/>
  <c r="P157" i="28"/>
  <c r="M157" i="28"/>
  <c r="P156" i="28"/>
  <c r="Q156" i="28" s="1" a="1"/>
  <c r="Q156" i="28" s="1"/>
  <c r="M156" i="28"/>
  <c r="P155" i="28"/>
  <c r="M155" i="28"/>
  <c r="P154" i="28"/>
  <c r="Q154" i="28" s="1" a="1"/>
  <c r="Q154" i="28" s="1"/>
  <c r="M154" i="28"/>
  <c r="P153" i="28"/>
  <c r="Q153" i="28" s="1" a="1"/>
  <c r="Q153" i="28" s="1"/>
  <c r="M153" i="28"/>
  <c r="P152" i="28"/>
  <c r="Q152" i="28" s="1" a="1"/>
  <c r="Q152" i="28" s="1"/>
  <c r="M152" i="28"/>
  <c r="P151" i="28"/>
  <c r="M151" i="28"/>
  <c r="P150" i="28"/>
  <c r="Q150" i="28" s="1" a="1"/>
  <c r="Q150" i="28" s="1"/>
  <c r="M150" i="28"/>
  <c r="P149" i="28"/>
  <c r="Q149" i="28" s="1" a="1"/>
  <c r="Q149" i="28" s="1"/>
  <c r="M149" i="28"/>
  <c r="P148" i="28"/>
  <c r="Q148" i="28" s="1" a="1"/>
  <c r="Q148" i="28" s="1"/>
  <c r="M148" i="28"/>
  <c r="P147" i="28"/>
  <c r="Q147" i="28" s="1" a="1"/>
  <c r="Q147" i="28" s="1"/>
  <c r="M147" i="28"/>
  <c r="P146" i="28"/>
  <c r="Q146" i="28" s="1" a="1"/>
  <c r="Q146" i="28" s="1"/>
  <c r="M146" i="28"/>
  <c r="P145" i="28"/>
  <c r="Q145" i="28" s="1" a="1"/>
  <c r="Q145" i="28" s="1"/>
  <c r="M145" i="28"/>
  <c r="P144" i="28"/>
  <c r="Q144" i="28" s="1" a="1"/>
  <c r="Q144" i="28" s="1"/>
  <c r="M144" i="28"/>
  <c r="P143" i="28"/>
  <c r="M143" i="28"/>
  <c r="P142" i="28"/>
  <c r="M142" i="28"/>
  <c r="P141" i="28"/>
  <c r="M141" i="28"/>
  <c r="P140" i="28"/>
  <c r="M140" i="28"/>
  <c r="P139" i="28"/>
  <c r="M139" i="28"/>
  <c r="P138" i="28"/>
  <c r="M138" i="28"/>
  <c r="P137" i="28"/>
  <c r="M137" i="28"/>
  <c r="P136" i="28"/>
  <c r="M136" i="28"/>
  <c r="P135" i="28"/>
  <c r="M135" i="28"/>
  <c r="P134" i="28"/>
  <c r="M134" i="28"/>
  <c r="P133" i="28"/>
  <c r="M133" i="28"/>
  <c r="P132" i="28"/>
  <c r="M132" i="28"/>
  <c r="P131" i="28"/>
  <c r="M131" i="28"/>
  <c r="P130" i="28"/>
  <c r="M130" i="28"/>
  <c r="P129" i="28"/>
  <c r="M129" i="28"/>
  <c r="P128" i="28"/>
  <c r="M128" i="28"/>
  <c r="P127" i="28"/>
  <c r="M127" i="28"/>
  <c r="P126" i="28"/>
  <c r="M126" i="28"/>
  <c r="P125" i="28"/>
  <c r="M125" i="28"/>
  <c r="P124" i="28"/>
  <c r="M124" i="28"/>
  <c r="P123" i="28"/>
  <c r="M123" i="28"/>
  <c r="P122" i="28"/>
  <c r="M122" i="28"/>
  <c r="P121" i="28"/>
  <c r="M121" i="28"/>
  <c r="P120" i="28"/>
  <c r="M120" i="28"/>
  <c r="P119" i="28"/>
  <c r="M119" i="28"/>
  <c r="P118" i="28"/>
  <c r="M118" i="28"/>
  <c r="P117" i="28"/>
  <c r="M117" i="28"/>
  <c r="P116" i="28"/>
  <c r="M116" i="28"/>
  <c r="P115" i="28"/>
  <c r="M115" i="28"/>
  <c r="P114" i="28"/>
  <c r="M114" i="28"/>
  <c r="P113" i="28"/>
  <c r="M113" i="28"/>
  <c r="P112" i="28"/>
  <c r="M112" i="28"/>
  <c r="P111" i="28"/>
  <c r="M111" i="28"/>
  <c r="P110" i="28"/>
  <c r="M110" i="28"/>
  <c r="P109" i="28"/>
  <c r="M109" i="28"/>
  <c r="P108" i="28"/>
  <c r="M108" i="28"/>
  <c r="P107" i="28"/>
  <c r="M107" i="28"/>
  <c r="P106" i="28"/>
  <c r="M106" i="28"/>
  <c r="P105" i="28"/>
  <c r="M105" i="28"/>
  <c r="P104" i="28"/>
  <c r="M104" i="28"/>
  <c r="P103" i="28"/>
  <c r="M103" i="28"/>
  <c r="P102" i="28"/>
  <c r="M102" i="28"/>
  <c r="P101" i="28"/>
  <c r="M101" i="28"/>
  <c r="P100" i="28"/>
  <c r="M100" i="28"/>
  <c r="P99" i="28"/>
  <c r="M99" i="28"/>
  <c r="P98" i="28"/>
  <c r="M98" i="28"/>
  <c r="P97" i="28"/>
  <c r="M97" i="28"/>
  <c r="P96" i="28"/>
  <c r="M96" i="28"/>
  <c r="P95" i="28"/>
  <c r="M95" i="28"/>
  <c r="P94" i="28"/>
  <c r="M94" i="28"/>
  <c r="P93" i="28"/>
  <c r="M93" i="28"/>
  <c r="P92" i="28"/>
  <c r="M92" i="28"/>
  <c r="P91" i="28"/>
  <c r="M91" i="28"/>
  <c r="P90" i="28"/>
  <c r="M90" i="28"/>
  <c r="P89" i="28"/>
  <c r="M89" i="28"/>
  <c r="P88" i="28"/>
  <c r="M88" i="28"/>
  <c r="P87" i="28"/>
  <c r="M87" i="28"/>
  <c r="P86" i="28"/>
  <c r="M86" i="28"/>
  <c r="P85" i="28"/>
  <c r="Q85" i="28" s="1" a="1"/>
  <c r="Q85" i="28" s="1"/>
  <c r="M85" i="28"/>
  <c r="P84" i="28"/>
  <c r="M84" i="28"/>
  <c r="P83" i="28"/>
  <c r="M83" i="28"/>
  <c r="P82" i="28"/>
  <c r="M82" i="28"/>
  <c r="P81" i="28"/>
  <c r="M81" i="28"/>
  <c r="P80" i="28"/>
  <c r="Q80" i="28" s="1" a="1"/>
  <c r="Q80" i="28" s="1"/>
  <c r="M80" i="28"/>
  <c r="P79" i="28"/>
  <c r="Q79" i="28" s="1" a="1"/>
  <c r="Q79" i="28" s="1"/>
  <c r="M79" i="28"/>
  <c r="P78" i="28"/>
  <c r="M78" i="28"/>
  <c r="P77" i="28"/>
  <c r="M77" i="28"/>
  <c r="P76" i="28"/>
  <c r="Q76" i="28" s="1" a="1"/>
  <c r="Q76" i="28" s="1"/>
  <c r="M76" i="28"/>
  <c r="P75" i="28"/>
  <c r="M75" i="28"/>
  <c r="P74" i="28"/>
  <c r="Q74" i="28" s="1" a="1"/>
  <c r="Q74" i="28" s="1"/>
  <c r="M74" i="28"/>
  <c r="P73" i="28"/>
  <c r="Q73" i="28" s="1" a="1"/>
  <c r="Q73" i="28" s="1"/>
  <c r="M73" i="28"/>
  <c r="P72" i="28"/>
  <c r="M72" i="28"/>
  <c r="P71" i="28"/>
  <c r="M71" i="28"/>
  <c r="P70" i="28"/>
  <c r="Q70" i="28" s="1" a="1"/>
  <c r="Q70" i="28" s="1"/>
  <c r="M70" i="28"/>
  <c r="P69" i="28"/>
  <c r="Q69" i="28" s="1" a="1"/>
  <c r="Q69" i="28" s="1"/>
  <c r="M69" i="28"/>
  <c r="P68" i="28"/>
  <c r="M68" i="28"/>
  <c r="P67" i="28"/>
  <c r="Q67" i="28" s="1" a="1"/>
  <c r="Q67" i="28" s="1"/>
  <c r="M67" i="28"/>
  <c r="P66" i="28"/>
  <c r="M66" i="28"/>
  <c r="P65" i="28"/>
  <c r="Q65" i="28" s="1" a="1"/>
  <c r="Q65" i="28" s="1"/>
  <c r="M65" i="28"/>
  <c r="P64" i="28"/>
  <c r="Q64" i="28" s="1" a="1"/>
  <c r="Q64" i="28" s="1"/>
  <c r="M64" i="28"/>
  <c r="P63" i="28"/>
  <c r="M63" i="28"/>
  <c r="P62" i="28"/>
  <c r="M62" i="28"/>
  <c r="P61" i="28"/>
  <c r="M61" i="28"/>
  <c r="P60" i="28"/>
  <c r="M60" i="28"/>
  <c r="P59" i="28"/>
  <c r="Q59" i="28" s="1" a="1"/>
  <c r="Q59" i="28" s="1"/>
  <c r="M59" i="28"/>
  <c r="P58" i="28"/>
  <c r="Q58" i="28" s="1" a="1"/>
  <c r="Q58" i="28" s="1"/>
  <c r="M58" i="28"/>
  <c r="P57" i="28"/>
  <c r="Q57" i="28" s="1" a="1"/>
  <c r="Q57" i="28" s="1"/>
  <c r="M57" i="28"/>
  <c r="P56" i="28"/>
  <c r="M56" i="28"/>
  <c r="P55" i="28"/>
  <c r="M55" i="28"/>
  <c r="P54" i="28"/>
  <c r="M54" i="28"/>
  <c r="P53" i="28"/>
  <c r="M53" i="28"/>
  <c r="P52" i="28"/>
  <c r="Q52" i="28" s="1" a="1"/>
  <c r="Q52" i="28" s="1"/>
  <c r="M52" i="28"/>
  <c r="P51" i="28"/>
  <c r="Q51" i="28" s="1" a="1"/>
  <c r="Q51" i="28" s="1"/>
  <c r="M51" i="28"/>
  <c r="P50" i="28"/>
  <c r="Q50" i="28" s="1" a="1"/>
  <c r="Q50" i="28" s="1"/>
  <c r="M50" i="28"/>
  <c r="P49" i="28"/>
  <c r="Q49" i="28" s="1" a="1"/>
  <c r="Q49" i="28" s="1"/>
  <c r="M49" i="28"/>
  <c r="P48" i="28"/>
  <c r="Q48" i="28" s="1" a="1"/>
  <c r="Q48" i="28" s="1"/>
  <c r="M48" i="28"/>
  <c r="P47" i="28"/>
  <c r="Q47" i="28" s="1" a="1"/>
  <c r="Q47" i="28" s="1"/>
  <c r="M47" i="28"/>
  <c r="P46" i="28"/>
  <c r="Q46" i="28" s="1" a="1"/>
  <c r="Q46" i="28" s="1"/>
  <c r="M46" i="28"/>
  <c r="P45" i="28"/>
  <c r="Q45" i="28" s="1" a="1"/>
  <c r="Q45" i="28" s="1"/>
  <c r="M45" i="28"/>
  <c r="P44" i="28"/>
  <c r="Q44" i="28" s="1" a="1"/>
  <c r="Q44" i="28" s="1"/>
  <c r="M44" i="28"/>
  <c r="P43" i="28"/>
  <c r="Q43" i="28" s="1" a="1"/>
  <c r="Q43" i="28" s="1"/>
  <c r="M43" i="28"/>
  <c r="P42" i="28"/>
  <c r="Q42" i="28" s="1" a="1"/>
  <c r="Q42" i="28" s="1"/>
  <c r="M42" i="28"/>
  <c r="P41" i="28"/>
  <c r="Q41" i="28" s="1" a="1"/>
  <c r="Q41" i="28" s="1"/>
  <c r="M41" i="28"/>
  <c r="P40" i="28"/>
  <c r="Q40" i="28" s="1" a="1"/>
  <c r="Q40" i="28" s="1"/>
  <c r="M40" i="28"/>
  <c r="P39" i="28"/>
  <c r="Q39" i="28" s="1" a="1"/>
  <c r="Q39" i="28" s="1"/>
  <c r="M39" i="28"/>
  <c r="P38" i="28"/>
  <c r="Q38" i="28" s="1" a="1"/>
  <c r="Q38" i="28" s="1"/>
  <c r="M38" i="28"/>
  <c r="P37" i="28"/>
  <c r="M37" i="28"/>
  <c r="P36" i="28"/>
  <c r="M36" i="28"/>
  <c r="P35" i="28"/>
  <c r="M35" i="28"/>
  <c r="P34" i="28"/>
  <c r="M34" i="28"/>
  <c r="P33" i="28"/>
  <c r="M33" i="28"/>
  <c r="P32" i="28"/>
  <c r="M32" i="28"/>
  <c r="P31" i="28"/>
  <c r="M31" i="28"/>
  <c r="P30" i="28"/>
  <c r="Q30" i="28" s="1" a="1"/>
  <c r="Q30" i="28" s="1"/>
  <c r="M30" i="28"/>
  <c r="P29" i="28"/>
  <c r="Q29" i="28" s="1" a="1"/>
  <c r="Q29" i="28" s="1"/>
  <c r="M29" i="28"/>
  <c r="P28" i="28"/>
  <c r="Q28" i="28" s="1" a="1"/>
  <c r="Q28" i="28" s="1"/>
  <c r="M28" i="28"/>
  <c r="P27" i="28"/>
  <c r="Q27" i="28" s="1" a="1"/>
  <c r="Q27" i="28" s="1"/>
  <c r="M27" i="28"/>
  <c r="P26" i="28"/>
  <c r="Q26" i="28" s="1" a="1"/>
  <c r="Q26" i="28" s="1"/>
  <c r="M26" i="28"/>
  <c r="P25" i="28"/>
  <c r="Q25" i="28" s="1" a="1"/>
  <c r="Q25" i="28" s="1"/>
  <c r="M25" i="28"/>
  <c r="P24" i="28"/>
  <c r="Q24" i="28" s="1" a="1"/>
  <c r="Q24" i="28" s="1"/>
  <c r="M24" i="28"/>
  <c r="P23" i="28"/>
  <c r="Q23" i="28" s="1" a="1"/>
  <c r="Q23" i="28" s="1"/>
  <c r="M23" i="28"/>
  <c r="P22" i="28"/>
  <c r="Q22" i="28" s="1" a="1"/>
  <c r="Q22" i="28" s="1"/>
  <c r="M22" i="28"/>
  <c r="P21" i="28"/>
  <c r="Q21" i="28" s="1" a="1"/>
  <c r="Q21" i="28" s="1"/>
  <c r="M21" i="28"/>
  <c r="P20" i="28"/>
  <c r="Q20" i="28" s="1" a="1"/>
  <c r="Q20" i="28" s="1"/>
  <c r="M20" i="28"/>
  <c r="P19" i="28"/>
  <c r="Q19" i="28" s="1" a="1"/>
  <c r="Q19" i="28" s="1"/>
  <c r="M19" i="28"/>
  <c r="P18" i="28"/>
  <c r="Q18" i="28" s="1" a="1"/>
  <c r="Q18" i="28" s="1"/>
  <c r="M18" i="28"/>
  <c r="P17" i="28"/>
  <c r="Q17" i="28" s="1" a="1"/>
  <c r="Q17" i="28" s="1"/>
  <c r="M17" i="28"/>
  <c r="P16" i="28"/>
  <c r="Q16" i="28" s="1" a="1"/>
  <c r="Q16" i="28" s="1"/>
  <c r="M16" i="28"/>
  <c r="P15" i="28"/>
  <c r="Q15" i="28" s="1" a="1"/>
  <c r="Q15" i="28" s="1"/>
  <c r="M15" i="28"/>
  <c r="P14" i="28"/>
  <c r="Q14" i="28" s="1" a="1"/>
  <c r="Q14" i="28" s="1"/>
  <c r="M14" i="28"/>
  <c r="P13" i="28"/>
  <c r="M13" i="28"/>
  <c r="P12" i="28"/>
  <c r="M12" i="28"/>
  <c r="P11" i="28"/>
  <c r="M11" i="28"/>
  <c r="Q6" i="20" l="1"/>
  <c r="Q639" i="20" a="1"/>
  <c r="Q640" i="28" a="1"/>
  <c r="Q56" i="28" a="1"/>
  <c r="Q231" i="28" a="1"/>
  <c r="Q369" i="20" a="1"/>
  <c r="Q136" i="20" a="1"/>
  <c r="Q197" i="20" a="1"/>
  <c r="Q606" i="28" a="1"/>
  <c r="Q115" i="20" a="1"/>
  <c r="Q134" i="20" a="1"/>
  <c r="Q105" i="28" a="1"/>
  <c r="Q233" i="28" a="1"/>
  <c r="Q214" i="20" a="1"/>
  <c r="Q551" i="28" a="1"/>
  <c r="Q624" i="28" a="1"/>
  <c r="Q251" i="20" a="1"/>
  <c r="Q589" i="28" a="1"/>
  <c r="Q88" i="28" a="1"/>
  <c r="Q308" i="20" a="1"/>
  <c r="Q549" i="20" a="1"/>
  <c r="Q12" i="20" a="1"/>
  <c r="Q97" i="28" a="1"/>
  <c r="Q53" i="20" a="1"/>
  <c r="Q118" i="28" a="1"/>
  <c r="Q35" i="28" a="1"/>
  <c r="Q201" i="28" a="1"/>
  <c r="Q77" i="28" a="1"/>
  <c r="Q101" i="20" a="1"/>
  <c r="Q265" i="28" a="1"/>
  <c r="Q534" i="28" a="1"/>
  <c r="Q387" i="20" a="1"/>
  <c r="Q308" i="28" a="1"/>
  <c r="Q89" i="28" a="1"/>
  <c r="Q285" i="20" a="1"/>
  <c r="Q541" i="20" a="1"/>
  <c r="Q142" i="28" a="1"/>
  <c r="Q593" i="28" a="1"/>
  <c r="Q369" i="28" a="1"/>
  <c r="Q616" i="20" a="1"/>
  <c r="Q120" i="28" a="1"/>
  <c r="Q621" i="20" a="1"/>
  <c r="Q590" i="28" a="1"/>
  <c r="Q135" i="20" a="1"/>
  <c r="Q517" i="28" a="1"/>
  <c r="Q290" i="28" a="1"/>
  <c r="Q36" i="20" a="1"/>
  <c r="Q237" i="20" a="1"/>
  <c r="Q275" i="20" a="1"/>
  <c r="Q220" i="28" a="1"/>
  <c r="Q140" i="28" a="1"/>
  <c r="Q621" i="28" a="1"/>
  <c r="Q129" i="20" a="1"/>
  <c r="Q106" i="28" a="1"/>
  <c r="Q592" i="20" a="1"/>
  <c r="Q196" i="20" a="1"/>
  <c r="Q410" i="28" a="1"/>
  <c r="Q387" i="28" a="1"/>
  <c r="Q98" i="20" a="1"/>
  <c r="Q425" i="20" a="1"/>
  <c r="Q578" i="28" a="1"/>
  <c r="Q411" i="20" a="1"/>
  <c r="Q204" i="28" a="1"/>
  <c r="Q129" i="28" a="1"/>
  <c r="Q640" i="20" a="1"/>
  <c r="Q613" i="20" a="1"/>
  <c r="Q538" i="28" a="1"/>
  <c r="Q52" i="20" a="1"/>
  <c r="Q269" i="28" a="1"/>
  <c r="Q412" i="20" a="1"/>
  <c r="Q617" i="28" a="1"/>
  <c r="Q119" i="20" a="1"/>
  <c r="Q128" i="20" a="1"/>
  <c r="Q114" i="20" a="1"/>
  <c r="Q274" i="28" a="1"/>
  <c r="Q575" i="28" a="1"/>
  <c r="Q606" i="20" a="1"/>
  <c r="Q642" i="20" a="1"/>
  <c r="Q583" i="28" a="1"/>
  <c r="Q577" i="28" a="1"/>
  <c r="Q54" i="28" a="1"/>
  <c r="Q343" i="20" a="1"/>
  <c r="Q407" i="28" a="1"/>
  <c r="Q461" i="28" a="1"/>
  <c r="Q598" i="28" a="1"/>
  <c r="Q212" i="20" a="1"/>
  <c r="Q202" i="20" a="1"/>
  <c r="Q90" i="20" a="1"/>
  <c r="Q623" i="28" a="1"/>
  <c r="Q150" i="20" a="1"/>
  <c r="Q591" i="20" a="1"/>
  <c r="Q186" i="20" a="1"/>
  <c r="Q518" i="28" a="1"/>
  <c r="Q32" i="20" a="1"/>
  <c r="Q232" i="28" a="1"/>
  <c r="Q123" i="28" a="1"/>
  <c r="Q252" i="20" a="1"/>
  <c r="Q83" i="28" a="1"/>
  <c r="Q36" i="28" a="1"/>
  <c r="Q34" i="20" a="1"/>
  <c r="Q105" i="20" a="1"/>
  <c r="Q397" i="20" a="1"/>
  <c r="Q293" i="20" a="1"/>
  <c r="Q426" i="28" a="1"/>
  <c r="Q71" i="20" a="1"/>
  <c r="Q206" i="28" a="1"/>
  <c r="Q355" i="28" a="1"/>
  <c r="Q540" i="28" a="1"/>
  <c r="Q576" i="20" a="1"/>
  <c r="Q533" i="20" a="1"/>
  <c r="Q408" i="28" a="1"/>
  <c r="Q617" i="20" a="1"/>
  <c r="Q539" i="20" a="1"/>
  <c r="Q120" i="20" a="1"/>
  <c r="Q636" i="28" a="1"/>
  <c r="Q515" i="20" a="1"/>
  <c r="Q197" i="28" a="1"/>
  <c r="Q96" i="28" a="1"/>
  <c r="Q263" i="28" a="1"/>
  <c r="Q604" i="28" a="1"/>
  <c r="Q156" i="20" a="1"/>
  <c r="Q131" i="20" a="1"/>
  <c r="Q590" i="20" a="1"/>
  <c r="Q579" i="28" a="1"/>
  <c r="Q409" i="20" a="1"/>
  <c r="Q310" i="28" a="1"/>
  <c r="Q127" i="28" a="1"/>
  <c r="Q388" i="28" a="1"/>
  <c r="Q80" i="20" a="1"/>
  <c r="Q389" i="28" a="1"/>
  <c r="Q151" i="28" a="1"/>
  <c r="Q55" i="28" a="1"/>
  <c r="Q584" i="20" a="1"/>
  <c r="Q65" i="20" a="1"/>
  <c r="Q568" i="28" a="1"/>
  <c r="Q597" i="28" a="1"/>
  <c r="Q109" i="28" a="1"/>
  <c r="Q378" i="28" a="1"/>
  <c r="Q154" i="20" a="1"/>
  <c r="Q548" i="28" a="1"/>
  <c r="Q88" i="20" a="1"/>
  <c r="Q159" i="20" a="1"/>
  <c r="Q596" i="20" a="1"/>
  <c r="Q320" i="20" a="1"/>
  <c r="Q309" i="28" a="1"/>
  <c r="Q74" i="20" a="1"/>
  <c r="Q477" i="20" a="1"/>
  <c r="Q627" i="20" a="1"/>
  <c r="Q356" i="20" a="1"/>
  <c r="Q210" i="28" a="1"/>
  <c r="Q99" i="20" a="1"/>
  <c r="Q637" i="20" a="1"/>
  <c r="Q628" i="20" a="1"/>
  <c r="Q626" i="28" a="1"/>
  <c r="Q408" i="20" a="1"/>
  <c r="Q607" i="20" a="1"/>
  <c r="Q307" i="20" a="1"/>
  <c r="Q298" i="28" a="1"/>
  <c r="Q137" i="28" a="1"/>
  <c r="Q265" i="20" a="1"/>
  <c r="Q587" i="20" a="1"/>
  <c r="Q614" i="28" a="1"/>
  <c r="Q289" i="20" a="1"/>
  <c r="Q332" i="28" a="1"/>
  <c r="Q81" i="28" a="1"/>
  <c r="Q31" i="28" a="1"/>
  <c r="Q100" i="28" a="1"/>
  <c r="Q92" i="20" a="1"/>
  <c r="Q117" i="20" a="1"/>
  <c r="Q208" i="20" a="1"/>
  <c r="Q100" i="20" a="1"/>
  <c r="Q540" i="20" a="1"/>
  <c r="Q585" i="28" a="1"/>
  <c r="Q550" i="20" a="1"/>
  <c r="Q601" i="20" a="1"/>
  <c r="Q594" i="20" a="1"/>
  <c r="Q116" i="20" a="1"/>
  <c r="Q98" i="28" a="1"/>
  <c r="Q591" i="28" a="1"/>
  <c r="Q572" i="28" a="1"/>
  <c r="Q11" i="28" a="1"/>
  <c r="Q231" i="20" a="1"/>
  <c r="Q253" i="28" a="1"/>
  <c r="Q82" i="28" a="1"/>
  <c r="Q567" i="20" a="1"/>
  <c r="Q536" i="28" a="1"/>
  <c r="Q132" i="28" a="1"/>
  <c r="Q264" i="20" a="1"/>
  <c r="Q409" i="28" a="1"/>
  <c r="Q638" i="20" a="1"/>
  <c r="Q460" i="20" a="1"/>
  <c r="Q10" i="20" a="1"/>
  <c r="Q608" i="20" a="1"/>
  <c r="Q331" i="20" a="1"/>
  <c r="Q93" i="20" a="1"/>
  <c r="Q368" i="20" a="1"/>
  <c r="Q53" i="28" a="1"/>
  <c r="Q89" i="20" a="1"/>
  <c r="Q542" i="28" a="1"/>
  <c r="Q565" i="20" a="1"/>
  <c r="Q578" i="20" a="1"/>
  <c r="Q106" i="20" a="1"/>
  <c r="Q137" i="20" a="1"/>
  <c r="Q267" i="20" a="1"/>
  <c r="Q605" i="28" a="1"/>
  <c r="Q273" i="28" a="1"/>
  <c r="Q318" i="20" a="1"/>
  <c r="Q587" i="28" a="1"/>
  <c r="Q209" i="20" a="1"/>
  <c r="Q631" i="28" a="1"/>
  <c r="Q94" i="20" a="1"/>
  <c r="Q268" i="20" a="1"/>
  <c r="Q555" i="28" a="1"/>
  <c r="Q637" i="28" a="1"/>
  <c r="Q130" i="20" a="1"/>
  <c r="Q119" i="28" a="1"/>
  <c r="Q34" i="28" a="1"/>
  <c r="Q123" i="20" a="1"/>
  <c r="Q278" i="28" a="1"/>
  <c r="Q92" i="28" a="1"/>
  <c r="Q611" i="20" a="1"/>
  <c r="Q643" i="28" a="1"/>
  <c r="Q95" i="28" a="1"/>
  <c r="Q108" i="20" a="1"/>
  <c r="Q344" i="20" a="1"/>
  <c r="Q94" i="28" a="1"/>
  <c r="Q142" i="20" a="1"/>
  <c r="Q91" i="20" a="1"/>
  <c r="Q329" i="20" a="1"/>
  <c r="Q194" i="20" a="1"/>
  <c r="Q601" i="28" a="1"/>
  <c r="Q291" i="20" a="1"/>
  <c r="Q562" i="28" a="1"/>
  <c r="Q102" i="20" a="1"/>
  <c r="Q72" i="28" a="1"/>
  <c r="Q196" i="28" a="1"/>
  <c r="Q241" i="28" a="1"/>
  <c r="Q107" i="20" a="1"/>
  <c r="Q549" i="28" a="1"/>
  <c r="Q281" i="28" a="1"/>
  <c r="Q588" i="28" a="1"/>
  <c r="Q207" i="20" a="1"/>
  <c r="Q219" i="20" a="1"/>
  <c r="Q159" i="28" a="1"/>
  <c r="Q13" i="28" a="1"/>
  <c r="Q141" i="20" a="1"/>
  <c r="Q631" i="20" a="1"/>
  <c r="Q406" i="20" a="1"/>
  <c r="Q633" i="28" a="1"/>
  <c r="Q398" i="28" a="1"/>
  <c r="Q628" i="28" a="1"/>
  <c r="Q220" i="20" a="1"/>
  <c r="Q97" i="20" a="1"/>
  <c r="Q140" i="20" a="1"/>
  <c r="Q91" i="28" a="1"/>
  <c r="Q429" i="28" a="1"/>
  <c r="Q228" i="28" a="1"/>
  <c r="Q603" i="28" a="1"/>
  <c r="Q139" i="20" a="1"/>
  <c r="Q138" i="28" a="1"/>
  <c r="Q252" i="28" a="1"/>
  <c r="Q217" i="20" a="1"/>
  <c r="Q77" i="20" a="1"/>
  <c r="Q139" i="28" a="1"/>
  <c r="Q618" i="20" a="1"/>
  <c r="Q68" i="28" a="1"/>
  <c r="Q579" i="20" a="1"/>
  <c r="Q584" i="28" a="1"/>
  <c r="Q539" i="28" a="1"/>
  <c r="Q586" i="28" a="1"/>
  <c r="Q622" i="28" a="1"/>
  <c r="Q377" i="20" a="1"/>
  <c r="Q187" i="20" a="1"/>
  <c r="Q84" i="28" a="1"/>
  <c r="Q319" i="28" a="1"/>
  <c r="Q595" i="28" a="1"/>
  <c r="Q594" i="28" a="1"/>
  <c r="Q54" i="20" a="1"/>
  <c r="Q124" i="20" a="1"/>
  <c r="Q330" i="20" a="1"/>
  <c r="Q571" i="20" a="1"/>
  <c r="Q268" i="28" a="1"/>
  <c r="Q143" i="28" a="1"/>
  <c r="Q280" i="28" a="1"/>
  <c r="Q286" i="28" a="1"/>
  <c r="Q126" i="20" a="1"/>
  <c r="Q393" i="20" a="1"/>
  <c r="Q612" i="20" a="1"/>
  <c r="Q370" i="28" a="1"/>
  <c r="Q386" i="20" a="1"/>
  <c r="Q215" i="28" a="1"/>
  <c r="Q81" i="20" a="1"/>
  <c r="Q229" i="20" a="1"/>
  <c r="Q635" i="20" a="1"/>
  <c r="Q125" i="28" a="1"/>
  <c r="Q550" i="28" a="1"/>
  <c r="Q416" i="20" a="1"/>
  <c r="Q619" i="20" a="1"/>
  <c r="Q596" i="28" a="1"/>
  <c r="Q117" i="28" a="1"/>
  <c r="Q620" i="20" a="1"/>
  <c r="Q85" i="20" a="1"/>
  <c r="Q60" i="20" a="1"/>
  <c r="Q557" i="20" a="1"/>
  <c r="Q356" i="28" a="1"/>
  <c r="Q368" i="28" a="1"/>
  <c r="Q537" i="28" a="1"/>
  <c r="Q559" i="20" a="1"/>
  <c r="Q187" i="28" a="1"/>
  <c r="Q516" i="28" a="1"/>
  <c r="Q548" i="20" a="1"/>
  <c r="Q357" i="28" a="1"/>
  <c r="Q563" i="28" a="1"/>
  <c r="Q59" i="20" a="1"/>
  <c r="Q574" i="28" a="1"/>
  <c r="Q111" i="28" a="1"/>
  <c r="Q63" i="28" a="1"/>
  <c r="Q112" i="20" a="1"/>
  <c r="Q211" i="28" a="1"/>
  <c r="Q103" i="28" a="1"/>
  <c r="Q619" i="28" a="1"/>
  <c r="Q195" i="20" a="1"/>
  <c r="Q573" i="20" a="1"/>
  <c r="Q62" i="28" a="1"/>
  <c r="Q608" i="28" a="1"/>
  <c r="Q230" i="20" a="1"/>
  <c r="Q614" i="20" a="1"/>
  <c r="Q574" i="20" a="1"/>
  <c r="Q111" i="20" a="1"/>
  <c r="Q35" i="20" a="1"/>
  <c r="Q345" i="28" a="1"/>
  <c r="Q131" i="28" a="1"/>
  <c r="Q613" i="28" a="1"/>
  <c r="Q426" i="20" a="1"/>
  <c r="Q557" i="28" a="1"/>
  <c r="Q121" i="20" a="1"/>
  <c r="Q627" i="28" a="1"/>
  <c r="Q267" i="28" a="1"/>
  <c r="Q623" i="20" a="1"/>
  <c r="Q55" i="20" a="1"/>
  <c r="Q262" i="20" a="1"/>
  <c r="Q553" i="20" a="1"/>
  <c r="Q202" i="28" a="1"/>
  <c r="Q99" i="28" a="1"/>
  <c r="Q75" i="28" a="1"/>
  <c r="Q113" i="20" a="1"/>
  <c r="Q344" i="28" a="1"/>
  <c r="Q571" i="28" a="1"/>
  <c r="Q577" i="20" a="1"/>
  <c r="Q563" i="20" a="1"/>
  <c r="Q30" i="20" a="1"/>
  <c r="Q76" i="20" a="1"/>
  <c r="Q118" i="20" a="1"/>
  <c r="Q598" i="20" a="1"/>
  <c r="Q537" i="20" a="1"/>
  <c r="Q277" i="28" a="1"/>
  <c r="Q132" i="20" a="1"/>
  <c r="Q102" i="28" a="1"/>
  <c r="Q343" i="28" a="1"/>
  <c r="Q289" i="28" a="1"/>
  <c r="Q282" i="28" a="1"/>
  <c r="Q560" i="28" a="1"/>
  <c r="Q141" i="28" a="1"/>
  <c r="Q592" i="28" a="1"/>
  <c r="Q554" i="20" a="1"/>
  <c r="Q93" i="28" a="1"/>
  <c r="Q127" i="20" a="1"/>
  <c r="Q609" i="28" a="1"/>
  <c r="Q61" i="20" a="1"/>
  <c r="Q228" i="20" a="1"/>
  <c r="Q528" i="20" a="1"/>
  <c r="Q279" i="20" a="1"/>
  <c r="Q626" i="20" a="1"/>
  <c r="Q389" i="20" a="1"/>
  <c r="Q615" i="28" a="1"/>
  <c r="Q517" i="20" a="1"/>
  <c r="Q556" i="20" a="1"/>
  <c r="Q104" i="20" a="1"/>
  <c r="Q254" i="28" a="1"/>
  <c r="Q103" i="20" a="1"/>
  <c r="Q292" i="28" a="1"/>
  <c r="Q280" i="20" a="1"/>
  <c r="Q108" i="28" a="1"/>
  <c r="Q86" i="20" a="1"/>
  <c r="Q367" i="20" a="1"/>
  <c r="Q218" i="28" a="1"/>
  <c r="Q554" i="28" a="1"/>
  <c r="Q427" i="20" a="1"/>
  <c r="Q580" i="28" a="1"/>
  <c r="Q238" i="28" a="1"/>
  <c r="Q597" i="20" a="1"/>
  <c r="Q281" i="20" a="1"/>
  <c r="Q283" i="20" a="1"/>
  <c r="Q136" i="28" a="1"/>
  <c r="Q388" i="20" a="1"/>
  <c r="Q284" i="28" a="1"/>
  <c r="Q263" i="20" a="1"/>
  <c r="Q616" i="28" a="1"/>
  <c r="Q413" i="28" a="1"/>
  <c r="Q585" i="20" a="1"/>
  <c r="Q625" i="20" a="1"/>
  <c r="Q160" i="28" a="1"/>
  <c r="Q320" i="28" a="1"/>
  <c r="Q428" i="20" a="1"/>
  <c r="Q390" i="28" a="1"/>
  <c r="Q630" i="20" a="1"/>
  <c r="Q635" i="28" a="1"/>
  <c r="Q32" i="28" a="1"/>
  <c r="Q110" i="28" a="1"/>
  <c r="Q605" i="20" a="1"/>
  <c r="Q297" i="20" a="1"/>
  <c r="Q207" i="28" a="1"/>
  <c r="Q134" i="28" a="1"/>
  <c r="Q618" i="28" a="1"/>
  <c r="Q126" i="28" a="1"/>
  <c r="Q113" i="28" a="1"/>
  <c r="Q583" i="20" a="1"/>
  <c r="Q203" i="20" a="1"/>
  <c r="Q538" i="20" a="1"/>
  <c r="Q157" i="28" a="1"/>
  <c r="Q612" i="28" a="1"/>
  <c r="Q33" i="20" a="1"/>
  <c r="Q535" i="20" a="1"/>
  <c r="Q632" i="20" a="1"/>
  <c r="Q604" i="20" a="1"/>
  <c r="Q321" i="28" a="1"/>
  <c r="Q121" i="28" a="1"/>
  <c r="Q70" i="20" a="1"/>
  <c r="Q602" i="20" a="1"/>
  <c r="Q564" i="28" a="1"/>
  <c r="Q581" i="28" a="1"/>
  <c r="Q188" i="28" a="1"/>
  <c r="Q529" i="28" a="1"/>
  <c r="Q630" i="28" a="1"/>
  <c r="Q210" i="20" a="1"/>
  <c r="Q128" i="28" a="1"/>
  <c r="Q158" i="20" a="1"/>
  <c r="Q71" i="28" a="1"/>
  <c r="Q354" i="20" a="1"/>
  <c r="Q559" i="28" a="1"/>
  <c r="Q330" i="28" a="1"/>
  <c r="Q588" i="20" a="1"/>
  <c r="Q114" i="28" a="1"/>
  <c r="Q122" i="20" a="1"/>
  <c r="Q582" i="20" a="1"/>
  <c r="Q124" i="28" a="1"/>
  <c r="Q417" i="28" a="1"/>
  <c r="Q546" i="20" a="1"/>
  <c r="Q580" i="20" a="1"/>
  <c r="Q603" i="20" a="1"/>
  <c r="Q620" i="28" a="1"/>
  <c r="Q566" i="20" a="1"/>
  <c r="Q541" i="28" a="1"/>
  <c r="Q195" i="28" a="1"/>
  <c r="Q595" i="20" a="1"/>
  <c r="Q83" i="20" a="1"/>
  <c r="Q561" i="20" a="1"/>
  <c r="Q599" i="28" a="1"/>
  <c r="Q556" i="28" a="1"/>
  <c r="Q135" i="28" a="1"/>
  <c r="Q638" i="28" a="1"/>
  <c r="Q266" i="28" a="1"/>
  <c r="Q642" i="28" a="1"/>
  <c r="Q611" i="28" a="1"/>
  <c r="Q219" i="28" a="1"/>
  <c r="Q629" i="28" a="1"/>
  <c r="Q600" i="20" a="1"/>
  <c r="Q11" i="20" a="1"/>
  <c r="Q66" i="28" a="1"/>
  <c r="Q198" i="28" a="1"/>
  <c r="Q589" i="20" a="1"/>
  <c r="Q516" i="20" a="1"/>
  <c r="Q547" i="28" a="1"/>
  <c r="Q294" i="28" a="1"/>
  <c r="Q133" i="20" a="1"/>
  <c r="Q266" i="20" a="1"/>
  <c r="Q634" i="20" a="1"/>
  <c r="Q253" i="20" a="1"/>
  <c r="Q273" i="20" a="1"/>
  <c r="Q610" i="20" a="1"/>
  <c r="Q624" i="20" a="1"/>
  <c r="Q206" i="20" a="1"/>
  <c r="Q586" i="20" a="1"/>
  <c r="Q203" i="28" a="1"/>
  <c r="Q634" i="28" a="1"/>
  <c r="Q213" i="28" a="1"/>
  <c r="Q355" i="20" a="1"/>
  <c r="Q319" i="20" a="1"/>
  <c r="Q61" i="28" a="1"/>
  <c r="Q607" i="28" a="1"/>
  <c r="Q31" i="20" a="1"/>
  <c r="Q87" i="28" a="1"/>
  <c r="Q208" i="28" a="1"/>
  <c r="Q227" i="20" a="1"/>
  <c r="Q615" i="20" a="1"/>
  <c r="Q264" i="28" a="1"/>
  <c r="Q277" i="20" a="1"/>
  <c r="Q581" i="20" a="1"/>
  <c r="Q547" i="20" a="1"/>
  <c r="Q331" i="28" a="1"/>
  <c r="Q288" i="20" a="1"/>
  <c r="Q60" i="28" a="1"/>
  <c r="Q95" i="20" a="1"/>
  <c r="Q558" i="20" a="1"/>
  <c r="Q116" i="28" a="1"/>
  <c r="Q12" i="28" a="1"/>
  <c r="Q602" i="28" a="1"/>
  <c r="Q33" i="28" a="1"/>
  <c r="Q101" i="28" a="1"/>
  <c r="Q636" i="20" a="1"/>
  <c r="Q104" i="28" a="1"/>
  <c r="Q112" i="28" a="1"/>
  <c r="Q218" i="20" a="1"/>
  <c r="Q394" i="28" a="1"/>
  <c r="Q342" i="20" a="1"/>
  <c r="Q272" i="20" a="1"/>
  <c r="Q62" i="20" a="1"/>
  <c r="Q599" i="20" a="1"/>
  <c r="Q87" i="20" a="1"/>
  <c r="Q110" i="20" a="1"/>
  <c r="Q536" i="20" a="1"/>
  <c r="Q109" i="20" a="1"/>
  <c r="Q138" i="20" a="1"/>
  <c r="Q200" i="20" a="1"/>
  <c r="Q641" i="28" a="1"/>
  <c r="Q309" i="20" a="1"/>
  <c r="Q37" i="28" a="1"/>
  <c r="Q629" i="20" a="1"/>
  <c r="Q632" i="28" a="1"/>
  <c r="Q478" i="28" a="1"/>
  <c r="Q567" i="28" a="1"/>
  <c r="Q428" i="28" a="1"/>
  <c r="Q427" i="28" a="1"/>
  <c r="Q582" i="28" a="1"/>
  <c r="Q276" i="28" a="1"/>
  <c r="Q125" i="20" a="1"/>
  <c r="Q600" i="28" a="1"/>
  <c r="Q209" i="28" a="1"/>
  <c r="Q96" i="20" a="1"/>
  <c r="Q566" i="28" a="1"/>
  <c r="Q230" i="28" a="1"/>
  <c r="Q90" i="28" a="1"/>
  <c r="Q133" i="28" a="1"/>
  <c r="Q412" i="28" a="1"/>
  <c r="Q86" i="28" a="1"/>
  <c r="Q232" i="20" a="1"/>
  <c r="Q229" i="28" a="1"/>
  <c r="Q122" i="28" a="1"/>
  <c r="Q625" i="28" a="1"/>
  <c r="Q407" i="20" a="1"/>
  <c r="Q201" i="20" a="1"/>
  <c r="Q115" i="28" a="1"/>
  <c r="Q221" i="28" a="1"/>
  <c r="Q633" i="20" a="1"/>
  <c r="Q78" i="28" a="1"/>
  <c r="Q155" i="28" a="1"/>
  <c r="Q641" i="20" a="1"/>
  <c r="Q593" i="20" a="1"/>
  <c r="Q558" i="28" a="1"/>
  <c r="Q130" i="28" a="1"/>
  <c r="Q67" i="20" a="1"/>
  <c r="Q205" i="20" a="1"/>
  <c r="Q570" i="20" a="1"/>
  <c r="Q107" i="28" a="1"/>
  <c r="Q555" i="20" a="1"/>
  <c r="Q562" i="20" a="1"/>
  <c r="Q82" i="20" a="1"/>
  <c r="Q639" i="28" a="1"/>
  <c r="Q276" i="20" a="1"/>
  <c r="Q622" i="20" a="1"/>
  <c r="Q240" i="20" a="1"/>
  <c r="Q642" i="20" l="1"/>
  <c r="Q639" i="20"/>
  <c r="Q636" i="20"/>
  <c r="Q633" i="20"/>
  <c r="Q630" i="20"/>
  <c r="Q627" i="20"/>
  <c r="Q624" i="20"/>
  <c r="Q621" i="20"/>
  <c r="Q618" i="20"/>
  <c r="Q615" i="20"/>
  <c r="Q612" i="20"/>
  <c r="Q635" i="20"/>
  <c r="Q632" i="20"/>
  <c r="Q629" i="20"/>
  <c r="Q626" i="20"/>
  <c r="Q623" i="20"/>
  <c r="Q620" i="20"/>
  <c r="Q617" i="20"/>
  <c r="Q614" i="20"/>
  <c r="Q611" i="20"/>
  <c r="Q608" i="20"/>
  <c r="Q605" i="20"/>
  <c r="Q602" i="20"/>
  <c r="Q599" i="20"/>
  <c r="Q596" i="20"/>
  <c r="Q593" i="20"/>
  <c r="Q590" i="20"/>
  <c r="Q587" i="20"/>
  <c r="Q591" i="20"/>
  <c r="Q586" i="20"/>
  <c r="Q577" i="20"/>
  <c r="Q559" i="20"/>
  <c r="Q550" i="20"/>
  <c r="Q541" i="20"/>
  <c r="Q426" i="20"/>
  <c r="Q406" i="20"/>
  <c r="Q606" i="20"/>
  <c r="Q601" i="20"/>
  <c r="Q581" i="20"/>
  <c r="Q563" i="20"/>
  <c r="Q554" i="20"/>
  <c r="Q536" i="20"/>
  <c r="Q641" i="20"/>
  <c r="Q585" i="20"/>
  <c r="Q576" i="20"/>
  <c r="Q567" i="20"/>
  <c r="Q558" i="20"/>
  <c r="Q549" i="20"/>
  <c r="Q540" i="20"/>
  <c r="Q600" i="20"/>
  <c r="Q595" i="20"/>
  <c r="Q477" i="20"/>
  <c r="Q425" i="20"/>
  <c r="Q409" i="20"/>
  <c r="Q397" i="20"/>
  <c r="Q393" i="20"/>
  <c r="Q389" i="20"/>
  <c r="Q640" i="20"/>
  <c r="Q634" i="20"/>
  <c r="Q628" i="20"/>
  <c r="Q622" i="20"/>
  <c r="Q616" i="20"/>
  <c r="Q610" i="20"/>
  <c r="Q580" i="20"/>
  <c r="Q571" i="20"/>
  <c r="Q562" i="20"/>
  <c r="Q553" i="20"/>
  <c r="Q535" i="20"/>
  <c r="Q517" i="20"/>
  <c r="Q594" i="20"/>
  <c r="Q589" i="20"/>
  <c r="Q584" i="20"/>
  <c r="Q566" i="20"/>
  <c r="Q557" i="20"/>
  <c r="Q548" i="20"/>
  <c r="Q539" i="20"/>
  <c r="Q604" i="20"/>
  <c r="Q579" i="20"/>
  <c r="Q570" i="20"/>
  <c r="Q561" i="20"/>
  <c r="Q516" i="20"/>
  <c r="Q460" i="20"/>
  <c r="Q428" i="20"/>
  <c r="Q416" i="20"/>
  <c r="Q412" i="20"/>
  <c r="Q408" i="20"/>
  <c r="Q388" i="20"/>
  <c r="Q588" i="20"/>
  <c r="Q638" i="20"/>
  <c r="Q603" i="20"/>
  <c r="Q598" i="20"/>
  <c r="Q583" i="20"/>
  <c r="Q574" i="20"/>
  <c r="Q565" i="20"/>
  <c r="Q556" i="20"/>
  <c r="Q547" i="20"/>
  <c r="Q538" i="20"/>
  <c r="Q578" i="20"/>
  <c r="Q533" i="20"/>
  <c r="Q515" i="20"/>
  <c r="Q546" i="20"/>
  <c r="Q356" i="20"/>
  <c r="Q329" i="20"/>
  <c r="Q293" i="20"/>
  <c r="Q281" i="20"/>
  <c r="Q209" i="20"/>
  <c r="Q201" i="20"/>
  <c r="Q154" i="20"/>
  <c r="Q194" i="20"/>
  <c r="Q90" i="20"/>
  <c r="Q54" i="20"/>
  <c r="Q36" i="20"/>
  <c r="Q387" i="20"/>
  <c r="Q369" i="20"/>
  <c r="Q342" i="20"/>
  <c r="Q132" i="20"/>
  <c r="Q582" i="20"/>
  <c r="Q411" i="20"/>
  <c r="Q355" i="20"/>
  <c r="Q280" i="20"/>
  <c r="Q268" i="20"/>
  <c r="Q232" i="20"/>
  <c r="Q220" i="20"/>
  <c r="Q208" i="20"/>
  <c r="Q11" i="20"/>
  <c r="Q289" i="20"/>
  <c r="Q158" i="20"/>
  <c r="Q120" i="20"/>
  <c r="Q93" i="20"/>
  <c r="Q33" i="20"/>
  <c r="Q555" i="20"/>
  <c r="Q320" i="20"/>
  <c r="Q308" i="20"/>
  <c r="Q272" i="20"/>
  <c r="Q252" i="20"/>
  <c r="Q240" i="20"/>
  <c r="Q228" i="20"/>
  <c r="Q212" i="20"/>
  <c r="Q200" i="20"/>
  <c r="Q140" i="20"/>
  <c r="Q137" i="20"/>
  <c r="Q134" i="20"/>
  <c r="Q131" i="20"/>
  <c r="Q128" i="20"/>
  <c r="Q125" i="20"/>
  <c r="Q122" i="20"/>
  <c r="Q119" i="20"/>
  <c r="Q116" i="20"/>
  <c r="Q113" i="20"/>
  <c r="Q110" i="20"/>
  <c r="Q107" i="20"/>
  <c r="Q104" i="20"/>
  <c r="Q101" i="20"/>
  <c r="Q98" i="20"/>
  <c r="Q95" i="20"/>
  <c r="Q92" i="20"/>
  <c r="Q89" i="20"/>
  <c r="Q86" i="20"/>
  <c r="Q83" i="20"/>
  <c r="Q80" i="20"/>
  <c r="Q77" i="20"/>
  <c r="Q74" i="20"/>
  <c r="Q71" i="20"/>
  <c r="Q65" i="20"/>
  <c r="Q62" i="20"/>
  <c r="Q59" i="20"/>
  <c r="Q53" i="20"/>
  <c r="Q35" i="20"/>
  <c r="Q32" i="20"/>
  <c r="Q126" i="20"/>
  <c r="Q87" i="20"/>
  <c r="Q386" i="20"/>
  <c r="Q377" i="20"/>
  <c r="Q368" i="20"/>
  <c r="Q637" i="20"/>
  <c r="Q343" i="20"/>
  <c r="Q277" i="20"/>
  <c r="Q229" i="20"/>
  <c r="Q123" i="20"/>
  <c r="Q99" i="20"/>
  <c r="Q319" i="20"/>
  <c r="Q307" i="20"/>
  <c r="Q283" i="20"/>
  <c r="Q613" i="20"/>
  <c r="Q607" i="20"/>
  <c r="Q217" i="20"/>
  <c r="Q141" i="20"/>
  <c r="Q105" i="20"/>
  <c r="Q592" i="20"/>
  <c r="Q367" i="20"/>
  <c r="Q331" i="20"/>
  <c r="Q291" i="20"/>
  <c r="Q279" i="20"/>
  <c r="Q275" i="20"/>
  <c r="Q267" i="20"/>
  <c r="Q263" i="20"/>
  <c r="Q251" i="20"/>
  <c r="Q231" i="20"/>
  <c r="Q227" i="20"/>
  <c r="Q219" i="20"/>
  <c r="Q207" i="20"/>
  <c r="Q203" i="20"/>
  <c r="Q156" i="20"/>
  <c r="Q573" i="20"/>
  <c r="Q537" i="20"/>
  <c r="Q407" i="20"/>
  <c r="Q205" i="20"/>
  <c r="Q135" i="20"/>
  <c r="Q114" i="20"/>
  <c r="Q96" i="20"/>
  <c r="Q597" i="20"/>
  <c r="Q619" i="20"/>
  <c r="Q117" i="20"/>
  <c r="Q528" i="20"/>
  <c r="Q344" i="20"/>
  <c r="Q262" i="20"/>
  <c r="Q214" i="20"/>
  <c r="Q202" i="20"/>
  <c r="Q195" i="20"/>
  <c r="Q159" i="20"/>
  <c r="Q625" i="20"/>
  <c r="Q427" i="20"/>
  <c r="Q265" i="20"/>
  <c r="Q138" i="20"/>
  <c r="Q111" i="20"/>
  <c r="Q102" i="20"/>
  <c r="Q30" i="20"/>
  <c r="Q12" i="20"/>
  <c r="Q266" i="20"/>
  <c r="Q230" i="20"/>
  <c r="Q218" i="20"/>
  <c r="Q206" i="20"/>
  <c r="Q631" i="20"/>
  <c r="Q253" i="20"/>
  <c r="Q129" i="20"/>
  <c r="Q108" i="20"/>
  <c r="Q81" i="20"/>
  <c r="Q60" i="20"/>
  <c r="Q264" i="20"/>
  <c r="Q118" i="20"/>
  <c r="Q67" i="20"/>
  <c r="Q297" i="20"/>
  <c r="Q142" i="20"/>
  <c r="Q136" i="20"/>
  <c r="Q130" i="20"/>
  <c r="Q124" i="20"/>
  <c r="Q112" i="20"/>
  <c r="Q106" i="20"/>
  <c r="Q100" i="20"/>
  <c r="Q94" i="20"/>
  <c r="Q88" i="20"/>
  <c r="Q82" i="20"/>
  <c r="Q31" i="20"/>
  <c r="Q237" i="20"/>
  <c r="Q150" i="20"/>
  <c r="Q76" i="20"/>
  <c r="Q61" i="20"/>
  <c r="Q52" i="20"/>
  <c r="Q285" i="20"/>
  <c r="Q210" i="20"/>
  <c r="Q55" i="20"/>
  <c r="Q354" i="20"/>
  <c r="Q273" i="20"/>
  <c r="Q70" i="20"/>
  <c r="Q85" i="20"/>
  <c r="Q196" i="20"/>
  <c r="Q187" i="20"/>
  <c r="Q318" i="20"/>
  <c r="Q330" i="20"/>
  <c r="Q139" i="20"/>
  <c r="Q133" i="20"/>
  <c r="Q127" i="20"/>
  <c r="Q121" i="20"/>
  <c r="Q115" i="20"/>
  <c r="Q109" i="20"/>
  <c r="Q103" i="20"/>
  <c r="Q97" i="20"/>
  <c r="Q91" i="20"/>
  <c r="Q197" i="20"/>
  <c r="Q186" i="20"/>
  <c r="Q10" i="20"/>
  <c r="Q309" i="20"/>
  <c r="Q288" i="20"/>
  <c r="Q34" i="20"/>
  <c r="Q276" i="20"/>
  <c r="Q642" i="28"/>
  <c r="Q639" i="28"/>
  <c r="Q636" i="28"/>
  <c r="Q633" i="28"/>
  <c r="Q630" i="28"/>
  <c r="Q627" i="28"/>
  <c r="Q624" i="28"/>
  <c r="Q621" i="28"/>
  <c r="Q618" i="28"/>
  <c r="Q615" i="28"/>
  <c r="Q612" i="28"/>
  <c r="Q609" i="28"/>
  <c r="Q606" i="28"/>
  <c r="Q603" i="28"/>
  <c r="Q600" i="28"/>
  <c r="Q597" i="28"/>
  <c r="Q594" i="28"/>
  <c r="Q591" i="28"/>
  <c r="Q641" i="28"/>
  <c r="Q638" i="28"/>
  <c r="Q643" i="28"/>
  <c r="Q637" i="28"/>
  <c r="Q611" i="28"/>
  <c r="Q601" i="28"/>
  <c r="Q586" i="28"/>
  <c r="Q577" i="28"/>
  <c r="Q568" i="28"/>
  <c r="Q559" i="28"/>
  <c r="Q550" i="28"/>
  <c r="Q541" i="28"/>
  <c r="Q478" i="28"/>
  <c r="Q626" i="28"/>
  <c r="Q616" i="28"/>
  <c r="Q590" i="28"/>
  <c r="Q581" i="28"/>
  <c r="Q572" i="28"/>
  <c r="Q563" i="28"/>
  <c r="Q554" i="28"/>
  <c r="Q536" i="28"/>
  <c r="Q518" i="28"/>
  <c r="Q631" i="28"/>
  <c r="Q605" i="28"/>
  <c r="Q595" i="28"/>
  <c r="Q585" i="28"/>
  <c r="Q567" i="28"/>
  <c r="Q558" i="28"/>
  <c r="Q549" i="28"/>
  <c r="Q540" i="28"/>
  <c r="Q387" i="28"/>
  <c r="Q378" i="28"/>
  <c r="Q369" i="28"/>
  <c r="Q620" i="28"/>
  <c r="Q635" i="28"/>
  <c r="Q625" i="28"/>
  <c r="Q599" i="28"/>
  <c r="Q589" i="28"/>
  <c r="Q580" i="28"/>
  <c r="Q571" i="28"/>
  <c r="Q562" i="28"/>
  <c r="Q517" i="28"/>
  <c r="Q614" i="28"/>
  <c r="Q604" i="28"/>
  <c r="Q584" i="28"/>
  <c r="Q575" i="28"/>
  <c r="Q566" i="28"/>
  <c r="Q557" i="28"/>
  <c r="Q548" i="28"/>
  <c r="Q539" i="28"/>
  <c r="Q640" i="28"/>
  <c r="Q629" i="28"/>
  <c r="Q619" i="28"/>
  <c r="Q593" i="28"/>
  <c r="Q588" i="28"/>
  <c r="Q579" i="28"/>
  <c r="Q534" i="28"/>
  <c r="Q516" i="28"/>
  <c r="Q634" i="28"/>
  <c r="Q608" i="28"/>
  <c r="Q598" i="28"/>
  <c r="Q628" i="28"/>
  <c r="Q602" i="28"/>
  <c r="Q592" i="28"/>
  <c r="Q587" i="28"/>
  <c r="Q578" i="28"/>
  <c r="Q560" i="28"/>
  <c r="Q551" i="28"/>
  <c r="Q542" i="28"/>
  <c r="Q574" i="28"/>
  <c r="Q537" i="28"/>
  <c r="Q428" i="28"/>
  <c r="Q417" i="28"/>
  <c r="Q412" i="28"/>
  <c r="Q252" i="28"/>
  <c r="Q273" i="28"/>
  <c r="Q596" i="28"/>
  <c r="Q547" i="28"/>
  <c r="Q390" i="28"/>
  <c r="Q330" i="28"/>
  <c r="Q284" i="28"/>
  <c r="Q266" i="28"/>
  <c r="Q219" i="28"/>
  <c r="Q427" i="28"/>
  <c r="Q370" i="28"/>
  <c r="Q298" i="28"/>
  <c r="Q280" i="28"/>
  <c r="Q613" i="28"/>
  <c r="Q607" i="28"/>
  <c r="Q389" i="28"/>
  <c r="Q269" i="28"/>
  <c r="Q289" i="28"/>
  <c r="Q264" i="28"/>
  <c r="Q228" i="28"/>
  <c r="Q583" i="28"/>
  <c r="Q426" i="28"/>
  <c r="Q410" i="28"/>
  <c r="Q394" i="28"/>
  <c r="Q357" i="28"/>
  <c r="Q345" i="28"/>
  <c r="Q321" i="28"/>
  <c r="Q309" i="28"/>
  <c r="Q294" i="28"/>
  <c r="Q276" i="28"/>
  <c r="Q265" i="28"/>
  <c r="Q229" i="28"/>
  <c r="Q282" i="28"/>
  <c r="Q623" i="28"/>
  <c r="Q556" i="28"/>
  <c r="Q290" i="28"/>
  <c r="Q529" i="28"/>
  <c r="Q617" i="28"/>
  <c r="Q582" i="28"/>
  <c r="Q409" i="28"/>
  <c r="Q388" i="28"/>
  <c r="Q622" i="28"/>
  <c r="Q555" i="28"/>
  <c r="Q461" i="28"/>
  <c r="Q398" i="28"/>
  <c r="Q368" i="28"/>
  <c r="Q356" i="28"/>
  <c r="Q344" i="28"/>
  <c r="Q332" i="28"/>
  <c r="Q320" i="28"/>
  <c r="Q308" i="28"/>
  <c r="Q253" i="28"/>
  <c r="Q429" i="28"/>
  <c r="Q413" i="28"/>
  <c r="Q408" i="28"/>
  <c r="Q278" i="28"/>
  <c r="Q632" i="28"/>
  <c r="Q538" i="28"/>
  <c r="Q564" i="28"/>
  <c r="Q407" i="28"/>
  <c r="Q281" i="28"/>
  <c r="Q263" i="28"/>
  <c r="Q215" i="28"/>
  <c r="Q209" i="28"/>
  <c r="Q203" i="28"/>
  <c r="Q197" i="28"/>
  <c r="Q139" i="28"/>
  <c r="Q113" i="28"/>
  <c r="Q108" i="28"/>
  <c r="Q103" i="28"/>
  <c r="Q77" i="28"/>
  <c r="Q72" i="28"/>
  <c r="Q36" i="28"/>
  <c r="Q31" i="28"/>
  <c r="Q115" i="28"/>
  <c r="Q204" i="28"/>
  <c r="Q11" i="28"/>
  <c r="Q355" i="28"/>
  <c r="Q319" i="28"/>
  <c r="Q220" i="28"/>
  <c r="Q159" i="28"/>
  <c r="Q128" i="28"/>
  <c r="Q123" i="28"/>
  <c r="Q118" i="28"/>
  <c r="Q92" i="28"/>
  <c r="Q82" i="28"/>
  <c r="Q56" i="28"/>
  <c r="Q138" i="28"/>
  <c r="Q133" i="28"/>
  <c r="Q102" i="28"/>
  <c r="Q71" i="28"/>
  <c r="Q61" i="28"/>
  <c r="Q60" i="28"/>
  <c r="Q121" i="28"/>
  <c r="Q211" i="28"/>
  <c r="Q84" i="28"/>
  <c r="Q292" i="28"/>
  <c r="Q230" i="28"/>
  <c r="Q208" i="28"/>
  <c r="Q202" i="28"/>
  <c r="Q196" i="28"/>
  <c r="Q143" i="28"/>
  <c r="Q107" i="28"/>
  <c r="Q97" i="28"/>
  <c r="Q66" i="28"/>
  <c r="Q35" i="28"/>
  <c r="Q131" i="28"/>
  <c r="Q54" i="28"/>
  <c r="Q13" i="28"/>
  <c r="Q151" i="28"/>
  <c r="Q155" i="28"/>
  <c r="Q310" i="28"/>
  <c r="Q122" i="28"/>
  <c r="Q117" i="28"/>
  <c r="Q112" i="28"/>
  <c r="Q86" i="28"/>
  <c r="Q81" i="28"/>
  <c r="Q96" i="28"/>
  <c r="Q126" i="28"/>
  <c r="Q33" i="28"/>
  <c r="Q125" i="28"/>
  <c r="Q53" i="28"/>
  <c r="Q198" i="28"/>
  <c r="Q37" i="28"/>
  <c r="Q277" i="28"/>
  <c r="Q268" i="28"/>
  <c r="Q254" i="28"/>
  <c r="Q213" i="28"/>
  <c r="Q207" i="28"/>
  <c r="Q201" i="28"/>
  <c r="Q195" i="28"/>
  <c r="Q137" i="28"/>
  <c r="Q132" i="28"/>
  <c r="Q127" i="28"/>
  <c r="Q101" i="28"/>
  <c r="Q91" i="28"/>
  <c r="Q55" i="28"/>
  <c r="Q90" i="28"/>
  <c r="Q187" i="28"/>
  <c r="Q89" i="28"/>
  <c r="Q12" i="28"/>
  <c r="Q114" i="28"/>
  <c r="Q83" i="28"/>
  <c r="Q142" i="28"/>
  <c r="Q116" i="28"/>
  <c r="Q111" i="28"/>
  <c r="Q106" i="28"/>
  <c r="Q75" i="28"/>
  <c r="Q34" i="28"/>
  <c r="Q109" i="28"/>
  <c r="Q331" i="28"/>
  <c r="Q267" i="28"/>
  <c r="Q238" i="28"/>
  <c r="Q218" i="28"/>
  <c r="Q206" i="28"/>
  <c r="Q188" i="28"/>
  <c r="Q157" i="28"/>
  <c r="Q95" i="28"/>
  <c r="Q210" i="28"/>
  <c r="Q286" i="28"/>
  <c r="Q233" i="28"/>
  <c r="Q141" i="28"/>
  <c r="Q136" i="28"/>
  <c r="Q110" i="28"/>
  <c r="Q105" i="28"/>
  <c r="Q100" i="28"/>
  <c r="Q120" i="28"/>
  <c r="Q78" i="28"/>
  <c r="Q343" i="28"/>
  <c r="Q232" i="28"/>
  <c r="Q140" i="28"/>
  <c r="Q135" i="28"/>
  <c r="Q130" i="28"/>
  <c r="Q104" i="28"/>
  <c r="Q99" i="28"/>
  <c r="Q94" i="28"/>
  <c r="Q68" i="28"/>
  <c r="Q63" i="28"/>
  <c r="Q32" i="28"/>
  <c r="Q119" i="28"/>
  <c r="Q274" i="28"/>
  <c r="Q241" i="28"/>
  <c r="Q231" i="28"/>
  <c r="Q221" i="28"/>
  <c r="Q160" i="28"/>
  <c r="Q134" i="28"/>
  <c r="Q129" i="28"/>
  <c r="Q124" i="28"/>
  <c r="Q98" i="28"/>
  <c r="Q93" i="28"/>
  <c r="Q62" i="28"/>
  <c r="Q87" i="28"/>
  <c r="Q88" i="28"/>
  <c r="Q5" i="20"/>
  <c r="Q4" i="20"/>
  <c r="P23" i="19" l="1"/>
  <c r="Q23" i="19" s="1"/>
  <c r="N23" i="19"/>
  <c r="P22" i="19"/>
  <c r="Q22" i="19" s="1"/>
  <c r="N22" i="19"/>
  <c r="P21" i="19"/>
  <c r="Q21" i="19" s="1"/>
  <c r="N21" i="19"/>
  <c r="P20" i="19"/>
  <c r="Q20" i="19" s="1"/>
  <c r="N20" i="19"/>
  <c r="P19" i="19"/>
  <c r="Q19" i="19" s="1"/>
  <c r="N19" i="19"/>
  <c r="P18" i="19"/>
  <c r="Q18" i="19" s="1"/>
  <c r="N18" i="19"/>
  <c r="P17" i="19"/>
  <c r="Q17" i="19" s="1"/>
  <c r="N17" i="19"/>
  <c r="P16" i="19"/>
  <c r="Q16" i="19" s="1"/>
  <c r="N16" i="19"/>
  <c r="P15" i="19"/>
  <c r="Q15" i="19" s="1"/>
  <c r="N15" i="19"/>
  <c r="P14" i="19"/>
  <c r="Q14" i="19" s="1"/>
  <c r="N14" i="19"/>
  <c r="P13" i="19"/>
  <c r="Q13" i="19" s="1"/>
  <c r="N13" i="19"/>
  <c r="P12" i="19"/>
  <c r="Q12" i="19" s="1"/>
  <c r="N12" i="19"/>
  <c r="P11" i="19"/>
  <c r="Q11" i="19" s="1"/>
  <c r="N11" i="19"/>
  <c r="AI12" i="22"/>
  <c r="AH12" i="22"/>
  <c r="AG12" i="22"/>
  <c r="AF12" i="22"/>
  <c r="AE12" i="22"/>
  <c r="Q1163" i="16" a="1"/>
  <c r="Q1741" i="20" a="1"/>
  <c r="Q300" i="16" a="1"/>
  <c r="Q1840" i="20" a="1"/>
  <c r="Q986" i="20" a="1"/>
  <c r="Q1133" i="16" a="1"/>
  <c r="Q896" i="16" a="1"/>
  <c r="Q1887" i="20" a="1"/>
  <c r="Q1690" i="20" a="1"/>
  <c r="Q1794" i="20" a="1"/>
  <c r="Q674" i="16" a="1"/>
  <c r="Q1498" i="20" a="1"/>
  <c r="Q1649" i="20" a="1"/>
  <c r="Q1144" i="16" a="1"/>
  <c r="Q1778" i="20" a="1"/>
  <c r="Q568" i="16" a="1"/>
  <c r="Q591" i="16" a="1"/>
  <c r="Q946" i="16" a="1"/>
  <c r="Q804" i="20" a="1"/>
  <c r="Q1249" i="16" a="1"/>
  <c r="Q1121" i="16" a="1"/>
  <c r="Q1208" i="16" a="1"/>
  <c r="Q227" i="16" a="1"/>
  <c r="Q1212" i="20" a="1"/>
  <c r="Q1767" i="20" a="1"/>
  <c r="Q181" i="16" a="1"/>
  <c r="Q1119" i="16" a="1"/>
  <c r="Q1161" i="16" a="1"/>
  <c r="Q1342" i="20" a="1"/>
  <c r="Q945" i="16" a="1"/>
  <c r="Q927" i="16" a="1"/>
  <c r="Q1753" i="20" a="1"/>
  <c r="Q148" i="16" a="1"/>
  <c r="Q318" i="16" a="1"/>
  <c r="Q1686" i="20" a="1"/>
  <c r="Q1150" i="16" a="1"/>
  <c r="Q1123" i="16" a="1"/>
  <c r="Q1070" i="16" a="1"/>
  <c r="Q853" i="20" a="1"/>
  <c r="Q1087" i="20" a="1"/>
  <c r="Q723" i="16" a="1"/>
  <c r="Q1131" i="16" a="1"/>
  <c r="Q191" i="16" a="1"/>
  <c r="Q1763" i="20" a="1"/>
  <c r="Q329" i="16" a="1"/>
  <c r="Q1018" i="16" a="1"/>
  <c r="Q368" i="16" a="1"/>
  <c r="Q1142" i="16" a="1"/>
  <c r="Q536" i="16" a="1"/>
  <c r="Q1777" i="20" a="1"/>
  <c r="Q1825" i="20" a="1"/>
  <c r="Q650" i="16" a="1"/>
  <c r="Q1281" i="20" a="1"/>
  <c r="Q513" i="16" a="1"/>
  <c r="Q1796" i="20" a="1"/>
  <c r="Q1147" i="16" a="1"/>
  <c r="Q849" i="16" a="1"/>
  <c r="Q1559" i="20" a="1"/>
  <c r="Q1881" i="20" a="1"/>
  <c r="Q1677" i="20" a="1"/>
  <c r="Q1122" i="20" a="1"/>
  <c r="Q651" i="16" a="1"/>
  <c r="Q1074" i="20" a="1"/>
  <c r="Q514" i="16" a="1"/>
  <c r="Q1605" i="20" a="1"/>
  <c r="Q911" i="16" a="1"/>
  <c r="Q1662" i="20" a="1"/>
  <c r="Q1732" i="20" a="1"/>
  <c r="Q592" i="16" a="1"/>
  <c r="Q1756" i="20" a="1"/>
  <c r="Q1851" i="20" a="1"/>
  <c r="Q1113" i="16" a="1"/>
  <c r="Q1109" i="20" a="1"/>
  <c r="Q247" i="16" a="1"/>
  <c r="Q1354" i="20" a="1"/>
  <c r="Q1140" i="16" a="1"/>
  <c r="Q1850" i="20" a="1"/>
  <c r="Q230" i="16" a="1"/>
  <c r="Q962" i="20" a="1"/>
  <c r="Q850" i="16" a="1"/>
  <c r="Q957" i="16" a="1"/>
  <c r="Q839" i="20" a="1"/>
  <c r="Q710" i="16" a="1"/>
  <c r="Q1622" i="20" a="1"/>
  <c r="Q234" i="16" a="1"/>
  <c r="Q798" i="20" a="1"/>
  <c r="Q1637" i="20" a="1"/>
  <c r="Q1116" i="16" a="1"/>
  <c r="Q1431" i="20" a="1"/>
  <c r="Q218" i="16" a="1"/>
  <c r="Q765" i="16" a="1"/>
  <c r="Q878" i="20" a="1"/>
  <c r="Q798" i="16" a="1"/>
  <c r="Q1005" i="16" a="1"/>
  <c r="Q1727" i="20" a="1"/>
  <c r="Q859" i="20" a="1"/>
  <c r="Q1063" i="20" a="1"/>
  <c r="Q1188" i="20" a="1"/>
  <c r="Q1341" i="20" a="1"/>
  <c r="Q783" i="16" a="1"/>
  <c r="Q1076" i="16" a="1"/>
  <c r="Q1529" i="20" a="1"/>
  <c r="Q1294" i="20" a="1"/>
  <c r="Q186" i="16" a="1"/>
  <c r="Q854" i="20" a="1"/>
  <c r="Q1747" i="20" a="1"/>
  <c r="Q1746" i="20" a="1"/>
  <c r="Q1579" i="20" a="1"/>
  <c r="Q1703" i="20" a="1"/>
  <c r="Q1891" i="20" a="1"/>
  <c r="Q1791" i="20" a="1"/>
  <c r="Q222" i="16" a="1"/>
  <c r="Q989" i="16" a="1"/>
  <c r="Q1086" i="20" a="1"/>
  <c r="Q1383" i="20" a="1"/>
  <c r="Q1723" i="20" a="1"/>
  <c r="Q1733" i="20" a="1"/>
  <c r="Q1122" i="16" a="1"/>
  <c r="Q1117" i="16" a="1"/>
  <c r="Q526" i="16" a="1"/>
  <c r="Q803" i="20" a="1"/>
  <c r="Q1755" i="20" a="1"/>
  <c r="Q1110" i="20" a="1"/>
  <c r="Q364" i="16" a="1"/>
  <c r="Q379" i="16" a="1"/>
  <c r="Q851" i="16" a="1"/>
  <c r="Q456" i="16" a="1"/>
  <c r="Q1261" i="16" a="1"/>
  <c r="Q1257" i="16" a="1"/>
  <c r="Q1130" i="16" a="1"/>
  <c r="Q783" i="20" a="1"/>
  <c r="Q812" i="20" a="1"/>
  <c r="Q766" i="16" a="1"/>
  <c r="Q1247" i="20" a="1"/>
  <c r="Q1743" i="20" a="1"/>
  <c r="Q778" i="20" a="1"/>
  <c r="Q752" i="16" a="1"/>
  <c r="Q403" i="16" a="1"/>
  <c r="Q194" i="16" a="1"/>
  <c r="Q1229" i="16" a="1"/>
  <c r="Q1166" i="16" a="1"/>
  <c r="Q861" i="20" a="1"/>
  <c r="Q1157" i="16" a="1"/>
  <c r="Q444" i="16" a="1"/>
  <c r="Q1761" i="20" a="1"/>
  <c r="Q1739" i="20" a="1"/>
  <c r="Q233" i="16" a="1"/>
  <c r="Q1223" i="20" a="1"/>
  <c r="Q207" i="16" a="1"/>
  <c r="Q1720" i="20" a="1"/>
  <c r="Q1126" i="16" a="1"/>
  <c r="Q354" i="16" a="1"/>
  <c r="Q1468" i="20" a="1"/>
  <c r="Q1241" i="16" a="1"/>
  <c r="Q825" i="20" a="1"/>
  <c r="Q555" i="16" a="1"/>
  <c r="Q1170" i="20" a="1"/>
  <c r="Q1717" i="20" a="1"/>
  <c r="Q1187" i="20" a="1"/>
  <c r="Q1132" i="16" a="1"/>
  <c r="Q1156" i="16" a="1"/>
  <c r="Q823" i="20" a="1"/>
  <c r="Q580" i="16" a="1"/>
  <c r="Q1397" i="20" a="1"/>
  <c r="Q224" i="16" a="1"/>
  <c r="Q229" i="16" a="1"/>
  <c r="Q912" i="16" a="1"/>
  <c r="Q569" i="16" a="1"/>
  <c r="Q697" i="16" a="1"/>
  <c r="Q225" i="16" a="1"/>
  <c r="Q904" i="20" a="1"/>
  <c r="Q1882" i="20" a="1"/>
  <c r="Q1107" i="16" a="1"/>
  <c r="Q1157" i="20" a="1"/>
  <c r="Q1110" i="16" a="1"/>
  <c r="Q1530" i="20" a="1"/>
  <c r="Q1661" i="20" a="1"/>
  <c r="Q1449" i="20" a="1"/>
  <c r="Q146" i="16" a="1"/>
  <c r="Q145" i="16" a="1"/>
  <c r="Q1636" i="20" a="1"/>
  <c r="Q1145" i="20" a="1"/>
  <c r="Q180" i="16" a="1"/>
  <c r="Q1164" i="16" a="1"/>
  <c r="Q1072" i="16" a="1"/>
  <c r="Q1146" i="20" a="1"/>
  <c r="Q1086" i="16" a="1"/>
  <c r="Q1627" i="20" a="1"/>
  <c r="Q1709" i="20" a="1"/>
  <c r="Q892" i="20" a="1"/>
  <c r="Q1098" i="20" a="1"/>
  <c r="Q1466" i="20" a="1"/>
  <c r="Q1430" i="20" a="1"/>
  <c r="Q245" i="16" a="1"/>
  <c r="Q1224" i="20" a="1"/>
  <c r="Q477" i="16" a="1"/>
  <c r="Q1283" i="20" a="1"/>
  <c r="Q1158" i="16" a="1"/>
  <c r="Q341" i="16" a="1"/>
  <c r="Q1888" i="20" a="1"/>
  <c r="Q1385" i="20" a="1"/>
  <c r="Q819" i="16" a="1"/>
  <c r="Q1260" i="16" a="1"/>
  <c r="Q1718" i="20" a="1"/>
  <c r="Q1100" i="20" a="1"/>
  <c r="Q1779" i="20" a="1"/>
  <c r="Q1023" i="20" a="1"/>
  <c r="Q1760" i="20" a="1"/>
  <c r="Q1146" i="16" a="1"/>
  <c r="Q792" i="20" a="1"/>
  <c r="Q1787" i="20" a="1"/>
  <c r="Q852" i="20" a="1"/>
  <c r="Q1863" i="20" a="1"/>
  <c r="Q1772" i="20" a="1"/>
  <c r="Q1077" i="16" a="1"/>
  <c r="Q849" i="20" a="1"/>
  <c r="Q1545" i="20" a="1"/>
  <c r="Q1873" i="20" a="1"/>
  <c r="Q231" i="16" a="1"/>
  <c r="Q1144" i="20" a="1"/>
  <c r="Q835" i="16" a="1"/>
  <c r="Q1075" i="20" a="1"/>
  <c r="Q1316" i="20" a="1"/>
  <c r="Q879" i="20" a="1"/>
  <c r="Q815" i="20" a="1"/>
  <c r="Q850" i="20" a="1"/>
  <c r="Q1087" i="16" a="1"/>
  <c r="Q897" i="16" a="1"/>
  <c r="Q1025" i="20" a="1"/>
  <c r="Q1258" i="20" a="1"/>
  <c r="Q695" i="16" a="1"/>
  <c r="Q735" i="16" a="1"/>
  <c r="Q501" i="16" a="1"/>
  <c r="Q1062" i="16" a="1"/>
  <c r="Q1687" i="20" a="1"/>
  <c r="Q1783" i="20" a="1"/>
  <c r="Q847" i="20" a="1"/>
  <c r="Q1075" i="16" a="1"/>
  <c r="Q998" i="20" a="1"/>
  <c r="Q1782" i="20" a="1"/>
  <c r="Q1158" i="20" a="1"/>
  <c r="Q1145" i="16" a="1"/>
  <c r="Q1037" i="20" a="1"/>
  <c r="Q1242" i="16" a="1"/>
  <c r="Q1872" i="20" a="1"/>
  <c r="Q416" i="16" a="1"/>
  <c r="Q193" i="16" a="1"/>
  <c r="Q1399" i="20" a="1"/>
  <c r="Q616" i="16" a="1"/>
  <c r="Q149" i="16" a="1"/>
  <c r="Q380" i="16" a="1"/>
  <c r="Q973" i="20" a="1"/>
  <c r="Q1153" i="16" a="1"/>
  <c r="Q1367" i="20" a="1"/>
  <c r="Q1497" i="20" a="1"/>
  <c r="Q1798" i="20" a="1"/>
  <c r="Q917" i="20" a="1"/>
  <c r="Q381" i="16" a="1"/>
  <c r="Q913" i="16" a="1"/>
  <c r="Q581" i="16" a="1"/>
  <c r="Q150" i="16" a="1"/>
  <c r="Q1182" i="16" a="1"/>
  <c r="Q1138" i="16" a="1"/>
  <c r="Q1792" i="20" a="1"/>
  <c r="Q1028" i="16" a="1"/>
  <c r="Q974" i="16" a="1"/>
  <c r="Q1620" i="20" a="1"/>
  <c r="Q215" i="16" a="1"/>
  <c r="Q1127" i="16" a="1"/>
  <c r="Q431" i="16" a="1"/>
  <c r="Q974" i="20" a="1"/>
  <c r="Q538" i="16" a="1"/>
  <c r="Q881" i="16" a="1"/>
  <c r="Q419" i="16" a="1"/>
  <c r="Q1095" i="16" a="1"/>
  <c r="Q1125" i="16" a="1"/>
  <c r="Q795" i="20" a="1"/>
  <c r="Q818" i="16" a="1"/>
  <c r="Q1259" i="20" a="1"/>
  <c r="Q862" i="20" a="1"/>
  <c r="Q1296" i="20" a="1"/>
  <c r="Q468" i="16" a="1"/>
  <c r="Q259" i="16" a="1"/>
  <c r="Q1327" i="20" a="1"/>
  <c r="Q160" i="16" a="1"/>
  <c r="Q1252" i="16" a="1"/>
  <c r="Q500" i="16" a="1"/>
  <c r="Q1155" i="16" a="1"/>
  <c r="Q301" i="16" a="1"/>
  <c r="Q537" i="16" a="1"/>
  <c r="Q1719" i="20" a="1"/>
  <c r="Q931" i="20" a="1"/>
  <c r="Q1499" i="20" a="1"/>
  <c r="Q340" i="16" a="1"/>
  <c r="Q1883" i="20" a="1"/>
  <c r="Q603" i="16" a="1"/>
  <c r="Q1063" i="16" a="1"/>
  <c r="Q1143" i="16" a="1"/>
  <c r="Q1757" i="20" a="1"/>
  <c r="Q1765" i="20" a="1"/>
  <c r="Q554" i="16" a="1"/>
  <c r="Q696" i="16" a="1"/>
  <c r="Q1788" i="20" a="1"/>
  <c r="Q866" i="16" a="1"/>
  <c r="Q1752" i="20" a="1"/>
  <c r="Q1721" i="20" a="1"/>
  <c r="Q1246" i="20" a="1"/>
  <c r="Q1758" i="20" a="1"/>
  <c r="Q1307" i="20" a="1"/>
  <c r="Q1062" i="20" a="1"/>
  <c r="Q959" i="16" a="1"/>
  <c r="Q1366" i="20" a="1"/>
  <c r="Q1118" i="16" a="1"/>
  <c r="Q171" i="16" a="1"/>
  <c r="Q1762" i="20" a="1"/>
  <c r="Q1159" i="16" a="1"/>
  <c r="Q1133" i="20" a="1"/>
  <c r="Q1650" i="20" a="1"/>
  <c r="Q753" i="16" a="1"/>
  <c r="Q1111" i="16" a="1"/>
  <c r="Q826" i="20" a="1"/>
  <c r="Q699" i="16" a="1"/>
  <c r="Q299" i="16" a="1"/>
  <c r="Q1109" i="16" a="1"/>
  <c r="Q1168" i="20" a="1"/>
  <c r="Q195" i="16" a="1"/>
  <c r="Q1892" i="20" a="1"/>
  <c r="Q187" i="16" a="1"/>
  <c r="Q1120" i="20" a="1"/>
  <c r="Q432" i="16" a="1"/>
  <c r="Q524" i="16" a="1"/>
  <c r="Q1675" i="20" a="1"/>
  <c r="Q1513" i="20" a="1"/>
  <c r="Q1561" i="20" a="1"/>
  <c r="Q1240" i="16" a="1"/>
  <c r="Q1790" i="20" a="1"/>
  <c r="Q649" i="16" a="1"/>
  <c r="Q1248" i="20" a="1"/>
  <c r="Q430" i="16" a="1"/>
  <c r="Q1638" i="20" a="1"/>
  <c r="Q857" i="20" a="1"/>
  <c r="Q1248" i="16" a="1"/>
  <c r="Q1789" i="20" a="1"/>
  <c r="Q221" i="16" a="1"/>
  <c r="Q1885" i="20" a="1"/>
  <c r="Q1797" i="20" a="1"/>
  <c r="Q1329" i="20" a="1"/>
  <c r="Q1578" i="20" a="1"/>
  <c r="Q488" i="16" a="1"/>
  <c r="Q544" i="16" a="1"/>
  <c r="Q1035" i="20" a="1"/>
  <c r="Q1044" i="16" a="1"/>
  <c r="Q819" i="20" a="1"/>
  <c r="Q834" i="16" a="1"/>
  <c r="Q1013" i="20" a="1"/>
  <c r="Q663" i="16" a="1"/>
  <c r="Q637" i="16" a="1"/>
  <c r="Q184" i="16" a="1"/>
  <c r="Q1734" i="20" a="1"/>
  <c r="Q1256" i="16" a="1"/>
  <c r="Q1714" i="20" a="1"/>
  <c r="Q1051" i="20" a="1"/>
  <c r="Q1251" i="16" a="1"/>
  <c r="Q1660" i="20" a="1"/>
  <c r="Q1111" i="20" a="1"/>
  <c r="Q1088" i="20" a="1"/>
  <c r="Q525" i="16" a="1"/>
  <c r="Q1259" i="16" a="1"/>
  <c r="Q615" i="16" a="1"/>
  <c r="Q1101" i="16" a="1"/>
  <c r="Q1096" i="16" a="1"/>
  <c r="Q1700" i="20" a="1"/>
  <c r="Q1317" i="20" a="1"/>
  <c r="Q1708" i="20" a="1"/>
  <c r="Q662" i="16" a="1"/>
  <c r="Q1112" i="16" a="1"/>
  <c r="Q817" i="16" a="1"/>
  <c r="Q1770" i="20" a="1"/>
  <c r="Q478" i="16" a="1"/>
  <c r="Q929" i="16" a="1"/>
  <c r="Q1108" i="16" a="1"/>
  <c r="Q1884" i="20" a="1"/>
  <c r="Q776" i="20" a="1"/>
  <c r="Q489" i="16" a="1"/>
  <c r="Q1100" i="16" a="1"/>
  <c r="Q258" i="16" a="1"/>
  <c r="Q950" i="20" a="1"/>
  <c r="Q1186" i="20" a="1"/>
  <c r="Q1544" i="20" a="1"/>
  <c r="Q467" i="16" a="1"/>
  <c r="Q1589" i="20" a="1"/>
  <c r="Q973" i="16" a="1"/>
  <c r="Q1082" i="16" a="1"/>
  <c r="Q1724" i="20" a="1"/>
  <c r="Q216" i="16" a="1"/>
  <c r="Q814" i="20" a="1"/>
  <c r="Q816" i="20" a="1"/>
  <c r="Q284" i="16" a="1"/>
  <c r="Q1707" i="20" a="1"/>
  <c r="Q331" i="16" a="1"/>
  <c r="Q1467" i="20" a="1"/>
  <c r="Q1213" i="20" a="1"/>
  <c r="Q1331" i="20" a="1"/>
  <c r="Q512" i="16" a="1"/>
  <c r="Q1353" i="20" a="1"/>
  <c r="Q144" i="16" a="1"/>
  <c r="Q1748" i="20" a="1"/>
  <c r="Q217" i="16" a="1"/>
  <c r="Q490" i="16" a="1"/>
  <c r="Q1270" i="20" a="1"/>
  <c r="Q1560" i="20" a="1"/>
  <c r="Q1704" i="20" a="1"/>
  <c r="Q1048" i="20" a="1"/>
  <c r="Q1728" i="20" a="1"/>
  <c r="Q605" i="16" a="1"/>
  <c r="Q164" i="16" a="1"/>
  <c r="Q393" i="16" a="1"/>
  <c r="Q836" i="16" a="1"/>
  <c r="Q1775" i="20" a="1"/>
  <c r="Q961" i="20" a="1"/>
  <c r="Q220" i="16" a="1"/>
  <c r="Q454" i="16" a="1"/>
  <c r="Q1230" i="16" a="1"/>
  <c r="Q1751" i="20" a="1"/>
  <c r="Q1132" i="20" a="1"/>
  <c r="Q935" i="20" a="1"/>
  <c r="Q1029" i="16" a="1"/>
  <c r="Q1167" i="16" a="1"/>
  <c r="Q197" i="16" a="1"/>
  <c r="Q1295" i="20" a="1"/>
  <c r="Q1054" i="16" a="1"/>
  <c r="Q877" i="20" a="1"/>
  <c r="Q1071" i="16" a="1"/>
  <c r="Q734" i="16" a="1"/>
  <c r="Q958" i="16" a="1"/>
  <c r="Q1815" i="20" a="1"/>
  <c r="Q232" i="16" a="1"/>
  <c r="Q1102" i="16" a="1"/>
  <c r="Q1088" i="16" a="1"/>
  <c r="Q1049" i="20" a="1"/>
  <c r="Q152" i="16" a="1"/>
  <c r="Q782" i="20" a="1"/>
  <c r="Q1176" i="20" a="1"/>
  <c r="Q1149" i="16" a="1"/>
  <c r="Q1115" i="16" a="1"/>
  <c r="Q466" i="16" a="1"/>
  <c r="Q392" i="16" a="1"/>
  <c r="Q638" i="16" a="1"/>
  <c r="Q1268" i="20" a="1"/>
  <c r="Q271" i="16" a="1"/>
  <c r="Q1235" i="20" a="1"/>
  <c r="Q636" i="16" a="1"/>
  <c r="Q1744" i="20" a="1"/>
  <c r="Q1890" i="20" a="1"/>
  <c r="Q963" i="20" a="1"/>
  <c r="Q938" i="20" a="1"/>
  <c r="Q223" i="16" a="1"/>
  <c r="Q990" i="16" a="1"/>
  <c r="Q1160" i="16" a="1"/>
  <c r="Q1045" i="16" a="1"/>
  <c r="Q1450" i="20" a="1"/>
  <c r="Q285" i="16" a="1"/>
  <c r="Q1090" i="16" a="1"/>
  <c r="Q1318" i="20" a="1"/>
  <c r="Q1253" i="16" a="1"/>
  <c r="Q736" i="16" a="1"/>
  <c r="Q1282" i="20" a="1"/>
  <c r="Q1305" i="20" a="1"/>
  <c r="Q675" i="16" a="1"/>
  <c r="Q1749" i="20" a="1"/>
  <c r="Q1861" i="20" a="1"/>
  <c r="Q169" i="16" a="1"/>
  <c r="Q502" i="16" a="1"/>
  <c r="Q1099" i="20" a="1"/>
  <c r="Q625" i="16" a="1"/>
  <c r="Q1034" i="16" a="1"/>
  <c r="Q417" i="16" a="1"/>
  <c r="Q319" i="16" a="1"/>
  <c r="Q1091" i="16" a="1"/>
  <c r="Q1651" i="20" a="1"/>
  <c r="Q366" i="16" a="1"/>
  <c r="Q1786" i="20" a="1"/>
  <c r="Q928" i="16" a="1"/>
  <c r="Q860" i="20" a="1"/>
  <c r="Q1255" i="16" a="1"/>
  <c r="Q1134" i="20" a="1"/>
  <c r="Q848" i="20" a="1"/>
  <c r="Q997" i="20" a="1"/>
  <c r="Q1745" i="20" a="1"/>
  <c r="Q1121" i="20" a="1"/>
  <c r="Q1344" i="20" a="1"/>
  <c r="Q626" i="16" a="1"/>
  <c r="Q1785" i="20" a="1"/>
  <c r="Q685" i="16" a="1"/>
  <c r="Q352" i="16" a="1"/>
  <c r="Q353" i="16" a="1"/>
  <c r="Q1699" i="20" a="1"/>
  <c r="Q1193" i="16" a="1"/>
  <c r="Q1218" i="16" a="1"/>
  <c r="Q1695" i="20" a="1"/>
  <c r="Q1257" i="20" a="1"/>
  <c r="Q570" i="16" a="1"/>
  <c r="Q183" i="16" a="1"/>
  <c r="Q1011" i="20" a="1"/>
  <c r="Q810" i="20" a="1"/>
  <c r="Q579" i="16" a="1"/>
  <c r="Q951" i="20" a="1"/>
  <c r="Q996" i="20" a="1"/>
  <c r="Q286" i="16" a="1"/>
  <c r="Q1183" i="16" a="1"/>
  <c r="Q1398" i="20" a="1"/>
  <c r="Q1139" i="16" a="1"/>
  <c r="Q788" i="20" a="1"/>
  <c r="Q1200" i="20" a="1"/>
  <c r="Q1017" i="16" a="1"/>
  <c r="Q846" i="20" a="1"/>
  <c r="Q404" i="16" a="1"/>
  <c r="Q1577" i="20" a="1"/>
  <c r="Q1676" i="20" a="1"/>
  <c r="Q684" i="16" a="1"/>
  <c r="Q1384" i="20" a="1"/>
  <c r="Q1128" i="16" a="1"/>
  <c r="Q1666" i="20" a="1"/>
  <c r="Q813" i="20" a="1"/>
  <c r="Q918" i="20" a="1"/>
  <c r="Q722" i="16" a="1"/>
  <c r="Q1165" i="16" a="1"/>
  <c r="Q1824" i="20" a="1"/>
  <c r="Q1047" i="20" a="1"/>
  <c r="Q1750" i="20" a="1"/>
  <c r="Q1019" i="16" a="1"/>
  <c r="Q1606" i="20" a="1"/>
  <c r="Q443" i="16" a="1"/>
  <c r="Q767" i="16" a="1"/>
  <c r="Q1694" i="20" a="1"/>
  <c r="Q799" i="16" a="1"/>
  <c r="Q442" i="16" a="1"/>
  <c r="Q166" i="16" a="1"/>
  <c r="Q1774" i="20" a="1"/>
  <c r="Q1415" i="20" a="1"/>
  <c r="Q1591" i="20" a="1"/>
  <c r="Q777" i="20" a="1"/>
  <c r="Q898" i="16" a="1"/>
  <c r="Q1120" i="16" a="1"/>
  <c r="Q1006" i="16" a="1"/>
  <c r="Q182" i="16" a="1"/>
  <c r="Q1769" i="20" a="1"/>
  <c r="Q1225" i="20" a="1"/>
  <c r="Q1776" i="20" a="1"/>
  <c r="Q905" i="20" a="1"/>
  <c r="Q801" i="20" a="1"/>
  <c r="Q1793" i="20" a="1"/>
  <c r="Q1621" i="20" a="1"/>
  <c r="Q1771" i="20" a="1"/>
  <c r="Q866" i="20" a="1"/>
  <c r="Q867" i="16" a="1"/>
  <c r="Q1004" i="16" a="1"/>
  <c r="Q1151" i="16" a="1"/>
  <c r="Q1768" i="20" a="1"/>
  <c r="Q306" i="16" a="1"/>
  <c r="Q1781" i="20" a="1"/>
  <c r="Q787" i="20" a="1"/>
  <c r="Q479" i="16" a="1"/>
  <c r="Q1414" i="20" a="1"/>
  <c r="Q365" i="16" a="1"/>
  <c r="Q1764" i="20" a="1"/>
  <c r="Q818" i="20" a="1"/>
  <c r="Q1012" i="20" a="1"/>
  <c r="Q821" i="20" a="1"/>
  <c r="Q796" i="20" a="1"/>
  <c r="Q214" i="16" a="1"/>
  <c r="Q1058" i="16" a="1"/>
  <c r="Q1451" i="20" a="1"/>
  <c r="Q781" i="20" a="1"/>
  <c r="Q1893" i="20" a="1"/>
  <c r="Q952" i="20" a="1"/>
  <c r="Q673" i="16" a="1"/>
  <c r="Q932" i="20" a="1"/>
  <c r="Q1169" i="20" a="1"/>
  <c r="Q226" i="16" a="1"/>
  <c r="Q1514" i="20" a="1"/>
  <c r="Q1067" i="16" a="1"/>
  <c r="Q863" i="20" a="1"/>
  <c r="Q858" i="20" a="1"/>
  <c r="Q1134" i="16" a="1"/>
  <c r="Q947" i="16" a="1"/>
  <c r="Q1085" i="16" a="1"/>
  <c r="Q784" i="20" a="1"/>
  <c r="Q751" i="16" a="1"/>
  <c r="Q455" i="16" a="1"/>
  <c r="Q1340" i="20" a="1"/>
  <c r="Q1148" i="16" a="1"/>
  <c r="Q1780" i="20" a="1"/>
  <c r="Q891" i="20" a="1"/>
  <c r="Q1702" i="20" a="1"/>
  <c r="Q342" i="16" a="1"/>
  <c r="Q782" i="16" a="1"/>
  <c r="Q260" i="16" a="1"/>
  <c r="Q984" i="20" a="1"/>
  <c r="Q1693" i="20" a="1"/>
  <c r="Q1231" i="16" a="1"/>
  <c r="Q1192" i="16" a="1"/>
  <c r="Q593" i="16" a="1"/>
  <c r="Q856" i="20" a="1"/>
  <c r="Q1590" i="20" a="1"/>
  <c r="Q972" i="20" a="1"/>
  <c r="Q1154" i="16" a="1"/>
  <c r="Q988" i="16" a="1"/>
  <c r="Q1483" i="20" a="1"/>
  <c r="Q1528" i="20" a="1"/>
  <c r="Q827" i="20" a="1"/>
  <c r="Q721" i="16" a="1"/>
  <c r="Q851" i="20" a="1"/>
  <c r="Q614" i="16" a="1"/>
  <c r="Q1236" i="20" a="1"/>
  <c r="Q1773" i="20" a="1"/>
  <c r="Q709" i="16" a="1"/>
  <c r="Q1355" i="20" a="1"/>
  <c r="Q1784" i="20" a="1"/>
  <c r="Q1211" i="20" a="1"/>
  <c r="Q1742" i="20" a="1"/>
  <c r="Q865" i="20" a="1"/>
  <c r="Q1740" i="20" a="1"/>
  <c r="Q189" i="16" a="1"/>
  <c r="Q219" i="16" a="1"/>
  <c r="Q1137" i="16" a="1"/>
  <c r="Q995" i="16" a="1"/>
  <c r="Q1795" i="20" a="1"/>
  <c r="Q1114" i="16" a="1"/>
  <c r="Q972" i="16" a="1"/>
  <c r="Q1061" i="16" a="1"/>
  <c r="Q708" i="16" a="1"/>
  <c r="Q604" i="16" a="1"/>
  <c r="Q1036" i="20" a="1"/>
  <c r="Q415" i="16" a="1"/>
  <c r="Q933" i="20" a="1"/>
  <c r="Q1250" i="16" a="1"/>
  <c r="Q156" i="16" a="1"/>
  <c r="Q1202" i="20" a="1"/>
  <c r="Q664" i="16" a="1"/>
  <c r="Q1024" i="20" a="1"/>
  <c r="Q1152" i="16" a="1"/>
  <c r="Q163" i="16" a="1"/>
  <c r="Q1129" i="16" a="1"/>
  <c r="Q903" i="20" a="1"/>
  <c r="Q1156" i="20" a="1"/>
  <c r="Q1481" i="20" a="1"/>
  <c r="Q1604" i="20" a="1"/>
  <c r="Q1201" i="20" a="1"/>
  <c r="Q883" i="16" a="1"/>
  <c r="Q330" i="16" a="1"/>
  <c r="Q151" i="16" a="1"/>
  <c r="Q1124" i="16" a="1"/>
  <c r="Q985" i="20" a="1"/>
  <c r="Q1043" i="16" a="1"/>
  <c r="Q1055" i="16" a="1"/>
  <c r="Q228" i="16" a="1"/>
  <c r="Q865" i="16" a="1"/>
  <c r="Q1089" i="16" a="1"/>
  <c r="Q155" i="16" a="1"/>
  <c r="Q1254" i="16" a="1"/>
  <c r="Q712" i="16" a="1"/>
  <c r="Q1413" i="20" a="1"/>
  <c r="Q1053" i="16" a="1"/>
  <c r="Q864" i="20" a="1"/>
  <c r="Q178" i="16" a="1"/>
  <c r="Q855" i="20" a="1"/>
  <c r="Q627" i="16" a="1"/>
  <c r="Q1722" i="20" a="1"/>
  <c r="Q1799" i="20" a="1"/>
  <c r="Q1328" i="20" a="1"/>
  <c r="Q273" i="16" a="1"/>
  <c r="Q1064" i="20" a="1"/>
  <c r="Q1269" i="20" a="1"/>
  <c r="Q1000" i="20" a="1"/>
  <c r="Q1874" i="20" a="1"/>
  <c r="Q1219" i="16" a="1"/>
  <c r="Q172" i="16" a="1"/>
  <c r="Q1543" i="20" a="1"/>
  <c r="Q1162" i="16" a="1"/>
  <c r="Q1092" i="16" a="1"/>
  <c r="Q882" i="16" a="1"/>
  <c r="Q1754" i="20" a="1"/>
  <c r="Q1030" i="16" a="1"/>
  <c r="Q1432" i="20" a="1"/>
  <c r="Q1889" i="20" a="1"/>
  <c r="Q1135" i="16" a="1"/>
  <c r="Q1862" i="20" a="1"/>
  <c r="Q272" i="16" a="1"/>
  <c r="Q1141" i="16" a="1"/>
  <c r="Q1306" i="20" a="1"/>
  <c r="Q1258" i="16" a="1"/>
  <c r="Q246" i="16" a="1"/>
  <c r="Q1482" i="20" a="1"/>
  <c r="Q800" i="16" a="1"/>
  <c r="Q1880" i="20" a="1"/>
  <c r="Q890" i="20" a="1"/>
  <c r="Q1515" i="20" a="1"/>
  <c r="Q686" i="16" a="1"/>
  <c r="Q1886" i="20" a="1"/>
  <c r="Q1814" i="20" a="1"/>
  <c r="Q1136" i="16" a="1"/>
  <c r="Q405" i="16" a="1"/>
  <c r="Q780" i="20" a="1"/>
  <c r="Q1068" i="16" a="1"/>
  <c r="Q556" i="16" a="1"/>
  <c r="Q1076" i="20" a="1"/>
  <c r="Q781" i="16" a="1"/>
  <c r="Q1368" i="20" a="1"/>
  <c r="Q320" i="16" a="1"/>
  <c r="Q829" i="20" a="1"/>
  <c r="Q1759" i="20" a="1"/>
  <c r="Q1685" i="20" a="1"/>
  <c r="Q303" i="16" a="1"/>
  <c r="Q1237" i="20" a="1"/>
  <c r="Q391" i="16" a="1"/>
  <c r="Q1766" i="20" a="1"/>
  <c r="Q916" i="20" a="1"/>
  <c r="Q207" i="16" l="1"/>
  <c r="Q1045" i="16"/>
  <c r="Q1151" i="16"/>
  <c r="Q1147" i="16"/>
  <c r="Q1662" i="20"/>
  <c r="Q898" i="16"/>
  <c r="Q1133" i="16"/>
  <c r="Q819" i="20"/>
  <c r="Q1011" i="20"/>
  <c r="Q191" i="16"/>
  <c r="Q1156" i="20"/>
  <c r="Q1700" i="20"/>
  <c r="Q897" i="16"/>
  <c r="Q850" i="16"/>
  <c r="Q787" i="20"/>
  <c r="Q1111" i="16"/>
  <c r="Q1787" i="20"/>
  <c r="Q1786" i="20"/>
  <c r="Q1012" i="20"/>
  <c r="Q1111" i="20"/>
  <c r="Q1650" i="20"/>
  <c r="Q164" i="16"/>
  <c r="Q778" i="20"/>
  <c r="Q229" i="16"/>
  <c r="Q1142" i="16"/>
  <c r="Q1168" i="20"/>
  <c r="Q1236" i="20"/>
  <c r="Q1355" i="20"/>
  <c r="Q684" i="16"/>
  <c r="Q1157" i="20"/>
  <c r="Q271" i="16"/>
  <c r="Q1331" i="20"/>
  <c r="Q1193" i="16"/>
  <c r="Q1156" i="16"/>
  <c r="Q1318" i="20"/>
  <c r="Q1771" i="20"/>
  <c r="Q1666" i="20"/>
  <c r="Q905" i="20"/>
  <c r="Q1850" i="20"/>
  <c r="Q431" i="16"/>
  <c r="Q877" i="20"/>
  <c r="Q990" i="16"/>
  <c r="Q823" i="20"/>
  <c r="Q1790" i="20"/>
  <c r="Q1120" i="20"/>
  <c r="Q1481" i="20"/>
  <c r="Q1543" i="20"/>
  <c r="Q1086" i="20"/>
  <c r="Q1796" i="20"/>
  <c r="Q1295" i="20"/>
  <c r="Q959" i="16"/>
  <c r="Q879" i="20"/>
  <c r="Q1451" i="20"/>
  <c r="Q1114" i="16"/>
  <c r="Q722" i="16"/>
  <c r="Q1798" i="20"/>
  <c r="Q432" i="16"/>
  <c r="Q145" i="16"/>
  <c r="Q1621" i="20"/>
  <c r="Q1075" i="20"/>
  <c r="Q1150" i="16"/>
  <c r="Q365" i="16"/>
  <c r="Q300" i="16"/>
  <c r="Q1636" i="20"/>
  <c r="Q1161" i="16"/>
  <c r="Q928" i="16"/>
  <c r="Q1096" i="16"/>
  <c r="Q160" i="16"/>
  <c r="Q1134" i="20"/>
  <c r="Q537" i="16"/>
  <c r="Q1167" i="16"/>
  <c r="Q366" i="16"/>
  <c r="Q649" i="16"/>
  <c r="Q1327" i="20"/>
  <c r="Q1145" i="16"/>
  <c r="Q1176" i="20"/>
  <c r="Q513" i="16"/>
  <c r="Q710" i="16"/>
  <c r="Q1063" i="20"/>
  <c r="Q1770" i="20"/>
  <c r="Q569" i="16"/>
  <c r="Q1306" i="20"/>
  <c r="Q995" i="16"/>
  <c r="Q233" i="16"/>
  <c r="Q605" i="16"/>
  <c r="Q273" i="16"/>
  <c r="Q1119" i="16"/>
  <c r="Q812" i="20"/>
  <c r="Q864" i="20"/>
  <c r="Q456" i="16"/>
  <c r="Q1399" i="20"/>
  <c r="Q1160" i="16"/>
  <c r="Q330" i="16"/>
  <c r="Q850" i="20"/>
  <c r="Q1058" i="16"/>
  <c r="Q1036" i="20"/>
  <c r="Q1529" i="20"/>
  <c r="Q1116" i="16"/>
  <c r="Q709" i="16"/>
  <c r="Q891" i="20"/>
  <c r="Q172" i="16"/>
  <c r="Q1135" i="16"/>
  <c r="Q1733" i="20"/>
  <c r="Q997" i="20"/>
  <c r="Q818" i="16"/>
  <c r="Q1086" i="16"/>
  <c r="Q1283" i="20"/>
  <c r="Q468" i="16"/>
  <c r="Q1740" i="20"/>
  <c r="Q381" i="16"/>
  <c r="Q849" i="20"/>
  <c r="Q1776" i="20"/>
  <c r="Q1784" i="20"/>
  <c r="Q218" i="16"/>
  <c r="Q1158" i="16"/>
  <c r="Q946" i="16"/>
  <c r="Q1704" i="20"/>
  <c r="Q1187" i="20"/>
  <c r="Q1763" i="20"/>
  <c r="Q783" i="20"/>
  <c r="Q1068" i="16"/>
  <c r="Q777" i="20"/>
  <c r="Q500" i="16"/>
  <c r="Q1777" i="20"/>
  <c r="Q788" i="20"/>
  <c r="Q1687" i="20"/>
  <c r="Q186" i="16"/>
  <c r="Q224" i="16"/>
  <c r="Q430" i="16"/>
  <c r="Q166" i="16"/>
  <c r="Q1157" i="16"/>
  <c r="Q1118" i="16"/>
  <c r="Q1814" i="20"/>
  <c r="Q178" i="16"/>
  <c r="Q285" i="16"/>
  <c r="Q1758" i="20"/>
  <c r="Q163" i="16"/>
  <c r="Q604" i="16"/>
  <c r="Q479" i="16"/>
  <c r="Q1627" i="20"/>
  <c r="Q1773" i="20"/>
  <c r="Q973" i="20"/>
  <c r="Q1148" i="16"/>
  <c r="Q1466" i="20"/>
  <c r="Q781" i="20"/>
  <c r="Q866" i="16"/>
  <c r="Q1054" i="16"/>
  <c r="Q839" i="20"/>
  <c r="Q1754" i="20"/>
  <c r="Q1146" i="16"/>
  <c r="Q1383" i="20"/>
  <c r="Q184" i="16"/>
  <c r="Q1498" i="20"/>
  <c r="Q1034" i="16"/>
  <c r="Q1074" i="20"/>
  <c r="Q189" i="16"/>
  <c r="Q1719" i="20"/>
  <c r="Q1649" i="20"/>
  <c r="Q1121" i="16"/>
  <c r="Q353" i="16"/>
  <c r="Q1780" i="20"/>
  <c r="Q1126" i="16"/>
  <c r="Q1792" i="20"/>
  <c r="Q501" i="16"/>
  <c r="Q1237" i="20"/>
  <c r="Q1159" i="16"/>
  <c r="Q230" i="16"/>
  <c r="Q916" i="20"/>
  <c r="Q1229" i="16"/>
  <c r="Q1483" i="20"/>
  <c r="Q662" i="16"/>
  <c r="Q1139" i="16"/>
  <c r="Q651" i="16"/>
  <c r="Q1098" i="20"/>
  <c r="Q973" i="16"/>
  <c r="Q835" i="16"/>
  <c r="Q961" i="20"/>
  <c r="Q1131" i="16"/>
  <c r="Q219" i="16"/>
  <c r="Q151" i="16"/>
  <c r="Q1883" i="20"/>
  <c r="Q766" i="16"/>
  <c r="Q998" i="20"/>
  <c r="Q1769" i="20"/>
  <c r="Q1863" i="20"/>
  <c r="Q1675" i="20"/>
  <c r="Q626" i="16"/>
  <c r="Q1762" i="20"/>
  <c r="Q1121" i="20"/>
  <c r="Q1241" i="16"/>
  <c r="Q985" i="20"/>
  <c r="Q1732" i="20"/>
  <c r="Q881" i="16"/>
  <c r="Q627" i="16"/>
  <c r="Q767" i="16"/>
  <c r="Q1753" i="20"/>
  <c r="Q829" i="20"/>
  <c r="Q1824" i="20"/>
  <c r="Q974" i="16"/>
  <c r="Q1154" i="16"/>
  <c r="Q1651" i="20"/>
  <c r="Q301" i="16"/>
  <c r="Q781" i="16"/>
  <c r="Q1714" i="20"/>
  <c r="Q391" i="16"/>
  <c r="Q614" i="16"/>
  <c r="Q1545" i="20"/>
  <c r="Q393" i="16"/>
  <c r="Q1000" i="20"/>
  <c r="Q259" i="16"/>
  <c r="Q1788" i="20"/>
  <c r="Q712" i="16"/>
  <c r="Q854" i="20"/>
  <c r="Q1112" i="16"/>
  <c r="Q1296" i="20"/>
  <c r="Q1778" i="20"/>
  <c r="Q1307" i="20"/>
  <c r="Q795" i="20"/>
  <c r="Q1049" i="20"/>
  <c r="Q1092" i="16"/>
  <c r="Q592" i="16"/>
  <c r="Q156" i="16"/>
  <c r="Q1685" i="20"/>
  <c r="Q1794" i="20"/>
  <c r="Q593" i="16"/>
  <c r="Q405" i="16"/>
  <c r="Q859" i="20"/>
  <c r="Q1413" i="20"/>
  <c r="Q318" i="16"/>
  <c r="Q524" i="16"/>
  <c r="Q1757" i="20"/>
  <c r="Q800" i="16"/>
  <c r="Q1004" i="16"/>
  <c r="Q1200" i="20"/>
  <c r="Q851" i="16"/>
  <c r="Q1183" i="16"/>
  <c r="Q149" i="16"/>
  <c r="Q226" i="16"/>
  <c r="Q1329" i="20"/>
  <c r="Q1158" i="20"/>
  <c r="Q929" i="16"/>
  <c r="Q826" i="20"/>
  <c r="Q1368" i="20"/>
  <c r="Q1703" i="20"/>
  <c r="Q989" i="16"/>
  <c r="Q1225" i="20"/>
  <c r="Q1088" i="20"/>
  <c r="Q834" i="16"/>
  <c r="Q1254" i="16"/>
  <c r="Q1482" i="20"/>
  <c r="Q1257" i="16"/>
  <c r="Q1164" i="16"/>
  <c r="Q1099" i="20"/>
  <c r="Q1137" i="16"/>
  <c r="Q664" i="16"/>
  <c r="Q1890" i="20"/>
  <c r="Q579" i="16"/>
  <c r="Q801" i="20"/>
  <c r="Q1305" i="20"/>
  <c r="Q1152" i="16"/>
  <c r="Q1384" i="20"/>
  <c r="Q1756" i="20"/>
  <c r="Q650" i="16"/>
  <c r="Q195" i="16"/>
  <c r="Q912" i="16"/>
  <c r="Q1759" i="20"/>
  <c r="Q181" i="16"/>
  <c r="Q1076" i="20"/>
  <c r="Q1791" i="20"/>
  <c r="Q1133" i="20"/>
  <c r="Q1077" i="16"/>
  <c r="Q1145" i="20"/>
  <c r="Q225" i="16"/>
  <c r="Q222" i="16"/>
  <c r="Q1316" i="20"/>
  <c r="Q972" i="20"/>
  <c r="Q1138" i="16"/>
  <c r="Q1127" i="16"/>
  <c r="Q1764" i="20"/>
  <c r="Q1253" i="16"/>
  <c r="Q988" i="16"/>
  <c r="Q1561" i="20"/>
  <c r="Q636" i="16"/>
  <c r="Q917" i="20"/>
  <c r="Q1718" i="20"/>
  <c r="Q1795" i="20"/>
  <c r="Q1208" i="16"/>
  <c r="Q1122" i="16"/>
  <c r="Q1108" i="16"/>
  <c r="Q1013" i="20"/>
  <c r="Q217" i="16"/>
  <c r="Q319" i="16"/>
  <c r="Q1006" i="16"/>
  <c r="Q972" i="16"/>
  <c r="Q1742" i="20"/>
  <c r="Q1075" i="16"/>
  <c r="Q555" i="16"/>
  <c r="Q1268" i="20"/>
  <c r="Q1090" i="16"/>
  <c r="Q1063" i="16"/>
  <c r="Q354" i="16"/>
  <c r="Q1037" i="20"/>
  <c r="Q1317" i="20"/>
  <c r="Q1746" i="20"/>
  <c r="Q454" i="16"/>
  <c r="Q214" i="16"/>
  <c r="Q1269" i="20"/>
  <c r="Q1559" i="20"/>
  <c r="Q1884" i="20"/>
  <c r="Q272" i="16"/>
  <c r="Q379" i="16"/>
  <c r="Q1102" i="16"/>
  <c r="Q1578" i="20"/>
  <c r="Q1793" i="20"/>
  <c r="Q1744" i="20"/>
  <c r="Q984" i="20"/>
  <c r="Q1249" i="16"/>
  <c r="Q1468" i="20"/>
  <c r="Q1088" i="16"/>
  <c r="Q1353" i="20"/>
  <c r="Q1113" i="16"/>
  <c r="Q1430" i="20"/>
  <c r="Q514" i="16"/>
  <c r="Q1398" i="20"/>
  <c r="Q814" i="20"/>
  <c r="Q847" i="20"/>
  <c r="Q996" i="20"/>
  <c r="Q182" i="16"/>
  <c r="Q1702" i="20"/>
  <c r="Q1048" i="20"/>
  <c r="Q380" i="16"/>
  <c r="Q1638" i="20"/>
  <c r="Q1721" i="20"/>
  <c r="Q799" i="16"/>
  <c r="Q1255" i="16"/>
  <c r="Q215" i="16"/>
  <c r="Q1043" i="16"/>
  <c r="Q862" i="20"/>
  <c r="Q1755" i="20"/>
  <c r="Q819" i="16"/>
  <c r="Q488" i="16"/>
  <c r="Q1024" i="20"/>
  <c r="Q1366" i="20"/>
  <c r="Q1722" i="20"/>
  <c r="Q1415" i="20"/>
  <c r="Q556" i="16"/>
  <c r="Q723" i="16"/>
  <c r="Q637" i="16"/>
  <c r="Q284" i="16"/>
  <c r="Q1076" i="16"/>
  <c r="Q816" i="20"/>
  <c r="Q1695" i="20"/>
  <c r="Q187" i="16"/>
  <c r="Q1328" i="20"/>
  <c r="Q1062" i="20"/>
  <c r="Q821" i="20"/>
  <c r="Q415" i="16"/>
  <c r="Q1544" i="20"/>
  <c r="Q144" i="16"/>
  <c r="Q1782" i="20"/>
  <c r="Q1515" i="20"/>
  <c r="Q848" i="20"/>
  <c r="Q193" i="16"/>
  <c r="Q1591" i="20"/>
  <c r="Q1109" i="20"/>
  <c r="Q1132" i="20"/>
  <c r="Q1750" i="20"/>
  <c r="Q615" i="16"/>
  <c r="Q878" i="20"/>
  <c r="Q1887" i="20"/>
  <c r="Q1186" i="20"/>
  <c r="Q220" i="16"/>
  <c r="Q1342" i="20"/>
  <c r="Q903" i="20"/>
  <c r="Q853" i="20"/>
  <c r="Q329" i="16"/>
  <c r="Q1218" i="16"/>
  <c r="Q1499" i="20"/>
  <c r="Q882" i="16"/>
  <c r="Q1144" i="16"/>
  <c r="Q342" i="16"/>
  <c r="Q1246" i="20"/>
  <c r="Q1211" i="20"/>
  <c r="Q896" i="16"/>
  <c r="Q1224" i="20"/>
  <c r="Q1051" i="20"/>
  <c r="Q1248" i="20"/>
  <c r="Q1354" i="20"/>
  <c r="Q1129" i="16"/>
  <c r="Q1779" i="20"/>
  <c r="Q1259" i="16"/>
  <c r="Q1693" i="20"/>
  <c r="Q1397" i="20"/>
  <c r="Q1125" i="16"/>
  <c r="Q603" i="16"/>
  <c r="Q570" i="16"/>
  <c r="Q782" i="20"/>
  <c r="Q466" i="16"/>
  <c r="Q736" i="16"/>
  <c r="Q696" i="16"/>
  <c r="Q232" i="16"/>
  <c r="Q183" i="16"/>
  <c r="Q536" i="16"/>
  <c r="Q911" i="16"/>
  <c r="Q197" i="16"/>
  <c r="Q1891" i="20"/>
  <c r="Q1100" i="16"/>
  <c r="Q155" i="16"/>
  <c r="Q1035" i="20"/>
  <c r="Q1053" i="16"/>
  <c r="Q1340" i="20"/>
  <c r="Q804" i="20"/>
  <c r="Q286" i="16"/>
  <c r="Q861" i="20"/>
  <c r="Q792" i="20"/>
  <c r="Q1123" i="16"/>
  <c r="Q1067" i="16"/>
  <c r="Q1144" i="20"/>
  <c r="Q1467" i="20"/>
  <c r="Q1029" i="16"/>
  <c r="Q1202" i="20"/>
  <c r="Q1028" i="16"/>
  <c r="Q442" i="16"/>
  <c r="Q152" i="16"/>
  <c r="Q803" i="20"/>
  <c r="Q1281" i="20"/>
  <c r="Q1294" i="20"/>
  <c r="Q1212" i="20"/>
  <c r="Q331" i="16"/>
  <c r="Q1115" i="16"/>
  <c r="Q1219" i="16"/>
  <c r="Q625" i="16"/>
  <c r="Q1223" i="20"/>
  <c r="Q974" i="20"/>
  <c r="Q227" i="16"/>
  <c r="Q863" i="20"/>
  <c r="Q798" i="16"/>
  <c r="Q526" i="16"/>
  <c r="Q246" i="16"/>
  <c r="Q827" i="20"/>
  <c r="Q1728" i="20"/>
  <c r="Q1620" i="20"/>
  <c r="Q686" i="16"/>
  <c r="Q1797" i="20"/>
  <c r="Q1163" i="16"/>
  <c r="Q1785" i="20"/>
  <c r="Q478" i="16"/>
  <c r="Q1019" i="16"/>
  <c r="Q1677" i="20"/>
  <c r="Q1248" i="16"/>
  <c r="Q554" i="16"/>
  <c r="Q1720" i="20"/>
  <c r="Q1170" i="20"/>
  <c r="Q1188" i="20"/>
  <c r="Q958" i="16"/>
  <c r="Q1514" i="20"/>
  <c r="Q846" i="20"/>
  <c r="Q1579" i="20"/>
  <c r="Q568" i="16"/>
  <c r="Q1231" i="16"/>
  <c r="Q299" i="16"/>
  <c r="Q708" i="16"/>
  <c r="Q783" i="16"/>
  <c r="Q825" i="20"/>
  <c r="Q544" i="16"/>
  <c r="Q836" i="16"/>
  <c r="Q780" i="20"/>
  <c r="Q1893" i="20"/>
  <c r="Q1240" i="16"/>
  <c r="Q932" i="20"/>
  <c r="Q918" i="20"/>
  <c r="Q1192" i="16"/>
  <c r="Q1862" i="20"/>
  <c r="Q663" i="16"/>
  <c r="Q1259" i="20"/>
  <c r="Q525" i="16"/>
  <c r="Q1257" i="20"/>
  <c r="Q258" i="16"/>
  <c r="Q1134" i="16"/>
  <c r="Q1141" i="16"/>
  <c r="Q751" i="16"/>
  <c r="Q1136" i="16"/>
  <c r="Q538" i="16"/>
  <c r="Q904" i="20"/>
  <c r="Q1044" i="16"/>
  <c r="Q1140" i="16"/>
  <c r="Q1153" i="16"/>
  <c r="Q674" i="16"/>
  <c r="Q1690" i="20"/>
  <c r="Q368" i="16"/>
  <c r="Q1709" i="20"/>
  <c r="Q1589" i="20"/>
  <c r="Q1783" i="20"/>
  <c r="Q1091" i="16"/>
  <c r="Q1100" i="20"/>
  <c r="Q1799" i="20"/>
  <c r="Q1124" i="16"/>
  <c r="Q1874" i="20"/>
  <c r="Q851" i="20"/>
  <c r="Q1717" i="20"/>
  <c r="Q1085" i="16"/>
  <c r="Q1110" i="20"/>
  <c r="Q1767" i="20"/>
  <c r="Q1117" i="16"/>
  <c r="Q1881" i="20"/>
  <c r="Q1724" i="20"/>
  <c r="Q892" i="20"/>
  <c r="Q813" i="20"/>
  <c r="Q798" i="20"/>
  <c r="Q1694" i="20"/>
  <c r="Q857" i="20"/>
  <c r="Q1143" i="16"/>
  <c r="Q1748" i="20"/>
  <c r="Q1889" i="20"/>
  <c r="Q1749" i="20"/>
  <c r="Q950" i="20"/>
  <c r="Q340" i="16"/>
  <c r="Q1892" i="20"/>
  <c r="Q1095" i="16"/>
  <c r="Q416" i="16"/>
  <c r="Q146" i="16"/>
  <c r="Q1885" i="20"/>
  <c r="Q1182" i="16"/>
  <c r="Q1604" i="20"/>
  <c r="Q580" i="16"/>
  <c r="Q860" i="20"/>
  <c r="Q1739" i="20"/>
  <c r="Q753" i="16"/>
  <c r="Q477" i="16"/>
  <c r="Q1747" i="20"/>
  <c r="Q695" i="16"/>
  <c r="Q444" i="16"/>
  <c r="Q883" i="16"/>
  <c r="Q1250" i="16"/>
  <c r="Q1751" i="20"/>
  <c r="Q1055" i="16"/>
  <c r="Q1605" i="20"/>
  <c r="Q1071" i="16"/>
  <c r="Q1101" i="16"/>
  <c r="Q1530" i="20"/>
  <c r="Q1815" i="20"/>
  <c r="Q1743" i="20"/>
  <c r="Q856" i="20"/>
  <c r="Q1270" i="20"/>
  <c r="Q1109" i="16"/>
  <c r="Q855" i="20"/>
  <c r="Q1761" i="20"/>
  <c r="Q927" i="16"/>
  <c r="Q223" i="16"/>
  <c r="Q1825" i="20"/>
  <c r="Q675" i="16"/>
  <c r="Q890" i="20"/>
  <c r="Q1367" i="20"/>
  <c r="Q817" i="16"/>
  <c r="Q1087" i="16"/>
  <c r="Q699" i="16"/>
  <c r="Q1110" i="16"/>
  <c r="Q1873" i="20"/>
  <c r="Q933" i="20"/>
  <c r="Q443" i="16"/>
  <c r="Q1590" i="20"/>
  <c r="Q1251" i="16"/>
  <c r="Q234" i="16"/>
  <c r="Q721" i="16"/>
  <c r="Q1637" i="20"/>
  <c r="Q1252" i="16"/>
  <c r="Q171" i="16"/>
  <c r="Q697" i="16"/>
  <c r="Q849" i="16"/>
  <c r="Q364" i="16"/>
  <c r="Q1064" i="20"/>
  <c r="Q512" i="16"/>
  <c r="Q673" i="16"/>
  <c r="Q1766" i="20"/>
  <c r="Q1165" i="16"/>
  <c r="Q1247" i="20"/>
  <c r="Q1162" i="16"/>
  <c r="Q1734" i="20"/>
  <c r="Q1699" i="20"/>
  <c r="Q962" i="20"/>
  <c r="Q735" i="16"/>
  <c r="Q1030" i="16"/>
  <c r="Q1760" i="20"/>
  <c r="Q169" i="16"/>
  <c r="Q1023" i="20"/>
  <c r="Q1723" i="20"/>
  <c r="Q935" i="20"/>
  <c r="Q734" i="16"/>
  <c r="Q1727" i="20"/>
  <c r="Q1513" i="20"/>
  <c r="Q852" i="20"/>
  <c r="Q1166" i="16"/>
  <c r="Q1146" i="20"/>
  <c r="Q1707" i="20"/>
  <c r="Q489" i="16"/>
  <c r="Q1888" i="20"/>
  <c r="Q1261" i="16"/>
  <c r="Q1070" i="16"/>
  <c r="Q1072" i="16"/>
  <c r="Q1661" i="20"/>
  <c r="Q818" i="20"/>
  <c r="Q947" i="16"/>
  <c r="Q417" i="16"/>
  <c r="Q341" i="16"/>
  <c r="Q1128" i="16"/>
  <c r="Q986" i="20"/>
  <c r="Q1107" i="16"/>
  <c r="Q1449" i="20"/>
  <c r="Q247" i="16"/>
  <c r="Q1061" i="16"/>
  <c r="Q1087" i="20"/>
  <c r="Q1201" i="20"/>
  <c r="Q392" i="16"/>
  <c r="Q1772" i="20"/>
  <c r="Q931" i="20"/>
  <c r="Q1882" i="20"/>
  <c r="Q1344" i="20"/>
  <c r="Q221" i="16"/>
  <c r="Q148" i="16"/>
  <c r="Q1130" i="16"/>
  <c r="Q1775" i="20"/>
  <c r="Q938" i="20"/>
  <c r="Q1861" i="20"/>
  <c r="Q1708" i="20"/>
  <c r="Q231" i="16"/>
  <c r="Q1062" i="16"/>
  <c r="Q467" i="16"/>
  <c r="Q1886" i="20"/>
  <c r="Q1341" i="20"/>
  <c r="Q867" i="16"/>
  <c r="Q1560" i="20"/>
  <c r="Q306" i="16"/>
  <c r="Q796" i="20"/>
  <c r="Q1230" i="16"/>
  <c r="Q1414" i="20"/>
  <c r="Q1385" i="20"/>
  <c r="Q616" i="16"/>
  <c r="Q1741" i="20"/>
  <c r="Q1132" i="16"/>
  <c r="Q455" i="16"/>
  <c r="Q1781" i="20"/>
  <c r="Q1840" i="20"/>
  <c r="Q1660" i="20"/>
  <c r="Q952" i="20"/>
  <c r="Q1676" i="20"/>
  <c r="Q638" i="16"/>
  <c r="Q810" i="20"/>
  <c r="Q1005" i="16"/>
  <c r="Q1774" i="20"/>
  <c r="Q1768" i="20"/>
  <c r="Q303" i="16"/>
  <c r="Q865" i="16"/>
  <c r="Q1789" i="20"/>
  <c r="Q1528" i="20"/>
  <c r="Q1686" i="20"/>
  <c r="Q320" i="16"/>
  <c r="Q403" i="16"/>
  <c r="Q150" i="16"/>
  <c r="Q1765" i="20"/>
  <c r="Q1169" i="20"/>
  <c r="Q1752" i="20"/>
  <c r="Q913" i="16"/>
  <c r="Q752" i="16"/>
  <c r="Q866" i="20"/>
  <c r="Q1018" i="16"/>
  <c r="Q1258" i="16"/>
  <c r="Q1213" i="20"/>
  <c r="Q216" i="16"/>
  <c r="Q865" i="20"/>
  <c r="Q404" i="16"/>
  <c r="Q352" i="16"/>
  <c r="Q1017" i="16"/>
  <c r="Q1622" i="20"/>
  <c r="Q1497" i="20"/>
  <c r="Q1258" i="20"/>
  <c r="Q782" i="16"/>
  <c r="Q591" i="16"/>
  <c r="Q228" i="16"/>
  <c r="Q963" i="20"/>
  <c r="Q1851" i="20"/>
  <c r="Q1089" i="16"/>
  <c r="Q180" i="16"/>
  <c r="Q502" i="16"/>
  <c r="Q419" i="16"/>
  <c r="Q1880" i="20"/>
  <c r="Q1431" i="20"/>
  <c r="Q765" i="16"/>
  <c r="Q1082" i="16"/>
  <c r="Q1025" i="20"/>
  <c r="Q1872" i="20"/>
  <c r="Q1242" i="16"/>
  <c r="Q1260" i="16"/>
  <c r="Q951" i="20"/>
  <c r="Q245" i="16"/>
  <c r="Q1432" i="20"/>
  <c r="Q1577" i="20"/>
  <c r="Q260" i="16"/>
  <c r="Q685" i="16"/>
  <c r="Q1450" i="20"/>
  <c r="Q581" i="16"/>
  <c r="Q490" i="16"/>
  <c r="Q1606" i="20"/>
  <c r="Q1120" i="16"/>
  <c r="Q957" i="16"/>
  <c r="Q945" i="16"/>
  <c r="Q776" i="20"/>
  <c r="Q1745" i="20"/>
  <c r="Q1047" i="20"/>
  <c r="Q1122" i="20"/>
  <c r="Q1256" i="16"/>
  <c r="Q815" i="20"/>
  <c r="Q194" i="16"/>
  <c r="Q784" i="20"/>
  <c r="Q1155" i="16"/>
  <c r="Q858" i="20"/>
  <c r="Q1235" i="20"/>
  <c r="Q1282" i="20"/>
  <c r="Q1149"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tc={3CAC4119-5127-495E-B743-DFE3C5BB3930}</author>
    <author>Tatiana Martinez</author>
  </authors>
  <commentList>
    <comment ref="L1715" authorId="0" shapeId="0" xr:uid="{3CAC4119-5127-495E-B743-DFE3C5BB3930}">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 ref="J1908" authorId="1" shapeId="0" xr:uid="{52BB38F9-1501-405C-84AB-F9574D66ABFB}">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Tatiana Martinez</author>
  </authors>
  <commentList>
    <comment ref="J25" authorId="0" shapeId="0" xr:uid="{D0D6B3A8-2C26-4C52-BC24-C5EA898A06A5}">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tc={10FDA075-A73D-479A-B74E-BC4FBC15A712}</author>
  </authors>
  <commentList>
    <comment ref="L1083" authorId="0" shapeId="0" xr:uid="{10FDA075-A73D-479A-B74E-BC4FBC15A712}">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<sst xmlns="http://schemas.openxmlformats.org/spreadsheetml/2006/main" count="36691" uniqueCount="5994">
  <si>
    <t>INFORME PLAN DE MEJORAMIENTO INSTITUCIONAL  - PMI</t>
  </si>
  <si>
    <t xml:space="preserve">Entidad:  UNIDAD ADMINISTRATIVA ESPECIAL DIRECCION DE IMPUESTOS Y ADUANAS NACIONALES - UAE DIAN </t>
  </si>
  <si>
    <t>Fecha de corte cumplimiento CGR</t>
  </si>
  <si>
    <t>NIT: 800197268-4</t>
  </si>
  <si>
    <t>Fecha de corte cumplimiento ITRC</t>
  </si>
  <si>
    <t>Representante Legal: CARLOS EMILIO BETANCOURT GALEANO</t>
  </si>
  <si>
    <t>Fecha de corte cumplimiento OCI</t>
  </si>
  <si>
    <t>Entes de Control Externo y Oficina de Control Interno</t>
  </si>
  <si>
    <t xml:space="preserve">Fecha actualización Plan de Mejoramiento Institucional </t>
  </si>
  <si>
    <t>DIRECCIÓN/
OFICINA</t>
  </si>
  <si>
    <t>ENTE DE CONTROL</t>
  </si>
  <si>
    <t>AUDITORIA/
INSPECCIÓN</t>
  </si>
  <si>
    <t>CÓDIGO DELHALLAZGO/
OBSERVACIÓN/INDICIO</t>
  </si>
  <si>
    <t>DESCRIPCIÓN DEL HALLAZGO/OBSERVACIÓN/INDICIO</t>
  </si>
  <si>
    <t>CAUSA  DEL HALLAZGO/OBSERVACIÓN/INDICIO</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</si>
  <si>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</si>
  <si>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</si>
  <si>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</si>
  <si>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</si>
  <si>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</si>
  <si>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</si>
  <si>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</si>
  <si>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</si>
  <si>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xml:space="preserve">ÁREA(S) RESPONSABLE(S) </t>
  </si>
  <si>
    <t>% AVANCE DE EJECUCIÓN ACTIVIDADES</t>
  </si>
  <si>
    <t>ESTADO DE CUMPLIMIENTO</t>
  </si>
  <si>
    <t>CORPORATIVA</t>
  </si>
  <si>
    <t>OCI</t>
  </si>
  <si>
    <t>Auditoría a la Gestión en la Administración de Mercancías ADA y BRDP - AAB 2019003
Periodo 01/01/2018 al 15/03/2019
H8</t>
  </si>
  <si>
    <t>AAB 2019003</t>
  </si>
  <si>
    <r>
      <rPr>
        <b/>
        <sz val="12"/>
        <rFont val="Arial"/>
        <family val="2"/>
      </rPr>
      <t xml:space="preserve">Deficiencias para la disposición de bienes recibidos en dación de pago - BRDP
</t>
    </r>
    <r>
      <rPr>
        <sz val="12"/>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</si>
  <si>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</si>
  <si>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</si>
  <si>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Realizar las actas de entrega de los bienes dispuestos de acuerdo a la modalidad de disposición aplicada.</t>
  </si>
  <si>
    <t xml:space="preserve">Valor de los bienes dispuestos en el período / Valor total de los bienes.  </t>
  </si>
  <si>
    <r>
      <rPr>
        <b/>
        <sz val="12"/>
        <rFont val="Arial"/>
        <family val="2"/>
      </rPr>
      <t xml:space="preserve">DGC
</t>
    </r>
    <r>
      <rPr>
        <sz val="12"/>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</si>
  <si>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</si>
  <si>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ADA.  ADM2022-002</t>
  </si>
  <si>
    <r>
      <rPr>
        <b/>
        <sz val="12"/>
        <rFont val="Arial"/>
        <family val="2"/>
      </rPr>
      <t xml:space="preserve">1. Inoportunidad en la disposición de las mercancías Aprehendidas, Decomisadas o Abandonadas – ADA a favor de la Nación.
</t>
    </r>
    <r>
      <rPr>
        <sz val="12"/>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</si>
  <si>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</si>
  <si>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</si>
  <si>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</si>
  <si>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</si>
  <si>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</si>
  <si>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rFont val="Arial"/>
        <family val="2"/>
      </rPr>
      <t xml:space="preserve">DGC
</t>
    </r>
    <r>
      <rPr>
        <sz val="12"/>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</si>
  <si>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 xml:space="preserve">Actualizar del procedimiento PR-ADF-312 </t>
  </si>
  <si>
    <t xml:space="preserve">Publicación del procedimiento PR-ADF-312 </t>
  </si>
  <si>
    <t>Procedimiento</t>
  </si>
  <si>
    <r>
      <rPr>
        <b/>
        <sz val="12"/>
        <rFont val="Arial"/>
        <family val="2"/>
      </rPr>
      <t xml:space="preserve">DGC
</t>
    </r>
    <r>
      <rPr>
        <sz val="12"/>
        <rFont val="Arial"/>
        <family val="2"/>
      </rPr>
      <t xml:space="preserve">NC - Subproceso Operación Logística
Subdirección Logística.
</t>
    </r>
  </si>
  <si>
    <t>AUDITORÍA AL PROCEDIMIENTO DE NOTIFICACIONES AND 2023 002
Periodo: 1/01/2022 - 28/02/2023
H1</t>
  </si>
  <si>
    <t>AND 2023 002</t>
  </si>
  <si>
    <r>
      <rPr>
        <b/>
        <sz val="12"/>
        <rFont val="Arial"/>
        <family val="2"/>
      </rPr>
      <t>Hallazgo No. 1. Deficiencia en el cumplimiento de los términos para notificar mandamientos de pago y resoluciones de seguir adelante la ejecución</t>
    </r>
    <r>
      <rPr>
        <sz val="12"/>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</si>
  <si>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</si>
  <si>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</si>
  <si>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Lista de Actos administrativos  notificados con constancia de notificación  e informe en pdf del cumplimiento del proceso de  las notificaciones en el SI Notificar </t>
  </si>
  <si>
    <r>
      <rPr>
        <b/>
        <sz val="12"/>
        <rFont val="Arial"/>
        <family val="2"/>
      </rPr>
      <t>DGC</t>
    </r>
    <r>
      <rPr>
        <sz val="12"/>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</si>
  <si>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</si>
  <si>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</si>
  <si>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r>
      <rPr>
        <b/>
        <sz val="12"/>
        <rFont val="Arial"/>
        <family val="2"/>
      </rPr>
      <t>DGC</t>
    </r>
    <r>
      <rPr>
        <sz val="12"/>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</si>
  <si>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</si>
  <si>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Lista de Actos administrativos notificados con constancia de notificación e informe en pdf del cumplimiento del proceso de las notificaciones en el SI Notificar</t>
  </si>
  <si>
    <r>
      <rPr>
        <b/>
        <sz val="12"/>
        <rFont val="Arial"/>
        <family val="2"/>
      </rPr>
      <t>DGC</t>
    </r>
    <r>
      <rPr>
        <sz val="12"/>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</si>
  <si>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</si>
  <si>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r>
      <rPr>
        <b/>
        <sz val="12"/>
        <rFont val="Arial"/>
        <family val="2"/>
      </rPr>
      <t>DGC</t>
    </r>
    <r>
      <rPr>
        <sz val="12"/>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</si>
  <si>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t>Actualizar el Instructivo  0035 "Seguimiento en el aplicativo Notificar y SINOT", para la optimización de los autocontroles que permitan el seguimiento y culminación del trámite en el Aplicativo notificar y SINOT.</t>
  </si>
  <si>
    <t>Publicación del instructivo en el Listado Maestro de Documentos</t>
  </si>
  <si>
    <r>
      <rPr>
        <b/>
        <sz val="12"/>
        <rFont val="Arial"/>
        <family val="2"/>
      </rPr>
      <t>DGC</t>
    </r>
    <r>
      <rPr>
        <sz val="12"/>
        <rFont val="Arial"/>
        <family val="2"/>
      </rPr>
      <t xml:space="preserve">
NC – Subproceso Recursos Administrativos
Dirección de Gestión Corporativa
Subdirección Administrativa
ELABORACIÓN (dd/mm/aaaa)
23/08/2023</t>
    </r>
  </si>
  <si>
    <r>
      <t>Socializar el Instructivo  0035 "</t>
    </r>
    <r>
      <rPr>
        <i/>
        <sz val="12"/>
        <rFont val="Arial"/>
        <family val="2"/>
      </rPr>
      <t>Seguimiento en el aplicativo Notificar y SINOT</t>
    </r>
    <r>
      <rPr>
        <sz val="12"/>
        <rFont val="Arial"/>
        <family val="2"/>
      </rPr>
      <t>" mediante  capacitación dirigida a las áreas de Documentación o quien haga sus veces a nivel nacional, una vez el mismo se encuentre actualizado y publicado en el Listado Maestro de Documentos</t>
    </r>
  </si>
  <si>
    <t>Lista de asistencia a capacitación virtual o link de video</t>
  </si>
  <si>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</si>
  <si>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Tip publicado</t>
  </si>
  <si>
    <t>Implantar el  Sistema SINOT a Nivel Nacional</t>
  </si>
  <si>
    <t>Reporte consolidado  generado a través del SINOT, donde se evidencia las direcciones Seccionales donde fue implementado</t>
  </si>
  <si>
    <t>AUDITORÍA AL PROCEDIMIENTO DE NOTIFICACIONES AND 2023 002
Periodo: 1/01/2022 - 28/02/2023
H7</t>
  </si>
  <si>
    <r>
      <rPr>
        <b/>
        <sz val="12"/>
        <rFont val="Arial"/>
        <family val="2"/>
      </rPr>
      <t>Hallazgo No. 7. Deficiencia en la generación y/o archivo de soportes de notificación</t>
    </r>
    <r>
      <rPr>
        <sz val="12"/>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</si>
  <si>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</si>
  <si>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</si>
  <si>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Formato FT-TAH-1722 diligenciado</t>
  </si>
  <si>
    <r>
      <rPr>
        <b/>
        <sz val="12"/>
        <rFont val="Arial"/>
        <family val="2"/>
      </rPr>
      <t>DGC</t>
    </r>
    <r>
      <rPr>
        <sz val="12"/>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</si>
  <si>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t>Realizar seguimiento mensual a la conformación de expedientes que contengan los documentos de las notificaciones y ejecutoria  a los expedientes que ya hayan finalizado el mes anterior, a una muestra del 20% de estos.</t>
  </si>
  <si>
    <t>Informe mensual del seguimiento de la muestra de los expedientes que ya hayan finalizado el mes anterior de conformidad con el procedimiento, verificando que el expediente cumpla con lo establecido al instructivo IN-ADF-0132.</t>
  </si>
  <si>
    <r>
      <rPr>
        <b/>
        <sz val="12"/>
        <rFont val="Arial"/>
        <family val="2"/>
      </rPr>
      <t>DGC</t>
    </r>
    <r>
      <rPr>
        <sz val="12"/>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</si>
  <si>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</si>
  <si>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 xml:space="preserve">Informe de los casos verificados vs cumplimiento de la notificación y su inclusión en el expediente, archivo PDF debidamente firmado por el jefe de División de Cobranzas.          </t>
  </si>
  <si>
    <r>
      <rPr>
        <b/>
        <sz val="12"/>
        <rFont val="Arial"/>
        <family val="2"/>
      </rPr>
      <t>DGC</t>
    </r>
    <r>
      <rPr>
        <sz val="12"/>
        <rFont val="Arial"/>
        <family val="2"/>
      </rPr>
      <t xml:space="preserve">
DS -Subproceso Administración de Cartera
Dirección Seccional de Impuestos y Aduanas de Santa Marta
División de Recaudo y Cobranzas
ELABORACIÓN (dd/mm/aaaa)
23/08/2023</t>
    </r>
  </si>
  <si>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</si>
  <si>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r>
      <rPr>
        <b/>
        <sz val="12"/>
        <rFont val="Arial"/>
        <family val="2"/>
      </rPr>
      <t>DGC</t>
    </r>
    <r>
      <rPr>
        <sz val="12"/>
        <rFont val="Arial"/>
        <family val="2"/>
      </rPr>
      <t xml:space="preserve">
DS -Subproceso Administración de Cartera
Dirección Seccional de Impuestos de Cali
División de Recaudo y Cobranzas
ELABORACIÓN (dd/mm/aaaa)
23/08/2023</t>
    </r>
  </si>
  <si>
    <t>Realizar seguimiento mensual en una muestra aleatoria del 12% de la conformación de los expedientes de cobro en SIPAC con mandamientos de pago y resoluciones de seguir adelante la ejecución</t>
  </si>
  <si>
    <t xml:space="preserve">Informe mensual de la conformacion segun  el IN ADF 132 , en archivo PDF con fecha cierta, indicando el objetivo, metodología, selección de la muestra, resultados y conclusiones, debidamente firmado por el jefe de División de Cobranzas </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</si>
  <si>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</si>
  <si>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Informe de los casos verificados vs cumplimiento del PR ADF 159 e IN ADF 132 y en archivo PDFcon fecha cierta, indicando el objetivo, metodología, selección de la muestra, resultados y conclusiones, debidamente firmado por el jefe de División de Cobranzas</t>
  </si>
  <si>
    <r>
      <rPr>
        <b/>
        <sz val="12"/>
        <rFont val="Arial"/>
        <family val="2"/>
      </rPr>
      <t>DGC</t>
    </r>
    <r>
      <rPr>
        <sz val="12"/>
        <rFont val="Arial"/>
        <family val="2"/>
      </rPr>
      <t xml:space="preserve">
DS - Subproceso de Recaudo y Devoluciones
Dirección Seccional de Impuestos de Cali.
División de Recaudo y Cobranzas
ELABORACIÓN (dd/mm/aaaa)
23/08/2023</t>
    </r>
  </si>
  <si>
    <t>Realizar seguimiento mensual con una muestra aleatoria del 20% de la conformación de los expedientes hibridos que requieren de notificacion subsidiaria de las resoluciones de devolución y/o compensación o autos inadmisorios.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</si>
  <si>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</si>
  <si>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</si>
  <si>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Implementar Sistema  SINOT" por contener repositorios virtuales para consulta de los soportes por acto administrativo</t>
  </si>
  <si>
    <r>
      <rPr>
        <b/>
        <sz val="12"/>
        <rFont val="Arial"/>
        <family val="2"/>
      </rPr>
      <t>DGC</t>
    </r>
    <r>
      <rPr>
        <sz val="12"/>
        <rFont val="Arial"/>
        <family val="2"/>
      </rPr>
      <t xml:space="preserve">
NC - Subproceso Recursos Administrativos
Dirección de Gestión Corporativa
Subdirección Administrativa
ELABORACIÓN (dd/mm/aaaa)
23/08/2023</t>
    </r>
  </si>
  <si>
    <t>AUDITORIA A LA GESTIÓN DOCUMENTAL AGD 2024 004
H1</t>
  </si>
  <si>
    <t>AGD 2024 004</t>
  </si>
  <si>
    <r>
      <rPr>
        <b/>
        <sz val="12"/>
        <rFont val="Arial"/>
        <family val="2"/>
      </rPr>
      <t>Hallazgo 1. Vulnerabilidad y deficiencia en el control y administración de los flujos de información de las Soluciones Tecnológicas y los Roles relacionados con la Gestión Documental de la Entidad.</t>
    </r>
    <r>
      <rPr>
        <sz val="12"/>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</si>
  <si>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t>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t>
  </si>
  <si>
    <t>1. Adquisicion de una nueva herramienta tecnologica para soportar las diferentes etapas de la gestion  documental.</t>
  </si>
  <si>
    <t>Diagnóstico y caracterización documental, insumo para la implementación del sistema</t>
  </si>
  <si>
    <r>
      <rPr>
        <b/>
        <sz val="12"/>
        <rFont val="Arial"/>
        <family val="2"/>
      </rPr>
      <t xml:space="preserve">DGC
</t>
    </r>
    <r>
      <rPr>
        <sz val="12"/>
        <rFont val="Arial"/>
        <family val="2"/>
      </rPr>
      <t>Subdirección Administrativa
Subdirección de Soluciones y Desarrollo 
Subdirección de Innovación y Proyectos</t>
    </r>
  </si>
  <si>
    <t>Elaboración de términos de referencia</t>
  </si>
  <si>
    <t xml:space="preserve">Convocatoria y evaluación de propuestas </t>
  </si>
  <si>
    <t xml:space="preserve">Contrato Firmado </t>
  </si>
  <si>
    <r>
      <rPr>
        <b/>
        <sz val="12"/>
        <rFont val="Arial"/>
        <family val="2"/>
      </rPr>
      <t xml:space="preserve">DGC
</t>
    </r>
    <r>
      <rPr>
        <sz val="12"/>
        <rFont val="Arial"/>
        <family val="2"/>
      </rPr>
      <t xml:space="preserve">NC - Subproceso Recursos Administrativos
Subdirección Administrativo
</t>
    </r>
    <r>
      <rPr>
        <b/>
        <sz val="12"/>
        <rFont val="Arial"/>
        <family val="2"/>
      </rPr>
      <t>DGIT</t>
    </r>
    <r>
      <rPr>
        <sz val="12"/>
        <rFont val="Arial"/>
        <family val="2"/>
      </rPr>
      <t xml:space="preserve">
NC - Subproceso Innovación y Tecnología
Subdirección de Soluciones y Desarrollo 
Subdirección de Innovación y Proyectos</t>
    </r>
  </si>
  <si>
    <t xml:space="preserve">Plan de trabajo de
implementación de la solución
tecnológica. </t>
  </si>
  <si>
    <t xml:space="preserve">Informes de seguimiento </t>
  </si>
  <si>
    <t>Puesta en producción de la solución tecnológica: 
a. (01) Un formato información de versión FT-IIT-1851.
b) (01) Un formato de Aceptación de Pruebas funcionales y salida a producción 
FT-IIT-2180
b. (01) Un Acta de comité de gestión de Cambios de Tecnología del correspondiente software instalado y en producción</t>
  </si>
  <si>
    <t>Documento con la solicitud de retiro del sistema SGDIAN del inventario de las soluciones tecnológicas.
Documento de solicitud de retiro de la placa del sistema SGDIAN del inventario de activos de la DIAN.</t>
  </si>
  <si>
    <r>
      <rPr>
        <b/>
        <sz val="12"/>
        <rFont val="Arial"/>
        <family val="2"/>
      </rPr>
      <t>DGC</t>
    </r>
    <r>
      <rPr>
        <sz val="12"/>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</si>
  <si>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t>Anexo de Roles actualizado y publicado</t>
  </si>
  <si>
    <r>
      <rPr>
        <b/>
        <sz val="12"/>
        <rFont val="Arial"/>
        <family val="2"/>
      </rPr>
      <t>DGC</t>
    </r>
    <r>
      <rPr>
        <sz val="12"/>
        <rFont val="Arial"/>
        <family val="2"/>
      </rPr>
      <t xml:space="preserve">
NC - Subproceso Innovación y Tecnología
Subdirección de Soluciones y Desarrollo 
Coordinación de Soporte Técnico al Usuario</t>
    </r>
  </si>
  <si>
    <t>Auditoría a la Radicación y Trámite de Quejas Disciplinarias ATD 2024-005</t>
  </si>
  <si>
    <t xml:space="preserve"> ATD 2024-005
H1</t>
  </si>
  <si>
    <r>
      <t xml:space="preserve">Hallazgo No. 1. Deficiencias en la gestión, trámite y evaluación de las quejas y/o noticias disciplinarias. </t>
    </r>
    <r>
      <rPr>
        <sz val="12"/>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</si>
  <si>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t>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t>
  </si>
  <si>
    <t xml:space="preserve">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
</t>
  </si>
  <si>
    <t>Documento de lineamiento</t>
  </si>
  <si>
    <r>
      <rPr>
        <b/>
        <sz val="12"/>
        <rFont val="Arial"/>
        <family val="2"/>
      </rPr>
      <t>DGC</t>
    </r>
    <r>
      <rPr>
        <sz val="12"/>
        <rFont val="Arial"/>
        <family val="2"/>
      </rPr>
      <t xml:space="preserve">
Dirección de Gestión Corporativa
Subdirección de Asuntos Disciplinarios
Coordinación de Instrucción </t>
    </r>
  </si>
  <si>
    <t xml:space="preserve">Efectuar seguimiento a la implementación y cumplimiento del lineamiento interno.  El primer informe incluirá el reporte de gestión de las quejas disciplinarias que al momento de la auditoría estaban pendientes de cumplir el direccionamiento dispuesto. </t>
  </si>
  <si>
    <t xml:space="preserve">Informe de seguimiento mensual </t>
  </si>
  <si>
    <t>Efectuar, para la vigencia 2025, sensibilización a los Jefes de área y demás personal de la entidad sobre la importancia que reviste la presentación de los informes con incidencia disciplinaria, una vez se tenga conocimiento de la situación irregular.</t>
  </si>
  <si>
    <t>Publicaciones</t>
  </si>
  <si>
    <t xml:space="preserve"> ATD 2024-005
H2</t>
  </si>
  <si>
    <r>
      <t xml:space="preserve">Hallazgo No. 2. Deficiencias en la gestión de comunicación y notificación de actos administrativos proferidos en la etapa de instrucción disciplinaria.
</t>
    </r>
    <r>
      <rPr>
        <sz val="12"/>
        <rFont val="Arial"/>
        <family val="2"/>
      </rPr>
      <t xml:space="preserve">De una muestra de 68 expedientes, asociados a 70 quejas recibidas entre el 01/01/2023 a 30/06/2024 se identificaron deficiencias en la gestión de comunicación y notificación de actos administrativos, así:
</t>
    </r>
    <r>
      <rPr>
        <b/>
        <sz val="12"/>
        <rFont val="Arial"/>
        <family val="2"/>
      </rPr>
      <t>2.1</t>
    </r>
    <r>
      <rPr>
        <sz val="12"/>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rFont val="Arial"/>
        <family val="2"/>
      </rPr>
      <t xml:space="preserve">2.2  </t>
    </r>
    <r>
      <rPr>
        <sz val="12"/>
        <rFont val="Arial"/>
        <family val="2"/>
      </rPr>
      <t xml:space="preserve">	En dos expedientes no se dio cumplimiento a la comunicación del auto de terminación y archivo al quejoso, limitando la posibilidad de recurrir esta decisión. (Anexo 7).
</t>
    </r>
    <r>
      <rPr>
        <b/>
        <sz val="12"/>
        <rFont val="Arial"/>
        <family val="2"/>
      </rPr>
      <t>2.3</t>
    </r>
    <r>
      <rPr>
        <sz val="12"/>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</si>
  <si>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t xml:space="preserve">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t>
  </si>
  <si>
    <t xml:space="preserve">Realizar seguimiento al 50% de las providencias radicadas para notificaciones y/o comunicaciones registradas en la base de datos dispuesta para tal fin, con el propósito de asegurar la consistencia, oportunidad y completitud de la gestión encomendada. </t>
  </si>
  <si>
    <r>
      <rPr>
        <b/>
        <sz val="12"/>
        <rFont val="Arial"/>
        <family val="2"/>
      </rPr>
      <t>DGC</t>
    </r>
    <r>
      <rPr>
        <sz val="12"/>
        <rFont val="Arial"/>
        <family val="2"/>
      </rPr>
      <t xml:space="preserve">
Dirección de Gestión Corporativa
Subdirección de Asuntos Disciplinarios
Coordinación de Enlace Procesal</t>
    </r>
  </si>
  <si>
    <t xml:space="preserve"> ATD 2024-005
H3</t>
  </si>
  <si>
    <r>
      <rPr>
        <b/>
        <sz val="12"/>
        <rFont val="Arial"/>
        <family val="2"/>
      </rPr>
      <t>Hallazgo No. 3. Incumplimiento en la conformación, gestión documental y en el manejo de información reservada y/o de datos personales en los expedientes.</t>
    </r>
    <r>
      <rPr>
        <sz val="12"/>
        <rFont val="Arial"/>
        <family val="2"/>
      </rPr>
      <t xml:space="preserve">
</t>
    </r>
    <r>
      <rPr>
        <b/>
        <sz val="12"/>
        <rFont val="Arial"/>
        <family val="2"/>
      </rPr>
      <t>3.1</t>
    </r>
    <r>
      <rPr>
        <sz val="12"/>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rFont val="Arial"/>
        <family val="2"/>
      </rPr>
      <t xml:space="preserve">Quejas contenidas en carpeta digital: </t>
    </r>
    <r>
      <rPr>
        <sz val="12"/>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rFont val="Arial"/>
        <family val="2"/>
      </rPr>
      <t xml:space="preserve">3.2  </t>
    </r>
    <r>
      <rPr>
        <sz val="12"/>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rFont val="Arial"/>
        <family val="2"/>
      </rPr>
      <t>3.3</t>
    </r>
    <r>
      <rPr>
        <sz val="12"/>
        <rFont val="Arial"/>
        <family val="2"/>
      </rPr>
      <t xml:space="preserve">	 67 expedientes no cuentan con el duplicado o copia integral de la actuación disciplinaria.  (Anexo 13) 
</t>
    </r>
    <r>
      <rPr>
        <b/>
        <sz val="12"/>
        <rFont val="Arial"/>
        <family val="2"/>
      </rPr>
      <t xml:space="preserve">3.4 </t>
    </r>
    <r>
      <rPr>
        <sz val="12"/>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</si>
  <si>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t xml:space="preserve">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t>
  </si>
  <si>
    <t xml:space="preserve">
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
</t>
  </si>
  <si>
    <t xml:space="preserve">Lista que de cuenta de la asistencia de los servidores SAD a la capacitación.
</t>
  </si>
  <si>
    <t>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t>
  </si>
  <si>
    <t xml:space="preserve">Lista de Chequeo físico y/o Virtual </t>
  </si>
  <si>
    <t>Efectuar jornada especial de trabajo para la creación de cuadernos separados con información reservada en relación con los expedientes que fueron identificados en la auditoría, sin esa condición.</t>
  </si>
  <si>
    <t>Informe que de cuenta del cumplimiento de la debida conformación del cuaderno separado con información reservada del 100% de los expedientes  a que refiere la acción.</t>
  </si>
  <si>
    <t xml:space="preserve">Efectuar jornada para realizar la actualización de carátulas o formato FT-ADF-2338, a fin de registrar en éstas la información mínima requerida de cada expediente, de conformidad con las directrices y procedimientos vigentes. </t>
  </si>
  <si>
    <t>Carátulas actualizadas</t>
  </si>
  <si>
    <t>Verificar aleatoriamente el cumplimiento del registro de infomación en el formato FT-ADF-2338 en el 50% de los expedientes, de conformidad con las directrices y procedimientos vigentes y el Instructivo IN-ADF-0132 v 5 en materia de gestión documental.</t>
  </si>
  <si>
    <t>Informe</t>
  </si>
  <si>
    <t xml:space="preserve">
Solicitar a la Dirección de Gestión de Innovación y Tecnología la ampliación del espacio de SharePoint asignado a la Subdirección de Asuntos Disciplinarios o la asignación de otro espacio. </t>
  </si>
  <si>
    <t>Correo electrónico de solicitud de ampliación de espacio en SharePoint o de asignación de otro espacio para repositorio de archivos digitalizados</t>
  </si>
  <si>
    <r>
      <rPr>
        <b/>
        <sz val="12"/>
        <rFont val="Arial"/>
        <family val="2"/>
      </rPr>
      <t>DGC</t>
    </r>
    <r>
      <rPr>
        <sz val="12"/>
        <rFont val="Arial"/>
        <family val="2"/>
      </rPr>
      <t xml:space="preserve">
Dirección de Gestión Corporativa
Subdirección de Asuntos Disciplinarios
Dirección de Gestión de Innovación y Tecnología   
Subdirección Innovación y Proyectos </t>
    </r>
  </si>
  <si>
    <t>Realizar la digitalización y almacenamiento progresivo de los expedientes, para contar con una copia de respaldo.</t>
  </si>
  <si>
    <t xml:space="preserve">Captura de imagen de SharePoint </t>
  </si>
  <si>
    <t xml:space="preserve"> ATD 2024-005
H4</t>
  </si>
  <si>
    <r>
      <t xml:space="preserve">Hallazgo No. 4. Deficiencias en la gestión de accesos al aplicativo VIGIA. 
</t>
    </r>
    <r>
      <rPr>
        <sz val="12"/>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rFont val="Arial"/>
        <family val="2"/>
      </rPr>
      <t>4.1</t>
    </r>
    <r>
      <rPr>
        <sz val="12"/>
        <rFont val="Arial"/>
        <family val="2"/>
      </rPr>
      <t xml:space="preserve">	Cuatro funcionarios con roles activos en el aplicativo VIGIA, que no aparecen registrados en la planta de personal activa a 01/07/2024. (Anexo 14)
</t>
    </r>
    <r>
      <rPr>
        <b/>
        <sz val="12"/>
        <rFont val="Arial"/>
        <family val="2"/>
      </rPr>
      <t>4.2</t>
    </r>
    <r>
      <rPr>
        <sz val="12"/>
        <rFont val="Arial"/>
        <family val="2"/>
      </rPr>
      <t xml:space="preserve">	Cuatro funcionarios ubicados en Direcciones Seccionales con roles activos del aplicativo VIGIA. (Anexo 15)
</t>
    </r>
    <r>
      <rPr>
        <b/>
        <sz val="12"/>
        <rFont val="Arial"/>
        <family val="2"/>
      </rPr>
      <t>4.3</t>
    </r>
    <r>
      <rPr>
        <sz val="12"/>
        <rFont val="Arial"/>
        <family val="2"/>
      </rPr>
      <t xml:space="preserve">	Siete funcionarios que se encuentran ubicados en el Nivel Central, en dependencias diferentes a la Subdirección de Asuntos Disciplinarios y poseen roles activos en el aplicativo VIGIA (Anexo 16).</t>
    </r>
  </si>
  <si>
    <t xml:space="preserve">Falta de cumplimiento a los controles establecidos por parte de la primera y segunda línea de defensa en relación con la gestión y seguimiento de roles de acceso a los sistemas de información. </t>
  </si>
  <si>
    <t>Gestionar la cancelación de roles del aplicativo Vigía  de los exfuncionarios de la SAD y de los que no se encuentren adscritos a ella, ante la Subdirección de Soluciones y Desarrollo, a través de la herramienta Aranda.</t>
  </si>
  <si>
    <t xml:space="preserve">Casos registrados y gestionados en la herramienta Aranda </t>
  </si>
  <si>
    <r>
      <rPr>
        <b/>
        <sz val="12"/>
        <rFont val="Arial"/>
        <family val="2"/>
      </rPr>
      <t>DGC</t>
    </r>
    <r>
      <rPr>
        <sz val="12"/>
        <rFont val="Arial"/>
        <family val="2"/>
      </rPr>
      <t xml:space="preserve">
Dirección de Gestión Corporativa
Subdirección de Asuntos Disciplinarios
Coordinación de Instrucción  
Dirección de Gestión de Innovación y Tecnología   
Subdirección Innovación y Proyectos </t>
    </r>
  </si>
  <si>
    <t>Contrastar mensualmente los reportes de roles que se publican por parte de la DGIT en la DIANNET vs el listado de funcionarios de la Subdirección de Asuntos Disciplinarios.</t>
  </si>
  <si>
    <t xml:space="preserve">Informe mensual de verificación contentivo de lo encontrado y de las acciones a realizar en caso de advertir alguna inconsistencia. </t>
  </si>
  <si>
    <r>
      <rPr>
        <b/>
        <sz val="12"/>
        <rFont val="Arial"/>
        <family val="2"/>
      </rPr>
      <t xml:space="preserve">DGC
</t>
    </r>
    <r>
      <rPr>
        <sz val="12"/>
        <rFont val="Arial"/>
        <family val="2"/>
      </rPr>
      <t xml:space="preserve">Dirección de Gestión Corporativa
Subdirección de Asuntos Disciplinarios
Coordinación de Instrucción
Coordinación de Decisiones
Coordinación de Enlace Procesal                                       </t>
    </r>
  </si>
  <si>
    <t xml:space="preserve"> ATD 2024-005
H5</t>
  </si>
  <si>
    <r>
      <rPr>
        <b/>
        <sz val="12"/>
        <rFont val="Arial"/>
        <family val="2"/>
      </rPr>
      <t xml:space="preserve">Hallazgo No. 5. Deficiencias en los Sistemas de Información y archivos que apoyan el Subproceso de Investigaciones Disciplinarias. </t>
    </r>
    <r>
      <rPr>
        <sz val="12"/>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rFont val="Arial"/>
        <family val="2"/>
      </rPr>
      <t>Aplicativos no corporativos</t>
    </r>
    <r>
      <rPr>
        <sz val="12"/>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</si>
  <si>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t xml:space="preserve">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t>
  </si>
  <si>
    <t>Adelantar el proceso de contratación de la solución tecnológica</t>
  </si>
  <si>
    <t>Realizar el proceso de
contratación de acuerdo
con sus etapas</t>
  </si>
  <si>
    <t>Contrato Firmado</t>
  </si>
  <si>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</si>
  <si>
    <t>Definir un plan de trabajo de desarrollo de la solución tecnológica</t>
  </si>
  <si>
    <t>Definir el plan de
trabajo de la solución
tecnológica</t>
  </si>
  <si>
    <t>Plan de trabajo</t>
  </si>
  <si>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</si>
  <si>
    <t>Iniciar el desarrollo de la solución tecnológica.</t>
  </si>
  <si>
    <t>Desarrollo de la solución tecnológica</t>
  </si>
  <si>
    <t>Informes de seguimiento/actas de reunión</t>
  </si>
  <si>
    <t>Poner en producción la solución tecnológica</t>
  </si>
  <si>
    <t>Definir la puesta producción de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</si>
  <si>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</si>
  <si>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</si>
  <si>
    <t>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t>
  </si>
  <si>
    <t xml:space="preserve">1. Oficio de solicitud al administrador de SharePoint de la SAD para la gestión relacionada con el almacenamiento de Bases de Datos en espacio de la Coordinación de Instrucción, otorgamiento de permisos de acceso y modificación.
2. Captura de imagen de SharePoint que de cuenta del almacenamiento de las bases de datos. </t>
  </si>
  <si>
    <r>
      <rPr>
        <b/>
        <sz val="12"/>
        <rFont val="Arial"/>
        <family val="2"/>
      </rPr>
      <t>DGC</t>
    </r>
    <r>
      <rPr>
        <sz val="12"/>
        <rFont val="Arial"/>
        <family val="2"/>
      </rPr>
      <t xml:space="preserve">
Dirección de Gestión Corporativa
Subdirección de Asuntos Disciplinarios
Coordinación de Instrucción</t>
    </r>
  </si>
  <si>
    <t>Actualizar los nombres de las bases de datos de la Subdirección, según el nombre que se les dio en NOVASEC</t>
  </si>
  <si>
    <t>1. Correo electrónico contentivo de la respectiva instrucción
2. Captura de imagen del SharePoint que de cuenta del cumplimiento de la actualización de los nombres de las bases de datos</t>
  </si>
  <si>
    <t>Realizar la gestión del registro de base de datos de noticias disciplinarias en NOVASEC</t>
  </si>
  <si>
    <t xml:space="preserve">1. Correo electrónico de solicitud de registro - Pantallazo reporte Novasec
2. Captura de imagen tomada de la plataforma NOVASEC que de cuenta del registro de la base de datos de noticias disciplinarias. </t>
  </si>
  <si>
    <r>
      <rPr>
        <b/>
        <sz val="12"/>
        <rFont val="Arial"/>
        <family val="2"/>
      </rPr>
      <t>DGC</t>
    </r>
    <r>
      <rPr>
        <sz val="12"/>
        <rFont val="Arial"/>
        <family val="2"/>
      </rPr>
      <t xml:space="preserve">
Dirección de Gestión Corporativa
Subdirección de Asuntos Disciplinarios</t>
    </r>
  </si>
  <si>
    <t>AUDITORÍA A LA CONTRATACIÓN DE LA DIAN 
ACD-2025-001</t>
  </si>
  <si>
    <t>ACD-2025-001
H-1 Lit. a)
H-1 Lit. b)
H-1 Lit. c)</t>
  </si>
  <si>
    <r>
      <rPr>
        <b/>
        <sz val="12"/>
        <rFont val="Arial"/>
        <family val="2"/>
      </rPr>
      <t>Hallazgo No. 1 Deficiencias en la planeación y gestiones en la etapa precontractual de contratos de arrendamiento: DSA Medellín, DSA Cali, DSIA Villavicencio.</t>
    </r>
    <r>
      <rPr>
        <sz val="12"/>
        <rFont val="Arial"/>
        <family val="2"/>
      </rPr>
      <t xml:space="preserve">
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
a. Edificio El Colombiano - Direcciones Seccionales de Impuestos y Aduanas de Medellín. Contratos 90-013-2024 y 90-001-2025 (F-D)
La DSA de Medellín suscribió los contratos 90-013-2024 y 90-001-2025 cuyo objeto era el “Arrendamiento de un inmueble para el funcionamiento de la DIAN – Direcciones Seccionales de Impuestos y Aduanas de Medellín”.
 Para el contrato </t>
    </r>
    <r>
      <rPr>
        <b/>
        <sz val="12"/>
        <rFont val="Arial"/>
        <family val="2"/>
      </rPr>
      <t>90-013-2024</t>
    </r>
    <r>
      <rPr>
        <sz val="12"/>
        <rFont val="Arial"/>
        <family val="2"/>
      </rPr>
      <t xml:space="preserve">,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
·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
·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
Para el contrato </t>
    </r>
    <r>
      <rPr>
        <b/>
        <sz val="12"/>
        <rFont val="Arial"/>
        <family val="2"/>
      </rPr>
      <t>90-001-2025</t>
    </r>
    <r>
      <rPr>
        <sz val="12"/>
        <rFont val="Arial"/>
        <family val="2"/>
      </rPr>
      <t>,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
·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
·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
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
b. Edificio Pacific Tower – Dirección Seccional de Aduanas de Cali. Contrato 88-001-2025 (D):
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
·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
·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
•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
c. Contratos de arrendamiento DSIA de Villavicencio No. 22-001-2024 y No. 22-001-2025:
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
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
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t>
    </r>
  </si>
  <si>
    <t>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t>
  </si>
  <si>
    <t>Revisar y actualizar el instructivo IN-ADF-0226 “Modalidades de selección” para incluir listas de chequeo por modalidad de selección, que garanticen cumplimiento de la normatividad vigente y estandarización de procesos a nivel nacional</t>
  </si>
  <si>
    <t>Actualizar el instructivo IN-ADF-0226 “Modalidades de selección” para incluir listas de chequeo por modalidad de selección, que garanticen cumplimiento de la normatividad vigente y estandarización de procesos a nivel nacional</t>
  </si>
  <si>
    <t xml:space="preserve">IN-ADF-0226 “Modalidades de selección”
</t>
  </si>
  <si>
    <r>
      <rPr>
        <b/>
        <sz val="12"/>
        <rFont val="Arial"/>
        <family val="2"/>
      </rPr>
      <t>DGC</t>
    </r>
    <r>
      <rPr>
        <sz val="12"/>
        <rFont val="Arial"/>
        <family val="2"/>
      </rPr>
      <t xml:space="preserve">
Dirección de Gestión Corporativa
Subdirección de Compras y Contratos</t>
    </r>
  </si>
  <si>
    <t>Elaborar y publicar listas de chequeo por modalidad de selección</t>
  </si>
  <si>
    <t>Lista de chequeo por modalidad de selección</t>
  </si>
  <si>
    <t>Socializar a través de comunicación interna actualización del instructivo IN-ADF-0226 “Modalidades de selección” y las listas de chequeo por modalidad de selección</t>
  </si>
  <si>
    <t>Comunicación interna</t>
  </si>
  <si>
    <t>Llevar a cabo seguimiento al cumplimiento de cronogramas y obligaciones derivadas de la etapa precontractual, contractual y post contractual</t>
  </si>
  <si>
    <t xml:space="preserve">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t>
  </si>
  <si>
    <t>Actas de seguimiento con el consolidado mensual a nivel nacional</t>
  </si>
  <si>
    <r>
      <rPr>
        <b/>
        <sz val="12"/>
        <rFont val="Arial"/>
        <family val="2"/>
      </rPr>
      <t>DGC</t>
    </r>
    <r>
      <rPr>
        <sz val="12"/>
        <rFont val="Arial"/>
        <family val="2"/>
      </rPr>
      <t xml:space="preserve">
Dirección de Gestión Corporativa
Subdirección de Compras y Contratos
Direcciones Seccionales
Divisiones Administrativas y Financieras </t>
    </r>
  </si>
  <si>
    <t>Impartir lineamientos para que se incluya en los compromisos laborales de los funcionarios que participan en la planeación, ejecución y etapa  de los procesos de selección, la evaluación de la oportunidad en el cumplimiento de sus funciones.</t>
  </si>
  <si>
    <t>Expedir memorando lineamientos para que se incluya en los compromisos laborales de los funcionarios que participan en la planeación, ejecución y etapa  de los procesos de selección, la evaluación de la oportunidad en el cumplimiento de sus funciones.</t>
  </si>
  <si>
    <t>Memorando impartiendo lineamientos para que se incluya en los compromisos laborales de los funcionarios que participan en la planeación, ejecución y etapa  de los procesos de selección, la evaluación de la oportunidad en el cumplimiento de sus funciones.</t>
  </si>
  <si>
    <r>
      <rPr>
        <b/>
        <sz val="12"/>
        <rFont val="Arial"/>
        <family val="2"/>
      </rPr>
      <t>DGC</t>
    </r>
    <r>
      <rPr>
        <sz val="12"/>
        <rFont val="Arial"/>
        <family val="2"/>
      </rPr>
      <t xml:space="preserve">
Dirección de Gestión Corporativa
Subdirección de Compras y Contratos
Subdirección de Talento Humano</t>
    </r>
  </si>
  <si>
    <t>Fortalecer los conocimientos de todos los funcionarios que participan en los procesos de contratación.</t>
  </si>
  <si>
    <t xml:space="preserve">Realizar capacitación en planeación y gestión de riesgos para todos los servidores públicos a nivel nacional que participen en los Procesos de Contratación de la entidad, en sus etapas precontractual, contractual y </t>
  </si>
  <si>
    <t>Registros de asistencia a la capacitación, presentación socializada o material expuesto y  la evaluación de impacto de la capacitación (conocimientos pre y post)</t>
  </si>
  <si>
    <t>Actualizar la Matriz de Riesgos del subproceso de Compras y Contratos para revisar los controles existentes e identificar posibles nuevos riesgos, causas y controles.</t>
  </si>
  <si>
    <t>Realizar la actualización de la matriz de riesgos del subproceso de Compras y Contratos</t>
  </si>
  <si>
    <t>Matriz de riesgos actualizada</t>
  </si>
  <si>
    <t>Fortalecer los conocimientos de los funcionarios que participan en la estructuración de los procesos de contratación, específicamente en la solicitud de adquisición y estudios del sector.</t>
  </si>
  <si>
    <t>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t>
  </si>
  <si>
    <r>
      <rPr>
        <b/>
        <sz val="12"/>
        <rFont val="Arial"/>
        <family val="2"/>
      </rPr>
      <t>DGC</t>
    </r>
    <r>
      <rPr>
        <sz val="12"/>
        <rFont val="Arial"/>
        <family val="2"/>
      </rPr>
      <t xml:space="preserve">
Dirección de Gestión Corporativa
Subdirección de Compras y Contratos
Subdirección Escuela de Impuestos y Aduanas
 </t>
    </r>
  </si>
  <si>
    <t>ACD-2025-001
H-2</t>
  </si>
  <si>
    <r>
      <rPr>
        <b/>
        <sz val="12"/>
        <rFont val="Arial"/>
        <family val="2"/>
      </rPr>
      <t xml:space="preserve">Hallazgo No. 2. Inoportunidad en la presentación de la solicitud de adquisición: Nivel Central, DSA Cali, DSA Medellín, DSIA Villavicencio. </t>
    </r>
    <r>
      <rPr>
        <sz val="12"/>
        <rFont val="Arial"/>
        <family val="2"/>
      </rPr>
      <t xml:space="preserve">
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t>
    </r>
  </si>
  <si>
    <t>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t>
  </si>
  <si>
    <t xml:space="preserve">Llevar a cabo seguimiento al cumplimiento de cronogramas y obligaciones derivadas de la etapa precontractual, contractual y </t>
  </si>
  <si>
    <t xml:space="preserve"> Actas de seguimiento con el consolidado mensual a nivel nacional</t>
  </si>
  <si>
    <t>Realizar capacitación en planeación y gestión de riesgos para todos los servidores públicos a nivel nacional que participen en los Procesos de Contratación de la entidad, en sus etapas precontractual, contractual y post contractual</t>
  </si>
  <si>
    <t>ACD-2025-001
H-3</t>
  </si>
  <si>
    <r>
      <rPr>
        <b/>
        <sz val="12"/>
        <rFont val="Arial"/>
        <family val="2"/>
      </rPr>
      <t xml:space="preserve">Hallazgo No. 3. Inoportunidad o falta de publicación de documentos del proceso contractual en el Sistema Electrónico para la Contratación Pública – SECOP II: Nivel Central, DSA Cali, DSA Medellín, DSI Bogotá, DSIA Villavicencio.
</t>
    </r>
    <r>
      <rPr>
        <sz val="12"/>
        <rFont val="Arial"/>
        <family val="2"/>
      </rPr>
      <t xml:space="preserve">
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t>
    </r>
  </si>
  <si>
    <t>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t>
  </si>
  <si>
    <t>ACD-2025-001
H-4</t>
  </si>
  <si>
    <r>
      <rPr>
        <b/>
        <sz val="12"/>
        <rFont val="Arial"/>
        <family val="2"/>
      </rPr>
      <t xml:space="preserve">Hallazgo No. 4. Deficiencias en la supervisión de contratos: Nivel Central, DSA Cali, DSA Medellín, DSI Bogotá, DSIA Villavicencio.
</t>
    </r>
    <r>
      <rPr>
        <sz val="12"/>
        <rFont val="Arial"/>
        <family val="2"/>
      </rPr>
      <t xml:space="preserve">
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
•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
•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
• Incumplimiento en la periodicidad en la emisión de informes de supervisión en los contratos Nivel Central: 00-053-2024, 00-084-2024, 00-172-2024, 00-175-2024, 00-219-2024, 00-007-2025, DSA Cali: 88-006-2024, DSA Medellín: 90-013-2024, DSI Bogotá: OC 137800, DSIA Villavicencio: 22-001-2024. (Anexo 4 - Ibidem).
• Deficiente monitoreo y seguimiento a los riesgos en los contratos Nivel Central: 00-175-2024, 00-007-2025, DSA Cali: 88-006-2024, DSA Medellín: 90-013-2024, 90-001-2025. (Anexo 4 - Ibidem).</t>
    </r>
  </si>
  <si>
    <t>Inaplicación e insuficiencia de controles que permitan garantizar que las actividades de seguimiento y verificación a la ejecución contractual se realicen, documenten y publiquen de manera permanente y en la periodicidad establecida.</t>
  </si>
  <si>
    <t xml:space="preserve">Fortalecer los conocimientos de  los funcionarios que ejercer funciones de supervisión en las etapas contractual y  </t>
  </si>
  <si>
    <t xml:space="preserve">Realizar capacitación en supervisión contractual y </t>
  </si>
  <si>
    <t>Auditoría a  la Gestión de Accesos
AGA 2025-002</t>
  </si>
  <si>
    <t>AGA 2025-002
H7</t>
  </si>
  <si>
    <r>
      <rPr>
        <b/>
        <sz val="12"/>
        <rFont val="Arial"/>
        <family val="2"/>
      </rPr>
      <t xml:space="preserve">Hallazgo 7. Debilidades en la gestión de roles asignados en periodos de situaciones administrativas superiores a 15 días calendario. (P)
</t>
    </r>
    <r>
      <rPr>
        <sz val="12"/>
        <rFont val="Arial"/>
        <family val="2"/>
      </rPr>
      <t xml:space="preserve">
Analizada la información relacionada con los reportes de roles asignados respecto de las situaciones administrativas, superiores a 15 días calendario, de los funcionarios reportados por la SGEP, entre el 01 de enero de 2024 y 15 de marzo de 2025, se evidenció:
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
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
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"Servidor DIAN" por lo que se evidencia acceso indebido a los sistemas de información de la entidad, por parte de exfuncionarios que ya no ostentaban la calidad de servidores públicos de la DIAN, por lo que se establece una presunta incidencia de tipo penal, según el artículo "269A Acceso abusivo a un sistema informático” del Código Penal, modificado por la Ley 1273 de 2009. (Solución Tecnológica: Análisis de Operaciones).  (P).</t>
    </r>
  </si>
  <si>
    <t>Falta de:
 i) de desarrollos que permitan la integración confiable entre la solución tecnológica KACTUS y la plataforma MUISCA, la plataforma SIAT y con otras soluciones tecnológicas; 
i) de acceso en tiempo real a la información de los roles que no fueron inactivados por fallas en la integración entre soluciones tecnológicas; 
iii) estandarización en la frecuencia de la publicación de reportes y sincronización y/o actualización oportuna de las situaciones administrativas de las Direcciones Seccionales en el Sistema KACTUS; 
- Multiplicidad de reportes generados de las diferentes plataformas y soluciones tecnológicas.</t>
  </si>
  <si>
    <t xml:space="preserve">Realizar una 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</si>
  <si>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-Recibir un requerimiento formal de mejora que incluya las necesidades propias de MUISCA
</t>
  </si>
  <si>
    <r>
      <rPr>
        <b/>
        <sz val="12"/>
        <rFont val="Arial"/>
        <family val="2"/>
      </rPr>
      <t>DGC</t>
    </r>
    <r>
      <rPr>
        <sz val="12"/>
        <rFont val="Arial"/>
        <family val="2"/>
      </rPr>
      <t xml:space="preserve">
Dirección de Gestión de Innovación y Tecnología
Dirección de Gestión Corporativa
Subdirección de Gestión del Empleo Público </t>
    </r>
  </si>
  <si>
    <t>Para las demas plataformas
Socializar y capacitar a los responsables de usuarios en cada área sobre las funciones de kactus y el uso del reporte unificado de roles.</t>
  </si>
  <si>
    <t>Listas de asistencia</t>
  </si>
  <si>
    <t xml:space="preserve">Realizar un diagnóstico que permita  identificar la viabilidad para implementar la interfaz entre SIAT y Kactus </t>
  </si>
  <si>
    <t xml:space="preserve">Diagnóstico técnico y analisis de viabilidad
</t>
  </si>
  <si>
    <t>Informe técnico</t>
  </si>
  <si>
    <r>
      <rPr>
        <b/>
        <sz val="12"/>
        <rFont val="Arial"/>
        <family val="2"/>
      </rPr>
      <t xml:space="preserve">DGC
</t>
    </r>
    <r>
      <rPr>
        <sz val="12"/>
        <rFont val="Arial"/>
        <family val="2"/>
      </rPr>
      <t xml:space="preserve">Dirección de Gestión de Innovación y Tecnología
Subdirección de Innovación y Proyectos 
</t>
    </r>
  </si>
  <si>
    <t>Creación de un reporte unificado de situación administrativa de funcionarios activos en planta a partir del sistema KACTUS</t>
  </si>
  <si>
    <t>Llevar a cabo una mesa de trabajo con los responsables, con el fin de identificar campos necesarios de las bases de datos de kactus de la planta personal.</t>
  </si>
  <si>
    <t>Acta de mesa de trabajo</t>
  </si>
  <si>
    <t xml:space="preserve">- Generar un reporte estandarizado desde el sistema KACTUS que integre la situación administrativa actualizada de todos los funcionarios, contratistas, pasantes, entes de control y demás usuarios no funcionarios. </t>
  </si>
  <si>
    <t>Reporte</t>
  </si>
  <si>
    <t>Definir responsables de gestión de usuarios por cada solución tecnológica (MUISCA, SIAT, SIFARO, SIGLO XXI, etc.) y realizar verificaciones periódicas para inactivar roles de usuarios no vigentes, incluyendo exfuncionarios, contratistas y entes de control</t>
  </si>
  <si>
    <t>-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</si>
  <si>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Solicitar a la DGIT la actualización respecto al estado de los casos de usuarios que no figuran en Directorio Activo  y tampoco estuvieron vinculados a la extinta Direccion Seccional de Grandes contribuyentes.</t>
  </si>
  <si>
    <t xml:space="preserve">Enviar un correo u oficio la DGIT , solicitando que analice los casos con el fin de obtener una solución sobre el tema. </t>
  </si>
  <si>
    <t>Envio solicitud a  través de correo.</t>
  </si>
  <si>
    <r>
      <rPr>
        <b/>
        <sz val="12"/>
        <rFont val="Arial"/>
        <family val="2"/>
      </rPr>
      <t>DGC</t>
    </r>
    <r>
      <rPr>
        <sz val="12"/>
        <rFont val="Arial"/>
        <family val="2"/>
      </rPr>
      <t xml:space="preserve">
Dirección de Gestión de Innovación y Tecnología
Dirección Operativa de Grandes Contribuyentes
</t>
    </r>
  </si>
  <si>
    <t>Auditoría a la Contratación de la DIAN - ACD 2023-006</t>
  </si>
  <si>
    <t>ACD 2023-006</t>
  </si>
  <si>
    <r>
      <rPr>
        <b/>
        <sz val="12"/>
        <rFont val="Arial"/>
        <family val="2"/>
      </rPr>
      <t>Hallazgo No.4 Inoportunidad de la Liquidación de contratos y el cierre de expedientes electrónicos en SECOP II
Subdirección de Compras y Contratos y Dirección Seccional de Aduanas de Cúcuta</t>
    </r>
    <r>
      <rPr>
        <sz val="12"/>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</si>
  <si>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</si>
  <si>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Llevar a cabo seguimiento al cumplimiento de obligaciones derivadas de la etapa  postcontractual de los procesos contractuales</t>
  </si>
  <si>
    <t>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t>
  </si>
  <si>
    <t>Impartir lineamientos para que se inlcuya en los compromisos laborales de los funcionarios que participan en la planeación, ejecución y etapa postcontractual de los procesos de selección, la evaluación de la oportunidad en el cumplimiento de sus funciones.</t>
  </si>
  <si>
    <t>Expedir memorando lineamientos para que se inlcuya en los compromisos laborales de los funcionarios que participan en la planeación, ejecución y etapa postcontractual de los procesos de selección, la evaluación de la oportunidad en el cumplimiento de sus funciones.</t>
  </si>
  <si>
    <t>Memorando impartiendo lineamientos para que se inlcuya en los compromisos laborales de los funcionarios que participan en la planeación, ejecución y etapa postcontractual de los procesos de selección, la evaluación de la oportunidad en el cumplimiento de sus funciones.</t>
  </si>
  <si>
    <t xml:space="preserve">Fortalecer los conocimientos de  los funcionarios que ejercer funciones de supervisión en las etapas contractual y postcontractual </t>
  </si>
  <si>
    <t>Realizar capacitación en supervisión contractual y postcontractual</t>
  </si>
  <si>
    <t>Registros de asistencia a la capacitación, presentación socializada o material expuesto e informe de  las evaluaciones de impacto de la capacitación (conocimientos pre y post)</t>
  </si>
  <si>
    <t>AUDITORÍA A LAS MERCANCÍAS APREHENDIDAS, DECOMISADAS O ABANDONADAS A FAVOR DE LA NACIÓN - ADA - AMA2025-007</t>
  </si>
  <si>
    <t>AMA-2025-007
H1</t>
  </si>
  <si>
    <r>
      <rPr>
        <b/>
        <sz val="12"/>
        <rFont val="Arial"/>
        <family val="2"/>
      </rPr>
      <t>Inoportunidad en la disposición de las mercancías Aprehendidas, Decomisadas o Abandonadas – ADA a favor de la Nación.</t>
    </r>
    <r>
      <rPr>
        <sz val="12"/>
        <rFont val="Arial"/>
        <family val="2"/>
      </rPr>
      <t xml:space="preserve">
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
El consolidado por Dirección Seccional y valor total de las mercancías pendientes de disposición, se presentan en la siguiente tabla:
</t>
    </r>
    <r>
      <rPr>
        <b/>
        <sz val="12"/>
        <rFont val="Arial"/>
        <family val="2"/>
      </rPr>
      <t>Tabla 3.  Mercancías con situación jurídica definida pendientes de disposición
(VER INFORME PÁGINA 8)</t>
    </r>
    <r>
      <rPr>
        <sz val="12"/>
        <rFont val="Arial"/>
        <family val="2"/>
      </rPr>
      <t xml:space="preserve">
</t>
    </r>
  </si>
  <si>
    <t>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t>
  </si>
  <si>
    <r>
      <rPr>
        <b/>
        <sz val="12"/>
        <rFont val="Arial"/>
        <family val="2"/>
      </rPr>
      <t xml:space="preserve">Acción 1: </t>
    </r>
    <r>
      <rPr>
        <sz val="12"/>
        <rFont val="Arial"/>
        <family val="2"/>
      </rPr>
      <t xml:space="preserve">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
</t>
    </r>
  </si>
  <si>
    <r>
      <rPr>
        <b/>
        <sz val="12"/>
        <rFont val="Arial"/>
        <family val="2"/>
      </rPr>
      <t>Actividad 1:</t>
    </r>
    <r>
      <rPr>
        <sz val="12"/>
        <rFont val="Arial"/>
        <family val="2"/>
      </rPr>
      <t xml:space="preserve"> Realizar egresos de las mercancias ADA con situación jurídica definida y relacionadas en el Anexo 1 de la AMA 2025-007
</t>
    </r>
  </si>
  <si>
    <t>valor de la mercancía egresada en el periodo / valor total de las mercancias a disponer. Periodicidad mensual</t>
  </si>
  <si>
    <r>
      <rPr>
        <b/>
        <sz val="12"/>
        <rFont val="Arial"/>
        <family val="2"/>
      </rPr>
      <t xml:space="preserve">DGC
</t>
    </r>
    <r>
      <rPr>
        <sz val="12"/>
        <rFont val="Arial"/>
        <family val="2"/>
      </rPr>
      <t xml:space="preserve">Dirección de Gestión Corporativa
Dirección Seccional de Aduanas de Bogotá 
División Administrativa y Financiera
GIT de Operación Logística 
Dirección Seccional de Aduanas de Cali
División Administrativa y Financiera
GIT de Operación Logística 
Dirección Seccional de Aduanas de Medellín 
División Administrativa y Financiera
GIT de Operación Logística 
Dirección Seccional de Impuestos y Aduanas de Bucaramanga
División Administrativa y Financiera
GIT de Operación Logística </t>
    </r>
  </si>
  <si>
    <r>
      <rPr>
        <b/>
        <sz val="12"/>
        <rFont val="Arial"/>
        <family val="2"/>
      </rPr>
      <t>Actividad 2:</t>
    </r>
    <r>
      <rPr>
        <sz val="12"/>
        <rFont val="Arial"/>
        <family val="2"/>
      </rPr>
      <t xml:space="preserve"> Realizar seguimiento mensual a las Direcciones Seccionales a través del Dashboard, con la alerta de mercancía con situación jurídica sin disponer.</t>
    </r>
  </si>
  <si>
    <t>Informe de seguimiento mensual</t>
  </si>
  <si>
    <r>
      <rPr>
        <b/>
        <sz val="12"/>
        <rFont val="Arial"/>
        <family val="2"/>
      </rPr>
      <t>DGC</t>
    </r>
    <r>
      <rPr>
        <sz val="12"/>
        <rFont val="Arial"/>
        <family val="2"/>
      </rPr>
      <t xml:space="preserve">
Dirección de Gestión Corporativa
Subdirección Logística
Coordinación de Optimización de la Operación Logística</t>
    </r>
  </si>
  <si>
    <t>AMA-2025-007
H2 - Lit a)
H2 - Lit b)</t>
  </si>
  <si>
    <r>
      <rPr>
        <b/>
        <sz val="12"/>
        <rFont val="Arial"/>
        <family val="2"/>
      </rPr>
      <t>H2 - Literal a). Deficiencias en el procedimiento para la disposición de las mercancías ADA y en la conformación de los eventos.</t>
    </r>
    <r>
      <rPr>
        <sz val="12"/>
        <rFont val="Arial"/>
        <family val="2"/>
      </rPr>
      <t xml:space="preserve">
Inoportunidad en la elaboración del formato FT-ADF-2623 verificación de requisitos de las donaciones – Nivel Central – Subdirección Logística - Coordinación de Gestión Social y Comercialización
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
</t>
    </r>
    <r>
      <rPr>
        <b/>
        <sz val="12"/>
        <rFont val="Arial"/>
        <family val="2"/>
      </rPr>
      <t>H2 - Literal b). Falta de completitud documental en los eventos de donación - Nivel Central – Subdirección Logística - Coordinación de Gestión Social y Comercialización.  Nivel Local – Direcciones Seccionales de Aduanas de Cartagena, Cali y Medellín.</t>
    </r>
    <r>
      <rPr>
        <sz val="12"/>
        <rFont val="Arial"/>
        <family val="2"/>
      </rPr>
      <t xml:space="preserve">
En la revisión de 17 eventos de disposición bajo la modalidad de donación en las Direcciones Seccionales auditadas, en la DSA Medellín (1), DSA Cartagena (2), de la DSA Cali (4), se identificó la ausencia de documentos en la conformación de estos, tales como:  
Oficios de ofrecimientos de la mercancía (DSA Medellín y Cartagena) y correo electrónico u oficio de comunicación para la programación de la diligencia de entrega de la mercancía donada (DSA Cali).
Lo que dificulta el seguimiento del proceso de disposición, impide verificar que la entrega se haya realizado correctamente y a la entidad y/o persona beneficiaria autorizada, y representa un incumplimiento a los procedimientos establecidos por la entidad. (Anexo 3)</t>
    </r>
  </si>
  <si>
    <t>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t>
  </si>
  <si>
    <r>
      <rPr>
        <b/>
        <sz val="12"/>
        <rFont val="Arial"/>
        <family val="2"/>
      </rPr>
      <t>Acción 1:</t>
    </r>
    <r>
      <rPr>
        <sz val="12"/>
        <rFont val="Arial"/>
        <family val="2"/>
      </rPr>
      <t xml:space="preserve">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
</t>
    </r>
  </si>
  <si>
    <r>
      <rPr>
        <b/>
        <sz val="12"/>
        <rFont val="Arial"/>
        <family val="2"/>
      </rPr>
      <t>Actividad 1:</t>
    </r>
    <r>
      <rPr>
        <sz val="12"/>
        <rFont val="Arial"/>
        <family val="2"/>
      </rPr>
      <t xml:space="preserve"> Diseñar un instructivo simplificado para el diligenciamiento  del formato FT-ADF-2623
</t>
    </r>
  </si>
  <si>
    <t>Instructivo del formato FT-ADF-2623</t>
  </si>
  <si>
    <r>
      <t xml:space="preserve">DGC
</t>
    </r>
    <r>
      <rPr>
        <sz val="12"/>
        <rFont val="Arial"/>
        <family val="2"/>
      </rPr>
      <t>Dirección de Gestión Corporativa
Subdirección Logística
Coordinación de Gestión Social y Comercialización</t>
    </r>
  </si>
  <si>
    <r>
      <rPr>
        <b/>
        <sz val="12"/>
        <rFont val="Arial"/>
        <family val="2"/>
      </rPr>
      <t>Actividad 2:</t>
    </r>
    <r>
      <rPr>
        <sz val="12"/>
        <rFont val="Arial"/>
        <family val="2"/>
      </rPr>
      <t xml:space="preserve"> Capacitar a los sustanciadores de la Coordinación de Gestión Social y Comercialización sobre la correcta y obligatorio diligenciamiento del formato FT-ADF-2623</t>
    </r>
  </si>
  <si>
    <t>Listado de asistencia</t>
  </si>
  <si>
    <r>
      <t xml:space="preserve">DGC
</t>
    </r>
    <r>
      <rPr>
        <sz val="12"/>
        <rFont val="Arial"/>
        <family val="2"/>
      </rPr>
      <t>Dirección de Gestión Corporativa</t>
    </r>
    <r>
      <rPr>
        <b/>
        <sz val="12"/>
        <rFont val="Arial"/>
        <family val="2"/>
      </rPr>
      <t xml:space="preserve">
</t>
    </r>
    <r>
      <rPr>
        <sz val="12"/>
        <rFont val="Arial"/>
        <family val="2"/>
      </rPr>
      <t>Subdirección Logística
Coordinación de Gestión Social y Comercialización</t>
    </r>
  </si>
  <si>
    <r>
      <rPr>
        <b/>
        <sz val="12"/>
        <rFont val="Arial"/>
        <family val="2"/>
      </rPr>
      <t>Actividad 3:</t>
    </r>
    <r>
      <rPr>
        <sz val="12"/>
        <rFont val="Arial"/>
        <family val="2"/>
      </rPr>
      <t xml:space="preserve"> Realizar seguimiento trimestral a los sustanciadores de la Coordinación de Gestión Social y Comercialización para verificar la oportunidad en el diligenciamiento y remisión a las Direcciones Seccionales del FT-ADF-2623</t>
    </r>
  </si>
  <si>
    <t>Informe de seguimiento trimestral</t>
  </si>
  <si>
    <r>
      <t xml:space="preserve">Acción 2: </t>
    </r>
    <r>
      <rPr>
        <sz val="12"/>
        <rFont val="Arial"/>
        <family val="2"/>
      </rPr>
      <t>Socializar con las Direcciones Seccionales la lista de chequeo de los proyectos de donación y realizar seguimiento trimestral a su aplicación en las Direcciones de Aduanas de Cartagena, Cali y Medellín.</t>
    </r>
  </si>
  <si>
    <r>
      <rPr>
        <b/>
        <sz val="12"/>
        <rFont val="Arial"/>
        <family val="2"/>
      </rPr>
      <t>Actividad 1</t>
    </r>
    <r>
      <rPr>
        <sz val="12"/>
        <rFont val="Arial"/>
        <family val="2"/>
      </rPr>
      <t xml:space="preserve">: Socializar con las Direcciones Seccionales la lista de chequeo de los proyectos de donación. </t>
    </r>
  </si>
  <si>
    <r>
      <rPr>
        <b/>
        <sz val="12"/>
        <rFont val="Arial"/>
        <family val="2"/>
      </rPr>
      <t>Actividad 2:</t>
    </r>
    <r>
      <rPr>
        <sz val="12"/>
        <rFont val="Arial"/>
        <family val="2"/>
      </rPr>
      <t xml:space="preserve">  Realizar seguimiento trimestral a las Direcciones Seccionales de Aduanas de Cartagena, Cali y Medellín</t>
    </r>
  </si>
  <si>
    <t>Informe de seguimiento trimestral por Dirección Seccional</t>
  </si>
  <si>
    <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Gestión Social y Comercialización
</t>
    </r>
    <r>
      <rPr>
        <b/>
        <sz val="12"/>
        <rFont val="Arial"/>
        <family val="2"/>
      </rPr>
      <t xml:space="preserve">
</t>
    </r>
    <r>
      <rPr>
        <sz val="12"/>
        <rFont val="Arial"/>
        <family val="2"/>
      </rPr>
      <t xml:space="preserve">Dirección Seccional de Aduanas de Cartagena, Cali y de Medellín
GIT de Operación Logística </t>
    </r>
  </si>
  <si>
    <t>AMA-2025-007
H3 - Lit a)
H3 - Lit b)
H3 - Lit c)
H3 - Lit d)
H3 - Lit e)
H3 - Lit f)
H3 - Lit g)</t>
  </si>
  <si>
    <r>
      <rPr>
        <b/>
        <sz val="12"/>
        <rFont val="Arial"/>
        <family val="2"/>
      </rPr>
      <t>H3 - Lit a) Deficiencias en la administración y control de los inventarios de mercancías ADA</t>
    </r>
    <r>
      <rPr>
        <sz val="12"/>
        <rFont val="Arial"/>
        <family val="2"/>
      </rPr>
      <t xml:space="preserve">
Revisado el inventario total de mercancías ADA, suministrado por la Subdirección Logística con corte a 30 de junio de 2025, para las Direcciones Seccionales de Aduanas de Bogotá, Medellín, Cartagena, Cali y de Impuestos y Aduanas de Bucaramanga, se evidenció:
La solución tecnológica ADA no cuenta con los campos requeridos para una correcta clasificación de las mercancías, así:
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
</t>
    </r>
    <r>
      <rPr>
        <b/>
        <sz val="12"/>
        <rFont val="Arial"/>
        <family val="2"/>
      </rPr>
      <t xml:space="preserve">H3 - Lit b) La solución tecnológica ADA no permite identificar de forma individual todos los depósitos sin contrato, </t>
    </r>
    <r>
      <rPr>
        <sz val="12"/>
        <rFont val="Arial"/>
        <family val="2"/>
      </rPr>
      <t xml:space="preserve">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
</t>
    </r>
    <r>
      <rPr>
        <b/>
        <sz val="12"/>
        <rFont val="Arial"/>
        <family val="2"/>
      </rPr>
      <t>H3 - Lit c) La entidad no cuenta con un sistema de información integral que registre la trazabilidad</t>
    </r>
    <r>
      <rPr>
        <sz val="12"/>
        <rFont val="Arial"/>
        <family val="2"/>
      </rPr>
      <t xml:space="preserve">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
</t>
    </r>
    <r>
      <rPr>
        <b/>
        <sz val="12"/>
        <rFont val="Arial"/>
        <family val="2"/>
      </rPr>
      <t xml:space="preserve">H3 - Lit d) Verificados los controles y autocontroles implementados por el área,  </t>
    </r>
    <r>
      <rPr>
        <sz val="12"/>
        <rFont val="Arial"/>
        <family val="2"/>
      </rPr>
      <t xml:space="preserve">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
</t>
    </r>
    <r>
      <rPr>
        <b/>
        <sz val="12"/>
        <rFont val="Arial"/>
        <family val="2"/>
      </rPr>
      <t xml:space="preserve">H3 - Lit e) Deficiencias en la inspección física de mercancías que permitan la verificación rigurosa de la mercancía abandonada a favor de la Nación.
</t>
    </r>
    <r>
      <rPr>
        <sz val="12"/>
        <rFont val="Arial"/>
        <family val="2"/>
      </rPr>
      <t xml:space="preserve">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
</t>
    </r>
    <r>
      <rPr>
        <b/>
        <sz val="12"/>
        <rFont val="Arial"/>
        <family val="2"/>
      </rPr>
      <t>H3 - Lit f) Durante la vigencia 2024, en la Dirección Seccional de Impuestos y Aduanas de Buenaventura se registraron faltantes en 319 DIM</t>
    </r>
    <r>
      <rPr>
        <sz val="12"/>
        <rFont val="Arial"/>
        <family val="2"/>
      </rPr>
      <t xml:space="preserve">,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
</t>
    </r>
    <r>
      <rPr>
        <b/>
        <sz val="12"/>
        <rFont val="Arial"/>
        <family val="2"/>
      </rPr>
      <t xml:space="preserve">
H3 - Lit g) Deficiencias en el almacenamiento de oro, joyas o metales preciosos,</t>
    </r>
    <r>
      <rPr>
        <sz val="12"/>
        <rFont val="Arial"/>
        <family val="2"/>
      </rPr>
      <t xml:space="preserve">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t>
    </r>
  </si>
  <si>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</si>
  <si>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r>
      <rPr>
        <b/>
        <sz val="12"/>
        <rFont val="Arial"/>
        <family val="2"/>
      </rPr>
      <t>Acción 1:</t>
    </r>
    <r>
      <rPr>
        <sz val="12"/>
        <rFont val="Arial"/>
        <family val="2"/>
      </rPr>
      <t xml:space="preserve"> Dar lineamiento a las Direcciones Seccionales relacionado con la correcta clasificación de las mercancías ADA en los grupos y subgrupos del aplicativo ADA, con un término que permita subsanar las mercancías mal clasificadas.</t>
    </r>
  </si>
  <si>
    <r>
      <rPr>
        <b/>
        <sz val="12"/>
        <rFont val="Arial"/>
        <family val="2"/>
      </rPr>
      <t xml:space="preserve">Actividad 1: </t>
    </r>
    <r>
      <rPr>
        <sz val="12"/>
        <rFont val="Arial"/>
        <family val="2"/>
      </rPr>
      <t>Elaborar y comunicar un lineamiento relacionado con la correcta clasificación de las mercancías en los grupos y subgrupos del sistema ADA, previo diagnóstico de las existencias del sistema ADA.</t>
    </r>
  </si>
  <si>
    <t>Lineamiento comunicado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</si>
  <si>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Coordinación de Gestión Social y Comercialización
Coordinación de Chatarrización y Destrucciones</t>
    </r>
  </si>
  <si>
    <r>
      <rPr>
        <b/>
        <sz val="12"/>
        <rFont val="Arial"/>
        <family val="2"/>
      </rPr>
      <t>Actividad 2:</t>
    </r>
    <r>
      <rPr>
        <sz val="12"/>
        <rFont val="Arial"/>
        <family val="2"/>
      </rPr>
      <t xml:space="preserve"> Corregir en ADA el subgrupo de las mercancías ADA relacionadas en el anexo 4, que se encuentren mal clasificadas </t>
    </r>
  </si>
  <si>
    <t>Reporte de existencias en Excel con la actualización</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</si>
  <si>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Bogotá
GIT de Operación Logística</t>
    </r>
  </si>
  <si>
    <r>
      <rPr>
        <b/>
        <sz val="12"/>
        <rFont val="Arial"/>
        <family val="2"/>
      </rPr>
      <t xml:space="preserve">Acción 2: </t>
    </r>
    <r>
      <rPr>
        <sz val="12"/>
        <rFont val="Arial"/>
        <family val="2"/>
      </rPr>
      <t>Impartir un lineamiento relacionado con la manera correcta de hacer el registro y la creación del depósito habilitado en el sistema ADA</t>
    </r>
  </si>
  <si>
    <r>
      <rPr>
        <b/>
        <sz val="12"/>
        <rFont val="Arial"/>
        <family val="2"/>
      </rPr>
      <t>Actividad 1:</t>
    </r>
    <r>
      <rPr>
        <sz val="12"/>
        <rFont val="Arial"/>
        <family val="2"/>
      </rPr>
      <t xml:space="preserve"> Elaborar y comunicar un lineamiento relacionado con la manera correcta de hacer el registro y la creación del depósito habilitado en el sistema ADA</t>
    </r>
  </si>
  <si>
    <t>Oficio electrónico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</si>
  <si>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t>
    </r>
  </si>
  <si>
    <r>
      <rPr>
        <b/>
        <sz val="12"/>
        <rFont val="Arial"/>
        <family val="2"/>
      </rPr>
      <t>Acción 3:</t>
    </r>
    <r>
      <rPr>
        <sz val="12"/>
        <rFont val="Arial"/>
        <family val="2"/>
      </rPr>
      <t xml:space="preserve">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t>
    </r>
  </si>
  <si>
    <r>
      <rPr>
        <b/>
        <sz val="12"/>
        <rFont val="Arial"/>
        <family val="2"/>
      </rPr>
      <t>Actividad 1:</t>
    </r>
    <r>
      <rPr>
        <sz val="12"/>
        <rFont val="Arial"/>
        <family val="2"/>
      </rPr>
      <t xml:space="preserve"> Implementar una herramienta ofimática para el control de abandonos, que sea remitida a las Direcciones Seccionales</t>
    </r>
  </si>
  <si>
    <t>Un correo electrónico</t>
  </si>
  <si>
    <r>
      <rPr>
        <b/>
        <sz val="12"/>
        <rFont val="Arial"/>
        <family val="2"/>
      </rPr>
      <t xml:space="preserve">DGC
</t>
    </r>
    <r>
      <rPr>
        <sz val="12"/>
        <rFont val="Arial"/>
        <family val="2"/>
      </rPr>
      <t>Dirección de Gestión Corporativa
Subdirección Logística
Coordinación de Optimización de la Operación Logística</t>
    </r>
  </si>
  <si>
    <r>
      <rPr>
        <b/>
        <sz val="12"/>
        <rFont val="Arial"/>
        <family val="2"/>
      </rPr>
      <t>Actividad 2:</t>
    </r>
    <r>
      <rPr>
        <sz val="12"/>
        <rFont val="Arial"/>
        <family val="2"/>
      </rPr>
      <t xml:space="preserve"> Elaborar un Informe trimestral sobre la gestión de abandonos, que contenga como evidencias el auto comisorio y las AIAMAS firmadas por el depósito habilitado.</t>
    </r>
  </si>
  <si>
    <t>Informe trimestral</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</si>
  <si>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Medellín
Grupo Interno de Trabajo de Operación Logística</t>
    </r>
  </si>
  <si>
    <r>
      <rPr>
        <b/>
        <sz val="12"/>
        <rFont val="Arial"/>
        <family val="2"/>
      </rPr>
      <t xml:space="preserve">Acción 4: </t>
    </r>
    <r>
      <rPr>
        <sz val="12"/>
        <rFont val="Arial"/>
        <family val="2"/>
      </rPr>
      <t>Capacitar a las Direcciones Seccionales sobre el control e inspección de las mercancías reportadas en abandono de acuerdo con los procedimientos e intructivos del subproceso logístico.</t>
    </r>
  </si>
  <si>
    <r>
      <rPr>
        <b/>
        <sz val="12"/>
        <rFont val="Arial"/>
        <family val="2"/>
      </rPr>
      <t>Actividad 1</t>
    </r>
    <r>
      <rPr>
        <sz val="12"/>
        <rFont val="Arial"/>
        <family val="2"/>
      </rPr>
      <t>: Realizar una capacitación a las Direcciones Seccionales relacionada con el control e inspección de mercancías reportadas en abandono.</t>
    </r>
  </si>
  <si>
    <t>lista de asistencia</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</si>
  <si>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Cartagena
Grupo Interno de Trabajo de Operación Logística</t>
    </r>
  </si>
  <si>
    <r>
      <rPr>
        <b/>
        <sz val="12"/>
        <rFont val="Arial"/>
        <family val="2"/>
      </rPr>
      <t>Acción 5:</t>
    </r>
    <r>
      <rPr>
        <sz val="12"/>
        <rFont val="Arial"/>
        <family val="2"/>
      </rPr>
      <t xml:space="preserve">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t>
    </r>
  </si>
  <si>
    <r>
      <rPr>
        <b/>
        <sz val="12"/>
        <rFont val="Arial"/>
        <family val="2"/>
      </rPr>
      <t>Actividad 1:</t>
    </r>
    <r>
      <rPr>
        <sz val="12"/>
        <rFont val="Arial"/>
        <family val="2"/>
      </rPr>
      <t xml:space="preserve"> Elaborar un lineamiento dirigido a las Direcciones Seccionales sobre la gestión de mercancías ADA faltantes</t>
    </r>
  </si>
  <si>
    <r>
      <rPr>
        <b/>
        <sz val="12"/>
        <rFont val="Arial"/>
        <family val="2"/>
      </rPr>
      <t xml:space="preserve">DGC
</t>
    </r>
    <r>
      <rPr>
        <sz val="12"/>
        <rFont val="Arial"/>
        <family val="2"/>
      </rPr>
      <t>Dirección de Gestión Corporativa
Subdirección Logística
Coordinación de Optimización de la Operación Logística
Dirección Seccional de Impuestos y Aduanas de Buenaventura
Grupo Interno de Trabajo de Operación Logística</t>
    </r>
  </si>
  <si>
    <r>
      <rPr>
        <b/>
        <sz val="12"/>
        <rFont val="Arial"/>
        <family val="2"/>
      </rPr>
      <t>Acción 6:</t>
    </r>
    <r>
      <rPr>
        <sz val="12"/>
        <rFont val="Arial"/>
        <family val="2"/>
      </rPr>
      <t xml:space="preserve"> Realizar seguimiento trimestral al inventario de las mercancías ADA sin situación jurídica definida, de una muestra, seleccionada por la Coordinación de Optimización de la Operación Logística</t>
    </r>
  </si>
  <si>
    <r>
      <rPr>
        <b/>
        <sz val="12"/>
        <rFont val="Arial"/>
        <family val="2"/>
      </rPr>
      <t xml:space="preserve">Actividad 1: </t>
    </r>
    <r>
      <rPr>
        <sz val="12"/>
        <rFont val="Arial"/>
        <family val="2"/>
      </rPr>
      <t>Realizar la inspección física de las mercancías por parte de Direcciones Seccionales de una muestra remitida trimestralmente.</t>
    </r>
  </si>
  <si>
    <t>Informe de seguimiento consolidado trimestral.</t>
  </si>
  <si>
    <r>
      <rPr>
        <b/>
        <sz val="12"/>
        <rFont val="Arial"/>
        <family val="2"/>
      </rPr>
      <t xml:space="preserve">DGC
</t>
    </r>
    <r>
      <rPr>
        <sz val="12"/>
        <rFont val="Arial"/>
        <family val="2"/>
      </rPr>
      <t>Dirección de Gestión Corporativa
Subdirección Logística
Coordinación de Optimización de la Operación Logística
Direcciones Seccionales 
División Administrativa y Financiera
Grupo Interno de Trabajo de Operación Logística</t>
    </r>
  </si>
  <si>
    <r>
      <rPr>
        <b/>
        <sz val="12"/>
        <rFont val="Arial"/>
        <family val="2"/>
      </rPr>
      <t xml:space="preserve">Acción 7: </t>
    </r>
    <r>
      <rPr>
        <sz val="12"/>
        <rFont val="Arial"/>
        <family val="2"/>
      </rPr>
      <t>Realizar seguimiento trimestral al inventario consistente en joyas, metales y piedras preciosas de competencia de la DSA Cali.</t>
    </r>
  </si>
  <si>
    <r>
      <rPr>
        <b/>
        <sz val="12"/>
        <rFont val="Arial"/>
        <family val="2"/>
      </rPr>
      <t>Actividad 1:</t>
    </r>
    <r>
      <rPr>
        <sz val="12"/>
        <rFont val="Arial"/>
        <family val="2"/>
      </rPr>
      <t xml:space="preserve"> Elaborar un informe trimestral del inventario de joyas, metales y piedras preciosas, que incluya las gestiones realizadas para su disposición, a cargo del GIT de Operación Logística de la DSA de Cali, y remitirlo a la Subdirección Logística</t>
    </r>
  </si>
  <si>
    <t>Informes trimestrales</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</si>
  <si>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Dirección Seccional de Aduanas de Cali</t>
    </r>
    <r>
      <rPr>
        <b/>
        <sz val="12"/>
        <rFont val="Arial"/>
        <family val="2"/>
      </rPr>
      <t xml:space="preserve">
</t>
    </r>
    <r>
      <rPr>
        <sz val="12"/>
        <rFont val="Arial"/>
        <family val="2"/>
      </rPr>
      <t>Grupo Interno de Trabajo de Operación Logística</t>
    </r>
  </si>
  <si>
    <r>
      <t>Acción 8</t>
    </r>
    <r>
      <rPr>
        <sz val="12"/>
        <rFont val="Arial"/>
        <family val="2"/>
      </rPr>
      <t>: Establecer un protocolo para la recepción, manejo y custodia de mercancías ADA consistentes en joyas, metales y piedras preciosas por parte del subproceso logístico.</t>
    </r>
  </si>
  <si>
    <r>
      <rPr>
        <b/>
        <sz val="12"/>
        <rFont val="Arial"/>
        <family val="2"/>
      </rPr>
      <t>Actividad 1:</t>
    </r>
    <r>
      <rPr>
        <sz val="12"/>
        <rFont val="Arial"/>
        <family val="2"/>
      </rPr>
      <t xml:space="preserve">  Elaborar un protocolo para la recepción, manejo y custodia de mercancías ADA consistentes en joyas, metales y piedras preciosas por parte del subproceso logístico.</t>
    </r>
  </si>
  <si>
    <t>Protocolo</t>
  </si>
  <si>
    <r>
      <rPr>
        <b/>
        <sz val="12"/>
        <rFont val="Arial"/>
        <family val="2"/>
      </rPr>
      <t xml:space="preserve">DGC
</t>
    </r>
    <r>
      <rPr>
        <sz val="12"/>
        <rFont val="Arial"/>
        <family val="2"/>
      </rPr>
      <t>Dirección de Gestión Corporativa
Subdirección Logística</t>
    </r>
  </si>
  <si>
    <r>
      <rPr>
        <b/>
        <sz val="12"/>
        <rFont val="Arial"/>
        <family val="2"/>
      </rPr>
      <t xml:space="preserve">Actividad 2: </t>
    </r>
    <r>
      <rPr>
        <sz val="12"/>
        <rFont val="Arial"/>
        <family val="2"/>
      </rPr>
      <t xml:space="preserve">Socializar a las Direcciones Seccionales un protocolo para la recepción, manejo y custodia de mercancías ADA consistentes en joyas, metales y piedras preciosas por parte del subproceso logístico  </t>
    </r>
  </si>
  <si>
    <t>Listado de asistencia a socialización del protocolo</t>
  </si>
  <si>
    <t xml:space="preserve">AMA-2025-007
H4 - Lit a)
H4 - Lit b)
H4 - Lit c)
H4 - Lit d)
H4 - Lit e)
H4 - Lit f)
H4 - Lit g)
H4 - Lit h)
H4 - Lit i)
H4 - Lit j)
H4 - Lit k)
</t>
  </si>
  <si>
    <r>
      <rPr>
        <b/>
        <sz val="12"/>
        <rFont val="Arial"/>
        <family val="2"/>
      </rPr>
      <t>H4 - Lit a) Deficiencias en la administración, custodia y disposición de metales preciosos joyas – Nivel Central Subdirección Logística. Nivel Local - DSIA de Bucaramanga.</t>
    </r>
    <r>
      <rPr>
        <sz val="12"/>
        <rFont val="Arial"/>
        <family val="2"/>
      </rPr>
      <t xml:space="preserve">
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
</t>
    </r>
    <r>
      <rPr>
        <b/>
        <sz val="12"/>
        <rFont val="Arial"/>
        <family val="2"/>
      </rPr>
      <t xml:space="preserve">H4 - Lit b) Deficiencias en las inspecciones físicas de las mercancías, las cuales se deben desarrollar con el fin de verificar  que las cantidades </t>
    </r>
    <r>
      <rPr>
        <sz val="12"/>
        <rFont val="Arial"/>
        <family val="2"/>
      </rPr>
      <t xml:space="preserve">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
</t>
    </r>
    <r>
      <rPr>
        <b/>
        <sz val="12"/>
        <rFont val="Arial"/>
        <family val="2"/>
      </rPr>
      <t>H4 - Lit c) Deficiencias en las inspecciones físicas de las mercancías, estas no se realizaron de forma periódica, desde la aprehensión en la vigencia 2021</t>
    </r>
    <r>
      <rPr>
        <sz val="12"/>
        <rFont val="Arial"/>
        <family val="2"/>
      </rPr>
      <t xml:space="preserve">,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
</t>
    </r>
    <r>
      <rPr>
        <b/>
        <sz val="12"/>
        <rFont val="Arial"/>
        <family val="2"/>
      </rPr>
      <t xml:space="preserve">H4 - Lit d) Incumplimiento de los términos señalados en el procedimiento para realizar el avalúo de las mercancías con un valor superior a los 35 SMMLV, </t>
    </r>
    <r>
      <rPr>
        <sz val="12"/>
        <rFont val="Arial"/>
        <family val="2"/>
      </rPr>
      <t xml:space="preserve">éstos se deben surtir con periodicidad anual mientras se realiza su disposición. Las mercancías (joyas) contaban con avalúo realizado en el año 2021 cuando éstas fueron objeto de aprehensión y en la vigencia 2023 se requirió la actualización de precio de las joyas.
</t>
    </r>
    <r>
      <rPr>
        <b/>
        <sz val="12"/>
        <rFont val="Arial"/>
        <family val="2"/>
      </rPr>
      <t>H4 - Lit e) El avalúo utilizado para la venta de las mercancías en la subasta corresponde al realizado en la vigencia 2021</t>
    </r>
    <r>
      <rPr>
        <sz val="12"/>
        <rFont val="Arial"/>
        <family val="2"/>
      </rPr>
      <t xml:space="preserve"> (aprehensión), situación que no permitió a la entidad evidenciar de forma oportuna las presuntas irregularidades, presentadas con el posible cambio o sustracción de las mercancías, antes de proceder con su venta y adjudicación.
</t>
    </r>
    <r>
      <rPr>
        <b/>
        <sz val="12"/>
        <rFont val="Arial"/>
        <family val="2"/>
      </rPr>
      <t>H4 - Lit f)  Deficiencias en las publicaciones de las mercancías objeto de venta, el registro fotográfico utilizado y publicado para la venta de joyas (lotes</t>
    </r>
    <r>
      <rPr>
        <sz val="12"/>
        <rFont val="Arial"/>
        <family val="2"/>
      </rPr>
      <t xml:space="preserve"> de bienes 48, 49, 50 y 55), no fueron fotografías recientes o actualizadas, si no las del año 2021 cuando la mercancía fue aprehendida, afectando la credibilidad e imagen institucional en estos procesos.
</t>
    </r>
    <r>
      <rPr>
        <b/>
        <sz val="12"/>
        <rFont val="Arial"/>
        <family val="2"/>
      </rPr>
      <t>H4 - Lit g)  En los contratos de compraventa derivada de la subasta electrónica ascendente para bienes muebles no sujetos a registro</t>
    </r>
    <r>
      <rPr>
        <sz val="12"/>
        <rFont val="Arial"/>
        <family val="2"/>
      </rPr>
      <t xml:space="preserve">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
</t>
    </r>
    <r>
      <rPr>
        <b/>
        <sz val="12"/>
        <rFont val="Arial"/>
        <family val="2"/>
      </rPr>
      <t>H4 - Lit h)  Deficiencias en los documentos y en las acciones que hacen parte del evento de venta (joyas), en atención a que revisados los “Informes de Actualización de Avalúo Oro”</t>
    </r>
    <r>
      <rPr>
        <sz val="12"/>
        <rFont val="Arial"/>
        <family val="2"/>
      </rPr>
      <t xml:space="preserve">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t>
    </r>
    <r>
      <rPr>
        <b/>
        <sz val="12"/>
        <rFont val="Arial"/>
        <family val="2"/>
      </rPr>
      <t>H4 - Lit i) Falta de oportunidad en el proceso de verificación de las mercancías (joyas), toda vez que transcurrieron 92 días calendario desde la fecha en que el adjudicatario</t>
    </r>
    <r>
      <rPr>
        <sz val="12"/>
        <rFont val="Arial"/>
        <family val="2"/>
      </rPr>
      <t xml:space="preserve">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
</t>
    </r>
    <r>
      <rPr>
        <b/>
        <sz val="12"/>
        <rFont val="Arial"/>
        <family val="2"/>
      </rPr>
      <t xml:space="preserve">H4 - Lit j) A la fecha se encuentra pendiente el reintegro del dinero ordenado mediante Resolución nro. 009135 de fecha 14/08/2025 </t>
    </r>
    <r>
      <rPr>
        <sz val="12"/>
        <rFont val="Arial"/>
        <family val="2"/>
      </rPr>
      <t>“Por medio de la cual se ordena la devolución de una suma de dinero a favor de la sociedad C.I Colombian MINT S.A.S”, correspondiente a los Lotes nros. 48, 49, 50 y 55 adjudicados en Subasta Electrónica Ascendente nro. 007 - 2023, por valor de $136.187.200.
H</t>
    </r>
    <r>
      <rPr>
        <b/>
        <sz val="12"/>
        <rFont val="Arial"/>
        <family val="2"/>
      </rPr>
      <t xml:space="preserve">4 - Lit k) La entidad no cuenta con personal experto para practicar in situ “Estudios merciológicos” </t>
    </r>
    <r>
      <rPr>
        <sz val="12"/>
        <rFont val="Arial"/>
        <family val="2"/>
      </rPr>
      <t xml:space="preserve">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
</t>
    </r>
  </si>
  <si>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</si>
  <si>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r>
      <rPr>
        <b/>
        <sz val="12"/>
        <rFont val="Arial"/>
        <family val="2"/>
      </rPr>
      <t>Acción 1:</t>
    </r>
    <r>
      <rPr>
        <sz val="12"/>
        <rFont val="Arial"/>
        <family val="2"/>
      </rPr>
      <t xml:space="preserve"> Realizar seguimiento trimestral al inventario consistente en joyas, metales y piedras preciosas de competencia de la DSIA de Bucaramanga</t>
    </r>
  </si>
  <si>
    <r>
      <rPr>
        <b/>
        <sz val="12"/>
        <rFont val="Arial"/>
        <family val="2"/>
      </rPr>
      <t>Actividad 1:</t>
    </r>
    <r>
      <rPr>
        <sz val="12"/>
        <rFont val="Arial"/>
        <family val="2"/>
      </rPr>
      <t xml:space="preserve"> Elaborar un informe trimestral del inventario de joyas, metales y piedras preciosas, que incluya las gestiones realizadas para su disposición, a cargo del GIT de Operación Logística de la DSIA de Bucaramanga, y remitirlo a la Subdirección Logística</t>
    </r>
  </si>
  <si>
    <r>
      <rPr>
        <b/>
        <sz val="12"/>
        <rFont val="Arial"/>
        <family val="2"/>
      </rPr>
      <t xml:space="preserve">DGC
</t>
    </r>
    <r>
      <rPr>
        <sz val="12"/>
        <rFont val="Arial"/>
        <family val="2"/>
      </rPr>
      <t>Dirección de Gestión Corporativa
Subdirección Logística
Coordinación de Optimización de la Operación Logística
Dirección Seccional de Impuestos y Aduanas de Bucaramanga
División Administrativa y Financiera
Grupo Interno de Trabajo de Operación Logística</t>
    </r>
  </si>
  <si>
    <r>
      <t>Acción 2</t>
    </r>
    <r>
      <rPr>
        <sz val="12"/>
        <rFont val="Arial"/>
        <family val="2"/>
      </rPr>
      <t>: Establecer un protocolo para la recepción, manejo y custodia de mercancías ADA consistentes en joyas, metales y piedras preciosas por parte del subproceso logístico.</t>
    </r>
  </si>
  <si>
    <r>
      <rPr>
        <b/>
        <sz val="12"/>
        <rFont val="Arial"/>
        <family val="2"/>
      </rPr>
      <t>Actividad 2:</t>
    </r>
    <r>
      <rPr>
        <sz val="12"/>
        <rFont val="Arial"/>
        <family val="2"/>
      </rPr>
      <t xml:space="preserve"> Socializar a las Direcciones Seccionales un protocolo para la recepción, manejo y custodia de mercancías ADA consistentes en joyas, metales y piedras preciosas por parte del subproceso logístico  </t>
    </r>
  </si>
  <si>
    <r>
      <rPr>
        <b/>
        <sz val="12"/>
        <rFont val="Arial"/>
        <family val="2"/>
      </rPr>
      <t>Acción 3:</t>
    </r>
    <r>
      <rPr>
        <sz val="12"/>
        <rFont val="Arial"/>
        <family val="2"/>
      </rPr>
      <t xml:space="preserve"> Actualizar y comunicar a las Direcciones Seccionales el instructivo de venta de mercancías ADA y bienes adjudicados a la nación IN-ADF-0222 y los lineamientos establecidos para esta modalidad de disposición. </t>
    </r>
  </si>
  <si>
    <r>
      <rPr>
        <b/>
        <sz val="12"/>
        <rFont val="Arial"/>
        <family val="2"/>
      </rPr>
      <t>Actividad 1:</t>
    </r>
    <r>
      <rPr>
        <sz val="12"/>
        <rFont val="Arial"/>
        <family val="2"/>
      </rPr>
      <t xml:space="preserve">  Actualizar el  instructivo de venta de mercancías ADA y bienes adjudicados a la nación IN-ADF-0222</t>
    </r>
  </si>
  <si>
    <t>Instructivo actualizado</t>
  </si>
  <si>
    <r>
      <rPr>
        <b/>
        <sz val="12"/>
        <rFont val="Arial"/>
        <family val="2"/>
      </rPr>
      <t xml:space="preserve">DGC
</t>
    </r>
    <r>
      <rPr>
        <sz val="12"/>
        <rFont val="Arial"/>
        <family val="2"/>
      </rPr>
      <t>Dirección de Gestión Corporativa
Subdirección Logística
Coordinación de Gestión Social y Comercialización</t>
    </r>
  </si>
  <si>
    <r>
      <rPr>
        <b/>
        <sz val="12"/>
        <rFont val="Arial"/>
        <family val="2"/>
      </rPr>
      <t>Actividad 2</t>
    </r>
    <r>
      <rPr>
        <sz val="12"/>
        <rFont val="Arial"/>
        <family val="2"/>
      </rPr>
      <t>: Socializar a las Direcciones Seccionales el instructivo de venta de mercancías ADA y bienes adjudicados a la nación IN-ADF-0222</t>
    </r>
  </si>
  <si>
    <t>Listado de asistencia a socialización del instructivo de venta</t>
  </si>
  <si>
    <r>
      <rPr>
        <b/>
        <sz val="12"/>
        <rFont val="Arial"/>
        <family val="2"/>
      </rPr>
      <t>Actividad 3</t>
    </r>
    <r>
      <rPr>
        <sz val="12"/>
        <rFont val="Arial"/>
        <family val="2"/>
      </rPr>
      <t>: Elaborar y comunicar un lineamiento dirigido a las Direcciones Seccionales relacionado con la venta de mercancías ADA</t>
    </r>
  </si>
  <si>
    <r>
      <rPr>
        <b/>
        <sz val="12"/>
        <rFont val="Arial"/>
        <family val="2"/>
      </rPr>
      <t>Acción 4:</t>
    </r>
    <r>
      <rPr>
        <sz val="12"/>
        <rFont val="Arial"/>
        <family val="2"/>
      </rPr>
      <t xml:space="preserve"> Verificar con el área respectiva que se haya realizado el reintegro a la sociedad C.I Colombian Mint SAS</t>
    </r>
  </si>
  <si>
    <r>
      <rPr>
        <b/>
        <sz val="12"/>
        <rFont val="Arial"/>
        <family val="2"/>
      </rPr>
      <t xml:space="preserve">Actividad 1: </t>
    </r>
    <r>
      <rPr>
        <sz val="12"/>
        <rFont val="Arial"/>
        <family val="2"/>
      </rPr>
      <t>Conservar el documento que demuestre el reintegro a la sociedad C.I Colombian Mint SAS</t>
    </r>
  </si>
  <si>
    <t>Archivo virtual</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</si>
  <si>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Coordinación de Gestión Social y Comercialización
Dirección Seccional de Impuestos y Aduanas de Bucaramanga</t>
    </r>
  </si>
  <si>
    <r>
      <rPr>
        <b/>
        <sz val="12"/>
        <rFont val="Arial"/>
        <family val="2"/>
      </rPr>
      <t>Acción 5:</t>
    </r>
    <r>
      <rPr>
        <sz val="12"/>
        <rFont val="Arial"/>
        <family val="2"/>
      </rPr>
      <t xml:space="preserve"> Realizar un estudio de viabilidad que evalúe la pertinencia de adquirir espectrómetros especializados para metales, con el fin de ubicarlos en las Direcciones Seccionales que registran mayor aprehensión de este tipo de mercancías.</t>
    </r>
  </si>
  <si>
    <r>
      <rPr>
        <b/>
        <sz val="12"/>
        <rFont val="Arial"/>
        <family val="2"/>
      </rPr>
      <t xml:space="preserve">Actividad 1: </t>
    </r>
    <r>
      <rPr>
        <sz val="12"/>
        <rFont val="Arial"/>
        <family val="2"/>
      </rPr>
      <t>Realizar estudio de viabilidad para la adquisición de espectrómetros de metales en Direcciones Seccionales con mayor aprehensión de estas mercancías.</t>
    </r>
  </si>
  <si>
    <t>Informe con estudio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</si>
  <si>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Gestión Social y Comercialización
Dirección Seccional de Impuestos y Aduanas de Bucaramanga</t>
    </r>
    <r>
      <rPr>
        <b/>
        <sz val="12"/>
        <rFont val="Arial"/>
        <family val="2"/>
      </rPr>
      <t xml:space="preserve">
</t>
    </r>
    <r>
      <rPr>
        <sz val="12"/>
        <rFont val="Arial"/>
        <family val="2"/>
      </rPr>
      <t>GIT de Operación Logística</t>
    </r>
  </si>
  <si>
    <t>AMA-2025-007
H5 - Lit a)
H5 - Lit b)
H5 - Lit c)
H5 - Lit d)
H5 - Lit e)</t>
  </si>
  <si>
    <r>
      <rPr>
        <b/>
        <sz val="12"/>
        <rFont val="Arial"/>
        <family val="2"/>
      </rPr>
      <t>H5 - Lit a) - Falencias en la gestión de accesos de las soluciones tecnológicas – Nivel Central - Dirección de Gestión Corporativa y Dirección de Gestión de Innovación y Tecnología</t>
    </r>
    <r>
      <rPr>
        <sz val="12"/>
        <rFont val="Arial"/>
        <family val="2"/>
      </rPr>
      <t xml:space="preserve">
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
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
</t>
    </r>
    <r>
      <rPr>
        <b/>
        <sz val="12"/>
        <rFont val="Arial"/>
        <family val="2"/>
      </rPr>
      <t>H5 - Lit b) - Falta de completitud en el "Anexo Roles de las soluciones tecnológicas según procedimientos y procesos_V4_R016",</t>
    </r>
    <r>
      <rPr>
        <sz val="12"/>
        <rFont val="Arial"/>
        <family val="2"/>
      </rPr>
      <t xml:space="preserve"> debido a que no están especificados los roles asociados al componente "ADA_WEB" utilizado por los depósitos con contrato y por los funcionarios DIAN para los depósitos sin contrato; y en el reporte de “Roles Activos Usuarios DIAN (SIAT)” no se están incluyendo los funcionarios que tienen asignado el rol “Usuarios Externos e Internos - Depósitos". 
</t>
    </r>
    <r>
      <rPr>
        <b/>
        <sz val="12"/>
        <rFont val="Arial"/>
        <family val="2"/>
      </rPr>
      <t>H5 - Lit c) - Ausencia de un reporte periódico con el listado de usuarios externos con roles asignados en la solución tecnológica ADA</t>
    </r>
    <r>
      <rPr>
        <sz val="12"/>
        <rFont val="Arial"/>
        <family val="2"/>
      </rPr>
      <t xml:space="preserve">, limitando el adecuado control y seguimiento a los accesos realizados.
</t>
    </r>
    <r>
      <rPr>
        <b/>
        <sz val="12"/>
        <rFont val="Arial"/>
        <family val="2"/>
      </rPr>
      <t xml:space="preserve">H5 - Lit d) Multiplicidad de usuarios para un mismo funcionario DIAN, asociados a los depósitos sin contrato, </t>
    </r>
    <r>
      <rPr>
        <sz val="12"/>
        <rFont val="Arial"/>
        <family val="2"/>
      </rPr>
      <t xml:space="preserve">modificando el número de cédula, lo que afecta la confiabilidad, integridad y trazabilidad de la información. (Anexo 12).
</t>
    </r>
    <r>
      <rPr>
        <b/>
        <sz val="12"/>
        <rFont val="Arial"/>
        <family val="2"/>
      </rPr>
      <t>H5 - Lit e) Inoportuna inactivación de roles de funcionarios en situaciones administrativa</t>
    </r>
    <r>
      <rPr>
        <sz val="12"/>
        <rFont val="Arial"/>
        <family val="2"/>
      </rPr>
      <t xml:space="preserve">s (vacaciones, licencias, permisos, retiros), puesto que se observaron 115 funcionarios de la solución tecnológica ADA y dos (2) de COMER20, con roles activos, en estos periodos. (Anexo 13).
</t>
    </r>
  </si>
  <si>
    <t>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t>
  </si>
  <si>
    <r>
      <rPr>
        <b/>
        <sz val="12"/>
        <rFont val="Arial"/>
        <family val="2"/>
      </rPr>
      <t>Acción 1</t>
    </r>
    <r>
      <rPr>
        <sz val="12"/>
        <rFont val="Arial"/>
        <family val="2"/>
      </rPr>
      <t>: Actualizar el Anexo de roles de las soluciones tecnologicas de acuerdo con lo informado por los responsables de las mismas</t>
    </r>
  </si>
  <si>
    <r>
      <rPr>
        <b/>
        <sz val="12"/>
        <rFont val="Arial"/>
        <family val="2"/>
      </rPr>
      <t xml:space="preserve">Actividad 1: </t>
    </r>
    <r>
      <rPr>
        <sz val="12"/>
        <rFont val="Arial"/>
        <family val="2"/>
      </rPr>
      <t>Realizar solicitud al área responsable para la actualización y depuración del Anexo de roles de las soluciones tecnológicas . Recibir las solicitdes del área responsable y actualizar el anexo de roles de las soluciones tecnologicas.</t>
    </r>
  </si>
  <si>
    <t xml:space="preserve">Anexo roles actualizado de acuerdo a las solicitudes realizadas por los responsables de las soluciones tecnológicas </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</si>
  <si>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Optimización de la Operación Logística
Dirección de Gestión de Innovación y Tecnología      
Subdirección de Soluciones y Desarrollo 
Coordinación de Soporte Técnico al Usuario 
</t>
    </r>
  </si>
  <si>
    <r>
      <rPr>
        <b/>
        <sz val="12"/>
        <rFont val="Arial"/>
        <family val="2"/>
      </rPr>
      <t>Acción 2:</t>
    </r>
    <r>
      <rPr>
        <sz val="12"/>
        <rFont val="Arial"/>
        <family val="2"/>
      </rPr>
      <t xml:space="preserve"> Definir una estrategia que permita realizar actualización y seguimiento periódico a los usuarios internos y externos habilitados para los sistemas ADA Y ADA WEB   </t>
    </r>
  </si>
  <si>
    <r>
      <rPr>
        <b/>
        <sz val="12"/>
        <rFont val="Arial"/>
        <family val="2"/>
      </rPr>
      <t>Actividad 1:</t>
    </r>
    <r>
      <rPr>
        <sz val="12"/>
        <rFont val="Arial"/>
        <family val="2"/>
      </rPr>
      <t xml:space="preserve"> Elaborar un oficio a las Direcciones Seccionales que permita realizar la actualización y el seguimiento periódico a los usuarios habiltados para los sistemas ADA Y ADA WEB, en coordinación con el área de Tecnología de la UAE-DIAN</t>
    </r>
  </si>
  <si>
    <r>
      <t xml:space="preserve">DGC
</t>
    </r>
    <r>
      <rPr>
        <sz val="12"/>
        <rFont val="Arial"/>
        <family val="2"/>
      </rPr>
      <t xml:space="preserve">Dirección de Gestión Corporativa
Subdirección Logística
Coordinación de Optimización de la Operación Logística
</t>
    </r>
    <r>
      <rPr>
        <b/>
        <sz val="12"/>
        <rFont val="Arial"/>
        <family val="2"/>
      </rPr>
      <t xml:space="preserve">
</t>
    </r>
    <r>
      <rPr>
        <sz val="12"/>
        <rFont val="Arial"/>
        <family val="2"/>
      </rPr>
      <t xml:space="preserve">Dirección de Gestión de Innovación y Tecnología  </t>
    </r>
    <r>
      <rPr>
        <b/>
        <sz val="12"/>
        <rFont val="Arial"/>
        <family val="2"/>
      </rPr>
      <t xml:space="preserve">   </t>
    </r>
  </si>
  <si>
    <r>
      <rPr>
        <b/>
        <sz val="12"/>
        <rFont val="Arial"/>
        <family val="2"/>
      </rPr>
      <t xml:space="preserve">Actividad 2: </t>
    </r>
    <r>
      <rPr>
        <sz val="12"/>
        <rFont val="Arial"/>
        <family val="2"/>
      </rPr>
      <t>Elaborar un oficio dirigido a la Unión Temporal Nueva Logística, solicitando el reporte de los usuarios activos con acceso al módulo ADA WEB, para actualizar la información de forma mensual con el área de Tecnología de la UAE-DIAN</t>
    </r>
  </si>
  <si>
    <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Optimización de la Operación Logística
</t>
    </r>
    <r>
      <rPr>
        <b/>
        <sz val="12"/>
        <rFont val="Arial"/>
        <family val="2"/>
      </rPr>
      <t xml:space="preserve">
</t>
    </r>
    <r>
      <rPr>
        <sz val="12"/>
        <rFont val="Arial"/>
        <family val="2"/>
      </rPr>
      <t>Dirección de Gestión de Innovación y Tecnología</t>
    </r>
    <r>
      <rPr>
        <b/>
        <sz val="12"/>
        <rFont val="Arial"/>
        <family val="2"/>
      </rPr>
      <t xml:space="preserve">   </t>
    </r>
    <r>
      <rPr>
        <sz val="12"/>
        <rFont val="Arial"/>
        <family val="2"/>
      </rPr>
      <t xml:space="preserve"> </t>
    </r>
    <r>
      <rPr>
        <b/>
        <sz val="12"/>
        <rFont val="Arial"/>
        <family val="2"/>
      </rPr>
      <t xml:space="preserve"> </t>
    </r>
  </si>
  <si>
    <t>AMA-2025-007
H6 - Lit a)
H6 - Lit b)
H6 - Lit c)
H6 - Lit d)</t>
  </si>
  <si>
    <r>
      <rPr>
        <b/>
        <sz val="12"/>
        <rFont val="Arial"/>
        <family val="2"/>
      </rPr>
      <t>H6 - Lit a) Desactualización tecnológica en activos de información – Nivel Central - Dirección de Gestión de Innovación y Tecnología y Dirección de Gestión Corporativa</t>
    </r>
    <r>
      <rPr>
        <sz val="12"/>
        <rFont val="Arial"/>
        <family val="2"/>
      </rPr>
      <t xml:space="preserve">
Verificados los activos de información que apoyan el Subproceso de Operación Logística, se evidenció desactualización tecnológica, así: 
La base de datos de la solución tecnológica ADA opera en un Sistema Manejador de Base de Datos (DBMS), cuyo soporte finalizó en 2010 y el del componente ADA-WEB finalizó en 2013.
</t>
    </r>
    <r>
      <rPr>
        <b/>
        <sz val="12"/>
        <rFont val="Arial"/>
        <family val="2"/>
      </rPr>
      <t>H6 - Lit b) El sistema operativo del servidor de solución tecnológica ADA, finalizó la vida útil en 2023</t>
    </r>
    <r>
      <rPr>
        <sz val="12"/>
        <rFont val="Arial"/>
        <family val="2"/>
      </rPr>
      <t xml:space="preserve">; por otra parte, el cliente Web requiere de un navegador que dejó de recibir soporte por no cumplir con los estándares de desarrollo y requiere un sistema operativo antiguo cuyo soporte finalizó en 2009 y necesita de una máquina virtual para su funcionamiento. 
</t>
    </r>
    <r>
      <rPr>
        <b/>
        <sz val="12"/>
        <rFont val="Arial"/>
        <family val="2"/>
      </rPr>
      <t>H6 - Lit c) El lenguaje de programación, en el que está desarrollado el cliente de la solución tecnológica</t>
    </r>
    <r>
      <rPr>
        <sz val="12"/>
        <rFont val="Arial"/>
        <family val="2"/>
      </rPr>
      <t xml:space="preserve">, finalizó el soporte del fabricante en 2008. 
</t>
    </r>
    <r>
      <rPr>
        <b/>
        <sz val="12"/>
        <rFont val="Arial"/>
        <family val="2"/>
      </rPr>
      <t>H6 - Lit d) La solución tecnológica COMER20 opera en un sistema operativo cuya vida útil finalizó en 2016</t>
    </r>
    <r>
      <rPr>
        <sz val="12"/>
        <rFont val="Arial"/>
        <family val="2"/>
      </rPr>
      <t xml:space="preserve"> y la del manejador de la base de datos finalizó el soporte del fabricante en 2004.  
Por lo anterior, estos componentes tecnológicos ya no reciben actualizaciones de seguridad, ni parches, ni soporte por parte del fabricante, exponiendo a riesgos de seguridad a la información institucional y terceros.
</t>
    </r>
  </si>
  <si>
    <t>Falta de actualización de los activos de información y de modernización de las herramientas tecnológicas utilizadas para apoyar el Subproceso de Operación Logística.</t>
  </si>
  <si>
    <t xml:space="preserve">Definir un plan de trabajo de desarrollo de la solución tecnológica </t>
  </si>
  <si>
    <t>Realizar el proceso de contratación de acuerdo con sus etapas</t>
  </si>
  <si>
    <r>
      <rPr>
        <b/>
        <sz val="12"/>
        <rFont val="Arial"/>
        <family val="2"/>
      </rPr>
      <t xml:space="preserve">DGC
</t>
    </r>
    <r>
      <rPr>
        <sz val="12"/>
        <rFont val="Arial"/>
        <family val="2"/>
      </rPr>
      <t>Dirección de Gestión Corporativa
Subdirección Logística
Coordinación de Optimización de la Operación Logística</t>
    </r>
    <r>
      <rPr>
        <b/>
        <sz val="12"/>
        <rFont val="Arial"/>
        <family val="2"/>
      </rPr>
      <t xml:space="preserve">
</t>
    </r>
    <r>
      <rPr>
        <sz val="12"/>
        <rFont val="Arial"/>
        <family val="2"/>
      </rPr>
      <t>Dirección de Gestión de Innovación y Tecnología</t>
    </r>
    <r>
      <rPr>
        <b/>
        <sz val="12"/>
        <rFont val="Arial"/>
        <family val="2"/>
      </rPr>
      <t xml:space="preserve">
</t>
    </r>
  </si>
  <si>
    <t>Definir  el plan de trabajo de la solución tecnológica</t>
  </si>
  <si>
    <t xml:space="preserve">Plan de trabajo </t>
  </si>
  <si>
    <t xml:space="preserve">Poner en producción la solución tecnológica
</t>
  </si>
  <si>
    <t>Desarrollar  la solución tecnológica</t>
  </si>
  <si>
    <t xml:space="preserve">Definir la puesta producción de la  solución tecnológica </t>
  </si>
  <si>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</si>
  <si>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t xml:space="preserve">AMA-2025-007
H7 - Lit a)
H7 - Lit b)
H7 - Lit c)
H7 - Lit d)
H7 - Lit e)
H7 - Lit f)
H7 - Lit g)
H7 - Lit h)
H7 - Lit i)
H7 - Lit j)
H7 - Lit k)
H7 - Lit l)
H7 - Lit m)
H7 - Lit n)
H7 - Lit o)
H7 - Lit p)
H7 - Lit q)
H7 - Lit r)
H7 - Lit s)
</t>
  </si>
  <si>
    <r>
      <rPr>
        <b/>
        <sz val="12"/>
        <rFont val="Arial"/>
        <family val="2"/>
      </rPr>
      <t>H7 - Lit a) Falencias en el ciclo de vida del software – Nivel Central - Dirección de Gestión de Innovación y Tecnología y Dirección de Gestión Corporativa</t>
    </r>
    <r>
      <rPr>
        <sz val="12"/>
        <rFont val="Arial"/>
        <family val="2"/>
      </rPr>
      <t xml:space="preserve">
Se evidenciaron falencias en el ciclo del desarrollo del software lo que genera pérdida de eficiencia operativa, pone en riesgo la continuidad del negocio, la transferencia del conocimiento y la seguridad de la información, así:
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
</t>
    </r>
    <r>
      <rPr>
        <b/>
        <sz val="12"/>
        <rFont val="Arial"/>
        <family val="2"/>
      </rPr>
      <t xml:space="preserve">H7 - Lit b) Baja legibilidad en el diagrama relacional de la base de datos ADA suministrado, lo </t>
    </r>
    <r>
      <rPr>
        <sz val="12"/>
        <rFont val="Arial"/>
        <family val="2"/>
      </rPr>
      <t>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
H</t>
    </r>
    <r>
      <rPr>
        <b/>
        <sz val="12"/>
        <rFont val="Arial"/>
        <family val="2"/>
      </rPr>
      <t>7 - Lit c) La solución tecnológica ADA no permite el cargue de archivos soporte y estos repo</t>
    </r>
    <r>
      <rPr>
        <sz val="12"/>
        <rFont val="Arial"/>
        <family val="2"/>
      </rPr>
      <t xml:space="preserve">san en documentos físicos o en carpetas digitales en repositorios de cada área, limitando la consulta ágil, oportuna, en tiempo real y la trazabilidad de la información.
</t>
    </r>
    <r>
      <rPr>
        <b/>
        <sz val="12"/>
        <rFont val="Arial"/>
        <family val="2"/>
      </rPr>
      <t xml:space="preserve">H7 - Lit d)  La información generada en los reportes de la solución tecnológica COMER20 no </t>
    </r>
    <r>
      <rPr>
        <sz val="12"/>
        <rFont val="Arial"/>
        <family val="2"/>
      </rPr>
      <t xml:space="preserve">permite la edición y deben ser transcritos manualmente a las soluciones tecnológicas destino, lo que puede generar errores de digitación debido al volumen de información y tipo de dato numérico.
</t>
    </r>
    <r>
      <rPr>
        <b/>
        <sz val="12"/>
        <rFont val="Arial"/>
        <family val="2"/>
      </rPr>
      <t>H7 - Lit e) Falencias en el manejo de excepciones en el componente ADA Local, p</t>
    </r>
    <r>
      <rPr>
        <sz val="12"/>
        <rFont val="Arial"/>
        <family val="2"/>
      </rPr>
      <t xml:space="preserve">uesto que se generan errores en tiempo de ejecución que cierran abruptamente la solución tecnológica, implicando reprocesos y afectando la experiencia del usuario.
</t>
    </r>
    <r>
      <rPr>
        <b/>
        <sz val="12"/>
        <rFont val="Arial"/>
        <family val="2"/>
      </rPr>
      <t>H7 - Lit f) En la DSIA de Bucaramanga, para los depósitos sin contrato, en</t>
    </r>
    <r>
      <rPr>
        <sz val="12"/>
        <rFont val="Arial"/>
        <family val="2"/>
      </rPr>
      <t xml:space="preserve"> la funcionalidad de Egreso de mercancías ADA, en el campo “Empleado Almacenadora” toma por defecto el nombre de una exfuncionaria y no el nombre del funcionario que realiza el Egreso, generando inconsistencias y falta de confiabilidad en la información. 
</t>
    </r>
    <r>
      <rPr>
        <b/>
        <sz val="12"/>
        <rFont val="Arial"/>
        <family val="2"/>
      </rPr>
      <t>H7 - Lit g) La clave asignada para el uso de la solución tecnológica ADA no es comunicada dire</t>
    </r>
    <r>
      <rPr>
        <sz val="12"/>
        <rFont val="Arial"/>
        <family val="2"/>
      </rPr>
      <t xml:space="preserve">ctamente al interesado sino a través del funcionario con rol “Registrador” en el aplicativo Soporte TIC, sin cifrar, incumpliendo con los atributos de “personal” e “intransferible” de los usuarios y contraseñas.
</t>
    </r>
    <r>
      <rPr>
        <b/>
        <sz val="12"/>
        <rFont val="Arial"/>
        <family val="2"/>
      </rPr>
      <t>H7 - Lit h) La solución tecnológica ADA no cuenta con ambiente de pruebas</t>
    </r>
    <r>
      <rPr>
        <sz val="12"/>
        <rFont val="Arial"/>
        <family val="2"/>
      </rPr>
      <t xml:space="preserve">, lo que puede generar que fallos no verificados lleguen directamente al ambiente de producción.
</t>
    </r>
    <r>
      <rPr>
        <b/>
        <sz val="12"/>
        <rFont val="Arial"/>
        <family val="2"/>
      </rPr>
      <t>H7 - Lit i) La solución tecnológica ADA no cuenta con ambiente de pruebas, lo que p</t>
    </r>
    <r>
      <rPr>
        <sz val="12"/>
        <rFont val="Arial"/>
        <family val="2"/>
      </rPr>
      <t xml:space="preserve">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"Observaciones", sin estandarización y a criterio del usuario que los captura, limitando la trazabilidad de la información, denotando falencias en la gestión por procesos.
</t>
    </r>
    <r>
      <rPr>
        <b/>
        <sz val="12"/>
        <rFont val="Arial"/>
        <family val="2"/>
      </rPr>
      <t>H7 - Lit j) Las tablas paramétricas se encuentran desactualizadas (de</t>
    </r>
    <r>
      <rPr>
        <sz val="12"/>
        <rFont val="Arial"/>
        <family val="2"/>
      </rPr>
      <t xml:space="preserve">pósitos, tipos y categorías de mercancías) y algunos campos, como el de “Descripción de las mercancías” tiene un tamaño muy limitado frente a las necesidades del negocio.
</t>
    </r>
    <r>
      <rPr>
        <b/>
        <sz val="12"/>
        <rFont val="Arial"/>
        <family val="2"/>
      </rPr>
      <t>H7 - Lit k) La solución tecnológica ADA no permite registrar toda la información de los trámites e</t>
    </r>
    <r>
      <rPr>
        <sz val="12"/>
        <rFont val="Arial"/>
        <family val="2"/>
      </rPr>
      <t xml:space="preserv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t>
    </r>
    <r>
      <rPr>
        <b/>
        <sz val="12"/>
        <rFont val="Arial"/>
        <family val="2"/>
      </rPr>
      <t>H7 - Lit l) Falta de integración automática de la solución tecnológica ADA c</t>
    </r>
    <r>
      <rPr>
        <sz val="12"/>
        <rFont val="Arial"/>
        <family val="2"/>
      </rPr>
      <t>on otras soluciones tecnológicas como SYGA SIGLO XXI e INFAD, debiéndose capturar nuevamente los datos que ya se encuentran en dichas fuentes, sin que se realicen validaciones de integridad.
H7 - Lit m) La solución tecnológica ADA_WEB no cuenta con doble factor de autenticación implementado, lo que puede afectar la preservación de la integridad y el no repudio.
H</t>
    </r>
    <r>
      <rPr>
        <b/>
        <sz val="12"/>
        <rFont val="Arial"/>
        <family val="2"/>
      </rPr>
      <t>7 - Lit n) El reporte de requerimientos e incidentes suministrado, gen</t>
    </r>
    <r>
      <rPr>
        <sz val="12"/>
        <rFont val="Arial"/>
        <family val="2"/>
      </rPr>
      <t xml:space="preserve">erado de la herramienta Soporte TIC, no permite determinar claramente cuáles casos corresponden a nuevos desarrollos o ajustes en el sistema, ni determinar cuáles cambios son "Ordinarios", "Extraordinarios" o de "Emergencia".  Adicionalmente, aunque algunos casos figuran con descripción en el campo "Solución", el texto muestra que se trató de una atención y cierre, mas no solución efectiva.
</t>
    </r>
    <r>
      <rPr>
        <b/>
        <sz val="12"/>
        <rFont val="Arial"/>
        <family val="2"/>
      </rPr>
      <t xml:space="preserve">H7 - Lit o) El Manual Técnico de la solución tecnológica ADA </t>
    </r>
    <r>
      <rPr>
        <sz val="12"/>
        <rFont val="Arial"/>
        <family val="2"/>
      </rPr>
      <t>se encuentra desactualizado e incompleto y la ayuda en línea del componente Web, las opciones: "Contenido" y "Buscar" no se encuentran operando, lo que puede afectar el adecuado uso de esta.
H</t>
    </r>
    <r>
      <rPr>
        <b/>
        <sz val="12"/>
        <rFont val="Arial"/>
        <family val="2"/>
      </rPr>
      <t xml:space="preserve">7 - Lit p) Existen falencias en los mecanismos de respaldo para el mantenimiento y atención de </t>
    </r>
    <r>
      <rPr>
        <sz val="12"/>
        <rFont val="Arial"/>
        <family val="2"/>
      </rPr>
      <t xml:space="preserve">eventos en la solución tecnológica ADA el cual depende de una sola funcionaria que concentra el conocimiento de esta, lo que puede afectar la continuidad del negocio.
</t>
    </r>
    <r>
      <rPr>
        <b/>
        <sz val="12"/>
        <rFont val="Arial"/>
        <family val="2"/>
      </rPr>
      <t xml:space="preserve">H7 - Lit q) Falta de confiabilidad de los resultados de las consultas en la solución tecnológica ADA, </t>
    </r>
    <r>
      <rPr>
        <sz val="12"/>
        <rFont val="Arial"/>
        <family val="2"/>
      </rPr>
      <t xml:space="preserve">puesto que, a pesar de existir el registro de las actas de aprehensión, en algunos casos al momento de consultarlas no reflejaba información.
H7 - Lit r) La estructura del código para el DIM y DEM es la misma, lo que dificulta identificar, a través del código, a qué tipo de documento se refiere, así como los cruces de información y el análisis de datos; y el consecutivo del AIAMA se genera de forma manual.
</t>
    </r>
    <r>
      <rPr>
        <b/>
        <sz val="12"/>
        <rFont val="Arial"/>
        <family val="2"/>
      </rPr>
      <t>H7 - Lit s)  Falta de actualización de la interfaz de la solución tecnológica ADA WEB,</t>
    </r>
    <r>
      <rPr>
        <sz val="12"/>
        <rFont val="Arial"/>
        <family val="2"/>
      </rPr>
      <t xml:space="preserve"> puesto que se observan mensajes de años anteriores, no es amigable y no se acoge a los lineamientos del manual de marca institucional.</t>
    </r>
  </si>
  <si>
    <t>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t>
  </si>
  <si>
    <t>Actualizar el documento de arquitectura del aplicativo ADA</t>
  </si>
  <si>
    <t>Actualizar el documento de arquitectura aplicativo ADA</t>
  </si>
  <si>
    <t>Documento de arquitectura aplicativo ADA actualizado</t>
  </si>
  <si>
    <r>
      <rPr>
        <b/>
        <sz val="12"/>
        <rFont val="Arial"/>
        <family val="2"/>
      </rPr>
      <t xml:space="preserve">DGC
</t>
    </r>
    <r>
      <rPr>
        <sz val="12"/>
        <rFont val="Arial"/>
        <family val="2"/>
      </rPr>
      <t xml:space="preserve">Dirección de Gestión Corporativa
</t>
    </r>
    <r>
      <rPr>
        <b/>
        <sz val="12"/>
        <rFont val="Arial"/>
        <family val="2"/>
      </rPr>
      <t xml:space="preserve">
</t>
    </r>
    <r>
      <rPr>
        <sz val="12"/>
        <rFont val="Arial"/>
        <family val="2"/>
      </rPr>
      <t>Dirección de Gestión de Innovación y Tecnología
Subdirección de Soluciones y Desarrollo
Coordinación de Servicios y Administración Técnica</t>
    </r>
  </si>
  <si>
    <t>Cargar  en el sitio de arquitectura empresarial el documento de arquitectura del aplicativo ADA actualizado</t>
  </si>
  <si>
    <t xml:space="preserve">Imagen del documento cargado en el sitio de arquitectura empresarial </t>
  </si>
  <si>
    <r>
      <rPr>
        <b/>
        <sz val="12"/>
        <rFont val="Arial"/>
        <family val="2"/>
      </rPr>
      <t xml:space="preserve">DGC
</t>
    </r>
    <r>
      <rPr>
        <sz val="12"/>
        <rFont val="Arial"/>
        <family val="2"/>
      </rPr>
      <t>Dirección de Gestión Corporativa
Dirección de Gestión de Innovación y Tecnología</t>
    </r>
    <r>
      <rPr>
        <b/>
        <sz val="12"/>
        <rFont val="Arial"/>
        <family val="2"/>
      </rPr>
      <t xml:space="preserve">
</t>
    </r>
    <r>
      <rPr>
        <sz val="12"/>
        <rFont val="Arial"/>
        <family val="2"/>
      </rPr>
      <t xml:space="preserve">Subdirección de Soluciones y Desarrollo
</t>
    </r>
  </si>
  <si>
    <t>Diseñar el documento de Arquitectura servicio informatico  COMER20</t>
  </si>
  <si>
    <t>Elaborar el documento de Arquitectura servicio Informatico COMER20</t>
  </si>
  <si>
    <t>Documento Arquitectura servicio Informatico COMER20</t>
  </si>
  <si>
    <r>
      <rPr>
        <b/>
        <sz val="12"/>
        <rFont val="Arial"/>
        <family val="2"/>
      </rPr>
      <t xml:space="preserve">DGC
</t>
    </r>
    <r>
      <rPr>
        <sz val="12"/>
        <rFont val="Arial"/>
        <family val="2"/>
      </rPr>
      <t>Dirección de Gestión Corporativa
Dirección de Gestión de Innovación y Tecnología
Subdirección de Soluciones y Desarrollo
Coordinación de Servicios y Administración Técnica</t>
    </r>
  </si>
  <si>
    <t>Cargar  en el sitio de arquitectura empresarial el documento de arquitectura del aplicativo Comer 20</t>
  </si>
  <si>
    <r>
      <rPr>
        <b/>
        <sz val="12"/>
        <rFont val="Arial"/>
        <family val="2"/>
      </rPr>
      <t xml:space="preserve">DGC
</t>
    </r>
    <r>
      <rPr>
        <sz val="12"/>
        <rFont val="Arial"/>
        <family val="2"/>
      </rPr>
      <t xml:space="preserve">Dirección de Gestión Corporativa
Dirección de Gestión de Innovación y Tecnología
Subdirección de Soluciones y Desarrollo
</t>
    </r>
  </si>
  <si>
    <t>Actualizar el documento con el listado de tablas del aplicativo ADA</t>
  </si>
  <si>
    <t>Actualizar Documento listado de tablas del aplicativo ADA</t>
  </si>
  <si>
    <t>Documento con el listado de las tablas actualizadas del aplicativo ADA</t>
  </si>
  <si>
    <r>
      <rPr>
        <b/>
        <sz val="12"/>
        <rFont val="Arial"/>
        <family val="2"/>
      </rPr>
      <t xml:space="preserve">DGC
</t>
    </r>
    <r>
      <rPr>
        <sz val="12"/>
        <rFont val="Arial"/>
        <family val="2"/>
      </rPr>
      <t>Dirección de Gestión Corporativa
Dirección de Gestión de Innovación y Tecnología</t>
    </r>
    <r>
      <rPr>
        <b/>
        <sz val="12"/>
        <rFont val="Arial"/>
        <family val="2"/>
      </rPr>
      <t xml:space="preserve">
</t>
    </r>
    <r>
      <rPr>
        <sz val="12"/>
        <rFont val="Arial"/>
        <family val="2"/>
      </rPr>
      <t>Subdirección de Soluciones y Desarrollo
Coordinación de Servicios y Administración Técnica</t>
    </r>
  </si>
  <si>
    <t xml:space="preserve">Diseñar el modelo Entidad-Relacion y el Diccionario de Datos para el servicio informático COMER20.  
</t>
  </si>
  <si>
    <t xml:space="preserve">Elaborar modelo Entidad-Relacion y el diccionario de datos de servicio COMER20.  </t>
  </si>
  <si>
    <t xml:space="preserve">Documento modelo Entidad-Relacion y Diccionario de Datos del servicio COMER20.  
</t>
  </si>
  <si>
    <r>
      <rPr>
        <b/>
        <sz val="12"/>
        <rFont val="Arial"/>
        <family val="2"/>
      </rPr>
      <t>DGC</t>
    </r>
    <r>
      <rPr>
        <sz val="12"/>
        <rFont val="Arial"/>
        <family val="2"/>
      </rPr>
      <t xml:space="preserve">
Dirección de Gestión Corporativa
Subdirección Logística
Coordinación de Optimización de la Operación Logística
</t>
    </r>
    <r>
      <rPr>
        <b/>
        <sz val="12"/>
        <rFont val="Arial"/>
        <family val="2"/>
      </rPr>
      <t xml:space="preserve">
</t>
    </r>
    <r>
      <rPr>
        <sz val="12"/>
        <rFont val="Arial"/>
        <family val="2"/>
      </rPr>
      <t>Dirección de Gestión de Innovación y Tecnología</t>
    </r>
  </si>
  <si>
    <t>Definir el plan de trabajo de la solución tecnológica</t>
  </si>
  <si>
    <r>
      <rPr>
        <b/>
        <sz val="12"/>
        <rFont val="Arial"/>
        <family val="2"/>
      </rPr>
      <t>DGC</t>
    </r>
    <r>
      <rPr>
        <sz val="12"/>
        <rFont val="Arial"/>
        <family val="2"/>
      </rPr>
      <t xml:space="preserve">
Dirección de Gestión Corporativa
Subdirección Logística
Coordinación de Optimización de la Operación Logística
Dirección de Gestión de Innovación y Tecnología
</t>
    </r>
  </si>
  <si>
    <t>Desarrollar la solución tecnológica</t>
  </si>
  <si>
    <t>Actualizar manual técnico del  aplicativo ADA</t>
  </si>
  <si>
    <t>Actualizar del manual tecnico del aplicativo ADA de acuerdo con la arquitectura actual.</t>
  </si>
  <si>
    <t>Manual técnico actualizado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</si>
  <si>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 xml:space="preserve">
</t>
    </r>
    <r>
      <rPr>
        <b/>
        <sz val="12"/>
        <rFont val="Arial"/>
        <family val="2"/>
      </rPr>
      <t xml:space="preserve">
</t>
    </r>
    <r>
      <rPr>
        <sz val="12"/>
        <rFont val="Arial"/>
        <family val="2"/>
      </rPr>
      <t>Dirección de Gestión de Innovación y Tecnología
Subdirección de Soluciones y Desarrollo</t>
    </r>
  </si>
  <si>
    <t>AMA-2025-007
H8 - Lit a)
H8 - Lit b)
H8 - Lit c)</t>
  </si>
  <si>
    <r>
      <rPr>
        <b/>
        <sz val="12"/>
        <rFont val="Arial"/>
        <family val="2"/>
      </rPr>
      <t>H8 - Lit a) Deficiencias en la supervisión de contratos</t>
    </r>
    <r>
      <rPr>
        <sz val="12"/>
        <rFont val="Arial"/>
        <family val="2"/>
      </rPr>
      <t xml:space="preserve">
Revisados los informes de supervisión de los contratos nros. 00-159-2022 y 00-176-2022 suscritos con la UT NUEVA LOGISTICA y con Incinerados del Huila SAS E.S.P - INCIHUILA S.A.S. - E.S.P, respectivamente, correspondientes a la vigencia 2024 y a 30 de junio de 2025, se evidenció:
Incumplimiento en la periodicidad de elaboración y publicación de los informes de supervisión en la plataforma SECOP II. Nivel Central – Subdirección Logística (Anexo 14)
</t>
    </r>
    <r>
      <rPr>
        <b/>
        <sz val="12"/>
        <rFont val="Arial"/>
        <family val="2"/>
      </rPr>
      <t>H8 - Lit b) Deficiencias en el seguimiento, periodicidad y en la elaboración de las Actas del Comité de seguimiento al Contrato 00-159-2022 - UT Nueva Logística</t>
    </r>
    <r>
      <rPr>
        <sz val="12"/>
        <rFont val="Arial"/>
        <family val="2"/>
      </rPr>
      <t xml:space="preserve">,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
</t>
    </r>
    <r>
      <rPr>
        <b/>
        <sz val="12"/>
        <rFont val="Arial"/>
        <family val="2"/>
      </rPr>
      <t>H8 - Lit c) En la carpeta de supervisión del contrato no hay las evidencias o soportes del monitoreo realizado a los riesgos</t>
    </r>
    <r>
      <rPr>
        <sz val="12"/>
        <rFont val="Arial"/>
        <family val="2"/>
      </rPr>
      <t>, según lo establecido en la matriz de riesgos del contrato donde se identificó el riesgo "Mora del Supervisor Seccional para destrucción de mercancías perecederas",  y se estableció que el monitoreo a realizar es la "Inspección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 Nivel Local - DSA de Cartagena.</t>
    </r>
  </si>
  <si>
    <t xml:space="preserve">Inaplicación e insuficiencia de controles que permitan garantizar que las actividades de seguimiento, monitoreo y verificación a la ejecución contractual se realicen, documenten y publiquen de manera permanente y en la periodicidad establecida. </t>
  </si>
  <si>
    <r>
      <rPr>
        <b/>
        <sz val="12"/>
        <rFont val="Arial"/>
        <family val="2"/>
      </rPr>
      <t xml:space="preserve">Acción 1: </t>
    </r>
    <r>
      <rPr>
        <sz val="12"/>
        <rFont val="Arial"/>
        <family val="2"/>
      </rPr>
      <t>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t>
    </r>
  </si>
  <si>
    <r>
      <rPr>
        <b/>
        <sz val="12"/>
        <rFont val="Arial"/>
        <family val="2"/>
      </rPr>
      <t xml:space="preserve">Actividad 1: </t>
    </r>
    <r>
      <rPr>
        <sz val="12"/>
        <rFont val="Arial"/>
        <family val="2"/>
      </rPr>
      <t>Elaborar un oficio dirigido a los supervisores técnicos y sus apoyos con los lineamientos de las obligaciones de la supervisión técnica y administrativa del contrato de destrucción No 00-176-2022</t>
    </r>
  </si>
  <si>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Chatarrización y Destrucciones</t>
    </r>
  </si>
  <si>
    <r>
      <rPr>
        <b/>
        <sz val="12"/>
        <rFont val="Arial"/>
        <family val="2"/>
      </rPr>
      <t>Actividad 2:</t>
    </r>
    <r>
      <rPr>
        <sz val="12"/>
        <rFont val="Arial"/>
        <family val="2"/>
      </rPr>
      <t xml:space="preserve"> Diseñar e implementar un formulario (forms) para realizar el seguimiento y control mensual de la ejecución contractual a las Direcciones Seccionales</t>
    </r>
  </si>
  <si>
    <t>Formulario (forms)</t>
  </si>
  <si>
    <r>
      <rPr>
        <b/>
        <sz val="12"/>
        <rFont val="Arial"/>
        <family val="2"/>
      </rPr>
      <t xml:space="preserve">DGC
</t>
    </r>
    <r>
      <rPr>
        <sz val="12"/>
        <rFont val="Arial"/>
        <family val="2"/>
      </rPr>
      <t>Dirección de Gestión Corporativa
Subdirección Logística
Coordinación de Chatarrización y Destrucciones</t>
    </r>
  </si>
  <si>
    <r>
      <rPr>
        <b/>
        <sz val="12"/>
        <rFont val="Arial"/>
        <family val="2"/>
      </rPr>
      <t>Actividad 3:</t>
    </r>
    <r>
      <rPr>
        <sz val="12"/>
        <rFont val="Arial"/>
        <family val="2"/>
      </rPr>
      <t xml:space="preserve"> Socializar con las Direcciones Seccionales las obligaciones de la supervisión técnica y administrativa, así como la forma y fecha establecidas para el diligenciamiento oportuno del formulario.</t>
    </r>
  </si>
  <si>
    <r>
      <rPr>
        <b/>
        <sz val="12"/>
        <rFont val="Arial"/>
        <family val="2"/>
      </rPr>
      <t>Actividad 4:</t>
    </r>
    <r>
      <rPr>
        <sz val="12"/>
        <rFont val="Arial"/>
        <family val="2"/>
      </rPr>
      <t xml:space="preserve"> Realizar la verificación mensual en SECOP II de la publicación oportuna del informe de supervisión.</t>
    </r>
  </si>
  <si>
    <t>Correo electrónico</t>
  </si>
  <si>
    <r>
      <rPr>
        <b/>
        <sz val="12"/>
        <rFont val="Arial"/>
        <family val="2"/>
      </rPr>
      <t xml:space="preserve">Acción 2: </t>
    </r>
    <r>
      <rPr>
        <sz val="12"/>
        <rFont val="Arial"/>
        <family val="2"/>
      </rPr>
      <t>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t>
    </r>
  </si>
  <si>
    <r>
      <rPr>
        <b/>
        <sz val="12"/>
        <rFont val="Arial"/>
        <family val="2"/>
      </rPr>
      <t>Actividad 1:</t>
    </r>
    <r>
      <rPr>
        <sz val="12"/>
        <rFont val="Arial"/>
        <family val="2"/>
      </rPr>
      <t xml:space="preserve">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t>
    </r>
  </si>
  <si>
    <r>
      <rPr>
        <b/>
        <sz val="12"/>
        <rFont val="Arial"/>
        <family val="2"/>
      </rPr>
      <t>Actividad 2:</t>
    </r>
    <r>
      <rPr>
        <sz val="12"/>
        <rFont val="Arial"/>
        <family val="2"/>
      </rPr>
      <t xml:space="preserve"> Realizar la verificación mensual en SECOP II de la publicación oportuna del informe de supervisión.</t>
    </r>
  </si>
  <si>
    <r>
      <t xml:space="preserve">Acción 3: </t>
    </r>
    <r>
      <rPr>
        <sz val="12"/>
        <rFont val="Arial"/>
        <family val="2"/>
      </rPr>
      <t>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t>
    </r>
  </si>
  <si>
    <r>
      <rPr>
        <b/>
        <sz val="12"/>
        <rFont val="Arial"/>
        <family val="2"/>
      </rPr>
      <t>Actividad 1:</t>
    </r>
    <r>
      <rPr>
        <sz val="12"/>
        <rFont val="Arial"/>
        <family val="2"/>
      </rPr>
      <t xml:space="preserve"> Elaborar un lineamiento relacionado con las responsabilidades de la supervisión local del contrato No. 00-159-2022.</t>
    </r>
  </si>
  <si>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Direcciones Seccionales
GIT de Operación Logística</t>
    </r>
  </si>
  <si>
    <r>
      <rPr>
        <b/>
        <sz val="12"/>
        <rFont val="Arial"/>
        <family val="2"/>
      </rPr>
      <t>Actividad 2:</t>
    </r>
    <r>
      <rPr>
        <sz val="12"/>
        <rFont val="Arial"/>
        <family val="2"/>
      </rPr>
      <t xml:space="preserve">  Implementar a Nivel Nacional un modelo estandarizado de acta de reuniones formales con el contratista de Operación Logística vigente.</t>
    </r>
  </si>
  <si>
    <t>Modelo acta de reuniones de seguimiento a la ejecución contractual.</t>
  </si>
  <si>
    <r>
      <rPr>
        <b/>
        <sz val="12"/>
        <rFont val="Arial"/>
        <family val="2"/>
      </rPr>
      <t>Actividad 3:</t>
    </r>
    <r>
      <rPr>
        <sz val="12"/>
        <rFont val="Arial"/>
        <family val="2"/>
      </rPr>
      <t xml:space="preserve"> Realizar una capacitación a Nivel Nacional sobre la supervisión y vigilancia contractual del contrato No. 00-159-2022.
</t>
    </r>
  </si>
  <si>
    <t>FISCALIZACIÓN</t>
  </si>
  <si>
    <t>Auditoría al Trámite de Insumos de Fiscalización remitidos a las Direcciones Seccionales ATI 2024-003
Periodo: 01/01/2021 - 31/12/2023</t>
  </si>
  <si>
    <t>ATI 2024-003
H1</t>
  </si>
  <si>
    <r>
      <rPr>
        <b/>
        <sz val="12"/>
        <rFont val="Arial"/>
        <family val="2"/>
      </rPr>
      <t>Hallazgo No. 1 - Deficiencia en el control de términos y gestión de los seleccionados de acciones de control fiscalización cambiaria, tributaria y aduanera</t>
    </r>
    <r>
      <rPr>
        <sz val="12"/>
        <rFont val="Arial"/>
        <family val="2"/>
      </rPr>
      <t xml:space="preserve">
</t>
    </r>
    <r>
      <rPr>
        <b/>
        <sz val="12"/>
        <rFont val="Arial"/>
        <family val="2"/>
      </rPr>
      <t xml:space="preserve">Fiscalización Cambiaria: </t>
    </r>
    <r>
      <rPr>
        <sz val="12"/>
        <rFont val="Arial"/>
        <family val="2"/>
      </rPr>
      <t xml:space="preserve">Revisada una muestra de acciones de control remitidas desde la Subdirección de Fiscalización Cambiaria, entre las vigencias 2021 a 2023, a las DSIA de Armenia y DSA de Bogotá, se encontró lo siguiente:
</t>
    </r>
    <r>
      <rPr>
        <b/>
        <sz val="12"/>
        <rFont val="Arial"/>
        <family val="2"/>
      </rPr>
      <t xml:space="preserve">DSIA de Armenia: </t>
    </r>
    <r>
      <rPr>
        <sz val="12"/>
        <rFont val="Arial"/>
        <family val="2"/>
      </rPr>
      <t>Ver en informe de auditoría ATI2024-003 la</t>
    </r>
    <r>
      <rPr>
        <b/>
        <sz val="12"/>
        <rFont val="Arial"/>
        <family val="2"/>
      </rPr>
      <t xml:space="preserve"> </t>
    </r>
    <r>
      <rPr>
        <sz val="12"/>
        <rFont val="Arial"/>
        <family val="2"/>
      </rPr>
      <t xml:space="preserve">Tabla No. 4 </t>
    </r>
    <r>
      <rPr>
        <i/>
        <sz val="12"/>
        <rFont val="Arial"/>
        <family val="2"/>
      </rPr>
      <t xml:space="preserve">Gestión a seleccionados DSIA Armenia </t>
    </r>
    <r>
      <rPr>
        <sz val="12"/>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rFont val="Arial"/>
        <family val="2"/>
      </rPr>
      <t>DSA de Bogotá:</t>
    </r>
    <r>
      <rPr>
        <sz val="12"/>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rFont val="Arial"/>
        <family val="2"/>
      </rPr>
      <t xml:space="preserve">Fiscalización Tributaria: </t>
    </r>
    <r>
      <rPr>
        <sz val="12"/>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rFont val="Arial"/>
        <family val="2"/>
      </rPr>
      <t>DSIA de Armenia</t>
    </r>
    <r>
      <rPr>
        <sz val="12"/>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rFont val="Arial"/>
        <family val="2"/>
      </rPr>
      <t>DSI de Medellín:</t>
    </r>
    <r>
      <rPr>
        <sz val="12"/>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rFont val="Arial"/>
        <family val="2"/>
      </rPr>
      <t xml:space="preserve">Fiscalización Aduanera: </t>
    </r>
    <r>
      <rPr>
        <sz val="12"/>
        <rFont val="Arial"/>
        <family val="2"/>
      </rPr>
      <t xml:space="preserve">Revisada una muestra de acciones de control remitidas desde la Subdirección de Fiscalización Aduanera, entre las vigencias 2021 a 2023, a las DSA de Medellín y DSA de Bogotá, </t>
    </r>
    <r>
      <rPr>
        <u/>
        <sz val="12"/>
        <rFont val="Arial"/>
        <family val="2"/>
      </rPr>
      <t>se evidenció incumplimiento a los términos establecidos para las actividades descritas en los cronogramas</t>
    </r>
    <r>
      <rPr>
        <sz val="12"/>
        <rFont val="Arial"/>
        <family val="2"/>
      </rPr>
      <t xml:space="preserve">, así:
</t>
    </r>
    <r>
      <rPr>
        <b/>
        <sz val="12"/>
        <rFont val="Arial"/>
        <family val="2"/>
      </rPr>
      <t xml:space="preserve">DSA de Medellín y DSA Bogotá: Ver </t>
    </r>
    <r>
      <rPr>
        <sz val="12"/>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</si>
  <si>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t>1.Deficiente autocontrol por parte de los responsables en las direcciones seccionales frente al cumplimiento a las gestiones y términos en los seleccionados de acciones de control
2. Insuficiente seguimiento desde la segunda línea de defensa, lo que genera incumplimiento a las actividades y cronogramas previstos en los memorandos Además, a las actividades establecidas en el procedimiento de investigaciones cambiarias, tributarias y aduaneras. 
 3. Altas cargas de expedientes con las que cuentan los auditores, que los obliga a gestionar primero aquellos expedientes cuyas declaraciones  están próximas a quedar en firme.  
4.Tardanza en la gestión de los seleccionados, en la apertura de las investigaciones, en la determinación de competencia y el traslado a otras seccionales</t>
  </si>
  <si>
    <t xml:space="preserve">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
</t>
  </si>
  <si>
    <t xml:space="preserve"> Proferir Memorando con lineamientos sobre la inclusión de la información en las nuevas columnas dirigido a las Seccionales y correo de socialización
</t>
  </si>
  <si>
    <t xml:space="preserve"> Memorando y correo de socialización</t>
  </si>
  <si>
    <r>
      <rPr>
        <b/>
        <sz val="12"/>
        <rFont val="Arial"/>
        <family val="2"/>
      </rPr>
      <t>DGF</t>
    </r>
    <r>
      <rPr>
        <sz val="12"/>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</si>
  <si>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t xml:space="preserve">2.  Verificar y hacer seguimiento a la información de actos proferidos y estados de los expedientes en el SI INTEGRA y manuales, generando alertas preventivas para el autocontrol por parte de las seccionales y lograr que la información sea veraz en tiempo real.
</t>
  </si>
  <si>
    <t xml:space="preserve">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t>
  </si>
  <si>
    <t xml:space="preserve"> Capacitaciones y/o mesas de trabajo trimestrales , realizadas  desde el Nivel Central a las DSIA de Armenia y DSI de Medellín, con énfasis en la funcionalidad de la herramienta y de las cargas de servicio.
</t>
  </si>
  <si>
    <r>
      <rPr>
        <b/>
        <sz val="12"/>
        <rFont val="Arial"/>
        <family val="2"/>
      </rPr>
      <t>DGF</t>
    </r>
    <r>
      <rPr>
        <sz val="12"/>
        <rFont val="Arial"/>
        <family val="2"/>
      </rPr>
      <t xml:space="preserve">
NC – Subproceso de Fiscalización y Liquidación
Dirección de Gestión de Fiscalización
Subdirección de Fiscalización  Tributaria </t>
    </r>
  </si>
  <si>
    <t xml:space="preserve">3. Verificar trimestralmente  la oportunidad y consistencia en la generación de la matriz de seguimiento, supervisión y control desde el nivel central, promoviendo la construcción de alertas preventivas continuas y oportunas. </t>
  </si>
  <si>
    <t xml:space="preserve">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
</t>
  </si>
  <si>
    <t xml:space="preserve"> Historias de usuario desarrolladas y puestas en producción  (HU22-Integra-LP-Carga_masiva_expedientes_preliminares-definitivos y HU24-Integra-LP-Carga_masiva_preliminares- control perceptivo.)
</t>
  </si>
  <si>
    <t xml:space="preserve">3.2. Verificar de manera trimestral  el proceso de depuración de la información de la matriz de seguimiento, control y supervisión mediante la acción directa de los gerentes designados desde la Coordinación de Supervisión y Control de la SG Fiscalización Tributaria.  </t>
  </si>
  <si>
    <t xml:space="preserve"> Matriz de seguimiento  actualizada trimestral.</t>
  </si>
  <si>
    <r>
      <rPr>
        <b/>
        <sz val="12"/>
        <rFont val="Arial"/>
        <family val="2"/>
      </rPr>
      <t>DGF</t>
    </r>
    <r>
      <rPr>
        <sz val="12"/>
        <rFont val="Arial"/>
        <family val="2"/>
      </rPr>
      <t xml:space="preserve">
NC – Subproceso de Fiscalización y Liquidación
Dirección de Gestión de Fiscalización
Subdirección de Fiscalización  Tributaria 
Coordinación de Supervisión y Seguimiento</t>
    </r>
  </si>
  <si>
    <t xml:space="preserve">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</si>
  <si>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</si>
  <si>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Memorando</t>
  </si>
  <si>
    <r>
      <rPr>
        <b/>
        <sz val="12"/>
        <rFont val="Arial"/>
        <family val="2"/>
      </rPr>
      <t>DGF</t>
    </r>
    <r>
      <rPr>
        <sz val="12"/>
        <rFont val="Arial"/>
        <family val="2"/>
      </rPr>
      <t xml:space="preserve">
NC – Subproceso de Fiscalización y Liquidación
Dirección de Gestión de Fiscalización
Subdirección de Fiscalización  Aduanera</t>
    </r>
  </si>
  <si>
    <t>Auditoría al Trámite de Insumos de Fiscalización remitidos a las Direcciones Seccionales ATI 2024-003</t>
  </si>
  <si>
    <t>ATI 2024-003
H2</t>
  </si>
  <si>
    <r>
      <rPr>
        <b/>
        <sz val="12"/>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rFont val="Arial"/>
        <family val="2"/>
      </rPr>
      <t xml:space="preserve">
</t>
    </r>
    <r>
      <rPr>
        <b/>
        <sz val="12"/>
        <rFont val="Arial"/>
        <family val="2"/>
      </rPr>
      <t xml:space="preserve">Fiscalización Cambiaria: </t>
    </r>
    <r>
      <rPr>
        <sz val="12"/>
        <rFont val="Arial"/>
        <family val="2"/>
      </rPr>
      <t xml:space="preserve">
</t>
    </r>
    <r>
      <rPr>
        <b/>
        <sz val="12"/>
        <rFont val="Arial"/>
        <family val="2"/>
      </rPr>
      <t>DSIA de Armenia:</t>
    </r>
    <r>
      <rPr>
        <sz val="12"/>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rFont val="Arial"/>
        <family val="2"/>
      </rPr>
      <t>DSA de Bogotá:</t>
    </r>
    <r>
      <rPr>
        <sz val="12"/>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rFont val="Arial"/>
        <family val="2"/>
      </rPr>
      <t xml:space="preserve">Fiscalización Tributaria: </t>
    </r>
    <r>
      <rPr>
        <sz val="12"/>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rFont val="Arial"/>
        <family val="2"/>
      </rPr>
      <t>DSIA de Armenia:</t>
    </r>
    <r>
      <rPr>
        <sz val="12"/>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rFont val="Arial"/>
        <family val="2"/>
      </rPr>
      <t>DSI de Medellín</t>
    </r>
    <r>
      <rPr>
        <sz val="12"/>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rFont val="Arial"/>
        <family val="2"/>
      </rPr>
      <t>Fiscalización Aduanera</t>
    </r>
    <r>
      <rPr>
        <sz val="12"/>
        <rFont val="Arial"/>
        <family val="2"/>
      </rPr>
      <t xml:space="preserve">
</t>
    </r>
    <r>
      <rPr>
        <b/>
        <sz val="12"/>
        <rFont val="Arial"/>
        <family val="2"/>
      </rPr>
      <t>DSA de Medellín:</t>
    </r>
    <r>
      <rPr>
        <sz val="12"/>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rFont val="Arial"/>
        <family val="2"/>
      </rPr>
      <t>DSA de Bogotá:</t>
    </r>
    <r>
      <rPr>
        <sz val="12"/>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</si>
  <si>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t>1.- Insuficientes controles por parte de los auditados en la gestión a las solicitudes de investigación recibidas o generadas al interior de otros procesos
2,- Deficientes herramientas para efectuar seguimiento y trazabilidad a las gestiones, términos y vencimientos de los insumos para investigación
3,-Falta de un sistema informático que permita mantener información centralizada y actualizada frente a la creación, registro, traslado y flujo de actividades que surten los insumos para investigación.</t>
  </si>
  <si>
    <t xml:space="preserve">1. Revisar el Procedimiento  PR COA- 0223 y  de ser necesario hacer los ajustes correspondientes  al flujograma que permitan la inclusión del  Formato FT- 1561 para los casos de los traslados de insumos entre dependencias y direcciones seccionales.     
     </t>
  </si>
  <si>
    <t xml:space="preserve">1.1 Revisar el Procedimiento  PR-COA- 223 y si es necesario hacer los ajustes correspondientes  al flujograma que permitan la inclusión del  Formato FT- 1561 para los casos de los traslados de insumos entre dependencias y direcciones seccionales                                                                    </t>
  </si>
  <si>
    <t>Procedimiento actualizado y publicado</t>
  </si>
  <si>
    <r>
      <rPr>
        <b/>
        <sz val="12"/>
        <rFont val="Arial"/>
        <family val="2"/>
      </rPr>
      <t>DGF</t>
    </r>
    <r>
      <rPr>
        <sz val="12"/>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</si>
  <si>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t xml:space="preserve">2. Actualizar los términos y condiciones de la supervisión, seguimiento y control, dentro del  procedimiento PR-COT-465 Investigación y determinación de tributos e imposición de sanciones, frente al  formatos 1561 que se reciba como insumo  
 </t>
  </si>
  <si>
    <t xml:space="preserve">2.1. Revisar y Actualizar el procedimiento PR-COT-465 Investigación y determinación de tributos e imposición de sanciones  generando la obligación de realizar el  de seguimiento a los formatos 1561. 
</t>
  </si>
  <si>
    <t xml:space="preserve">El   PR-COT-465 Investigación y determinación de tributos e imposición de sanciones, actualizado, publicado y socializado
</t>
  </si>
  <si>
    <r>
      <rPr>
        <b/>
        <sz val="12"/>
        <rFont val="Arial"/>
        <family val="2"/>
      </rPr>
      <t>DGF</t>
    </r>
    <r>
      <rPr>
        <sz val="12"/>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</si>
  <si>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t xml:space="preserve">3. Promover la sistematización del proceso de generación y asignación del formato 1561 solicitud de Investigación dentro del SI INTEGRA.
</t>
  </si>
  <si>
    <t xml:space="preserve">3.1. Elaborar la historia de Usuario HU para la sistematización del proceso de generación y asignación del formato 1561 al interior de la célula de fiscalización, dentro de la épica o componente funcional de preliminares. </t>
  </si>
  <si>
    <t xml:space="preserve">Historia de Usuario propuesta a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</si>
  <si>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</si>
  <si>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3.2. Priorizar la ejecución del desarrollo de la HU para la sistematización del F1561 dentro de la célula de fiscalización.</t>
  </si>
  <si>
    <t xml:space="preserve">Historia de Usuario propuesta a la célula de fiscalización. Product Backlog de la célula de Fiscalización  actualizado, donde se evidencie la priorización de la HU. </t>
  </si>
  <si>
    <t xml:space="preserve">3..3. Efectuar los desarrollos y plan de pruebas del requerimiento, con participación de las Direcciones Seccionales. 
</t>
  </si>
  <si>
    <t>Formato de paso a producción y aceptación de pruebas.</t>
  </si>
  <si>
    <t>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t>
  </si>
  <si>
    <t xml:space="preserve">4.1.Revisar los procedimientos PR-COA-0226 y PR-COA-0263 con el fin de determinar el uso del formato FT-1561  para ajustarlos en caso de ser necesario. Si no hay lugar a ajustes proferir documento con la justificación </t>
  </si>
  <si>
    <t xml:space="preserve"> Procedimientos ajustados PR-COA-0226 y PR-COA-0263 y/o documento con justificación</t>
  </si>
  <si>
    <r>
      <rPr>
        <b/>
        <sz val="12"/>
        <rFont val="Arial"/>
        <family val="2"/>
      </rPr>
      <t>DGF</t>
    </r>
    <r>
      <rPr>
        <sz val="12"/>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</si>
  <si>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t xml:space="preserve">
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t>
  </si>
  <si>
    <t xml:space="preserve">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t>
  </si>
  <si>
    <t xml:space="preserve">Documento  socializado 
</t>
  </si>
  <si>
    <r>
      <rPr>
        <b/>
        <sz val="12"/>
        <rFont val="Arial"/>
        <family val="2"/>
      </rPr>
      <t xml:space="preserve">DGF
</t>
    </r>
    <r>
      <rPr>
        <sz val="12"/>
        <rFont val="Arial"/>
        <family val="2"/>
      </rPr>
      <t>NC – Subproceso de Fiscalización y Liquidación
Dirección de Gestión de Fiscalización
Subdirección de Fiscalización  Aduanera</t>
    </r>
  </si>
  <si>
    <t xml:space="preserve">6. Revisar los Procedimientos Acciones de Control  PR-COA -0417 y PR-COT -417 y realizar los  ajustes que sean necesarios  respecto al uso del  FT- 1561 para los casos de los traslados de insumos entre dependencias y direcciones seccionales. </t>
  </si>
  <si>
    <r>
      <t>6.1. Revisar los procedimientos, realizar los ajustes correspondientes.</t>
    </r>
    <r>
      <rPr>
        <i/>
        <sz val="12"/>
        <rFont val="Arial"/>
        <family val="2"/>
      </rPr>
      <t xml:space="preserve">         </t>
    </r>
    <r>
      <rPr>
        <sz val="12"/>
        <rFont val="Arial"/>
        <family val="2"/>
      </rPr>
      <t xml:space="preserve">                                                                 </t>
    </r>
  </si>
  <si>
    <t>Procedimientos publicados</t>
  </si>
  <si>
    <r>
      <rPr>
        <b/>
        <sz val="12"/>
        <rFont val="Arial"/>
        <family val="2"/>
      </rPr>
      <t>DGF</t>
    </r>
    <r>
      <rPr>
        <sz val="12"/>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</si>
  <si>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t>ATI 2024-003
H3</t>
  </si>
  <si>
    <r>
      <rPr>
        <b/>
        <sz val="12"/>
        <rFont val="Arial"/>
        <family val="2"/>
      </rPr>
      <t>Hallazgo No. 3 - Deficiencia en el trámite de insumos y caducidad de la acción administrativa sancionatoria (D)</t>
    </r>
    <r>
      <rPr>
        <sz val="12"/>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</si>
  <si>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t>1.- Falencias en el seguimiento, monitoreo y control por parte de los líderes responsables del proceso y subproceso
2.- Deficiencias en la aplicación de los controles de la matriz de riesgos del Subproceso de Fiscalización y Liquidación V4</t>
  </si>
  <si>
    <r>
      <t xml:space="preserve">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
</t>
    </r>
    <r>
      <rPr>
        <sz val="10"/>
        <color rgb="FFFF0000"/>
        <rFont val="Nunito sa"/>
      </rPr>
      <t/>
    </r>
  </si>
  <si>
    <t xml:space="preserve">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
</t>
  </si>
  <si>
    <t>Documento socializado</t>
  </si>
  <si>
    <r>
      <t>2. Revisar la matriz  de riesgos  de Fiscalización  para  determinar si hay lugar a hacer los ajustes en los controles y riesgos que se sugieren  en los informes de las auditor</t>
    </r>
    <r>
      <rPr>
        <b/>
        <sz val="12"/>
        <rFont val="Arial"/>
        <family val="2"/>
      </rPr>
      <t>í</t>
    </r>
    <r>
      <rPr>
        <sz val="12"/>
        <rFont val="Arial"/>
        <family val="2"/>
      </rPr>
      <t xml:space="preserve">as e inspecciones del año 2024 realizadas por entes de control </t>
    </r>
  </si>
  <si>
    <t xml:space="preserve"> Mesas de trabajo para revisar la matriz, ajustes respectivos y publicación
</t>
  </si>
  <si>
    <t>Matriz publicada</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</si>
  <si>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</si>
  <si>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t xml:space="preserve">Socializar los ajustes realizados.
</t>
  </si>
  <si>
    <t>Correo</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</si>
  <si>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</si>
  <si>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t>ATI 2024-003
H6</t>
  </si>
  <si>
    <r>
      <rPr>
        <b/>
        <sz val="12"/>
        <rFont val="Arial"/>
        <family val="2"/>
      </rPr>
      <t>Hallazgo No. 6 - Requerimientos funcionales y nuevos desarrollos sin avance de gestión, reportados en la herramienta JIRA para los sistemas INTEGRA e IRIS</t>
    </r>
    <r>
      <rPr>
        <sz val="12"/>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rFont val="Arial"/>
        <family val="2"/>
      </rPr>
      <t>Registro de requerimientos funcionales y nuevos desarrollos INTEGRA.</t>
    </r>
    <r>
      <rPr>
        <sz val="12"/>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</si>
  <si>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t>1.- No ejecución de los ajustes y nuevos desarrollos solicitados que requieren los sistemas de información INTEGRA e IRIS</t>
  </si>
  <si>
    <t>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t>
  </si>
  <si>
    <t xml:space="preserve">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t>
  </si>
  <si>
    <t>Un Informe semestral con el resultado de la actividad 1.1</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</si>
  <si>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</si>
  <si>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t xml:space="preserve">2. Ejecutar el Plan de ejecución continuo de la célula de fiscalización en las distintas épicas asociadas al SI IRIS, efectuando seguimiento al repositorio de HU pendientes de asignación o Backlog de la célula de fiscalización.
</t>
  </si>
  <si>
    <t xml:space="preserve">2.1.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</si>
  <si>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2.1.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</si>
  <si>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</si>
  <si>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t xml:space="preserve">
2.2. Ejecutar los Sprint o fases de desarrollo al interior de la célula de Fiscalización.</t>
  </si>
  <si>
    <t xml:space="preserve">
2.2.-  Acta de ejecución del Sprint de la célula de fiscalización.</t>
  </si>
  <si>
    <t xml:space="preserve">2.3. Efectuar las evaluaciones periódicas o review de la célula de fiscalización a fin de identificar las mejoras implementadas y el cambio periódico en el remanente o backlog de la célula de fiscalización. </t>
  </si>
  <si>
    <t xml:space="preserve">
 2.3. Acta de ejecución del Sprint de la célula de fiscalización.</t>
  </si>
  <si>
    <t xml:space="preserve">
2.4. Divulgar los resultados de cada uno de los Sprint a nivel nacional
</t>
  </si>
  <si>
    <t>2.4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</si>
  <si>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</si>
  <si>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 xml:space="preserve">3. Depurar el estado de JIRAS creados para programar mejoras y ajustes dentro del SI INTEGRA, teniendo en cuenta las Historias de Usuario levantadas, desarrolladas e implementadas desde octubre de 2023 en la célula de fiscalización.
</t>
  </si>
  <si>
    <t xml:space="preserve">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
</t>
  </si>
  <si>
    <t xml:space="preserve">1.1. Informe de verificación y confrontación de JIRAS y PST abiertos frente a Historias de Usuario creadas en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</si>
  <si>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</si>
  <si>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t xml:space="preserve">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</si>
  <si>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4.1.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</si>
  <si>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4.1.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</si>
  <si>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</si>
  <si>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
4.2. Ejecutar los Sprint o fases de desarrollo al interior de la célula de Fiscalización.</t>
  </si>
  <si>
    <t xml:space="preserve">
4.2.-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</si>
  <si>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</si>
  <si>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4.3. Efectuar las evaluaciones periódicas o review de la célula de fiscalización a fin de identificar las mejoras implementadas y el cambio periódico en el remanente o backlog de la célula de fiscalización. </t>
  </si>
  <si>
    <t xml:space="preserve">
 4.3.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</si>
  <si>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</si>
  <si>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t xml:space="preserve">
4.4. Divulgar los resultados de cada uno de los Sprint a nivel nacional
</t>
  </si>
  <si>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</si>
  <si>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</si>
  <si>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t>ATI2024-003
H8</t>
  </si>
  <si>
    <r>
      <rPr>
        <b/>
        <sz val="12"/>
        <rFont val="Arial"/>
        <family val="2"/>
      </rPr>
      <t>Hallazgo No. 8 - Funcionalidades de los sistemas de información</t>
    </r>
    <r>
      <rPr>
        <sz val="12"/>
        <rFont val="Arial"/>
        <family val="2"/>
      </rPr>
      <t xml:space="preserve">
</t>
    </r>
    <r>
      <rPr>
        <b/>
        <sz val="12"/>
        <rFont val="Arial"/>
        <family val="2"/>
      </rPr>
      <t xml:space="preserve">Sistema INTEGRA  </t>
    </r>
    <r>
      <rPr>
        <sz val="12"/>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rFont val="Arial"/>
        <family val="2"/>
      </rPr>
      <t>Sistema IRIS</t>
    </r>
    <r>
      <rPr>
        <sz val="12"/>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E46.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</si>
  <si>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t>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t>
  </si>
  <si>
    <t xml:space="preserve">1. Generar un esquema de seguimiento quincenal al estado y tipología de los incidentes del SI INTEGRA reportados a través de los PST ARANDA a nivel nacional que estén pendientes de solución o requieran desarrollos técnicos
</t>
  </si>
  <si>
    <t xml:space="preserve">
1.1. Generar la rutina de consulta y suministro semanal de casos pst activos relacionados con el comportamiento nacional del SI INTEGRA</t>
  </si>
  <si>
    <t xml:space="preserve">Consulta quincenal del reporte de estado de casos PST del árbol de especialistas del SI Integra   
Reuniones de replaneación o pre planning para identificar Historias de Usuario HU.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</si>
  <si>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</si>
  <si>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t>
  </si>
  <si>
    <t>2. Las HU definidas/ # incidentes identificados</t>
  </si>
  <si>
    <t xml:space="preserve">1.3. Generar las pruebas y puesta en producción de las historias de usuario derivadas de incidentes PST para divulgar los ajustes a nivel nacional una vez se realicen.
</t>
  </si>
  <si>
    <t>3. Paso a producción (Una vez culminados los Sprint y aceptadas las pruebas) / Historias de usuario definidas</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</si>
  <si>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</si>
  <si>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 xml:space="preserve">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</si>
  <si>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2.1. Efectuar una preplaneación o pre planning para identificar Historias de Usuario HU para priorizar en cada una de las fases o sprints de la célula de fiscalización, bajo la metodología de desarrollo ágil SCRUM que actualmente se ejecuta con el área de innovación de TI. </t>
  </si>
  <si>
    <t xml:space="preserv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</si>
  <si>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</si>
  <si>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t>2.2. Ejecutar los Sprint o fases de desarrollo al interior de la célula de Fiscalización.</t>
  </si>
  <si>
    <t>2.2.- 2.3.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</si>
  <si>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</si>
  <si>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</si>
  <si>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</si>
  <si>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</si>
  <si>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t xml:space="preserve">3. Ejecutar el Plan de ejecución continuo de la célula de fiscalización en las distintas épicas asociadas al SI IRIS, efectuando seguimiento al repositorio de HU pendientes de asignación o Backlog de la célula de fiscalización.
</t>
  </si>
  <si>
    <t xml:space="preserve">3.1.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</si>
  <si>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3.1.  Evidencia de reuniones de replaneación o pre planning para identificar Historias de Usuario HU</t>
  </si>
  <si>
    <t xml:space="preserve">
3.2. Ejecutar los Sprint o fases de desarrollo al interior de la célula de Fiscalización.</t>
  </si>
  <si>
    <t xml:space="preserve">
3.2.-  Acta de ejecución del Sprint de la célula de fiscalización.</t>
  </si>
  <si>
    <t xml:space="preserve">3.3. Efectuar las evaluaciones periódicas o review de la célula de fiscalización a fin de identificar las mejoras implementadas y el cambio periódico en el remanente o backlog de la célula de fiscalización. </t>
  </si>
  <si>
    <t xml:space="preserve">
 3.3.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</si>
  <si>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</si>
  <si>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t xml:space="preserve">
3.4. Divulgar los resultados de cada uno de los Sprint a nivel nacional
</t>
  </si>
  <si>
    <t xml:space="preserve">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</si>
  <si>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</si>
  <si>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t>4. Generar un esquema de seguimiento trimestral al estado y tipología de los incidentes del SI IRIS reportados a través de los PST ARANDA a nivel nacional que estén pendientes de solución o requieran desarrollos técnicos</t>
  </si>
  <si>
    <t>Trimestralmente verificar los casos reportados por ARANDA versus los casos solucionados del SI IRIS.</t>
  </si>
  <si>
    <t xml:space="preserve">Cantidad de casos solucionados/ cantidad de casos allegados
</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</si>
  <si>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</si>
  <si>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ATI2024-003
H9</t>
  </si>
  <si>
    <r>
      <rPr>
        <b/>
        <sz val="12"/>
        <rFont val="Arial"/>
        <family val="2"/>
      </rPr>
      <t>Hallazgo No. 9 - Deficiencias en la gestión de datos (NC DG Fiscalización y Subdirecciones TAC)</t>
    </r>
    <r>
      <rPr>
        <sz val="12"/>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rFont val="Arial"/>
        <family val="2"/>
      </rPr>
      <t>Deficiencias en el manejo y control de la información</t>
    </r>
  </si>
  <si>
    <t>1.- Deficiente control por parte de los responsables de la primera línea de defensa en las direcciones seccionales frente al cumplimiento del registro, control y trazabilidad de las gestiones y términos de los seleccionados de acciones de control e insumos de investigación 
2.-insuficiente seguimiento desde la segunda línea de defensa en el nivel central, al no ejercer de manera específica controles de seguimiento a su desarrollo.
3.- Además, falta de un aplicativo o repositorio unificado de estas actuaciones, que garantice el flujo de actividades desde el registro inicial del caso hasta la finalización del expediente o traslado de manera centralizada.</t>
  </si>
  <si>
    <t xml:space="preserve"> Proferir Memorando con lineamientos sobre la inclusión de la información en las nuevas columnas dirigido a las Seccionales y correo de socilización
</t>
  </si>
  <si>
    <t>Memorando y correo de socialialización</t>
  </si>
  <si>
    <t xml:space="preserve">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</si>
  <si>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</si>
  <si>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 xml:space="preserve">4. Emitir directriz a los subdirectores de fiscalización  para que en las visitas de Autoevaluación que realicen se revise y haga seguimiento entre otros temas, al uso del Formato 1561. </t>
  </si>
  <si>
    <t xml:space="preserve">4.1. Correo con Directriz </t>
  </si>
  <si>
    <r>
      <rPr>
        <b/>
        <sz val="12"/>
        <rFont val="Arial"/>
        <family val="2"/>
      </rPr>
      <t>DGF</t>
    </r>
    <r>
      <rPr>
        <sz val="12"/>
        <rFont val="Arial"/>
        <family val="2"/>
      </rPr>
      <t xml:space="preserve">
NC – Subproceso de Fiscalización y Liquidación
Dirección de Gestión de Fiscalización
Subdirecciónes de Fiscalización  Aduanera, Tributaria, Cambiaria, internacional y de Apoyo </t>
    </r>
  </si>
  <si>
    <t>Auditoría a los Procedimientos de Fiscalización 
APF 2025-004</t>
  </si>
  <si>
    <t>APF 2025-004
H1</t>
  </si>
  <si>
    <r>
      <rPr>
        <b/>
        <sz val="12"/>
        <rFont val="Arial"/>
        <family val="2"/>
      </rPr>
      <t xml:space="preserve">Hallazgo 1. Desarticulación del ciclo de la denuncia TAC </t>
    </r>
    <r>
      <rPr>
        <sz val="12"/>
        <rFont val="Arial"/>
        <family val="2"/>
      </rPr>
      <t xml:space="preserve">
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
a)	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
b)	En el canal de WhatsApp se recibieron 10.948 denuncias, dentro del periodo de marzo a octubre de 2024, impactando la capacidad operativa de la Entidad, generando retrasos por el cumulo en la atención y resolución de casos y la falta de priorización de las denuncias.
c)	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
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d)	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
Criterio:
Artículo 209, Constitución Política; principios de eficacia, economía, celeridad, publicidad y transparencia; Artículo 3, Ley 489 de 1998 principios de eficacia, coordinación y responsabilidad; Artículo 3, Ley 1437 de 2011, principios de economía, responsabilidad y eficacia.
Criterio MIPG V6:
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t>
    </r>
  </si>
  <si>
    <t>Deficiencia en la planeación, coordinación y control de implementación de nuevos canales, así como su integración con los lineamientos y procedimientos establecidos y la falta de análisis para medir el impacto de capacidad de la entidad.</t>
  </si>
  <si>
    <t>Revisar el procedimiento de Gestión de Denuncias de Fiscalización, las entradas respecto de los canales autorizados y hacer los ajustes que sean necesarios</t>
  </si>
  <si>
    <t>Revisar el procedimiento de Gestión de Denuncias de Fiscalización.</t>
  </si>
  <si>
    <t>Procedimiento ajustado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</si>
  <si>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t>
    </r>
  </si>
  <si>
    <t>Actualizar el procedimiento de Gestión de Denuncias de Fiscalización</t>
  </si>
  <si>
    <t>Procedimiento publicado</t>
  </si>
  <si>
    <t xml:space="preserve">Convocar reuniones con POLFA para analizar la viabilidad de la atención y tratamiento de la información recibida a través de este canal (línea 159 anticontrabando) con el procedimiento de Gestión de Denuncias de Fiscalización y garantizar su trazabilidad. 
 </t>
  </si>
  <si>
    <t>Realizar reuniones con  POLFA para analizar la viabilidad de la atención y tratamiento de la información recibida a través de este canal (línea 159 anticontrabando).</t>
  </si>
  <si>
    <t>Lista de asistencia</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</si>
  <si>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Policía Fiscal y Aduanera - POLFA
Centro Integrado Policial Permanente Anticontrabando -  CIPPA</t>
    </r>
  </si>
  <si>
    <t>Elaborar informe con los compromisos de las reuniones realizadas y las acciones a implementar.</t>
  </si>
  <si>
    <t>Documento con compromisos y acciones a implementar</t>
  </si>
  <si>
    <t>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t>
  </si>
  <si>
    <t>Realizar mesa de trabajo con la Coordinación de Administración del Sistema de PQSRD - Peticiones, Quejas, Sugerencias, Reclamos y Denuncias</t>
  </si>
  <si>
    <t>Acta de reunión</t>
  </si>
  <si>
    <t>Elaborar informe con los compromisos de la reunión realizada y las acciones a implementar.</t>
  </si>
  <si>
    <t>Convocar mesas técnicas para revisar la viabilidad de la interoperabilidad entre PQRS y SIDF.</t>
  </si>
  <si>
    <t>Realizar mesa de trabajo con la Coordinación de Administración del Sistema de PQSRD - Peticiones, Quejas, Sugerencias, la DGIT y la Coordinación de Denuncias de Fiscalización.</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</si>
  <si>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Impuestos
Subdirección de Servicio al Ciudadano en Asuntos Tributarios
Coordinación de Administración del Sistema de Peticiones, Quejas, Sugerencias, Reclamos y Denuncias -  PQSRD</t>
    </r>
  </si>
  <si>
    <t xml:space="preserve">APF 2025-004
H2
</t>
  </si>
  <si>
    <r>
      <rPr>
        <b/>
        <sz val="12"/>
        <rFont val="Arial"/>
        <family val="2"/>
      </rPr>
      <t>Hallazgo 2. Inoportunidad en la gestión de las denuncias TAC</t>
    </r>
    <r>
      <rPr>
        <sz val="12"/>
        <rFont val="Arial"/>
        <family val="2"/>
      </rPr>
      <t xml:space="preserve">
a)	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
b)	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
c)	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
d)	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
e)	Verificado el trámite de traslado de las denuncias TAC por parte del Nivel central a las Direcciones Seccionales de Impuestos Bogotá, de Aduanas Bogotá, de Impuestos Cali y de Impuestos y Aduanas Armenia, se evidenció:
En DSI Bogotá, de una muestra de 45 denuncias, 25 presentan falta de oportunidad en su traslado por el Nivel central tardando de dos a tres años aproximadamente en su remisión. (Ver Anexo 4: Inoportunidad traslado denuncias a DSI Bogotá).
En DSA Bogotá: De una muestra de 21 denuncias, se encuentran 20 casos que presentan falta de oportunidad en su traslado por el Nivel central tardando entre 11 meses y 4 años en su remisión. (Ver Anexo 5: Inoportunidad traslado denuncias DSA Bogotá).
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
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
En la DSI Cali de una muestra de 10 denuncias, se encuentra 9 casos que presentan falta de oportunidad en su traslado por el Nivel central tardando de 2 a 3 años. (Ver Anexo 7: Inoportunidad traslado denuncias DSI Cali). 
En la DSIA Armenia de una muestra de 10 denuncias se encuentran 3 casos que presentan falta de oportunidad en su traslado por el Nivel central tardando de 1 a 2 años. (Ver Anexo 8: Inoportunidad traslado denuncias DS Armenia).
f)	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
g)	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
Criterio:
Art. 209 de la Constitución Política de Colombia, principios de eficacia, eficiencia, celeridad y responsabilidad; Art. 3º de la Ley 489 de 1998; Art. 684 del Estatuto Tributario, Procedimientos PR-PEC-0339 V3; PR-COA-0375 V2 y PR-COT-0375 V2.
Criterio MIPG V6:
Dimensiones 3 “evaluación de resultados”, 5 “Información y Comunicación” y 7 “Control Interno” en los Componentes 3 “Actividades de Control” y 5 “Actividades de Monitoreo”.
</t>
    </r>
  </si>
  <si>
    <t>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t>
  </si>
  <si>
    <t>Realizar seguimiento a la evacuación de las Denuncias de Fiscalización</t>
  </si>
  <si>
    <t>Realizar seguimiento bimestral a las Denuncias de Fiscalización evacuadas en la Coordinación de Denuncias de Fiscalización.</t>
  </si>
  <si>
    <t>Informe bimestral de seguimiento</t>
  </si>
  <si>
    <t>Realizar seguimiento bimestral a las Denuncias de Fiscalización trasladadas a las Direcciones Seccionales y Dirección Operativa de Grandes Contribuyente.</t>
  </si>
  <si>
    <t>Revisar el procedimiento de Gestión de Denuncias de Fiscalización, en lo relacionado con los tiempos de radicación en el Sistema Denuncias de Fiscalización.</t>
  </si>
  <si>
    <r>
      <rPr>
        <b/>
        <sz val="12"/>
        <rFont val="Arial"/>
        <family val="2"/>
      </rPr>
      <t xml:space="preserve">DGF
</t>
    </r>
    <r>
      <rPr>
        <sz val="12"/>
        <rFont val="Arial"/>
        <family val="2"/>
      </rPr>
      <t>Dirección de Gestión de Fiscalización 
Subdirección de Apoyo en la Lucha Contra el Delito Aduanero y Fiscal
Coordinación de Denuncias de Fiscalización
Dirección de Gestión Estratégica y de Analítica
Subdirección de Procesos</t>
    </r>
  </si>
  <si>
    <t xml:space="preserve">Realizar mesa de trabajo con la Subdirección de Fiscalización Tributaria con el propósito de realizar acciones conjuntas frente a la inactividad de las denuncias luego de aperturadas.
</t>
  </si>
  <si>
    <t>Realizar mesa de trabajo con la Subdirección de Fiscalización Tributaria</t>
  </si>
  <si>
    <r>
      <rPr>
        <b/>
        <sz val="12"/>
        <rFont val="Arial"/>
        <family val="2"/>
      </rPr>
      <t xml:space="preserve">DGF
</t>
    </r>
    <r>
      <rPr>
        <sz val="12"/>
        <rFont val="Arial"/>
        <family val="2"/>
      </rPr>
      <t>Dirección de Gestión de Fiscalización 
Subdirección de Apoyo en la Lucha Contra el Delito Aduanero y Fiscal
Coordinación de Denuncias de Fiscalización
Subdirección de Fiscalización Tributaria</t>
    </r>
  </si>
  <si>
    <t>Realizar seguimiento al envío del formato 2440 a las Subdirecciones de Fiscalización por parte de la Coordinación de Denuncias de Fiscalización, en el cual se relacionan las denuncias decidas en RND para traslado.</t>
  </si>
  <si>
    <t>Realizar seguimiento al envío del Formato 2440  a las Subdirecciones de Fiscalización.</t>
  </si>
  <si>
    <t>Correo mediante el cual se remite el formato 2440 "Control y seguimiento de las denuncias trasladadas a la Direcciones Seccionales" a las Subdirecciones de Fiscalización.</t>
  </si>
  <si>
    <t>Crear Historia de usuario para  implementar la opción de consulta y reportes estadísticos asociados al Rol de Jefe de División de Fiscalización o Subdirección Operativa de Fiscalización.</t>
  </si>
  <si>
    <t>Crear Historia de usuario.
Radicar la Historia de Usuario ante la DGIT</t>
  </si>
  <si>
    <t>Historia de usuario</t>
  </si>
  <si>
    <t>Poner en producción la solución tecnológica para las denuncias de Fiscalización.</t>
  </si>
  <si>
    <t>Poner en producción la solución tecnológica.</t>
  </si>
  <si>
    <t>Un formato de Aceptación de Pruebas funcionales y salida a producción - FT-IIT-1851.
Un Acta de comité de gestión de Cambios de Tecnología del correspondiente software instalado y en producción</t>
  </si>
  <si>
    <r>
      <rPr>
        <b/>
        <sz val="12"/>
        <rFont val="Arial"/>
        <family val="2"/>
      </rPr>
      <t>DGF</t>
    </r>
    <r>
      <rPr>
        <sz val="12"/>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</si>
  <si>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Desarrollar un algoritmo con el apoyo de la Subdirección de Analítica, que permita la  reducción de tiempos en la clasificación de las denuncias de fiscalización.</t>
  </si>
  <si>
    <t>Desarrollar algoritmo</t>
  </si>
  <si>
    <t>Algoritmo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</si>
  <si>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Estratégica y de Analítica
Subdirección de Información y Analítica</t>
    </r>
  </si>
  <si>
    <t>APF 2025-004
H3</t>
  </si>
  <si>
    <r>
      <rPr>
        <b/>
        <sz val="12"/>
        <rFont val="Arial"/>
        <family val="2"/>
      </rPr>
      <t>Hallazgo 3. Deficiencia en el control para la trazabilidad de las denuncias TAC en los lugares auditados</t>
    </r>
    <r>
      <rPr>
        <sz val="12"/>
        <rFont val="Arial"/>
        <family val="2"/>
      </rPr>
      <t xml:space="preserve">
Evaluada la integridad y confiabilidad de la información de denuncias reportada por las dependencias auditadas se presentan deficiencias en el control para la trazabilidad de estas, así:
a)	En cinco casos se estableció diferencia entre la fecha registrada en el sistema SIDF, respecto de la fecha de los formatos 2104 “Reunión del Nivel Directivo – RND”, las cuales son: Denuncia 2024-xxx-173-xxx68 en el SIDF, aparece "Revisada RND el 10/03/2025"; 2023-xxx-173-xxx40 en el SIDF aparece "Revisada RND 21/02/2025”; 2024-xxx-173-xxx86 "Revisada RND 17/02/2025”;  2024-xxx-524-xxx19 "Revisada RND 3/03/2025” y la 2024-xxx-416-xxx22 en el SIDF aparece "Revisada RND 26/02/2025”, las cuales figuran en la RND número 7 con fecha inicial 18/10/2024 y fecha final 10/11/2024.
b)	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
c)	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
d)	Verificadas las denuncias trasladadas a la DSI Bogotá, se identificaron 13 casos que no aparecen en la información de denuncias suministrada por la Subdirección de Fiscalización Tributaria. (Ver Anexo 10 denuncias DSI Bogotá_SFT).
e)	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
f)	Verificadas las denuncias trasladadas a la DSI Bogotá, se identificaron 3 casos que no aparecen en la información de denuncias suministrada por la Subdirección de Fiscalización Tributaria, que corresponden a las denuncias 2022-xxx-524-xxx80, 2022-xxx-173-xxx97 y 2022-xxx-173-xxx11.
g)	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
h)	No se evidenció el diligenciamiento de los campos "Número del acto administrativo de apertura" y fecha del mismo en los formatos FT-COT-2440 “Control y seguimiento de las Denuncias Trasladadas a las Direcciones Seccionales” por parte de la Subdirección de Fiscalización Tributaria y Fiscalización Aduanera, lo que permite realizar el control del trámite de las denuncias.
i)	No se evidencia el diligenciamiento del Formato FT COT 2439 “Entrega denuncias para archivo” por parte de la Coordinación de Denuncias de Fiscalización.  
Criterio:
Art. 209 de la Constitución Política de Colombia, principios de eficacia y eficiencia; Art. 3º de la Ley 489 de 1998; procedimientos PR-PEC-0339 V3, PR-COA-0375 V2 y PR-COT-0375 V2.
Criterio MIPG V6:
Dimensiones 3 “Evaluación de resultados”, 5 “Información y Comunicación” y 7 “Control Interno” en los Componentes 1 “Ambiente de control”, 3 “Actividades de Control” y 5 “Actividades de Monitoreo”.</t>
    </r>
  </si>
  <si>
    <t>Registros manuales por no disponer de reportes en el sistema informático y la falta de control y seguimiento a la información.</t>
  </si>
  <si>
    <t xml:space="preserve">Implementar el tablero de control de denuncias, soportado en Power BI, para fortalecer el seguimiento de las Denuncias de Fiscalización. </t>
  </si>
  <si>
    <t>Implementar el tablero de control de denuncias, soportado en Power BI.</t>
  </si>
  <si>
    <t>Link de acceso al tablero de control</t>
  </si>
  <si>
    <r>
      <rPr>
        <b/>
        <sz val="12"/>
        <rFont val="Arial"/>
        <family val="2"/>
      </rPr>
      <t>DGF</t>
    </r>
    <r>
      <rPr>
        <sz val="12"/>
        <rFont val="Arial"/>
        <family val="2"/>
      </rPr>
      <t xml:space="preserve">
Dirección de Gestión de Fiscalización
Subdirección de Apoyo en la Lucha Contra el Delito Aduanero y Fiscal
</t>
    </r>
  </si>
  <si>
    <t>Realizar mesas de trabajo internas con el objetivo de definir la viabilidad y alcance de incluir los lineamientos definidos en el hallazgo para la actualización del procedimiento de Denuncias de Fiscalización.</t>
  </si>
  <si>
    <t>Realizar reuniones periódicas con las Direcciones Seccionales para Capacitación (SIDF - Procedimiento) teniendo en cuenta la movilidad de la planta de personal en la entidad.</t>
  </si>
  <si>
    <t>Realizar reuniones de Capacitación (SIDF - Procedimiento)  con las Direcciones Seccionales.</t>
  </si>
  <si>
    <t>Acta de Reunión</t>
  </si>
  <si>
    <t>Realizar seguimiento al envío del Formato 2440  a las Subdirecciones de Fiscalización y su consistencia con la información registrada en el Sistema de Denuncias.</t>
  </si>
  <si>
    <t>Realizar seguimiento bimestral al envío formato 2440 y consistencia de la información registrada con el Sistema de Denuncias.</t>
  </si>
  <si>
    <t>Informe de seguimiento</t>
  </si>
  <si>
    <t>Construir una historia de usuario para actualizar el campo NIT en el SIDF, en el listado de radicaciones</t>
  </si>
  <si>
    <t>Construir una historia de usuario para actualizar el campo NIT en el SIDF.</t>
  </si>
  <si>
    <t>Realizar seguimiento al diligenciamiento de los formato 2440 que son remitidos desde las Subdirecciones de Fiscalización a la Coordinación de Denuncias de Fiscalización.</t>
  </si>
  <si>
    <t>Realizar seguimiento trimestral al diligenciamiento de los  formato 2440 que son remitidos desde las Subdirecciones de Fiscalización tengan diligenciado los campos de acto administrativo y la fecha.</t>
  </si>
  <si>
    <t>Socializar el diligenciamiento del Formato FT-COT-2439 “Entrega denuncias para archivo” por parte de la Coordinación de Denuncias de Fiscalización, con los servidores de la CDF.</t>
  </si>
  <si>
    <t>Socializar el diligenciamiento del Formato FT COT 2439 “Entrega denuncias para archivo”.</t>
  </si>
  <si>
    <t>Realizar monitoreo del diligenciamiento del FT-COT-2439 “Entrega denuncias para archivo” por parte de los servidores de la Coordinación de denuncias.</t>
  </si>
  <si>
    <t>Realizar monitoreo del diligenciamiento del FT-COT-2439 “Entrega denuncias para archivo.</t>
  </si>
  <si>
    <t>Informe del monitoreo</t>
  </si>
  <si>
    <t>APF 2025-004
H4</t>
  </si>
  <si>
    <r>
      <rPr>
        <b/>
        <sz val="12"/>
        <rFont val="Arial"/>
        <family val="2"/>
      </rPr>
      <t>Hallazgo 4. Deficiencias en el seguimiento al marchitamiento de las denuncias TAC en el sistema DENFIS</t>
    </r>
    <r>
      <rPr>
        <sz val="12"/>
        <rFont val="Arial"/>
        <family val="2"/>
      </rPr>
      <t xml:space="preserve">
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
Criterio:
Art. 209 de la Constitución Política de Colombia, principios de eficacia, eficiencia, celeridad y responsabilidad; Art. 3º de la Ley 489 de 1998; procedimientos PR-PEC-0339 V3, PR-COA-0375 V2 y PR-COT-0375 V2
Criterio MIPG V6:
Dimensiones 3 “Evaluación de resultados”, 5 “Información y Comunicación” y 7 “Control Interno” en los Componentes 3 “Actividades de Control” y 5 “Actividades de Monitoreo”.</t>
    </r>
  </si>
  <si>
    <t>Deficiencias en el seguimiento, monitoreo y análisis de la información de las herramientas de control ofimático</t>
  </si>
  <si>
    <t>Proferir lineamiento a las Direcciones Seccionales y Dirección Operativa de Grandes Contribuyentes para que agilicen la gestión de las denuncias pendientes por llevar al estado terminado en el aplicativo DENFIS, realizando seguimiento de su cumplimiento</t>
  </si>
  <si>
    <t>Elaborar memorando impartiendo instrucciones sobre la gestión de las denuncias pendientes por llevar al estado terminado en el aplicativo DENFIS</t>
  </si>
  <si>
    <t>Realizar seguimiento mensual de las denuncias pendientes por llevar al estado terminado en el aplicativo DENFIS.</t>
  </si>
  <si>
    <t>Realizar mesas de trabajo con la Subdirección de Soluciones y Desarrollo de Software para solicitar el apoyo en lo relacionado con la solución de incidentes tecnológicos que presenta DENFIS en el cierre de las Denuncias de Fiscalización.</t>
  </si>
  <si>
    <t>Realizar mesa de trabajo con Subdirección de Soluciones y Desarrollo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</si>
  <si>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t>
    </r>
  </si>
  <si>
    <t>Ejecutar los compromisos de la reunión realizada y las acciones a implementar.</t>
  </si>
  <si>
    <t>Informe que relacione la ejecución de los compromisos de la reunión realizada y las acciones implementadas</t>
  </si>
  <si>
    <t>APF 2025-004
H5</t>
  </si>
  <si>
    <r>
      <rPr>
        <b/>
        <sz val="12"/>
        <rFont val="Arial"/>
        <family val="2"/>
      </rPr>
      <t>Hallazgo 5. Deficiencias de los documentos del sistema de gestión para la atención y gestión de las denuncias Tributarias, Aduaneras y Cambiarias – TAC y desactualización de los procedimientos asociados.</t>
    </r>
    <r>
      <rPr>
        <sz val="12"/>
        <rFont val="Arial"/>
        <family val="2"/>
      </rPr>
      <t xml:space="preserve">
a)	Deficiencia en los procedimientos establecidos 
Analizada la estructura de los procedimientos PR-COA-0375 “Gestión Denuncias de Fiscalización” V2 y PR-COT-0375 “Gestión Denuncias de Fiscalización” V2 se presentan las siguientes deficiencias: 
•	No se señalan términos o plazos para la realización de las siguientes actividades:  entrega y aceptación del auditor responsable en el Nivel central, sustanciación o análisis de la denuncia y presentación en la Reunión del Nivel Directivo – RND. 
•	No se indica las actividades a realizar en los casos que se requiera reasignar las denuncias entre direcciones seccionales. 
•	No se establecen lineamientos para los casos en que las direcciones seccionales requieran hacer una devolución de una denuncia. 
•	En el procedimiento se indica que la denuncia se escala por el sistema y adicional se remite correo al 201YYenunciasXX@dian.gov.co; esta última actividad hace referencia a un buzón que no existe actualmente.  
•	Existen diferentes canales de ingreso de las denuncias, tales como WhatsApp y línea 159 anticontrabando, que no hacen parte de los canales oficiales definidos en el procedimiento y disponibles en la página web.
b)	Desactualización de documentos del sistema de gestión y de la matriz de riesgos, dispuestos para la atención y gestión de las denuncias Tributarias, Aduaneras y Cambiarias – TAC - Nivel Central 
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
Al respecto se registran entre otras, las siguientes actualizaciones que deben surtirse respecto de los documentos procedimentales, así:
•	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	Se hace referencia al formato 2270 “Acta de hechos de acción de control”, el cual no se encuentra publicado en el listado maestro de documentos; y al realizar las visitas derivadas de las denuncias, se elabora acta de hechos en plantilla diseñada por la Dirección Seccional. 
•	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
•	La matriz de riesgos del Subproceso de Fiscalización y Liquidación, versión 4 del 29/11/2021, no incluye un riesgo asociado directamente a la gestión de denuncias de fiscalización TAC.
•	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
Criterio:
Art. 209 de la Constitución Política, principio de eficacia; Art. 3 de la Ley 489 de 1998 principios de eficacia y responsabilidad; Art. 3 de la Ley 1437 de 2011 principios de economía, responsabilidad y eficacia.
Criterio MIPG V6:
Dimensiones 3. “Gestión con valores para resultados”, 4. “Evaluación de Resultados”, 5. “Información y comunicación” y 7. “Control Interno” en sus componentes “Evaluación del riesgo”, “Actividades de control”, “Actividades de monitoreo” e “Información y comunicación”.</t>
    </r>
  </si>
  <si>
    <t>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
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t>
  </si>
  <si>
    <t>Realizar mesa de trabajo interna con el objetivo de definir la viabilidad y alcance de incluir los lineamientos definidos en el hallazgo  para la actualización del procedimiento de Denuncias de Fiscalización, incluyendo la modificación de los formatos correspondientes.</t>
  </si>
  <si>
    <t>Actualizar el procedimiento de Gestión de Denuncias de Fiscalización, con los lineamientos que se definan en la mesa de trabajo.</t>
  </si>
  <si>
    <t>Realizar mesa de trabajo para proponer los cambios en los formatos asociados al procedimiento de Denuncias de Fiscalización que lo requieran.</t>
  </si>
  <si>
    <t>Actualizar los formatos asociados al procedimiento de Denuncias de Fiscalización que se definieron en la mesa de trabajo.</t>
  </si>
  <si>
    <t>Informe con la relación de los formatos que fueron actualizados y publicados en el listado maestro de documentos</t>
  </si>
  <si>
    <t>Convocar mesas de trabajo con la Coordinación de Administración del Sistema de PQSRD - Peticiones, Quejas, Sugerencias, Reclamos y Denuncias con el propósito de analizar la  actualización de los documentos relacionados con Denuncias de Fiscalización.</t>
  </si>
  <si>
    <t>APF 2025-004
H6</t>
  </si>
  <si>
    <r>
      <rPr>
        <b/>
        <sz val="12"/>
        <rFont val="Arial"/>
        <family val="2"/>
      </rPr>
      <t>Hallazgo 6. Deficiencias en el registro y control sobre los activos de información en la herramienta institucional de gestión de activos de información GRC – Novasec </t>
    </r>
    <r>
      <rPr>
        <sz val="12"/>
        <rFont val="Arial"/>
        <family val="2"/>
      </rPr>
      <t xml:space="preserve">
Verificado el Anexo "Roles de las soluciones tecnológicas"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a)	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
b)	En Novasec está el registro de los activos de información, con los riesgos, controles y planes de acción de los mismos, pero sin las aprobaciones respectivas. (Ver Anexo 13: Sistemas de Inform ación).
Criterio:
Numerales 1.5, 1.6 y 2.1 del “Manual de Gobierno Digital”, procedimiento PR-IIT-0366 V6, cartilla CT-IIT-0079 V4
Criterio MIPG V6:
Política 5.2.3 “Transparencia, acceso a la información pública y lucha contra la corrupción” de la Dimensión 5 “Información y comunicación” y los componentes 3 “Actividades de Control”, 4 “Información y Comunicación” y 5 “Actividades de Monitoreo” de la Dimensión 7 “Control Interno”.</t>
    </r>
  </si>
  <si>
    <t>Deficiencias en el seguimiento, control y monitoreo de los activos de información que apoyan el subproceso auditado, impidiendo su correcta gobernanza, publicación y control de riesgos.</t>
  </si>
  <si>
    <t>Actualizar el índice de información clasificada y reservada en lo relacionado con el proceso de Denuncias de Fiscalización, realizando su publicación en el portal de transparencia y de datos abiertos.</t>
  </si>
  <si>
    <t>Actualizar el índice de información clasificada y reservada en lo relacionado con Denuncias de Fiscalización</t>
  </si>
  <si>
    <t>Índice de información clasificada y reservada actualizado y publicado</t>
  </si>
  <si>
    <r>
      <rPr>
        <b/>
        <sz val="12"/>
        <rFont val="Arial"/>
        <family val="2"/>
      </rPr>
      <t>DGF</t>
    </r>
    <r>
      <rPr>
        <sz val="12"/>
        <rFont val="Arial"/>
        <family val="2"/>
      </rPr>
      <t xml:space="preserve">
Dirección de Gestión de Fiscalización
Subdirección de Apoyo en la Lucha Contra el Delito Aduanero y Fiscal
Oficina de Seguridad de la Información</t>
    </r>
  </si>
  <si>
    <t>Actualizar el inventario de activos de información de la Subdirección de Apoyo en la Lucha contra del Delito Aduanero y Fiscal en NOVASEC, realizando su publicación en el portal de transparencia y de datos abiertos.</t>
  </si>
  <si>
    <t>Actualizar el inventario de activos de información de la Subdirección de Apoyo en la Lucha contra del Delito Aduanero y Fiscal en NOVASEC.</t>
  </si>
  <si>
    <t>Registro actualizado de los activos de información en NOVASEC</t>
  </si>
  <si>
    <t>APF 2025-004
H7</t>
  </si>
  <si>
    <r>
      <rPr>
        <b/>
        <sz val="12"/>
        <rFont val="Arial"/>
        <family val="2"/>
      </rPr>
      <t xml:space="preserve">Hallazgo 7. Deficiencias en la gestión de los roles de los sistemas de información – SI, del subproceso Fiscalización y Liquidación
</t>
    </r>
    <r>
      <rPr>
        <sz val="12"/>
        <rFont val="Arial"/>
        <family val="2"/>
      </rPr>
      <t xml:space="preserve">
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"Roles de las soluciones tecnológicas" según procedimientos y procesos_V4_R011, del proceso de Información, Innovación y Tecnología, referentes a los roles de los sistemas de información del subproceso auditado, se evidenció lo siguiente:
a)	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
b)	Desactualización en el Anexo de Roles de las soluciones tecnológicas en las columnas relacionadas a los procedimientos, procesos y ubicación cartillas/manuales/ayudas del usuario, referentes a los sistemas de información SIDF y DENFIS.
c)	El Manual técnico del SIDF relaciona los siguientes roles: 2304, 2306, 2308, 2314, 2312, 2310, 2316, 2318, 2341, 2343, que no son empleados para el manejo del sistema.
d)	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	Para el Sistema de Información de Denuncias de Fiscalización - SIDF, 14 casos: Nivel Central: 2, DSI Bogotá: 5, DSA Bogotá: 0, DSI Cali: 3 y DSIA Armenia: 4. 
•	Para el Sistema de Información - DENFIS, 22 casos:  Nivel Central: 5, DSI Bogotá: 0, DSA Bogotá: 0, DSI Cali: 9 y DSIA Armenia: 4.
e)	Se identificaron 28 funcionarios con roles activos tanto en el sistema informático de denuncias de fiscalización – SIDF, como del Sistema de denuncias – DENFIS, en situación administrativa, el cual debió ser inactivado, así: (Ver Anexo 13: Sistemas de Información).
•	Para el Sistema de Información de Denuncias de Fiscalización - SIDF, 27 casos: Nivel Central: 2, DSI Bogotá: 15, DSA Bogotá: 0, DSI Cali: 4 y DSIA Armenia: 6. 
•	Para el Sistema de Información - DENFIS, se estableció 1 caso en el Nivel central. 
f)	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	Para el Sistema de Información de Denuncias de Fiscalización - SIDF 113 casos:  Nivel Central: 14, DSI Bogotá: 42, DSA Bogotá: 7, DSI Cali: 27 y DSIA Armenia: 23 
•	Para el Sistema de Información – DENFIS 46, casos: Nivel Central: 21, DSI Bogotá: 8, DSA Bogotá: 7, DSI Cali: 8 y DSIA Armenia: 2.
Criterio:
Numerales 1.6, 5.2, 5.3 y 5.6 del “Manual de Gobierno Digital”, el procedimiento PR-IIT-0455 V3, los instructivos IN-IIT-0203 V6, IN-IIT-0273 V2 e IN-IIT-0105; numeral 5.1.18 del “Manual de políticas y lineamientos de seguridad de la información”, el numeral 5.3 de la norma ISO IEC 27001:2022.
Criterio MIPG V6:
Política 5.2.4 “Gestión de la Información Estadística” de la Dimensión 5 “Información y comunicación” y los componentes 3 “Actividades de Control”, 4 “Información y Comunicación” y 5 “Actividades de Monitoreo” de la Dimensión 7“Control Interno”</t>
    </r>
  </si>
  <si>
    <t>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t>
  </si>
  <si>
    <t xml:space="preserve">Realizar la actualización del anexo de roles del SIDF y DENFIS
</t>
  </si>
  <si>
    <t xml:space="preserve">Actualizar el anexo de roles respecto de los aplicativos DENFIS y SIDF
</t>
  </si>
  <si>
    <t>Anexo de roles actualizado para SIDF y DENFIS</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</si>
  <si>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Coordinación de Soporte Técnico al Usuario.
Direcciones Seccionales a Nivel Nacional</t>
    </r>
  </si>
  <si>
    <t>Realizar mesas de trabajo para actualizar el Manual Técnico del SIDF</t>
  </si>
  <si>
    <t>Actualizar el manual del SIDF.</t>
  </si>
  <si>
    <t>Manual técnico SIDF actualizado</t>
  </si>
  <si>
    <r>
      <rPr>
        <b/>
        <sz val="12"/>
        <rFont val="Arial"/>
        <family val="2"/>
      </rPr>
      <t>DGF</t>
    </r>
    <r>
      <rPr>
        <sz val="12"/>
        <rFont val="Arial"/>
        <family val="2"/>
      </rPr>
      <t xml:space="preserve">
Dirección de Gestión de Innovación y Tecnología
Subdirección de Innovación y proyectos
Dirección de Gestión de Fiscalización
Subdirección de Apoyo en la Lucha Contra el Delito Aduanero y Fiscal 
Coordinación de Denuncias de Fiscalización</t>
    </r>
  </si>
  <si>
    <t>APF 2025-004
H8</t>
  </si>
  <si>
    <r>
      <rPr>
        <b/>
        <sz val="12"/>
        <rFont val="Arial"/>
        <family val="2"/>
      </rPr>
      <t xml:space="preserve">Hallazgo 8. Inconsistencias en el flujo de la información consignada en la documentación, manuales y funcionalidades del sistema de información de denuncias de fiscalización - SIDF  </t>
    </r>
    <r>
      <rPr>
        <sz val="12"/>
        <rFont val="Arial"/>
        <family val="2"/>
      </rPr>
      <t xml:space="preserve">
Luego de validar la documentación y flujo de la información alojada en el sistema SIDF que apoya el subproceso auditado, se evidenció lo siguiente:  
a)	Ausencia de los manuales y cartillas que puedan ser consultados por los contribuyentes para realizar el proceso de registro de denuncias TAC. La opción indica “Sitio web en construcción”.
b)	Publicación en el listado maestro de documentos de la DIANNET, del manual de usuario del anterior sistema de información de denuncias MN-COT-0043 “Manual de usuario DENFIS”.
c)	Falta de publicación del manual funcional del actual sistema de información SIDF para ser consultado por los servidores públicos, en el listado maestro de documentos en la DIANNET. 
d)	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
e)	El campo denominado “Número de Expediente” no define claramente qué se debe diligenciar, tampoco se establece si es obligatorio o no; este campo debería contener información relevante a la gestión de las investigaciones propias de la denuncia. 
f)	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g)	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h)	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i)	No hay conectividad entre el SIDF y otras herramientas de la entidad que le permita consultar información referente de las denuncias.  
Criterio:
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
Criterio MIPG V6:
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t>
    </r>
  </si>
  <si>
    <t>Deficiencias en la implementación de las mejores prácticas en el desarrollo de aplicaciones empresariales que permitan dar valor agregado a los procesos de las entidades.</t>
  </si>
  <si>
    <t>Diseñar manual que pueda ser  consultado por los contribuyentes para realizar el proceso de registro de denuncias TAC</t>
  </si>
  <si>
    <t>Diseñar y publicar el manual.</t>
  </si>
  <si>
    <t>Manual publicado</t>
  </si>
  <si>
    <t>Publicar en el listado maestro de documentos  en la DIANNET los documentos solicitados en los numerales b y c</t>
  </si>
  <si>
    <t>Actualizar en el listado maestro los manuales de usuario del  DENFIS y SIDF.</t>
  </si>
  <si>
    <t>Crear Historia de usuario para deshabilitar la opción "Generar Informe Denuncias" y crear el que debe tener habilitado el reporte estadístico en cada ROL</t>
  </si>
  <si>
    <t>Crear Historia de usuario.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</si>
  <si>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Subdirección de Innovación y Proyectos</t>
    </r>
  </si>
  <si>
    <t>Crear historia de usuario para cambiar el nombre de la etiqueta de  “Número de Expediente” por "Acto administrativo" (auto de apertura, acta de hechos, acta de visitas, acta de aprehensión, entre otras)</t>
  </si>
  <si>
    <t>Crear historia de usuario.</t>
  </si>
  <si>
    <t>Realizar pruebas funcionales de la solución tecnológica para las denuncias fiscalización.</t>
  </si>
  <si>
    <t xml:space="preserve">Un formato de Aceptación de Pruebas funcionales y salida a producción - FT-IIT-1851.
</t>
  </si>
  <si>
    <t>Poner el producción la solución tecnológica para las denuncias fiscalización.</t>
  </si>
  <si>
    <t>Un Acta de comité de gestión de Cambios de Tecnología del correspondiente software instalado y en producción</t>
  </si>
  <si>
    <t>APF 2025-004
H9</t>
  </si>
  <si>
    <r>
      <rPr>
        <b/>
        <sz val="12"/>
        <rFont val="Arial"/>
        <family val="2"/>
      </rPr>
      <t>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t>
    </r>
    <r>
      <rPr>
        <sz val="12"/>
        <rFont val="Arial"/>
        <family val="2"/>
      </rPr>
      <t xml:space="preserve">
Al verificar las solicitudes reportadas tanto en las plataformas Aranda como en DEVOPS registrados con casos funcionales e incidentes del subproceso auditado, se estableció que:  
a)	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
b)	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c)	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
Criterio:
“Condiciones Generales” del procedimiento PR-IIT-0458, numeral 4.2 “Solución de Incidentes y Problemas” del Instructivo IN-IIT-0255 V2.
Criterio MIPG V6:
Política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</si>
  <si>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la gestión y monitoreo de los Acuerdos de Niveles de Servicio.</t>
  </si>
  <si>
    <t>Actualizar los acuerdos de nivel de servicio - ANS</t>
  </si>
  <si>
    <t xml:space="preserve">Realizar la mesa de trabajo para definir los acuerdos de servicio.
</t>
  </si>
  <si>
    <r>
      <rPr>
        <b/>
        <sz val="12"/>
        <rFont val="Arial"/>
        <family val="2"/>
      </rPr>
      <t>DGF</t>
    </r>
    <r>
      <rPr>
        <sz val="12"/>
        <rFont val="Arial"/>
        <family val="2"/>
      </rPr>
      <t xml:space="preserve">
Dirección de Gestión de Innovación y Tecnología
Subdirección de Soluciones y Desarrollo
Coordinación de Servicios y Administración Técnica.
Dirección de Gestión de Fiscalización
Subdirección de Apoyo en la Lucha Contra el Delito Aduanero y Fiscal 
Coordinación de Denuncias de Fiscalización.</t>
    </r>
  </si>
  <si>
    <t>Configurar en la herramienta ARANDA los acuerdos de niveles de Servicio.</t>
  </si>
  <si>
    <t>Informe de resultados con la configuración realizada</t>
  </si>
  <si>
    <t>Realizar mesas de trabajo con el objetivo de priorizar las historias de usuarios creadas</t>
  </si>
  <si>
    <t>Realizar mesas de trabajo.</t>
  </si>
  <si>
    <t>Actas de reunión</t>
  </si>
  <si>
    <r>
      <rPr>
        <b/>
        <sz val="12"/>
        <rFont val="Arial"/>
        <family val="2"/>
      </rPr>
      <t>DGF</t>
    </r>
    <r>
      <rPr>
        <sz val="12"/>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</si>
  <si>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Crear historia de usuario para corregir la funcionalidad que genera los consecutivos de radicación de la denuncias de fiscalización.</t>
  </si>
  <si>
    <t>Radicar la historia de usuario para corregir la funcionalidad que genera los consecutivos de radicación de la denuncias de fiscalización.</t>
  </si>
  <si>
    <t>Historia de usuario radicada</t>
  </si>
  <si>
    <t>Poner en producción la solución tecnológica que corrige el error en la funcionalidad que genera los consecutivos de radicación de la denuncias de fiscalización.</t>
  </si>
  <si>
    <t>Poner el producción la solución tecnológica que corrige el error en la funcionalidad que genera los consecutivos de radicación de la denuncias de fiscalización.</t>
  </si>
  <si>
    <t>APF 2025-004
H10</t>
  </si>
  <si>
    <r>
      <rPr>
        <b/>
        <sz val="12"/>
        <rFont val="Arial"/>
        <family val="2"/>
      </rPr>
      <t xml:space="preserve">Hallazgo 10. Deficiencias en la aplicación de políticas de accesibilidad del portal web que aloja el Sistema Informático de Denuncias de Fiscalización – SIDF  </t>
    </r>
    <r>
      <rPr>
        <sz val="12"/>
        <rFont val="Arial"/>
        <family val="2"/>
      </rPr>
      <t xml:space="preserve">
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
Criterio:
Anexo 1 “Directrices de accesibilidad web” de la Resolución MinTIC 1519 del 2020, criterios de accesibilidad. 
Criterio MIPG V6:
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</si>
  <si>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el monitoreo y validación de las directrices de accesibilidad del sitio web habilitado para el subproceso auditado.</t>
  </si>
  <si>
    <t>Realizar mesas de trabajo con el objetivo de definir la viabilidad y alcance de incluir los lineamiento definidos en el hallazgo para el Sistema actual o en el nuevo sistema de Denuncias de Fiscalización.</t>
  </si>
  <si>
    <t>Realizar mesas de trabajo</t>
  </si>
  <si>
    <t>Realizar seguimiento a los compromisos y acciones definidos en las mesas de trabajo.</t>
  </si>
  <si>
    <t>Auditoría a la Gestión de Accesos - AGA 2025-002</t>
  </si>
  <si>
    <t>AGA 2025-002
H5</t>
  </si>
  <si>
    <r>
      <rPr>
        <b/>
        <sz val="12"/>
        <rFont val="Arial"/>
        <family val="2"/>
      </rPr>
      <t xml:space="preserve">Hallazgo 5.  Uso de aplicativo público no institucional Portal SAR (D)
</t>
    </r>
    <r>
      <rPr>
        <sz val="12"/>
        <rFont val="Arial"/>
        <family val="2"/>
      </rPr>
      <t xml:space="preserve">
Verificados los aplicativos de información,  se identificó uno denominado "Portal SAR - Aplicación diseñada para manejo de control posterior, revisión documental y alertamiento"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
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"Portal SAR" con la URL citada previamente.
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
(...)</t>
    </r>
  </si>
  <si>
    <t>- Falta de cumplimiento de los acuerdos de confidencialidad de la entidad sin la debida protección, 
Falta de herramientas robustas que permitan correlacionar eventos generados entre diferentes fuentes de información  institucionales y su respectivo análisis; 
- Falta de implementación de controles para garantizar la seguridad y privacidad de la información y prevenir accesos a aplicativos no autorizados; 
- Falta de mecanismos de monitoreo y supervisión a los aplicativos a fin de establecer  el uso indebido de estos.</t>
  </si>
  <si>
    <t>Realizar la desinstalación del aplicativo no corporativo identificado, siguiendo el procedimiento establecido por el área de tecnología, documentando el proceso y validando que no se afecten otros componentes del sistema.</t>
  </si>
  <si>
    <t>Oficiar a la Oficina de Seguridad de la Información y la Dirección de Gestión de Innovación y Tecnología, solicitando la desinstalación del aplicativo no corporativo, con el cumplimiento de los protocolos que el área indique y dejando documentado dicho proceso.</t>
  </si>
  <si>
    <t xml:space="preserve">Informe de resultados </t>
  </si>
  <si>
    <r>
      <rPr>
        <b/>
        <sz val="12"/>
        <rFont val="Arial"/>
        <family val="2"/>
      </rPr>
      <t>DGF</t>
    </r>
    <r>
      <rPr>
        <sz val="12"/>
        <rFont val="Arial"/>
        <family val="2"/>
      </rPr>
      <t xml:space="preserve">
Dirección de Gestión de Fiscalización.
Dirección de Gestión de Innovación y Tecnología 
Oficina de Seguridad de la Información
DSIA Buenaventura</t>
    </r>
  </si>
  <si>
    <t>Fortalecer el conocimiento del código de integridad y de las políticas de seguridad de la información a los funcionarios de la Dirección Seccional de impuestos y Aduanas de Buenaventura.</t>
  </si>
  <si>
    <t>Realizar una capacitación a los funcionarios de la Dirección Seccional de Impuestos y Aduanas de Buenaventura con el fin fortalecimiento al conocimiento del código de integridad y las políticas de seguridad de la información.</t>
  </si>
  <si>
    <t>Listado de asistencia y presentación</t>
  </si>
  <si>
    <t>INNOVACIÓN Y TECNOLOGÍA</t>
  </si>
  <si>
    <t xml:space="preserve">Cumplimiento de Obligaciones Formales de Usuarios  Aduaneros AOF2015005
H5
Periodo 01/01/2014 a
31/07/2015  </t>
  </si>
  <si>
    <t>AOF2015005</t>
  </si>
  <si>
    <r>
      <rPr>
        <b/>
        <sz val="12"/>
        <rFont val="Arial"/>
        <family val="2"/>
      </rPr>
      <t xml:space="preserve">Deficiencias en los sistemas de información para apoyar la gestión de la habilitación, reconocimiento, autorización y control de usuarios.
</t>
    </r>
    <r>
      <rPr>
        <sz val="12"/>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</si>
  <si>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</si>
  <si>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</si>
  <si>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</si>
  <si>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t>Documento de Estrategia</t>
  </si>
  <si>
    <r>
      <rPr>
        <b/>
        <sz val="12"/>
        <rFont val="Arial"/>
        <family val="2"/>
      </rPr>
      <t>DGIT</t>
    </r>
    <r>
      <rPr>
        <sz val="12"/>
        <rFont val="Arial"/>
        <family val="2"/>
      </rPr>
      <t xml:space="preserve">
NC - Subproceso Innovación y Tecnología
Dirección de Gestión de Innovación y Tecnología
Subdirección de Innovación y Proyectos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</si>
  <si>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</si>
  <si>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t>1. Informe de avance del proceso de contratación.</t>
  </si>
  <si>
    <t>Informe de avance del proceso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</si>
  <si>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30112021
20052022</t>
    </r>
  </si>
  <si>
    <t>Iniciar el proyecto con la definición de  los requerimientos funcionales</t>
  </si>
  <si>
    <t xml:space="preserve">Definir los requerimientos funcionales </t>
  </si>
  <si>
    <t>Documento de requerimientos funcionales V1</t>
  </si>
  <si>
    <r>
      <t xml:space="preserve">DGIT
</t>
    </r>
    <r>
      <rPr>
        <sz val="12"/>
        <rFont val="Arial"/>
        <family val="2"/>
      </rPr>
      <t>NC – Subproceso Operación Aduanera
Dirección de Gestión de Aduanas
Subdirección de Registro y Control Aduanero</t>
    </r>
  </si>
  <si>
    <t>Validar requerimientos funcionales</t>
  </si>
  <si>
    <t>Documento de requerimientos funcionales aprobado  V1</t>
  </si>
  <si>
    <r>
      <t xml:space="preserve">DGIT
</t>
    </r>
    <r>
      <rPr>
        <sz val="12"/>
        <rFont val="Arial"/>
        <family val="2"/>
      </rPr>
      <t>NC - Subproceso Innovación y Tecnología
Dirección de Gestión de Innovación y Tecnología
Subdirección de Innovación y Proyectos
Subdirección de Soluciones y Desarrollo</t>
    </r>
  </si>
  <si>
    <t xml:space="preserve">Iniciar el proceso de contratación </t>
  </si>
  <si>
    <t>Validar o aceptar el proceso de contratación</t>
  </si>
  <si>
    <t>Documento de validación o aceptación del proceso de contratación</t>
  </si>
  <si>
    <t>Definir la priorización funcional de la implementación</t>
  </si>
  <si>
    <t>Mapa de historias con la priorización funcional de la implementación V1</t>
  </si>
  <si>
    <t>Plan de trabajo V1</t>
  </si>
  <si>
    <t xml:space="preserve">Aprobar o validar el plan de trabajo de la implementación de la solución tecnológica </t>
  </si>
  <si>
    <t>Plan de trabajo aprobado V1</t>
  </si>
  <si>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</si>
  <si>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t>Desarrollo de la solución</t>
  </si>
  <si>
    <t>Informes de seguimiento</t>
  </si>
  <si>
    <r>
      <t xml:space="preserve">DGIT
</t>
    </r>
    <r>
      <rPr>
        <sz val="12"/>
        <rFont val="Arial"/>
        <family val="2"/>
      </rPr>
      <t>NC - Subproceso Innovación y Tecnología
Dirección de Gestión de Innovación y Tecnología
Subdirección de Innovación y Proyectos
Subdirección de Soluciones y Desarrollo
REFORMULADO
30112021
20052022</t>
    </r>
  </si>
  <si>
    <t>Iniciar la implementación de la solución tecnológica</t>
  </si>
  <si>
    <t>Pruebas y evaluación funcional</t>
  </si>
  <si>
    <t xml:space="preserve"> (01) Un  formato de Aceptación de Pruebas funcionales y salida a producción - FT-IIT-1851.</t>
  </si>
  <si>
    <t>Poner en  producción la solución tecnológica</t>
  </si>
  <si>
    <t xml:space="preserve">Definir la puesta en producción de la solución tecnológica </t>
  </si>
  <si>
    <t>Puesta en producción de la solución tecnológica:
a. (01) Un formato información de versión             FT-IIT-2180
b.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</si>
  <si>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</si>
  <si>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Auditoría a la efectividad de la seguridad y privacidad de la información ASI2018-08
H2
Período
01/07/2016 al 31/08/2018</t>
  </si>
  <si>
    <t>ASI 2018008</t>
  </si>
  <si>
    <r>
      <rPr>
        <b/>
        <sz val="12"/>
        <rFont val="Arial"/>
        <family val="2"/>
      </rPr>
      <t>Falta de gobernabilidad sobre los aplicativos no corporativos de la entidad.</t>
    </r>
    <r>
      <rPr>
        <sz val="12"/>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</si>
  <si>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</si>
  <si>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</si>
  <si>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</si>
  <si>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</si>
  <si>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rFont val="Arial"/>
        <family val="2"/>
      </rPr>
      <t>DGIT</t>
    </r>
    <r>
      <rPr>
        <sz val="12"/>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</si>
  <si>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</si>
  <si>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</si>
  <si>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</si>
  <si>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rFont val="Arial"/>
        <family val="2"/>
      </rPr>
      <t>DGIT</t>
    </r>
    <r>
      <rPr>
        <sz val="12"/>
        <rFont val="Arial"/>
        <family val="2"/>
      </rPr>
      <t xml:space="preserve">
NC - Subproceso Innovación y Tecnología
Dirección de Gestión de Innovación y Tecnología
REFORMULADO
24102022</t>
    </r>
  </si>
  <si>
    <t>Auditoría a la Gestión de Cartera 2024-001
H7
Periodo 01/01/2023 al 30/03/2024</t>
  </si>
  <si>
    <t>AGC2024-001</t>
  </si>
  <si>
    <r>
      <rPr>
        <b/>
        <sz val="12"/>
        <rFont val="Arial"/>
        <family val="2"/>
      </rPr>
      <t>Hallazgo No. 7 Manejador de bases de datos (DBMS) sin soporte del proveedor y falta de completitud en el diccionario de datos</t>
    </r>
    <r>
      <rPr>
        <sz val="12"/>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rFont val="Arial"/>
        <family val="2"/>
      </rPr>
      <t xml:space="preserve">Dirección de Gestión de Innovación y Tecnología.								</t>
    </r>
    <r>
      <rPr>
        <sz val="12"/>
        <rFont val="Arial"/>
        <family val="2"/>
      </rPr>
      <t xml:space="preserve">
b. El diccionario de la base de datos contiene la descripción de los paquetes, sin embargo, no se describe cada tabla y falta completitud en algunos campos. </t>
    </r>
    <r>
      <rPr>
        <b/>
        <sz val="12"/>
        <rFont val="Arial"/>
        <family val="2"/>
      </rPr>
      <t xml:space="preserve">Dirección de Gestión de Innovación y Tecnología.
</t>
    </r>
    <r>
      <rPr>
        <sz val="12"/>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</si>
  <si>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t>Falta de renovaciones tecnológicas y actualización de la meta data en el diccionario de las bases de datos</t>
  </si>
  <si>
    <t>Definir los requerimientos funcionales</t>
  </si>
  <si>
    <t xml:space="preserve">Documento de requerimientos funcionales V1 </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</si>
  <si>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</si>
  <si>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 xml:space="preserve">Definir los requerimientos no funcionales </t>
  </si>
  <si>
    <t>Documento de requerimientos no funcionales V1</t>
  </si>
  <si>
    <r>
      <rPr>
        <b/>
        <sz val="12"/>
        <rFont val="Arial"/>
        <family val="2"/>
      </rPr>
      <t>DGIT</t>
    </r>
    <r>
      <rPr>
        <sz val="12"/>
        <rFont val="Arial"/>
        <family val="2"/>
      </rPr>
      <t xml:space="preserve">
NC- Subproceso Innovación y Tecnología
Dirección de Gestión de Innovación y Tecnología
</t>
    </r>
  </si>
  <si>
    <t>Mapa de historias con la priorización funcional de la implementación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</si>
  <si>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</si>
  <si>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</si>
  <si>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t>Plan de trabajo aprobado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</si>
  <si>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</si>
  <si>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</si>
  <si>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Puesta en producción de la solución tecnologica: 
a. (01) Un formato información de versión             FT-IIT-2180
b. (01) Un Acta de comité de gestión de Cambios de Tecnología del correspondiente software instalado y en producción</t>
  </si>
  <si>
    <t>Actualizar el diccionario de datos en el repositorio central de Enterprise Architect</t>
  </si>
  <si>
    <t>Habilitar el repositorio y usuario de acceso para los ingenieros que van a realizar la actualización. Revisar el estado actual  y actualizar  la información de cada una de las tablas que hacen parte del sistema de SIPAC en el repositorio central de Enterprise Architec</t>
  </si>
  <si>
    <t>Diccionario de datos actualizado</t>
  </si>
  <si>
    <t>Auditoría a la Gestión de Accesos 
H1
AGA 2025-002</t>
  </si>
  <si>
    <t>AGA 2025-002</t>
  </si>
  <si>
    <r>
      <rPr>
        <b/>
        <sz val="12"/>
        <rFont val="Arial"/>
        <family val="2"/>
      </rPr>
      <t xml:space="preserve">Hallazgo 1. Coherencia entre el Anexo "Roles de las soluciones tecnológicas según procedimientos y procesos" y los reportes "Roles Activos Usuarios DIAN”.
</t>
    </r>
    <r>
      <rPr>
        <sz val="12"/>
        <rFont val="Arial"/>
        <family val="2"/>
      </rPr>
      <t xml:space="preserve">
Verificada la relación entre el anexo "Roles de las soluciones tecnológicas según procedimientos y procesos V4_R011" y los reportes "Roles Activos Usuarios DIAN", con corte a febrero y marzo de la vigencia 2025 se evidenció:
a. 117 códigos de rol en el reporte de "Roles activos usuarios DIAN"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 en consecuencia no es posible determinar, a través de esta herramienta, la solución tecnológica a la que pertenecen ni la funcionalidad que ejecutan. 
b. Falta de completitud en los reportes de "Roles activos usuarios DIAN" debido a que no se observa la relación de asignaciones de roles a usuarios en las soluciones tecnológicas: "Bitácora SYGA", "Administración de contratos", "Formulación Análisis de operaciones", "Control EAR", "DEVYCOM" y "Anotaciones fiscales", de la muestra de soluciones tecnológicas seleccionadas y establecidas en el "Anexo Roles (…)".
c. Reportes de "Roles activos usuarios DIAN" de las plataformas MUISCA y algunos de SIAT que no relacionan la solución tecnológica a la que pertenece cada uno de los roles, lo que dificulta la identificación.
d. Falta de estandarización entre los roles establecidos en el "Anexo Roles (…)" y los reportes "Roles activos usuarios DIAN", encontrándose diferencias en la nomenclatura utilizada entre los instrumentos, como por ejemplo: en anexo de roles figura el rol "(Básico 1279 - Concreto 1280)", mientras que en el reporte " Roles activos usuarios DIAN " figura "1279", lo que dificulta el cruce de información; y la nomenclatura utilizada en los campos, como por ejemplo, en "Dirección Seccional", para unas registra el nombre completo, en otros abreviado o solamente de la ciudad.
(...)</t>
    </r>
  </si>
  <si>
    <t>- Falta de articulación entre la DGIT y los procesos responsables para la gestión de roles en el nivel central;
- Carencia de herramientas automatizadas; deficiencias en el seguimiento y control de los roles asignados; 
- Desactualización del "Anexo Roles (…)”; 
- Falta de completitud de la información de los roles en el reporte “Roles Activos Usuarios DIAN” y estandarización en la nomenclatura de campos.</t>
  </si>
  <si>
    <t xml:space="preserve">Actualizar el Anexo de roles de las soluciones tecnologicas conforme a los literales a y b  de acuerdo con lo informado por las direcciones de gestión </t>
  </si>
  <si>
    <t>Realizar solicitud a todas las áreas para la identificación, actualización y depuración del Anexo de roles de las soluciones tecnológicas .
Recibir las solicitdes de las direcciones de gestión y actualizar el anexo de roles de las soluciones tecnologicas.
Requerir la actualización del anexo de roles para el Sistema Informático Electrónico SYGA Importaciones y Bitácora Syga a la Subdirección de Operación Aduanera, correspondiente al literal a y b</t>
  </si>
  <si>
    <t xml:space="preserve">Anexo roles actualizado </t>
  </si>
  <si>
    <r>
      <rPr>
        <b/>
        <sz val="12"/>
        <rFont val="Arial"/>
        <family val="2"/>
      </rPr>
      <t xml:space="preserve">DGIT
</t>
    </r>
    <r>
      <rPr>
        <sz val="12"/>
        <rFont val="Arial"/>
        <family val="2"/>
      </rPr>
      <t xml:space="preserve">Dirección de Gestión de Innovación y Tecnología 
Subdirección de Soluciones y Desarrollo
Coordinación de Soporte Técnico al Usuario  
Dirección de Gestión de Aduanas
Subdirección de Operación Aduanera
Subdirección de Registro y Control Aduanero
Coordinación de Secretaría y Servicio al Usuario Aduanero 
</t>
    </r>
  </si>
  <si>
    <t xml:space="preserve">Realizar  mesas de trabajo para identificar las inconsistencias presentadas en el reporte de "Roles activos usuarios DIAN" </t>
  </si>
  <si>
    <t xml:space="preserve">Realizar un cruce del Anexo de roles de las soluciones tecnologicas con el reporte de "roles activos usuarios DIAN"
Validar inconsisencias encontradas con los responsables de los roles 
Actualizar los campos e información requerida con las inconsistencias encontradas </t>
  </si>
  <si>
    <r>
      <rPr>
        <b/>
        <sz val="12"/>
        <rFont val="Arial"/>
        <family val="2"/>
      </rPr>
      <t>DGIT</t>
    </r>
    <r>
      <rPr>
        <sz val="12"/>
        <rFont val="Arial"/>
        <family val="2"/>
      </rPr>
      <t xml:space="preserve">
Dirección de Gestión de Innovación y Tecnología 
Subdirección de Soluciones y Desarrollo
Coordinación de Soporte Técnico al Usuario  
Dirección de Gestión de Aduanas
Subdirección de Operación Aduanera</t>
    </r>
  </si>
  <si>
    <t>Auditoría a la Gestión de Accesos 
H2
AGA 2025-002</t>
  </si>
  <si>
    <r>
      <rPr>
        <b/>
        <sz val="12"/>
        <rFont val="Arial"/>
        <family val="2"/>
      </rPr>
      <t xml:space="preserve">Hallazgo 2. Deficiencias en la gestión de roles informáticos en las soluciones tecnológicas institucionales.
</t>
    </r>
    <r>
      <rPr>
        <sz val="12"/>
        <rFont val="Arial"/>
        <family val="2"/>
      </rPr>
      <t xml:space="preserve">
a.  En el reporte "Roles activos usuarios DIAN",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"EX_roles_activos_MUISCA" de Direcciones de Gestión, Operativa y Direcciones Seccionales).
b. En el reporte "Roles activos usuarios DIAN", con corte a 07 de marzo de 2025, en la plataforma MUISCA se evidenciaron 19 usuarios, no encontrados en planta, clasificados como funcionarios, ubicados en: DGI, DGIT, OTROS-DGIT, DOGC, DSIA Ipiales, DSIA Sincelejo.
c. En el reporte "Roles activos usuarios DIAN",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
d. En el reporte "Roles activos usuarios DIAN",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
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"Roles activos usuarios DIAN" clasificados como funcionarios, sin que se observe un criterio que indique esta situación.
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
g. Roles en la plataforma SIAT que han sido desactivados mediante solicitud y nuevamente figuran activos en posteriores reportes de "Roles activos usuarios DIAN", generando reprocesos y riesgos de uso de estos.
(...)
</t>
    </r>
  </si>
  <si>
    <t>- Fallas en la sincronización entre el Sistema KACTUS y la plataforma MUISCA; 
- Falta de integración entre el Sistema KACTUS y las plataformas SIAT, Siglo XXI, SIFARO; 
- Desactualización del Anexo de  Roles (…); 
- Ausencia de campos en los reportes “Roles Activos usuarios DIAN” que permitan identificar el tipo del usuario (funcionario DIAN, funcionario de ente de control externo, nombre del ente de control externo, contratista, pasante, judicante, ad honorem); 
- Falta de aplicación del lineamiento 5.1.18 Derechos de Acceso literal c) del MN-IIT-0072 V5.</t>
  </si>
  <si>
    <t xml:space="preserve">Revisar e incluir campos adicionales en el archivo Roles Activos Usuarios DIAN
 </t>
  </si>
  <si>
    <t xml:space="preserve">
Realizar la validación en la consulta que permite generar el listado de roles para definir los campos que se pueden incluir,  se tomará como insumo principal el listado que genera Kactus
</t>
  </si>
  <si>
    <t>Roles Activos Usuarios DIAN</t>
  </si>
  <si>
    <r>
      <rPr>
        <b/>
        <sz val="12"/>
        <rFont val="Arial"/>
        <family val="2"/>
      </rPr>
      <t>DGIT</t>
    </r>
    <r>
      <rPr>
        <sz val="12"/>
        <rFont val="Arial"/>
        <family val="2"/>
      </rPr>
      <t xml:space="preserve">
Dirección de Gestión de Innovación y Tecnología
Subdirección de Procesamiento de Datos 
Subdirección de Gestión del Empleo Público</t>
    </r>
  </si>
  <si>
    <t>Elaborar reporte de ausentismos</t>
  </si>
  <si>
    <t>Diseñar reporte en kactus para identificar funcionarios con ausentismos de 15 o mas dias.</t>
  </si>
  <si>
    <t>Generar reporte de ausentismos para anexo de roles</t>
  </si>
  <si>
    <r>
      <rPr>
        <b/>
        <sz val="12"/>
        <rFont val="Arial"/>
        <family val="2"/>
      </rPr>
      <t>DGIT</t>
    </r>
    <r>
      <rPr>
        <sz val="12"/>
        <rFont val="Arial"/>
        <family val="2"/>
      </rPr>
      <t xml:space="preserve">
Dirección de Gestión de Innovación y Tecnología
Dirección de Gestión Corporativa
Subdirección de Gestión del Empleo Público </t>
    </r>
  </si>
  <si>
    <t xml:space="preserve"> -Generar un reporte estandarizado desde el sistema KACTUS que integre la situación administrativa actualizada de todos los funcionarios, contratistas, pasantes, entes de control y demás usuarios no funcionarios. </t>
  </si>
  <si>
    <t xml:space="preserve">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</si>
  <si>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-Entregar a la SGEP un requerimiento formal de mejora que incluya las necesidades propias de MUISCA
</t>
  </si>
  <si>
    <r>
      <rPr>
        <b/>
        <sz val="12"/>
        <rFont val="Arial"/>
        <family val="2"/>
      </rPr>
      <t>DGIT</t>
    </r>
    <r>
      <rPr>
        <sz val="12"/>
        <rFont val="Arial"/>
        <family val="2"/>
      </rPr>
      <t xml:space="preserve">
Dirección de Gestión de Innovación y Tecnología
Subdirección de Innovación y Proyectos 
Dirección de Gestión Corporativa
Subdirección de Gestión del Empleo Público </t>
    </r>
  </si>
  <si>
    <r>
      <rPr>
        <b/>
        <sz val="12"/>
        <rFont val="Arial"/>
        <family val="2"/>
      </rPr>
      <t xml:space="preserve">DGIT
</t>
    </r>
    <r>
      <rPr>
        <sz val="12"/>
        <rFont val="Arial"/>
        <family val="2"/>
      </rPr>
      <t xml:space="preserve">Dirección de Gestión de Innovación y Tecnología
Subdirección de Innovación y Proyectos 
</t>
    </r>
  </si>
  <si>
    <t xml:space="preserve">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</si>
  <si>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 xml:space="preserve">Garantizar que los usuarios que figuran en los listados de autorizados sean efectivamente funcionarios activos que, para el desempeño de sus funciones, requieran accesos a las plataformas SIAT Y MUISCA                                                                                                                                              </t>
  </si>
  <si>
    <t xml:space="preserve"> 1. Revisión trimestral  por parte de cada Subdirección Operativa y Despacho del reporte "Roles activos usuarios DIAN", con el fin de verificar que todos los servidores relacionados se encuentren activos.                                           
2. Registro de caso en el Púnto único de soluciones tecnológicas (PST) solictando la cancelación de roles de aquellos funcionarios que presenten novedades administrativas (retiros, traslados, reubicaciones).</t>
  </si>
  <si>
    <t xml:space="preserve">Informe  de Revision trimestral realizada   "Roles activos usuarios DIAN"  </t>
  </si>
  <si>
    <r>
      <rPr>
        <b/>
        <sz val="12"/>
        <rFont val="Arial"/>
        <family val="2"/>
      </rPr>
      <t>DGIT</t>
    </r>
    <r>
      <rPr>
        <sz val="12"/>
        <rFont val="Arial"/>
        <family val="2"/>
      </rPr>
      <t xml:space="preserve">
Dirección de Gestión de Innovación y Tecnología
Dirección Operativa de Grandes Contribuyentes
</t>
    </r>
  </si>
  <si>
    <t xml:space="preserve">Actualizar el Anexo de roles de las soluciones tecnologicas de acuerdo con lo informado por las direcciones de gestión </t>
  </si>
  <si>
    <t>Realizar solicitud a todas las áreas para la actualización y depuración del Anexo de roles de las soluciones tecnológicas .
Recibir las solicitdes de las direcciones de gestión y actualizar el anexo de roles de las soluciones tecnologicas.
Verificar el número de usuarios asignados a la POLFA frente a los usuarios activos requeridos, de acuerdo con el personal actualmente vinculado a esta Dirección.</t>
  </si>
  <si>
    <r>
      <rPr>
        <b/>
        <sz val="12"/>
        <rFont val="Arial"/>
        <family val="2"/>
      </rPr>
      <t xml:space="preserve">DGIT
</t>
    </r>
    <r>
      <rPr>
        <sz val="12"/>
        <rFont val="Arial"/>
        <family val="2"/>
      </rPr>
      <t>Dirección de Gestión de Innovación y Tecnología      
Subdirección de Soluciones y Desarrollo 
Oficina de Seguridad de la Información 
Dirección de Gestión de Policía Fiscal y Aduanera</t>
    </r>
  </si>
  <si>
    <t xml:space="preserve">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t>
  </si>
  <si>
    <t xml:space="preserve">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t>
  </si>
  <si>
    <t>Informe de los roles reportados, los roles que permanecerán activos y los roles en los que se solicitó inactivación.</t>
  </si>
  <si>
    <r>
      <rPr>
        <b/>
        <sz val="12"/>
        <rFont val="Arial"/>
        <family val="2"/>
      </rPr>
      <t>DGIT</t>
    </r>
    <r>
      <rPr>
        <sz val="12"/>
        <rFont val="Arial"/>
        <family val="2"/>
      </rPr>
      <t xml:space="preserve">
Dirección de Gestión de Impuestos
Subdirección de Cobranzas y Control Extensivo
Coordinación de Cobranzas</t>
    </r>
  </si>
  <si>
    <t>Efectuar seguimiento, por medio del indicador denomidado "Seguimiento de roles asignados"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t>
  </si>
  <si>
    <t>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
Reportar en el SIE de planeación la información del indicador de acuerdo con la periodicidad definida en el sistema</t>
  </si>
  <si>
    <t xml:space="preserve">Informe </t>
  </si>
  <si>
    <r>
      <rPr>
        <b/>
        <sz val="12"/>
        <rFont val="Arial"/>
        <family val="2"/>
      </rPr>
      <t>DGIT</t>
    </r>
    <r>
      <rPr>
        <sz val="12"/>
        <rFont val="Arial"/>
        <family val="2"/>
      </rPr>
      <t xml:space="preserve">
Dirección de Gestión de Innovación y Tecnología
Dirección de Gestión de Impuestos
Subdirección de Recaudo.
</t>
    </r>
  </si>
  <si>
    <t>Auditoría a la Gestión de Accesos 
H3
AGA 2025-002</t>
  </si>
  <si>
    <r>
      <rPr>
        <b/>
        <sz val="12"/>
        <rFont val="Arial"/>
        <family val="2"/>
      </rPr>
      <t xml:space="preserve">Hallazgo 3. Deficiencias en la depuración de roles en sistemas corporativos que no figuran en los reportes "Roles Activos Usuarios DIAN"
</t>
    </r>
    <r>
      <rPr>
        <sz val="12"/>
        <rFont val="Arial"/>
        <family val="2"/>
      </rPr>
      <t xml:space="preserve">
Revisada una muestra de soluciones tecnológicas cuyos roles no figuran en los reportes de "Roles Activos Usuarios DIAN", se seleccionó la solución tecnológica "Bitácora SYGA"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t>
    </r>
  </si>
  <si>
    <t>- Falta de inclusión de los roles asignados en Bitácora SYGA en los reportes "Roles Activos Usuarios DIAN"; 
- Deficiencias en el proceso de revisión y depuración de roles y perfiles; 
- Falta de herramientas de control y supervisión en la asignación de los roles.</t>
  </si>
  <si>
    <t xml:space="preserve">Garantizar que los usuarios relacionados en el reporte "Roles activos usuarios DIAN"  sean efectivamente funcionarios activos que para el desempeño de sus funciones, requieran accesos a las plataformas SYGA  
</t>
  </si>
  <si>
    <t xml:space="preserve">Revisión trimestral por parte de cada Subdirección Operativa </t>
  </si>
  <si>
    <t xml:space="preserve">Informe  de Revision trimestral </t>
  </si>
  <si>
    <r>
      <rPr>
        <b/>
        <sz val="12"/>
        <rFont val="Arial"/>
        <family val="2"/>
      </rPr>
      <t>DGIT</t>
    </r>
    <r>
      <rPr>
        <sz val="12"/>
        <rFont val="Arial"/>
        <family val="2"/>
      </rPr>
      <t xml:space="preserve">
Dirección de Gestión de Innovación y Tecnología
Dirección Operativa de Grandes Contribuyentes
</t>
    </r>
  </si>
  <si>
    <r>
      <rPr>
        <b/>
        <sz val="12"/>
        <rFont val="Arial"/>
        <family val="2"/>
      </rPr>
      <t>DGIT</t>
    </r>
    <r>
      <rPr>
        <sz val="12"/>
        <rFont val="Arial"/>
        <family val="2"/>
      </rPr>
      <t xml:space="preserve">
Dirección de Gestión de Innovación y Tecnología 
Subdirección de Soluciones y Desarrollo
Coordinación de Soporte Técnico al Usuario  
Subdirección de Procesamiento de Datos </t>
    </r>
  </si>
  <si>
    <t>Auditoría a la Gestión de Accesos 
H4
AGA 2025-002</t>
  </si>
  <si>
    <r>
      <rPr>
        <b/>
        <sz val="12"/>
        <rFont val="Arial"/>
        <family val="2"/>
      </rPr>
      <t xml:space="preserve">Hallazgo 4. Deficiencias en la gestión de aplicativos no corporativos.
</t>
    </r>
    <r>
      <rPr>
        <sz val="12"/>
        <rFont val="Arial"/>
        <family val="2"/>
      </rPr>
      <t xml:space="preserve">
Responsables: Dirección de Gestión de Innovación y Tecnología, Oficina de Seguridad de la Información.
Corresponsables: Direcciones de Gestión, Operativa y Direcciones Seccionales.
Se evidenciaron aplicativos no corporativos que, según Memorando No. 000203 del 13 de noviembre de 2020 de la Oficina de Seguridad de Información de la DIAN, se definen como: "Las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
b. Un aplicativo no corporativo que opera en un servicio en “nube Render”, con plan “free Hobby”, el cual no se encuentra en la infraestructura de la entidad. (DSI Cali).
c. Un aplicativo no corporativo denominado "Conhora"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
d. Aplicativos reportados como no corporativos que no fueron encontrados como activos de información en el Sistema GRC. (DGA, DGC, DGJ, DOGC, DSA: Bogotá - Aeropuerto El Dorado, Cúcuta; DSI: Bogotá, Medellín, Cali; DSIA: Bucaramanga, Villavicencio, Buenaventura).
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t>
    </r>
  </si>
  <si>
    <t>- Uso de tecnologías obsoletas y sin soporte por parte de los fabricantes; 
- Soluciones tecnológicas que no cubren las necesidades de la operación del negocio.</t>
  </si>
  <si>
    <t xml:space="preserve">Actualizar  y publicar los activos de información </t>
  </si>
  <si>
    <t>1. actualización de activos- listado de activos de información actualizado.
2. Publicación de activos de información en el portal de transparencia actualizado
3. Publicación del indice de información clasificada y reservada actualizado</t>
  </si>
  <si>
    <t xml:space="preserve">Un listado de activos de información actualizado 
Un pantallazo de la publicacion de los activos de información actualizado en el portal de transparencia
Un pantallazo de la publicación del índice de información clasificada y reservada actualizado </t>
  </si>
  <si>
    <r>
      <rPr>
        <b/>
        <sz val="12"/>
        <rFont val="Arial"/>
        <family val="2"/>
      </rPr>
      <t>DGIT</t>
    </r>
    <r>
      <rPr>
        <sz val="12"/>
        <rFont val="Arial"/>
        <family val="2"/>
      </rPr>
      <t xml:space="preserve">
Oficina de Seguridad de la Información
Direcciones de Gestión
Direcciones Seccionales
</t>
    </r>
  </si>
  <si>
    <t xml:space="preserve">Realizar monitoreo mensual al software instalado no autorizado en las seccionales, a través de la herramienta con la cuenta la Coordinación de Soporte al Usuario para tal fin.  </t>
  </si>
  <si>
    <t xml:space="preserve">Monitoreo de los equipos de los equipos de computo en la seccionales.  Generación de reporte, seguimiento mensual con el líder informático de las seccionales para reportar las inconsistencia encontradas y subsanarlas.  </t>
  </si>
  <si>
    <r>
      <rPr>
        <b/>
        <sz val="12"/>
        <rFont val="Arial"/>
        <family val="2"/>
      </rPr>
      <t>DGIT</t>
    </r>
    <r>
      <rPr>
        <sz val="12"/>
        <rFont val="Arial"/>
        <family val="2"/>
      </rPr>
      <t xml:space="preserve">
Dirección de Gestión de Innovación y Tecnología 
Subdirección de Innovación y Proyectos
Subdirección de Soluciones y Desarrollo
Coordinación de Soporte Técnico al Usuario </t>
    </r>
  </si>
  <si>
    <t>Auditoría a la Gestión de Accesos 
H8
AGA 2025-002</t>
  </si>
  <si>
    <r>
      <rPr>
        <b/>
        <sz val="12"/>
        <rFont val="Arial"/>
        <family val="2"/>
      </rPr>
      <t xml:space="preserve">Hallazgo 8. Cuentas activas sin uso, vinculadas a funcionarios con situaciones administrativas o retirados de la Entidad o terceros con relación terminada. 
</t>
    </r>
    <r>
      <rPr>
        <sz val="12"/>
        <rFont val="Arial"/>
        <family val="2"/>
      </rPr>
      <t xml:space="preserve"> 
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	Cuentas activas (431) en el Directorio Activo asociadas a funcionarios con situación administrativa superior a 15 días hábiles, sin que se les haya deshabilitado el acceso correspondiente. 
•	Cuentas activas (167) de judicantes sin inicio de sesión, desde 2024 o antes. 
•	Cuentas activas asignadas a terceros: POLFA (50), ITRC (19) y CGR (19) con actividad nula desde diciembre de 2024 hacia atrás. 
•	Cuentas activas asignadas a pasantes (311) que no han registrado inicio de sesión desde diciembre 2024 hacia atrás, incluyendo 15 sin ningún registro de uso.
•	La cuenta del usuario "dcastiblancos"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
(...)</t>
    </r>
  </si>
  <si>
    <t>- Falta de control y monitoreo en la inactivación de las cuentas de Directorio Activo, una vez se presentan situaciones administrativas o se finaliza el vínculo con la entidad o terminada la relación con terceros.</t>
  </si>
  <si>
    <r>
      <rPr>
        <b/>
        <sz val="12"/>
        <rFont val="Arial"/>
        <family val="2"/>
      </rPr>
      <t xml:space="preserve">DGIT
</t>
    </r>
    <r>
      <rPr>
        <sz val="12"/>
        <rFont val="Arial"/>
        <family val="2"/>
      </rPr>
      <t>Dirección de Gestión de Innovación y Tecnología 
Subdirección de Soluciones y Desarrollo 
Oficina de Seguridad de la Información 
Dirección de Gestión de Policía Fiscal y Aduanera</t>
    </r>
  </si>
  <si>
    <t>- Generar un reporte estandarizado desde el sistema KACTUS que integre la situación administrativa actualizada de todos los funcionarios, contratistas, pasantes, entes de control y demás usuarios no funcionarios. 
-Llevar a cabo una mesa de trabajo con los responsables, con el fin de identificar campos necesarios de las bases de datos de Kactus de la planta personal.</t>
  </si>
  <si>
    <t xml:space="preserve">Realizar una mesa de trabajo para llevar a cabo la la depuración de los diferentes usuarios en el directorio activo </t>
  </si>
  <si>
    <t xml:space="preserve">LLevar a cabo una mesa de trabajo para realizar depuración de usuarios en el directorio activo.
La DGIT gestionará los casos  relacionados (onboarding)  con el retiro de usuarios en el Directorio Activo </t>
  </si>
  <si>
    <t xml:space="preserve">Acta de mesa de trabajo
</t>
  </si>
  <si>
    <r>
      <rPr>
        <b/>
        <sz val="12"/>
        <rFont val="Arial"/>
        <family val="2"/>
      </rPr>
      <t>DGIT</t>
    </r>
    <r>
      <rPr>
        <sz val="12"/>
        <rFont val="Arial"/>
        <family val="2"/>
      </rPr>
      <t xml:space="preserve">
Dirección de Gestión de Innovación y Tecnología
Subdirección de Soluciones y Desarrollo
Coordinación de Soporte Técnico al Usuario 
Subdirección de Infraestrucutra Tecnológica y de Operaciones 
Dirección de Gestión Corporativa
Subdirección de Gestión del Empleo Público </t>
    </r>
  </si>
  <si>
    <t>Auditoría a la Gestión de Accesos 
H9
AGA 2025-002</t>
  </si>
  <si>
    <r>
      <rPr>
        <b/>
        <sz val="12"/>
        <rFont val="Arial"/>
        <family val="2"/>
      </rPr>
      <t xml:space="preserve">Hallazgo 9. Deficiencias en la seguridad de los logs de las contraseñas y manejo de usuarios de prueba en producción en las bases de datos de SYGA Siglo XXI. 
</t>
    </r>
    <r>
      <rPr>
        <sz val="12"/>
        <rFont val="Arial"/>
        <family val="2"/>
      </rPr>
      <t xml:space="preserve">
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 vigente; así mismo, 1.198 usuarios que se encuentran en “estado = (I) inactivo” y 2.127 se encuentran en “estado = (P) primera vez”.
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
</t>
    </r>
  </si>
  <si>
    <t>- Deficiencias en la seguridad del manejo de la información de los usuarios en el sistema de información SYGA Siglo XXI; 
- Falta de control en la asignación de usuarios de prueba en producción; desarrollos que aseguren el cifrado de las contraseñas en todos los casos; y lineamientos para la entrega de las contraseñas que garanticen que sean conocidas sólo por el interesado.</t>
  </si>
  <si>
    <t>Sensibilizar en temas relacionados con Seguridad y Privacidad de información.</t>
  </si>
  <si>
    <t>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t>
  </si>
  <si>
    <t xml:space="preserve">5 Informes de Visitas  
1 campaña de sensibilización </t>
  </si>
  <si>
    <r>
      <rPr>
        <b/>
        <sz val="12"/>
        <rFont val="Arial"/>
        <family val="2"/>
      </rPr>
      <t>DGIT</t>
    </r>
    <r>
      <rPr>
        <sz val="12"/>
        <rFont val="Arial"/>
        <family val="2"/>
      </rPr>
      <t xml:space="preserve">
Oficina de Seguridad de la Información </t>
    </r>
  </si>
  <si>
    <t>Realizar mesas de trabajo para validar la encriptación de las credenciales en el sistema SYGA, realizar el análisis técnico respectivo y sugerir el diseño del cambio sobre la aplicación de SYGA para el registro de las credenciales.</t>
  </si>
  <si>
    <t xml:space="preserve">Revisión de la funcionalidad de encriptacióon de las credenciales en el sistema SYGA, con el objetvio de  sugerir ajustes en el mismo </t>
  </si>
  <si>
    <r>
      <t xml:space="preserve">DGIT
</t>
    </r>
    <r>
      <rPr>
        <sz val="12"/>
        <rFont val="Arial"/>
        <family val="2"/>
      </rPr>
      <t xml:space="preserve">Dirección de Gestión de Innovación y Tecnología
Subdirección de Soluciones y Desarrollo
Subdirección de Infraestructura Tecnológica y de Operaciones </t>
    </r>
  </si>
  <si>
    <r>
      <rPr>
        <strike/>
        <sz val="12"/>
        <rFont val="Arial"/>
        <family val="2"/>
      </rPr>
      <t xml:space="preserve">
</t>
    </r>
    <r>
      <rPr>
        <sz val="12"/>
        <rFont val="Arial"/>
        <family val="2"/>
      </rPr>
      <t>Realizar una mesa de trabajo con el fin de revisar la viabilidad para la  eliminación de los usuarios que no tienen la contraseña cifrada</t>
    </r>
  </si>
  <si>
    <t xml:space="preserve">Solicitar a la Dirección de Innovación y Tecnología la lista de los usuarios que no cuentan con la contraseña encriptada.
Realizar revisión de la lista de usuarios proporcionada por la DGIT y si es viable  solicitar la eliminación y posterior creación de los usuarios activos con el fin de que queden con las políticas de seguridad actualizadas, entre ellas, el cifrado de la contraseña.
En la mesa de trabajo se definen actividades para la Subdirección de Resgistro y Control Aduanero </t>
  </si>
  <si>
    <r>
      <rPr>
        <b/>
        <sz val="12"/>
        <rFont val="Arial"/>
        <family val="2"/>
      </rPr>
      <t>DGIT</t>
    </r>
    <r>
      <rPr>
        <sz val="12"/>
        <rFont val="Arial"/>
        <family val="2"/>
      </rPr>
      <t xml:space="preserve">
Dirección de Gestión de Innovación y Tecnología
Subdirección de Soluciones y Desarrollo
Dirección de Gestión de Aduanas 
Subdirección de Operación Aduanera 
Subdirección de Registro y Control Aduanero </t>
    </r>
  </si>
  <si>
    <t>Auditoría a la Gestión de Accesos 
H10
AGA 2025-002</t>
  </si>
  <si>
    <r>
      <rPr>
        <b/>
        <sz val="12"/>
        <rFont val="Arial"/>
        <family val="2"/>
      </rPr>
      <t xml:space="preserve">Hallazgo 10. Deficiencias en la aplicación de políticas de seguridad de información en las terminales de autogestión (Kioscos)
</t>
    </r>
    <r>
      <rPr>
        <sz val="12"/>
        <rFont val="Arial"/>
        <family val="2"/>
      </rPr>
      <t xml:space="preserve"> 
a. Se evidenciaron archivos almacenados en las carpetas de “Documentos”, “Descargas”, "Escritorio"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
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
(...)</t>
    </r>
  </si>
  <si>
    <t>- Deficiencia en la aplicación de las normas, políticas o procedimientos de seguridad digital.</t>
  </si>
  <si>
    <t>Revisar y actualizar los lineamientos relacionados con políticas de seguridad y privacidad de información para equipos de cómputo de la entidad dispuestos para terceros.</t>
  </si>
  <si>
    <t>Revisión y actualización de lineamientos relacionados con políticas de seguridad y privacidad de información para equipos de cómputo de la entidad dispuestos para terceros</t>
  </si>
  <si>
    <t xml:space="preserve">Manual de Políticas y lineamientos de seguridad de la información actualizado </t>
  </si>
  <si>
    <t>Realizar acción de seguimiento</t>
  </si>
  <si>
    <t>Realizar acción de seguimiento para monitorear  que no existan archivos de los ciudadanos almacenados en los equipos de autogestión ni contraseñas adheridas a las estaciones</t>
  </si>
  <si>
    <t>Informe de los resultados</t>
  </si>
  <si>
    <r>
      <rPr>
        <b/>
        <sz val="12"/>
        <rFont val="Arial"/>
        <family val="2"/>
      </rPr>
      <t>DGIT</t>
    </r>
    <r>
      <rPr>
        <sz val="12"/>
        <rFont val="Arial"/>
        <family val="2"/>
      </rPr>
      <t xml:space="preserve">
Dirección de Gestión de Innovación y Tecnología
Oficina de Seguridad de la Información
Subdirección de Servicio al Ciudadano en Asuntos Tributarios SSCAT
DSA Bogotá - Aeropuerto El Dorado
DSI Barranquilla
DSIA Buenaventura
 </t>
    </r>
  </si>
  <si>
    <t xml:space="preserve">Reunión de sensibilización con los funcionarios del grupo interno de trabajo de servicio al ciudadano..
</t>
  </si>
  <si>
    <t xml:space="preserve">Realizar una reunión de sensibilización con los funcionarios del grupo interno de trabajo servicio al ciudadano, con el objeto de que conozcan en detalle la política en su alcance e importancia.
</t>
  </si>
  <si>
    <t xml:space="preserve">Planilla de asistencia </t>
  </si>
  <si>
    <r>
      <rPr>
        <b/>
        <sz val="12"/>
        <rFont val="Arial"/>
        <family val="2"/>
      </rPr>
      <t xml:space="preserve">DGIT
</t>
    </r>
    <r>
      <rPr>
        <sz val="12"/>
        <rFont val="Arial"/>
        <family val="2"/>
      </rPr>
      <t xml:space="preserve">Dirección de Gestión de Innovación y Tecnología
Oficina de Seguridad de la Información
DSA Bogotá - Aeropuerto El Dorado
DSI Barranquilla
DSIA Buenaventura
 </t>
    </r>
  </si>
  <si>
    <t>Revisión mensual del grupo de dominio de los equipos de Kiosco.</t>
  </si>
  <si>
    <t>Realizar, por parte de los ingenieros del Despacho, una revisión mensual que permita verificar que los equipos del Kiosco se encuentren ubicados, en el grupo correcto del directorio activo.</t>
  </si>
  <si>
    <t xml:space="preserve">Imagen del directorio activo </t>
  </si>
  <si>
    <r>
      <rPr>
        <b/>
        <sz val="12"/>
        <rFont val="Arial"/>
        <family val="2"/>
      </rPr>
      <t>DGIT</t>
    </r>
    <r>
      <rPr>
        <sz val="12"/>
        <rFont val="Arial"/>
        <family val="2"/>
      </rPr>
      <t xml:space="preserve">
Direcciones Seccionales 
DSA Bogotá - Aeropuerto El Dorado
DSI Barranquilla
DSIA Buenaventura
 </t>
    </r>
  </si>
  <si>
    <t>Auditoría a la Gestión de Accesos 
H11
AGA 2025-002</t>
  </si>
  <si>
    <r>
      <rPr>
        <b/>
        <sz val="12"/>
        <rFont val="Arial"/>
        <family val="2"/>
      </rPr>
      <t xml:space="preserve">Hallazgo 11. Deficiencias en la gestión de cuentas institucionales con inactividad prolongada en servicios como VPN y plataforma de correo electrónico Institucional a nivel nacional.
</t>
    </r>
    <r>
      <rPr>
        <sz val="12"/>
        <rFont val="Arial"/>
        <family val="2"/>
      </rPr>
      <t xml:space="preserve">
Realizado el cruce entre el reporte de funcionarios de planta con corte a 10/03/2025 remitido por la SGEP vs. el reporte de cuentas de usuarios del Directorio Activo con corte a 06/05/2025 suministrado por la DGIT, se identificó:
a. Cuentas con accesos por VPN asignadas a (4) usuarios no registrados como funcionarios activos en la planta de personal y sin evidencia de ingreso.
b. Cuentas con accesos por VPN asignadas a (8) usuarios con más de 180 días calendario desde su último acceso.
c. Cuentas activas de correo institucional asignadas a (209) usuarios que presentan inactividad por más de 180 días calendario, distribuidas así: funcionarios (18), judicantes (164), CGR(3), ITRC(3), pasantes(3) y POLFA(18).
d. Cuentas activas de correo institucional asignadas a (251) usuarios no ubicados en planta de personal, de las cuales 38 no han sido utilizadas.
e. Desactualización frente a la información registrada en el sistema KACTUS y falta de estandarización de la información en las propiedades del correo electrónico de los funcionarios activos, correspondiente al lugar administrativo y área a la que pertenece.
(...)</t>
    </r>
  </si>
  <si>
    <t>- Falta de control, monitoreo y depuración de las cuentas de accesos por VPN y del correo institucional, con relación a cuentas inactivas.
- Desactualización de la información en los buzones de correo electrónico institucional.</t>
  </si>
  <si>
    <t>Verificar el número de usuarios asignados a la POLFA frente a los usuarios activos requeridos, de acuerdo con el personal actualmente vinculado a esta Dirección.</t>
  </si>
  <si>
    <t>Convocar mesa de trabajo con la Oficina de Innovación y Tecnología, Oficina de Seguridad de la Información y Dirección de Gestión de Policía Fiscal y Aduanera.</t>
  </si>
  <si>
    <t xml:space="preserve">Inactivación VPN
</t>
  </si>
  <si>
    <t xml:space="preserve">Emitir memorando con la desactivación de las VPN
</t>
  </si>
  <si>
    <t xml:space="preserve">Memorando
</t>
  </si>
  <si>
    <r>
      <rPr>
        <b/>
        <sz val="12"/>
        <rFont val="Arial"/>
        <family val="2"/>
      </rPr>
      <t>DGIT</t>
    </r>
    <r>
      <rPr>
        <sz val="12"/>
        <rFont val="Arial"/>
        <family val="2"/>
      </rPr>
      <t xml:space="preserve">
Dirección de Gestión de Innovación y Tecnología
Subdirección de Infraestructura Tecnológica y de Operaciones </t>
    </r>
  </si>
  <si>
    <t>Auditoría a la Gestión de Accesos 
H12
AGA 2025-002</t>
  </si>
  <si>
    <r>
      <rPr>
        <b/>
        <sz val="12"/>
        <rFont val="Arial"/>
        <family val="2"/>
      </rPr>
      <t xml:space="preserve">Hallazgo 12. Incumplimiento en la prestación del servicio “Zona WiFi Gratis para la Gente”
</t>
    </r>
    <r>
      <rPr>
        <sz val="12"/>
        <rFont val="Arial"/>
        <family val="2"/>
      </rPr>
      <t xml:space="preserve"> 
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Durante la visita realizada a los puntos de contacto: DSA Bogotá – Aeropuerto El Dorado (CAC), DSI y DSA de Barranquilla, DSIA de Buenaventura, DSI y DSA de Cartagena, se verificó el estado de operación del servicio de conectividad gratuito denominado "Zona WIFI Gratis para la Gente" que hace parte de los servicios cubiertos por el mencionado contrato, observando:
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
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
Enlaces Wifi gratis para la gente 	ID IFX 		Valor pagado 04/2025 Factura IFXC - 431623
Aeropuerto El Dorado - Muelle Carga 	 2329992 	$ 235.375
Barranquilla - Aduanas 		 2330029 	$ 197.716 
Barranquilla - Impuestos 		 2330033 	$ 208.122 
TOTAL 							$ 641.214 
(...)</t>
    </r>
  </si>
  <si>
    <t>- Incumplimiento de lo establecido en el Decreto 728 de 2017, artículos: 2.2.9.2.2. “Zonas de acceso público a Internet inalámbrico en entidades públicas”, artículos 2.2.9.2.4. “Conexión al servicio de acceso a Internet” y artículo 2.2.9.2.5. “Señalética”; 
-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t>
  </si>
  <si>
    <t>Verificar la disponibilidad del servicio de zona WIFI.</t>
  </si>
  <si>
    <t xml:space="preserve">Establecer una actividad de verificación, que permita corroborar la disponibilidad y  el correcto funcionamiento de la zona Wifi Gratis para la gente, por parte del informático de cada sede 
</t>
  </si>
  <si>
    <t>Pantallazo que permita evidenciar la correcta conexión a la red WIFI</t>
  </si>
  <si>
    <r>
      <rPr>
        <b/>
        <sz val="12"/>
        <rFont val="Arial"/>
        <family val="2"/>
      </rPr>
      <t>DGIT</t>
    </r>
    <r>
      <rPr>
        <sz val="12"/>
        <rFont val="Arial"/>
        <family val="2"/>
      </rPr>
      <t xml:space="preserve">
DSA Aduanas Bogotá - Aeropuerto El Dorado 
DSI Barranquilla</t>
    </r>
  </si>
  <si>
    <t>Revisión y monitoreo de prestación del servicio</t>
  </si>
  <si>
    <t>Reporte mensual del proveedor del servicio “Zona WiFi Gratis para la Gente” que evidencie metricas de la prestación del mismo en las sedes de la Entidad</t>
  </si>
  <si>
    <t xml:space="preserve">Reporte mensual </t>
  </si>
  <si>
    <r>
      <rPr>
        <b/>
        <sz val="12"/>
        <rFont val="Arial"/>
        <family val="2"/>
      </rPr>
      <t>DGIT</t>
    </r>
    <r>
      <rPr>
        <sz val="12"/>
        <rFont val="Arial"/>
        <family val="2"/>
      </rPr>
      <t xml:space="preserve">
Dirección de Gestión de Innovación y Tecnología
Subdirección de Infraestructura Tecnológica y de Operaciones 
DSA Aduanas Bogotá - Aeropuerto El Dorado
DSI Barranquilla</t>
    </r>
  </si>
  <si>
    <t>IMPUESTOS</t>
  </si>
  <si>
    <t xml:space="preserve">Auditoría de Seguimiento a Planes Integrados de Mejoramiento del Proceso de Administración de Cartera - ASA 2017005
Período
01/01/2016 a 30/01/02017
</t>
  </si>
  <si>
    <t>ASA 2017005
H16</t>
  </si>
  <si>
    <r>
      <rPr>
        <b/>
        <i/>
        <sz val="12"/>
        <rFont val="Arial"/>
        <family val="2"/>
      </rPr>
      <t>"No. 16 Debilidad en la caracterización del proceso,</t>
    </r>
    <r>
      <rPr>
        <i/>
        <sz val="12"/>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</si>
  <si>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</si>
  <si>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</si>
  <si>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t>Definir estrategia de Digitalización del proyecto</t>
  </si>
  <si>
    <t>Documento de Estrategia de Digitalización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</si>
  <si>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</si>
  <si>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t>Desarrollar o adquirir la solución tecnologíca</t>
  </si>
  <si>
    <t>1. Informe del avance del proceso de contratación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</si>
  <si>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</si>
  <si>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t xml:space="preserve">Iniciar el proyecto con la definición de  los requerimientos funcionales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</si>
  <si>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</si>
  <si>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</si>
  <si>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</si>
  <si>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</si>
  <si>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</si>
  <si>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Período
01/01/2016 a 30/01/02017</t>
  </si>
  <si>
    <t>ASA 2017005</t>
  </si>
  <si>
    <r>
      <rPr>
        <b/>
        <sz val="12"/>
        <rFont val="Arial"/>
        <family val="2"/>
      </rPr>
      <t>"Desactualización del aplicativo SISCOBRA ADUANERO. - AUDITORÍA ARC 2015003 - Grandes Contribuyentes</t>
    </r>
    <r>
      <rPr>
        <sz val="12"/>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</si>
  <si>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</si>
  <si>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REFORMULADO 
20052022</t>
    </r>
  </si>
  <si>
    <t xml:space="preserve">DGI
NC - Subproceso Administración de Cartera
NC - Subproceso  Recaudo-Devoluciones 
Dirección de Gestión de Impuestos
Subdirección de Recaudo
Subdirección de Cobranzas y Control Extensivo
Coordinación de Administración de Aplicativos de  Impuestos
Coordinación de Cobranzas
</t>
  </si>
  <si>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</si>
  <si>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</si>
  <si>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</si>
  <si>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</si>
  <si>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01/01/2016 a 30/01/02017</t>
  </si>
  <si>
    <t>ASA 2017005
B</t>
  </si>
  <si>
    <r>
      <rPr>
        <b/>
        <i/>
        <sz val="12"/>
        <rFont val="Arial"/>
        <family val="2"/>
      </rPr>
      <t>"b. En revisión física de expedientes se encontró que:</t>
    </r>
    <r>
      <rPr>
        <i/>
        <sz val="12"/>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</si>
  <si>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</si>
  <si>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</si>
  <si>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rFont val="Arial"/>
        <family val="2"/>
      </rPr>
      <t>"Debilidad en la caracterización del proceso, en los lineamientos que establecen los requisitos de entrada</t>
    </r>
    <r>
      <rPr>
        <sz val="12"/>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</si>
  <si>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</si>
  <si>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</si>
  <si>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</si>
  <si>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</si>
  <si>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</si>
  <si>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Periodo 01/01/2016 al 30/09/2016</t>
  </si>
  <si>
    <t xml:space="preserve"> ARC 2016008
H7</t>
  </si>
  <si>
    <r>
      <rPr>
        <b/>
        <sz val="12"/>
        <rFont val="Arial"/>
        <family val="2"/>
      </rPr>
      <t xml:space="preserve">Deficiencia en la gestión de riesgos en el Subproceso de Devoluciones y/o Compensaciones.
</t>
    </r>
    <r>
      <rPr>
        <sz val="12"/>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</si>
  <si>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</si>
  <si>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</si>
  <si>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</si>
  <si>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</si>
  <si>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</si>
  <si>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</si>
  <si>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</si>
  <si>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</si>
  <si>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rFont val="Arial"/>
        <family val="2"/>
      </rPr>
      <t>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</si>
  <si>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</si>
  <si>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</si>
  <si>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rFont val="Arial"/>
        <family val="2"/>
      </rPr>
      <t>DGI</t>
    </r>
    <r>
      <rPr>
        <sz val="12"/>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</si>
  <si>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</si>
  <si>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</si>
  <si>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rFont val="Arial"/>
        <family val="2"/>
      </rPr>
      <t>DGI</t>
    </r>
    <r>
      <rPr>
        <sz val="12"/>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</si>
  <si>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t>
  </si>
  <si>
    <t>ACC 2018002
H3</t>
  </si>
  <si>
    <r>
      <rPr>
        <b/>
        <sz val="12"/>
        <rFont val="Arial"/>
        <family val="2"/>
      </rPr>
      <t>INADECUADA CONCILIACIÓN DE LA CUENTA FONDOS EN TRÁNSITO:</t>
    </r>
    <r>
      <rPr>
        <sz val="12"/>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</si>
  <si>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</si>
  <si>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</si>
  <si>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</si>
  <si>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</si>
  <si>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t>Auditoría al flujo de la información contable que impacta la Función Recaudadora AFR 2023-003
Periodo: 01/01/2022 al 30/03/2023</t>
  </si>
  <si>
    <t>AFR 2023-003
H1</t>
  </si>
  <si>
    <r>
      <rPr>
        <b/>
        <sz val="12"/>
        <rFont val="Arial"/>
        <family val="2"/>
      </rPr>
      <t>Hallazgo No. 1 Inoportunidad y diferencias en las resoluciones de cancelación de obligaciones mediante la adjudicación de bienes a favor de la Nación - DIAN</t>
    </r>
    <r>
      <rPr>
        <sz val="12"/>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rFont val="Arial"/>
        <family val="2"/>
      </rPr>
      <t>DSI Bogotá</t>
    </r>
    <r>
      <rPr>
        <sz val="12"/>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rFont val="Arial"/>
        <family val="2"/>
      </rPr>
      <t>DSI Bogotá</t>
    </r>
    <r>
      <rPr>
        <sz val="12"/>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rFont val="Arial"/>
        <family val="2"/>
      </rPr>
      <t xml:space="preserve">DSI Bogotá y Coordinación de Contabilidad FR. </t>
    </r>
    <r>
      <rPr>
        <sz val="12"/>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rFont val="Arial"/>
        <family val="2"/>
      </rPr>
      <t>DSI Bogotá y Coordinación de Contabilidad FR.</t>
    </r>
    <r>
      <rPr>
        <sz val="12"/>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</si>
  <si>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</si>
  <si>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</si>
  <si>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</si>
  <si>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rFont val="Arial"/>
        <family val="2"/>
      </rPr>
      <t>DGI</t>
    </r>
    <r>
      <rPr>
        <sz val="12"/>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rFont val="Arial"/>
        <family val="2"/>
      </rPr>
      <t xml:space="preserve">      </t>
    </r>
    <r>
      <rPr>
        <sz val="12"/>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</si>
  <si>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</si>
  <si>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</si>
  <si>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rFont val="Arial"/>
        <family val="2"/>
      </rPr>
      <t>DGI</t>
    </r>
    <r>
      <rPr>
        <sz val="12"/>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</si>
  <si>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</si>
  <si>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Informe mensual</t>
  </si>
  <si>
    <t>Conciliar y depurar la totalidad de los casos que fueron objeto de hallazgo en la auditoría, salvo aquellos que resulte no procedente su conciliación y depuración.</t>
  </si>
  <si>
    <t>Notas contables de los casos depurados y conciliados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</si>
  <si>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</si>
  <si>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</si>
  <si>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t>Diagnóstico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</si>
  <si>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</si>
  <si>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</si>
  <si>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t>Plan de Trabajo aprobado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</si>
  <si>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</si>
  <si>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Aprobar e implentar  la realización de ajustes y/o alternativas de solución de las fallas identificadas en los   servicios informaticos que proveen información al SIE de Contabilidad.</t>
  </si>
  <si>
    <t>Acta de aprobación  Formato de aceptación puesta en producción</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</si>
  <si>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</si>
  <si>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Realizar los ajustes contables a que haya lugar, derivados de las actualizaciones a los Sistemas de información</t>
  </si>
  <si>
    <t>Comprobantes de contabilidad</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</si>
  <si>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</si>
  <si>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</si>
  <si>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AFR 2023-003
H2</t>
  </si>
  <si>
    <r>
      <rPr>
        <b/>
        <sz val="12"/>
        <rFont val="Arial"/>
        <family val="2"/>
      </rPr>
      <t>Hallazgo No. 2 Sociedades liquidadas con obligaciones pendientes de normalizar que afectan los saldos de las cuentas por cobrar en la contabilidad función recaudadora.</t>
    </r>
    <r>
      <rPr>
        <sz val="12"/>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rFont val="Arial"/>
        <family val="2"/>
      </rPr>
      <t>Dirección Seccional de Impuestos de Cali y Coordinación de Contabilidad Función Recaudadora</t>
    </r>
    <r>
      <rPr>
        <sz val="12"/>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rFont val="Arial"/>
        <family val="2"/>
      </rPr>
      <t xml:space="preserve">
Dirección Seccional de Impuestos y Aduanas de Pereira y Coordinación de Contabilidad Función Recaudadora
</t>
    </r>
    <r>
      <rPr>
        <sz val="12"/>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</si>
  <si>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</si>
  <si>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</si>
  <si>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</si>
  <si>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</si>
  <si>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</si>
  <si>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</si>
  <si>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rFont val="Arial"/>
        <family val="2"/>
      </rPr>
      <t>DGI</t>
    </r>
    <r>
      <rPr>
        <sz val="12"/>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</si>
  <si>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</si>
  <si>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</si>
  <si>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rFont val="Arial"/>
        <family val="2"/>
      </rPr>
      <t>DGI</t>
    </r>
    <r>
      <rPr>
        <sz val="12"/>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</si>
  <si>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</si>
  <si>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</si>
  <si>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AFR 2023-003
H3</t>
  </si>
  <si>
    <r>
      <rPr>
        <b/>
        <sz val="12"/>
        <rFont val="Arial"/>
        <family val="2"/>
      </rPr>
      <t>Hallazgo No. 3 Bien Inmueble recibido en dación de pago pendiente de contabilizar, sin individualizar y saldos contrarios a su naturaleza.</t>
    </r>
    <r>
      <rPr>
        <sz val="12"/>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rFont val="Arial"/>
        <family val="2"/>
      </rPr>
      <t>DSI Cali</t>
    </r>
    <r>
      <rPr>
        <sz val="12"/>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rFont val="Arial"/>
        <family val="2"/>
      </rPr>
      <t xml:space="preserve"> DSI Cali</t>
    </r>
    <r>
      <rPr>
        <sz val="12"/>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rFont val="Arial"/>
        <family val="2"/>
      </rPr>
      <t>DSI Cali</t>
    </r>
    <r>
      <rPr>
        <sz val="12"/>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rFont val="Arial"/>
        <family val="2"/>
      </rPr>
      <t>DSI Cali y Coordinación de Contabilidad de la Función Recaudadora.</t>
    </r>
    <r>
      <rPr>
        <sz val="12"/>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rFont val="Arial"/>
        <family val="2"/>
      </rPr>
      <t>DSI Cali y Coordinación de Contabilidad de la Función Recaudadora.</t>
    </r>
    <r>
      <rPr>
        <sz val="12"/>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rFont val="Arial"/>
        <family val="2"/>
      </rPr>
      <t>DSI Cali.</t>
    </r>
    <r>
      <rPr>
        <sz val="12"/>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</si>
  <si>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</si>
  <si>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</si>
  <si>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</si>
  <si>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</si>
  <si>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</si>
  <si>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</si>
  <si>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</si>
  <si>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AFR 2023-003
H4</t>
  </si>
  <si>
    <r>
      <rPr>
        <b/>
        <sz val="12"/>
        <rFont val="Arial"/>
        <family val="2"/>
      </rPr>
      <t xml:space="preserve">Hallazgo No.4 Deficiencias en la depuración de terceros según Memorando 193 del 26 octubre de 2022 y en la Reclasificación de cuentas por cobrar.
</t>
    </r>
    <r>
      <rPr>
        <sz val="12"/>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rFont val="Arial"/>
        <family val="2"/>
      </rPr>
      <t xml:space="preserve"> DSI Cali</t>
    </r>
    <r>
      <rPr>
        <sz val="12"/>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rFont val="Arial"/>
        <family val="2"/>
      </rPr>
      <t>DSI Cali</t>
    </r>
    <r>
      <rPr>
        <sz val="12"/>
        <rFont val="Arial"/>
        <family val="2"/>
      </rPr>
      <t xml:space="preserve"> NIT 805.011.229, 800.079.742, 805.026.197, 900.341.531, 890.318.278. (Ver Anexo No.2 H1) </t>
    </r>
    <r>
      <rPr>
        <b/>
        <sz val="12"/>
        <rFont val="Arial"/>
        <family val="2"/>
      </rPr>
      <t>DSIA Pereira</t>
    </r>
    <r>
      <rPr>
        <sz val="12"/>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rFont val="Arial"/>
        <family val="2"/>
      </rPr>
      <t>DSIA Pereira</t>
    </r>
    <r>
      <rPr>
        <sz val="12"/>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rFont val="Arial"/>
        <family val="2"/>
      </rPr>
      <t>Coordinación de Contabilidad FR.</t>
    </r>
    <r>
      <rPr>
        <sz val="12"/>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rFont val="Arial"/>
        <family val="2"/>
      </rPr>
      <t xml:space="preserve">DSI Cali y Coordinación de Contabilidad FR
</t>
    </r>
    <r>
      <rPr>
        <sz val="12"/>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</si>
  <si>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</si>
  <si>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</si>
  <si>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</si>
  <si>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</si>
  <si>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</si>
  <si>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</si>
  <si>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</si>
  <si>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</si>
  <si>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Hoja de trabajo con el concepto sobre la procedencia o improcedencia de la reclasificación contable de los registros de que trata el hallazgo y auxiliar de los terceros reclasificados en la contabilidad FR, en los casos en en que procede.</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</si>
  <si>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</si>
  <si>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t>Actualizar, como resulte procedente, la documentación del proceso contable, de la Función Recaudadora en los aspectos relativos a la baja en cuenta y a la clasificación de cartera contenida en la política operativa.</t>
  </si>
  <si>
    <t>Documentación del proceso contable FR, actualizada y publicada</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</si>
  <si>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</si>
  <si>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t>AFR 2023-003
H7</t>
  </si>
  <si>
    <r>
      <rPr>
        <b/>
        <sz val="12"/>
        <rFont val="Arial"/>
        <family val="2"/>
      </rPr>
      <t>Hallazgo No.7 Documentos sin contabilizar e inoportunidad en el registro contable</t>
    </r>
    <r>
      <rPr>
        <sz val="12"/>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rFont val="Arial"/>
        <family val="2"/>
      </rPr>
      <t xml:space="preserve">
a.	 Actos administrativos sin contabilizar</t>
    </r>
    <r>
      <rPr>
        <sz val="12"/>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rFont val="Arial"/>
        <family val="2"/>
      </rPr>
      <t xml:space="preserve">DSIA Pereira y Coordinación de Contabilidad de la Función Recaudadora.
</t>
    </r>
    <r>
      <rPr>
        <sz val="12"/>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rFont val="Arial"/>
        <family val="2"/>
      </rPr>
      <t>DSI Cali y Coordinación de Contabilidad de la Función Recaudadora.</t>
    </r>
    <r>
      <rPr>
        <sz val="12"/>
        <rFont val="Arial"/>
        <family val="2"/>
      </rPr>
      <t xml:space="preserve">
</t>
    </r>
    <r>
      <rPr>
        <b/>
        <sz val="12"/>
        <rFont val="Arial"/>
        <family val="2"/>
      </rPr>
      <t xml:space="preserve">b. Inoportunidad en el registro contable de los actos administrativos </t>
    </r>
    <r>
      <rPr>
        <sz val="12"/>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rFont val="Arial"/>
        <family val="2"/>
      </rPr>
      <t>DSI Cali y Coordinación de Contabilidad de la Función Recaudadora.</t>
    </r>
    <r>
      <rPr>
        <sz val="12"/>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rFont val="Arial"/>
        <family val="2"/>
      </rPr>
      <t>DSIA Pereira y Coordinación de Contabilidad de la Función Recaudadora.</t>
    </r>
    <r>
      <rPr>
        <sz val="12"/>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</si>
  <si>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</si>
  <si>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</si>
  <si>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</si>
  <si>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 xml:space="preserve">Plan de trabajo aprobado V1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</si>
  <si>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</si>
  <si>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</si>
  <si>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AFR 2023-003
H5</t>
  </si>
  <si>
    <r>
      <rPr>
        <b/>
        <sz val="12"/>
        <rFont val="Arial"/>
        <family val="2"/>
      </rPr>
      <t>Hallazgo No. 5 Inoportunidad en la expedición de los actos administrativos para declarar sin efecto la facilidad de pago.</t>
    </r>
    <r>
      <rPr>
        <sz val="12"/>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rFont val="Arial"/>
        <family val="2"/>
      </rPr>
      <t xml:space="preserve">DSI Cali </t>
    </r>
    <r>
      <rPr>
        <sz val="12"/>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rFont val="Arial"/>
        <family val="2"/>
      </rPr>
      <t>DSI Cali</t>
    </r>
    <r>
      <rPr>
        <sz val="12"/>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rFont val="Arial"/>
        <family val="2"/>
      </rPr>
      <t xml:space="preserve">DSI Cali </t>
    </r>
    <r>
      <rPr>
        <sz val="12"/>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</si>
  <si>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</si>
  <si>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</si>
  <si>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</si>
  <si>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FT-TAH-1722 Registro de asistencia capacitación interna, TEAMS  o evidencia del servicio tecnológico utilizado</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</si>
  <si>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</si>
  <si>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Realizar bimestralmente verificacion del FT-COT-2616 Control facilidades de pago para certificar que se encuentra debidamente actualizada toda la informacion y gestionada oportunamente las facilidades de pago a cargo de cada funcionario</t>
  </si>
  <si>
    <t>certificacion firmada por el jefe de division de informacion actualizada en el FT-COT-2616</t>
  </si>
  <si>
    <t>DGI
DS- Subproceso Administración de Cartera    
Direccion Seccional de Impuestos de Cali
División de Recaudo y Cobranzas
GIT Secretaria de Cobranzas
ELABORACIÓN (dd/mm/aaaa)
10/08/2023</t>
  </si>
  <si>
    <t>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t>
  </si>
  <si>
    <t>Verificar mensualmente la gestión oportuna de las actuaciones de expedientes con facilidad de pago que presenten obligaciones incumplidas en el FT-COT-2616 “Control facilidades de pago”</t>
  </si>
  <si>
    <t>Relación en excel de los NITs verificados vs vencimiento de términos y archivo PDF con fecha cierta, indicando el objetivo, metodología, selección de la muestra, resultados y conclusiones, debidamente firmado por el jefe de División de Cobranzas</t>
  </si>
  <si>
    <r>
      <rPr>
        <b/>
        <sz val="12"/>
        <rFont val="Arial"/>
        <family val="2"/>
      </rPr>
      <t>DGI</t>
    </r>
    <r>
      <rPr>
        <sz val="12"/>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</si>
  <si>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</si>
  <si>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</si>
  <si>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</si>
  <si>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Auditoría a los Mecanismos de Atención al Ciudadano - AMA2024-002 Periodo 01/07/2023 al 29/02/2024</t>
  </si>
  <si>
    <t>AMA2024-002 
H1</t>
  </si>
  <si>
    <r>
      <rPr>
        <b/>
        <sz val="12"/>
        <rFont val="Arial"/>
        <family val="2"/>
      </rPr>
      <t xml:space="preserve">Hallazgo 1. Desactualización de procedimiento, cartillas, formatos, así como de la información dispuesta para la atención del ciudadano cliente 
</t>
    </r>
    <r>
      <rPr>
        <sz val="12"/>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</si>
  <si>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t>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t>
  </si>
  <si>
    <t xml:space="preserve">Solicitar apoyo metodológico al área competente. </t>
  </si>
  <si>
    <t>Solicitar formalmente a la Subdirección de procesos y riesgos operativos el apoyo metodológico para la modificación de los procedimientos, formatos y cartillas.</t>
  </si>
  <si>
    <t>Oficio solicitud apoyo metodológico a la Subdirección de procesos y riesgos operativos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</si>
  <si>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</si>
  <si>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del procedimiento PR-CAC-0265 V8, Atención en Canales, ahora "Subproceso Administración de canales"</t>
  </si>
  <si>
    <t xml:space="preserve">
Revisar los cambios técnicos que requiere el Subproceso Administración de Canales, para que contemple la atención virtual.</t>
  </si>
  <si>
    <t xml:space="preserve">
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t>
  </si>
  <si>
    <t>Solicitar apoyo metodológico al área competente</t>
  </si>
  <si>
    <t>Solicitar formalmente a la Subdirección de procesos y riesgos operativos el apoyo metodológico para la modificación de los procedimientos y cartillas.</t>
  </si>
  <si>
    <t xml:space="preserve"> Gestionar la actualización de la cartilla CT-CAC-0052 V4 “Agendamiento de Citas”</t>
  </si>
  <si>
    <t xml:space="preserve">Revisar los cambios técnicos que requiere la cartilla CT-CAC-0052
V4 “Agendamiento de Citas”, para que el correo de agendamiento sea coord_canal_experiencia@dian.gov.co, 
</t>
  </si>
  <si>
    <t>Cartilla técnicamente ajustada en escrito dirigido a la dependencia competente para proceder con las actualizaciones correspondientes.</t>
  </si>
  <si>
    <t xml:space="preserve"> Gestionar la actualización del formato FT-CAC-2612 V3 “Solicitud agendamiento de
citas” </t>
  </si>
  <si>
    <t>Revisar los cambios técnicos que requiere El formato  FT-CAC-2612 V3 “Solicitud agendamiento de
citas” para ajustar el tiempo y tramites que se encuentre acorde a lo establecido para las direcciones seccionales.</t>
  </si>
  <si>
    <t>Formato técnicamente ajustado en escrito dirigido a la dependencia competente para proceder con las actualizaciones correspondientes.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</si>
  <si>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t>
    </r>
  </si>
  <si>
    <t xml:space="preserve"> Gestionar la actualización de la cartilla CT-CAC-0057 V4 “Evaluación del servicio y atención al ciudadano cliente”</t>
  </si>
  <si>
    <t xml:space="preserve"> Revisar los cambios técnicos que requiere La cartilla CT-CAC-0057 V4 “Evaluación del servicio y atención al ciudadano cliente” para que se ajusten a los acuerdos de niveles de servicio actuales.</t>
  </si>
  <si>
    <t>Revisar y solicitar la actualización de la información de las páginas
web SUIT (Sistema Único de Información de Trámites) y el Portal Único
del Estado Colombiano GOV.CO, según su competencia.</t>
  </si>
  <si>
    <t xml:space="preserve"> Solicitar a tecnología la actualización de la información como lo indica el procedimiento PR-IIT-0342.   </t>
  </si>
  <si>
    <t>Solicitar la actualización de la información de las páginas
web SUIT (Sistema Único de Información de Trámites) y el Portal Único
del Estado Colombiano GOV.CO, según su competencia.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</si>
  <si>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</si>
  <si>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 todas las áreas, la revisión de la información que se encuentra publicada en las páginas web SUIT (Sistema Único de Información de Trámites) y el Portal Único
del Estado Colombiano GOV.CO para que cada una de ellas, revise que la información se encuentre actualizada y en caso de ser necesario usen el procedimiento PR-IIT-0342.   </t>
  </si>
  <si>
    <t>Reporte de las actualizaciones solicitadas y de la información actualizada</t>
  </si>
  <si>
    <r>
      <rPr>
        <b/>
        <sz val="12"/>
        <rFont val="Arial"/>
        <family val="2"/>
      </rPr>
      <t>DGI</t>
    </r>
    <r>
      <rPr>
        <sz val="12"/>
        <rFont val="Arial"/>
        <family val="2"/>
      </rPr>
      <t xml:space="preserve">
NC - Subproceso Innovación y Tecnología
Dirección de Gestión Innovación y Tecnología</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</si>
  <si>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</si>
  <si>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apoyo metodológico al área competente </t>
  </si>
  <si>
    <r>
      <t>Solicitar los cambios técnicos para Individualizar y ajustar en la cartilla CT-CAC-0052 V4 “Agendamiento de Citas”, el apartado de: "</t>
    </r>
    <r>
      <rPr>
        <i/>
        <sz val="12"/>
        <rFont val="Arial"/>
        <family val="2"/>
      </rPr>
      <t>documentos relacionados</t>
    </r>
    <r>
      <rPr>
        <sz val="12"/>
        <rFont val="Arial"/>
        <family val="2"/>
      </rPr>
      <t xml:space="preserve">" con el procedimiento adecuado, que es el PR-IIT-0342  “Gestión de trámites, otros procedimientos administrativos (OPA) y/o consultas". El procedimiento PR-PEC-0342  no existe.
</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</si>
  <si>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</si>
  <si>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AMA2024-002 
H2</t>
  </si>
  <si>
    <r>
      <rPr>
        <b/>
        <sz val="12"/>
        <rFont val="Arial"/>
        <family val="2"/>
      </rPr>
      <t xml:space="preserve">Hallazgo 2. Incumplimiento de políticas, normas, lineamientos, procedimientos, formatos y cartillas, dispuestos para la atención del ciudadano cliente
</t>
    </r>
    <r>
      <rPr>
        <sz val="12"/>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rFont val="Arial"/>
        <family val="2"/>
      </rPr>
      <t xml:space="preserve">DSI Medellín
</t>
    </r>
    <r>
      <rPr>
        <sz val="12"/>
        <rFont val="Arial"/>
        <family val="2"/>
      </rPr>
      <t xml:space="preserve">	En el punto de contacto La Alpujarra, la solicitud de agendamiento se remite por el jefe Grupo Interno de Trabajo Servicio al Ciudadano.
</t>
    </r>
    <r>
      <rPr>
        <b/>
        <sz val="12"/>
        <rFont val="Arial"/>
        <family val="2"/>
      </rPr>
      <t xml:space="preserve">DSI Bogotá
</t>
    </r>
    <r>
      <rPr>
        <sz val="12"/>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</si>
  <si>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t>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t>
  </si>
  <si>
    <t xml:space="preserve">
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
</t>
  </si>
  <si>
    <t>Realizar acción de control</t>
  </si>
  <si>
    <t>Realizar acción de control que permita subsanar los problemas identificados con la solicitud de agendamiento</t>
  </si>
  <si>
    <t>Informe donde se documente la revisión y el control definido.</t>
  </si>
  <si>
    <r>
      <rPr>
        <b/>
        <sz val="12"/>
        <rFont val="Arial"/>
        <family val="2"/>
      </rPr>
      <t>DGI</t>
    </r>
    <r>
      <rPr>
        <sz val="12"/>
        <rFont val="Arial"/>
        <family val="2"/>
      </rPr>
      <t xml:space="preserve">
DS - Subproceso Asistencia al Usuario
Dirección Seccional de Impuestos de Bogotá 
Dirección Seccional de Impuestos de Medellín </t>
    </r>
  </si>
  <si>
    <t>Programar visita de autoevaluación, auditoría y retroalimentación respecto de la aplicación Cartilla CT-CAC-0052 V4</t>
  </si>
  <si>
    <t>Incorporar en el plan de autoevaluación la visita (virtual o presencial) para verificar el cumplimiento de la CT-CAC-0052 V4 “Agendamiento de Citas”.</t>
  </si>
  <si>
    <t>Plan de autoevaluación e 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</si>
  <si>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</si>
  <si>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 la cartilla CT-CAC -0052 </t>
  </si>
  <si>
    <t xml:space="preserve">
Revisar los cambios técnicos que requieren para ajustar cartilla de agendamiento CT-CAC 052 para subsanar los tiempos de solicitud de agendamiento, de acuerdo con la dinámica de la operación.
</t>
  </si>
  <si>
    <t>Incorporar en el plan de autoevaluación la visita (virtual o presencial) para verificar el cumplimiento de la CT-CAC-0052 V4 “Agendamiento de Citas”. Por el incumplimiento en el tiempo de remisión</t>
  </si>
  <si>
    <t>Realizar acción de control que permita subsanar los problemas identificados con el tiempo de remisión de la solicitud de agendamiento.</t>
  </si>
  <si>
    <r>
      <rPr>
        <b/>
        <sz val="12"/>
        <rFont val="Arial"/>
        <family val="2"/>
      </rPr>
      <t>DGI</t>
    </r>
    <r>
      <rPr>
        <sz val="12"/>
        <rFont val="Arial"/>
        <family val="2"/>
      </rPr>
      <t xml:space="preserve">
DS - Subproceso Asistencia al Usuario
Dirección Seccional de Impuestos de Bogotá
Dirección Seccional de Impuestos de Medellín 
Dirección Seccional de Impuestos de Cali</t>
    </r>
  </si>
  <si>
    <t>Realizar acción de control que permita subsanar los problemas identificados con los roles de los agentes de servicio.</t>
  </si>
  <si>
    <r>
      <rPr>
        <b/>
        <sz val="12"/>
        <rFont val="Arial"/>
        <family val="2"/>
      </rPr>
      <t>DGI</t>
    </r>
    <r>
      <rPr>
        <sz val="12"/>
        <rFont val="Arial"/>
        <family val="2"/>
      </rPr>
      <t xml:space="preserve">
DS - Subproceso Asistencia al Usuario
Dirección Seccional de Impuestos de Cali</t>
    </r>
  </si>
  <si>
    <t>Programar visita de autoevaluación, auditoría y retroalimentación respecto de la aplicación Cartilla CT-CAC-0056 V3</t>
  </si>
  <si>
    <t>Se adelantará una mesa de trabajo (virtual o presencial) para retroalimentar la aplicación de la Cartilla CT-CAC-0056 V3 en lo relacionado con el Rol de los servidores que realizan funciones de filtro y suministro de información.</t>
  </si>
  <si>
    <t>Acta de la mesa de trabajo donde se documente lo tratado.</t>
  </si>
  <si>
    <r>
      <rPr>
        <b/>
        <sz val="12"/>
        <rFont val="Arial"/>
        <family val="2"/>
      </rPr>
      <t>DGI</t>
    </r>
    <r>
      <rPr>
        <sz val="12"/>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</si>
  <si>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t xml:space="preserve">Realizar un diagnóstico con el fin de validar las políticas y lineamientos establecidos y configurados en  los equipos de los Kioscos de autogestión, teniendo en cuenta el servicio prestado al ciudadano y el derecho de acceso a la información pública y nacional.  </t>
  </si>
  <si>
    <t xml:space="preserve">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t>
  </si>
  <si>
    <t xml:space="preserve">Documento de diagnóstico </t>
  </si>
  <si>
    <r>
      <rPr>
        <b/>
        <sz val="12"/>
        <rFont val="Arial"/>
        <family val="2"/>
      </rPr>
      <t>DGI
Subproceso Innovación y Tecnología</t>
    </r>
    <r>
      <rPr>
        <sz val="12"/>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</si>
  <si>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t>
  </si>
  <si>
    <t xml:space="preserve">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t>
  </si>
  <si>
    <t>Resolución que adopta el reglamento para el uso de servicios tecnológicos y Reglamento para el uso de servicios tecnológicos</t>
  </si>
  <si>
    <t xml:space="preserve">
MN-ITT-0072 Manual de Políticas y Lineamientos de Seguridad de la Información Actualizado </t>
  </si>
  <si>
    <r>
      <rPr>
        <b/>
        <sz val="12"/>
        <rFont val="Arial"/>
        <family val="2"/>
      </rPr>
      <t xml:space="preserve">DGI
</t>
    </r>
    <r>
      <rPr>
        <sz val="12"/>
        <rFont val="Arial"/>
        <family val="2"/>
      </rPr>
      <t xml:space="preserve">NC - Subproceso Asistencia al Usuario
Dirección de Gestión de Impuestos
Subdirección de Servicio al Ciudadano en Asuntos Tributarios
</t>
    </r>
    <r>
      <rPr>
        <b/>
        <sz val="12"/>
        <rFont val="Arial"/>
        <family val="2"/>
      </rPr>
      <t xml:space="preserve">
OSI
</t>
    </r>
    <r>
      <rPr>
        <sz val="12"/>
        <rFont val="Arial"/>
        <family val="2"/>
      </rPr>
      <t xml:space="preserve">Oficina de Seguridad de la Información – OSI
</t>
    </r>
  </si>
  <si>
    <t>Gestionar la actualización del procedimiento PR-CAC-0265 V8, Atención en Canales, ahora " Subproceso Administración de canales"</t>
  </si>
  <si>
    <t xml:space="preserve">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
 </t>
  </si>
  <si>
    <t>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t>
  </si>
  <si>
    <t xml:space="preserve"> Solicitar la aplicación de la evaluación de experiencia de usuario</t>
  </si>
  <si>
    <t>Requerimiento a la Subdirección de Soluciones y Desarrollo para aplicar la evaluación de experiencia de usuario, junto con los ajustes a los servicios de digiturno y el agendamiento.</t>
  </si>
  <si>
    <t>Solicitud a la Dirección de Gestión de Innovación y Tecnología</t>
  </si>
  <si>
    <r>
      <rPr>
        <b/>
        <sz val="12"/>
        <rFont val="Arial"/>
        <family val="2"/>
      </rPr>
      <t>DGI</t>
    </r>
    <r>
      <rPr>
        <sz val="12"/>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</si>
  <si>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t xml:space="preserve">Desarrollar el proceso de contratación </t>
  </si>
  <si>
    <t xml:space="preserve">Desarrollo del proceso de contratación  en sus diferentes etapas </t>
  </si>
  <si>
    <r>
      <rPr>
        <b/>
        <sz val="12"/>
        <rFont val="Arial"/>
        <family val="2"/>
      </rPr>
      <t>DGI</t>
    </r>
    <r>
      <rPr>
        <sz val="12"/>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</si>
  <si>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t xml:space="preserve">Implementación de la solución tecnológica del proyecto </t>
  </si>
  <si>
    <t xml:space="preserve">Informe de la implementación y puesta en producción de la solución tecnólogica </t>
  </si>
  <si>
    <r>
      <rPr>
        <b/>
        <sz val="12"/>
        <rFont val="Arial"/>
        <family val="2"/>
      </rPr>
      <t xml:space="preserve">DGI
</t>
    </r>
    <r>
      <rPr>
        <sz val="12"/>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</si>
  <si>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t>Realizar acción de control que permita subsanar los problemas identificados con los tiempos de espera en sala.</t>
  </si>
  <si>
    <t>Programar visita de autoevaluación, auditoría y retroalimentación respecto de los tiempos de espera en la promesa de servicio</t>
  </si>
  <si>
    <t>Incorporar en el plan de autoevaluación la visita (virtual o presencial) para verificar el cumplimiento de los tiempos de espera</t>
  </si>
  <si>
    <t>AMA2024-002
H3</t>
  </si>
  <si>
    <r>
      <rPr>
        <b/>
        <sz val="12"/>
        <rFont val="Arial"/>
        <family val="2"/>
      </rPr>
      <t xml:space="preserve">Hallazgo 3. Deficiencia de controles en las publicaciones de los documentos del Subproceso Asistencia al Usuario
</t>
    </r>
    <r>
      <rPr>
        <sz val="12"/>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</si>
  <si>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t>Debido a deficiencias en la aplicación de los controles, seguimiento y monitoreo por parte de la primera y segunda línea de defensa, en las publicaciones web de los documentos de consulta, tanto interna como externa.</t>
  </si>
  <si>
    <t>Implementar control de calidad de los documentos antes de su publicación.</t>
  </si>
  <si>
    <r>
      <t>Comunicar que los documentos a publicar en la red previo a su publicación, deben ser revisados mínimo por dos personas, quienes figurarán en el documento como: "</t>
    </r>
    <r>
      <rPr>
        <i/>
        <sz val="12"/>
        <rFont val="Arial"/>
        <family val="2"/>
      </rPr>
      <t>Proyectó y reviso</t>
    </r>
    <r>
      <rPr>
        <sz val="12"/>
        <rFont val="Arial"/>
        <family val="2"/>
      </rPr>
      <t>"</t>
    </r>
  </si>
  <si>
    <t>Comunicación a todas las áreas implicadas de la implementación del control de calidad de los documentos.</t>
  </si>
  <si>
    <t>Presentar proyecto con las correcciones del Informe anual “Resultados Encuesta Nacional de Percepción de la Calidad General del Servicio DIAN 2023” Versión 1 enero de 2024</t>
  </si>
  <si>
    <t>Se acogerán las recomendaciones que suministra la Oficina de Control Interno y se ajustará el documento, se le remitirá a la Subdirección de soluciones y desarrollo para que lo públique en el portal correspondiente.</t>
  </si>
  <si>
    <t>Presentación proyecto corregido de los Resultados Encuesta Nacional de Percepción de la Calidad General del Servicio DIAN 2023” Versión 1 enero de 2024</t>
  </si>
  <si>
    <t>Presentar proyecto para actualizar la Política de Servicio publicada en la página de la DIAN</t>
  </si>
  <si>
    <t>Se acogerán las recomendaciones que suministra la Oficina de Control Interno para la política y se le remitirá a la Subdirección de Soluciones y Desarrollo para que lo públique en el portal correspondiente.</t>
  </si>
  <si>
    <t>Presentar proyecto para actualizar la Política de Servicio publicada en la página de la DIAN y remisión a la Subdirección de Soluciones y Desarrollo</t>
  </si>
  <si>
    <t xml:space="preserve">Gestionar la actualización de la cartilla de "Evaluación del servicio y atención al ciudadano cliente" CT-CAC-0057 </t>
  </si>
  <si>
    <t>Revisar los cambios técnicos que requieren para ajustar cartilla de "Evaluación del servicio y atención al ciudadano cliente" CT-CAC-0057 para subsanar los enlaces afectados.</t>
  </si>
  <si>
    <t>AMA2024-002 
H4</t>
  </si>
  <si>
    <r>
      <rPr>
        <b/>
        <sz val="12"/>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rFont val="Arial"/>
        <family val="2"/>
      </rPr>
      <t xml:space="preserve">
Al revisar un total de nueve estaciones de cómputo destinadas para los servicios de auto gestión, tres por cada uno de los puntos de contacto auditados (BCH, La Alpujarra y Cali – Sede Centro), se evidenció:
</t>
    </r>
    <r>
      <rPr>
        <b/>
        <sz val="12"/>
        <rFont val="Arial"/>
        <family val="2"/>
      </rPr>
      <t xml:space="preserve">DSI Bogotá, DSI Medellín y DSI Cali
</t>
    </r>
    <r>
      <rPr>
        <sz val="12"/>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</si>
  <si>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t>Debido al incumplimiento o deficiencia en la aplicación de las normas, políticas o procedimientos de seguridad digital.</t>
  </si>
  <si>
    <r>
      <rPr>
        <b/>
        <sz val="12"/>
        <rFont val="Arial"/>
        <family val="2"/>
      </rPr>
      <t>DGI</t>
    </r>
    <r>
      <rPr>
        <sz val="12"/>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</si>
  <si>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rFont val="Arial"/>
        <family val="2"/>
      </rPr>
      <t xml:space="preserve">DGI
</t>
    </r>
    <r>
      <rPr>
        <sz val="12"/>
        <rFont val="Arial"/>
        <family val="2"/>
      </rPr>
      <t xml:space="preserve">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</si>
  <si>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el sistema operativo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</si>
  <si>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del sistema operativo en las versiones que se consideren necesarias para mantener las políticas de seguridad de la información </t>
  </si>
  <si>
    <t xml:space="preserve">Caso registrado con la solución implementada </t>
  </si>
  <si>
    <t>Implementar una política  de GPO para realizar diariamente el borrado seguro de información (temporales, archivo de escritorio, papelera, descargas, historial de navegación, contraseñas) y demás información que este almacenada en los equipos de los kioscos de autogestión</t>
  </si>
  <si>
    <t xml:space="preserve">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
</t>
  </si>
  <si>
    <r>
      <rPr>
        <b/>
        <sz val="12"/>
        <rFont val="Arial"/>
        <family val="2"/>
      </rPr>
      <t>DGI</t>
    </r>
    <r>
      <rPr>
        <sz val="12"/>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</si>
  <si>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t>Implementar una politíca para la inactivación de los puertos USB en los equipos de los kioscos de autogestión</t>
  </si>
  <si>
    <t xml:space="preserve">Realizar la solicitud a la Subdirección de Infraestructura Tecnológica y de Operaciones para la implementación de una política para la inactivación de los puertos USB en los equipos de los kioscos de autogestión
</t>
  </si>
  <si>
    <t xml:space="preserve">Actualizar Microsoft Office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</si>
  <si>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Microsoft Office en las versiones que se consideren necesarias para mantener las políticas de seguridad de la información </t>
  </si>
  <si>
    <t xml:space="preserve">Sensibilizar sobre las políticas de seguridad de la información, a los equipos de los kioscos de autogestión con ocasión de los trámites realizados por los ciudadanos. </t>
  </si>
  <si>
    <t xml:space="preserve">Realizar sesiones de sensibilización con las partes interesadas para revisar las políticas de seguridad con los equipos de los kioscos de autogestión con ocasión de los trámites realizados por los ciudadanos.  </t>
  </si>
  <si>
    <t>Sesiones de Sensibilización</t>
  </si>
  <si>
    <t>Auditoría a los Mecanismos de Atención al Ciudadano - AMA2024-002 Periodo 01/07/2023 al 29/02/2025</t>
  </si>
  <si>
    <t>AMA2024-002 
H6</t>
  </si>
  <si>
    <r>
      <rPr>
        <b/>
        <sz val="12"/>
        <rFont val="Arial"/>
        <family val="2"/>
      </rPr>
      <t xml:space="preserve">Hallazgo 6. Incumplimiento de características de operatividad de las zonas de acceso público a internet inalámbrico y señalética en los Puntos de Contacto auditados
</t>
    </r>
    <r>
      <rPr>
        <sz val="12"/>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rFont val="Arial"/>
        <family val="2"/>
      </rPr>
      <t xml:space="preserve">DSI Bogotá, DSI Medellín y DSI Cali
</t>
    </r>
    <r>
      <rPr>
        <sz val="12"/>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</si>
  <si>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t>Debido a deficiencias en la aplicación de los controles, seguimiento y monitoreo por parte de la primera y segunda línea de defensa, en la aplicación de las normas, políticas o procedimientos de seguridad digital.</t>
  </si>
  <si>
    <t>Realizar control a la totalidad de políticas de control de contenido aplicadas en el proxy para la red gratuita Wifi con la que cuenta la entidad en los puntos de contacto denominada “Zona +Digital Mejor País”.</t>
  </si>
  <si>
    <t>Solicitar al proveedor realizar control a la totalidad de políticas de control de contenido aplicadas en el proxy para la red gratuita Wifi con la que cuenta la entidad en los puntos de contacto denominada “Zona +Digital Mejor País”.</t>
  </si>
  <si>
    <t xml:space="preserve">Reporte de filtros configurados en el proxy para la red gratuita WIFI. </t>
  </si>
  <si>
    <r>
      <rPr>
        <b/>
        <sz val="12"/>
        <rFont val="Arial"/>
        <family val="2"/>
      </rPr>
      <t>DGI</t>
    </r>
    <r>
      <rPr>
        <sz val="12"/>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</si>
  <si>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t>Corrección de los filtros de contenido exigidos en la resolución del  MINTIC 0003436 en todos los puntos de contacto</t>
  </si>
  <si>
    <t xml:space="preserve">Corrección de los filtros exigidos en la resolución del  MINTIC 0003436 en todos los puntos de contacto. 
Levantamiento de evidencia de los filtros configurados y pruebas de acceso en los puntos de contacto, con la verificación del cumplimiento de  los controles establecidos en el  MN-IIT-0072 “Manual de Políticas y Lineamientos de Seguridad de la Información”. </t>
  </si>
  <si>
    <t>Reporte de evidencias de acceso desde los puntos de contacto</t>
  </si>
  <si>
    <r>
      <rPr>
        <b/>
        <sz val="12"/>
        <rFont val="Arial"/>
        <family val="2"/>
      </rPr>
      <t xml:space="preserve">DGI
</t>
    </r>
    <r>
      <rPr>
        <sz val="12"/>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</si>
  <si>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t>Realizar acción de control que permita subsanar los problemas identificados con la señalética.</t>
  </si>
  <si>
    <r>
      <rPr>
        <b/>
        <sz val="12"/>
        <rFont val="Arial"/>
        <family val="2"/>
      </rPr>
      <t>DGI</t>
    </r>
    <r>
      <rPr>
        <sz val="12"/>
        <rFont val="Arial"/>
        <family val="2"/>
      </rPr>
      <t xml:space="preserve">
DS - Subproceso Asistencia al Usuario
Dirección Seccional de Impuestos de Medellín 
Dirección Seccional de Impuestos de Cali</t>
    </r>
  </si>
  <si>
    <t>Programar visita de autoevaluación, auditoría y retroalimentación señaletica</t>
  </si>
  <si>
    <t xml:space="preserve">Incorporar en el plan de autoevaluación la visita para verificar el cumplimiento de normativa de la señaletica, constatando si ya fue colocada o que acciones fueron adelantadas con la dependencia correspondiente </t>
  </si>
  <si>
    <t>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</si>
  <si>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</si>
  <si>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t>Auditoría a la Gestión de Cartera 2024-001
Periodo 01/01/2023 al 30/03/2024</t>
  </si>
  <si>
    <t>AGC2024-001
H1</t>
  </si>
  <si>
    <r>
      <rPr>
        <b/>
        <sz val="12"/>
        <rFont val="Arial"/>
        <family val="2"/>
      </rPr>
      <t xml:space="preserve">Hallazgo No.1 Deficiencias en la expedición y notificación de los mandamientos de pago y de la resolución que ordena seguir adelante la ejecución </t>
    </r>
    <r>
      <rPr>
        <sz val="12"/>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rFont val="Arial"/>
        <family val="2"/>
      </rPr>
      <t xml:space="preserve">(Ver anexo No.1 MP Sin Notificar). DSI Bogotá.
</t>
    </r>
    <r>
      <rPr>
        <sz val="12"/>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rFont val="Arial"/>
        <family val="2"/>
      </rPr>
      <t xml:space="preserve">(Ver anexo No.2 MP Sin Notificar). DSI Barranquilla	
</t>
    </r>
    <r>
      <rPr>
        <sz val="12"/>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rFont val="Arial"/>
        <family val="2"/>
      </rPr>
      <t>(Ver anexo No.3 MP Sin Notificar). DSIA Valledupar</t>
    </r>
    <r>
      <rPr>
        <sz val="12"/>
        <rFont val="Arial"/>
        <family val="2"/>
      </rPr>
      <t xml:space="preserve">	
d.	En el expediente no obra el mandamiento de pago, están sin firmas y/o la constancia de notificación no reposa en este, que demuestre que se haya librado el mandamiento de pago y su debida notificación.</t>
    </r>
    <r>
      <rPr>
        <b/>
        <sz val="12"/>
        <rFont val="Arial"/>
        <family val="2"/>
      </rPr>
      <t xml:space="preserve"> DSI Barranquilla</t>
    </r>
    <r>
      <rPr>
        <sz val="12"/>
        <rFont val="Arial"/>
        <family val="2"/>
      </rPr>
      <t xml:space="preserve"> NIT 27.001.732, 72.211.845, 901.172.637, 19.367.732, 88.060.131, 72.195.546, 900.646.311, 800.177.119, 890.113.551, 5.764.861, 72.211.845, 901.172.637, 19.367.732</t>
    </r>
    <r>
      <rPr>
        <b/>
        <sz val="12"/>
        <rFont val="Arial"/>
        <family val="2"/>
      </rPr>
      <t xml:space="preserve"> DSIA Valledupar</t>
    </r>
    <r>
      <rPr>
        <sz val="12"/>
        <rFont val="Arial"/>
        <family val="2"/>
      </rPr>
      <t xml:space="preserve"> NIT 901.058.547, 92.258.957, 824.002.380, 824.000.795.  </t>
    </r>
    <r>
      <rPr>
        <b/>
        <sz val="12"/>
        <rFont val="Arial"/>
        <family val="2"/>
      </rPr>
      <t>DSI Bogotá</t>
    </r>
    <r>
      <rPr>
        <sz val="12"/>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rFont val="Arial"/>
        <family val="2"/>
      </rPr>
      <t>DSIA Valledupar</t>
    </r>
    <r>
      <rPr>
        <sz val="12"/>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rFont val="Arial"/>
        <family val="2"/>
      </rPr>
      <t>DSI Bogotá:</t>
    </r>
    <r>
      <rPr>
        <sz val="12"/>
        <rFont val="Arial"/>
        <family val="2"/>
      </rPr>
      <t xml:space="preserve"> NIT 830.061.338, 1.158.833, 900.664.939, 900.223.901 Similar situación se observó en la</t>
    </r>
    <r>
      <rPr>
        <b/>
        <sz val="12"/>
        <rFont val="Arial"/>
        <family val="2"/>
      </rPr>
      <t xml:space="preserve"> DSI Barranquilla: </t>
    </r>
    <r>
      <rPr>
        <sz val="12"/>
        <rFont val="Arial"/>
        <family val="2"/>
      </rPr>
      <t xml:space="preserve">NIT 27.001.732, 72.211.845, 900.389.024, 22.368.763, 72.195.546, 900.527.429, 72.211.845, 900.389.024 y </t>
    </r>
    <r>
      <rPr>
        <b/>
        <sz val="12"/>
        <rFont val="Arial"/>
        <family val="2"/>
      </rPr>
      <t>DSIA Valledupar</t>
    </r>
    <r>
      <rPr>
        <sz val="12"/>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rFont val="Arial"/>
        <family val="2"/>
      </rPr>
      <t xml:space="preserve"> DSI Bogotá:</t>
    </r>
    <r>
      <rPr>
        <sz val="12"/>
        <rFont val="Arial"/>
        <family val="2"/>
      </rPr>
      <t xml:space="preserve"> NIT 80.469.963, 1.158.833, 830.049.117, 900.664.939, 19.129.919, 79.857.283, 900.223.901, 39.775.456, 93.396.253, 860.079.278, 900.209.137, 800.249.401, 830.050.525, 79.555.471, 900.662.664. </t>
    </r>
    <r>
      <rPr>
        <b/>
        <sz val="12"/>
        <rFont val="Arial"/>
        <family val="2"/>
      </rPr>
      <t>DSI Barranquilla</t>
    </r>
    <r>
      <rPr>
        <sz val="12"/>
        <rFont val="Arial"/>
        <family val="2"/>
      </rPr>
      <t xml:space="preserve"> NIT 5.764.861, 900.527.429, 7.448.225, 27.001.732, 19.367.732, 72.211.845, 900.389.024, 901.172.637. </t>
    </r>
    <r>
      <rPr>
        <b/>
        <sz val="12"/>
        <rFont val="Arial"/>
        <family val="2"/>
      </rPr>
      <t>DSIA Valledupar</t>
    </r>
    <r>
      <rPr>
        <sz val="12"/>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</si>
  <si>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t>Deficiencias en la supervisión, monitoreo, seguimiento y control que deben ejercer los responsables de su ejecución, que garanticen la expedición oportuna de los mandamientos de pago y de las resoluciones que ordenan seguir adelante la ejecución
Insuficiencia en la aplicación de la norma y de los controles establecidos en los procedimientos para la notificación de estos actos administrativos</t>
  </si>
  <si>
    <t>Efectuar seguimiento a la expedicion de mandamientos de pago y resoluciones de seguir la ejecucion de acuerdo con los inventarios de cartera publicados por la Subdireccion de Cobranzas</t>
  </si>
  <si>
    <t>De acuerdo con inventario de obligaciones que se remite a cada seccional, realizar seguimiento a la expedicion oportuna de mandamientos de pago y resoluciones de ejecucion por parte de los funcionarios a cargo de los expedientes</t>
  </si>
  <si>
    <t>Informe mensual ( 6 informes) de seguimiento realizado en PDF en donde se consignen todos los datos del seguimiento efectuado</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</si>
  <si>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</si>
  <si>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 xml:space="preserve">Gestionar aplicando criterios de priorización cada uno de los casos   identificados en la Auditoría AGC 2024 -001 . </t>
  </si>
  <si>
    <t>Revision y solucion de las falencias determinadas en la auditoria respecto a los casos enumerados</t>
  </si>
  <si>
    <t>Informe PDF que contenga la descripcion de solucion dada a cada uno de los casos señalados por la OCI en la auditoria</t>
  </si>
  <si>
    <r>
      <rPr>
        <b/>
        <sz val="12"/>
        <rFont val="Arial"/>
        <family val="2"/>
      </rPr>
      <t xml:space="preserve">DGI
</t>
    </r>
    <r>
      <rPr>
        <sz val="12"/>
        <rFont val="Arial"/>
        <family val="2"/>
      </rPr>
      <t>DS - Subproceso Administración de Cartera
Dirección Seccional de Impuestos de Bogotá, Barranquilla y Valledupar
División de Cobranzas y/o de Recaudo y Cobranzas</t>
    </r>
  </si>
  <si>
    <t xml:space="preserve">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t>
  </si>
  <si>
    <t>Enviar mensualmente a cada Jefe de  GIT, una base de datos en donde se evidencian los actos administrativos notificados y no notificados.</t>
  </si>
  <si>
    <t>Reporte en archivo excel en el que se identifiquen los mandamientos de pago y resoluciones de seguir adelante la ejecución notificados y sin fecha de notificación registrada remitido por correo electrónico</t>
  </si>
  <si>
    <t xml:space="preserve">Verificar trimestralmente la notificación de  mandamientos de pago y resoluciones de seguir adelante la ejecución proferidos.
   </t>
  </si>
  <si>
    <t>Elaborar informe en PDF donde se evidencie el número de actos proferidos, con fecha de notificación registrada en el período</t>
  </si>
  <si>
    <t>Informe en PDF donde se evidencie el número de actos proferidos, con fecha de notificación registrada en el período</t>
  </si>
  <si>
    <r>
      <rPr>
        <b/>
        <sz val="12"/>
        <rFont val="Arial"/>
        <family val="2"/>
      </rPr>
      <t xml:space="preserve">DGI
</t>
    </r>
    <r>
      <rPr>
        <sz val="12"/>
        <rFont val="Arial"/>
        <family val="2"/>
      </rPr>
      <t>DS - Subproceso Administración de Cartera
Dirección Seccional de Impuestos de Bogotá, Barranquilla y Valledupar
División de Cobranzas y/o Recaudo y Cobranzas</t>
    </r>
  </si>
  <si>
    <t>AGC2024-001
H2</t>
  </si>
  <si>
    <r>
      <rPr>
        <b/>
        <sz val="12"/>
        <rFont val="Arial"/>
        <family val="2"/>
      </rPr>
      <t>Hallazgo No. 2 Dilaciones en las actuaciones que se deben surtir en la gestión de cobro</t>
    </r>
    <r>
      <rPr>
        <sz val="12"/>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rFont val="Arial"/>
        <family val="2"/>
      </rPr>
      <t>DSI Barranquilla</t>
    </r>
    <r>
      <rPr>
        <sz val="12"/>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rFont val="Arial"/>
        <family val="2"/>
      </rPr>
      <t>DSI Barranquilla</t>
    </r>
    <r>
      <rPr>
        <sz val="12"/>
        <rFont val="Arial"/>
        <family val="2"/>
      </rPr>
      <t xml:space="preserve"> NIT 900.335.216, 72.195.546, 72.211.845, 900.043.191, 19.088.860, 19.367.732, 900.047.321, 901.172.637, 8.531.547. </t>
    </r>
    <r>
      <rPr>
        <b/>
        <sz val="12"/>
        <rFont val="Arial"/>
        <family val="2"/>
      </rPr>
      <t xml:space="preserve">DSIA Valledupar </t>
    </r>
    <r>
      <rPr>
        <sz val="12"/>
        <rFont val="Arial"/>
        <family val="2"/>
      </rPr>
      <t xml:space="preserve">NIT 901.092.583, 900.932.959, 900.679.774, 824.000.795. </t>
    </r>
    <r>
      <rPr>
        <b/>
        <sz val="12"/>
        <rFont val="Arial"/>
        <family val="2"/>
      </rPr>
      <t>DSI Bogotá</t>
    </r>
    <r>
      <rPr>
        <sz val="12"/>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rFont val="Arial"/>
        <family val="2"/>
      </rPr>
      <t>DSI Barranquilla</t>
    </r>
    <r>
      <rPr>
        <sz val="12"/>
        <rFont val="Arial"/>
        <family val="2"/>
      </rPr>
      <t xml:space="preserve"> NIT 88.060.131, 72.195.546, 900.527.429, 900.047.321, 901.172.637, 900.389.024, 901.172.637,72.211.845. </t>
    </r>
    <r>
      <rPr>
        <b/>
        <sz val="12"/>
        <rFont val="Arial"/>
        <family val="2"/>
      </rPr>
      <t>DSIA Valledupar</t>
    </r>
    <r>
      <rPr>
        <sz val="12"/>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rFont val="Arial"/>
        <family val="2"/>
      </rPr>
      <t>DSI Barranquilla</t>
    </r>
    <r>
      <rPr>
        <sz val="12"/>
        <rFont val="Arial"/>
        <family val="2"/>
      </rPr>
      <t xml:space="preserve"> NIT 8.531.547, 82.330.349, </t>
    </r>
    <r>
      <rPr>
        <b/>
        <sz val="12"/>
        <rFont val="Arial"/>
        <family val="2"/>
      </rPr>
      <t>900.047.321 (D) (F).</t>
    </r>
    <r>
      <rPr>
        <sz val="12"/>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rFont val="Arial"/>
        <family val="2"/>
      </rPr>
      <t>DSI Valledupar</t>
    </r>
    <r>
      <rPr>
        <sz val="12"/>
        <rFont val="Arial"/>
        <family val="2"/>
      </rPr>
      <t xml:space="preserve"> NIT 900.008.328, 12.720.906, 900.129.765, 900.664.250, 900.221.435, 824.001.382, 822.006.210. </t>
    </r>
    <r>
      <rPr>
        <b/>
        <sz val="12"/>
        <rFont val="Arial"/>
        <family val="2"/>
      </rPr>
      <t>DSI Barranquill</t>
    </r>
    <r>
      <rPr>
        <sz val="12"/>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rFont val="Arial"/>
        <family val="2"/>
      </rPr>
      <t>DSI Valledupar</t>
    </r>
    <r>
      <rPr>
        <sz val="12"/>
        <rFont val="Arial"/>
        <family val="2"/>
      </rPr>
      <t xml:space="preserve"> NIT 901.308.124, 900.008.328, 900.542.303, 822.006.210, 19.379.230, 17.123.009, 824.001.382, 901.059.733.  </t>
    </r>
    <r>
      <rPr>
        <b/>
        <sz val="12"/>
        <rFont val="Arial"/>
        <family val="2"/>
      </rPr>
      <t>DSI Barranquilla</t>
    </r>
    <r>
      <rPr>
        <sz val="12"/>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rFont val="Arial"/>
        <family val="2"/>
      </rPr>
      <t xml:space="preserve">DSI Bogotá </t>
    </r>
    <r>
      <rPr>
        <sz val="12"/>
        <rFont val="Arial"/>
        <family val="2"/>
      </rPr>
      <t xml:space="preserve">NIT 830.061.338, 830.049.117, 80.469.963, 900.664.939, 19.129.919, 79.857.283, 900.223.901, 93.396.253, 860.079.278, 900.209.137, 38.864.317, 800.249.401, 830.050.525, 900.662.664, 79.555.471. </t>
    </r>
    <r>
      <rPr>
        <b/>
        <sz val="12"/>
        <rFont val="Arial"/>
        <family val="2"/>
      </rPr>
      <t>DSI Barranquilla</t>
    </r>
    <r>
      <rPr>
        <sz val="12"/>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rFont val="Arial"/>
        <family val="2"/>
      </rPr>
      <t xml:space="preserve"> DSIA Valledupar</t>
    </r>
    <r>
      <rPr>
        <sz val="12"/>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</si>
  <si>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t>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t>
  </si>
  <si>
    <t>Efectuar seguimiento a la oportuna gestion de cobro de acuerdo con los inventarios de cartera publicados por la Subdireccion de Cobranzas.</t>
  </si>
  <si>
    <t>De acuerdo con inventario de obligaciones que se remite a cada seccional, realizar seguimiento a la oportuna gestion procesal por parte de los funcionarios a cargo de los expedientes</t>
  </si>
  <si>
    <t xml:space="preserve">Informar mensualmente a cada Jefe de GIT, los expedientes sin gestión de cobro en los últimos tres  meses, priorizados de acuerdo con las mejoras de la metodología identificadas. </t>
  </si>
  <si>
    <t>Enviar mensualmente a cada Jefe de  GIT, una base de datos en donde se evidencian los expedientes de cobro sin gestión en los últimos tres meses.</t>
  </si>
  <si>
    <t>Reporte en archivo excel con relación de expedientes sin gestión remitido por correo electrónico</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</si>
  <si>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t>
    </r>
  </si>
  <si>
    <t xml:space="preserve">Verificar en las bases y aplicativos de la División el número de expedientes a los que se les realizó gestión de cobro durante el trimestre, priorizados de acuerdo con las mejoras de la metodología identificadas.  
</t>
  </si>
  <si>
    <t>Adelantar verificaciones y elaborar informe donde se identifique el número de expedientes a los que se le realizó gestión de cobro durante el trimestre.</t>
  </si>
  <si>
    <t>Informe en PDF donde se identifique el número de expedientes a los que se le realizó gestión de cobro durante el trimestre</t>
  </si>
  <si>
    <r>
      <rPr>
        <b/>
        <sz val="12"/>
        <rFont val="Arial"/>
        <family val="2"/>
      </rPr>
      <t>DGI</t>
    </r>
    <r>
      <rPr>
        <sz val="12"/>
        <rFont val="Arial"/>
        <family val="2"/>
      </rPr>
      <t xml:space="preserve">
DS - Subproceso Administración de Cartera
Dirección Seccional de Impuestos de Bogotá, Barranquilla y Valledupar
División de Cobranzas y/o de Recaudo y Cobranzas</t>
    </r>
  </si>
  <si>
    <t>AGC2024-001
H3</t>
  </si>
  <si>
    <r>
      <rPr>
        <b/>
        <sz val="12"/>
        <rFont val="Arial"/>
        <family val="2"/>
      </rPr>
      <t xml:space="preserve">Hallazgo No.3 Depósitos judiciales (DJ) pendientes de gestionar </t>
    </r>
    <r>
      <rPr>
        <sz val="12"/>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rFont val="Arial"/>
        <family val="2"/>
      </rPr>
      <t xml:space="preserve"> DSI Bogotá</t>
    </r>
    <r>
      <rPr>
        <sz val="12"/>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rFont val="Arial"/>
        <family val="2"/>
      </rPr>
      <t>DSI Bogotá.</t>
    </r>
    <r>
      <rPr>
        <sz val="12"/>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rFont val="Arial"/>
        <family val="2"/>
      </rPr>
      <t xml:space="preserve">DSI Barranquilla.	
</t>
    </r>
    <r>
      <rPr>
        <sz val="12"/>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rFont val="Arial"/>
        <family val="2"/>
      </rPr>
      <t>DSI Valledupar.</t>
    </r>
    <r>
      <rPr>
        <sz val="12"/>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</si>
  <si>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t>
  </si>
  <si>
    <t xml:space="preserve">Gestionar aplicando  criterios de priorización en la gestión, los depósitos judiciales   identificados en la Auditoría AGC 2024 -001 como "pendientes de gestionar". </t>
  </si>
  <si>
    <t>Verificar el cumplimiento de requisitos legales para la aplicación, endoso, fraccionamiento y/o conversión, de los depósitos judiciales  identificados en la Auditoría AGC 2024 -001 como "pendientes de gestionar" y proferir los actos administrativos  necesarios para su efectiva gestión, en los casos en que sea procedente.</t>
  </si>
  <si>
    <t>Numero de TDJ identificados en el hallazgo gestionados / Total TDJ  identificados en el hallazgo para los que procede gestión</t>
  </si>
  <si>
    <t xml:space="preserve">Informar mensualmente a cada Jefe de GIT los TDJ  sin gestionar, priorizados de acuerdo con las mejoras de la metodología identificadas 
</t>
  </si>
  <si>
    <t>Enviar mensualmente a cada Jefe de GIT, una base en datos en donde se evidencian los TDJ  sin gestionar.</t>
  </si>
  <si>
    <t>Reporte remitido por correo electrónico</t>
  </si>
  <si>
    <t xml:space="preserve">Verificar en la base de Administración de  TDJ,  la gestión de depósitos durante el trimestre, priorizados de acuerdo con las mejoras de la metodología identificadas </t>
  </si>
  <si>
    <t>Adelantar verificaciones y elaborar informe en donde se identifique el número de TDJ  gestionados durante el trimestre.</t>
  </si>
  <si>
    <t>Informe en PDF donde se evidencie el número de TDJ  gestionados durante el trimestre. En este informe se debe incluir el estado de conciliacion de los titulos gestionados en el periodo</t>
  </si>
  <si>
    <t>AGC2024-001
H4</t>
  </si>
  <si>
    <r>
      <rPr>
        <b/>
        <sz val="12"/>
        <rFont val="Arial"/>
        <family val="2"/>
      </rPr>
      <t xml:space="preserve">Hallazgo No.4 Deficiencias en el seguimiento y control de los procesos concursales
</t>
    </r>
    <r>
      <rPr>
        <sz val="12"/>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rFont val="Arial"/>
        <family val="2"/>
      </rPr>
      <t>DSIA Valledupar</t>
    </r>
    <r>
      <rPr>
        <sz val="12"/>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rFont val="Arial"/>
        <family val="2"/>
      </rPr>
      <t>DSI Bogotá</t>
    </r>
    <r>
      <rPr>
        <sz val="12"/>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rFont val="Arial"/>
        <family val="2"/>
      </rPr>
      <t xml:space="preserve"> DSI Barranquilla</t>
    </r>
    <r>
      <rPr>
        <sz val="12"/>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rFont val="Arial"/>
        <family val="2"/>
      </rPr>
      <t>DSI Valledupar</t>
    </r>
    <r>
      <rPr>
        <sz val="12"/>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rFont val="Arial"/>
        <family val="2"/>
      </rPr>
      <t>DSI Bogotá</t>
    </r>
    <r>
      <rPr>
        <sz val="12"/>
        <rFont val="Arial"/>
        <family val="2"/>
      </rPr>
      <t xml:space="preserve"> NIT 900.127.114, 800.001.075, 860.051.688, 901.440.527, 900.023.512, 900.480.908, 1.073.512.646, 900.177.976, 900.189.751, 900.201.524, 830.101.778, 830.134.871, 41.773.249, 900.457.077, 860.036.856, 19.348.724, 860.001.113, 900.298.200. </t>
    </r>
    <r>
      <rPr>
        <b/>
        <sz val="12"/>
        <rFont val="Arial"/>
        <family val="2"/>
      </rPr>
      <t>DSI Barranquilla</t>
    </r>
    <r>
      <rPr>
        <sz val="12"/>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rFont val="Arial"/>
        <family val="2"/>
      </rPr>
      <t>DSI Bogotá.</t>
    </r>
    <r>
      <rPr>
        <sz val="12"/>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rFont val="Arial"/>
        <family val="2"/>
      </rPr>
      <t>DSI Bogotá</t>
    </r>
    <r>
      <rPr>
        <sz val="12"/>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rFont val="Arial"/>
        <family val="2"/>
      </rPr>
      <t>DSI Bogotá</t>
    </r>
    <r>
      <rPr>
        <sz val="12"/>
        <rFont val="Arial"/>
        <family val="2"/>
      </rPr>
      <t xml:space="preserve"> NIT 830.120.172, 830.060.292. </t>
    </r>
    <r>
      <rPr>
        <b/>
        <sz val="12"/>
        <rFont val="Arial"/>
        <family val="2"/>
      </rPr>
      <t>DSI Barranquilla</t>
    </r>
    <r>
      <rPr>
        <sz val="12"/>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rFont val="Arial"/>
        <family val="2"/>
      </rPr>
      <t xml:space="preserve"> DSI Barranquilla (F) (D).</t>
    </r>
    <r>
      <rPr>
        <sz val="12"/>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</si>
  <si>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 xml:space="preserve">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
</t>
  </si>
  <si>
    <t xml:space="preserve">Realizar trimestralmente verificación aleatoria a una muestra de 20 expedientes en proceso especial para confirmar la actualización de los registros correspondientes en el Formato FT COT 2615 “Seguimiento y control procesos concursales”.  </t>
  </si>
  <si>
    <t>Adelantar verificaciones a partir de una muestra de expedientes en proceso especial para confirmar actualización de formato de control y elaborar informe en donde se consoliden resultados</t>
  </si>
  <si>
    <t>Informe en PDF en el que se consolide el resultado de la verificación a la actualización del Formato FT COT 2615 “Seguimiento y control procesos concursales”.</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</si>
  <si>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</si>
  <si>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t xml:space="preserve">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t>
  </si>
  <si>
    <t xml:space="preserve">Adelantar verificaciones a partir de una muestra de expedientes en proceso especial para confirmar actualización de formato de control  y elaborar informe  en donde se consoliden resultados </t>
  </si>
  <si>
    <t xml:space="preserve">Informe en PDF en el que se consolide el resultado de la verificación a la actualización del FT COT 1466 “Seguimiento acuerdo de Reorganización” . </t>
  </si>
  <si>
    <r>
      <rPr>
        <b/>
        <sz val="12"/>
        <rFont val="Arial"/>
        <family val="2"/>
      </rPr>
      <t>DGI</t>
    </r>
    <r>
      <rPr>
        <sz val="12"/>
        <rFont val="Arial"/>
        <family val="2"/>
      </rPr>
      <t xml:space="preserve">
DS - Subproceso Administración de Cartera
Dirección Seccional de Impuestos de Bogotá, Barranquilla y Valledupar
División de Cobranzas
GIT de Representación Externa  Cobranzas o quien haga sus veces</t>
    </r>
  </si>
  <si>
    <t xml:space="preserve">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t>
  </si>
  <si>
    <t>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t>
  </si>
  <si>
    <t>Informe en PDF de la gestión adelantada y/o la oportuna expedición de los actos administrativos en los expedientes en proceso especial en los cuales se ordene la adjudicación de bienes a favor de la Nación U.A.E.- DIAN</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</si>
  <si>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</si>
  <si>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t xml:space="preserve">Adelantar revisión trimestral para establecer la realización por parte del GIT de Representación Externa, de la solicitud de cancelación de RUT de las sociedades en liquidación judicial que tengan orden de cancelación dada por el competente. </t>
  </si>
  <si>
    <t>Adelantar verificación  trimestral para establecer la solicitud de cancelación de RUT de las sociedades en liquidación judicial que tengan orden  dada por el competente y su estado</t>
  </si>
  <si>
    <t xml:space="preserve">Informe en PDF el que se consolide el resultado de la verificación de solicitud cancelación de RUT, cuando proceda. </t>
  </si>
  <si>
    <t>DGI
DS - Subproceso Administración de Cartera
Dirección Seccional de Impuestos de Bogotá, Barranquilla y valledupar
División de Cobranzas
GIT de Representación Externa  Cobranzas o quien haga sus veces</t>
  </si>
  <si>
    <t>AGC2024-001
H5</t>
  </si>
  <si>
    <r>
      <rPr>
        <b/>
        <sz val="12"/>
        <rFont val="Arial"/>
        <family val="2"/>
      </rPr>
      <t>Hallazgo No. 5 Inadecuada conformación y/o desactualización de unidades documentales y expedientes de cobro</t>
    </r>
    <r>
      <rPr>
        <sz val="12"/>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rFont val="Arial"/>
        <family val="2"/>
      </rPr>
      <t xml:space="preserve">DSI Bogotá, DSI Barranquilla, DSIA Valledupar. 	
</t>
    </r>
    <r>
      <rPr>
        <sz val="12"/>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rFont val="Arial"/>
        <family val="2"/>
      </rPr>
      <t>DSI Bogotá, DSI Barranquilla, DSIA Valledupar.</t>
    </r>
    <r>
      <rPr>
        <sz val="12"/>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</si>
  <si>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t>Deficiencias en la implementación de autocontroles, para que la gestión documental se realice según las normas que rigen la materia, se conformen los expedientes y unidades documentales conservando su trazabilidad</t>
  </si>
  <si>
    <r>
      <t xml:space="preserve">Seleccionar en cada GIT de Cobranzas una muestra de 20 expedientes </t>
    </r>
    <r>
      <rPr>
        <b/>
        <sz val="12"/>
        <rFont val="Arial"/>
        <family val="2"/>
      </rPr>
      <t>BIMESTRALMENTE</t>
    </r>
    <r>
      <rPr>
        <sz val="12"/>
        <rFont val="Arial"/>
        <family val="2"/>
      </rPr>
      <t xml:space="preserve"> para revisar la aplicación de procedimientos de conformacion de expedientes</t>
    </r>
  </si>
  <si>
    <t xml:space="preserve">Verificacion en los expedientes seleccionados de correcta conformacion documental </t>
  </si>
  <si>
    <t>Informe en PDF que contenga la descripcion de las muestras seleccionadas, la metodologia empleada y las conclusiones obtenidas</t>
  </si>
  <si>
    <t xml:space="preserve">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t>
  </si>
  <si>
    <t>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t>
  </si>
  <si>
    <t>Memorias de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</si>
  <si>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</si>
  <si>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t>Implementar plan de trabajo acordado en las mesas de trabajo realizadas</t>
  </si>
  <si>
    <t>cronograma de ejecucion de tareas del plan de trabajo acordado en las mesas de trabajo</t>
  </si>
  <si>
    <t>Informe en PDF donde se indique ele cumplimiento de las acciones  identificadas en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</si>
  <si>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</si>
  <si>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t>AGC2024-001
H6</t>
  </si>
  <si>
    <r>
      <rPr>
        <b/>
        <sz val="12"/>
        <rFont val="Arial"/>
        <family val="2"/>
      </rPr>
      <t xml:space="preserve">Hallazgo No.6 Deficiencias en la gestión para la inactivación de roles en los sistemas de información Obligación Financiera, SIPAC y aplicativo OBLIGA y en la actualización de los listados.
</t>
    </r>
    <r>
      <rPr>
        <sz val="12"/>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rFont val="Arial"/>
        <family val="2"/>
      </rPr>
      <t>(Ver anexo No.5 Roles. Hoja a).</t>
    </r>
    <r>
      <rPr>
        <sz val="12"/>
        <rFont val="Arial"/>
        <family val="2"/>
      </rPr>
      <t xml:space="preserve"> </t>
    </r>
    <r>
      <rPr>
        <b/>
        <sz val="12"/>
        <rFont val="Arial"/>
        <family val="2"/>
      </rPr>
      <t xml:space="preserve">Dirección de Gestión de Innovación y Tecnología, Dirección de Gestión de Impuestos/Coordinación de Cobranzas.								</t>
    </r>
    <r>
      <rPr>
        <sz val="12"/>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rFont val="Arial"/>
        <family val="2"/>
      </rPr>
      <t xml:space="preserve">Dirección de Gestión de Impuestos/ Coordinación de Cobranzas.	</t>
    </r>
    <r>
      <rPr>
        <sz val="12"/>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rFont val="Arial"/>
        <family val="2"/>
      </rPr>
      <t xml:space="preserve">(Ver anexo No.5 Roles. Hoja c). Dirección de Gestión de Impuestos/Coordinación de Cobranzas. Dirección de Gestión de Innovación y Tecnología.	
			</t>
    </r>
    <r>
      <rPr>
        <sz val="12"/>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rFont val="Arial"/>
        <family val="2"/>
      </rPr>
      <t>(Ver anexo No.5 Roles. Hoja d). DSI Bogotá, Dirección de Gestión de Innovación y Tecnología, Coordinación de Administración de Aplicativos de Impuestos.</t>
    </r>
    <r>
      <rPr>
        <sz val="12"/>
        <rFont val="Arial"/>
        <family val="2"/>
      </rPr>
      <t xml:space="preserve">
e. En el aplicativo OBLIGA, el exfuncionario identificado con C.C. 1.042.769.784 mantiene roles activos de consulta, grabación y eliminación. </t>
    </r>
    <r>
      <rPr>
        <b/>
        <sz val="12"/>
        <rFont val="Arial"/>
        <family val="2"/>
      </rPr>
      <t xml:space="preserve">DSI Barranquilla.	</t>
    </r>
    <r>
      <rPr>
        <sz val="12"/>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rFont val="Arial"/>
        <family val="2"/>
      </rPr>
      <t xml:space="preserve"> (Ver anexo No.5 Roles Hoja f). DSI Bogotá, DSI Barranquilla, Dirección de Gestión de Innovación y Tecnología/CO Soporte Técnico al Usuario.	</t>
    </r>
    <r>
      <rPr>
        <sz val="12"/>
        <rFont val="Arial"/>
        <family val="2"/>
      </rPr>
      <t xml:space="preserve">
g. En el Sistema SIPAC, según el listado en mención, 25 exfuncionarios mantienen roles activos, distribuidos así: 24 en DSI Bogotá y uno (1) en DO Grandes Contribuyentes </t>
    </r>
    <r>
      <rPr>
        <b/>
        <sz val="12"/>
        <rFont val="Arial"/>
        <family val="2"/>
      </rPr>
      <t>(Ver anexo No.5 Roles Hoja g). DSI Bogotá, DO Grandes Contribuyentes, Dirección de Gestión de Innovación y Tecnología/CO de Soporte Técnico al Usuario.</t>
    </r>
    <r>
      <rPr>
        <sz val="12"/>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rFont val="Arial"/>
        <family val="2"/>
      </rPr>
      <t>(Ver anexo No.5 Roles. Hoja h)</t>
    </r>
    <r>
      <rPr>
        <sz val="12"/>
        <rFont val="Arial"/>
        <family val="2"/>
      </rPr>
      <t xml:space="preserve">. </t>
    </r>
    <r>
      <rPr>
        <b/>
        <sz val="12"/>
        <rFont val="Arial"/>
        <family val="2"/>
      </rPr>
      <t>DSI Barranquilla, DSI Bogotá, DO Grandes Contribuyentes.</t>
    </r>
    <r>
      <rPr>
        <sz val="12"/>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rFont val="Arial"/>
        <family val="2"/>
      </rPr>
      <t>(Ver anexo No.5 Roles. Hoja i). Dirección de Gestión de Innovación y Tecnología.</t>
    </r>
    <r>
      <rPr>
        <sz val="12"/>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</si>
  <si>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t xml:space="preserve">Deficiencias en el seguimiento y control de los roles que han sido asignados al personal externo y a los funcionarios; y en los autocontroles para verificar la inactivación de éstos; 
Desactualización del catálogo de roles "Anexo Roles de las soluciones tecnológicas según procedimientos y procesos_V3_R054"
Falta de incorporación de la información de los roles asignados y activos del Sistema SIPAC y aplicativo OBLIGA en el reporte del “Listado de Roles Activos”
Ausencia de campos en los “Listados de Roles Activos” que permitan identificar la calidad del usuario relacionado en el reporte (funcionario DIAN, funcionario de ente de control externo, nombre del ente de control externo o contratista) e inoportunidad en la inactivación de roles.
					</t>
  </si>
  <si>
    <t>Revisar y gestionar la solucion de cada uno de los casos enumerados en el informe de auditoria en los numerales a,b,c,d,e,f.g.h.i</t>
  </si>
  <si>
    <t>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t>
  </si>
  <si>
    <t>Informe en PDF que contenga la descripcion y solucion de los casos enumerados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</si>
  <si>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</si>
  <si>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Realizar una auditoria a los roles asignados en aplicativos de cobro para verificar que no se presenten inconsistencias o desactualizaciones</t>
  </si>
  <si>
    <t>Efectuar los cruces y verificaciones necesarios para determinar la correcta asignacion y control de roles de acceso en los aplicativos de cobro</t>
  </si>
  <si>
    <t>Informe en PDF que contenga objetivo, metodologia, muestras  y conclusiones de la auditoria efectuada recomendando efectuar posteriores auditorias periodicas de esta indole</t>
  </si>
  <si>
    <t>AGC2024-001
H8</t>
  </si>
  <si>
    <r>
      <rPr>
        <b/>
        <sz val="12"/>
        <rFont val="Arial"/>
        <family val="2"/>
      </rPr>
      <t>Hallazgo No. 8 Deficiencias de las herramientas tecnológicas que soportan la gestión de cobro</t>
    </r>
    <r>
      <rPr>
        <sz val="12"/>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rFont val="Arial"/>
        <family val="2"/>
      </rPr>
      <t xml:space="preserve">Dirección de Gestión de Innovación y Tecnología. Dirección de Gestión de Impuestos/ Coordinación de Cobranzas.	</t>
    </r>
    <r>
      <rPr>
        <sz val="12"/>
        <rFont val="Arial"/>
        <family val="2"/>
      </rPr>
      <t xml:space="preserve">
b.	Deficiencias en la calidad y confiabilidad de la información registrada en los diferentes sistemas de información que soportan la administración de Cartera e interoperabilidad parcial entre estos.</t>
    </r>
    <r>
      <rPr>
        <b/>
        <sz val="12"/>
        <rFont val="Arial"/>
        <family val="2"/>
      </rPr>
      <t xml:space="preserve"> Dirección de Gestión de Impuestos/ Coordinación de Cobranzas</t>
    </r>
    <r>
      <rPr>
        <sz val="12"/>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rFont val="Arial"/>
        <family val="2"/>
      </rPr>
      <t>Dirección de Gestión de Innovación y Tecnología, Dirección de Gestión de Impuestos/ Coordinación de Cobranzas.</t>
    </r>
    <r>
      <rPr>
        <sz val="12"/>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rFont val="Arial"/>
        <family val="2"/>
      </rPr>
      <t>Dirección de Gestión de Innovación y Tecnología. Dirección de Gestión de Impuestos/ Coordinación de Cobranzas.</t>
    </r>
    <r>
      <rPr>
        <sz val="12"/>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</si>
  <si>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t xml:space="preserve">Falta de desarrollos tecnológicos que satisfagan las necesidades del negocio y una arquitectura de datos unificada para el apoyo del subproceso.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</si>
  <si>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</si>
  <si>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</si>
  <si>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</si>
  <si>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</si>
  <si>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t xml:space="preserve">Plan de trabajo aprobado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</si>
  <si>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</si>
  <si>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</si>
  <si>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Auditoría al Proyecto de Implementación de Factura Electrónica y Controles a Proveedores Tecnológicos 
AFE 2024-006</t>
  </si>
  <si>
    <t>AFE 2024-006
H3</t>
  </si>
  <si>
    <r>
      <rPr>
        <b/>
        <sz val="12"/>
        <rFont val="Arial"/>
        <family val="2"/>
      </rPr>
      <t xml:space="preserve">Hallazgo No. 3. Deficiencias en la planeación y ejecución del premio fiscal 2023 </t>
    </r>
    <r>
      <rPr>
        <sz val="12"/>
        <rFont val="Arial"/>
        <family val="2"/>
      </rPr>
      <t xml:space="preserve">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r>
  </si>
  <si>
    <t>Lo anterior, debido a deficiencias en la planeación y ejecución del sorteo de premio fiscal por parte de la DIAN, en el autocontrol, monitoreo y seguimiento de las etapas de este.</t>
  </si>
  <si>
    <t xml:space="preserve">1. Elaborar, aprobar y publicar una cartilla para la realización del Premio Fiscal, dentro del Sistema de Gestión bajo los lineamientos del Modelo Integrado de Planeación y Gestión - MIPG
</t>
  </si>
  <si>
    <t>Cartilla aprobada y publicada en el Sistema de Gestión</t>
  </si>
  <si>
    <r>
      <rPr>
        <b/>
        <sz val="12"/>
        <rFont val="Arial"/>
        <family val="2"/>
      </rPr>
      <t xml:space="preserve">DGI
</t>
    </r>
    <r>
      <rPr>
        <sz val="12"/>
        <rFont val="Arial"/>
        <family val="2"/>
      </rPr>
      <t>Subdirección de Factura Electrónica y Soluciones Operativas
Subdirección de Servicio al Ciudadano</t>
    </r>
  </si>
  <si>
    <t xml:space="preserve">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
</t>
  </si>
  <si>
    <t>Acta de comité</t>
  </si>
  <si>
    <r>
      <rPr>
        <b/>
        <sz val="12"/>
        <rFont val="Arial"/>
        <family val="2"/>
      </rPr>
      <t>DGI</t>
    </r>
    <r>
      <rPr>
        <sz val="12"/>
        <rFont val="Arial"/>
        <family val="2"/>
      </rPr>
      <t xml:space="preserve">
Subdirección de Factura electrónica y soluciones operativas
Subdirección de Servicio al Ciudadano</t>
    </r>
  </si>
  <si>
    <t>AFE 2024-006
H4</t>
  </si>
  <si>
    <r>
      <rPr>
        <b/>
        <sz val="12"/>
        <rFont val="Arial"/>
        <family val="2"/>
      </rPr>
      <t xml:space="preserve">Hallazgo No. 4. Inconsistencias entre la información depurada y el protocolo de la depuración de bases de datos del Premio Fiscal 2023 </t>
    </r>
    <r>
      <rPr>
        <sz val="12"/>
        <rFont val="Arial"/>
        <family val="2"/>
      </rPr>
      <t xml:space="preserve">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r>
  </si>
  <si>
    <t>Lo anterior, se debe a deficiencias en la elaboración, aplicación, validación y control de correcto uso del protocolo determinado para la depuración de la base de datos del sorteo del Premio Fiscal “La Factura Electrónica Me Premia” 2023.</t>
  </si>
  <si>
    <t>AFE 2024-006
H6</t>
  </si>
  <si>
    <r>
      <rPr>
        <b/>
        <sz val="12"/>
        <rFont val="Arial"/>
        <family val="2"/>
      </rPr>
      <t>Hallazgo No. 6. Deficiencias en la gestión de roles de los activos sistemas de información del subproceso de Factura Electrónica y Servicios Digitales</t>
    </r>
    <r>
      <rPr>
        <sz val="12"/>
        <rFont val="Arial"/>
        <family val="2"/>
      </rPr>
      <t xml:space="preserve">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rFont val="Arial"/>
        <family val="2"/>
      </rPr>
      <t>Sistema Premio Fiscal 2023 "La factura electrónica me premia"</t>
    </r>
    <r>
      <rPr>
        <sz val="12"/>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</si>
  <si>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t xml:space="preserve">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t>
  </si>
  <si>
    <t xml:space="preserve">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t>
  </si>
  <si>
    <t>Documento de diagnóstico</t>
  </si>
  <si>
    <r>
      <rPr>
        <b/>
        <sz val="12"/>
        <rFont val="Arial"/>
        <family val="2"/>
      </rPr>
      <t>DGI</t>
    </r>
    <r>
      <rPr>
        <sz val="12"/>
        <rFont val="Arial"/>
        <family val="2"/>
      </rPr>
      <t xml:space="preserve">
Subdirección de Factura Electrónica y Soluciones Operativas
Subdirección de Servicio al Ciudadano
Subdirección de Innovación y Proyectos</t>
    </r>
  </si>
  <si>
    <t xml:space="preserve">2. Solicitar la inactivación de los roles 2242 “Rol básico 4 Administración Catalogo” y 2243 “Rol básico 5 Consulta Auditoria” en el archivo “Roles_Muisca” 
</t>
  </si>
  <si>
    <t>Solicitud de inactivación y verificación del Formato con los  Listados de usuarios y roles inactivados</t>
  </si>
  <si>
    <r>
      <rPr>
        <b/>
        <sz val="12"/>
        <rFont val="Arial"/>
        <family val="2"/>
      </rPr>
      <t>DGI</t>
    </r>
    <r>
      <rPr>
        <sz val="12"/>
        <rFont val="Arial"/>
        <family val="2"/>
      </rPr>
      <t xml:space="preserve">
Subdirección de Factura Electrónica y Soluciones Operativas</t>
    </r>
  </si>
  <si>
    <t xml:space="preserve">3. Revisar, depurar y hacer seguimiento mensual al listado general de roles del SFESO, para solicitar la inactivación o eliminación de los usuarios y roles que no se requieran con los cargos y dependencias de estos, de acuerdo al procedimiento.
</t>
  </si>
  <si>
    <r>
      <t>Acta</t>
    </r>
    <r>
      <rPr>
        <b/>
        <sz val="12"/>
        <rFont val="Arial"/>
        <family val="2"/>
      </rPr>
      <t xml:space="preserve"> </t>
    </r>
    <r>
      <rPr>
        <sz val="12"/>
        <rFont val="Arial"/>
        <family val="2"/>
      </rPr>
      <t xml:space="preserve">de seguimiento mensual que registre los Listados de usuarios y roles actualizados según Formato de requerimientos realizados
</t>
    </r>
  </si>
  <si>
    <t>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t>
  </si>
  <si>
    <t>Acta de reunión que evidencie las decisiones</t>
  </si>
  <si>
    <r>
      <rPr>
        <b/>
        <sz val="12"/>
        <rFont val="Arial"/>
        <family val="2"/>
      </rPr>
      <t xml:space="preserve">DGI
</t>
    </r>
    <r>
      <rPr>
        <sz val="12"/>
        <rFont val="Arial"/>
        <family val="2"/>
      </rPr>
      <t>Subdirección de Factura Electrónica y Soluciones Operativas
Subdirección de Infraestructura Tecnológica y de Operaciones</t>
    </r>
  </si>
  <si>
    <t>5. Elaborar un plan de acción derivado de las decisiones tomadas en la mesa de trabajo</t>
  </si>
  <si>
    <t xml:space="preserve">Plan de acción </t>
  </si>
  <si>
    <r>
      <rPr>
        <b/>
        <sz val="12"/>
        <rFont val="Arial"/>
        <family val="2"/>
      </rPr>
      <t>DGI</t>
    </r>
    <r>
      <rPr>
        <sz val="12"/>
        <rFont val="Arial"/>
        <family val="2"/>
      </rPr>
      <t xml:space="preserve">
Subdirección de Factura Electrónica y Soluciones Operativas
Subdirección de Infraestructura Tecnológica y de Operaciones</t>
    </r>
  </si>
  <si>
    <t>6. Realizar los terminos de referencia y anexo técnico del módulo de roles y perfiles del Sistema de Facturación Electrónica SFESO</t>
  </si>
  <si>
    <t>Documento de terminos de referencia y anexo técnico</t>
  </si>
  <si>
    <r>
      <rPr>
        <b/>
        <sz val="12"/>
        <rFont val="Arial"/>
        <family val="2"/>
      </rPr>
      <t xml:space="preserve">DGI
</t>
    </r>
    <r>
      <rPr>
        <sz val="12"/>
        <rFont val="Arial"/>
        <family val="2"/>
      </rPr>
      <t>Subdirección de Factura Electrónica y Soluciones Operativas
Subdirección de Innovación y Proyectos</t>
    </r>
  </si>
  <si>
    <t>7. Adelantar las acciones contractuales del mantenimiento evolutivo de las funcionalidades del sistema de Facturación electrónica que incluya el mejoramiento de roles y perfiles del Sistema de Facturación Electrónica SFESO</t>
  </si>
  <si>
    <r>
      <rPr>
        <b/>
        <sz val="12"/>
        <rFont val="Arial"/>
        <family val="2"/>
      </rPr>
      <t>DGI</t>
    </r>
    <r>
      <rPr>
        <sz val="12"/>
        <rFont val="Arial"/>
        <family val="2"/>
      </rPr>
      <t xml:space="preserve">
Subdirección de Factura Electrónica y Soluciones Operativas
Subdirección de Innovación y Proyectos</t>
    </r>
  </si>
  <si>
    <t>8. Desarrollar, probar e implementar el módulo de roles y perfiles del Sistema de Facturación Electrónica SFESO</t>
  </si>
  <si>
    <t>Puesta en producción del módulo de roles y perfiles del sistema 
(01) Un Acta de comité de gestión de Cambios de Tecnología del correspondiente software instalado y en producción</t>
  </si>
  <si>
    <t>AFE 2024-006
H7</t>
  </si>
  <si>
    <r>
      <rPr>
        <b/>
        <sz val="12"/>
        <rFont val="Arial"/>
        <family val="2"/>
      </rPr>
      <t xml:space="preserve">Hallazgo No. 7. Deficiencias en la documentación y manuales de los sistemas de información </t>
    </r>
    <r>
      <rPr>
        <sz val="12"/>
        <rFont val="Arial"/>
        <family val="2"/>
      </rPr>
      <t xml:space="preserve">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r>
  </si>
  <si>
    <t xml:space="preserve">Debido a la falta de monitoreo y gestión en la actualización de la documentación técnica de los sistemas de información que apoyan el subproceso de  Factura Electrónica y Servicios Digitales, </t>
  </si>
  <si>
    <t>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t>
  </si>
  <si>
    <t>2. Actualizar la documentación técnica del Sistema de Facturación Electrónica - SFESO 
-Manual del Administrador.
-Diccionario de Datos. 
- Arquitectura de Software.</t>
  </si>
  <si>
    <t xml:space="preserve">Documentos  técnicos  actualizados </t>
  </si>
  <si>
    <r>
      <rPr>
        <b/>
        <sz val="12"/>
        <rFont val="Arial"/>
        <family val="2"/>
      </rPr>
      <t>DGI</t>
    </r>
    <r>
      <rPr>
        <sz val="12"/>
        <rFont val="Arial"/>
        <family val="2"/>
      </rPr>
      <t xml:space="preserve">
Subdirección de Factura electrónica y Soluciones Operativas
Subdirección de Innovación y Proyectos
Subdirección de Soluciones y Desarrollo
Subdirección de Procesamiento de Datos</t>
    </r>
  </si>
  <si>
    <t>AFE 2024-006
H8</t>
  </si>
  <si>
    <r>
      <rPr>
        <b/>
        <sz val="12"/>
        <rFont val="Arial"/>
        <family val="2"/>
      </rPr>
      <t>Hallazgo No. 8. Inconsistencias en el cumplimiento de los Acuerdos de Niveles de Servicio - ANS</t>
    </r>
    <r>
      <rPr>
        <sz val="12"/>
        <rFont val="Arial"/>
        <family val="2"/>
      </rPr>
      <t xml:space="preserve">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r>
  </si>
  <si>
    <t xml:space="preserve">Debido a deficiencias en la gestión y monitoreo de los acuerdos de niveles de servicios para la atención de incidentes y requerimientos funcionales y no funcionales para los sistemas de información que apoyan el subproceso </t>
  </si>
  <si>
    <t xml:space="preserve">1. Diseñar un reporte de seguimiento de ANS por cada integrante del equipo de mesa de soporte para los incidentes registrados en la herramienta SERVICENOW y posterior escalamiento en BUGs. Esta solicitud se hará al área encargada de implementar reportes dentro de la herramienta.
</t>
  </si>
  <si>
    <t xml:space="preserve">Reporte de seguimiento de ANS implementado </t>
  </si>
  <si>
    <r>
      <rPr>
        <b/>
        <sz val="12"/>
        <rFont val="Arial"/>
        <family val="2"/>
      </rPr>
      <t xml:space="preserve">DGI
</t>
    </r>
    <r>
      <rPr>
        <sz val="12"/>
        <rFont val="Arial"/>
        <family val="2"/>
      </rPr>
      <t>Subdirección de Factura Electronica y Soluciones Operativas
Subdirección de Soluciones y Desarrollo</t>
    </r>
  </si>
  <si>
    <t>2. Realizar reunión semanal con Administracion Técnica para la validación de incidentes escalados y que estén sin resolver, registrando en un acta dicha situación y la gestiones adelantadas.</t>
  </si>
  <si>
    <t>Acta de Reunion de las sesiones semanales realizadas que registren  cumplimiento de los ANS, la documentación, trazabilidad y la gestión de los casos reportados.</t>
  </si>
  <si>
    <r>
      <rPr>
        <b/>
        <sz val="12"/>
        <rFont val="Arial"/>
        <family val="2"/>
      </rPr>
      <t>DGI</t>
    </r>
    <r>
      <rPr>
        <sz val="12"/>
        <rFont val="Arial"/>
        <family val="2"/>
      </rPr>
      <t xml:space="preserve">
Subdirección de Factura Electronica y Soluciones Operativas
Subdirección de Soluciones y Desarrollo</t>
    </r>
  </si>
  <si>
    <t>Auditoria a la Gestión de Cartera
AGC2025-003</t>
  </si>
  <si>
    <t>AGC2025-003
H1</t>
  </si>
  <si>
    <r>
      <rPr>
        <b/>
        <sz val="12"/>
        <rFont val="Arial"/>
        <family val="2"/>
      </rPr>
      <t>Hallazgo No.1 Ausencia de informes y de seguimiento a la gestión del secuestre (D)</t>
    </r>
    <r>
      <rPr>
        <sz val="12"/>
        <rFont val="Arial"/>
        <family val="2"/>
      </rPr>
      <t xml:space="preserve">
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
a.	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
b.	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
c.	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
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
d.	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
e.	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
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
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t>
    </r>
  </si>
  <si>
    <t>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t>
  </si>
  <si>
    <t>Realizar seguimiento a la correcta gestión de los auxiliares de justicia  y entrega de bienes adjudicados</t>
  </si>
  <si>
    <t>Revisar mensualmente una muestra del 10% de los bienes en los que se haya designado auxiliar de justicia/secuestre, incluyendo para el muestreo los expedientes que cumplan con los siguientes criterios: 
1. Mayores cuantías en el avalúo del bien
2. Expedientes con obligaciones próximas a prescribir
3. Auxiliares de justicia/secuestres que no hayan rendido cuentas en el último trimestre
4. Bienes que no hayan sido objeto de revisión en el periodo anterior
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</si>
  <si>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Dirección Seccional de Impuestos y Aduanas de Bucaramanga</t>
    </r>
  </si>
  <si>
    <t>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t>
  </si>
  <si>
    <t>Validar la información registrada en el FT-COT-5255 "Inventario de bienes embargados" con la realidad procesal del expediente de cobro</t>
  </si>
  <si>
    <t>Revisar bimestralmente una muestra de 20 expedientes de ejecución de bienes contrastando lo evidenciado en el expediente con lo registrado en el FT-COT-5255 "Inventario de bienes embargados"</t>
  </si>
  <si>
    <t>AGC2025-003
H2</t>
  </si>
  <si>
    <r>
      <rPr>
        <b/>
        <sz val="12"/>
        <rFont val="Arial"/>
        <family val="2"/>
      </rPr>
      <t>Hallazgo No.2 Deficiencias en el seguimiento a las facilidades de pago</t>
    </r>
    <r>
      <rPr>
        <sz val="12"/>
        <rFont val="Arial"/>
        <family val="2"/>
      </rPr>
      <t xml:space="preserve">
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
a.	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
b.	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
c.	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
d.	Inconsistencias en la información registrada en el control de facilidades de pago formato FT-COT-2616 "Control facilidades de pago” y FT-COT-2639 "Control a facilidades de pago – Normas transitorias". DSI Medellín. NIT 811.022.917, 901.528.551, 72.344.185, 1.128.264.998, 900.455.326, 900.284.917, 900.958.259, 900.263.762, 70.163.877, 8.128.266, 70.130.864, 98.626.930, 900.823.127, 1.017.185.790.
e.	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
f.	Falta la expedición de la resolución de cumplimiento de la facilidad de pago, donde han transcurrido hasta 14 meses desde la finalización del pago de la última cuota por parte del contribuyente. DSI Medellín. NIT 8.128.266, 72.344.185
Con lo anterior, se incumplen criterios normativos, dimensiones de MIPG y procedimientos institucionales generando efectos y riesgos con ocasión a las causas como se muestra en la siguiente tabla:
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
Riesgos: Exposición a los riesgos R1 “Obligaciones exigibles no gestionadas eficientemente en los términos de la ley y los procedimientos” de la Matriz de riesgos del Subproceso Administración de Cartera V4 del 11/10/2022.</t>
    </r>
  </si>
  <si>
    <t>Deficiencias en el seguimiento de las facilidades de acuerdo con los términos establecidos para verificar su cumplimiento e inaplicación de los controles definidos en los procedimientos.</t>
  </si>
  <si>
    <t>Realizar seguimiento y generar alertas a la gestión de las facilidades de pago otorgadas</t>
  </si>
  <si>
    <t xml:space="preserve">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t>
  </si>
  <si>
    <t>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t>
  </si>
  <si>
    <t>AGC2025-003
H3</t>
  </si>
  <si>
    <r>
      <rPr>
        <b/>
        <sz val="12"/>
        <rFont val="Arial"/>
        <family val="2"/>
      </rPr>
      <t>Hallazgo No.3 Deficiencias en la gestión de cobro e incumplimiento de los términos señalados en el procedimiento para el trámite de las actuaciones.</t>
    </r>
    <r>
      <rPr>
        <sz val="12"/>
        <rFont val="Arial"/>
        <family val="2"/>
      </rPr>
      <t xml:space="preserve">
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"Inventario de bienes embargados", se evidenció que:
a.	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
b.	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
c.	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
d.	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
e.	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
En el mismo sentido se presentan 19 mandamientos de pagos en estado “capturado en el área técnica” y 18 resoluciones de embargo de créditos u otros derechos semejantes, sin evidencia del trámite de notificación o comunicación respectivamente. Anexo No.2 DSIA Bucaramanga.
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
g.	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h.	Desactualización del formato FT-COT-5255 "Inventario de bienes embargados"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
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
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t>
    </r>
  </si>
  <si>
    <t>Insuficiencias en las labores de seguimiento y control por parte de los responsables del proceso para la expedición de los actos administrativos, en el registro de las obligaciones del contribuyente y su correspondiente notificación y/o comunicación.</t>
  </si>
  <si>
    <t>Identificar en el inventario de cartera obligaciones sin gestión de cobro y adelantar las actuaciones procedentes, teniendo en cuenta criterios de priorización</t>
  </si>
  <si>
    <t>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t>
  </si>
  <si>
    <t>Reporte de obligaciones con actuaciones realizadas</t>
  </si>
  <si>
    <r>
      <t xml:space="preserve">DGI
</t>
    </r>
    <r>
      <rPr>
        <sz val="12"/>
        <rFont val="Arial"/>
        <family val="2"/>
      </rPr>
      <t>Dirección de Gestión de Impuestos
Subdirección de Cobranzas y Control Extensivo
Coordinación de Cobranzas
Dirección Seccional de Impuestos de Medellín
Dirección Seccional de Impuestos y Aduanas de Bucaramanga</t>
    </r>
  </si>
  <si>
    <t>Realizar seguimiento a la eficaz comunicación y/o notificación de actos administrativos proferidos por las áreas de cobranzas</t>
  </si>
  <si>
    <t>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t>
  </si>
  <si>
    <t>Realizar, según sea procedente, las actuaciones para subsanar las situaciones detectadas en el proceso de auditoria</t>
  </si>
  <si>
    <t>Revisar los casos descritos en los Anexos 1 y 2 de las situaciones encontradas para garantizar la comunicación y/o notificación procedente</t>
  </si>
  <si>
    <t xml:space="preserve">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t>
  </si>
  <si>
    <t xml:space="preserve"> Revisar el caso de posible prescripción (literal b), para adelantar las actuaciones a que haya lugar, y/o proferir el acto administrativo para la declaratoria de prescripción de la(s) obligaciones(s) </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</si>
  <si>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t>
    </r>
  </si>
  <si>
    <r>
      <t>Revisar el caso en particular (literal c) para reclasificar el segmento de cartera al que pertenece según los criterios definidos en el IN-COT-0305 "Clasificación de la cartera" actualizando la información en el</t>
    </r>
    <r>
      <rPr>
        <b/>
        <sz val="12"/>
        <rFont val="Arial"/>
        <family val="2"/>
      </rPr>
      <t xml:space="preserve"> </t>
    </r>
    <r>
      <rPr>
        <sz val="12"/>
        <rFont val="Arial"/>
        <family val="2"/>
      </rPr>
      <t>FT-COT-2615 "Seguimiento y control a procesos concursales"</t>
    </r>
  </si>
  <si>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Bucaramanga</t>
    </r>
  </si>
  <si>
    <t>Realizar validaciones de presuntos casos de duplicidad en la cartera</t>
  </si>
  <si>
    <t>Detectar mensualmente casos de presunta duplicidad en la cartera, remitiendo a las Direcciones Seccionales la relación de presuntas duplicidades para que se adelante la gestión procedente</t>
  </si>
  <si>
    <r>
      <t xml:space="preserve">DGI
</t>
    </r>
    <r>
      <rPr>
        <sz val="12"/>
        <rFont val="Arial"/>
        <family val="2"/>
      </rPr>
      <t>Dirección de Gestión de Impuestos
Subdirección de Cobranzas y Control Extensivo
Coordinación de Cobranzas</t>
    </r>
  </si>
  <si>
    <t>AGC2025-003
H4</t>
  </si>
  <si>
    <r>
      <rPr>
        <b/>
        <sz val="12"/>
        <rFont val="Arial"/>
        <family val="2"/>
      </rPr>
      <t>Hallazgo No.4 Depósitos judiciales producto de remate y de embargo de créditos u otros derechos semejantes sin gestionar</t>
    </r>
    <r>
      <rPr>
        <sz val="12"/>
        <rFont val="Arial"/>
        <family val="2"/>
      </rPr>
      <t xml:space="preserve">
Verificada la gestión de los depósitos judiciales constituidos a favor de la Nación UAE DIAN producto de remates, embargo de créditos u otros derechos semejantes y/o de la productividad de los bienes secuestrados; así como el seguimiento y control realizado, se evidenció:
a.	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b.	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c.	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
d.	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
e.	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
Con lo anterior, se incumplen criterios normativos, dimensiones de MIPG y procedimientos institucionales generando efectos y riesgos con ocasión a las causas como se muestra en la siguiente tabla:
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
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t>
    </r>
  </si>
  <si>
    <t>Falencias en el control y en las actividades de verificación para la oportuna y debida gestión de los depósitos bien sea para su aplicación en las obligaciones o endoso al contribuyente según corresponda.</t>
  </si>
  <si>
    <t>Verificar el cumplimiento de requisitos legales para la aplicación, endoso, fraccionamiento y/o conversión de los depósitos judiciales identificados en la Auditoría AGC 2025-003 como "pendientes de gestionar" y proferir los actos administrativos necesarios para su efectiva gestión, en los casos en que sea procedente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</si>
  <si>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GIT de Gestión de Cobranzas</t>
    </r>
  </si>
  <si>
    <t>Realizar seguimiento a la eficaz gestión de los depósitos judiciales</t>
  </si>
  <si>
    <t>Enviar trimestralmente a los funcionarios de cobro una relación de Títulos de Deposito Judicial sin gestionar, priorizando la gestión según los siguientes criterios:
1. Mayores cuantías del Titulo de Deposito Judicial
2. Títulos de mas de 6 meses de conformación</t>
  </si>
  <si>
    <t>Reporte de títulos gestionados</t>
  </si>
  <si>
    <t>Revisar bimestralmente una muestra de 10 expedientes en los que se hayan endosado depósitos judiciales, validando que dentro del expediente obre soporte de la comunicación del endoso al contribuyente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</si>
  <si>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Gestión de Cobranzas</t>
    </r>
  </si>
  <si>
    <t>AGC2025-003
H5</t>
  </si>
  <si>
    <r>
      <rPr>
        <b/>
        <sz val="12"/>
        <rFont val="Arial"/>
        <family val="2"/>
      </rPr>
      <t xml:space="preserve">Hallazgo No.5 Inadecuada gestión documental en la conformación de los expedientes de cobro </t>
    </r>
    <r>
      <rPr>
        <sz val="12"/>
        <rFont val="Arial"/>
        <family val="2"/>
      </rPr>
      <t xml:space="preserve">
Revisada la conformación de los expedientes del proceso de Recuperación de Cartera, el cumplimiento de las normas relacionadas con la gestión documental emitidas por el Archivo General de la Nación y los procedimientos internos se evidenció:	
a.	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
Criterios:
Artículo 12 del Acuerdo 02 de 2014 del Archivo General de la Nación; Procedimiento - PR-ADF-0163 V4; numeral 4 del Instructivo - IN-ADF-0132 V5; Formato FT-ADF-2558 “Hoja de control unidad documental”.
Riesgos:
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t>
    </r>
  </si>
  <si>
    <t>Deficiencias en la implementación de controles para la conformación de los expedientes de acuerdo con los lineamientos de gestión documental.</t>
  </si>
  <si>
    <t>Realizar seguimiento a la aplicación de normas de gestión documental</t>
  </si>
  <si>
    <t>Seleccionar bimestralmente una muestra de 20 expedientes para revisar la correcta aplicación de procedimientos de conformación de expedientes</t>
  </si>
  <si>
    <t>Informe de chequeos realizados</t>
  </si>
  <si>
    <t>AGC2025-003
H6</t>
  </si>
  <si>
    <r>
      <rPr>
        <b/>
        <sz val="12"/>
        <rFont val="Arial"/>
        <family val="2"/>
      </rPr>
      <t>Hallazgo No.6 Deficiencias en el registro y la publicación de los activos de información en el portal web de la Entidad, enlace de transparencia y en la herramienta de Gestión, Riesgo y Control GRC.</t>
    </r>
    <r>
      <rPr>
        <sz val="12"/>
        <rFont val="Arial"/>
        <family val="2"/>
      </rPr>
      <t xml:space="preserve">
Dirección de Gestión de Impuestos/Subdirección de Cobranzas y Control Extensivo/Oficina de Seguridad de la Información
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
a.	El activo de información “Remates Virtuales” registrado en la herramienta de Gestión Riesgo y Control como "Aplicativo Remate Virtual-SCCE NIVEL CENTRAL", no cuenta con el registro de riesgos, controles ni planes de acción.
b.	En el enlace de trasparencia del portal Web de la Entidad, el Activo “Remate Virtual-SCCE NIVEL CENTRAL” no se identificó la categoría de este activo, al señalarse como “No aplica”.
c.	En el “Anexo de Roles de las soluciones tecnológicas según procedimientos y procesos_V4_R011”, no se encuentra registrado el repositorio Obliga, además dicho anexo presenta desactualización de los procedimientos asociados a los SIES antes mencionados.
</t>
    </r>
    <r>
      <rPr>
        <b/>
        <sz val="12"/>
        <rFont val="Arial"/>
        <family val="2"/>
      </rPr>
      <t xml:space="preserve">
Criterios:
</t>
    </r>
    <r>
      <rPr>
        <sz val="12"/>
        <rFont val="Arial"/>
        <family val="2"/>
      </rPr>
      <t xml:space="preserve">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
</t>
    </r>
    <r>
      <rPr>
        <b/>
        <sz val="12"/>
        <rFont val="Arial"/>
        <family val="2"/>
      </rPr>
      <t>Riesgos:</t>
    </r>
    <r>
      <rPr>
        <sz val="12"/>
        <rFont val="Arial"/>
        <family val="2"/>
      </rPr>
      <t xml:space="preserve">
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t>
    </r>
  </si>
  <si>
    <t>Deficiencias en el seguimiento, control y monitoreo de los registros de los activos de información que apoyan al proceso auditado.</t>
  </si>
  <si>
    <t>Analizar, determinar, solicitar la actualización y actualizar, conforme sea procedente, el activo de información "Sistema de Remates Virtuales" y el "Anexo de Roles"</t>
  </si>
  <si>
    <t>Analizar, determinar, solicitar la actualización y actualizar, conforme sea procedente, en la herramienta GRC y Portal Web de la entidad el activo de información "Sistema de Remates Virtuales" con sus: riesgos, planes de acción, controles asociados y categoría</t>
  </si>
  <si>
    <t>Activo actualizado en la Herramienta de Gestión, Riesgo y Cumplimiento GRC</t>
  </si>
  <si>
    <r>
      <rPr>
        <b/>
        <sz val="12"/>
        <rFont val="Arial"/>
        <family val="2"/>
      </rPr>
      <t>DGI</t>
    </r>
    <r>
      <rPr>
        <sz val="12"/>
        <rFont val="Arial"/>
        <family val="2"/>
      </rPr>
      <t xml:space="preserve">
Dirección de Gestión de Impuestos
Subdirección de Cobranzas y Control Extensivo
Coordinación de Cobranzas
Oficina de Seguridad de la Información</t>
    </r>
  </si>
  <si>
    <t>Analizar, determinar, solicitar la actualización y actualizar, conforme sea procedente, el "Anexo de Roles de las soluciones tecnológicas" en lo relacionado con el capturador "OBLIGA" y el Aplicativo SIPAC</t>
  </si>
  <si>
    <t xml:space="preserve">Anexo de roles de las soluciones tecnológicas actualizado </t>
  </si>
  <si>
    <r>
      <rPr>
        <b/>
        <sz val="12"/>
        <rFont val="Arial"/>
        <family val="2"/>
      </rPr>
      <t>DGI</t>
    </r>
    <r>
      <rPr>
        <sz val="12"/>
        <rFont val="Arial"/>
        <family val="2"/>
      </rPr>
      <t xml:space="preserve">
Dirección de Gestión de Impuestos
Subdirección de Cobranzas y Control Extensivo
Coordinación de Cobranzas
Dirección de Gestión de Innovación y Tecnología
Subdirección de Soluciones y Desarrollo</t>
    </r>
  </si>
  <si>
    <t>AGC2025-003
H7</t>
  </si>
  <si>
    <r>
      <rPr>
        <b/>
        <sz val="12"/>
        <rFont val="Arial"/>
        <family val="2"/>
      </rPr>
      <t>Hallazgo No.7 Falta de completitud de los manuales y documentación técnica, soporte de base de datos de los sistemas de información que apoyan al proceso de Recuperación de Cartera.</t>
    </r>
    <r>
      <rPr>
        <sz val="12"/>
        <rFont val="Arial"/>
        <family val="2"/>
      </rPr>
      <t xml:space="preserve">
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
a.	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
b.	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
c.	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
d.	Inexistencia del manual para usuario funcional del Sistema Remates Virtuales, que facilite el uso de las funcionalidades del sistema y de esta manera se eviten reprocesos, suspensión de las diligencias o acciones judiciales en contra de la entidad. DGIT/ DGI
e.	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
Criterios:</t>
    </r>
    <r>
      <rPr>
        <b/>
        <sz val="12"/>
        <rFont val="Arial"/>
        <family val="2"/>
      </rPr>
      <t xml:space="preserve">
</t>
    </r>
    <r>
      <rPr>
        <sz val="12"/>
        <rFont val="Arial"/>
        <family val="2"/>
      </rPr>
      <t xml:space="preserve">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t>
    </r>
  </si>
  <si>
    <t>Deficiencias de control y seguimiento en la actualización de la documentación técnica, manuales de los sistemas de información; así como, utilización de sistemas obsoletos que carecen de soporte del fabricante en los sistemas que apoyan al proceso de Recuperación de Cartera.</t>
  </si>
  <si>
    <t xml:space="preserve">Actualizar el diccionario de datos en el repositorio central de Enterprise Architect (SIPAC) </t>
  </si>
  <si>
    <r>
      <rPr>
        <b/>
        <sz val="12"/>
        <rFont val="Arial"/>
        <family val="2"/>
      </rPr>
      <t>DGIT</t>
    </r>
    <r>
      <rPr>
        <sz val="12"/>
        <rFont val="Arial"/>
        <family val="2"/>
      </rPr>
      <t xml:space="preserve">
Dirección de Gestión de Innovación y Tecnología
Subdirección de Soluciones y Desarrollo 
Subdirección Innovación y Proyectos </t>
    </r>
  </si>
  <si>
    <t>Actualizar el diccionario de datos en el repositorio central de Enterprise Architect (Remates Virtuales)</t>
  </si>
  <si>
    <t>Habilitar el repositorio y usuario de acceso para los ingenieros que van a realizar la actualización. Revisar el estado actual  y actualizar  la información de cada una de las tablas que hacen parte del sistema de Remates Virtuales en el repositorio central de Enterprise Architec</t>
  </si>
  <si>
    <t>Actualizar el diccionario de datos en el repositorio central de Enterprise Architect (Obligación Financiera)</t>
  </si>
  <si>
    <t>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t>
  </si>
  <si>
    <t xml:space="preserve">Actualizar el manual técnico de SIPAC  informando los cambios que se han dado hasta el año 2025 </t>
  </si>
  <si>
    <t>Crear una nueva versión del manual técnico con la actualización pertinente, dejando registro de versiones del documento.
* Consultar al área de infraestructura para validar cambios técnicos sobre los que se soporta actualmente el aplicativo</t>
  </si>
  <si>
    <t xml:space="preserve">Actualizar el manual técnico de Obligación Financiera  informando los cambios que se han dado hasta el año 2025 </t>
  </si>
  <si>
    <t xml:space="preserve">Actualizar el manual técnico de Remates Virtuales   informando los cambios que se han dado hasta el año 2025 </t>
  </si>
  <si>
    <t xml:space="preserve">Diseñar el manual técnico del Repositorio Obliga </t>
  </si>
  <si>
    <t xml:space="preserve">Definir los diferentes componentes técnicos del repositorio Obliga </t>
  </si>
  <si>
    <t>Manual técnico</t>
  </si>
  <si>
    <t>Revisar y actualizar el manual de usuario del sistema de remates virtuales</t>
  </si>
  <si>
    <t>Revisar y actualizar, en lo pertinente, el manual de usuario del sistema de remates virtuales</t>
  </si>
  <si>
    <t>Manual de usuario del sistema de remates virtuales actualizado</t>
  </si>
  <si>
    <r>
      <rPr>
        <b/>
        <sz val="12"/>
        <rFont val="Arial"/>
        <family val="2"/>
      </rPr>
      <t>DGI</t>
    </r>
    <r>
      <rPr>
        <sz val="12"/>
        <rFont val="Arial"/>
        <family val="2"/>
      </rPr>
      <t xml:space="preserve">
Dirección de Gestión de Impuestos
Subdirección de Cobranzas y Control Extensivo
Coordinación de Cobranzas</t>
    </r>
  </si>
  <si>
    <t xml:space="preserve">Iniciar el desarrollo de la solución tecnológica para el módulo de Cobranzas </t>
  </si>
  <si>
    <t>Informes trimestrales de seguimiento</t>
  </si>
  <si>
    <t>Iniciar la implementación de la solución tecnológica para el módulo de Cobranzas</t>
  </si>
  <si>
    <r>
      <rPr>
        <b/>
        <sz val="12"/>
        <rFont val="Arial"/>
        <family val="2"/>
      </rPr>
      <t>DGI</t>
    </r>
    <r>
      <rPr>
        <sz val="12"/>
        <rFont val="Arial"/>
        <family val="2"/>
      </rPr>
      <t xml:space="preserve">
Dirección de Gestión de Impuestos
Subdirección de Cobranzas y Control Extensivo
Coordinación de Cobranzas
Subdirección de Recaudo 
Coordinación de Administración de Aplicativos de Impuestos
Dirección de Gestión de Innovación y Tecnología</t>
    </r>
  </si>
  <si>
    <t xml:space="preserve">Poner en  producción la solución tecnológica para el módulo de Cobranzas </t>
  </si>
  <si>
    <t>Puesta en producción de la solución tecnológica: 
a. (01) Un formato información de versión             FT-IIT-2180
b. (01) Un Acta de comité de gestión de Cambios de Tecnología del correspondiente software instalado y en producción</t>
  </si>
  <si>
    <t>AGC2025-003
H8</t>
  </si>
  <si>
    <r>
      <rPr>
        <b/>
        <sz val="12"/>
        <rFont val="Arial"/>
        <family val="2"/>
      </rPr>
      <t>Hallazgo No.8 Deficiencias en la gestión de roles de acceso de los sistemas de información</t>
    </r>
    <r>
      <rPr>
        <sz val="12"/>
        <rFont val="Arial"/>
        <family val="2"/>
      </rPr>
      <t xml:space="preserve">
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a.	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
b.	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
c.	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
Criterios:
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
Riesgos:
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t>
    </r>
  </si>
  <si>
    <t>Fallas en el cumplimiento de los controles establecidos por parte de la primera y segunda línea de defensa en relación con la información, gestión y seguimiento a los roles de acceso a los sistemas de información que apoyan el proceso de Recuperación de Cartera.</t>
  </si>
  <si>
    <t>Analizar, determinar, solicitar la actualización y actualizar, conforme sea procedente, el "Anexo de Roles"</t>
  </si>
  <si>
    <t>Revisar los casos descritos en el literal c del informe de auditoria y realizar la gestión pertinente para actualizar los roles asignados</t>
  </si>
  <si>
    <r>
      <t xml:space="preserve">DGI
</t>
    </r>
    <r>
      <rPr>
        <sz val="12"/>
        <rFont val="Arial"/>
        <family val="2"/>
      </rPr>
      <t>Dirección de Gestión de Impuestos
Subdirección de Cobranzas y Control Extensivo
Coordinación de Cobranzas
Dirección Seccional de Impuestos y Aduanas de Bucaramanga</t>
    </r>
  </si>
  <si>
    <t>AGC2025-003
H9</t>
  </si>
  <si>
    <r>
      <rPr>
        <b/>
        <sz val="12"/>
        <rFont val="Arial"/>
        <family val="2"/>
      </rPr>
      <t xml:space="preserve">Hallazgo No.9 Deficiencias en el seguimiento y gestión de incidentes y/o requerimientos para los sistemas de información que apoyan al proceso </t>
    </r>
    <r>
      <rPr>
        <sz val="12"/>
        <rFont val="Arial"/>
        <family val="2"/>
      </rPr>
      <t xml:space="preserve">
Verificados los casos de soporte para los sistemas de información que apoyan el Proceso de Recuperación de Cartera, se identificaron deficiencias en los mecanismos actuales para el seguimiento y gestión en la atención de los casos reportados así:
a.	SIPAC
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"no se pudo realizar operación" al generar actos, error al aplicar títulos judiciales, error en traslado electrónico de expedientes, entre otros. Anexo No.5 Incidentes. DGIT/DGI
b.	Remates Virtuales
•	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
•	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
Criterios:
Condiciones generales del procedimiento - PR-IIT-0458 V2; numeral 4.2 del Instructivo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</si>
  <si>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seguimiento, control y cumplimiento de la solución de los incidentes de los sistemas de información que apoyan al proceso auditado.</t>
  </si>
  <si>
    <t xml:space="preserve">Establecer el plan de atención para los casos reportados para SIPAC </t>
  </si>
  <si>
    <t>* Revisión y definición del estado de los problemas indicados en el anexo y registrados en la herramienta Aranda
* Solicitar priorización funcional para la atención de los casos
* Análisis de cada caso buscando la causa y estableciendo si requiere ajuste de software o de datos
* Establecer cronograma de atención de los problemas de acuerdo a prioridad funcional</t>
  </si>
  <si>
    <t xml:space="preserve">Documento con la revisión, priorización y cronograma de los casos registrados </t>
  </si>
  <si>
    <r>
      <rPr>
        <b/>
        <sz val="12"/>
        <rFont val="Arial"/>
        <family val="2"/>
      </rPr>
      <t>DGI</t>
    </r>
    <r>
      <rPr>
        <sz val="12"/>
        <rFont val="Arial"/>
        <family val="2"/>
      </rPr>
      <t xml:space="preserve">
Dirección de Gestión de Innovación y Tecnología
Subdirección de Soluciones y Desarrollo 
Subdirección Innovación y Proyectos </t>
    </r>
  </si>
  <si>
    <t xml:space="preserve">Establecer el plan de atención para los casos reportados para Remates Virtuales </t>
  </si>
  <si>
    <t>AGC2025-003
H10</t>
  </si>
  <si>
    <r>
      <rPr>
        <b/>
        <sz val="12"/>
        <rFont val="Arial"/>
        <family val="2"/>
      </rPr>
      <t>Hallazgo No.10 Fallas en la herramienta de Remates Virtuales para el registro y desarrollo de las audiencias</t>
    </r>
    <r>
      <rPr>
        <sz val="12"/>
        <rFont val="Arial"/>
        <family val="2"/>
      </rPr>
      <t xml:space="preserve">
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
a.	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b.	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
c.	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
Criterios: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</si>
  <si>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registro de los incidentes del sistema de información de Remates Virtuales.</t>
  </si>
  <si>
    <t>Validar en el SIE de remates virtuales el estado real de las diligencias de remate descritas en el Anexo 6, generando las gestiones correspondientes para el cierre de las diligencias (de ser procedente), o el reporte de fallas en el aplicativo si se considera necesario</t>
  </si>
  <si>
    <t>Informe de gestión de cada caso</t>
  </si>
  <si>
    <r>
      <t xml:space="preserve">DGI
</t>
    </r>
    <r>
      <rPr>
        <sz val="12"/>
        <rFont val="Arial"/>
        <family val="2"/>
      </rPr>
      <t>Dirección de Gestión de Impuestos
Subdirección de Cobranzas y Control Extensivo
Coordinación de Cobranzas
Impuestos de: Barranquilla, Bogotá, Cali, Cartagena, Cúcuta y de Medellín
Impuestos y Aduanas de: Armenia, Barrancabermeja, Bucaramanga, Ibagué, Manizales, Montería, Palmira, Pasto, Pereira, Popayán, Quibdó, Santa Marta, Sincelejo, Tuluá, Tunja, Villavicencio y de Yopal</t>
    </r>
  </si>
  <si>
    <t>Realizar las validaciones y generar las gestiones necesarias para la actualización del acta de audiencia de diligencia de remates</t>
  </si>
  <si>
    <t>Identificar las diferencias entre el acta de audiencia de remate generada por el SIE de Remates Virtuales y la plantilla publicada en el Listado Maestro de documentos, al igual que la normatividad asociada, definiendo una plantilla final</t>
  </si>
  <si>
    <t>Plantilla de acta de audiencia de remate actualizada</t>
  </si>
  <si>
    <t>Desarrollar  mesa de trabajo con la Subdirección de Soluciones y Desarrollo para analizar la pertinencia y viabilidad de realizar ajustes en el SIE de Remates Virtuales para que el acta de audiencia se ajuste a la normatividad y los procesos</t>
  </si>
  <si>
    <t>Memorias de mesa de trabajo</t>
  </si>
  <si>
    <r>
      <rPr>
        <b/>
        <sz val="12"/>
        <rFont val="Arial"/>
        <family val="2"/>
      </rPr>
      <t>DGI</t>
    </r>
    <r>
      <rPr>
        <sz val="12"/>
        <rFont val="Arial"/>
        <family val="2"/>
      </rPr>
      <t xml:space="preserve">
Dirección de Gestión de Impuestos
Subdirección de Cobranzas y Control Extensivo
Coordinación de Cobranzas
Dirección de Gestión de Innovación y Tecnología
Subdirección de Soluciones y Desarrollo
Subdirección de Innovación y Proyectos </t>
    </r>
  </si>
  <si>
    <t>AGC2025-003
H11</t>
  </si>
  <si>
    <r>
      <rPr>
        <b/>
        <sz val="12"/>
        <rFont val="Arial"/>
        <family val="2"/>
      </rPr>
      <t xml:space="preserve">Hallazgo No.11 Deficiencias en el cumplimiento de los criterios de accesibilidad Web
</t>
    </r>
    <r>
      <rPr>
        <sz val="12"/>
        <rFont val="Arial"/>
        <family val="2"/>
      </rPr>
      <t xml:space="preserve">
Verificado el cumplimiento de las directrices de accesibilidad Web para los Sistemas Obligación Financiera y Remates Virtuales a través de la herramienta Tawdis  se evidencio: 
a.	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
Criterios:
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</si>
  <si>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cumplimiento y actualización de los criterios de accesibilidad Web para los sistemas de información Obligación Financiera y Remates Virtuales y deficiencias en el lenguaje del sitio.</t>
  </si>
  <si>
    <t>Realizar mesas de trabajo con el objetivo de definir la viabilidad y alcance de incluir los estándares de la Guía de Accesibilidad de Contenidos Web en el Sistema actual o en el nuevo sistema de gestión tributaria</t>
  </si>
  <si>
    <t>Realizar mesas de trabajo con el objetivo de definir la viabilidad y alcance de incluir los estándares de la Guía de Accesibilidad de Contenidos Web en el Sistema actual (SIE Remates Virtuales - SIE Obligación Financiera) o en el nuevo sistema de gestión tributaria</t>
  </si>
  <si>
    <r>
      <rPr>
        <b/>
        <sz val="12"/>
        <rFont val="Arial"/>
        <family val="2"/>
      </rPr>
      <t>DGI</t>
    </r>
    <r>
      <rPr>
        <sz val="12"/>
        <rFont val="Arial"/>
        <family val="2"/>
      </rPr>
      <t xml:space="preserve">
Dirección de Gestión de Impuestos
Subdirección de Cobranzas y Control Extensivo
Coordinación de Cobranzas
Subdirección de Recaudo
Coordinación de Administracion de Aplicativos de Impuestos
Dirección de Gestión de Innovación y Tecnología
Subdirección de Soluciones y Desarrollo
Subdirección de Innovación y Proyectos </t>
    </r>
  </si>
  <si>
    <t>Auditoría a la Gestión de Accesos
AGA 2025-002</t>
  </si>
  <si>
    <t xml:space="preserve">AGA 2025-002
H6
</t>
  </si>
  <si>
    <r>
      <rPr>
        <b/>
        <sz val="12"/>
        <rFont val="Arial"/>
        <family val="2"/>
      </rPr>
      <t xml:space="preserve">Hallazgo 6. Falencias en la gestión de accesos y suplantación de usuarios en el Sistema RUT (D)
</t>
    </r>
    <r>
      <rPr>
        <sz val="12"/>
        <rFont val="Arial"/>
        <family val="2"/>
      </rPr>
      <t xml:space="preserve">  
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
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
(...)</t>
    </r>
  </si>
  <si>
    <t>- Inoportuna inactivación de roles, 
-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 Desaprovechamiento del sistema de seguridad de auditoría de bases de datos, con el que cuenta la OSI y su correspondiente análisis.</t>
  </si>
  <si>
    <t>Identificar las bases de datos en los segmentos de producción</t>
  </si>
  <si>
    <t xml:space="preserve">Realizar la busqueda de las bases de datos en los segmentos de producción </t>
  </si>
  <si>
    <t>Listado de bases de datos identificadas</t>
  </si>
  <si>
    <r>
      <rPr>
        <b/>
        <sz val="12"/>
        <rFont val="Arial"/>
        <family val="2"/>
      </rPr>
      <t>DGI</t>
    </r>
    <r>
      <rPr>
        <sz val="12"/>
        <rFont val="Arial"/>
        <family val="2"/>
      </rPr>
      <t xml:space="preserve">
Oficina de Seguridad de la Información </t>
    </r>
  </si>
  <si>
    <t>Instalar los agentes de guardium sobre los servidores de Bases de Datos  que hayan sido solicitados por la OSI</t>
  </si>
  <si>
    <t xml:space="preserve">Solicitar la instalación de los clientes de guardium en los servidores faltantes (OSI) Instalación de los agentes de Guardium sobres los servidores de bases de datos </t>
  </si>
  <si>
    <t>Reporte de instalación de agentes</t>
  </si>
  <si>
    <r>
      <rPr>
        <b/>
        <sz val="12"/>
        <rFont val="Arial"/>
        <family val="2"/>
      </rPr>
      <t xml:space="preserve">DGI
</t>
    </r>
    <r>
      <rPr>
        <sz val="12"/>
        <rFont val="Arial"/>
        <family val="2"/>
      </rPr>
      <t xml:space="preserve">Dirección de Gestión de Innovación y Tecnología 
Subdirección de Infraestructura Tecnológica y de Operaciones 
Oficina de Seguridad de la Información </t>
    </r>
  </si>
  <si>
    <t xml:space="preserve">Realizar solicitud a todas las áreas para la actualización y depuración del Anexo de roles de las soluciones tecnológicas .
Recibir las solicitdes de las direcciones de gestión y actualizar el anexo de roles de las soluciones tecnologicas.
</t>
  </si>
  <si>
    <r>
      <rPr>
        <b/>
        <sz val="12"/>
        <rFont val="Arial"/>
        <family val="2"/>
      </rPr>
      <t xml:space="preserve">DGI
</t>
    </r>
    <r>
      <rPr>
        <sz val="12"/>
        <rFont val="Arial"/>
        <family val="2"/>
      </rPr>
      <t xml:space="preserve">Dirección de Gestión de Innovación y Tecnología 
Subdirección de Soluciones y Desarrollo
Coordinación de Soporte Técnico al Usuario </t>
    </r>
    <r>
      <rPr>
        <b/>
        <sz val="12"/>
        <rFont val="Arial"/>
        <family val="2"/>
      </rPr>
      <t xml:space="preserve"> 
</t>
    </r>
    <r>
      <rPr>
        <sz val="12"/>
        <rFont val="Arial"/>
        <family val="2"/>
      </rPr>
      <t xml:space="preserve">Dirección de Gestión de Impuestos
Subdirección de Factura electrónica y soluciones operativas
</t>
    </r>
  </si>
  <si>
    <r>
      <t xml:space="preserve">Sensibilizar la aplicación del procedimiento PR-IIT-0455- " </t>
    </r>
    <r>
      <rPr>
        <i/>
        <sz val="12"/>
        <rFont val="Arial"/>
        <family val="2"/>
      </rPr>
      <t>Gestión de accesos"</t>
    </r>
    <r>
      <rPr>
        <sz val="12"/>
        <rFont val="Arial"/>
        <family val="2"/>
      </rPr>
      <t xml:space="preserve"> a la Subdirección de RUT.</t>
    </r>
  </si>
  <si>
    <t xml:space="preserve">1) sensibilización manejo de roles para garantizar que se de aplicación al procedimiento  PR-IIT-0455- " Gestión de accesos" </t>
  </si>
  <si>
    <r>
      <rPr>
        <b/>
        <sz val="12"/>
        <rFont val="Arial"/>
        <family val="2"/>
      </rPr>
      <t>DGI</t>
    </r>
    <r>
      <rPr>
        <sz val="12"/>
        <rFont val="Arial"/>
        <family val="2"/>
      </rPr>
      <t xml:space="preserve">
Dirección de Gestión de Innovación y Tecnología
Oficina de Seguridad de la Información</t>
    </r>
  </si>
  <si>
    <t>Realizar la verificación de los roles asignados a los funcionarios de la DIAN en el sistema MUISCA, enfocándose específicamente en aquellos relacionados con la Subdirección de Administración del RUT</t>
  </si>
  <si>
    <t>2).Verificación de los roles asignados a través del informe de roles activos publicado por el área de Tecnología.</t>
  </si>
  <si>
    <t>Informe trimestral de monitoreo</t>
  </si>
  <si>
    <r>
      <rPr>
        <b/>
        <sz val="12"/>
        <rFont val="Arial"/>
        <family val="2"/>
      </rPr>
      <t>DGI</t>
    </r>
    <r>
      <rPr>
        <sz val="12"/>
        <rFont val="Arial"/>
        <family val="2"/>
      </rPr>
      <t xml:space="preserve">
Subdirección de Administración del RUT</t>
    </r>
  </si>
  <si>
    <t>3).Envío de correo dirigido a cada uno de los jefes de división, o a quien haga sus veces, informando las novedades encontradas y manifestando la necesidad de su cancelación o justificación.</t>
  </si>
  <si>
    <t>Correo trimestral de monitoreo</t>
  </si>
  <si>
    <t xml:space="preserve">4).Seguimiento al cumplimiento por parte de los jefes de división, o de quien haga sus veces.         </t>
  </si>
  <si>
    <r>
      <rPr>
        <b/>
        <sz val="12"/>
        <rFont val="Arial"/>
        <family val="2"/>
      </rPr>
      <t>DGI</t>
    </r>
    <r>
      <rPr>
        <sz val="12"/>
        <rFont val="Arial"/>
        <family val="2"/>
      </rPr>
      <t xml:space="preserve">
Direcciones Seccionales</t>
    </r>
  </si>
  <si>
    <t>ADUANAS</t>
  </si>
  <si>
    <t xml:space="preserve">
Auditoría a la Operación en Zona Franca 
H1
AZF-2025-005</t>
  </si>
  <si>
    <t>AZF-2025-005</t>
  </si>
  <si>
    <r>
      <rPr>
        <b/>
        <sz val="12"/>
        <rFont val="Arial"/>
        <family val="2"/>
      </rPr>
      <t>Hallazgo No. 1. Inconsistencias en la verificación de requisitos en las autorizaciones de tránsitos aduaneros (DSA de Bogotá Aeropuerto El Dorado)</t>
    </r>
    <r>
      <rPr>
        <sz val="12"/>
        <rFont val="Arial"/>
        <family val="2"/>
      </rPr>
      <t xml:space="preserve">
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
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
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
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t>
    </r>
  </si>
  <si>
    <t>Inadecuada aplicación de las normas y procedimientos
Falencias en el seguimiento, monitoreo y control por parte de la primera línea de defensa e insuficiencia de controles de la matriz de riesgos de tránsito aduanero.</t>
  </si>
  <si>
    <t>A1  Realizar seguimiento a la presentación de la factura del servicio prestado dentro de la zona franca, para operaciones de salida con código 221, asignando la tarea específica a un grupo de funcionarios.</t>
  </si>
  <si>
    <t>Fortalecer la verificación de requisitos en las autorizaciones de tránsitos aduaneros, realizando una sensibilización trimestral a los funcionarios que realizan la actividad.</t>
  </si>
  <si>
    <t xml:space="preserve">Lista de asistencia y material presentado
</t>
  </si>
  <si>
    <r>
      <rPr>
        <b/>
        <sz val="12"/>
        <rFont val="Arial"/>
        <family val="2"/>
      </rPr>
      <t>DGA</t>
    </r>
    <r>
      <rPr>
        <sz val="12"/>
        <rFont val="Arial"/>
        <family val="2"/>
      </rPr>
      <t xml:space="preserve">
Dirección de Gestión de Aduanas 
Subdirección de Operación Aduanera 
DSA de Bogotá Aeropuerto El Dorado
División de Operación Aduanera
GIT Zona Franca</t>
    </r>
  </si>
  <si>
    <t>Realizar seguimiento mensual a cada solicitud de autorización de transito aduanero, en la que se aporte la factura del servicio prestado dentro de la zona franca, para operaciones de salida con código 221.</t>
  </si>
  <si>
    <t xml:space="preserve">
Informe mensual de validación de solicitudes con factura.</t>
  </si>
  <si>
    <t>A2 Socializar con usuarios operadores para que en el campo de descripción ítem incluyan la clasificación central de productos de cámara de comercio.</t>
  </si>
  <si>
    <t>Realizar reuniones mensuales con usuarios operadores de la jurisdicción para informar el cumplimiento de dicho requisito en los Formulario de Movimiento de Mercancías - FMM (se realizará por grupos según tamaño y/o desarrollo de aplicativo de consulta de inventarios.)</t>
  </si>
  <si>
    <t>Actas de reunión de mensual</t>
  </si>
  <si>
    <t xml:space="preserve">
Auditoría a la Operación en Zona Franca 
H2
AZF-2025-005</t>
  </si>
  <si>
    <r>
      <rPr>
        <b/>
        <sz val="12"/>
        <rFont val="Arial"/>
        <family val="2"/>
      </rPr>
      <t>Hallazgo No. 2 - Tránsitos aduaneros sin registro de trazabilidad de finalización. (DSA de Bogotá Aeropuerto El Dorado y Cartagena)</t>
    </r>
    <r>
      <rPr>
        <sz val="12"/>
        <rFont val="Arial"/>
        <family val="2"/>
      </rPr>
      <t xml:space="preserve">
Evaluados los controles del registro de finalización de tránsitos aduaneros, efectuados a los GIT Zona Franca, se observaron las siguientes situaciones:
a) DSA de Bogotá Aeropuerto El Dorado
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
b) DSA de Cartagena
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
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
 </t>
    </r>
  </si>
  <si>
    <t>Inadecuada aplicación de las normas y procedimientos
Ausencia de medidas de control y seguimiento a la trazabilidad de las mercancías por parte de los líderes responsables del proceso y subproceso.
Insuficiencia de controles de la matriz de riesgos de tránsito aduanero.</t>
  </si>
  <si>
    <t>A1 - Capacitar a las Direcciones Seccionales - funcionarios del GIT Zona Franca sobre el SIE de Tránsito con el fin de que se realice el control a través del sistema, por alta rotación del personal, e indicar que para tránsitos manuales se debe hacer inspección aleatoria</t>
  </si>
  <si>
    <t>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t>
  </si>
  <si>
    <t xml:space="preserve">
Lista de asistencia a la capacitación y material </t>
  </si>
  <si>
    <r>
      <rPr>
        <b/>
        <sz val="12"/>
        <rFont val="Arial"/>
        <family val="2"/>
      </rPr>
      <t>DGA</t>
    </r>
    <r>
      <rPr>
        <sz val="12"/>
        <rFont val="Arial"/>
        <family val="2"/>
      </rPr>
      <t xml:space="preserve">
Dirección de Gestión de Aduanas 
Subdirección de Operación Aduanera</t>
    </r>
  </si>
  <si>
    <t>A2 - Asignar un grupo de tres funcionarios para gestionar exclusivamente la aceptación, autorización y trazabilidad de tránsitos aduaneros, incluyendo definición de roles, capacitación y supervisión para fortalecer el control y eliminar las causas del hallazgo.</t>
  </si>
  <si>
    <t>Designar y capacitar trimestralmente a un grupo específico de tres funcionarios para el seguimiento exclusivo y trazabilidad de los tránsitos aduaneros, estableciendo roles y responsabilidades claras.</t>
  </si>
  <si>
    <t>Capacitaciones trimestrales</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</si>
  <si>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Divisiones de Operación Aduanera
Grupos Internos de Trabajo Zona Franca
</t>
    </r>
  </si>
  <si>
    <t>Realizar un reporte mensual de finalización de tránsitos que no cuenten con registro correspondiente, para asegurar la actualización oportuna de la información.</t>
  </si>
  <si>
    <t>Reportes</t>
  </si>
  <si>
    <t xml:space="preserve">
Auditoría a la Operación en Zona Franca 
H3
AZF-2025-005</t>
  </si>
  <si>
    <t xml:space="preserve">Hallazgo No. 3 - Deficiente control a los documentos de transporte recibidos en Zona Franca. (DSA de Barranquilla)
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
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
</t>
  </si>
  <si>
    <t>Deficiente aplicación de las normas.
Debilidades en los mecanismos de control ejercidos por la primera línea de defensa sobre la trazabilidad de las mercancías que ingresan a zona franca.</t>
  </si>
  <si>
    <t>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t>
  </si>
  <si>
    <t xml:space="preserve">Solicitar  mensualmente a traves de ROI a los Usuarios Operadores de zona franca, los FMM de ingresos extemporaneos y sus documentos soporte que no tuvieron reconocimiento para su validacion.
</t>
  </si>
  <si>
    <t>Informe Trimestral  de las validaciones de ingresos extemporáneos</t>
  </si>
  <si>
    <r>
      <rPr>
        <b/>
        <sz val="12"/>
        <rFont val="Arial"/>
        <family val="2"/>
      </rPr>
      <t>DGA</t>
    </r>
    <r>
      <rPr>
        <sz val="12"/>
        <rFont val="Arial"/>
        <family val="2"/>
      </rPr>
      <t xml:space="preserve">
Dirección de Gestión de Aduanas 
Subdirección de Operación Aduanera
Dirección Seccional de Aduanas Barranquilla
División de Operación Aduanera
GIT Zona Franca
</t>
    </r>
  </si>
  <si>
    <t>Remitir los insumos a la División de Fiscalización Aduanera si es procedente .</t>
  </si>
  <si>
    <t>Informe trimestral de insumos remitidos a la División de Fiscalización</t>
  </si>
  <si>
    <t>A2 Programar jornadas de capacitación a los funcionarios del GIT Zona Franca relativo al regimen franco y al proceso de entregas de las mercancias al deposito o zona franca</t>
  </si>
  <si>
    <t>Capacitar  trimestralmente a los funcionarios del GIT Zona Franca sobre la verificación de los terminos de traslado de la mercancia a zona franca y la remisión de los insumos a la División de Fiscalización Aduanera y sobre los proecedimientos de competncia del grupo .</t>
  </si>
  <si>
    <t xml:space="preserve">
Auditoría a la Operación en Zona Franca 
H4
AZF-2025-005</t>
  </si>
  <si>
    <r>
      <rPr>
        <b/>
        <sz val="12"/>
        <rFont val="Arial"/>
        <family val="2"/>
      </rPr>
      <t xml:space="preserve">Hallazgo No. 4 - Inconsistencias en la validación del cumplimiento de las formalidades aduaneras en la ejecución de controles de ingresos y salidas de mercancías en Zona Franca. (DSA de Bogotá Aeropuerto El Dorado y Cartagena).
</t>
    </r>
    <r>
      <rPr>
        <sz val="12"/>
        <rFont val="Arial"/>
        <family val="2"/>
      </rPr>
      <t>Realizadas las validaciones de los procedimientos y formatos establecidos para el cumplimiento de las formalidades aduaneras, asociadas a los ingresos y salidas de mercancías hacia o desde una zona franca, se evidenció lo siguiente:
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
a) DSA de Bogotá Aeropuerto El Dorado
• Falta de diligenciamiento del código de la operación en la zona franca (necesario para establecer el tipo de transacción y los documentos soporte a validar), en 19 actas de hechos.
• Sin firmas, observado en tres (3) actas de hechos.
• Insuficiente sustentación en la motivación, observado en 16 actas de hechos (Ver Anexo 3).
b) DSA de Cartagena
Falta de diligenciamiento del código de la operación en la zona franca (necesario para establecer el tipo de transacción y los documentos soporte a validar), observado en 45 actas de hechos (Ver Anexo 4).
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
a) DSA de Bogotá Aeropuerto El Dorado y Barranquilla.
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
b) DSA de Cartagena
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
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t>
    </r>
  </si>
  <si>
    <t>Inadecuada aplicación de las normas y procedimientos
Falencias en el seguimiento, monitoreo y control por parte de los líderes responsables del proceso como primera línea de defensa.
Deficiencias en la aplicación de los controles de la matriz de riesgos de zona franca.</t>
  </si>
  <si>
    <t xml:space="preserve">A1 Generar una lista de chequeo para el  diligenciamiento y cargue del archivo PDF del FT-COA-2157 “Acta de Hechos” con la totalidad de los campos y de las firmas.
</t>
  </si>
  <si>
    <t>Verificar mensualmente la aplicación de la lista de chequeo, al porcentaje de actas definido por cada seccional, de acuerdo con su capacidad y estructura.</t>
  </si>
  <si>
    <t>Informe de verificación de actas, con base en la lista de chequeo</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</si>
  <si>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Divisiones de Operación Aduanera
Grupos Internos de Trabajo Zona Franca</t>
    </r>
  </si>
  <si>
    <t>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t>
  </si>
  <si>
    <t xml:space="preserve">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
</t>
  </si>
  <si>
    <t xml:space="preserve">Lista de asistencia y material presentado
</t>
  </si>
  <si>
    <t xml:space="preserve">A3 Designar a un grupo de funcionarios para que ejerzan el control sobre el correcto diligenciamiento de los formatos COA-2157 acta de hechos y el FT-COA-2647 “Registro, Seguimiento y Control de Ingresos y Salida de Mercancías de la Zona Franca </t>
  </si>
  <si>
    <t>Realizar seguimiento mensual al diligenciamiento de los formatos COA-2157 acta de hechos y el FT-COA-2647 “Registro, Seguimiento y Control de Ingresos y Salida de Mercancías de la Zona Franca.</t>
  </si>
  <si>
    <t>Informe mensual de las direcciones seccionales</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</si>
  <si>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Dirección Seccional de Aduanas Barranquilla
Divisiones de Operación Aduanera
Grupos Internos de Trabajo Zona Franca</t>
    </r>
  </si>
  <si>
    <t>Auditoría a la Operación en Zona Franca 
H5
AZF-2025-005</t>
  </si>
  <si>
    <r>
      <rPr>
        <b/>
        <sz val="12"/>
        <rFont val="Arial"/>
        <family val="2"/>
      </rPr>
      <t>Hallazgo No. 5. Deficiencias en el control de las salidas temporales al TAN y reingresos de mercancías a Zona Franca. (DSA de Cartagena) (D)</t>
    </r>
    <r>
      <rPr>
        <sz val="12"/>
        <rFont val="Arial"/>
        <family val="2"/>
      </rPr>
      <t xml:space="preserve">
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
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
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
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t>
    </r>
  </si>
  <si>
    <t>Deficiencias en el seguimiento, monitoreo y control por parte de los líderes responsables del proceso y subproceso y en la aplicación de los controles establecidos en la matriz de riesgos de Zona Franca.</t>
  </si>
  <si>
    <t>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t>
  </si>
  <si>
    <t>Diseñar y desarrollar la herramienta de control para el seguimiento de salidas temporales al TAN y reingresos de mercancías, asegurando que sea funcional y accesible para los responsables del proceso.</t>
  </si>
  <si>
    <t>Documento con diseño de la herramienta</t>
  </si>
  <si>
    <r>
      <rPr>
        <b/>
        <sz val="12"/>
        <rFont val="Arial"/>
        <family val="2"/>
      </rPr>
      <t>DGA</t>
    </r>
    <r>
      <rPr>
        <sz val="12"/>
        <rFont val="Arial"/>
        <family val="2"/>
      </rPr>
      <t xml:space="preserve">
Dirección de Gestión de Aduanas 
Subdirección de Operación Aduanera 
Dirección Seccional de Aduanas de Cartagena 
División de la Operación Aduanera
GIT Zona Franca</t>
    </r>
  </si>
  <si>
    <t>Implementar la herramienta de control para el monitoreo de salidas y reingresos de mercancías de los años 2022, 2023 y 2024 y siguientes que aún no han sido controlados, asegurando que se utilice adecuadamente por todos los responsables del GIT Zona Franca..</t>
  </si>
  <si>
    <t>Informes cuatrimestrales de implementación</t>
  </si>
  <si>
    <t xml:space="preserve">
Auditoría a la Operación en Zona Franca 
H6
AZF-2025-005</t>
  </si>
  <si>
    <r>
      <rPr>
        <b/>
        <sz val="12"/>
        <rFont val="Arial"/>
        <family val="2"/>
      </rPr>
      <t xml:space="preserve">Hallazgo No. 6. Deficiencias en el módulo de consulta de movimiento de mercancías en Zona Franca. (Subdirección de Operación Aduanera y Dirección de Gestión de Innovación y Tecnología)
</t>
    </r>
    <r>
      <rPr>
        <sz val="12"/>
        <rFont val="Arial"/>
        <family val="2"/>
      </rPr>
      <t xml:space="preserve">
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
</t>
    </r>
    <r>
      <rPr>
        <b/>
        <sz val="12"/>
        <rFont val="Arial"/>
        <family val="2"/>
      </rPr>
      <t>a)</t>
    </r>
    <r>
      <rPr>
        <sz val="12"/>
        <rFont val="Arial"/>
        <family val="2"/>
      </rPr>
      <t xml:space="preserve">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
</t>
    </r>
    <r>
      <rPr>
        <b/>
        <sz val="12"/>
        <rFont val="Arial"/>
        <family val="2"/>
      </rPr>
      <t>b)</t>
    </r>
    <r>
      <rPr>
        <sz val="12"/>
        <rFont val="Arial"/>
        <family val="2"/>
      </rPr>
      <t xml:space="preserve">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
</t>
    </r>
    <r>
      <rPr>
        <b/>
        <sz val="12"/>
        <rFont val="Arial"/>
        <family val="2"/>
      </rPr>
      <t xml:space="preserve">c) </t>
    </r>
    <r>
      <rPr>
        <sz val="12"/>
        <rFont val="Arial"/>
        <family val="2"/>
      </rPr>
      <t>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t>
    </r>
  </si>
  <si>
    <t>Falencias en el seguimiento, monitoreo y control por parte de los líderes responsables del proceso y subproceso:
Deficiencias en la aplicación de los controles establecidos en la matriz de riesgos de Zona Franca.</t>
  </si>
  <si>
    <t>A1 - DGIT - SOA
Iniciar el desarrollo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</si>
  <si>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t>
    </r>
  </si>
  <si>
    <t>A2 - DGIT - SOA
Iniciar la implementación de la solución tecnológica</t>
  </si>
  <si>
    <t>A3 - DGIT - SOA
Poner en  producción la solución tecnológica</t>
  </si>
  <si>
    <t>Auditoría a la Operación en Zona Franca 
H7
AZF-2025-005</t>
  </si>
  <si>
    <r>
      <rPr>
        <b/>
        <sz val="12"/>
        <rFont val="Arial"/>
        <family val="2"/>
      </rPr>
      <t xml:space="preserve">Hallazgo No. 7. Fallas recurrentes en la disponibilidad de servicios de interoperabilidad (Subdirección de Operación Aduanera y Dirección de Gestión de Innovación y Tecnología)
</t>
    </r>
    <r>
      <rPr>
        <sz val="12"/>
        <rFont val="Arial"/>
        <family val="2"/>
      </rPr>
      <t xml:space="preserve">
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
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t>
    </r>
  </si>
  <si>
    <t>Fallas reiteradas en la disponibilidad de los servicios e inexistencia de un sistema consolidado de trazabilidad de incidentes.</t>
  </si>
  <si>
    <r>
      <rPr>
        <b/>
        <sz val="12"/>
        <rFont val="Arial"/>
        <family val="2"/>
      </rPr>
      <t>A1 - DGIT - SOA</t>
    </r>
    <r>
      <rPr>
        <sz val="12"/>
        <rFont val="Arial"/>
        <family val="2"/>
      </rPr>
      <t xml:space="preserve">
Realizar el monitoreo de los incidentes reportados por los usuarios aduaneros en la herramienta Aranda para determinar causa raiz y acciones a realizar en cada caso </t>
    </r>
  </si>
  <si>
    <t xml:space="preserve">Se realizará la revisión de los errores reportados por los usuarios aduaneros para realizar las acciones pertinentes en cada caso </t>
  </si>
  <si>
    <t xml:space="preserve">Informe trimestral </t>
  </si>
  <si>
    <r>
      <rPr>
        <b/>
        <sz val="12"/>
        <rFont val="Arial"/>
        <family val="2"/>
      </rPr>
      <t>A2 - DGIT - SOA</t>
    </r>
    <r>
      <rPr>
        <sz val="12"/>
        <rFont val="Arial"/>
        <family val="2"/>
      </rPr>
      <t xml:space="preserve">
Realizar el monitoreo mensual de los tramites y operaciones realizadas en todo el país parte de los usuarios de operación de zonas francas </t>
    </r>
  </si>
  <si>
    <t xml:space="preserve">Se realizará consulta en las bases de datos para tener métricas de la operación mensual de todos los usuarios aduaneros.
</t>
  </si>
  <si>
    <t xml:space="preserve">Informe mensual </t>
  </si>
  <si>
    <t xml:space="preserve">
Auditoría a la Operación en Zona Franca 
H8
AZF-2025-005</t>
  </si>
  <si>
    <r>
      <rPr>
        <b/>
        <sz val="12"/>
        <rFont val="Arial"/>
        <family val="2"/>
      </rPr>
      <t xml:space="preserve">Hallazgo No. 8. Omisión de la selección de controles a las operaciones de zonas francas (DSA de Bogotá Aeropuerto El Dorado, Cartagena y Barranquilla)
</t>
    </r>
    <r>
      <rPr>
        <sz val="12"/>
        <rFont val="Arial"/>
        <family val="2"/>
      </rPr>
      <t xml:space="preserve">
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
(Ver informe  pág., 13 - Tabla 11.  Presencia institucional en Zonas Francas)
</t>
    </r>
  </si>
  <si>
    <t>Inadecuada aplicación de las normas y procedimientos
Falencias en el seguimiento, monitoreo y control por parte de los líderes responsables del proceso y subproceso
Deficiencias en la aplicación de los controles de la matriz de riesgos de Zona Franca.</t>
  </si>
  <si>
    <t>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t>
  </si>
  <si>
    <t xml:space="preserve">Realizar capacitación semestral a los Grupos Internos de Trabajo de Zona Franca de las Direcciones Seccionales sobre la aplicación del procedimiento PR-COA-0209 V3 “Selección del tipo de control a realizar en la operatividad de las zonas francas”
</t>
  </si>
  <si>
    <t xml:space="preserve">Lista de asistencia 
</t>
  </si>
  <si>
    <t>A2  - Definir y aplicar de acuerdo con la estructura y capacidad operativa, la planeación de  los controles del GIT Zona Franca según lo establecido en el PR-COA-0209</t>
  </si>
  <si>
    <t>Ejecutar las actividades definidas en  la planeacion y recoleccion de los datos estadisticos de las operaciones de las zonas francasde la DSA, a fin de ejercer  controles operacionales por tipo de usuarios y tipo de mercancias</t>
  </si>
  <si>
    <t>A3 Verificar la efectividad de la planificación  y controles y realizar los ajustes del caso</t>
  </si>
  <si>
    <t xml:space="preserve">Realizar mesas de trabajo con base en el informe trimestral de ejecución de la planeación, para efectuar la retroalimentación trimestral del GIT Zona Franca de la efectividad de la planificación mensual y sus controles .
</t>
  </si>
  <si>
    <t>Informe de retroalimentación y ajustes</t>
  </si>
  <si>
    <r>
      <rPr>
        <b/>
        <sz val="12"/>
        <rFont val="Arial"/>
        <family val="2"/>
      </rPr>
      <t>DGA</t>
    </r>
    <r>
      <rPr>
        <sz val="12"/>
        <rFont val="Arial"/>
        <family val="2"/>
      </rPr>
      <t xml:space="preserve">
Dirección de Gestión de Aduanas 
Subdirección de Operación Aduanera
DSA de Bogotá Aeropuerto El Dorado
División de Operación Aduanera
 GIT Zona Franca
Dirección Seccional de Aduanas Cartagena 
División de Operación Aduanera
 GIT Zona Franca
Dirección Seccional de Aduanas Barranquilla
División de Operación Aduanera
 GIT Zona Franca</t>
    </r>
  </si>
  <si>
    <t>A4  Realizar 4 mesas de trabajo para revisar los  procedimientos PR-COA-0209, PR-COA-0208 y PR-COA-0211, con el propósito de verificar y documentar su actualización de ser necesario, de manera que se ajusten a las realidades operativas  de los GIT Zona Franca. 
.</t>
  </si>
  <si>
    <t xml:space="preserve">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
</t>
  </si>
  <si>
    <t>Actas de mesas de trabajo</t>
  </si>
  <si>
    <t>Documento final con los resultados de las mesas de trabajo.</t>
  </si>
  <si>
    <t xml:space="preserve">
Auditoría a la Operación en Zona Franca 
H9
AZF-2025-005</t>
  </si>
  <si>
    <r>
      <rPr>
        <b/>
        <sz val="12"/>
        <rFont val="Arial"/>
        <family val="2"/>
      </rPr>
      <t xml:space="preserve">Hallazgo No. 9. Omisión del control de inventarios de mercancías a los Usuarios Operadores y Usuarios Calificados de las Zonas Francas (DSA Bogotá Aeropuerto El Dorado y Cartagena)
</t>
    </r>
    <r>
      <rPr>
        <sz val="12"/>
        <rFont val="Arial"/>
        <family val="2"/>
      </rPr>
      <t xml:space="preserve">
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
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
Teniendo en cuenta lo anterior, se encontraron deficiencias o falta de aplicación de este procedimiento en los diferentes lugares administrativos así:
</t>
    </r>
    <r>
      <rPr>
        <b/>
        <sz val="12"/>
        <rFont val="Arial"/>
        <family val="2"/>
      </rPr>
      <t xml:space="preserve">a) DSA de Bogotá Aeropuerto El Dorado
</t>
    </r>
    <r>
      <rPr>
        <sz val="12"/>
        <rFont val="Arial"/>
        <family val="2"/>
      </rPr>
      <t xml:space="preserve">
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
Adicionalmente, al solicitar los soportes documentales de las acciones de control de inventarios realizados durante la anualidad 2024 a través de la solicitud No. 22, no se aportó evidencia al respecto.
</t>
    </r>
    <r>
      <rPr>
        <b/>
        <sz val="12"/>
        <rFont val="Arial"/>
        <family val="2"/>
      </rPr>
      <t xml:space="preserve">b) DSA de Cartagena
</t>
    </r>
    <r>
      <rPr>
        <sz val="12"/>
        <rFont val="Arial"/>
        <family val="2"/>
      </rPr>
      <t xml:space="preserve">
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
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t>
    </r>
  </si>
  <si>
    <t>Inadecuada aplicación de las normas y procedimientos.
Falencias en el seguimiento, monitoreo y control por parte de la primera y segunda línea de defensa relacionadas con el proceso auditado.
Deficiencias en la aplicación de los controles de la matriz de riesgos de zona franca.</t>
  </si>
  <si>
    <t>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t>
  </si>
  <si>
    <t xml:space="preserve">Realizar capacitación semestral a los Grupos Internos de Trabajo de Zona Franca de las Direcciones seccionales sobre la aplicación del procedimiento PR-COA-0211 V3 “Control de inventarios en zona franca”
</t>
  </si>
  <si>
    <t>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t>
  </si>
  <si>
    <t>Definir y desarrollar la herramienta de control para el  registro y seguimiento  de actividades de planeación y ejecución de las actividades de verificación de movimiento de mercancías en zona franca, de acuerdo con las características propias de la Dirección Seccional.</t>
  </si>
  <si>
    <t>Documento con diseño y características  de la herramienta</t>
  </si>
  <si>
    <t>Implementar la herramienta de control para el monitoreo de salidas y reingresos de mercancías, asegurando que se utilice adecuadamente por todos los responsables del GIT Zona Franca.</t>
  </si>
  <si>
    <t>Informe de implementación</t>
  </si>
  <si>
    <t xml:space="preserve">
Auditoría a la Operación en Zona Franca 
H10
AZF-2025-005</t>
  </si>
  <si>
    <r>
      <rPr>
        <b/>
        <sz val="12"/>
        <rFont val="Arial"/>
        <family val="2"/>
      </rPr>
      <t xml:space="preserve">Hallazgo No. 10. Zonas Francas sin controles operacionales y de inventarios. (DSA de Bogotá Aeropuerto El Dorado, Cartagena y Barranquilla)
</t>
    </r>
    <r>
      <rPr>
        <sz val="12"/>
        <rFont val="Arial"/>
        <family val="2"/>
      </rPr>
      <t xml:space="preserve">
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
</t>
    </r>
  </si>
  <si>
    <t>Inadecuada aplicación de las normas y procedimientos
Falencias en el seguimiento, monitoreo y control por parte de la primera y segunda línea de defensa del proceso auditado
Deficiencias en la aplicación de los controles de la matriz de riesgos de zona franca.</t>
  </si>
  <si>
    <r>
      <rPr>
        <b/>
        <sz val="12"/>
        <rFont val="Arial"/>
        <family val="2"/>
      </rPr>
      <t xml:space="preserve">A1 </t>
    </r>
    <r>
      <rPr>
        <sz val="12"/>
        <rFont val="Arial"/>
        <family val="2"/>
      </rPr>
      <t>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t>
    </r>
  </si>
  <si>
    <t xml:space="preserve">Realizar cronograma mensual de visitas a zonas francas, priorizando aquellas que no hayan sido objeto de acciones de control por parte de la DIAN.
</t>
  </si>
  <si>
    <t>Cronograma de visitas a zonas francas</t>
  </si>
  <si>
    <t>Socializar cronograma de visitas a zonas francas con los funcionarios asignados, dando las instrucciones para su ejecución</t>
  </si>
  <si>
    <t>Acta de reunión de socialización</t>
  </si>
  <si>
    <t>Realizar seguimientos trimestrales al cumplimiento del cronograma de visitas mediante un informe de resultados</t>
  </si>
  <si>
    <t>Auditoría a la Operación en Zona Franca 
H11
AZF-2025-005</t>
  </si>
  <si>
    <r>
      <rPr>
        <b/>
        <sz val="12"/>
        <rFont val="Arial"/>
        <family val="2"/>
      </rPr>
      <t>Hallazgo No. 11. Deficiencias en la organización de unidades documentales, gestión de espacios físicos para la custodia de los archivos y transferencias documentales (DSA de Cartagena)</t>
    </r>
    <r>
      <rPr>
        <sz val="12"/>
        <rFont val="Arial"/>
        <family val="2"/>
      </rPr>
      <t xml:space="preserve">
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
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t>
    </r>
  </si>
  <si>
    <t>Deficiencias en la aplicación de técnicas de archivo.
Deficiencias en los lineamientos de gestión documental, tablas de retención documental.
Falencias en el registro y control de los documentos.</t>
  </si>
  <si>
    <t>A1 Revisar para mejorar las técnicas de archivo, asegurando su correcta ejecución y alineación con las necesidades operativas, para optimizar la gestión documental en las zonas francas.</t>
  </si>
  <si>
    <t>Revisar anualmente las tablas de retención documental para garantizar su cumplimiento con las normativas vigentes.</t>
  </si>
  <si>
    <t>Informe de Tablas de retención documental revisadas</t>
  </si>
  <si>
    <r>
      <rPr>
        <b/>
        <sz val="12"/>
        <rFont val="Arial"/>
        <family val="2"/>
      </rPr>
      <t>DGA</t>
    </r>
    <r>
      <rPr>
        <sz val="12"/>
        <rFont val="Arial"/>
        <family val="2"/>
      </rPr>
      <t xml:space="preserve">
Dirección de Gestión de Aduanas 
Subdirección de Operación Aduanera 
Dirección Seccional de Aduanas Cartagena 
División de la Operación Aduanera
GIT Zona Franca</t>
    </r>
  </si>
  <si>
    <t>Organizar y remitir mensualmente las cajas faltantes al archivo central, según lo indicado en las tablas de retención documental.</t>
  </si>
  <si>
    <t>Informe de cajas de archivo enviadas al archivo central</t>
  </si>
  <si>
    <t>Adecuar los espacios en las zonas francas para el correcto almacenamiento de los archivos físicos, garantizando su accesibilidad y conservación.</t>
  </si>
  <si>
    <t>Informe de espacios adecuados</t>
  </si>
  <si>
    <t>Auditoría a la Operación en Zona Franca 
H12
AZF-2025-005</t>
  </si>
  <si>
    <r>
      <rPr>
        <b/>
        <sz val="12"/>
        <rFont val="Arial"/>
        <family val="2"/>
      </rPr>
      <t xml:space="preserve">Hallazgo No. 12. Inconsistencia, falta de uniformidad y seguridad en el registro de datos en las herramientas de control. (DSA de Bogotá Aeropuerto El Dorado, de Barranquilla y de Cartagena)
</t>
    </r>
    <r>
      <rPr>
        <sz val="12"/>
        <rFont val="Arial"/>
        <family val="2"/>
      </rPr>
      <t xml:space="preserve">
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
</t>
    </r>
    <r>
      <rPr>
        <b/>
        <sz val="12"/>
        <rFont val="Arial"/>
        <family val="2"/>
      </rPr>
      <t xml:space="preserve">a) DSA de Bogotá Aeropuerto El Dorado
</t>
    </r>
    <r>
      <rPr>
        <sz val="12"/>
        <rFont val="Arial"/>
        <family val="2"/>
      </rPr>
      <t xml:space="preserve">
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
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
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
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
</t>
    </r>
    <r>
      <rPr>
        <b/>
        <sz val="12"/>
        <rFont val="Arial"/>
        <family val="2"/>
      </rPr>
      <t xml:space="preserve">b) DSA de Barranquilla
</t>
    </r>
    <r>
      <rPr>
        <sz val="12"/>
        <rFont val="Arial"/>
        <family val="2"/>
      </rPr>
      <t xml:space="preserve">
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
</t>
    </r>
    <r>
      <rPr>
        <b/>
        <sz val="12"/>
        <rFont val="Arial"/>
        <family val="2"/>
      </rPr>
      <t xml:space="preserve">c) DSA de Bogotá Aeropuerto El Dorado, Barranquilla y Cartagena
</t>
    </r>
    <r>
      <rPr>
        <sz val="12"/>
        <rFont val="Arial"/>
        <family val="2"/>
      </rPr>
      <t xml:space="preserve">
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t>
    </r>
  </si>
  <si>
    <t>Falencias en el seguimiento, monitoreo y control por parte de la primera y segunda línea de defensa relacionadas con el proceso auditado.
Deficiencias en la aplicación de los controles de la matriz de riesgos de zona franca.</t>
  </si>
  <si>
    <t>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t>
  </si>
  <si>
    <t>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t>
  </si>
  <si>
    <t xml:space="preserve">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
</t>
  </si>
  <si>
    <t>Ajustar los formatos de los procedimientos  PR-COA-0209, PR-COA-0208 y PR-COA-0211 con base en las actas de las mesas de trabajo de revisión de los mismos.</t>
  </si>
  <si>
    <t>Correo a la Subdirección de Procesos solicitando el ajuste de los formatos</t>
  </si>
  <si>
    <r>
      <rPr>
        <b/>
        <sz val="12"/>
        <rFont val="Arial"/>
        <family val="2"/>
      </rPr>
      <t>DGA</t>
    </r>
    <r>
      <rPr>
        <sz val="12"/>
        <rFont val="Arial"/>
        <family val="2"/>
      </rPr>
      <t xml:space="preserve">
Dirección de Gestión de Aduanas 
Subdirección de Operación Aduanera 
</t>
    </r>
    <r>
      <rPr>
        <b/>
        <sz val="12"/>
        <rFont val="Arial"/>
        <family val="2"/>
      </rPr>
      <t>DGEA</t>
    </r>
    <r>
      <rPr>
        <sz val="12"/>
        <rFont val="Arial"/>
        <family val="2"/>
      </rPr>
      <t xml:space="preserve">
Dirección de Gestión Estratégica y de Análitica
Subdirección de Procesos</t>
    </r>
  </si>
  <si>
    <t>A3 Asignar un grupo de tres funcionarios para la verificación mensual de la información diligenciada en las hojas de cálculo utilizadas para el control de la operaciones de la Zona Franca, entre tanto se cuenta con un SIE unificado</t>
  </si>
  <si>
    <t>Designar y capacitar trimestralmente a un grupo específico de tres funcionarios responsables de verificar la información registrada en las hojas de cálculo utilizadas para el control de las operaciones de la Zona Franca, mientras se implementa un SIE unificado.</t>
  </si>
  <si>
    <t>Generar un reporte mensual de inconsistencias, con el fin de apoyar el mejoramiento continuo del proceso y garantizar la actualización oportuna y correcta de la información.</t>
  </si>
  <si>
    <t>Auditoría a la Operación en Zona Franca 
H13
AZF-2025-005</t>
  </si>
  <si>
    <r>
      <rPr>
        <b/>
        <sz val="12"/>
        <rFont val="Arial"/>
        <family val="2"/>
      </rPr>
      <t xml:space="preserve">Hallazgo No. 13. Deficiencia en el monitoreo y control de la primera línea de defensa respecto de las operaciones realizadas por los GIT Zona Franca de las DSA de Bogotá Aeropuerto El Dorado, Cartagena y Barranquilla. (Subdirección de Operación Aduanera)
</t>
    </r>
    <r>
      <rPr>
        <sz val="12"/>
        <rFont val="Arial"/>
        <family val="2"/>
      </rPr>
      <t xml:space="preserve">
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
• El 58% de las zonas francas de la Jurisdicción de las DSA de Bogotá Aeropuerto El Dorado, Cartagena y Barranquilla no fueron objeto de ningún tipo de control por parte de los GIT encargados de ejecutar dicha función.
•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
• Falta de estandarización en el registro de la información en los diferentes formatos dispuestos para la ejecución de los controles operacionales y de inventarios por parte de las tres (3) DSA auditadas.
•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t>
    </r>
  </si>
  <si>
    <t>Deficiente control por parte de los responsables de la primera línea de defensa en el Nivel Central frente al cumplimiento de los procedimientos.
Deficiente control  aplicables a la trazabilidad.
Deficiente control aplicables en monitoreo, registro y términos de las operaciones de los ingresos y salidas de mercancías desde y hacia zona franca.</t>
  </si>
  <si>
    <r>
      <rPr>
        <b/>
        <sz val="12"/>
        <rFont val="Arial"/>
        <family val="2"/>
      </rPr>
      <t>H13. A1</t>
    </r>
    <r>
      <rPr>
        <sz val="12"/>
        <rFont val="Arial"/>
        <family val="2"/>
      </rPr>
      <t xml:space="preserve"> SOA
Asegurar la aplicación de procedimientos (PR-COA-0209 y PR-COA-0211)</t>
    </r>
  </si>
  <si>
    <t>Capacitar y reentrenar semestralmente a los equipos de los GIT  de las seccionales a nivel nacional sobre los procedimientos vigentes (PR-COA-0209 y PR-COA-0211), enfatizando su aplicación obligatoria.</t>
  </si>
  <si>
    <t>Listas de asistencia con el Material socializado</t>
  </si>
  <si>
    <r>
      <rPr>
        <b/>
        <sz val="12"/>
        <rFont val="Arial"/>
        <family val="2"/>
      </rPr>
      <t>DGA</t>
    </r>
    <r>
      <rPr>
        <sz val="12"/>
        <rFont val="Arial"/>
        <family val="2"/>
      </rPr>
      <t xml:space="preserve">
Dirección de Gestión de Aduanas
Subdirecciónde Operación Aduanera</t>
    </r>
  </si>
  <si>
    <t>Diseñar listas de chequeo estandarizadas para cada procedimiento, para facilitar la aplicación de los mismos en campo y asegurar trazabilidad de los controles.</t>
  </si>
  <si>
    <t>Listas de chequeo</t>
  </si>
  <si>
    <r>
      <rPr>
        <b/>
        <sz val="12"/>
        <rFont val="Arial"/>
        <family val="2"/>
      </rPr>
      <t xml:space="preserve">H13. A2 </t>
    </r>
    <r>
      <rPr>
        <sz val="12"/>
        <rFont val="Arial"/>
        <family val="2"/>
      </rPr>
      <t>Realizar revisiones periódicas de cumplimiento</t>
    </r>
  </si>
  <si>
    <t>Solicitar reportes trimestrales de hallazgos e inconsistencias detectadas en los controles realizados por los GIT Zona Franca de las Direcciones Seccionales.</t>
  </si>
  <si>
    <r>
      <rPr>
        <b/>
        <sz val="12"/>
        <rFont val="Arial"/>
        <family val="2"/>
      </rPr>
      <t>H13. A3</t>
    </r>
    <r>
      <rPr>
        <sz val="12"/>
        <rFont val="Arial"/>
        <family val="2"/>
      </rPr>
      <t xml:space="preserve"> Realizar una mesa de trabajo con el personal de Zonas Francas a nivel nacional con el fin de analizar los formatos utilizados por éstas y elaborar propuesta estandarizada</t>
    </r>
  </si>
  <si>
    <t>Unificar los formatos de control operativo e inventarios en un único modelo validado por la SOA.</t>
  </si>
  <si>
    <t>Correo a la Subdirección de procesos, solicitando el apoyo para la unificación de los Formatos</t>
  </si>
  <si>
    <t>Auditoría a la Nacionalización de Mercancías ANM-2025-006</t>
  </si>
  <si>
    <t>ANM-2025-006
H1</t>
  </si>
  <si>
    <r>
      <rPr>
        <b/>
        <sz val="11"/>
        <rFont val="Arial"/>
        <family val="2"/>
      </rPr>
      <t xml:space="preserve">Hallazgo 1. Inconsistencia en el registro de las actas de inspección 
</t>
    </r>
    <r>
      <rPr>
        <sz val="11"/>
        <rFont val="Arial"/>
        <family val="2"/>
      </rPr>
      <t>En una muestra de 150 actas de inspección realizadas entre julio de 2024 y junio de 2025 por las direcciones seccionales auditadas, se evidenció lo siguiente:
En 13 casos se presentaron inconsistencias en el diligenciamiento de las actas de inspección en las cuales los funcionarios documentaron de manera errónea la vigencia de los procedimientos en que sustentaron los actos administrativos; así como falta de rigurosidad frente a los datos registrados tales como precios de la mercancía, comparecencia de supuestas agencias de aduanas cuando la actuación se realizó a través de importador directo, inadecuada relación de los autos comisorios y falta de desarrollo argumentativo para el otorgamiento del levante, lo que expone a la entidad al riesgo de decisiones discrecionales, sin adecuado sustento jurídico en el proceso de nacionalización de mercancías y falta de claridad en las situaciones de tiempo, modo y lugar de la actuación. (Ver Anexo 1)
Actas con inconsistencia: DSA Aeropuerto El Dorado, 2; DSIA Buenaventura, 1; DSIA Santa Marta, 9; DSIA Ipiales, 1 para un total de 13 actas.</t>
    </r>
  </si>
  <si>
    <t>Deficiencias de autocontroles en el monitoreo y seguimiento del registro realizado en las actas de inspección
Falencias en el entrenamiento específico al puesto de trabajo, 
Deficiencia e inadecuada aplicación de las normas, procedimientos e instructivos.</t>
  </si>
  <si>
    <t xml:space="preserve">Realizar capacitación y/o sensibilización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t>
  </si>
  <si>
    <t xml:space="preserve">Capacitación y/o sensibilización por parte de los funcionarios de los GIT de Importaciones de cada una de las Direcciones Seccionales auditadas, la cual debe ser enfocada en el correcto diligenciamiento de las actas de inspección, entre otros temas.
                                                                                                                                                                </t>
  </si>
  <si>
    <t xml:space="preserve">Listado de asistencia
</t>
  </si>
  <si>
    <r>
      <rPr>
        <b/>
        <sz val="11"/>
        <rFont val="Arial"/>
        <family val="2"/>
      </rPr>
      <t>DGA</t>
    </r>
    <r>
      <rPr>
        <sz val="11"/>
        <rFont val="Arial"/>
        <family val="2"/>
      </rPr>
      <t xml:space="preserve">
Dirección de gestión de Aduanas                        Subdirección de Operación Aduanera                                Direcciones Seccionales Bogotá Aeropuerto el Dorado, Buenaventura, Santa Marta e Ipiales - GIT Importaciones o quien haga sus veces
</t>
    </r>
  </si>
  <si>
    <t xml:space="preserve">Indicador de procedimiento (resultados)         </t>
  </si>
  <si>
    <t>Resultado indicador de procedimiento</t>
  </si>
  <si>
    <t>DGA
Dirección de gestión de Aduanas                        Subdirección de Operación Aduanera                                Direcciones Seccionales Bogotá Aeropuerto el Dorado, Buenaventura, Santa Marta e Ipiales - GIT Importaciones o quien haga sus veces</t>
  </si>
  <si>
    <t>ANM-2025-006
H2</t>
  </si>
  <si>
    <r>
      <rPr>
        <b/>
        <sz val="11"/>
        <rFont val="Arial"/>
        <family val="2"/>
      </rPr>
      <t xml:space="preserve">Hallazgo 2. Incumplimientos normativos frente en la realización de inspecciones aduaneras 
</t>
    </r>
    <r>
      <rPr>
        <sz val="11"/>
        <rFont val="Arial"/>
        <family val="2"/>
      </rPr>
      <t>En el análisis de una muestra de 150 actas de inspección realizadas entre julio de 2024 y junio de 2025 por las direcciones seccionales auditadas, se identificaron incumplimientos frente a la normativa vigente.
En la declaración de importación No. 352025001086041, inspeccionada en la DSIA de Buenaventura a través del acta No. 352025000027699, se observó que correspondía a una declaración de legalización seleccionada por el sistema de Selectividad Aduanera Importaciones –LUCIA- el 26/06/2025, sin embargo, la actuación se llevó a cabo el 08/07/2025, superando el término establecido para la práctica de las inspecciones aduaneras. Adicionalmente, en el acta no se dejó constancia ni explicación frente a las razones de dicha demora.
En la declaración de importación No. 352025001016785, inspeccionada el 30/05/2025 a través del acta 352025000020855 por la DSIA Buenaventura, el inspector ordenó medida de suspensión por 5 días para apoyo técnico a través de análisis merceológico de la mercancía, de la cual, la fecha de finalización de la actuación fue el 5/06/2025. Sin embargo, a través del acta de inspección No. 352025000022269 del 12 de junio siguiente, el inspector generó controversia de clasificación arancelaria y no aceptó el levante. A pesar de ello y analizada la respuesta del auditado, se observa que no se realizó referencia alguna a la demora de la inspección aduanera (entre el 30 de mayo al 5 de junio), ni respecto de la ampliación del término, sin perjuicio de haber ordenado la suspensión entre el 5 y el 12 de junio.</t>
    </r>
  </si>
  <si>
    <t xml:space="preserve">Deficiencia en control y seguimiento a las inspecciones aduaneras realizadas por los inspectores de importaciones
Falta de rigurosidad en la sustentación de las actas de inspección
Inadecuado control a los términos de las actuaciones aduaneras
Inadecuada aplicación de las normas y procedimientos. </t>
  </si>
  <si>
    <t>Elaborar un documento y realizar una posterior socialización del mismo con periodicidad semestral, con el propósito de fortalecer los mecanismos de control en las Direcciones Seccionales, relacionados con la aplicación de la norma y/o el procedimiento vigente respecto de los términos para llevar a cabo las diligencias de inspección y en caso de existir demoras en la ejecución de la misma, detallar las razones.</t>
  </si>
  <si>
    <t xml:space="preserve"> Documento ABC y/o el equivalente </t>
  </si>
  <si>
    <t xml:space="preserve">Documento, </t>
  </si>
  <si>
    <t>DGA
Dirección de Gestión de Aduanas                    Subdirección de Operación Aduanera                                  Direcciones Seccionales de Aduanas de Buenaventura, Bogotá Aeropuerto el Dorado, Santa Marta, Cartagena, Barranquilla, Medellín y Cali - GIT Importaciones o quien haga sus veces.</t>
  </si>
  <si>
    <t>listado asistencia socialialización.</t>
  </si>
  <si>
    <t>listado de asistencia.</t>
  </si>
  <si>
    <t>Implementar y/o establecer un indicador de procedimiento en el SIE de Planeación, determinando un autocontrol del Jefe del GIT de importaciones, quien haga sus veces, o sea designado, para lo relacionado con las actas de inspección y la actuación aduanera. con una meta minima de autocontrol del 5% de la cantidad de actuaciones en el mes</t>
  </si>
  <si>
    <t xml:space="preserve">
DGA
Dirección de Gestión de Aduanas                    Subdirección de Operación Aduanera                                  Direcciones Seccionales de Aduanas de Buenaventura, Bogotá Aeropuerto el Dorado, Santa Marta, Cartagena, Barranquilla, Medellín y Cali - GIT Importaciones o quien haga sus veces.</t>
  </si>
  <si>
    <t>ANM-2025-006
H3</t>
  </si>
  <si>
    <r>
      <rPr>
        <b/>
        <sz val="11"/>
        <rFont val="Arial"/>
        <family val="2"/>
      </rPr>
      <t xml:space="preserve">Hallazgo 3. Uso de canales de comunicación no oficiales en la gestión de Operaciones de Importación – DSIA Buenaventura
</t>
    </r>
    <r>
      <rPr>
        <sz val="11"/>
        <rFont val="Arial"/>
        <family val="2"/>
      </rPr>
      <t xml:space="preserve">
Durante la revisión de la gestión de aprobación de trámites manuales y la visita realizada a la DSIA de Buenaventura, se evidenció el uso de canales de comunicación informales (teléfonos particulares y chats de WhatsApp) como herramienta de interacción con los importadores / declarantes. Dicha situación fue documentada en el acta de entrevista realizada el 29/10/2025 con funcionarios de la DSIA quienes indicaron “Desde la cultura de la seccional se tiene que los usuarios tienen el número personal de los servidores para solicitar aclaraciones (…) respecto a las devoluciones registradas, oportunidad en la que se atienden las consultas que tengan sobre el particular” y en repuesta a la situación encontrada, la DSIA  señaló: “(…) es pertinente mencionar que los usuarios aduaneros cuando tienen duda frente a una negación efectuada por correo electrónico, actualmente puede hacer contacto con el funcionario a través del teléfono personal para pedir claridad al respecto, debido a que la seccional no cuenta con líneas telefónicas para atención a los usuarios y nuestros números de celular fueron compartidos durante la pandemia Covid 19”, lo que expone tanto a los funcionarios como a la entidad a diversos riesgos operacionales, especialmente en lo relacionado con la integridad, confidencialidad y transparencia de las actuaciones y de la información. </t>
    </r>
  </si>
  <si>
    <t>Deficiencias de autocontroles en el monitoreo y seguimiento del registro realizado en las actas de inspección
Falencias en el entrenamiento específico al puesto de trabajo
Deficiencia e inadecuada aplicación de las normas, procedimientos e instructivos.</t>
  </si>
  <si>
    <t xml:space="preserve">Realizar capacitación y/o sensibilización por parte de los GIT de trabajo, de las DSA,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t>
  </si>
  <si>
    <t xml:space="preserve">Capacitación trimestral y/o sensibilización enfocada en fortalecer el uso de los canales oficiales de comunicación, con el fin de garantizar la integridad de las operaciones y actuaciones administrativas.
</t>
  </si>
  <si>
    <t xml:space="preserve">listados de asistencia </t>
  </si>
  <si>
    <t xml:space="preserve">DGA
Dirección de Gestión de Aduanas                    Subdirección de Operación Aduanera                                  Direcciones Seccionales de Aduanas de Buenaventura, Bogotá Aeropuerto el Dorado, Santa Marta, Cartagena, Barranquilla, Medellín y Cali - GIT Importaciones o quien haga sus veces.
</t>
  </si>
  <si>
    <t>ANM-2025-006
H4</t>
  </si>
  <si>
    <r>
      <rPr>
        <b/>
        <sz val="11"/>
        <rFont val="Arial"/>
        <family val="2"/>
      </rPr>
      <t xml:space="preserve">Hallazgo 4. Deficiencia de control a las sanciones mínimas por infracciones aduaneras en SYGA SIGLO XXI </t>
    </r>
    <r>
      <rPr>
        <sz val="11"/>
        <rFont val="Arial"/>
        <family val="2"/>
      </rPr>
      <t xml:space="preserve">
En la revisión de las sanciones mínimas liquidadas para las declaraciones de importación anticipadas obligatorias, que fueron presentadas extemporáneamente en el Sistema SYGA – SIGLO XXI para las Direcciones Seccionales auditadas, durante el período julio 2024 a junio de 2025, se evidenció lo siguiente:
- Veinticuatro (24) declaraciones de importación en la DSA Bogotá Aeropuerto El Dorado y siete (7) en la DSIA de Buenaventura con levante automático, en las cuales el declarante liquidó una sanción inferior a la mínima establecida en el artículo 16 del Decreto 920 de 2023, el cual dispone que el valor no podrá ser menor a 10 UVT. (Ver Anexo 02)
- En la DSIA de Buenaventura, se observaron 12 casos con levante automático en los que el declarante liquidó la sanción mínima, cuando lo que correspondía era el 80% de la multa, liquidada sobre el 1% del valor FOB, conforme a lo dispuesto en el numeral 2.3 del artículo 29 del Decreto 920 de 2023. En igual forma, se presentaron 2 declaraciones de importación en la DSA de Bogotá Aeropuerto El Dorado. (Ver Anexo 02)</t>
    </r>
  </si>
  <si>
    <t>Deficiencias en las validaciones automáticas que realiza el sistema SYGA SIGLO XXI para la aceptación de declaraciones de importación
Falta de controles, monitoreo y seguimiento a la liquidación de sanciones aduaneras por infracciones de los declarantes en el régimen de importación.</t>
  </si>
  <si>
    <t>Realizar un barrido en sistema junto con la DGIT, con las declaraciones y las correspondientes sanciones aduaneras por infracciones de los declarantes y en caso de encontrarse pertinente, enviar a fiscalización las declaraciones que presenten irregularidades en las sanciones</t>
  </si>
  <si>
    <t>Barrido de las declaraciones en sistemas, con el propósito de verificar las sanciones aduaneras por infracciones a los declarantes, y de ser pertinente, enviar el insumo a fiscalización.</t>
  </si>
  <si>
    <t>Informes de resultado semestrales</t>
  </si>
  <si>
    <t xml:space="preserve">DGA
Dirección de Gestión de Aduanas                                                  Subdirección de Operación Aduanera     
Dirección de Gestión de Innovación y Tecnología - DGIT               </t>
  </si>
  <si>
    <t>ANM-2025-006
H5</t>
  </si>
  <si>
    <r>
      <rPr>
        <b/>
        <sz val="11"/>
        <rFont val="Arial"/>
        <family val="2"/>
      </rPr>
      <t xml:space="preserve">Hallazgo 5. Falta de control a los términos definidos para la presentación de las declaraciones anticipadas en el SI SYGA - SIGLO XXI y a la sanción aplicable por su incumplimiento
</t>
    </r>
    <r>
      <rPr>
        <sz val="11"/>
        <rFont val="Arial"/>
        <family val="2"/>
      </rPr>
      <t xml:space="preserve">
En la revisión de la liquidación de tributos aduaneros de las declaraciones de importación con subpartidas arancelarias que requerían presentación anticipada obligatoria y que fueron declaradas de manera extemporánea en el Sistema SYGA – SIGLO XXI para las Direcciones Seccionales auditadas, durante el período julio 2024 a junio de 2025, se evidenció:  
Levante automático sin liquidación de sanción en dos (2) declaraciones de importación: 352024000337509 y 352025000054872 de la DSIA Buenaventura y ocho (8) declaraciones de la DSIA Santa Marta con los números: 192024000042851, 192024000051003, 192024000077922, 192024000080263, 192025000000260, 192025000003818, 192025000022190 y 192025000037532.
Levante otorgado por el inspector de aduana, con liquidación de sanción inferior a la sanción mínima aplicable en las declaraciones 032024001695713 y 032024000967661 de la DSA de Bogotá Aeropuerto El Dorado.</t>
    </r>
  </si>
  <si>
    <t>Inexactitud en las validaciones automáticas que realiza el sistema SYGA SIGLO XXI para la aceptación de declaraciones de importación por la presentación extemporánea de declaraciones anticipadas obligatoria
Falta de controles, monitoreo y seguimiento a la liquidación de sanciones aduaneras por infracciones de los declarantes en el régimen de importación en las actuaciones aduaneras adelantadas por los inspectores.</t>
  </si>
  <si>
    <t xml:space="preserve">Validaciones manuales aleatorias con periodicidad semestral, de las validaciones realizadas por los sistemas SYGA SIGLO XXI, en la aceptación de las declaraciones de importacion anticipada.
</t>
  </si>
  <si>
    <t>Informe de las validaciones aleatorias resultado de las validaciones realizadas de forma automatica por los sistemas SYGA SIGLO XXI</t>
  </si>
  <si>
    <t xml:space="preserve">Informes semestrales resultado </t>
  </si>
  <si>
    <t xml:space="preserve">DGA
Dirección de Gestión de Aduanas                    Subdirección de Operación Aduanera                                  Direcciones Seccionales de Aduanas de Buenaventura, Bogotá Aeropuerto el Dorado, Santa Marta, Cartagena, Barranquilla, Medellín y Cali - GIT Importaciones 
</t>
  </si>
  <si>
    <t>ANM-2025-006
H6</t>
  </si>
  <si>
    <r>
      <rPr>
        <b/>
        <sz val="11"/>
        <rFont val="Arial"/>
        <family val="2"/>
      </rPr>
      <t xml:space="preserve">Hallazgo 6. Incumplimiento de la normatividad que enmarca el funcionamiento del Comité de Selectividad Aduanera
</t>
    </r>
    <r>
      <rPr>
        <sz val="11"/>
        <rFont val="Arial"/>
        <family val="2"/>
      </rPr>
      <t>En la revisión de las respuestas remitidas y la inspección practicada a la Subdirección de Análisis de Riesgos y Programas en su calidad de Secretaría Técnica del Comité de Selectividad de la UAE DIAN, se observaron las siguientes deficiencias:
a. Incumplimiento en la cantidad de sesiones ordinarias del Comité de Selectividad durante el año 2024
Del análisis realizado a las actas del Comité de Selectividad Aduanera, se observó que durante la vigencia 2024 el comité sesionó únicamente en tres (3) ocasiones, en las siguientes fechas: 
- Sesión ordinaria No. 01 en fecha 1/03/2024, modalidad Virtual por MS Teams
- Sesión ordinaria No. 02 en fecha 3/10/2024, modalidad presenecial
- Sesión ordinaria No. 02 en fecha 3/10/2024, modalidad presenecial
De acuerdo con el artículo 7° de la Resolución 55 de 2013, modificada por la Resolución 155 de 2021 —vigente hasta el 27 de marzo de 2025—, el Comité de Selectividad Aduanera debe reunirse de manera ordinaria al menos cuatro (4) veces al año, previa convocatoria realizada por la Secretaría Técnica. No obstante, del análisis de las actas correspondientes al año 2024, se evidenció que el Comité sesionó únicamente en tres (3) ocasiones, incumpliendo así la periodicidad mínima establecida en la normativa vigente.
Este incumplimiento limita el desarrollo de las funciones asignadas al Comité, particularmente en lo relacionado con la evaluación, orientación, planeación y adopción de políticas de selectividad que garanticen un control aduanero eficiente, alineado con las necesidades institucionales y los principios del Modelo Integrado de Planeación y Gestión (MIPG).
b. Falta de adopción y aprobación del reglamento para el desarrollo de las sesiones del Comité de Selectividad Aduanera
En el ejercicio auditor se observó que, a la fecha de presentación de las situaciones, el Comité de Selectividad Aduanera no ha expedido y aprobado el reglamento para el desarrollo de sus sesiones. Esta omisión representa el incumplimiento de una función propia de dicha instancia, conforme a lo que disponía el numeral 8 del artículo 3° de la Resolución 55 de 2013 (modificada por la Resolución 155 de 2021) y, que fue incluido en la reglamentación vigente —Resolución 201 de 2025— en el numeral 8 del artículo 4°. 
Conforme a lo anterior, el Comité sesiona sin un reglamento que enmarque la ejecución de las actividades encaminadas al cumplimiento de sus funciones, como instancia de evaluación, orientación, planeación y adopción de políticas de selectividad para el control y administración de las operaciones aduaneras.
c. Deficiencias en la gestión documental del Comité de Selectividad Aduanera 
Al revisar la gestión documental generada en el marco del Comité de Selectividad Aduanera, se observó que la misma no está acorde con las Tablas de Retención Documental -TRD- dispuesta en el FT-FI-1303 aplicable a la “Subdirección de Gestión de Análisis Operacional – 100207219”, para la Serie 002, Subserie 007, pues en las unidades documentales de las anualidades 2024 y 2025 dentro de las que obra los FT-ADF-2558 “Hoja de Control Unidad Documental”, se relacionan y disponen las actas del Comité, pero no se incluyen las “comunicaciones oficiales de convocatoria” a cada uno de los miembros, ni el “informe control registro de asistencia reuniones”. 
Es de mencionar que con la actualización de la TRD a la versión 4, para la Serie 01 y Subserie 017 de la Subdirección de Análisis de Riesgo y Programas se disponen la conservación de las “Actas del comité” y “Listado de asistencia”, frente a lo cual se hace necesario completar la documentación.</t>
    </r>
  </si>
  <si>
    <t xml:space="preserve">Deficiencias en el seguimiento y controles a la cantidad de sesiones ordinarias anuales por parte de la Secretaría Técnica y del Comité de Selectividad Aduanera. 
Deficiencias en los controles de las funciones del Comité de Selectividad Aduanera por parte de los miembros y de la Secretaría Técnica. 
Deficiencias en la implementación de controles para la conformación de las unidades documentales de acuerdo con los lineamientos de gestión documental y las TRD aplicables. </t>
  </si>
  <si>
    <t xml:space="preserve">Elaborar de la nueva reglamentación para el funcionamiento del comité de selectividad. 
</t>
  </si>
  <si>
    <t xml:space="preserve">Elaborar Reglamentación
</t>
  </si>
  <si>
    <t xml:space="preserve">Reglamento Comité de Selectividad
</t>
  </si>
  <si>
    <t xml:space="preserve">DGA
Dirección de Gestión de Aduanas   
Dirección de Gestión Estratégica y Analítica - DGEA
Subdirección de Análisis de Riesgo y Programas - SARP
Coordinación de Procesos y Riesgos Operacionales
</t>
  </si>
  <si>
    <t>Crear y actualizar la carpeta de Sharepoint y física de los soportes de las sesiones del Comité de Selectividad</t>
  </si>
  <si>
    <t>Creación y actualizacion de carpeta</t>
  </si>
  <si>
    <t xml:space="preserve">Carpeta
</t>
  </si>
  <si>
    <t>ANM-2025-006
H7</t>
  </si>
  <si>
    <r>
      <rPr>
        <b/>
        <sz val="11"/>
        <rFont val="Arial"/>
        <family val="2"/>
      </rPr>
      <t xml:space="preserve">Hallazgo 7. Deficiencia de control y discrecionalidad en la verificación de requisitos para la aceptación de las solicitudes de trámite manual </t>
    </r>
    <r>
      <rPr>
        <sz val="11"/>
        <rFont val="Arial"/>
        <family val="2"/>
      </rPr>
      <t xml:space="preserve">
En la revisión de una muestra conformada por 50 solicitudes de trámite manual correspondientes a las Direcciones Seccionales auditadas (Bogotá Aeropuerto El Dorado 21, Santa Marta 12, Buenaventura 11 e Ipiales 6) en el periodo comprendido entre el 01 de julio 2024 al 30 de junio de 2025, se evidenciaron las siguientes situaciones:
a. Deficiencias en la validación y control del Formato FT-COA-2134 “Solicitud de trámites manuales” V5
Se identificaron inconsistencias en la gestión del trámite manual para nacionalización de mercancías, relacionadas con la deficiencia de controles en la recepción, la validación de la causal, la completitud del formato FT-COA-2134, la justificación del trámite y su aceptación. En particular, se evidenció falta de mecanismos previos como la radicación en PST, cuando aplica, y el visto bueno del jefe de División/GIT Importaciones, lo cual incrementa el riesgo de discrecionalidad en la aceptación del trámite.  Adicionalmente, se identificaron situaciones como:
- El Formato FT-COA-2134 se encuentra incompleto: ausencia de datos clave, sin firma del funcionario aceptador, uso recurrente de la causal “Otros” sin especificación, justificación insuficiente, omisión del estado del trámite (aceptado/rechazado/devuelto), falta de número de aceptación, bitácora y fechas, y uso de versiones desactualizadas del formato.
- Documentos soporte incompletos en contravención del artículo 177 del Decreto 1165 de 2019 y del procedimiento -PR-COA-0184 
- Causales no consignadas, genéricas o incongruentes frente a las registradas en la bitácora. 
Estas inconsistencias se resumen en la tabla 10, donde se relacionan los casos por Dirección Seccional (Ver Anexo 03) así: 
DSA Bogotá Aeropuerto El Dorado, 54; DSIA Buenaventura, 13; DSIA Santa Marta, 66; DSIA Ipiales, 4 para un total de 137.
b. Deficiencias de registro en el Sistema de Información (SI) Bitácora de Trámites Manuales
Se identificaron deficiencias de registro en el sistema de información Bitácora de Trámites Manuales, que comprometen la trazabilidad y el seguimiento a las operaciones autorizadas. Entre las principales se encuentran:
- Ausencia de sustento en la causal invocada y/o falta de justificación para la aceptación del trámite.  
- Inconsistencias entre la información registrada en la bitácora y la consignada en las solicitudes de trámite manual (FT-COA-2134) previamente autorizadas.  
- Actualización tardía u omisión en el registro de actuaciones del inspector, número de levante y fecha correspondiente, así como deficiencias en la fundamentación de dichas actuaciones, particularmente en los levantes automáticos. 
Lo anterior contraviene lo dispuesto en el manual MN-COA-0023 y el procedimiento PR-COA-0184, que precisan el diligenciamiento íntegro, oportuno y verificable en el sistema, para asegurar transparencia y control institucional.  Estas inconsistencias se resumen en la tabla 11, donde se relacionan los casos por Dirección Seccional. (Ver Anexo 03) así:
DSA Aeropuerto El Dorado, 20; DSIA Buenaventura, 6; DSIA Santa Marta, 20; DSIA Ipiales, 5 para un total de 51.
c. Inconsistencias en el diligenciamiento de la Declaración de Importación litográfica (F500) 
Se constató falta de completitud en el diligenciamiento de la Declaración de Importación (F500) frente a lo establecido en la “Cartilla de diligenciamiento Declaración de Importación 2022” CT-COA-0125 y la normativa aplicable, así como ausencia de referencias obligatorias al trámite manual, afectando la validez y trazabilidad del proceso. 
Las principales deficiencias identificadas son: 
- Casilla 130: No se consigna referencia a la contingencia ni al trámite manual. 
- Casillas 134 y 135: No se diligencian el número y la fecha de levante, lo que puede generar que la declaración no surta efecto legal. 
- Casillas 136 y 137: Ausencia de nombre, cédula y firma del funcionario responsable. 
Estas inconsistencias se resumen en la tabla 12, donde se relacionan los casos por Dirección Seccional. (Ver Anexo 03) así:
DSA Bogotá Aeropuerto El Dorado, 23; DSIA Santa Marta, 15 y DSIA B/tura, 18.</t>
    </r>
  </si>
  <si>
    <t>Deficiencias en el control interno y falta de capacitación del personal encargado del registro y validación de la solicitud y del registro en la bitácora
Ausencia de controles automatizados o listas de verificación estandarizadas
Escasa supervisión o monitoreo del uso del sistema.</t>
  </si>
  <si>
    <t>Capacitar al personal encargado de los registros y realizar listas de verificación estandarizadas en la bitácora de trámites manuales</t>
  </si>
  <si>
    <t>Capacitaciones enfocadas en el registro de bitácora de trámites manuales en las cuales se haga enfasis que debe incluirse la actuación del inspector.</t>
  </si>
  <si>
    <t>Listados de asistencia.</t>
  </si>
  <si>
    <t>Lista de chequeo estandarizada.</t>
  </si>
  <si>
    <t>Lista de chequeo</t>
  </si>
  <si>
    <t xml:space="preserve">
DGA
Dirección de Gestión de Aduanas                    Subdirección de Operación Aduanera        </t>
  </si>
  <si>
    <t>ANM-2025-006
H8</t>
  </si>
  <si>
    <r>
      <rPr>
        <b/>
        <sz val="11"/>
        <rFont val="Arial"/>
        <family val="2"/>
      </rPr>
      <t xml:space="preserve">Hallazgo 8. Deficiencias en la programación, conformación y control de diligencias de inspección aduanera y autos comisorios
</t>
    </r>
    <r>
      <rPr>
        <sz val="11"/>
        <rFont val="Arial"/>
        <family val="2"/>
      </rPr>
      <t xml:space="preserve">
En la revisión de muestras, conformadas por 42 autos comisorios (junto con sus soportes) y 39 actas de inspección, correspondientes a las Direcciones Seccionales auditadas (Bogotá Aeropuerto El Dorado, Santa Marta, Buenaventura e Ipiales) en el periodo comprendido entre el 01 de julio de 2024 al 30 de junio de 2025, se evidenció lo siguiente:
a.	Incumplimiento de requisitos normativos sobre programación y registro de comparecencia (DSIA Santa Marta y Buenaventura)
Durante el desarrollo de las visitas a las Direcciones Seccionales de Impuestos y Aduanas (DSIA) de Santa Marta y Buenaventura, se evidenciaron prácticas que incumplen lo dispuesto en los artículos 182 y 756 (inciso 4) del Decreto 1165 de 2019, 211, 213 y 684-1 de la Resolución 46 de 2019, el numeral 4.3 del instructivo IN-COA-0151 y actividades 20 y 21 del PR-COA-0184. Estas disposiciones exigen que el horario y lugar de comparecencia para la inspección sean determinados, consignados por escrito y coincidan con la diligencia efectivamente realizada. 
En ambas seccionales, la programación se realiza mediante comunicaciones o publicaciones generales que establecen un rango horario para que los declarantes se presenten en las oficinas y firmen los autos comisorios. Posteriormente, inspectores y usuarios acuerdan verbalmente la hora de la inspección, lo cual es diferente a la registrada en el formato FT-COA-2299 “Horario de Comparecencia”, lo que afecta la trazabilidad y el control y la legalidad del proceso.
b. Notificación extemporánea y en lugar distinto del auto comisorio, afectando la trazabilidad y legalidad del acto administrativo
En la revisión de 17 autos comisorios en la DSIA de Santa Marta, se evidenció que éstos son notificados con una antelación o posterioridad considerable (más de 4 horas), lo cual contraviene lo dispuesto en el inciso 4 del artículo 756 del Decreto 1165 de 2019 y el artículo 684-1 de la Resolución 46 de 2019, que exigen la notificación previa al inicio de la diligencia, en el lugar y momento de su realización.
Lo anterior se observa de la siguiente manera: (Ver Anexo 04)
- La hora registrada en el formato FT-COA-2299 difiere de la hora real de inicio y finalización de la inspección.
- No existe evidencia objetiva que permita verificar la comparecencia del usuario en el lugar y hora programados.
- Se genera incertidumbre frente a la aplicación de sanciones por inasistencia previstas en el numeral 3.2 del artículo 29 del Decreto Ley 920 de 2023.
c. Asignación de comisiones en autos comisorios que vulnera el reparto diario y afecta la transparencia en la programación de inspecciones.
En la validación de 31 autos comisorios, se evidenció que la asignación de comisiones no se realiza conforme al sistema de reparto diario en las Direcciones Seccionales de Impuestos y Aduanas (DSIA) de Santa Marta y Buenaventura. En Santa Marta se identificaron 25 casos en los que se asignaron comisiones a los funcionarios para dos días consecutivos, mientras que en Buenaventura se observaron 6 casos donde las comisiones se otorgaron por más de dos días, lo que contraviene el principio de aleatoriedad y rotación diaria previsto en el procedimiento.
Estas prácticas afectan el cumplimiento del plazo legal para la práctica de la inspección aduanera, establecido en el artículo 183 del Decreto 1165 de 2019 y los numerales 4.1.3 y 4.4 del Instructivo IN-COA-0151, lo que puede derivar en actuaciones extemporáneas o no justificadas y compromete la aleatoriedad, objetividad y transparencia en la asignación de comisiones. (Ver Anexo 04)
d. Autos comisorios sin registro de las declaraciones de importación, limitando la precisión y control en la asignación de inspecciones
En la revisión de 25 autos comisorios emitidos por la DSA de Bogotá Aeropuerto El Dorado (6) y DSIA Buenaventura (19) se evidenció que ninguno de estos incluía el formato FT-2300 “Listado de declaraciones de importación manuales para inspección” el cual contiene el listado de declaraciones de importación manuales objeto de inspección y debe estar firmado por el declarante. Esta omisión implica que los autos comisorios fueron emitidos sin el soporte documental requerido para identificar con precisión las declaraciones a inspeccionar, incumpliendo lo señalado en la actividad 21 del PR-COA-0184 y numeral 4.2 del instructivo IN-COA-0151. La falta de esta información limita la precisión del acto administrativo, reduce la trazabilidad de la operación y debilita los controles sobre la facultad otorgada al funcionario (Ver Anexo 04).</t>
    </r>
  </si>
  <si>
    <t>Deficiencias en la aplicación de las normas y procedimientos
Falencias en los controles de primera línea de defensa, como el autocontrol
Falta de capacitación del personal encargado del reparto de las inspecciones y de la elaboración y aprobación de autos comisorios
Deficiente segregación de funciones dentro del proceso de emisión y validación
Prácticas que priorizan la operatividad sobre el cumplimiento normativo
Ausencia de monitoreo en el reparto aleatorio y diario
Falta de herramientas tecnológicas que automaticen el reparto y asignación de inspecciones.</t>
  </si>
  <si>
    <t>Creación e incorporación de herramienta de reparto que cumpla con las características “Aleatorio, transparente y equitativo.” dentro del módulo de aduanas.</t>
  </si>
  <si>
    <t>formato de Aceptación de Pruebas funcionales y salida a producción - FT-IIT-1851.</t>
  </si>
  <si>
    <t xml:space="preserve">Formato
</t>
  </si>
  <si>
    <t xml:space="preserve">DGA 
Dirección de Gestión de Aduanas.                     Subdirección de Operación Aduanera.
Dirección de Gestión de Innovación y tecnología.
</t>
  </si>
  <si>
    <t xml:space="preserve">
Acta de comité de gestión de Cambios.  </t>
  </si>
  <si>
    <t xml:space="preserve">Acta
</t>
  </si>
  <si>
    <t xml:space="preserve">
DGA
Dirección de Gestión de Aduanas.                     Subdirección de Operación Aduanera.
Dirección de Gestión de Innovación y tecnología.
</t>
  </si>
  <si>
    <t>ANM-2025-006
H9</t>
  </si>
  <si>
    <r>
      <rPr>
        <b/>
        <sz val="11"/>
        <rFont val="Arial"/>
        <family val="2"/>
      </rPr>
      <t>Hallazgo 9. Deficiencias en el diligenciamiento de actas de inspección de trámite manual</t>
    </r>
    <r>
      <rPr>
        <sz val="11"/>
        <rFont val="Arial"/>
        <family val="2"/>
      </rPr>
      <t xml:space="preserve">
En la revisión de 39 actas de inspección se identificaron inconsistencias frente a lo establecido en los procedimientos PR-COA-0184, PR-COA-0188 y el IN-COA-0151, afectando la trazabilidad y sustentación de las actuaciones. 
Principales inconsistencias identificadas: 
- Actas citan versiones desactualizadas del PR-COA-0188 e IN-COA-0151 y mencionan la Subdirección de Comercio Exterior (Subdirección de Operación Aduanera desde 2021). 
- No se indica fecha de inicio de la diligencia. 
- Casillas sin diligenciar (17 y 19 DAV y observador). 
- Falta firma del jefe de bodega. 
- No se menciona la comparecencia del auxiliar de la agencia de aduanas ni su acreditación. 
- No se indica porcentaje real de mercancía revisada ni justificación del sobrante conforme art. 153 del Decreto 1165 de 2019. 
- No se registra la verificación del pago de tributos en el acta ni en la bitácora. 
Estas inconsistencias se resumen en la tabla 16, en la que se relacionan los casos por Dirección Seccional (Ver Anexo 05) así: 
DSA Bogotá Aeropuerto el Dorado, 12; DSIA Santa Marta, 23 y DSIA Buenaventura, 4.</t>
    </r>
  </si>
  <si>
    <t>Inadecuada aplicación de los lineamientos establecidos en el Instructivo IN-COA-0151 y los procedimientos PR-COA-0184 y PR-COA-0188
Debilidad de los controles internos al permitir la planificación anticipada y no rotativa de funcionarios, lo que puede derivar en la concentración de funciones en un mismo servidor público
Falta de supervisión o revisión por parte de los jefes inmediatos sobre la calidad del diligenciamiento;
Capacitación insuficiente o no periódica sobre los cambios normativos y procedimentales
Prácticas operativas que priorizan la continuidad del servicio o la disponibilidad de personal, sin considerar el impacto en la transparencia y legalidad del proceso.</t>
  </si>
  <si>
    <t xml:space="preserve">Realizar una capacitación /sensibilización cuatrimestral del Instructivo IN-COA-0151 y los procedimientos PR-COA-0184 y PR-COA-0188 y las normas existentes sobre el tema.
</t>
  </si>
  <si>
    <t xml:space="preserve">Capacitación cuatrimestral
</t>
  </si>
  <si>
    <t xml:space="preserve">Listado de asistencia. 
</t>
  </si>
  <si>
    <t>ANM-2025-006
H10</t>
  </si>
  <si>
    <r>
      <rPr>
        <b/>
        <sz val="11"/>
        <rFont val="Arial"/>
        <family val="2"/>
      </rPr>
      <t>Hallazgo 10. Falta de oportunidad en el registro de control de base de suspensiones FT-COA-2298 y en la entrega de actas de aprehensión a Fiscalización FT-COA-2205</t>
    </r>
    <r>
      <rPr>
        <sz val="11"/>
        <rFont val="Arial"/>
        <family val="2"/>
      </rPr>
      <t xml:space="preserve">
En la revisión de la completitud y actualización del registro del control de base de suspensiones FT- COA-2298 en las direcciones seccionales auditadas, en relación con las declaraciones de importación en causal de suspensión conforme al artículo 185 del Decreto 1165 de 2019 y el instructivo IN-COA-0151, se evidenciaron registros pendientes de validación, sin finalización de la medida o con términos de ampliación cumplidos sin haber obtenido levante. El número de casos se relacionan en la siguiente tabla (Ver Anexo 06), así:
DSA Bogotá Aeropuerto El Dorado, 824; DSIA de Buenaventura, 258; DSIA de Santa Marta y DSIA de Ipiales, 6 declaraciones de importación suspendidas (con y sin declaración de subsanación) sin registro de finalización.
En la revisión realizada a las actas de aprehensión de mercancías en las direcciones seccionales auditadas, se evidenció el incumplimiento del plazo establecido en el procedimiento institucional para el traslado de dichos documentos a la División de Fiscalización, el cual debe efectuarse al día siguiente de la notificación de la aprehensión. Los resultados observados fueron los siguientes: (Ver Anexo 07)
- DSA Buenaventura: Se revisaron 22 actas de aprehensión elaboradas por el GIT de Importaciones, encontrando que el promedio de traslado de las actas y sus soportes a la División de Fiscalización fue de nueve (9) días posteriores a la notificación.
- DSA Bogotá Aeropuerto El Dorado: En el análisis de 23 actas de aprehensión, se identificó un promedio de ocho (8) días para el traslado de los documentos a Fiscalización.
- DSIA Santa Marta: En tres (3) actas revisadas, el traslado se realizó en un promedio de dos (2) días después de la formalización de la aprehensión.
Frente al particular, se observó que la DSIA Ipiales no tiene implementado el control y seguimiento a las aprehensiones que está previsto y estandarizado para el Proceso de Cumplimiento de Obligaciones Aduaneras y Cambiarias, en el formato FT-COA-2205 “Control y Seguimiento a las Aprehensiones” V2.
Con ocasión de la visita de auditoría y posterior a ella, una vez evidenciados los incumplimientos y  la falta de completitud de la Base de Suspensiones “FT-COA-2298” y del seguimiento de las Actas de Aprehensión “FT-COA-2005”, las direcciones seccionales a través de los GIT de Importaciones han implementado acciones de mejoramiento correctivas para la optimización y actualización de estos controles, de los cuales se sugiere retomarlos en las acciones de mejoramiento que se propongan para mitigar y contrarrestar la causas que estaban dando origen es estos incumplimientos.</t>
    </r>
  </si>
  <si>
    <t>Debilidades en el monitoreo y seguimiento para el registro oportuno de la Base de Suspensiones en el procedimiento nacionalización de mercancía
Debilidades en el monitoreo y seguimiento para el registro para el control de términos de entrega de actas de aprehensión  a fiscalización, para el inicio de la Definición de situación Jurídica de las Mercancías,.</t>
  </si>
  <si>
    <t>Expedir un lineamiento para efectos de que área administrativa del GIT de importaciones, quien haga sus veces o a quien se designe, realice seguimiento a los traslados hechos a Fiscalización y la actualización del registro del contro de la base de suspensiones</t>
  </si>
  <si>
    <t xml:space="preserve">
Lineamiento para efectos de realizar seguimiento a los traslados al área competente y a las actualizaciones de la base de suspensiones.
</t>
  </si>
  <si>
    <t xml:space="preserve">Lineamiento 
</t>
  </si>
  <si>
    <t xml:space="preserve">DGA
Dirección de Gestión de Aduanas                                                  Subdirección de Operación Aduanera     
                                       </t>
  </si>
  <si>
    <t>Monitoreo del cumplimiento de los traslados y a las actualizaciones correspondientes</t>
  </si>
  <si>
    <t>Informe monitoreo semestral</t>
  </si>
  <si>
    <t xml:space="preserve">DGA
Dirección de Gestión de Aduanas                    Subdirección de Operación Aduanera                                  Direcciones Seccionales de Aduanas de Buenaventura, Bogotá Aeropuerto el Dorado, Santa Marta, Cartagena, Barranquilla, Medellín y Cali - GIT Importaciones o quien haga sus veces.            </t>
  </si>
  <si>
    <t>ANM-2025-006
H11</t>
  </si>
  <si>
    <r>
      <rPr>
        <b/>
        <sz val="11"/>
        <rFont val="Arial"/>
        <family val="2"/>
      </rPr>
      <t xml:space="preserve">Hallazgo 11. Inconsistencias entre el canal de riesgo asignado en SI Selectividad y el tipo de inspección ejecutada en SYGA en DSA Bogotá Aeropuerto El Dorado y DSIA Buenaventura – Subdirección de Operación Aduanera </t>
    </r>
    <r>
      <rPr>
        <sz val="11"/>
        <rFont val="Arial"/>
        <family val="2"/>
      </rPr>
      <t xml:space="preserve">
Durante la revisión del proceso de selectividad y control a las declaraciones de importación en las dependencias DSA Bogotá Aeropuerto El Dorado y DSIA Buenaventura, se identificaron 16 declaraciones de importación, correspondientes al período julio de 2024 a junio de 2025, en las cuales el SI Selectividad Aduanera LUCIA asignó canal ROJO (Inspección física) o NARANJA (Inspección documental) pero, al consultar el SI SYGA SIGLO XXI, estas registraron “Levante Automático”, de lo cual no se encontró evidencia de la realización de alguna inspección asociada a dichas declaraciones (Ver Anexo 08).
La muestra fue obtenida mediante cruce de información entre los archivos de declaraciones de importación F500 (SYGA) y el sistema Selectividad LUCIA, realizando análisis de correspondencia entre el canal de riesgo asignado y la actuación efectivamente ejecutada que aparece en SYGA. En la siguiente tabla se presentan los casos detectados, clasificados por seccional, así: DSA Aeropuerto El Dorado, 13 y DSIA Buenaventura, 3.</t>
    </r>
  </si>
  <si>
    <t>Deficiencias en la trazabilidad y sincronización entre los sistemas SI Selectividad y SYGA Siglo XXI.
 Debilidades en el monitoreo de información
Ausencia de logs de auditoría y de aplicaciones que permitan identificar anomalías.</t>
  </si>
  <si>
    <t xml:space="preserve">Desarrollar (3) mesas de trabajo con el contratista para revisar la posible consulta y validación de los logs transacionales.
</t>
  </si>
  <si>
    <t xml:space="preserve">Revisar la posible consulta y validación de los logs transaccionales sobre las bases de datos de selectividad - LUCIA, interfaz SYGA-MUISCA.
</t>
  </si>
  <si>
    <t xml:space="preserve">Actas de reunión
</t>
  </si>
  <si>
    <t xml:space="preserve">DGA
Dirección de Gestión de Aduanas
Subdirección de Operación Aduanera 
DGA
Dirección de Gestión Estratégica y Analítica 
Subdirección de Análisis de Riesgo y Programas 
Coordinación de Procesos y Riesgos Operacionales
DGIT
Dirección de Gestión de Innovación y Tecnología 
Subdirección de Soluciones y Desarrollo
Oficina de Seguridad de la Información </t>
  </si>
  <si>
    <t>ANM-2025-006
H12</t>
  </si>
  <si>
    <r>
      <rPr>
        <b/>
        <sz val="11"/>
        <rFont val="Arial"/>
        <family val="2"/>
      </rPr>
      <t xml:space="preserve">Hallazgo 12. Cuentas de usuario SYGA activas, vinculadas a funcionarios retirados de la entidad – Registro y Control Aduanero </t>
    </r>
    <r>
      <rPr>
        <sz val="11"/>
        <rFont val="Arial"/>
        <family val="2"/>
      </rPr>
      <t xml:space="preserve">
Resultado del análisis del reporte de funcionarios de planta DIAN, remitido por la subdirección de Gestión del Empleo Público con corte a 30/06/2025; y de roles del Sistema de Información SYGA, remitido en respuesta 100202204-1714 por parte de la DGIT; se identificaron dos (2) cuentas de usuario en estado Activo y una cuenta en estado Primera Vez, pertenecientes a exfuncionarios que se encuentran desvinculados de la entidad. De igual manera, se encontraron, en el reporte de usuarios SYGA, tres (3) cuentas para las cuales los números de identificación no coinciden con los Nombres y Apellidos de su documento de identificación. (Ver Anexo 09). </t>
    </r>
  </si>
  <si>
    <t>Deficiencias en el proceso de revisión y depuración de roles y perfiles
Falta de herramientas de control y supervisión en la asignación de los roles.</t>
  </si>
  <si>
    <t xml:space="preserve">Actualizar el Anexo de roles de las soluciones tecnologicas  de acuerdo con lo informado por las direcciones de gestión </t>
  </si>
  <si>
    <t>Realizar solicitud a todas las áreas para la identificación, actualización y depuración del Anexo de roles de las soluciones tecnológicas .</t>
  </si>
  <si>
    <t xml:space="preserve">DGA
Dirección de Gestión de Aduanas
Subdirección de Operación Aduanera 
DGIT
Dirección de Gestión de Innovación y Tecnología 
Subdirección de Soluciones y Desarrollo
Coordinación de Soporte Técnico al Usuario </t>
  </si>
  <si>
    <t>ANM-2025-006
H13</t>
  </si>
  <si>
    <r>
      <rPr>
        <b/>
        <sz val="11"/>
        <rFont val="Arial"/>
        <family val="2"/>
      </rPr>
      <t xml:space="preserve">Hallazgo 13. Deficiencia en el control de uso del servicio “Zona Wifi Gratis para la Gente” en DSA Aeropuerto El Dorado, DSIA Santa Marta, DSIA Ipiales y DSIA Buenaventura – Dirección de Gestión de Innovación y Tecnología </t>
    </r>
    <r>
      <rPr>
        <sz val="11"/>
        <rFont val="Arial"/>
        <family val="2"/>
      </rPr>
      <t xml:space="preserve">
Durante las visitas efectuadas a la DSA Aeropuerto El Dorado, DSIA Santa Marta, DSIA Ipiales y DSIA Buenaventura, se evidenció que, a través del servicio de red Wifi de acceso gratuito para los ciudadanos (“Zona Wifi Gratis para la Gente”), es posible la navegación, reproducción y uso de plataformas de video streaming y otros servicios de carácter recreativo, sin restricciones aparentes de contenido ni de consumo de ancho de banda. Esta situación refleja una deficiencia en la aplicación de los lineamientos de seguridad de redes y servicios de red, segmentación, monitoreo y registro establecidos en el manual MN-IIT-0072 “Políticas y Lineamientos de Seguridad de la Información” V5, los cuales disponen que los recursos de conectividad deben ser administrados y controlados para prevenir usos no autorizados o no alineados con los fines institucionales, así como para garantizar la disponibilidad y calidad del servicio para los trámites y servicios ofrecidos por la Entidad. 
La situación descrita puede generar, entre otros, los siguientes impactos: 
- Saturación o degradación del desempeño de la red inalámbrica, afectando la disponibilidad y calidad del servicio para los ciudadanos que requieren utilizar la “Zona Wifi Gratis para la Gente” como apoyo a trámites y servicios de la DIAN. 
- Uso inadecuado de recursos tecnológicos institucionales, al destinar capacidad y ancho de banda a actividades recreativas no relacionadas con la misionalidad de la Entidad. 
- Incremento del riesgo de exposición a contenidos no apropiados o potencialmente maliciosos, al no contar con esquemas de filtrado y monitoreo acordes con los lineamientos de seguridad de la información vigentes.</t>
    </r>
  </si>
  <si>
    <t>Fallas en la configuración de políticas de filtrado/QoS en la red de Zona WiFi Gratis para la Gente y ausencia de límites por usuario.</t>
  </si>
  <si>
    <t>Revisar y monitorear la prestación del servicio</t>
  </si>
  <si>
    <t>Reporte mensual del proveedor del servicio “Zona WiFi Gratis para la Gente” que evidencie métricas de la prestación del mismo en las sedes de la Entidad.</t>
  </si>
  <si>
    <t>Informes mensual</t>
  </si>
  <si>
    <t xml:space="preserve">DGA
Dirección de Gestión de Aduanas 
Subdirección de Operación Aduanera
DGIT
Dirección de Gestión de Innovación y Tecnología 
Subdirección de Infraestructura Tecnológica y de Operaciones </t>
  </si>
  <si>
    <t>ANM-2025-006
H14</t>
  </si>
  <si>
    <r>
      <rPr>
        <b/>
        <sz val="11"/>
        <rFont val="Arial"/>
        <family val="2"/>
      </rPr>
      <t xml:space="preserve">Hallazgo 14. Deficiencias en la aplicación de políticas de seguridad de la información en terminal de apoyo a la ciudadana – DSIA Ipiales </t>
    </r>
    <r>
      <rPr>
        <sz val="11"/>
        <rFont val="Arial"/>
        <family val="2"/>
      </rPr>
      <t xml:space="preserve">
Durante la visita virtual a la DSIA Ipiales, en el puesto de control Rumichaca, se evidenció que en la estación de cómputo identificada como 037-8FRCBM2, con placa DIAN No. 480460, destinada para el apoyo al ciudadano, se encontraban almacenados archivos en las carpetas “Documentos”, “Descargas”, “Escritorio” y “Papelera de reciclaje”.
Al revisar dichos archivos se constató que correspondían a documentos privados de un ciudadano, tales como tarjeta de propiedad de vehículo y copias de documentos de identificación, que contienen datos personales de carácter reservado. Estos archivos permanecen accesibles para usuarios que hagan uso posterior de la estación de cómputo, sin que se evidencien mecanismos de borrado automático, perfiles de sesión temporal o procedimientos de limpieza de información al finalizar cada atención.
Esta situación implica una exposición innecesaria de datos personales de ciudadanos, al permitir que usuarios no autorizados puedan visualizar, copiar o reutilizar dicha información, lo que genera posibilidades de:
- Vulneración de la confidencialidad de los datos personales almacenados en el equipo. 
- Suplantación de identidad y posibles fraudes a partir de la información contenida en los documentos hallados. 
- Incumplimiento de las políticas internas de seguridad de la información y del régimen de protección de datos personales aplicable, así como afectación a la confianza de los ciudadanos en el manejo de su información por parte de la Entidad. (Ver Anexo10)</t>
    </r>
  </si>
  <si>
    <t>Incumplimiento o deficiencia en la aplicación de las normas, políticas o procedimientos de seguridad digital.</t>
  </si>
  <si>
    <t>Fortalecer la adopción de la seguridad y  privacidad de la inforamación a través de campañas masivas de comunicación asociadas a la protección de la inforación y datos personales (archivos físicos), a  través de los canales institucionales definidos para tal fin</t>
  </si>
  <si>
    <t>Campañas de sensibilización y comunicación a través del plan a nual de comunicaciones (TEMAS OSI)</t>
  </si>
  <si>
    <t>Piezas de comunicación</t>
  </si>
  <si>
    <t>DGA 
Dirección de Gestión de Aduanas 
Oficina de Seguridad de la Información</t>
  </si>
  <si>
    <t xml:space="preserve">Hacer solicitud a la sede para que recuerden a los usuarios cerrar sesión cada vez que utilicen la sesión.
</t>
  </si>
  <si>
    <t>Comunicado (correo electrónico) al informático de la sede y al director de la seccional para que los funcionarios de atención al ciudadano recomienden a los usuarios cerrar sesión.</t>
  </si>
  <si>
    <t xml:space="preserve">Correo electronico
</t>
  </si>
  <si>
    <t xml:space="preserve">DGA 
Dirección de Gestión de Aduanas 
Subdirección de Operación Aduanera
DGIT
Dirección de Gestión de Innovación y Tecnología 
Subdirección de Infraestructura Tecnológica y de Operaciones </t>
  </si>
  <si>
    <t>ANM-2025-006
H15</t>
  </si>
  <si>
    <r>
      <rPr>
        <b/>
        <sz val="11"/>
        <rFont val="Arial"/>
        <family val="2"/>
      </rPr>
      <t>Hallazgo 15. Carencia de logs de auditoría y de eventos en el sistema Selectividad Aduanera – Dirección de Gestión de Innovación y Tecnología</t>
    </r>
    <r>
      <rPr>
        <sz val="11"/>
        <rFont val="Arial"/>
        <family val="2"/>
      </rPr>
      <t xml:space="preserve">
La verificación realizada con el área técnica evidenció que el sistema no dispone de logs de auditoría funcional ni de seguridad, y que los registros existentes se limitan a trazas técnicas en modo info/debug/trace, utilizadas únicamente para diagnóstico y depuración de errores. Estos archivos no capturan información de acción ejecutada, tabla afectada ni marca temporal de transacción, impidiendo reconstruir eventos o correlacionarlos con los procesos de selectividad. 
El personal técnico informó, además, que los logs generados presentan retención variable entre un día y seis meses, sin política ni procedimiento formal que defina criterios de conservación o depuración. La retención depende del volumen de datos y de la capacidad de almacenamiento disponible, lo que implica sobreescritura o eliminación rotativa para liberar espacio. Esta condición representa una ausencia de trazabilidad sobre las reglas de selectividad, la fecha en que se producen los cambios o el usuario con privilegios que los ejecuta.</t>
    </r>
  </si>
  <si>
    <t xml:space="preserve">Logging inactivo/incompleto en aplicaciones.
Centro de Monitoreo de Seguridad de la Información sin operación efectiva de alertamiento.
Retención de logs menor a 12 meses
Falta de coordinación entre DGIT, OSI y SITO respecto a la ejecución de lineamientos relacionados con logs de auditoría. </t>
  </si>
  <si>
    <t>Diseñar el instructivo de Gestión de logs</t>
  </si>
  <si>
    <t>Generar un documento para establecer los lineamientos para la definición, implementación y gestión de logs de bases de datos, aplicaciones y auditorías, con el objetivo de garantizar trazabilidad, seguridad y capacidad de diagnóstico en los sistemas de información de la UEA - Dirección de Impuestos y Aduanas Nacionales.</t>
  </si>
  <si>
    <t>Instructivo de gestion de logs</t>
  </si>
  <si>
    <t xml:space="preserve">DGA 
Dirección de Gestión de Aduanas 
Subdirección de Operación Aduanera
DGIT 
Dirección de Gestión de Innovación y Tecnología 
Subdirección de Infraestructura Tecnológica y de Operaciones 
Subdirección de Soluciones y Desarrollo 
Oficina de Seguridad de la Información </t>
  </si>
  <si>
    <t>CGR</t>
  </si>
  <si>
    <t>4 Aud Especial Vig 2005- Jun 2009
AEF - Seguimiento PM 2014</t>
  </si>
  <si>
    <t>22 02 001</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</si>
  <si>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</si>
  <si>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</si>
  <si>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t xml:space="preserve">Definir Estrategia de Digitalización del Proyecto de Desaduanamiento.
</t>
  </si>
  <si>
    <t>Estrategia de Digitalización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</si>
  <si>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</si>
  <si>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t xml:space="preserve">Desarrollar o adquirir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</si>
  <si>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</si>
  <si>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rFont val="Arial"/>
        <family val="2"/>
      </rPr>
      <t xml:space="preserve">DGIT
</t>
    </r>
    <r>
      <rPr>
        <sz val="12"/>
        <rFont val="Arial"/>
        <family val="2"/>
      </rPr>
      <t xml:space="preserve">NC - Proceso Cumplimiento de Obligaciones Aduaneras y Cambiarias
Dirección de Gestión de Aduanas
Subdirección de Operación Aduanera
</t>
    </r>
  </si>
  <si>
    <r>
      <rPr>
        <b/>
        <sz val="12"/>
        <rFont val="Arial"/>
        <family val="2"/>
      </rPr>
      <t xml:space="preserve">DGIT
</t>
    </r>
    <r>
      <rPr>
        <sz val="12"/>
        <rFont val="Arial"/>
        <family val="2"/>
      </rPr>
      <t xml:space="preserve">NC - Subproceso Innovación y Tecnología
Dirección de Gestión de Innovación y Tecnología
Subdirección de Innovación y Proyectos
Subdirección de Soluciones y Desarrollo
</t>
    </r>
  </si>
  <si>
    <t xml:space="preserve">Definir un Plan de trabajo de desarrollo de la solución tecnológica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</si>
  <si>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t>
    </r>
  </si>
  <si>
    <t xml:space="preserve">Aprobar o validar el Plan de trabajo de la implementación de la solución tecnológica </t>
  </si>
  <si>
    <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</si>
  <si>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</si>
  <si>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rFont val="Arial"/>
        <family val="2"/>
      </rPr>
      <t xml:space="preserve">DGIT
</t>
    </r>
    <r>
      <rPr>
        <sz val="12"/>
        <rFont val="Arial"/>
        <family val="2"/>
      </rPr>
      <t>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</si>
  <si>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</si>
  <si>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t>PROYECTO CSNI - DIAN . Entregado a la DIAN por el Minhacienda según oficio 2-2014-004964 del 11/02/2014
AEF - Seguimiento PM 2014</t>
  </si>
  <si>
    <t>22 02 100</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</si>
  <si>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</si>
  <si>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</si>
  <si>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</si>
  <si>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</si>
  <si>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</si>
  <si>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</si>
  <si>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</si>
  <si>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</si>
  <si>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</si>
  <si>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</si>
  <si>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</si>
  <si>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t>Priorizar y detallar requerimientos funcionales tecnológicos necesario para la solución tecnológica para el proceso de Comercialización.</t>
  </si>
  <si>
    <t>Requerimientos Funcionales</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</si>
  <si>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</si>
  <si>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</si>
  <si>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 xml:space="preserve">Definir  el plan de
trabajo de la solución
tecnológica </t>
  </si>
  <si>
    <r>
      <rPr>
        <b/>
        <sz val="12"/>
        <rFont val="Arial"/>
        <family val="2"/>
      </rP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</si>
  <si>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Poner en producción la solución tecnológica
tecnológica</t>
  </si>
  <si>
    <t xml:space="preserve">Definir la puesta producción de la  solución tecnoloógica </t>
  </si>
  <si>
    <t>a) (01) Un  formato de Aceptación de Pruebas funcionales y salida a producción - FT-IIT-1851.
b) (01) Un formato información de versión  FT-IIT-2180
c)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</si>
  <si>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</si>
  <si>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</si>
  <si>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</si>
  <si>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</si>
  <si>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</si>
  <si>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</si>
  <si>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</si>
  <si>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</si>
  <si>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</si>
  <si>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</si>
  <si>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</si>
  <si>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</si>
  <si>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</si>
  <si>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</si>
  <si>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</si>
  <si>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</si>
  <si>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</si>
  <si>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</si>
  <si>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</si>
  <si>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</si>
  <si>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</si>
  <si>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</si>
  <si>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</si>
  <si>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</si>
  <si>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</si>
  <si>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</si>
  <si>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</si>
  <si>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</si>
  <si>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</si>
  <si>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</si>
  <si>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</si>
  <si>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</si>
  <si>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</si>
  <si>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</si>
  <si>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</si>
  <si>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</si>
  <si>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</si>
  <si>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</si>
  <si>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t>a. (01) un Formato Información de Versión 300001 - FT-SI-2180 
b. (01) un Formato  de Aceptación de Pruebas Funcionales y Salida a Producción  - FT-SI-1851
c.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</si>
  <si>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</si>
  <si>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</si>
  <si>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t>
    </r>
  </si>
  <si>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</si>
  <si>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</si>
  <si>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</si>
  <si>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</si>
  <si>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</si>
  <si>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</si>
  <si>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t xml:space="preserve">Iniciar el proyecto con la definición de  los requerimientos funcionales de Anotaciones Fiscales 
</t>
  </si>
  <si>
    <r>
      <rPr>
        <b/>
        <sz val="12"/>
        <rFont val="Arial"/>
        <family val="2"/>
      </rPr>
      <t>DGIT</t>
    </r>
    <r>
      <rPr>
        <sz val="12"/>
        <rFont val="Arial"/>
        <family val="2"/>
      </rPr>
      <t xml:space="preserve">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</si>
  <si>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</si>
  <si>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</si>
  <si>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REFORMULADO
12072023
15052024</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</si>
  <si>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</si>
  <si>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</si>
  <si>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</si>
  <si>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</si>
  <si>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</si>
  <si>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</si>
  <si>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t xml:space="preserve">Priorizar y detallar requerimientos Funcionales tecnológicos necesario para la solución tecnológica  del Proyecto de Cartera.
</t>
  </si>
  <si>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</si>
  <si>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t>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NOTAS: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t>
  </si>
  <si>
    <t xml:space="preserve">Presentar Informe Semanal </t>
  </si>
  <si>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</si>
  <si>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</si>
  <si>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</si>
  <si>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</si>
  <si>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</si>
  <si>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</si>
  <si>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</si>
  <si>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</si>
  <si>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</si>
  <si>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</si>
  <si>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</si>
  <si>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</si>
  <si>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</si>
  <si>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t xml:space="preserve">Definir Estrategia de Digitalización del Proyecto de Desaduanamiento.
</t>
  </si>
  <si>
    <t xml:space="preserve">Desarrollar o adquirir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</si>
  <si>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</si>
  <si>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</si>
  <si>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</si>
  <si>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</si>
  <si>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</si>
  <si>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</si>
  <si>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</si>
  <si>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</si>
  <si>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</si>
  <si>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</si>
  <si>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</si>
  <si>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</si>
  <si>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</si>
  <si>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</si>
  <si>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</si>
  <si>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</si>
  <si>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</si>
  <si>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</si>
  <si>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</si>
  <si>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t>Elaborar el Plan de trabajo V1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</si>
  <si>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V1 aprobado.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</si>
  <si>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</si>
  <si>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</si>
  <si>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</si>
  <si>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</si>
  <si>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</si>
  <si>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</si>
  <si>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</si>
  <si>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</si>
  <si>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</si>
  <si>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</si>
  <si>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</si>
  <si>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</si>
  <si>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30112021
20052022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</si>
  <si>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</si>
  <si>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t xml:space="preserve">3. Realizar un seguimiento mensual al sistema informático electrónico  </t>
  </si>
  <si>
    <t>Realizar un seguimiento mensual conjunta con el area de tecnología al sistema informático electrónico el ultimo día hábil del mes.</t>
  </si>
  <si>
    <t>Informe de resultados</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</si>
  <si>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</si>
  <si>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AUDITORÍA DE CUMPLIMIENTO - Proceso Operación Aduanera, vigencia 2022</t>
  </si>
  <si>
    <t xml:space="preserve">17  01 008   </t>
  </si>
  <si>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</si>
  <si>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</si>
  <si>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</si>
  <si>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</si>
  <si>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</si>
  <si>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</si>
  <si>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</si>
  <si>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</si>
  <si>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t>Auditoria Financiera Vigencia 2024</t>
  </si>
  <si>
    <t xml:space="preserve">11  03  001   </t>
  </si>
  <si>
    <r>
      <rPr>
        <b/>
        <sz val="12"/>
        <rFont val="Arial"/>
        <family val="2"/>
      </rPr>
      <t xml:space="preserve"> Hallazgo No. 3 Implementación Plan de Modernización Tecnológica (A)</t>
    </r>
    <r>
      <rPr>
        <sz val="12"/>
        <rFont val="Arial"/>
        <family val="2"/>
      </rPr>
      <t xml:space="preserve">
“(…)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1.Los procesos de cobro se ejecutan entre varios sistemas que gestionan la información de manera fraccionada y no se comunican entre sí, dando como resultado múltiples tareas manuales y la dificultad consecuente de control y seguimiento. 
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
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t>
    </r>
  </si>
  <si>
    <t xml:space="preserve">“(…) Lo anterior, pone en evidencia una posible inobservancia del deber legal de implementar acciones correctivas efectivas y oportunas que garanticen la operación adecuada de las herramientas tecnológicas vinculadas al cumplimiento efectivo del deber misional de la entidad(…)”. </t>
  </si>
  <si>
    <t>Implementar la funcionalidad de corrección de los actos administrativos en el  SIE de Devoluciones</t>
  </si>
  <si>
    <t>Definición de requerimientos funcionales</t>
  </si>
  <si>
    <t xml:space="preserve">Documento de requerimientos funcionales </t>
  </si>
  <si>
    <r>
      <rPr>
        <b/>
        <sz val="12"/>
        <rFont val="Arial"/>
        <family val="2"/>
      </rPr>
      <t xml:space="preserve">DGIT
</t>
    </r>
    <r>
      <rPr>
        <sz val="12"/>
        <rFont val="Arial"/>
        <family val="2"/>
      </rPr>
      <t xml:space="preserve">Dirección de Gestión de Impuestos
Subdirección de Devoluciones
</t>
    </r>
  </si>
  <si>
    <t xml:space="preserve">Desarrollo de la funcionalidad </t>
  </si>
  <si>
    <t>Informe semestral de seguimiento</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</si>
  <si>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</si>
  <si>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Impuestos
Subdirección de Devoluciones
Subdirección Cobranzas y Control Extensivo
Subdirección de Recaudo 
Coordinación de la Función Recaudadora </t>
    </r>
  </si>
  <si>
    <t xml:space="preserve">Poner en  producción de la funcionalidad </t>
  </si>
  <si>
    <t>Puesta en producción de la funcionalidad  
a. (01) Un formato información de versión             FT-IIT-2180
b. (01) Un Acta de comité de gestión de Cambios de Tecnología</t>
  </si>
  <si>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</si>
  <si>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t xml:space="preserve">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t>
  </si>
  <si>
    <t xml:space="preserve">1. Solicitar pst 
2. Verificar información por parte de la CAAI
3. Clasificar la información por DS o DO y remitir correo electrónico a jefes de Recaudo y Fiscalización
4. Gestión de validación, verificación y corrección por parte de las DS o DOGC
5. Verificar la gestión de las correcciones,  si hay lugar </t>
  </si>
  <si>
    <t xml:space="preserve">2 PST
2 Correo electrónico </t>
  </si>
  <si>
    <r>
      <rPr>
        <b/>
        <sz val="12"/>
        <rFont val="Arial"/>
        <family val="2"/>
      </rPr>
      <t xml:space="preserve">DGIT
</t>
    </r>
    <r>
      <rPr>
        <sz val="12"/>
        <rFont val="Arial"/>
        <family val="2"/>
      </rPr>
      <t xml:space="preserve">Dirección de Gestión de Innovación y  Tecnología 
Subdirección Procesamiento De Datos
</t>
    </r>
    <r>
      <rPr>
        <b/>
        <sz val="12"/>
        <rFont val="Arial"/>
        <family val="2"/>
      </rPr>
      <t xml:space="preserve">
</t>
    </r>
    <r>
      <rPr>
        <sz val="12"/>
        <rFont val="Arial"/>
        <family val="2"/>
      </rPr>
      <t>Dirección de Gestión de Impuestos
Subdirección de Recaudo 
Coordinación de Administración de Aplicativos de Impuestos</t>
    </r>
  </si>
  <si>
    <t xml:space="preserve">Efectuar ajustes en el aplicativo SIPAC con el fin de mitigar riesgos en la generación de actuaciones y expedientes manuales </t>
  </si>
  <si>
    <t xml:space="preserve">Mesas de trabajo para definir priorización funcional de acuerdo con los recursos disponibles </t>
  </si>
  <si>
    <t xml:space="preserve">Actas de reunión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</si>
  <si>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</si>
  <si>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Definir un plan de trabajo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</si>
  <si>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</si>
  <si>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Ejecución de actividades del plan de trabajo </t>
  </si>
  <si>
    <t xml:space="preserve">Puesta en producción de las funcionalidades  descritas en el plan de trabajo
 (01) Un Acta de comité de gestión de Cambios de Tecnología </t>
  </si>
  <si>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Corporativa
Subdirección Logística
</t>
    </r>
  </si>
  <si>
    <t xml:space="preserve">Implementar nuevos controles en el aplicativo SYGA. para garantizar la integridad de los datos de las DIM (Declaraciones de Importación), entre el repositorio primario o fuente primaria de los datos y los demás repositorios a donde se migra la información de las DIM. </t>
  </si>
  <si>
    <t xml:space="preserve">Cambio del procedimiento de generación del XML de las declaraciones de importación.
Implementación de un proceso de verificación de la integridad de los datos del XML </t>
  </si>
  <si>
    <t xml:space="preserve">Puesta en producción de acuerdo al procedimiento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</si>
  <si>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Subdirección de Infraestructura Tecnológica y de Operaciones 
Dirección de Gestión de Aduanas 
Oficina de Seguridad de la Información </t>
    </r>
  </si>
  <si>
    <t>POLFA</t>
  </si>
  <si>
    <t>Auditoría de Cumplimiento adelantada a la UAE – DIRECCIÓN DE IMPUESTOS Y ADUANAS NACIONALES – DIAN – Operación Aduanera y Cambiaria, vigencias 2023, 2024 a 30 de junio de 2025.</t>
  </si>
  <si>
    <t xml:space="preserve">19  01 100   </t>
  </si>
  <si>
    <r>
      <t xml:space="preserve">Hallazgo nro. 1 Cruces Retención de Divisas – POLFA
</t>
    </r>
    <r>
      <rPr>
        <sz val="12"/>
        <rFont val="Arial"/>
        <family val="2"/>
      </rPr>
      <t>“(…) se realizó verificación y cruce del reporte de retención de divisas correspondiente a las vigencias 2023, 2024 y a 30 de junio 2025, remitido por la POLFA13, contra la información registrada en la base histórica de viajeros, ingresada por Operación Aduanera, evidenciando las siguientes situaciones:
1. Se identificaron inconsistencias en el valor de las divisas en 10 Actas de retención reportadas por la POLFA, frente a la información registrada en la base histórica de viajeros.
2. Se constató la ausencia del registro de 19 Actas de retención de divisas en la base histórica de viajeros, (...)”
“(…) Lo anterior, evidencia que se dejó de registrar divisas en la base histórica de viajeros por $197.933.266, 40(…)”
“(…) evidencia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 (…)”</t>
    </r>
  </si>
  <si>
    <t>“(…)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t>
  </si>
  <si>
    <t>Implementar mecanismos para el control y verificación de la información relacionada con retenciones de divisas en la modalidad de viajeros, en articulación con las áreas competentes.</t>
  </si>
  <si>
    <t>1. Realizar una mesa de trabajo entre la POLFA y la DIAN con el fin de determinar las posibles inconsistencias y omisiones en la  base de datos histórica de viajeros en relación con actas de retención de divisas en el Aeropuerto El Dorado de Bogotá.</t>
  </si>
  <si>
    <t>Acta Mesa de Trabajo</t>
  </si>
  <si>
    <r>
      <rPr>
        <b/>
        <sz val="12"/>
        <rFont val="Arial"/>
        <family val="2"/>
      </rPr>
      <t>POLFA</t>
    </r>
    <r>
      <rPr>
        <sz val="12"/>
        <rFont val="Arial"/>
        <family val="2"/>
      </rPr>
      <t xml:space="preserve">
Dirección de Gestión de Aduanas 
Subdirección de Operación Aduanera
Dirección Seccional de Aduanas de Bogotá - Aeropuerto El Dorado
División de Viajeros 
Dirección de Gestión de Policía Fiscal y Aduanera 
Grupo Operativo Aeropuerto El Dorado/ AEROP-POLFA </t>
    </r>
  </si>
  <si>
    <t>2. Solicitar a la Dirección de Gestión de Aduanas DGA, la inclusión en el “PROTOCOLO APOYO POLICÍA FISCAL Y ADUANERA EN ZONA PRIMARIA ADUANERA” de un acápite que autorice remitir a la POLFA información consolidada respecto de las cifras oficiales de retención de divisas en la que haya existido apoyo del personal adscrito a la POLFA, sin que ello implique acceso directo a las bases de datos de la DIAN, ni el suministro de datos personales sujetos a reserva.</t>
  </si>
  <si>
    <t>Comunicación Oficial</t>
  </si>
  <si>
    <r>
      <rPr>
        <b/>
        <sz val="12"/>
        <rFont val="Arial"/>
        <family val="2"/>
      </rPr>
      <t xml:space="preserve">POLFA </t>
    </r>
    <r>
      <rPr>
        <sz val="12"/>
        <rFont val="Arial"/>
        <family val="2"/>
      </rPr>
      <t xml:space="preserve">
Dirección de Gestión de Policía Fiscal y Aduanera</t>
    </r>
  </si>
  <si>
    <r>
      <t>3.  Realizar un informe mensual desde la Subdirección de Operación Aduanera sobre los controles establecidos en el "</t>
    </r>
    <r>
      <rPr>
        <i/>
        <sz val="12"/>
        <rFont val="Arial"/>
        <family val="2"/>
      </rPr>
      <t>Lineamiento de control y seguimiento al traslado de las divisas retenidas al responsable de su custodia, atendiendo los protocolos de seguridad establecidos</t>
    </r>
    <r>
      <rPr>
        <sz val="12"/>
        <rFont val="Arial"/>
        <family val="2"/>
      </rPr>
      <t>" del 26 de enero de 2026, emitido por la Subdirección de Operación Aduanera, en el que se establece la responsabilidad de los jefes de las Divisiones y Grupos de Viajeros de las Direcciones Seccionales de realizar control semanal a las bases de datos de retención de divisas.</t>
    </r>
  </si>
  <si>
    <r>
      <rPr>
        <b/>
        <sz val="12"/>
        <rFont val="Arial"/>
        <family val="2"/>
      </rPr>
      <t>POLFA</t>
    </r>
    <r>
      <rPr>
        <sz val="12"/>
        <rFont val="Arial"/>
        <family val="2"/>
      </rPr>
      <t xml:space="preserve">
Dirección de Gestión de Aduanas 
Subdirección de Operación Aduanera
Dirección Seccional de Aduanas de Bogotá - Aeropuerto El Dorado
División de Viajeros  </t>
    </r>
  </si>
  <si>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</si>
  <si>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</si>
  <si>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</si>
  <si>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</si>
  <si>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</si>
  <si>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valor de los bienes dispuestos en el periodo / valor total de los bienes. Periodicidad Trimestral.</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</si>
  <si>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</si>
  <si>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t xml:space="preserve">Disponer de los bienes muebles adjudicados a la Nación por valor de $295.073.969,00, en custodia de la Dirección Seccional de Aduanas de Bogotá. </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</si>
  <si>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</si>
  <si>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</si>
  <si>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</si>
  <si>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</si>
  <si>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</si>
  <si>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</si>
  <si>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</si>
  <si>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</si>
  <si>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</si>
  <si>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</si>
  <si>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</si>
  <si>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</si>
  <si>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</si>
  <si>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</si>
  <si>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</si>
  <si>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</si>
  <si>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</si>
  <si>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</si>
  <si>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</si>
  <si>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</si>
  <si>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</si>
  <si>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</si>
  <si>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</si>
  <si>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</si>
  <si>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</si>
  <si>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</si>
  <si>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</si>
  <si>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t>1 Aud. Regular Vigencia 2010
(Recaudadora)
AEF - Seguimiento PM 2014</t>
  </si>
  <si>
    <t>14 04 004</t>
  </si>
  <si>
    <r>
      <rPr>
        <b/>
        <sz val="12"/>
        <rFont val="Arial"/>
        <family val="2"/>
      </rPr>
      <t xml:space="preserve">Hallazgo No. 1
</t>
    </r>
    <r>
      <rPr>
        <sz val="12"/>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</si>
  <si>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</si>
  <si>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</si>
  <si>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</si>
  <si>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</si>
  <si>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r>
      <t xml:space="preserve">DGC
</t>
    </r>
    <r>
      <rPr>
        <sz val="12"/>
        <rFont val="Arial"/>
        <family val="2"/>
      </rPr>
      <t>DS -  Dirección Seccional de Cucúta
División  Administrativa y financiera
GIT de Operación Logística de la 
ACTUALIZADO
30112021</t>
    </r>
  </si>
  <si>
    <t>Consolidar y verificar los informes de gestión presentados, y tramitar lo correspondiente de acuerdo con el resultado obtenido.</t>
  </si>
  <si>
    <t>Informes de resultados y observaciones</t>
  </si>
  <si>
    <r>
      <t xml:space="preserve">DGC
</t>
    </r>
    <r>
      <rPr>
        <sz val="12"/>
        <rFont val="Arial"/>
        <family val="2"/>
      </rPr>
      <t>NC - Dirección de Gestión Corportiva
Subdirección Logística
Coordinación de Optimización de la Operación Logística
ACTUALIZADO
30112021</t>
    </r>
  </si>
  <si>
    <t>Gestionar la disposición de mercancias con SJD a corte 30 de abril de 2025 cuyo valor asciende a $ 2.874.988.645, y registran un término de bodegaje superior a 2 años.</t>
  </si>
  <si>
    <t>Elaborar y remitir a la Subdirección Logistica los proyectos para la Disposición de Mercancías.</t>
  </si>
  <si>
    <t>Oficios o correos</t>
  </si>
  <si>
    <r>
      <rPr>
        <b/>
        <sz val="12"/>
        <rFont val="Arial"/>
        <family val="2"/>
      </rPr>
      <t>DGC</t>
    </r>
    <r>
      <rPr>
        <sz val="12"/>
        <rFont val="Arial"/>
        <family val="2"/>
      </rPr>
      <t xml:space="preserve">
DS - Dirección Seccional de Cucúta
División Administrativa y Financiera
GIT de Operación Logística  
NC -  Dirección de Gestión Corporativa
Subdirección Logística
Coordinacional de Gestión Social y Comercialización 
Coordinación de Destrucciones y Chatarrización
REFORMULADO
30092016
31092017
30032018
30032019
30042020
05052021
30112021
09122022</t>
    </r>
  </si>
  <si>
    <t>Gestionar la entrega de las mercancías dispuestas bajo la modalidad de donación, destrucción, chatarrización, venta y/o asignación)</t>
  </si>
  <si>
    <t>Egresos de mercancías ADA</t>
  </si>
  <si>
    <r>
      <rPr>
        <b/>
        <sz val="12"/>
        <rFont val="Arial"/>
        <family val="2"/>
      </rPr>
      <t>DGC</t>
    </r>
    <r>
      <rPr>
        <sz val="12"/>
        <rFont val="Arial"/>
        <family val="2"/>
      </rPr>
      <t xml:space="preserve">
DS - Dirección Seccional de Cucúta
División Administrativa y Financiera
GIT de Operación Logística  
NC - Subproceso Operación Logística
Dirección de Gestión Corporativa
Subdirección Logística
Coordinacional de Gestión Social y Comercialización 
Coordinación de Destrucciones y Chatarrización
REFORMULADO
30092016
31092017
30032018
30032019
30042020
05052021
30112021
09122022</t>
    </r>
  </si>
  <si>
    <t>Revisar, actualizar y publicar los procedimientos relacionados con la disposición de mercancías.</t>
  </si>
  <si>
    <t>Ajustar los procedimientos relacionados con la disposición de mercancías a las necesidades actuales de la entidad.</t>
  </si>
  <si>
    <r>
      <t xml:space="preserve">DGC
</t>
    </r>
    <r>
      <rPr>
        <sz val="12"/>
        <rFont val="Arial"/>
        <family val="2"/>
      </rPr>
      <t>NC - Dirección de Gestión Corportiva
Subdirección Logística
Dirección de Gestión Estrategica y Analítica
Subdirección de Procesos
REFORMULADO
30042020
ACTUALIZADO
30112021</t>
    </r>
  </si>
  <si>
    <t>11 Aud  Proceso Comercialización
Subproceso Control y Administración de Mercancías Aprehendidas, Decomisadas y Abandonadas a Favor de la Nación Vigencia 2018 - 2019 - a 30 de junio de 2020</t>
  </si>
  <si>
    <t>12  02  002</t>
  </si>
  <si>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</si>
  <si>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</si>
  <si>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</si>
  <si>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</si>
  <si>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</si>
  <si>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</si>
  <si>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</si>
  <si>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</si>
  <si>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</si>
  <si>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t>Disponer de las mercancías remitidas en los proyectos de disposisión   a la Subdirección de Gestión Comercial.</t>
  </si>
  <si>
    <t>Egresos de mercancías</t>
  </si>
  <si>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</si>
  <si>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</si>
  <si>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</si>
  <si>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</si>
  <si>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</si>
  <si>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</si>
  <si>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</si>
  <si>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</si>
  <si>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</si>
  <si>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</si>
  <si>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</si>
  <si>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</si>
  <si>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</si>
  <si>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t xml:space="preserve">Mercancias en proyecto de destrucción por valor de $146.114.005: Gestionar las Resoluciones de destrucción ordinaria que se encuentran en proyecto de 127 DIIAM y culminar con su disposición.  </t>
  </si>
  <si>
    <t>Actas de destrucción</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</si>
  <si>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</si>
  <si>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t>“Auditoría Financiera a la UAE Dirección de Impuestos y Aduanas Nacionales - DIAN vigencia 2022”</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</si>
  <si>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</si>
  <si>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</si>
  <si>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</si>
  <si>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</si>
  <si>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</si>
  <si>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</si>
  <si>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</si>
  <si>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t>Como resultado del diagnóstico, generar un  procedimiento que permita establecer la trazabilidad y control de los bienes inmuebles desde su adjudicación hasta su disposición final.</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</si>
  <si>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</si>
  <si>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</si>
  <si>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</si>
  <si>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</si>
  <si>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Suscribir el contrato interadministrativo con el colector de activos estatal CISA, con el fin de enajenar y comercializar los BIRDP. Ejercer el seguimiento y control a través de la supervisión del contrato.</t>
  </si>
  <si>
    <t>Contrato interadministrativo CISA -DIAN</t>
  </si>
  <si>
    <t>Tramite contrato de arrendamiento, soporte cuentas por cobrar, y reportar y realizar los registros contables y/o conciliaciones de información necesarias.</t>
  </si>
  <si>
    <t>1.Contrato de arrendamieno de BIRDP.                                     2. Registros contables</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</si>
  <si>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</si>
  <si>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</si>
  <si>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</si>
  <si>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</si>
  <si>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</si>
  <si>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</si>
  <si>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r>
      <rPr>
        <b/>
        <sz val="12"/>
        <rFont val="Arial"/>
        <family val="2"/>
      </rPr>
      <t>DGC</t>
    </r>
    <r>
      <rPr>
        <sz val="12"/>
        <rFont val="Arial"/>
        <family val="2"/>
      </rPr>
      <t xml:space="preserve">
NC - Subproceso Operación Logísitca
Dirección de Gestión Corporativa 
Subdirección Logistica
Coordinación de Optimización de la Operación Logística
ELABORACIÓN 19062023</t>
    </r>
  </si>
  <si>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</si>
  <si>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Inspección física de la mercancía ubicada en depósitos sin contrato</t>
  </si>
  <si>
    <t>Acta de Inspección</t>
  </si>
  <si>
    <r>
      <rPr>
        <b/>
        <sz val="12"/>
        <rFont val="Arial"/>
        <family val="2"/>
      </rPr>
      <t xml:space="preserve">DGC </t>
    </r>
    <r>
      <rPr>
        <sz val="12"/>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</si>
  <si>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t>Elaborar informe de lo encontrado en la inspección física de las mercancías ubicadas en depósitos sin contrato</t>
  </si>
  <si>
    <t xml:space="preserve">19  04 003   </t>
  </si>
  <si>
    <r>
      <t>HALLAZGO No. 2. Tablas de Retención Documental TRD y Tablas De Valoración Documental TVD del Git De Importaciones - Dirección Seccional de Aduanas de Cartagena.(OI)</t>
    </r>
    <r>
      <rPr>
        <sz val="12"/>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rFont val="Arial"/>
        <family val="2"/>
      </rPr>
      <t xml:space="preserve"> derivada del decreto 1742 del 22 de diciembre de 2020</t>
    </r>
    <r>
      <rPr>
        <sz val="12"/>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</si>
  <si>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t>Debilidades de control en el sistema de gestión documental de la DIAN, al no actualizar, aprobar, convalidar, publicar e inscribir oportunamente en el RUSD las TRD y TVD.</t>
  </si>
  <si>
    <t>1.Elaborar y presentar las TRD correspondientes al Decreto 1742 de 2020 para aprobación ante el Comité Institucional de Gestión y Desempeño de DIAN.</t>
  </si>
  <si>
    <t xml:space="preserve">1. Elaboración de 789 TRD a nivel nacional
</t>
  </si>
  <si>
    <t xml:space="preserve">Una carpeta de SharePoint que contiene las TRD -Tablas de Retención Documental
</t>
  </si>
  <si>
    <r>
      <rPr>
        <b/>
        <sz val="12"/>
        <rFont val="Arial"/>
        <family val="2"/>
      </rPr>
      <t>DGC</t>
    </r>
    <r>
      <rPr>
        <sz val="12"/>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</si>
  <si>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 xml:space="preserve">2. Aprobación de las TRD por el CIGD
</t>
  </si>
  <si>
    <t xml:space="preserve">Acta de aprobación del CIGD
</t>
  </si>
  <si>
    <t>2.Radicar ante el AGN para proceso de convalidación, aprobación e inscripción en el RUSD, las TRD.</t>
  </si>
  <si>
    <t>1. Radicación de las TRD ante el AGN para convalidación, aprobación e inscripción en el RUSD</t>
  </si>
  <si>
    <t>Concepto Técnico del AGN</t>
  </si>
  <si>
    <t>2.Socialización e implementación de las TRD según Decreto 1742 de 2020.</t>
  </si>
  <si>
    <t>Sesiones de Socialización</t>
  </si>
  <si>
    <t>3.Elaboración Plan de Trabajo para implementar las 4 etapas de elaboración de las TVD-Tablas de Valoración Documental de la DIAN.</t>
  </si>
  <si>
    <t>Elaborar Plan de Trabajo</t>
  </si>
  <si>
    <t>Plan de Trabajo</t>
  </si>
  <si>
    <t xml:space="preserve">22  03 006   </t>
  </si>
  <si>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</si>
  <si>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</si>
  <si>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Gestionar la disposición de mercancias con SJD a corte 30 de abril de 2025 cuyo valor asciende a $ 7.188.141.254,13, y registran un término de bodegaje superior a 2 años.</t>
  </si>
  <si>
    <t>Gestionar la entrega de las mercancías dispuestas bajo la modalidad de donación, destrucción, chatarrización, venta y/o asignación.</t>
  </si>
  <si>
    <r>
      <rPr>
        <b/>
        <sz val="12"/>
        <rFont val="Arial"/>
        <family val="2"/>
      </rPr>
      <t>DGC</t>
    </r>
    <r>
      <rPr>
        <sz val="12"/>
        <rFont val="Arial"/>
        <family val="2"/>
      </rPr>
      <t xml:space="preserve">
NC - Dirección de Gestión Corporativa
Subdirección Logistica
DS -  Dirección Seccional de Impuestos y Aduanas de Buenaventura
</t>
    </r>
  </si>
  <si>
    <t xml:space="preserve">13  01 002   </t>
  </si>
  <si>
    <r>
      <rPr>
        <b/>
        <sz val="12"/>
        <rFont val="Arial"/>
        <family val="2"/>
      </rPr>
      <t xml:space="preserve">HALLAZGO No. 9. Disposición de Divisas -Dirección Seccional de Aduanas de Bogotá (A)
</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</si>
  <si>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</si>
  <si>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Proponer cambio normativo para la disposición de divisas y realizar el inventario de las divisas por valor $ 399.648.949 para determinar su estado. 
</t>
  </si>
  <si>
    <t>Elaborar documento con propuesta de cambio normativo para la disposición de dividas</t>
  </si>
  <si>
    <t>Documento con propuesta normativa</t>
  </si>
  <si>
    <r>
      <rPr>
        <b/>
        <sz val="12"/>
        <rFont val="Arial"/>
        <family val="2"/>
      </rPr>
      <t>DGC</t>
    </r>
    <r>
      <rPr>
        <sz val="12"/>
        <rFont val="Arial"/>
        <family val="2"/>
      </rPr>
      <t xml:space="preserve">
NC - Subproceso Operación Logística
Dirección de Gestión Corporativa
Subdirección Logistica
Coordinación de Gestión Social y Comercialización
Coordinación de Chatarrización y Destrucciones
DS -  Subproceso Operación Logística
Dirección Seccional de Aduanas de Bogotá</t>
    </r>
  </si>
  <si>
    <t>Realizar inspección física al inventario de divisas para determinar su estado</t>
  </si>
  <si>
    <t>Actas de inpección</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</si>
  <si>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t>
    </r>
  </si>
  <si>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</si>
  <si>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t>Debilidades en la identificación, programación y gestión de las necesidades de servicios a contratar en la entidad, toda vez, que no fueron incluidos en el plan anual de adquisiciones.</t>
  </si>
  <si>
    <t>Disponer de mercancías valoradas en $20.021.334.751 discriminados así: 
a) Vehículos y otros valorados en $4.190.567.766. 
b) Joyeria, relojería, piedras y metales valorados en $15.830.766.985, los cuales registran un término de bodegaje superior a 2 años.</t>
  </si>
  <si>
    <t xml:space="preserve">14  01 001  </t>
  </si>
  <si>
    <r>
      <t xml:space="preserve">Hallazgo No. 1. Contrato CD-32-001-2024 (F-D)
</t>
    </r>
    <r>
      <rPr>
        <sz val="12"/>
        <rFont val="Arial"/>
        <family val="2"/>
      </rPr>
      <t xml:space="preserve">
“(…)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
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t>
    </r>
  </si>
  <si>
    <t xml:space="preserve">“(…) por una inadecuada planeación y una gestión antieconómica que condujo a un proceso contractual innecesario, lo que se traduce en una gestión fiscal ineficaz, ineficiente e inoportuna, al tenor de lo dispuesto en el artículo 6º de la Ley 610 de 200(…)”. </t>
  </si>
  <si>
    <t xml:space="preserve">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"justificacion de la solicitud" </t>
  </si>
  <si>
    <t xml:space="preserve"> I). Actualizar los formatos: FT-ADF-2617 "Solicitud de adquisición";  
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t>
  </si>
  <si>
    <t>Formatos FT-ADF-2617; FT-ADF-2050; FT-ADF-2061; FT-ADF-2068; FT-ADF-2072; FT-ADF-2095</t>
  </si>
  <si>
    <r>
      <rPr>
        <b/>
        <sz val="12"/>
        <rFont val="Arial"/>
        <family val="2"/>
      </rPr>
      <t>DGC</t>
    </r>
    <r>
      <rPr>
        <sz val="12"/>
        <rFont val="Arial"/>
        <family val="2"/>
      </rPr>
      <t xml:space="preserve">
Dirección de Gestión Corporativa 
Subdirección de Compras y Contratos
</t>
    </r>
  </si>
  <si>
    <t xml:space="preserve">II) Socialización por comunicación interna actualización de los formatos </t>
  </si>
  <si>
    <t>Fortalecer los conocimientos de toos los funcionarios que participan en llos procesos de contratación en la gestión de riesgos.</t>
  </si>
  <si>
    <t>III) Realizar capacitación a todos los funcionarios que participan en los procesos de contratación a nivel nacional, en sus diferentes etapas, con el objetivo de fortalecer la planeación y gestión de los riesgos.</t>
  </si>
  <si>
    <t>Registros de capacitación</t>
  </si>
  <si>
    <r>
      <rPr>
        <b/>
        <sz val="12"/>
        <rFont val="Arial"/>
        <family val="2"/>
      </rPr>
      <t>DGC</t>
    </r>
    <r>
      <rPr>
        <sz val="12"/>
        <rFont val="Arial"/>
        <family val="2"/>
      </rPr>
      <t xml:space="preserve">
Dirección de Gestión Corporativa 
Subdirección de Compras y Contratos</t>
    </r>
  </si>
  <si>
    <r>
      <t>Hallazgo No. 2 Contrato No.0078-2024 - Adquisición UPS (F-D)
“</t>
    </r>
    <r>
      <rPr>
        <sz val="12"/>
        <rFont val="Arial"/>
        <family val="2"/>
      </rPr>
      <t xml:space="preserve">(…)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
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
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
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
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t>
    </r>
  </si>
  <si>
    <t>“(…)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t>
  </si>
  <si>
    <t>II) Socialización por comunicación interna la actualización de los formatos</t>
  </si>
  <si>
    <t>Reubicar, instalar y poner en operación las tres UPS que se encuentran en bodega.</t>
  </si>
  <si>
    <t>III) Ejecutar el traslado, instalación y puesta en funcionamiento de las UPS en las sedes priorizadas</t>
  </si>
  <si>
    <t xml:space="preserve">Formato Start-UP de UPS (instaladas y operativas)	</t>
  </si>
  <si>
    <r>
      <rPr>
        <b/>
        <sz val="12"/>
        <rFont val="Arial"/>
        <family val="2"/>
      </rPr>
      <t>DGC</t>
    </r>
    <r>
      <rPr>
        <sz val="12"/>
        <rFont val="Arial"/>
        <family val="2"/>
      </rPr>
      <t xml:space="preserve">
Dirección de Gestión Corporativa 
Subdirección de Compras y Contratos
Dirección de Gestión de Innovación y Tecnología
</t>
    </r>
  </si>
  <si>
    <t xml:space="preserve">16  04 100   </t>
  </si>
  <si>
    <r>
      <rPr>
        <b/>
        <sz val="12"/>
        <rFont val="Arial"/>
        <family val="2"/>
      </rPr>
      <t xml:space="preserve">Hallazgo No. 9. Inventario Mercancías ADA Seccional Cali (F-D)
</t>
    </r>
    <r>
      <rPr>
        <sz val="12"/>
        <rFont val="Arial"/>
        <family val="2"/>
      </rPr>
      <t xml:space="preserve">
“Al revisar la información reportada por la DIAN, relacionada con los faltantes en la Dirección Seccional de Cali - Valle; se evidenciaron dos (2) situaciones relacionadas con mercancías aprehendidas; las cuales se relacionan a continuación: 
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
La mercancía en oro, como consta en cinco documentos de avalúo realizados por perito avaluador el 10 en mayo de 2023 y CONAVALUOS el 25 de julio de 2023, fue avaluada en $664.804.081. 
(…) La mercancía fue sustraída y reemplazada por otros elementos sin valor representativo, como consta en los nuevos avalúos ordenados y efectuados por las mismas firmas de peritos avaluadores en junio 24 de 2024.
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
Referente a las gestiones realizadas para la recuperación del faltante, no se encontró cuenta de cobro que soporte su recuperación.
A pesar que la Dirección Seccional de Impuestos y Aduanas de </t>
    </r>
    <r>
      <rPr>
        <b/>
        <sz val="12"/>
        <rFont val="Arial"/>
        <family val="2"/>
      </rPr>
      <t>Cali</t>
    </r>
    <r>
      <rPr>
        <sz val="12"/>
        <rFont val="Arial"/>
        <family val="2"/>
      </rPr>
      <t xml:space="preserve">,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 No se realizaron las verificaciones, inspecciones y avalúos correspondientes a la mercancía ingresada por abandono. 
	- No se elaboró el acta de faltantes al momento de detectar la diferencia en la descripción de la mercancía; lo anterior, resultado del avalúo realizado en mayo de 2014, como tampoco se solicitó la investigación a través de formato 1561 
	- No se emitió la cuenta de cobro al depósito responsable 
	- No instauró la denuncia penal ante la Fiscalía General de la Nación, como se indica en los procedimientos al momento de detectar la irregularidad 
	- No se realizó el reporte de siniestro a la Aseguradora, en las fechas en que se evidenció el hecho, dando lugar a la prescripción de los hechos 
	- No se anexan las actas de aprehensión de las mercancías, ni la correspondiente Acta de Inventario.
	(…)
-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Las situaciones mencionadas, generaron un daño al patrimonio público por $664.884.081 que corresponde a $664.804.081 del Acta de Faltante 4 del 13 de junio de 2024 y $80.000 correspondiente al Acta de Faltante 2 del 9 de febrero de 2024…”. </t>
    </r>
  </si>
  <si>
    <t xml:space="preserve">“(… )Los casos descritos anteriormente, denotan que no existió una gestión efectiva encaminada a la recuperación de la mercancía faltante  (…)”. </t>
  </si>
  <si>
    <r>
      <rPr>
        <b/>
        <sz val="12"/>
        <rFont val="Arial"/>
        <family val="2"/>
      </rPr>
      <t>Acción 1</t>
    </r>
    <r>
      <rPr>
        <sz val="12"/>
        <rFont val="Arial"/>
        <family val="2"/>
      </rPr>
      <t>: Realizar seguimiento trimestral al inventario consistente en joyas, metales y piedras preciosas de competencia de la DSA Cali.</t>
    </r>
  </si>
  <si>
    <t>Actividad 1: Elaborar un informe trimestral del inventario de joyas, metales y piedras preciosas, que incluya las gestiones realizadas para su disposición, a cargo del GIT de Operación Logística de la DSA de Cali, y remitirlo a la Subdirección Logística</t>
  </si>
  <si>
    <r>
      <rPr>
        <b/>
        <sz val="12"/>
        <rFont val="Arial"/>
        <family val="2"/>
      </rPr>
      <t>DGC</t>
    </r>
    <r>
      <rPr>
        <sz val="12"/>
        <rFont val="Arial"/>
        <family val="2"/>
      </rPr>
      <t xml:space="preserve">
Dirección de Gestión Corporativa
Subdirección Logística
Direccion Seccional de Aduanas de Cali
División Administrativa y financiera
GIT de Operación Logística       </t>
    </r>
  </si>
  <si>
    <r>
      <rPr>
        <b/>
        <sz val="12"/>
        <rFont val="Arial"/>
        <family val="2"/>
      </rPr>
      <t>Acción 2</t>
    </r>
    <r>
      <rPr>
        <sz val="12"/>
        <rFont val="Arial"/>
        <family val="2"/>
      </rPr>
      <t>: Establecer un protocolo para la recepción, manejo y custodia de mercancías ADA consistentes en joyas, metales y piedras preciosas por parte del subproceso logístico.</t>
    </r>
  </si>
  <si>
    <t>Actividad 1:  Elaborar un protocolo para la recepción, manejo y custodia de mercancías ADA consistentes en joyas, metales y piedras preciosas por parte del subproceso logístico.</t>
  </si>
  <si>
    <r>
      <rPr>
        <b/>
        <sz val="12"/>
        <rFont val="Arial"/>
        <family val="2"/>
      </rPr>
      <t>DGC</t>
    </r>
    <r>
      <rPr>
        <sz val="12"/>
        <rFont val="Arial"/>
        <family val="2"/>
      </rPr>
      <t xml:space="preserve">
Dirección de Gestión Corporativa
Subdirección Logística</t>
    </r>
  </si>
  <si>
    <t xml:space="preserve">Actividad 2: Socializar a las Direcciones Seccionales un protocolo para la recepción, manejo y custodia de mercancías ADA consistentes en joyas, metales y piedras preciosas por parte del subproceso logístico  </t>
  </si>
  <si>
    <r>
      <rPr>
        <b/>
        <sz val="12"/>
        <rFont val="Arial"/>
        <family val="2"/>
      </rPr>
      <t>DGC</t>
    </r>
    <r>
      <rPr>
        <sz val="12"/>
        <rFont val="Arial"/>
        <family val="2"/>
      </rPr>
      <t xml:space="preserve">
Dirección de Gestión Corporativa
Subdirección Logística      </t>
    </r>
  </si>
  <si>
    <r>
      <rPr>
        <b/>
        <sz val="12"/>
        <rFont val="Arial"/>
        <family val="2"/>
      </rPr>
      <t>Acción 3:</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</si>
  <si>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 dirigida a los funcionarios de las Divisiones Administrativa y Financiera y el GIT de Operación Logística del Nivel Nacional.</t>
  </si>
  <si>
    <r>
      <rPr>
        <b/>
        <sz val="12"/>
        <rFont val="Arial"/>
        <family val="2"/>
      </rPr>
      <t xml:space="preserve">Acción 4: </t>
    </r>
    <r>
      <rPr>
        <sz val="12"/>
        <rFont val="Arial"/>
        <family val="2"/>
      </rPr>
      <t>Realizar seguimiento a todos  los formatos y registros diligenciados que tengan que ver con la actividad de aprehension de mercancias y custodia hasta la entrega al GIT de Operación Logística.</t>
    </r>
  </si>
  <si>
    <t>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t>
  </si>
  <si>
    <t>Informes Bimestrales</t>
  </si>
  <si>
    <r>
      <t xml:space="preserve">DGC
</t>
    </r>
    <r>
      <rPr>
        <sz val="12"/>
        <rFont val="Arial"/>
        <family val="2"/>
      </rPr>
      <t xml:space="preserve">Dirección de Gestión Aduanas
Subdirección de Operacion Aduanera
Direccion Seccional de Aduanas de Cali
División de Operación Aduanera </t>
    </r>
  </si>
  <si>
    <r>
      <rPr>
        <b/>
        <sz val="12"/>
        <rFont val="Arial"/>
        <family val="2"/>
      </rPr>
      <t>Hallazgo No. 10. Inventario Mercancías Seccional Bucaramanga (F-D)</t>
    </r>
    <r>
      <rPr>
        <sz val="12"/>
        <rFont val="Arial"/>
        <family val="2"/>
      </rPr>
      <t xml:space="preserve">
“En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
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
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
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
(…)
En la revisión documental también se detectó que en el Formato de Acta de Faltante No. 2, se presenta información duplicada en la casilla de descripción de uno de los ítems, lo cual impide identificar las características reales de una de las piezas faltantes. 
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Todo lo anterior, generó un daño al patrimonio público por $225.401.000, valor del Acta de Faltante Acta No. 2 del 18 de junio de 2024, resultado de una gestión fiscal ineficaz, ineficiente e inoportuna, al tenor de lo dispuesto en el artículo 6º de la Ley 610 de 2000…”. </t>
    </r>
  </si>
  <si>
    <t>“(…)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t>
  </si>
  <si>
    <r>
      <rPr>
        <b/>
        <sz val="12"/>
        <rFont val="Arial"/>
        <family val="2"/>
      </rPr>
      <t xml:space="preserve">Acción 1: </t>
    </r>
    <r>
      <rPr>
        <sz val="12"/>
        <rFont val="Arial"/>
        <family val="2"/>
      </rPr>
      <t>Realizar seguimiento a todos  los formatos y registros diligenciados que tengan que ver con la actividad de aprehension de mercancias y custodia hasta la entrega al GIT de Operación Logística.</t>
    </r>
  </si>
  <si>
    <r>
      <t xml:space="preserve">DGC
</t>
    </r>
    <r>
      <rPr>
        <sz val="12"/>
        <rFont val="Arial"/>
        <family val="2"/>
      </rPr>
      <t xml:space="preserve">Dirección de Gestión Aduanas
Subdirección de Operacion Aduanera
Dirección Seccional de Impuestos y Aduanas de Bucaramanga
División de Operación Aduanera </t>
    </r>
  </si>
  <si>
    <r>
      <rPr>
        <b/>
        <sz val="12"/>
        <rFont val="Arial"/>
        <family val="2"/>
      </rPr>
      <t>Acción 2:</t>
    </r>
    <r>
      <rPr>
        <sz val="12"/>
        <rFont val="Arial"/>
        <family val="2"/>
      </rPr>
      <t xml:space="preserve"> Realizar seguimiento al inventario consistente en joyas, metales y piedras preciosas de competencia de la DSIA de Bucaramanga.</t>
    </r>
  </si>
  <si>
    <t>Actividad 1: Elaborar un informe trimestral del inventario de joyas, metales y piedras preciosas, que incluya las gestiones realizadas para su disposición, a cargo del GIT de Operación Logística de la DSIA de Bucaramanga, y remitirlo a la Subdirección Logística.</t>
  </si>
  <si>
    <r>
      <t xml:space="preserve">DGC
</t>
    </r>
    <r>
      <rPr>
        <sz val="12"/>
        <rFont val="Arial"/>
        <family val="2"/>
      </rPr>
      <t>Dirección de Gestión Corporativa
Subdirección Logística
Direccion Seccional de Impuestos y Aduanas de Bucaramanga
División Administrativa y financiera - GIT de Operación Logística</t>
    </r>
  </si>
  <si>
    <r>
      <rPr>
        <b/>
        <sz val="12"/>
        <rFont val="Arial"/>
        <family val="2"/>
      </rPr>
      <t>Acción 3</t>
    </r>
    <r>
      <rPr>
        <sz val="12"/>
        <rFont val="Arial"/>
        <family val="2"/>
      </rPr>
      <t>: Establecer un protocolo para la recepción, manejo y custodia de mercancías ADA consistentes en joyas, metales y piedras preciosas por parte del subproceso logístico.</t>
    </r>
  </si>
  <si>
    <r>
      <rPr>
        <b/>
        <sz val="12"/>
        <rFont val="Arial"/>
        <family val="2"/>
      </rPr>
      <t>Acción 4:</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</si>
  <si>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t>
  </si>
  <si>
    <t>Auditoría Financiera DIAN Vigencia 2023 - PNVCF Sem I 2024</t>
  </si>
  <si>
    <t xml:space="preserve">16  01 003   </t>
  </si>
  <si>
    <r>
      <rPr>
        <b/>
        <sz val="12"/>
        <rFont val="Arial"/>
        <family val="2"/>
      </rPr>
      <t>Hallazgo No. 5. Custodia y Control de inventarios Cabezas de ganado (F).</t>
    </r>
    <r>
      <rPr>
        <sz val="12"/>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</si>
  <si>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</si>
  <si>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t>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t>
  </si>
  <si>
    <t>Elaborar un oficio dirigido a la aseguradora de la entidad con la solicitud de afectación de la póliza, para la recuperación del faltante.</t>
  </si>
  <si>
    <t>Oficio</t>
  </si>
  <si>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Impuestos y Aduanas de Leticia.
División Administrativa y Financiera
</t>
    </r>
  </si>
  <si>
    <t>PROCESO</t>
  </si>
  <si>
    <t>Egresar las mercancías faltantes</t>
  </si>
  <si>
    <t>Documento de Egreso de Mercancías</t>
  </si>
  <si>
    <t xml:space="preserve">14  06 100  </t>
  </si>
  <si>
    <r>
      <rPr>
        <b/>
        <sz val="12"/>
        <rFont val="Arial"/>
        <family val="2"/>
      </rPr>
      <t xml:space="preserve">Hallazgo nro. 16 Contrato 00-223-2019 Logística Mercancías ADA (D)
</t>
    </r>
    <r>
      <rPr>
        <sz val="12"/>
        <rFont val="Arial"/>
        <family val="2"/>
      </rPr>
      <t xml:space="preserve">
“(…)   no se adoptaron medidas oportunas para atender las alertas de agotamiento de recursos y realizar oportunamente la suscripción y perfeccionamiento de un nuevo contrato de operación logística y almacenamiento, por lo cual se generaron hechos cumplidos (…)”
“(…) la DIAN adquirió servicios de logística de mercancías ADA, por fuera del contrato, el cual había terminado el 11 de noviembre del 2022, con la ejecución total de los recursos disponibles; por consiguiente, los servicios recibidos con posterioridad a esa fecha y hasta el 31 de octubre del 2023 por $17.417.165.523 no están respaldados presupuestalmente. (…)”
</t>
    </r>
  </si>
  <si>
    <t>"(...) falta de planeación y articulación entre las áreas de contratación, presupuesto y  supervisión del contrato   
(...) la DIAN no adoptó medidas eficaces para garantizar que los servicios prestados fueran facturados dentro del mismo mes en que se causaron, conllevó a una ejecución ineficiente de los recursos presupuestales del contrato "</t>
  </si>
  <si>
    <t>Realizar seguimiento financiero de la ejecución del contrato No.00-159-2022 para identificar alertas sobre un posible riesgo de desfinanciamiento y trasladarlas a la áreas compententes (DGC, Subdirección Logística y Subdirección Financiera)</t>
  </si>
  <si>
    <t>Presentar informes financieros  mensuales desde la Subdirección Logistica a la Dirección de Gestión Corporativa, Subdirección de Compras y Contratos y Subdirección Financiera (Coordinación de Prespuesto) de la ejecución del contrato.</t>
  </si>
  <si>
    <t xml:space="preserve">Informe financiero mensual </t>
  </si>
  <si>
    <r>
      <rPr>
        <b/>
        <sz val="12"/>
        <rFont val="Arial"/>
        <family val="2"/>
      </rPr>
      <t>DGC</t>
    </r>
    <r>
      <rPr>
        <sz val="12"/>
        <rFont val="Arial"/>
        <family val="2"/>
      </rPr>
      <t xml:space="preserve">
Dirección de Gestión Corporativa
Subdirección Logística 
Coordinación de Optimización de la Operación Logística</t>
    </r>
  </si>
  <si>
    <t>Radicar de forma oportuna según los lineamientos del Min Hacienda la solicitud de vigencias futuras del contrato de operación logística No.00-159-2022 y del nuevo proceso licitatorio vigencia 2026-2030</t>
  </si>
  <si>
    <t>Documento de solicitud de vigencias futuras tramitada con sus anexos</t>
  </si>
  <si>
    <r>
      <rPr>
        <b/>
        <sz val="12"/>
        <rFont val="Arial"/>
        <family val="2"/>
      </rPr>
      <t>DGC</t>
    </r>
    <r>
      <rPr>
        <sz val="12"/>
        <rFont val="Arial"/>
        <family val="2"/>
      </rPr>
      <t xml:space="preserve">
Dirección de Gestión Corporativa
Subdirección Logística 
Coordinación de Optimización de la Operación Logística
Subdirección Financiera
Coordinación de Presupuesto</t>
    </r>
  </si>
  <si>
    <t>14  06 100</t>
  </si>
  <si>
    <t>Gestionar el ajuste la etapa de transición  (traslado de mercancias) en el contrato actual y  en el Anexo Técnico  del nuevo proceso de contratación de la operación logística, para que, en caso de cambio de contratista, existan dos contratos vigentes mientras se realiza el traslado total de la mercancía a las bodegas del nuevo contratista.</t>
  </si>
  <si>
    <t>Gestionar la modificación de  la etapa de transición del contrato actual y ajustarla a los tiempos y actividades de la etapa en el nuevo contrato. Este ajuste ademas se reflejará en el anexo técnico de la futura licitación</t>
  </si>
  <si>
    <t xml:space="preserve">Gestión de la modificación contractual 
Anexo Técnico  del nuevo proceso </t>
  </si>
  <si>
    <t>Realizar las gestiones correspondientes con la Dirección General de Presupuesto Público del MHCP, para la consecusión de los recursos que se requieren para ateder la necesidad del contrato de operación logística.</t>
  </si>
  <si>
    <t>Adelantar bimensualmente mesas de seguimiento conjuntamente entre la Subdirección Logística y la Coordinación de Presupuesto con el objeto de evaluar la ejecución del contrato y la situación financiera</t>
  </si>
  <si>
    <t xml:space="preserve">Actas de reunión de las mesa de trabajo </t>
  </si>
  <si>
    <r>
      <rPr>
        <b/>
        <sz val="12"/>
        <rFont val="Arial"/>
        <family val="2"/>
      </rPr>
      <t>DGC</t>
    </r>
    <r>
      <rPr>
        <sz val="12"/>
        <rFont val="Arial"/>
        <family val="2"/>
      </rPr>
      <t xml:space="preserve">
Dirección de Gestión Corporativa
Subdirección Financiera 
Subdirección Logística 
Coordinación de Optimización de la Operación Logística</t>
    </r>
  </si>
  <si>
    <t>En caso de determinarse que es necesario la consecusión de recursos adicionales para la ejecución del contrato, se gestionará con las entidades responsables.</t>
  </si>
  <si>
    <t>Solicitud de traslado presupuestal
Solicitud de adición presupuestal
(a demanda)</t>
  </si>
  <si>
    <r>
      <rPr>
        <b/>
        <sz val="12"/>
        <rFont val="Arial"/>
        <family val="2"/>
      </rPr>
      <t>DGC</t>
    </r>
    <r>
      <rPr>
        <sz val="12"/>
        <rFont val="Arial"/>
        <family val="2"/>
      </rPr>
      <t xml:space="preserve">
Dirección de Gestión Corporativa
Subdirección Financiera </t>
    </r>
  </si>
  <si>
    <t>Hacer seguimiento de acuerdo al memorando 203 del 03 de 2025, "Lineamientos para garantizar el inicio oportuno de la etapa de planeación, procesos de selección, perfeccionamiento y ejecución de contratos, así como para garantizar el cumplimiento oportuno de las obligaciones de los supervisores en las etapas contractual y postcontractual"</t>
  </si>
  <si>
    <t>Efectuar seguimiento mensual al cronograma de hitos de la etapa precontratual del contrato de operación logística</t>
  </si>
  <si>
    <t>Acta de reunión mensual de seguimiento al cumplimiento del cronograma de "PROYECCIÓN DE TIEMPOS Y ACTIVIDADES - PROCESO: OPERACIÓN LOGISTICA INTEGRAL 2026-2029" (1 acta mensual)</t>
  </si>
  <si>
    <t xml:space="preserve">17  01 011   </t>
  </si>
  <si>
    <r>
      <rPr>
        <b/>
        <sz val="12"/>
        <rFont val="Arial"/>
        <family val="2"/>
      </rPr>
      <t xml:space="preserve">Hallazgo No. 16. Devolución NIT 800.216.434 (D)
</t>
    </r>
    <r>
      <rPr>
        <sz val="12"/>
        <rFont val="Arial"/>
        <family val="2"/>
      </rPr>
      <t xml:space="preserve">
“(…)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La DIAN no realizó dentro del plazo establecido en el artículo 670 del ET el proceso de fiscalización y por ende no inició proceso de cobro, lo que conllevó que las cuentas adeudadas por la sociedad </t>
    </r>
  </si>
  <si>
    <t xml:space="preserve">“(…) la DIAN carece de mecanismos de control que permitan mitigar el riesgo de incremento de saldos a favor por el uso indebido del mecanismo del pago de impuestos con obras (…)”. </t>
  </si>
  <si>
    <t>1.Solicitar de manera semestral a través del PST al área de tecnología la información de los contribuyentes que en su declaración de renta en la casilla "obras por impuestos" presenten valor diferente a cero (o). Una vez verificada dicha información, se remitirá a la Subdirección de Fiscalización Tributaría y Subdirección de Devoluciones para la gestión de acuerdo a sus compentencias.</t>
  </si>
  <si>
    <t xml:space="preserve">1. Solicitar pst dentro de los primeros 5 dias posteriores a  cada semestre CAAI
2. Verificar información por parte de la CAAI
3. Remitir correo electrónico a a la Subdirección de Fiscalización Tributaría y Subdirección de Devoluciones para la gestión de acuerdo a sus compentencias.  </t>
  </si>
  <si>
    <t xml:space="preserve"> 2 PST/ 2 Correo electrónico </t>
  </si>
  <si>
    <r>
      <rPr>
        <b/>
        <sz val="12"/>
        <rFont val="Arial"/>
        <family val="2"/>
      </rPr>
      <t>DGF</t>
    </r>
    <r>
      <rPr>
        <sz val="12"/>
        <rFont val="Arial"/>
        <family val="2"/>
      </rPr>
      <t xml:space="preserve">
NC -  Gestión de Información del Recaudo
Dirección de Gestión de Impuestos
Subdirección de Recaudo
Coordinación de Administración de Aplicativos de Impuestos
NC - Subproceso Innovacion y Tecnologia
Subdirección de Procesamiento De Datos</t>
    </r>
  </si>
  <si>
    <t>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</si>
  <si>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para su analisis en  términos de eficiencia, relación costo - beneficio y oportunidad para actuar en términos de firmeza.</t>
  </si>
  <si>
    <t xml:space="preserve">correo con el listado de contribuyentes </t>
  </si>
  <si>
    <r>
      <rPr>
        <b/>
        <sz val="12"/>
        <rFont val="Arial"/>
        <family val="2"/>
      </rPr>
      <t xml:space="preserve">DGF
</t>
    </r>
    <r>
      <rPr>
        <sz val="12"/>
        <rFont val="Arial"/>
        <family val="2"/>
      </rPr>
      <t>Dirección de Gestión de Fiscalización 
Subdirección de Fiscalización Tributaria
Dirección de Gestión de Impuestos 
Subdirección de Recaudo
Coordinación de Administración de Aplicativos</t>
    </r>
  </si>
  <si>
    <t>2 Elaborar el lineamiento teniendo en cuenta los criterios de priorizacion y selección de casos</t>
  </si>
  <si>
    <t xml:space="preserve">Memorando de lineamientos acción de control socializado en las Direcciones Seccionales o Dirección Operativa de Grandes Contribuyentes.
100% de correos enviados a las Direcciones Seccionales y Direccion Operativa de Grandes Contribuyentes.
</t>
  </si>
  <si>
    <r>
      <rPr>
        <b/>
        <sz val="12"/>
        <rFont val="Arial"/>
        <family val="2"/>
      </rPr>
      <t>DGF</t>
    </r>
    <r>
      <rPr>
        <sz val="12"/>
        <rFont val="Arial"/>
        <family val="2"/>
      </rPr>
      <t xml:space="preserve">
Dirección de Gestión de Fiscalización 
Subdirección de Fiscalización Tributaria
</t>
    </r>
  </si>
  <si>
    <t xml:space="preserve">3..Comunicar lineamiento a las Direcciones Seccionales para gestionar las solicitudes de devoluciones de Renta cuando tienen en el formulario 110 valores en las casillas de obras por impuestos. </t>
  </si>
  <si>
    <t xml:space="preserve">Elaborar y comunicar  lineamiento a las Direcciones Seccionales para gestionar las solicitudes de devoluciones de Renta cuando tienen en el formulario 110 valores en las casillas de obras por impuestos. </t>
  </si>
  <si>
    <t>Lineamiento comunicado a las Direcciones Seccionales</t>
  </si>
  <si>
    <r>
      <rPr>
        <b/>
        <sz val="12"/>
        <rFont val="Arial"/>
        <family val="2"/>
      </rPr>
      <t>DGF</t>
    </r>
    <r>
      <rPr>
        <sz val="12"/>
        <rFont val="Arial"/>
        <family val="2"/>
      </rPr>
      <t xml:space="preserve">
Dirección de Gestión de Impuestos
Subdirección de Devoluciones</t>
    </r>
  </si>
  <si>
    <t xml:space="preserve">4.Capacitará a las Direcciones Seccionales para gestionar las solicitudes de devoluciones de Renta cuando tienen en el formulario 110 valores en las casillas de obras por impuestos. </t>
  </si>
  <si>
    <t xml:space="preserve">Capacitar a las Direcciones Seccionales para gestionar las solicitudes de devoluciones de Renta cuando tienen en el formulario 110 valores en las casillas de obras por impuestos. </t>
  </si>
  <si>
    <t>Formato FT-TAH-1722
"Registro de Asistencia Capacitación Interna"</t>
  </si>
  <si>
    <t xml:space="preserve">17  02 012   </t>
  </si>
  <si>
    <r>
      <rPr>
        <b/>
        <sz val="12"/>
        <rFont val="Arial"/>
        <family val="2"/>
      </rPr>
      <t xml:space="preserve">Hallazgo No. 8 Expediente 201500551 Seccional Valledupar (D)
</t>
    </r>
    <r>
      <rPr>
        <sz val="12"/>
        <rFont val="Arial"/>
        <family val="2"/>
      </rPr>
      <t xml:space="preserve">
“(…)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Dentro del proceso la Dirección Seccional profirió las siguientes actuaciones: 
	Auto de Inspección Tributaria No. 242382017000012 del 24 de marzo de 2017 
	Visita de inspección tributaria el 7 de abril del 2017 en el domicilio del contribuyente, donde informan que éste se había cambiado de vivienda 
	Requerimiento ordinario No. 2423820017000326 del 9 de mayo de 2017, donde se solicita aclaraciones sobre información que sirvieron de base para la liquidación de la                Declaración de Renta del año gravable 2014. 
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
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El 21 de marzo de 2019, la DIAN emitió mandamiento de pago No. 20190302000169 por $1.321.852.000; en la siguiente tabla se muestra el detalle: (…)
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
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t>
    </r>
  </si>
  <si>
    <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t>
  </si>
  <si>
    <t xml:space="preserve">1. Capacitar a los servidores publicos de la División de Fiscalización y Liquidacion TAC  de la Dirección Seccional de Impuestos y Aduanas de Valledupar, sobre el  procedimiento  PR-ADF-159  notificacion,Comunicación y/o Publicación
</t>
  </si>
  <si>
    <t xml:space="preserve">1.capacitar  trimestralmente por team o en forma presencial a los servidores públicos
</t>
  </si>
  <si>
    <t xml:space="preserve">1. formato asistencia a la capacitacion
</t>
  </si>
  <si>
    <r>
      <rPr>
        <b/>
        <sz val="12"/>
        <rFont val="Arial"/>
        <family val="2"/>
      </rPr>
      <t>DGF</t>
    </r>
    <r>
      <rPr>
        <sz val="12"/>
        <rFont val="Arial"/>
        <family val="2"/>
      </rPr>
      <t xml:space="preserve">
Dirección de Gestión de Fiscalización
Subdirección de Fiscalización Tributaria 
Dirección Seccional de Impuestos y Aduanas de Valledupar
División de Fiscalización y Liquidacion TAC
</t>
    </r>
  </si>
  <si>
    <t>2. Enviar a los servidores públicos los documentos soportes de la presentación de las capacitaciones realizadas.</t>
  </si>
  <si>
    <t xml:space="preserve">2. Soporte del envio a los servidores publicos del material con el que se realizó  la capacitacion </t>
  </si>
  <si>
    <t>2. Verificar  las notificaciones devueltas por correo electrónico, por parte de División de Fiscalización y Liquidacion TAC  de la Dirección Seccional de Impuestos y Aduanas de Valledupar.</t>
  </si>
  <si>
    <t>1.Verificar trimestralmente del listado de actos administrativos enviado a noticación,   los devueltos, a fin de establecer si posteriormente se realizó correctamente la notificación.</t>
  </si>
  <si>
    <t>Informe trimestral del resultado de las verificaciones, junto con los soportes , debidamente firmado</t>
  </si>
  <si>
    <t>2. Informar  cada trimestre el resultado de la verificacion y las medidas implementadas de haber lugar a ello..</t>
  </si>
  <si>
    <t xml:space="preserve">Auditoría de Cumplimiento Intersectorial al Recaudo, Administración (Cobro, Fiscalización y Liquidación) de los Recursos Provenientes del Impuesto al Turismo a 30 de Junio de 2025. </t>
  </si>
  <si>
    <t xml:space="preserve">17  03 100   </t>
  </si>
  <si>
    <r>
      <rPr>
        <b/>
        <sz val="12"/>
        <rFont val="Arial"/>
        <family val="2"/>
      </rPr>
      <t>Hallazgo nro. 1 COH_8406_2025 Gestión de Fiscalización a las declaraciones del Impuesto Nacional al Turismo (F, D)</t>
    </r>
    <r>
      <rPr>
        <sz val="12"/>
        <rFont val="Arial"/>
        <family val="2"/>
      </rPr>
      <t xml:space="preserve">
“(…) Se evidenció un incumplimiento reiterado en la fecha de presentación de las declaraciones del Impuesto Nacional con Destino al Turismo por parte de las aerolíneas responsables de su recaudo. Del total de 614 declaraciones con reporte de información, del periodo comprendido entre el I trimestre de 2021 al I trimestre 2025, se presentaron de forma extemporánea 245, lo que equivale al 40% de las declaraciones.
(…) Como resultado de la revisión realizada por la CGR, al total de las declaraciones presentadas en el periodo 2021 – 30 de junio de 2025, se evidenció la presentación extemporánea de las declaraciones del impuesto, respecto de las cuales no se adelantó ninguna actuación de fiscalización y por ende, no se liquidó ni gestionó la sanción por extemporaneidad.
(…) Desde su creación, artículo 4° de la Ley 1101 de 2006, el Impuesto al Turismo fue concebido como un impuesto del orden nacional y puesto que, ni en la norma de origen, ni en disposiciones posteriores, se atribuyó la responsabilidad de su administración y fiscalización a otra entidad del Estado, esta competencia le correspondía a la DIAN en los términos del artículo 1° del Decreto 4048 de 2008. Con la posterior expedición del Decreto 1166 de 2020 se definió de manera expresa e inequívoca que dicha función corresponde a la DIAN.
Así las cosas, la fiscalización, imposición de sanciones (extemporaneidad, omisión, error, inexactitud o por no declarar) y el proceso de cobro (persuasivo y coactivo), son aspectos de su competencia.
(...) La CGR, mediante la aplicación de diferentes pruebas de auditoría, determinó que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
Es importante indicar que, la extemporaneidad por sí misma no configura daño fiscal, sino la falta de gestión de la DIAN de ejercer sus facultades de administración fiscalización, determinación y cobro para verificar el cumplimiento de las obligaciones tributarias y aplicar las sanciones correspondientes, en el término definido para ello.
Como consecuencia de esta falta de acción, las declaraciones quedaron en firme sin el cumplimiento de los requisitos tributarios, formales y sustanciales, lo que conllevó a que no se liquidara, ni cobraran las sanciones aplicables, cuyo valor asciende a $5.303.744.741. Este monto se determina como daño fiscal, al existir relación clara y directa entre la falta de gestión de fiscalización por parte de la DIAN y la pérdida de oportunidad de recaudo de dichas sanciones”.</t>
    </r>
  </si>
  <si>
    <t>“(…)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t>
  </si>
  <si>
    <t>1. Incluir en la planeación estratégica de la Dirección de Gestión de Fiscalización y con base en el Plan de Choque contra la Evasión y la misión del recaudo de los tributos del orden nacional para garantizar la estabilidad fiscal del país, la asignación de cupos de capacidad operativa a nivel nacional para el control del Impuesto Nacional con Destino al Turismo como Inversión Social.</t>
  </si>
  <si>
    <t>1. Elaborar un memorando de fiscalización de asignación de cupos de capacidad operativa por tipologías de control incluyendo el Impuesto Nacional con Destino al Turismo como Inversión Social.</t>
  </si>
  <si>
    <r>
      <rPr>
        <b/>
        <sz val="12"/>
        <rFont val="Arial"/>
        <family val="2"/>
      </rPr>
      <t xml:space="preserve">DGF
</t>
    </r>
    <r>
      <rPr>
        <sz val="12"/>
        <rFont val="Arial"/>
        <family val="2"/>
      </rPr>
      <t>Dirección de Gestión  Fiscalización
Subdirección de Fiscalización Tributaria</t>
    </r>
  </si>
  <si>
    <t>2. Proponer al Comité Técnico de Programas y Campañas de Control la inclusión de un programa para el control del Impuesto Nacional con destino al Turismo como Inversión Social dentro del  Plan de Choque (Ley 223 de 1995) 2026, considerando la información reportada por el ente de control, Fontur y/o Ministerio de Comercio, Industria y Turismo, capacidad operativa de las direcciones seccionales, impacto en el recaudo, entre otras variables</t>
  </si>
  <si>
    <t>Propuesta de programa</t>
  </si>
  <si>
    <r>
      <rPr>
        <b/>
        <sz val="12"/>
        <rFont val="Arial"/>
        <family val="2"/>
      </rPr>
      <t>DGF</t>
    </r>
    <r>
      <rPr>
        <sz val="12"/>
        <rFont val="Arial"/>
        <family val="2"/>
      </rPr>
      <t xml:space="preserve">
Dirección de Gestión  Fiscalización
Subdirección de Fiscalización Tributaria</t>
    </r>
  </si>
  <si>
    <t>2. Elaborar un programa o acción para el control del Impuesto Nacional con Destino al Turismo como Inversión Social de acuerdo con los cupos asignados.</t>
  </si>
  <si>
    <t>1. Realizar prueba piloto con base en requerimiento ordinario de información enviado a una aerolínea para obtener información para el desarrollo de los controles requeridos</t>
  </si>
  <si>
    <t>Resultado prueba</t>
  </si>
  <si>
    <t>2. Elaborar y remitir a las Direcciones Seccionales u Operativa de Grandes Contribuyentes el memorando de lineamientos del programa o acción para el control del  Impuesto Nacional con Destino al Turismo como Inversión Social.
El memorando contiene los criterios de selección de casos y las instrucciones para su ejecución.</t>
  </si>
  <si>
    <t>3. Ejecutar el programa o acción de control.</t>
  </si>
  <si>
    <r>
      <rPr>
        <b/>
        <sz val="12"/>
        <rFont val="Arial"/>
        <family val="2"/>
      </rPr>
      <t>DGF</t>
    </r>
    <r>
      <rPr>
        <sz val="12"/>
        <rFont val="Arial"/>
        <family val="2"/>
      </rPr>
      <t xml:space="preserve">
Subdirección de Fiscalización Tributaria
Dirección Operativa de Grandes Contribuyentes que tiene jurisdicción sobre los agentes retenedores.
Direcciones Seccionales
</t>
    </r>
  </si>
  <si>
    <r>
      <rPr>
        <b/>
        <sz val="12"/>
        <rFont val="Arial"/>
        <family val="2"/>
      </rPr>
      <t>Hallazgo nro. 4 COH_6971_2025 Articulación de las entidades responsables del impuesto nacional del turismo.</t>
    </r>
    <r>
      <rPr>
        <sz val="12"/>
        <rFont val="Arial"/>
        <family val="2"/>
      </rPr>
      <t xml:space="preserve">
“(…)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
(…)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t>
    </r>
  </si>
  <si>
    <t>(…) Lo identificado se origina en la ausencia de lineamientos y procedimientos operativos que definan los roles, responsabilidades y canales de articulación entre la DIAN, el MHCP, el MinCIT y FONTUR.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t>
  </si>
  <si>
    <t>1. Elaborar un programa o acción para el control del Impuesto Nacional con Destino al Turismo como Inversión Social de acuerdo con los cupos asignados.</t>
  </si>
  <si>
    <t>1. Elaborar y remitir a las Direcciones Seccionales u Operativa de Grandes Contribuyentes el memorando de lineamientos del programa o acción para el control del  Impuesto Nacional con Destino al Turismo como Inversión Social.
El memorando contiene los criterios de selección de casos y las instrucciones para su ejecución.</t>
  </si>
  <si>
    <t>Memorando remitido</t>
  </si>
  <si>
    <t>2. Ejecutar el programa o acción de control.</t>
  </si>
  <si>
    <t>2. Gestionar con el Ministerio de Comercio, Industria y Turismo y FONTUR mesa de trabajo para el desarrollo de las acciones  tendientes a la administración del impuesto nacional con destino al turismo como inversión social</t>
  </si>
  <si>
    <t>1. Gestionar mesa de trabajo con la participación de Ministerio de Comercio, Industria y Turismo y Fondo Nacional de Turismo, y por parte de la DIAN: Dirección de Gestión Estratégica y Analítica, Dirección de Gestión de Innovación y Tecnología, Dirección de Gestión de Impuestos, Dirección de Gestión de Fiscalización, con el propósito de establecer un plan de trabajo para el intercambio de información y/o datos para el desarrollo de las acciones pertinentes para la administración (Cobro, Fiscalización y Liquidación) del impuesto nacional con destino al turismo como inversión social.</t>
  </si>
  <si>
    <t>Soportes de gestión de la mesa de trabajo que incluya el plan de trabajo definido</t>
  </si>
  <si>
    <r>
      <rPr>
        <b/>
        <sz val="12"/>
        <rFont val="Arial"/>
        <family val="2"/>
      </rPr>
      <t>DGF</t>
    </r>
    <r>
      <rPr>
        <sz val="12"/>
        <rFont val="Arial"/>
        <family val="2"/>
      </rPr>
      <t xml:space="preserve">
Direccion de Gestión de Impuestos
Subdirección de Recaudo
Subdirección de Administracion del RUT
Subdirección de Cobranzas y Control Extensivo</t>
    </r>
  </si>
  <si>
    <t>3. Realizar seguimiento al desarrollo del plan de trabajo</t>
  </si>
  <si>
    <t>2. Realizar seguimiento y elaborar informes trimestrales del cumplimiento de los compromisos definidos en el plan de trabajo</t>
  </si>
  <si>
    <t>Informes trimestrales de seguimiento al plan de trabajo</t>
  </si>
  <si>
    <t xml:space="preserve">17  02 003   </t>
  </si>
  <si>
    <r>
      <rPr>
        <b/>
        <sz val="12"/>
        <rFont val="Arial"/>
        <family val="2"/>
      </rPr>
      <t>Hallazgo nro. 14 Insumos Fiscalización y Liquidación Aduanera</t>
    </r>
    <r>
      <rPr>
        <sz val="12"/>
        <rFont val="Arial"/>
        <family val="2"/>
      </rPr>
      <t xml:space="preserve">
“(…) no se realizaron oportunamente las gestiones necesarias para la emisión del Requerimiento Especial Aduanero – REA y hacer efectiva las garantías, a pesar que las declaraciones de importación se encontraban dentro del término legal de firmeza de tres (3) años, al momento de la recepción por parte de Fiscalización (…)”
“(…) Los mencionados autos de archivo, ordenaron el cierre de los expedientes sin realizar una actuación de fondo por parte de las Divisiones de Fiscalización Aduanera, pese a que el vencimiento del término de firmeza estaba previsto de acuerdo al cuadro relacionado. (…)”
“(…) Se identificó que la entidad no cuenta con mecanismos eficaces que garanticen el seguimiento y control de los plazos de firmeza de las declaraciones de importación objeto de análisis en los procesos remitidos como insumos. Esta deficiencia puede conllevar a la pérdida de recursos públicos, la pérdida de competencia de la administración para ejercer sus facultades de fiscalización y la prescripción de posibles infracciones aduaneras (…)”</t>
    </r>
  </si>
  <si>
    <t>“(…) debilidades en los controles por parte de las Divisiones de Fiscalización de la DIAN, debido al incumplimiento de los términos procesales. (…)”
“(…) la DIAN no cuenta con un sistema de control que permita a las Divisiones de Fiscalización y Liquidación Aduanera realizar un seguimiento automático o programado del vencimiento de los plazos de firmeza de las declaraciones de importación (…)”</t>
  </si>
  <si>
    <t>Expedir lineamiento con énfasis en el control de términos para la expedición de actos administrativos</t>
  </si>
  <si>
    <t xml:space="preserve">Expedir memorando en el que se fijen lineamientos para las Divisiones de Fiscalización y Liquidación  Aduanera de las Direcciones Seccionales, con énfasis en la expedición oportuna de las actuaciones administrativas dentro de los expedientes aduaneros, en los términos previstos en la normatividad aduanera vigente.  </t>
  </si>
  <si>
    <t>Memorando de Lineamiento</t>
  </si>
  <si>
    <r>
      <rPr>
        <b/>
        <sz val="12"/>
        <rFont val="Arial"/>
        <family val="2"/>
      </rPr>
      <t>DGF</t>
    </r>
    <r>
      <rPr>
        <sz val="12"/>
        <rFont val="Arial"/>
        <family val="2"/>
      </rPr>
      <t xml:space="preserve">
Dirección de Gestión de Fiscalización
Subdirección de Fiscalización Aduanera</t>
    </r>
  </si>
  <si>
    <t>Adelantar por parte de la Subdirección de Fiscalización Aduanera a las Direcciones Seccionales de Aduanas y las Direcciones Seccionales de Impuestos y Aduanas, capacitación con énfasis en los conceptos de firmeza, caducidad de la acción administrativa sancionatoria, oportunidad de las actuaciones administrativas y debida diligencia en materia de los procedimientos administrativos aduaneros.</t>
  </si>
  <si>
    <t>Material de la Capacitación y Registro de Asistencia</t>
  </si>
  <si>
    <t>Incorporar en el Nuevo Sistema de Modernización Tributaria – NSGT, la parametrización de alertas por firmeza, caducidad y vencimiento, así como la interacción con otros procesos de la DIAN</t>
  </si>
  <si>
    <t>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t>
  </si>
  <si>
    <t>Oficio de Solicitud</t>
  </si>
  <si>
    <t>Adelantar autoevaluación desde la Subdirección de Fiscalización Aduanera</t>
  </si>
  <si>
    <t>Realizar dos (2) seguimientos en el año desde la Subdirección de Fiscalización Aduanera con destino a las Direcciones Seccionales de Aduanas de Bogotá, Medellín, Cartagena y Direcciones Seccionales de Impuestos y Aduanas de Buenaventura y Santa Marta, con el fin de monitorear y acompañar las actuaciones.</t>
  </si>
  <si>
    <t>Oficio de seguimiento</t>
  </si>
  <si>
    <r>
      <rPr>
        <b/>
        <sz val="12"/>
        <rFont val="Arial"/>
        <family val="2"/>
      </rPr>
      <t>Hallazgo nro. 15 Insumos e Inventarios de Zonas Francas (D)</t>
    </r>
    <r>
      <rPr>
        <sz val="12"/>
        <rFont val="Arial"/>
        <family val="2"/>
      </rPr>
      <t xml:space="preserve">
“(…)  se evidenció que, en los siguientes casos, las DS de Buenaventura y Cartagena no iniciaron investigaciones, ni actuaciones derivadas de las inconsistencias aduaneras reportadas como faltantes de mercancías en tránsito de los puertos a la zona franca de Bogotá (…)”
“(…) Posible pérdida de recursos públicos y afectó la efectividad en las actuaciones que deben realizar frente a los insumos recibidos, comprometiendo el cumplimiento de los principios de eficiencia y responsabilidad que orientan la actuación de la administración pública. (…)”
“(…) se constató la ausencia de visitas periódicas por parte de la DIAN a los usuarios aduaneros e importadores ubicados dentro de las Zonas Francas, orientadas a la verificación física de inventario de las mercancías, con el fin de garantizar la correspondencia entre los registros en el Formato de Movimiento de Mercancías al ingreso a la zona franca, (…)”</t>
    </r>
  </si>
  <si>
    <t>“(…)  La falta de seguimiento, control y gestión de los insumos generados por la Zona Franca de Bogotá y verificados en las visitas realizadas por el ente de control a las DS, (…)”
" (...) visitas periódicas por parte de la DIAN a los usuarios aduaneros e importadores ubicados dentro de las Zonas Francas, orientadas a laverificación física de inventario de las mercancías"</t>
  </si>
  <si>
    <t>Realizar seguimiento, control y trazabilidad de los insumos generados por los GIT de Zona Franca de la División de Operación Aduanera dirigidos a las Divisiones de Fiscalización Aduanera.</t>
  </si>
  <si>
    <t>Realizar por parte de la Subdirección de Fiscalización Aduanera dos (2) seguimientos en el año a las Direcciones Seccionales de Aduanas de Bogotá, Medellín, Cartagena y Direcciones Seccionales de Impuestos y Aduanas de Buenaventura y Santa Marta, con  el fin de monitorear y acompañar el comportamiento relacionado con la recepción y trámite de investigaciones derivadas de los insumos sancionatorios de zona franca enviados por las dependencias de la Operación Aduanera.</t>
  </si>
  <si>
    <t>Realizar seguimiento, control y trazabilidad de las visitas de control de inventarios realizadas a usuarios calificados y aduaneros en las Zonas Francas</t>
  </si>
  <si>
    <t>Realizar seguimiento a la aplicación del Memorando 190 del 18 septiembre de 2025 que establece lineamientos para el control integral del cumplimiento de las obligaciones tributarias, aduaneras y cambiarias e internacionales a usuarios de zonas francas, relacionado entre otros temas con la ejecución de las visitas, control, seguimiento y verificación del inventario de mercancías.</t>
  </si>
  <si>
    <r>
      <rPr>
        <b/>
        <sz val="12"/>
        <rFont val="Arial"/>
        <family val="2"/>
      </rPr>
      <t>DGF</t>
    </r>
    <r>
      <rPr>
        <sz val="12"/>
        <rFont val="Arial"/>
        <family val="2"/>
      </rPr>
      <t xml:space="preserve">
Dirección de Gestión de Fiscalización
Subdirección de Fiscalización Aduanera
Dirección de Gestión de Aduanas
Subdirección de Operación Aduanera</t>
    </r>
  </si>
  <si>
    <t>Elaborar Informe de resultados para efectos de la  viabilidad en la continuidad de las visitas.</t>
  </si>
  <si>
    <t>17  01 011</t>
  </si>
  <si>
    <r>
      <rPr>
        <b/>
        <sz val="12"/>
        <rFont val="Arial"/>
        <family val="2"/>
      </rPr>
      <t>Hallazgo nro. 17 Importación Temporal NIT 900.313.349-3 (D)</t>
    </r>
    <r>
      <rPr>
        <sz val="12"/>
        <rFont val="Arial"/>
        <family val="2"/>
      </rPr>
      <t xml:space="preserve">
“(…) se evidenció incumplimiento de la terminación de la modalidad de importación dentro de los términos legales, por cuanto no se realizó la reexportación  (…)”
“(…)  A octubre del 2025, la DIAN no había emitido el Requerimiento Especial Aduanero para imponer la sanción por la permanencia irregular de la mercancía en el territorio nacional, más aún cuando, no se evidenció en el expediente la respuesta del importador al requerimiento inicial.  (…)”
“(…) no se evidenció transferencia del expediente a la Dirección de cobro coactivo, sin que se haya proferido mandamiento de pago para adelantar la gestión de cobro de la obligación.   (…)”</t>
    </r>
  </si>
  <si>
    <t>“(…)  no se emitió el requerimiento especial aduanero, aun cuando la prórroga solicitada por el importador para dar respuesta al requerimiento ordinario venció el 4 de septiembre del 2025.  (…)”</t>
  </si>
  <si>
    <t>Realizar seguimiento, control y trazabilidad a los insumos y actuaciones derivados de importaciones temporales y efectividad de las garantías hasta la decisión de fondo y remisión al proceso de cobro en caso que proceda.</t>
  </si>
  <si>
    <t>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t>
  </si>
  <si>
    <t xml:space="preserve">17  01 011  </t>
  </si>
  <si>
    <t>Realizar un seguimiento en el año desde la Subdirección de Fiscalización Aduanera y Subdirección de Operación Adaunera con destino a las Direcciones Seccionales de Aduanas de Bogotá, Medellín, Cartagena y Direcciones Seccionales de Impuestos y Aduanas de Buenaventura y Santa Marta, con  el fin de monitorear y acompañar las actuaciones.</t>
  </si>
  <si>
    <t xml:space="preserve">17  01 011 </t>
  </si>
  <si>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</si>
  <si>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</si>
  <si>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</si>
  <si>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</si>
  <si>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</si>
  <si>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</si>
  <si>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t>Documento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</si>
  <si>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</si>
  <si>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t>Priorizar y detallar requerimientos</t>
  </si>
  <si>
    <t>Documento de requerimientos funcionales</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</si>
  <si>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</si>
  <si>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</si>
  <si>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t xml:space="preserve">Mapa de historias con la priorización funcional de la implementación V1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</si>
  <si>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</si>
  <si>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</si>
  <si>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</si>
  <si>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</si>
  <si>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</si>
  <si>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</si>
  <si>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</si>
  <si>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</si>
  <si>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</si>
  <si>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</si>
  <si>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</si>
  <si>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</si>
  <si>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</si>
  <si>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</si>
  <si>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35 Aud Vig  2012-2013 Función Recaudadora</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</si>
  <si>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</si>
  <si>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</si>
  <si>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</si>
  <si>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</si>
  <si>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</si>
  <si>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</si>
  <si>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</si>
  <si>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</si>
  <si>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</si>
  <si>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</si>
  <si>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</si>
  <si>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</si>
  <si>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</si>
  <si>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</si>
  <si>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</si>
  <si>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</si>
  <si>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</si>
  <si>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</si>
  <si>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</si>
  <si>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</si>
  <si>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</si>
  <si>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</si>
  <si>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</si>
  <si>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</si>
  <si>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</si>
  <si>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t>2. Elaborar una herramienta para consulta que despliegue la información de los indicadores de auditoria.</t>
  </si>
  <si>
    <t>Herramienta para consulta de indicadores de auditoria</t>
  </si>
  <si>
    <r>
      <rPr>
        <b/>
        <sz val="12"/>
        <rFont val="Arial"/>
        <family val="2"/>
      </rPr>
      <t>DGI</t>
    </r>
    <r>
      <rPr>
        <sz val="12"/>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</si>
  <si>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</si>
  <si>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</si>
  <si>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</si>
  <si>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r>
      <rPr>
        <b/>
        <sz val="12"/>
        <rFont val="Arial"/>
        <family val="2"/>
      </rPr>
      <t>DGI</t>
    </r>
    <r>
      <rPr>
        <sz val="12"/>
        <rFont val="Arial"/>
        <family val="2"/>
      </rPr>
      <t xml:space="preserve">
NC - Subproceso de Fiscalización y Liquidación
Coordinación de Pensamiento Estratégico de Fiscalización Tributaria</t>
    </r>
  </si>
  <si>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</si>
  <si>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</si>
  <si>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</si>
  <si>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los parámetros de depuración.</t>
  </si>
  <si>
    <t>Documento de análisis y evaluación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</si>
  <si>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</si>
  <si>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2. Efectuar los ajustes al procedimiento,  y/o documentos asociados con base en el resultado del análisis efectuado.</t>
  </si>
  <si>
    <t>Procedimiento y/o documentos asociados, ajustados y publicados.</t>
  </si>
  <si>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</si>
  <si>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</si>
  <si>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</si>
  <si>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</si>
  <si>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</si>
  <si>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</si>
  <si>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</si>
  <si>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</si>
  <si>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</si>
  <si>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</si>
  <si>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</si>
  <si>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</si>
  <si>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</si>
  <si>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</si>
  <si>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</si>
  <si>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</si>
  <si>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</si>
  <si>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</si>
  <si>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</si>
  <si>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</si>
  <si>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</si>
  <si>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</si>
  <si>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</si>
  <si>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</si>
  <si>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</si>
  <si>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</si>
  <si>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</si>
  <si>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</si>
  <si>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</si>
  <si>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rFont val="Arial"/>
        <family val="2"/>
      </rPr>
      <t xml:space="preserve">DGI
</t>
    </r>
    <r>
      <rPr>
        <sz val="12"/>
        <rFont val="Arial"/>
        <family val="2"/>
      </rPr>
      <t xml:space="preserve">NC - Subproceso Innovación y Tecnologia
Dirección de Gestión de Innovación y Tecnología
Subdirección de Innovación y Proyectos
Subdirección de Soluciones y Desarrollo
</t>
    </r>
  </si>
  <si>
    <t xml:space="preserve">Definir un Plan de trabajo V1 de desarrollo de la solución tecnológica </t>
  </si>
  <si>
    <t xml:space="preserve">Aprobar o validar el Plan de trabajo V1 de la implementación de la solución tecnológica </t>
  </si>
  <si>
    <r>
      <t xml:space="preserve">DGI
</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</si>
  <si>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</si>
  <si>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</si>
  <si>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</si>
  <si>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</si>
  <si>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</si>
  <si>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</si>
  <si>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</si>
  <si>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</si>
  <si>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</si>
  <si>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</si>
  <si>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NC - Subproceso Innovacion y Tecnologia
Direccion de Gestion de Innovacion y Tecnologia
Subdireccion de Innovacion y Proyectos
Subdireccion de Soluciones y desarrollo</t>
    </r>
    <r>
      <rPr>
        <b/>
        <sz val="12"/>
        <rFont val="Arial"/>
        <family val="2"/>
      </rPr>
      <t xml:space="preserve">
</t>
    </r>
    <r>
      <rPr>
        <sz val="12"/>
        <rFont val="Arial"/>
        <family val="2"/>
      </rPr>
      <t>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</si>
  <si>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</si>
  <si>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</si>
  <si>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</si>
  <si>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</si>
  <si>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</si>
  <si>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</si>
  <si>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</si>
  <si>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</si>
  <si>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Diagnóstico de cada caso de si es posible tecnicamente su corrección o no.</t>
  </si>
  <si>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</si>
  <si>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</si>
  <si>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t>formato FT- ADF – 1938 “CONCILIACIÓN CONTABLE FONDO ROTATORIO DE DEVOLUCIONES DE IMPUESTOS” del último mes contable cerrado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</si>
  <si>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</si>
  <si>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</si>
  <si>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octubre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</si>
  <si>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</si>
  <si>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</si>
  <si>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</si>
  <si>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</si>
  <si>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</si>
  <si>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</si>
  <si>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</si>
  <si>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</si>
  <si>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</si>
  <si>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</si>
  <si>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</si>
  <si>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</si>
  <si>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</si>
  <si>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rFont val="Arial"/>
        <family val="2"/>
      </rPr>
      <t xml:space="preserve">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</si>
  <si>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</si>
  <si>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</si>
  <si>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</si>
  <si>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</si>
  <si>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</si>
  <si>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</si>
  <si>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</si>
  <si>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</si>
  <si>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</si>
  <si>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</si>
  <si>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</si>
  <si>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</si>
  <si>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</si>
  <si>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</si>
  <si>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</si>
  <si>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</si>
  <si>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 xml:space="preserve">DGI
</t>
    </r>
    <r>
      <rPr>
        <sz val="12"/>
        <rFont val="Arial"/>
        <family val="2"/>
      </rPr>
      <t>DGI
NC - Subproceso Innovacion y Tecnologia
Direccion de Gestion de Innovacion y Tecnologia
Subdireccion de Innovacion y Proyectos
Subdireccion de Soluciones y desarrollo.
REFORMULADO 
30092019
31102020
30112021
20052022
09122022</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</si>
  <si>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</si>
  <si>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</si>
  <si>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</si>
  <si>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</si>
  <si>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</si>
  <si>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</si>
  <si>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</si>
  <si>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</si>
  <si>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</si>
  <si>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</si>
  <si>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</si>
  <si>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</si>
  <si>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</si>
  <si>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</si>
  <si>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</si>
  <si>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</si>
  <si>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</si>
  <si>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</si>
  <si>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</si>
  <si>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</si>
  <si>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</si>
  <si>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</si>
  <si>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</si>
  <si>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</si>
  <si>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</si>
  <si>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</si>
  <si>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</si>
  <si>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</si>
  <si>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</si>
  <si>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</si>
  <si>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</si>
  <si>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t>
    </r>
  </si>
  <si>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</si>
  <si>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</si>
  <si>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</si>
  <si>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</si>
  <si>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</si>
  <si>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</si>
  <si>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</si>
  <si>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</si>
  <si>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</si>
  <si>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</si>
  <si>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</si>
  <si>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</si>
  <si>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</si>
  <si>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</si>
  <si>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</si>
  <si>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</si>
  <si>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</si>
  <si>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</si>
  <si>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</si>
  <si>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</si>
  <si>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</si>
  <si>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</si>
  <si>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</si>
  <si>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</si>
  <si>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</si>
  <si>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</si>
  <si>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</si>
  <si>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</si>
  <si>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</si>
  <si>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</si>
  <si>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</si>
  <si>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</si>
  <si>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</si>
  <si>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</si>
  <si>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</si>
  <si>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</si>
  <si>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</si>
  <si>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t>Realizar análisis y diseño del ajuste</t>
  </si>
  <si>
    <t>Formato de análisis y diseño</t>
  </si>
  <si>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</si>
  <si>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t>Puesta en producción ajuste construido</t>
  </si>
  <si>
    <t xml:space="preserve">Formato Aceptación de Pruebas Funcionales
Acta de comité de cambios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</si>
  <si>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</si>
  <si>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Evaluar el universo de documentos generados  y establecer posibles alternativas de mejora o la gestión a realizar conforme a los documentos inconsistentes.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</si>
  <si>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</si>
  <si>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</si>
  <si>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</si>
  <si>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</si>
  <si>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</si>
  <si>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rFont val="Arial"/>
        <family val="2"/>
      </rPr>
      <t xml:space="preserve">
NC - Subproceso Innovacion y Tecnologia
Direccion de Gestion de Innovacion y Tecnologia
Subdireccion de Innovacion y Proyectos
Subdireccion de Soluciones y desarrollo
</t>
    </r>
  </si>
  <si>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</si>
  <si>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</si>
  <si>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</si>
  <si>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</si>
  <si>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</si>
  <si>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</si>
  <si>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</si>
  <si>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t>Capturar la (s) nota (s) contable (s) proyectada (s) correspondiente (s), para el debido ajuste del tercero y los estados financieros de la entidad</t>
  </si>
  <si>
    <t>Captura de la (s) Nota (s) contable (s) .</t>
  </si>
  <si>
    <t>Nota (s) contable (s) capturada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</si>
  <si>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</si>
  <si>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</si>
  <si>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</si>
  <si>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</si>
  <si>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</si>
  <si>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</si>
  <si>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</si>
  <si>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</si>
  <si>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</si>
  <si>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</si>
  <si>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Recaudo-Devoluciones 
Dirección de Gestión de Impuestos
Subdirección de Recaudo
Coordinación de Administración de Aplicativos de  Impuestos
Coordinación de Contabilidad de la Función Recaudadora
</t>
    </r>
  </si>
  <si>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</si>
  <si>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</si>
  <si>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</si>
  <si>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</si>
  <si>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</si>
  <si>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</si>
  <si>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</si>
  <si>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</si>
  <si>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</si>
  <si>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t>
    </r>
  </si>
  <si>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</si>
  <si>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</si>
  <si>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</si>
  <si>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</si>
  <si>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</si>
  <si>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</si>
  <si>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</si>
  <si>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</si>
  <si>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</si>
  <si>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</si>
  <si>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</si>
  <si>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</si>
  <si>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</si>
  <si>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</si>
  <si>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</si>
  <si>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</si>
  <si>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</si>
  <si>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</si>
  <si>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</si>
  <si>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</si>
  <si>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</si>
  <si>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</si>
  <si>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</si>
  <si>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</si>
  <si>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</si>
  <si>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</si>
  <si>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</si>
  <si>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</si>
  <si>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</si>
  <si>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</si>
  <si>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</si>
  <si>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</si>
  <si>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</si>
  <si>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</si>
  <si>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</si>
  <si>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</si>
  <si>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</si>
  <si>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</si>
  <si>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</si>
  <si>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</si>
  <si>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</si>
  <si>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</si>
  <si>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</si>
  <si>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r>
      <t>DGI</t>
    </r>
    <r>
      <rPr>
        <sz val="12"/>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</si>
  <si>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</si>
  <si>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</si>
  <si>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</si>
  <si>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</si>
  <si>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</si>
  <si>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</si>
  <si>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</si>
  <si>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r>
      <rPr>
        <b/>
        <sz val="12"/>
        <rFont val="Arial"/>
        <family val="2"/>
      </rPr>
      <t>DGI</t>
    </r>
    <r>
      <rPr>
        <sz val="12"/>
        <rFont val="Arial"/>
        <family val="2"/>
      </rPr>
      <t xml:space="preserve">
NC - Subproceso Recaudo - Devoluciones
Direccion de Gestion de Impuestos
Subdirección de Devoluciones
ACTUALIZADO
30112021</t>
    </r>
  </si>
  <si>
    <t>Puesta en producción del ajuste tecnológico</t>
  </si>
  <si>
    <t xml:space="preserve">FT-SI 1851 Aceptación de pruebas de funcionalidad y salida a producción
Acta de Comité de cambios
</t>
  </si>
  <si>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</si>
  <si>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</si>
  <si>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</si>
  <si>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</si>
  <si>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</si>
  <si>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</si>
  <si>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</si>
  <si>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</si>
  <si>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Elaborar un diagnóstico respecto de la pertinencia del tratamiento de la baja en cuentas en los Manuales MN-RE 0044 y ADF-0005, y a la clasificación de la cartera contenida en la política operativa de la DIAN FR.</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</si>
  <si>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</si>
  <si>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t>Realizar los mejoras establecidas mediante el diagnóstico, en la documentación pertinente.</t>
  </si>
  <si>
    <r>
      <rPr>
        <b/>
        <sz val="12"/>
        <rFont val="Arial"/>
        <family val="2"/>
      </rPr>
      <t xml:space="preserve">DGI
</t>
    </r>
    <r>
      <rPr>
        <sz val="12"/>
        <rFont val="Arial"/>
        <family val="2"/>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</si>
  <si>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</si>
  <si>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</si>
  <si>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</si>
  <si>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Auditoría de Cumplimiento. Proceso de Cobro Coactivo, corte a 31 de diciembre de 2021 – DIAN</t>
  </si>
  <si>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</si>
  <si>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</si>
  <si>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</si>
  <si>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</si>
  <si>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</si>
  <si>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r>
      <rPr>
        <b/>
        <sz val="12"/>
        <rFont val="Arial"/>
        <family val="2"/>
      </rPr>
      <t>DGI</t>
    </r>
    <r>
      <rPr>
        <sz val="12"/>
        <rFont val="Arial"/>
        <family val="2"/>
      </rPr>
      <t xml:space="preserve">
DS - Subproceso de Administración de Cartera
Dirección Seccional de Impuestos de Bogotá
División de Cobranzas
ELABORACIÓN
30122022
</t>
    </r>
  </si>
  <si>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</si>
  <si>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</si>
  <si>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</si>
  <si>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</si>
  <si>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Contar con un sistema de información integrado que refleje la situación fiscal y procesal real de los contribuyentes.</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</si>
  <si>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</si>
  <si>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</si>
  <si>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Presentar una propuesta de ajuste a la estructura administrativa de la División de Cobranzas de la Dirección Seccional de Impuestos de Bogotá.</t>
  </si>
  <si>
    <t>Elaborar diagnóstico y radicarlo ante la Dirección de Gestión de Impuestos</t>
  </si>
  <si>
    <t>Documento radicado</t>
  </si>
  <si>
    <r>
      <rPr>
        <b/>
        <sz val="12"/>
        <rFont val="Arial"/>
        <family val="2"/>
      </rPr>
      <t xml:space="preserve">DGI
</t>
    </r>
    <r>
      <rPr>
        <sz val="12"/>
        <rFont val="Arial"/>
        <family val="2"/>
      </rPr>
      <t>DS - Subproceso de Administración de Cartera
Dirección Seccional de Impuestos de Bogotá
División de Cobranzas 
ELABORACIÓN
30122022</t>
    </r>
  </si>
  <si>
    <t>Análisis de la propuesta presentada por la División de Cobranzas de la Dirección Seccional de Impuestos de Bogotá y mesas de trabajo con la Dirección Seccional de impuestos de Bogotá</t>
  </si>
  <si>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</si>
  <si>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</si>
  <si>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</si>
  <si>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</si>
  <si>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</si>
  <si>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</si>
  <si>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</si>
  <si>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</si>
  <si>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</si>
  <si>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</si>
  <si>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</si>
  <si>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</si>
  <si>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</si>
  <si>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</si>
  <si>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</si>
  <si>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</si>
  <si>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</si>
  <si>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</si>
  <si>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t>Auditoría insitu y/o de escritorio</t>
  </si>
  <si>
    <t>Realizar audioritas insitu y/o de escritorio para veririfcar la funcionalidad y adecuado registro en los servicios informaticos de administración de cartera por parte de las Direcciones Seccionales y Dirección Operativa de Grandes Contribuyentes.</t>
  </si>
  <si>
    <t>Informe de auditoria</t>
  </si>
  <si>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</si>
  <si>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t>Implementar en el SIPAC la versión II del traslado electrónico de expedientes</t>
  </si>
  <si>
    <t>Elaboración de la especificación funcional y radicación ante mesa PIT</t>
  </si>
  <si>
    <t>Formato 2206 radicado a traves de PST</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</si>
  <si>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</si>
  <si>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t>Contextualización y desarrollo de la solución</t>
  </si>
  <si>
    <t>Plan de trabajo de
implementación de la solución
tecnológica.</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</si>
  <si>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</si>
  <si>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t>Implementación de la solución</t>
  </si>
  <si>
    <t>Formato de Aceptación de Pruebas de Funcioonalidad</t>
  </si>
  <si>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</si>
  <si>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</si>
  <si>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</si>
  <si>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</si>
  <si>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</si>
  <si>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Análisis de la propuesta presentada por la División de Cobranzas de la Dirección Seccional de Impuestos de Bogotá y meses de trabajo con la Dirección Seccional de impuestos de Bogotá</t>
  </si>
  <si>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</si>
  <si>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</si>
  <si>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</si>
  <si>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</si>
  <si>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</si>
  <si>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</si>
  <si>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</si>
  <si>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t>“(…) al no adelantarse las actuaciones procesales que correspondían, como quiera que(…) no se adelantaron las actuaciones tendientes a lograr el pago de la obligación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</si>
  <si>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</si>
  <si>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</si>
  <si>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</si>
  <si>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</si>
  <si>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r>
      <rPr>
        <b/>
        <sz val="12"/>
        <rFont val="Arial"/>
        <family val="2"/>
      </rPr>
      <t>DGI</t>
    </r>
    <r>
      <rPr>
        <sz val="12"/>
        <rFont val="Arial"/>
        <family val="2"/>
      </rPr>
      <t xml:space="preserve">
Dirección Seccional de Impuestos de Bogotá
División de Cobranzas 
ELABORACIÓN
30122022</t>
    </r>
  </si>
  <si>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</si>
  <si>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</si>
  <si>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r>
      <rPr>
        <b/>
        <sz val="12"/>
        <rFont val="Arial"/>
        <family val="2"/>
      </rPr>
      <t>DGI</t>
    </r>
    <r>
      <rPr>
        <sz val="12"/>
        <rFont val="Arial"/>
        <family val="2"/>
      </rPr>
      <t xml:space="preserve">
DS - Subproceso de Administración de Cartera
Dirección Seccional de Impuestos de Bogotá
División de Cobranzas
ELABORACIÓN
30122022 </t>
    </r>
  </si>
  <si>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</si>
  <si>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</si>
  <si>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</si>
  <si>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</si>
  <si>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</si>
  <si>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t xml:space="preserve">“(…) falta de seguimiento y control para emitir el acto de prescripción oportunamente (…)
(…)falta de gestión y celeridad en la búsqueda de bienes del contribuyente, así como en el decreto de medidas de embargo de manera ágil y oportuna(…)”
</t>
  </si>
  <si>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</si>
  <si>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</si>
  <si>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</si>
  <si>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</si>
  <si>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t>“(…)falta de gestión y celeridad en la búsqueda de bienes del contribuyente, así como para decretar las medidas de embargo sobre los inmuebles del contribuyente y el vehículo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</si>
  <si>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</si>
  <si>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</si>
  <si>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</si>
  <si>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</si>
  <si>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</si>
  <si>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</si>
  <si>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t>“(...)deficiencias en la gestión, en el entendido que la DIAN no realizó seguimiento y control alguno del vehículo aprehendido y entregado al secuestre, y, además, no ha instaurado denuncia de los hechos ocurridos con el fin de la recuperación del bien (…)”</t>
  </si>
  <si>
    <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</si>
  <si>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</si>
  <si>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</si>
  <si>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</si>
  <si>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</si>
  <si>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</si>
  <si>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</si>
  <si>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</si>
  <si>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</si>
  <si>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</si>
  <si>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</si>
  <si>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t>“(…) falta de celeridad y eficacia en las acciones adelantadas frente al deudor y el incumplimiento de las normas y procedimientos aplicables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</si>
  <si>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</si>
  <si>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</si>
  <si>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</si>
  <si>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</si>
  <si>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</si>
  <si>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</si>
  <si>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</si>
  <si>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</si>
  <si>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</si>
  <si>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</si>
  <si>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</si>
  <si>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</si>
  <si>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</si>
  <si>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</si>
  <si>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</si>
  <si>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</si>
  <si>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</si>
  <si>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</si>
  <si>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t>“(…) deficiencias en la aplicación de las medidas de control por parte de la DSI Bogotá , para garantizar el otorgamiento de las facilidades de pago con el cumplimiento de las condiciones establecidas en la normativa y procedimientos antes descritos  (…)”</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</si>
  <si>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</si>
  <si>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</si>
  <si>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</si>
  <si>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</si>
  <si>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</si>
  <si>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r>
      <rPr>
        <b/>
        <sz val="12"/>
        <rFont val="Arial"/>
        <family val="2"/>
      </rPr>
      <t xml:space="preserve">DGI
</t>
    </r>
    <r>
      <rPr>
        <sz val="12"/>
        <rFont val="Arial"/>
        <family val="2"/>
      </rPr>
      <t>DS -  Subproceso Administracion de Cartera
Dirección Seccional de Impuestos de Bogotá
División de Cobranzas
ELABORACIÓN
30122022</t>
    </r>
  </si>
  <si>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</si>
  <si>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</si>
  <si>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</si>
  <si>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</si>
  <si>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</si>
  <si>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</si>
  <si>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</si>
  <si>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</si>
  <si>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</si>
  <si>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</si>
  <si>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</si>
  <si>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</si>
  <si>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</si>
  <si>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</si>
  <si>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</si>
  <si>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</si>
  <si>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</si>
  <si>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t>“(..)Deficiencias en la comunicación entre las diferentes dependencias de la entidad, donde den cuenta del inicio, ejecución y terminación del proceso(…)”</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</si>
  <si>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</si>
  <si>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</si>
  <si>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t>“(…)falta de control, deficiencias en la gestión del proceso de cobro coactivo entre la notificación del mandamiento de pago y la expedición y notificación de la resolución que ordena seguir adelante con la ejecución(…)</t>
  </si>
  <si>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</si>
  <si>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</si>
  <si>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</si>
  <si>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</si>
  <si>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</si>
  <si>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</si>
  <si>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r>
      <rPr>
        <b/>
        <sz val="12"/>
        <rFont val="Arial"/>
        <family val="2"/>
      </rPr>
      <t xml:space="preserve">DGI
</t>
    </r>
    <r>
      <rPr>
        <sz val="12"/>
        <rFont val="Arial"/>
        <family val="2"/>
      </rPr>
      <t>DS - Subproceso de Administración de Cartera
Dirección Seccional de Impuestos de Bogotá
División de Cobranzas
ELABORACIÓN
30122022</t>
    </r>
  </si>
  <si>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</si>
  <si>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</si>
  <si>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r>
      <rPr>
        <b/>
        <sz val="12"/>
        <rFont val="Arial"/>
        <family val="2"/>
      </rPr>
      <t>DGI</t>
    </r>
    <r>
      <rPr>
        <sz val="12"/>
        <rFont val="Arial"/>
        <family val="2"/>
      </rPr>
      <t xml:space="preserve">
DS - Subproceso de Administración de Cartera.
Dirección Seccional de Impuestos de Bogotá
División de Cobranzas
ELABORACIÓN
30122022</t>
    </r>
  </si>
  <si>
    <t>Auditoria de Cumplimiento Intersectorial Estampilla pro Universidad Nacional de Colombia y demás universidades públicas. Vigencias 2014 a junio 30 de 2022</t>
  </si>
  <si>
    <t xml:space="preserve">17  03 004   </t>
  </si>
  <si>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</si>
  <si>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</si>
  <si>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</si>
  <si>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</si>
  <si>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t>18  01 00</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</si>
  <si>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</si>
  <si>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</si>
  <si>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</si>
  <si>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</si>
  <si>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</si>
  <si>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</si>
  <si>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</si>
  <si>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</si>
  <si>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</si>
  <si>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</si>
  <si>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</si>
  <si>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</si>
  <si>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</si>
  <si>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</si>
  <si>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</si>
  <si>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</si>
  <si>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</si>
  <si>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</si>
  <si>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</si>
  <si>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</si>
  <si>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</si>
  <si>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</si>
  <si>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</si>
  <si>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</si>
  <si>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</si>
  <si>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</si>
  <si>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</si>
  <si>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t xml:space="preserve">17  02 009   </t>
  </si>
  <si>
    <r>
      <rPr>
        <b/>
        <sz val="12"/>
        <rFont val="Arial"/>
        <family val="2"/>
      </rPr>
      <t>Hallazgo No. 7 Saldos por terceros (A)</t>
    </r>
    <r>
      <rPr>
        <sz val="12"/>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</si>
  <si>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t>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t>
  </si>
  <si>
    <t>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t>
  </si>
  <si>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</si>
  <si>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t>
  </si>
  <si>
    <t>Aprobar e implementar  la realización de ajustes y/o alternativas de solución de las fallas identificadas en los servicios informáticos que proveen información al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</si>
  <si>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</si>
  <si>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</si>
  <si>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</si>
  <si>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rFont val="Arial"/>
        <family val="2"/>
      </rPr>
      <t>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</si>
  <si>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</si>
  <si>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t>Realizar los ajustes contables a que haya lugar, derivados del reconocimento de certificaciones de pago de impuestos con obras</t>
  </si>
  <si>
    <t>Reconocer las certificaciones de pago de impuestos por obras</t>
  </si>
  <si>
    <t>Hoja de trabajo de las operaciones recíprocas y formatos 2701 correspondientes</t>
  </si>
  <si>
    <r>
      <t xml:space="preserve">DGI
</t>
    </r>
    <r>
      <rPr>
        <sz val="12"/>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</si>
  <si>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r>
      <rPr>
        <b/>
        <sz val="12"/>
        <rFont val="Arial"/>
        <family val="2"/>
      </rPr>
      <t>Hallazgo No. 8 Proceso de cobro – NIT 805001015 (F-D)</t>
    </r>
    <r>
      <rPr>
        <sz val="12"/>
        <rFont val="Arial"/>
        <family val="2"/>
      </rPr>
      <t xml:space="preserve">
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
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
Adicionalmente, omitió el deber de dar traslado a las autoridades competentes con respecto a las posibles conductas punibles relacionadas con el Impuesto sobre las Ventas - IVA y la Retención en la fuente, pues en el expediente únicamente se encuentran oficios de advertencia. 
(…)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
</t>
    </r>
  </si>
  <si>
    <t>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t>
  </si>
  <si>
    <t xml:space="preserve">Capacitar a los funcionarios de la División de Cobranzas de la Dirección Seccional de Impuestos de Bogotá en los procedimientos de cobro persuasivo, coactivo, y deudores solidarios, Procesos especiales- </t>
  </si>
  <si>
    <t xml:space="preserve">Realizar  capacitación (3) a toda la División de Cobranzas sobre los procedimientos de cobro persuasivo, coactivo, vinculación de deudores solidarios y Procesos Especiales. </t>
  </si>
  <si>
    <t>Registro de asistencia a capacitación y formulario de evaluación de esta.</t>
  </si>
  <si>
    <r>
      <rPr>
        <b/>
        <sz val="12"/>
        <rFont val="Arial"/>
        <family val="2"/>
      </rPr>
      <t>DGI</t>
    </r>
    <r>
      <rPr>
        <sz val="12"/>
        <rFont val="Arial"/>
        <family val="2"/>
      </rPr>
      <t xml:space="preserve">
NC - Subproceso de Administración de Cartera
Subdirección de Cobranzas y Control Extensivo
Coordinación de Cobranzas
DS - Subproceso de Administración de Cartera.
Dirección Seccional de Impuestos de Bogotá.
División de Cobranzas </t>
    </r>
  </si>
  <si>
    <t>Realizar visitas de supervision y autoevaluacion a diferentes Direcciones Seccionales referidas a la gestion de cobro de deudores solidarios y/o subsidiarios</t>
  </si>
  <si>
    <t>Efectuar auditoria fisica o virtual para verificar la aplicación de los procedimientos de administracion de cartera referidos a gestion de cobro de deudores solidarios y/o Subsidiarios en 4 direcciones seccionales</t>
  </si>
  <si>
    <t xml:space="preserve">informes de auditoria realizada
</t>
  </si>
  <si>
    <r>
      <rPr>
        <b/>
        <sz val="12"/>
        <rFont val="Arial"/>
        <family val="2"/>
      </rPr>
      <t>DGI</t>
    </r>
    <r>
      <rPr>
        <sz val="12"/>
        <rFont val="Arial"/>
        <family val="2"/>
      </rPr>
      <t xml:space="preserve">
NC - Subproceso de Administración de Cartera
Subdirección de Cobranzas y Control Extensivo
Coordinación de Cobranzas
</t>
    </r>
  </si>
  <si>
    <t>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t>
  </si>
  <si>
    <t>Informar mensualmente a los Jefes de GIT, los contribuyentes con posibles deudores solidarios que deben ser vinculados al  Proceso Administrativo de cobro coactivo y las obligaciones respecto de las que no se les ha generado el oficio persuasivo penalizable.</t>
  </si>
  <si>
    <t>Reporte mensual de la gestión realizada.</t>
  </si>
  <si>
    <r>
      <rPr>
        <b/>
        <sz val="12"/>
        <rFont val="Arial"/>
        <family val="2"/>
      </rPr>
      <t>DGI</t>
    </r>
    <r>
      <rPr>
        <sz val="12"/>
        <rFont val="Arial"/>
        <family val="2"/>
      </rPr>
      <t xml:space="preserve">
DS - Subproceso de Administración de Cartera.
Dirección Seccional de Impuestos de Bogotá.
División de Cobranzas </t>
    </r>
  </si>
  <si>
    <t>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t>
  </si>
  <si>
    <t>Informe gerencial de periodicidad bimestral  con los resultados de la verificación, socializado con el jefe de la División y los jefes de los GIT</t>
  </si>
  <si>
    <t xml:space="preserve">Realizar verificacion bimestral a una muestra de 15 expedientes con oficio persuasivo penalizable comunicado   en el período a  deudores solidarios o subsidiarios para establecer la realización previa de consultas pertinentes para la correcta identificación del deudor.  </t>
  </si>
  <si>
    <t>Auditoría de Cumplimiento Intersectorial y Articulada Mecanismos de Obras por Impuestos
Periodo  2017 al 30 de julio de 2024.</t>
  </si>
  <si>
    <t>17  03 100</t>
  </si>
  <si>
    <r>
      <rPr>
        <b/>
        <sz val="12"/>
        <rFont val="Arial"/>
        <family val="2"/>
      </rPr>
      <t>Hallazgo No. 12. Trámite para la Extinción de la Obligación Tributaria</t>
    </r>
    <r>
      <rPr>
        <sz val="12"/>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</si>
  <si>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t xml:space="preserve">“(…)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t>
  </si>
  <si>
    <t>Crear un único buzón (Correo electrónico) exclusivo para temas relacionados con Obras por Impuestos</t>
  </si>
  <si>
    <t>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t>
  </si>
  <si>
    <t>Creación de buzón (Correo electrónico)</t>
  </si>
  <si>
    <r>
      <rPr>
        <b/>
        <sz val="12"/>
        <rFont val="Arial"/>
        <family val="2"/>
      </rPr>
      <t>DGI</t>
    </r>
    <r>
      <rPr>
        <sz val="12"/>
        <rFont val="Arial"/>
        <family val="2"/>
      </rPr>
      <t xml:space="preserve">
Dirección de Gestión de Impuestos
Subdirección de Recaudo
Coordinación de Administración de Aplicativos de Impuestos
</t>
    </r>
  </si>
  <si>
    <t>Circular a las entidades nacionales competentes (Ministerios) beneficiarias del mecanismo de pago de obras por impuestos.</t>
  </si>
  <si>
    <t>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t>
  </si>
  <si>
    <t xml:space="preserve">Correo electrónico </t>
  </si>
  <si>
    <t>Realizar los ajustes contables a que haya lugar, derivados de la corrección de recibos de pago, formularios 490, relativos al pago de impuestos a través del mecanismo de pago de impuestos con obras.</t>
  </si>
  <si>
    <t>Hoja de trabajo de las operaciones recíprocas y formatos FT-ADF-2701 correspondientes</t>
  </si>
  <si>
    <r>
      <rPr>
        <b/>
        <sz val="12"/>
        <rFont val="Arial"/>
        <family val="2"/>
      </rPr>
      <t>DGI</t>
    </r>
    <r>
      <rPr>
        <sz val="12"/>
        <rFont val="Arial"/>
        <family val="2"/>
      </rPr>
      <t xml:space="preserve">
Dirección de Gestión de Impuestos
Subdirección de Recaudo
Coordinación de Contabilidad de la Función Recaudadora
</t>
    </r>
  </si>
  <si>
    <r>
      <rPr>
        <b/>
        <sz val="12"/>
        <rFont val="Arial"/>
        <family val="2"/>
      </rPr>
      <t xml:space="preserve">Hallazgo No. 13. Extinción de Obligaciones - DIAN
</t>
    </r>
    <r>
      <rPr>
        <sz val="12"/>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</si>
  <si>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t>“(…)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t>
  </si>
  <si>
    <t>Actualizar, como resulte procedente, el contenido y remisión normativa aplicables en los procedimientos administrativos relativos a la extinción de las obligaciones tributarias a través del mecanismo de pago de obras por impuestos.</t>
  </si>
  <si>
    <t>Actualizar, como resulte procedente, el contenido y remisión normativa aplicables en los procedimientos administrativos relativos a la extinción de las obligaciones tributarias a través del mecanismo de pago de obras por impuestos.(Instructivo IN-COT-0200 y procedimiento PR-COT-0452)</t>
  </si>
  <si>
    <t>Procedimientos actualizados (Documentación administrativa actualizada) publicados en el listado Maestro de documentos y socializados a las áreas interesadas.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</si>
  <si>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r>
  </si>
  <si>
    <t>Actualizar, como resulte procedente, el catálogo normativo de la entidad en relación con el mecanismo de pago de obras por impuestos.</t>
  </si>
  <si>
    <t>Catálogo normativo actualizado en relación con el mecanismo de pago de obras por impuestos.</t>
  </si>
  <si>
    <r>
      <t xml:space="preserve">DGI
</t>
    </r>
    <r>
      <rPr>
        <sz val="12"/>
        <rFont val="Arial"/>
        <family val="2"/>
      </rPr>
      <t>Dirección de Gestión de Impuestos
Subdirección de Cobranzas y Control Extensivo
Subdirección de Recaudo
Coordinación de Cobranzas
Coordinación de Administración de Aplicativos de Impuestos</t>
    </r>
  </si>
  <si>
    <t>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</si>
  <si>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Ampliación de cobertura de aplicación del concepto 44 para recibos oficiales de pago F490 desde la vigencia año gravable 2017 a la fecha.</t>
  </si>
  <si>
    <t xml:space="preserve">Acta de comité de gestión de Cambios de Tecnología del correspondiente software instalado y en producción
</t>
  </si>
  <si>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</si>
  <si>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t>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</si>
  <si>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4 PST / 4 Correo electrónico</t>
  </si>
  <si>
    <r>
      <rPr>
        <b/>
        <sz val="12"/>
        <rFont val="Arial"/>
        <family val="2"/>
      </rPr>
      <t xml:space="preserve"> Hallazgo No. 14 Registro Resoluciones de Extinción Obras por Impuestos – DIAN
</t>
    </r>
    <r>
      <rPr>
        <sz val="12"/>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</si>
  <si>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t xml:space="preserve">“(…)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</si>
  <si>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</si>
  <si>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t>
    </r>
  </si>
  <si>
    <t>Solicitar la aplicación del concepto 44 en los formularios 490 (saldo no ejecutado por obras por impuestos)</t>
  </si>
  <si>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</si>
  <si>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t>Realizar los ajustes contables a que haya lugar, derivados del la corrección de recibos de pago, formularios 490, relativos al pago de impuestos a través del mecanismo de pago de impuestos con obras.</t>
  </si>
  <si>
    <r>
      <rPr>
        <b/>
        <sz val="12"/>
        <rFont val="Arial"/>
        <family val="2"/>
      </rPr>
      <t>DGI</t>
    </r>
    <r>
      <rPr>
        <sz val="12"/>
        <rFont val="Arial"/>
        <family val="2"/>
      </rPr>
      <t xml:space="preserve">
Dirección de Gestión de Impuestos
Subdirección de Recaudo
Coordinación de Contabilidad de la Función Recaudadora                                </t>
    </r>
  </si>
  <si>
    <r>
      <rPr>
        <b/>
        <sz val="12"/>
        <rFont val="Arial"/>
        <family val="2"/>
      </rPr>
      <t>Hallazgo No. 15 Revelación de partidas y asuntos materiales – DIAN</t>
    </r>
    <r>
      <rPr>
        <sz val="12"/>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</si>
  <si>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t xml:space="preserve">“(…) se origina por la ausencia de una política de materialidad que defina los aspectos relevantes para un usuario de la información financiera (…)”. </t>
  </si>
  <si>
    <t>Actualizar, como resulte procedente la documentación administrativa relativa a la política de materialidad aplicable al  proceso contable de la función recaudadora.</t>
  </si>
  <si>
    <r>
      <rPr>
        <b/>
        <sz val="12"/>
        <rFont val="Arial"/>
        <family val="2"/>
      </rPr>
      <t>DGI</t>
    </r>
    <r>
      <rPr>
        <sz val="12"/>
        <rFont val="Arial"/>
        <family val="2"/>
      </rPr>
      <t xml:space="preserve">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</si>
  <si>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Coordinación de Contabilidad de la Función Recaudadora</t>
    </r>
  </si>
  <si>
    <t>17  02 100</t>
  </si>
  <si>
    <r>
      <rPr>
        <b/>
        <sz val="12"/>
        <rFont val="Arial"/>
        <family val="2"/>
      </rPr>
      <t>Hallazgo No. 16. Conciliación de cuentas por cobrar – Impuesto de Renta – 1305-01-001- DIAN</t>
    </r>
    <r>
      <rPr>
        <sz val="12"/>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</si>
  <si>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t xml:space="preserve">“(…) se presenta por deficiencias en el control interno contable asociadas a conciliación y validación de la información registrada en los aplicativos de contabilidad y obligación financiera (…)”. </t>
  </si>
  <si>
    <t xml:space="preserve">4 PST/ 4 Correo electrónico </t>
  </si>
  <si>
    <t>17  02 011</t>
  </si>
  <si>
    <r>
      <rPr>
        <b/>
        <sz val="12"/>
        <rFont val="Arial"/>
        <family val="2"/>
      </rPr>
      <t xml:space="preserve">Hallazgo No. 17. Registros en Sistemas de Información DIAN
</t>
    </r>
    <r>
      <rPr>
        <sz val="12"/>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</si>
  <si>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t>“(…)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t>
  </si>
  <si>
    <t>Implementar una revisión exhaustiva del servicio de obligación financiera con el fin de incluir de manera masiva los plazos ampliados aplicables a los contribuyentes admitidos al mecanismo de obras por impuestos.</t>
  </si>
  <si>
    <t>Actualizar, en el servicio de obligación financiera los plazos establecidos para los contribuyentes acogidos a la modalidad de obras por impuestos según información suministrada por la ART</t>
  </si>
  <si>
    <t>PST Solucionado</t>
  </si>
  <si>
    <t>17  01 100</t>
  </si>
  <si>
    <r>
      <rPr>
        <b/>
        <sz val="12"/>
        <rFont val="Arial"/>
        <family val="2"/>
      </rPr>
      <t xml:space="preserve">Hallazgo No. 18. Reglamentación abonos y reconocimiento de rendimientos financieros.
</t>
    </r>
    <r>
      <rPr>
        <sz val="12"/>
        <rFont val="Arial"/>
        <family val="2"/>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</si>
  <si>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t xml:space="preserve">“(…)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t>
  </si>
  <si>
    <t>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t>
  </si>
  <si>
    <t>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t>
  </si>
  <si>
    <t>Documento elaborado y enviado al Ministerio de Hacienda y Crédito Público.</t>
  </si>
  <si>
    <t>11  01  002</t>
  </si>
  <si>
    <r>
      <rPr>
        <b/>
        <sz val="12"/>
        <rFont val="Arial"/>
        <family val="2"/>
      </rPr>
      <t xml:space="preserve">Hallazgo No. 4. Devoluciones (A)
</t>
    </r>
    <r>
      <rPr>
        <sz val="12"/>
        <rFont val="Arial"/>
        <family val="2"/>
      </rPr>
      <t xml:space="preserve">“(…) La CGR analizó la base de datos remitida por la DIAN con un total de 84.755 solicitudes de devolución por $39 billones de la vigencia 2024, evidenciando lo siguiente:
1. La información contenida en la base de datos se resume a continuación: (…). De acuerdo con lo anterior, la información contenida en la base de datos, no es concordante con la información revelada; toda vez que, existe una diferencia en el total devuelto por $ 4.655.998.786.822.
2. De las 73.279 solicitudes de devolución tramitadas en el SI Devoluciones, se reportaron 312 actos administrativos duplicados por $105.165.854.000.
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
Adicionalmente, no existe orden cronológico ni consecutivo; por lo tanto, un mismo número de acto administrativo se repite para diferentes solicitudes de diferentes seccionales, dificultando la verificación de la información.
4. De la muestra seleccionada de solicitudes de devolución, se determinaron las siguientes incorrecciones: (…)”. </t>
    </r>
  </si>
  <si>
    <t xml:space="preserve">“(…) Lo anterior, como consecuencia principalmente, de las deficiencias en la plataforma tecnológica de la DIAN, por cuanto: 
- Las solicitudes de devolución, se llevan a cabo en dos aplicativos que generan información que no cumple los criterios de uniformidad. 
- Las fallas en los aplicativos y constantes reprocesos en el MUISCA, conllevan a la ejecución de actividades de forma manual. 
- Ausencia de Interoperatividad e interconexión entre los aplicativos y contabilidad. 
- La falta de capacidad, genera demoras en el procesamiento de la información(…)”. </t>
  </si>
  <si>
    <t xml:space="preserve">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t>
  </si>
  <si>
    <t>Publicar en el listado maestro de documentos el nuevo formato FT-COT-2614 para llevar el control de las solicitudes de devoluciones</t>
  </si>
  <si>
    <t xml:space="preserve">Formato FT-COT-2614 </t>
  </si>
  <si>
    <r>
      <rPr>
        <b/>
        <sz val="12"/>
        <rFont val="Arial"/>
        <family val="2"/>
      </rPr>
      <t>DGI</t>
    </r>
    <r>
      <rPr>
        <sz val="12"/>
        <rFont val="Arial"/>
        <family val="2"/>
      </rPr>
      <t xml:space="preserve">
Dirección de Gestión de Impuestos
Subdirección de Devoluciones</t>
    </r>
  </si>
  <si>
    <t>Publicar en el listado maestro de documentos la actualización de los procedimientos PR-COT-0124, PR-COT-0125, PR-COT-0126, PR-COT-0127, PR-COT-0128,PR-COT-0131 y PR-COT-0133</t>
  </si>
  <si>
    <t>Procedimientos actualizados</t>
  </si>
  <si>
    <t>Controlar las solicitudes de devoluciones que gestionan la Direcciones Seccionales para que los actos administrativos se reflejen en el Servicio de Información de devoluciones o CIN20 en debida forma</t>
  </si>
  <si>
    <t>Realizar el control para que los actos administrativos se reflejen en el Servicio de Información de devoluciones o CIN20 en debida forma, por medio de cruces de base de datos de SI de Devoluciones, CIN20, informes de la Direcciones Seccionales y el formato FT-COT-2614</t>
  </si>
  <si>
    <t>Informe mensual de control</t>
  </si>
  <si>
    <t>Solucionar las inconsistencias en la captura,  de las resoluciones de devolución y/o compensación de saldos a favor, en los aplicativos CIN20 y SIE de Devoluciones.</t>
  </si>
  <si>
    <t>Elaborar un diagnostico que permita identificar las inconsistencias en la captura  de las resoluciones de devolución y/o compensación de saldos a favor en los aplicativos CIN20 y SIE de Devoluciones y establecer los lineamientos para dar solución a los casos identificados.</t>
  </si>
  <si>
    <r>
      <rPr>
        <b/>
        <sz val="12"/>
        <rFont val="Arial"/>
        <family val="2"/>
      </rPr>
      <t>DGI</t>
    </r>
    <r>
      <rPr>
        <sz val="12"/>
        <rFont val="Arial"/>
        <family val="2"/>
      </rPr>
      <t xml:space="preserve">
Dirección de Gestión de Impuestos
Subdirección de Devoluciones
Subdirección de Recaudo
Coordinación de Contabilidad Función Recaudadora</t>
    </r>
  </si>
  <si>
    <t xml:space="preserve">Ejecutar y gestionar la solución de los casos identificados como inconsistencias en el proceso de captura  de las resoluciones de devolución y/o compensación de saldos a favor en los aplicativos CIN20 y SIE de Devoluciones </t>
  </si>
  <si>
    <t xml:space="preserve">Notas manuales o registros automáticos </t>
  </si>
  <si>
    <t xml:space="preserve">17  01 100   </t>
  </si>
  <si>
    <r>
      <rPr>
        <b/>
        <sz val="12"/>
        <rFont val="Arial"/>
        <family val="2"/>
      </rPr>
      <t xml:space="preserve"> Hallazgo No. 5. Movimientos Excedentes (A)</t>
    </r>
    <r>
      <rPr>
        <sz val="12"/>
        <rFont val="Arial"/>
        <family val="2"/>
      </rPr>
      <t xml:space="preserve">
“(…)En análisis realizado a los saldos de los terceros y sus respectivos libros auxiliares, se evidenció que, para el cierre del periodo contable del año 2024, se reconocieron diversas notas de contabilidad (formato 1108) a varios terceros sin ningún soporte documental.
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Los movimientos contables mencionados, generan incorreciones materiales que afectan la razonabilidad de los saldos por tercero de los contribuyentes detallados a continuación:
(…). Así las cosas, se determina una incorrección material de la cuenta 2407-03-001-04 Excedentes retención en la fuente por $1.316.911.832.610”. (…)”. </t>
    </r>
  </si>
  <si>
    <t xml:space="preserve">“(…) Lo anterior, debido a dificultades de índole tecnológico y la falta de capacidad para el procesamiento de la información, la DIAN menciona que, los mismos serán resueltos con el proyecto de modernización tecnológica(…)”.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</si>
  <si>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t>
  </si>
  <si>
    <t xml:space="preserve">1. Realizar Historia de Usuario para el procesamiento diferenciado F490 asociado a pat. autonomos, (obligaciones con declaraciones iniciales y recibos de pago). 
2. implementar las funcionalidades definidas - fase 1
</t>
  </si>
  <si>
    <t xml:space="preserve">1. Historia de Usuario
2. correo informando el despliegue en pruebas funcionales </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</si>
  <si>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t>
    </r>
  </si>
  <si>
    <t>3. Ejecución de pruebas funcionales 
4. puesta en producción del ajuste construido - fase 1</t>
  </si>
  <si>
    <t xml:space="preserve">3. Formato de aceptación de pruebas funcionales FT-IIT-1851
4. Acta de comité de cambios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</si>
  <si>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t>
  </si>
  <si>
    <t>1. Realizar Historia de Usuario para el procesamiento diferenciado F490  asociado a pat. autonomos, (obligaciones con declaraciones de corrección y recibos de pago) 
2. implementar las funcionalidades definidas - fase 2</t>
  </si>
  <si>
    <t xml:space="preserve">1. Historia de Usuario 
2. correo informando el despliegue en pruebas funcionales </t>
  </si>
  <si>
    <t>3. Ejecución de pruebas funcionales 
4. puesta en producción del ajuste construido - fase 2</t>
  </si>
  <si>
    <t>Ejecutar las opciones de menú implementadas para el procesamiento de Recibos Oficiales de Pago (F490) asociados a patrimonios autónomos .</t>
  </si>
  <si>
    <t>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t>
  </si>
  <si>
    <t>Correo con el informe de la funcionalidad  en prodcción fase 1 y fase 2</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</si>
  <si>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Coordinación de Servicios y Administración Técnica-Recaudo</t>
    </r>
  </si>
  <si>
    <r>
      <t xml:space="preserve">Hallazgo No. 6. Razonabilidad de saldos. (A)
</t>
    </r>
    <r>
      <rPr>
        <sz val="12"/>
        <rFont val="Arial"/>
        <family val="2"/>
      </rPr>
      <t xml:space="preserve">“(...) En análisis realizado a los saldos de cuentas por cobrar y cuentas por pagar, se verificaron los libros auxiliares, documentos soporte, obligación financiera y reporte de saldos por cobrar en SIPAC a una muestra de terceros. 
Del examen realizado, se determinaron las siguientes incorrecciones: (…)
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
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t>
    </r>
  </si>
  <si>
    <t>“(…) Lo anterior, por deficiencias en la plataforma tecnológica de la DIAN, por cuanto se observan reprocesos permanentes de los documentos y en algunos casos la parametrización es incorrecta o no existe”.</t>
  </si>
  <si>
    <r>
      <t xml:space="preserve">Realizar implementación para que se registre o actualice la fecha de presentación en la tabla MAS_DOCUMENTOS_GESTIONADOS, con el fin de mejorar tiempos en la ejecución de la tarea de copia de novedades para el procesamiento de la información </t>
    </r>
    <r>
      <rPr>
        <b/>
        <sz val="12"/>
        <rFont val="Arial"/>
        <family val="2"/>
      </rPr>
      <t>contable</t>
    </r>
  </si>
  <si>
    <t>1. Realizar Historia de Usuario 
2. Desarrollo e implementación de las funcionalidades definidas en la historia de usuario</t>
  </si>
  <si>
    <t>1.Historia de Usuario
2.Correo informando el despliegue en pruebas funcionales</t>
  </si>
  <si>
    <t>3. Realización de pruebas funcionales 
4. Puesta en Producción del ajuste construido</t>
  </si>
  <si>
    <t>3. Formato de aceptación de pruebas funcionales FT-IIT-1851-
4. Acta de comite de cambio</t>
  </si>
  <si>
    <t>Realizar la depuración de los saldos registrados en la cuenta contable de excedentes aduaneros</t>
  </si>
  <si>
    <t>Elaborar el listado de los documentos 1074 registrados en  las vigencias anteriores en la cuenta contable de excedentes aduaneros</t>
  </si>
  <si>
    <t>Listado de documentos 1074 identificados</t>
  </si>
  <si>
    <r>
      <rPr>
        <b/>
        <sz val="12"/>
        <rFont val="Arial"/>
        <family val="2"/>
      </rPr>
      <t>DGI</t>
    </r>
    <r>
      <rPr>
        <sz val="12"/>
        <rFont val="Arial"/>
        <family val="2"/>
      </rPr>
      <t xml:space="preserve">
Dirección de Gestión de Impuestos
Subdirección de Recaudo
Coordinación de Contabilidad Función Recaudadora</t>
    </r>
  </si>
  <si>
    <t xml:space="preserve">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t>
  </si>
  <si>
    <t>Repetición 2 de los documentos relacionados con los 1074 identificados</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</si>
  <si>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t>
    </r>
  </si>
  <si>
    <t xml:space="preserve">18  01 001   </t>
  </si>
  <si>
    <t xml:space="preserve">Hallazgo No. 7 Formato 6299 (A)
“De la verificación contable a una muestra selectiva de Resoluciones Sanción por concepto de devoluciones improcedentes, reconocidas mediante formato 6299 (Resolución sanción), se pudo evidenciar que:
1.	Las siguientes resoluciones presentan inconsistencias en su reconocimiento contable: (…)
De acuerdo con lo anterior, las siguientes cuentas presentan subestimación en sus saldos, así: (…)
2. Se observó que, a la obligación financiera únicamente se traslada el valor por cobrar por concepto de sanción. El valor adeudado por concepto de impuesto, no se encuentra reflejado en la obligación financiera, ni inventario de cuentas en el aplicativo de cobranzas SIPAC. 
(…)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t>
  </si>
  <si>
    <t xml:space="preserve">“(…)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t>
  </si>
  <si>
    <t>Revisar la debida contabilización de los documentos 6299  con base en la información generada de los actos administrativos expedidos y ejecutoriados.</t>
  </si>
  <si>
    <t>Realizar cruces de infomación de la base con los documentos 6299 y lo contabilizado</t>
  </si>
  <si>
    <t>Informe semestral</t>
  </si>
  <si>
    <r>
      <rPr>
        <b/>
        <sz val="12"/>
        <rFont val="Arial"/>
        <family val="2"/>
      </rPr>
      <t xml:space="preserve">DGI </t>
    </r>
    <r>
      <rPr>
        <sz val="12"/>
        <rFont val="Arial"/>
        <family val="2"/>
      </rPr>
      <t xml:space="preserve">
Dirección de Gestión de Impuestos 
Subdirección de Recaudo
Coordinación de contabilidad de la función Recaudadora</t>
    </r>
  </si>
  <si>
    <t>Ejecución manual, por notas masivas, de los documentos 6299  procesados con anterioridad al ajuste de la parametrización del documento 6299, según la base de actos expedidos y ejecutoriados.</t>
  </si>
  <si>
    <r>
      <rPr>
        <b/>
        <sz val="12"/>
        <rFont val="Arial"/>
        <family val="2"/>
      </rPr>
      <t xml:space="preserve">DGI      </t>
    </r>
    <r>
      <rPr>
        <sz val="12"/>
        <rFont val="Arial"/>
        <family val="2"/>
      </rPr>
      <t xml:space="preserve">              
Dirección de Gestión de Impuestos 
Subdirección de Recaudo
Coordinación de contabilidad de la función Recaudadora</t>
    </r>
  </si>
  <si>
    <t>Realizar un diágnostico de la información que se reporta a traves del formato 6299, que captura el SI Integra y que es insumo para contabilidad, y obligacion Finaciera, para determinar las posibles inconsistencias y soluciones a las situaciones encontradas.</t>
  </si>
  <si>
    <t>Realizar  mesas  técnicas (en la primera mesa se establecerá el cronograma)  para el desarrollo de actividades</t>
  </si>
  <si>
    <t>Acta de reunión con compromisos y tareas</t>
  </si>
  <si>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Coordinación de Sistemas de Informacion y Procedimiento de Fiscalizacion Tributaria.
Subdirección de Gestión de Tecnología de la Información y las Telecomunicaciones
Coordinación de Soluciones y Desarrollo</t>
    </r>
  </si>
  <si>
    <t xml:space="preserve"> Elaborar el diagnostico soportado en las verificaciones realizadas en las mesas técnicas y segun compromisos adquiridos.</t>
  </si>
  <si>
    <t>Documento que informe el diágnostico</t>
  </si>
  <si>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Sistemas De Informacion y Procedimiento De Fiscalizacion 
Subdirección de Gestión de Tecnología de la Información y las Telecomunicaciones
Coordinación de Soluciones y Desarrollo</t>
    </r>
  </si>
  <si>
    <r>
      <rPr>
        <b/>
        <sz val="12"/>
        <rFont val="Arial"/>
        <family val="2"/>
      </rPr>
      <t>Hallazgo No. 11. Expediente 200701439 Seccional Barranquilla (F-D)</t>
    </r>
    <r>
      <rPr>
        <sz val="12"/>
        <rFont val="Arial"/>
        <family val="2"/>
      </rPr>
      <t xml:space="preserve">
“(…)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
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Con lo anterior, se generó daño al patrimonio público por $691.963.000; valor del mandamiento de pago No. 20190302000484 del 28 de febrero de 2019, correspondiente a la sanción por no presentar la declaración de renta y complementarios del año gravable </t>
    </r>
  </si>
  <si>
    <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t>
  </si>
  <si>
    <t xml:space="preserve">Realizar seguimiento a las comisiones en el proceso de cobro </t>
  </si>
  <si>
    <t>Realizar trimestralmente análisis de la información registrada en los formatos FT-COT-5255 "Inventario de bienes embargados" y FT-COT-2638 "Control de comisiones en el proceso de cobro" a efectos de generar alertas a las Direcciones Seccionales referente a las comisiones en el proceso de cobro, recibiendo retroalimentación de estas frente a las gestiones realizadas en los casos con alertas.</t>
  </si>
  <si>
    <t>Informes en Excel u otro medio de soporte equivalente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</si>
  <si>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Dirección Seccional de Impuestos de Medellín
Dirección Seccional de Impuestos y Aduanas de Quibdó
Dirección Seccional de Impuestos y Aduanas de Santa Marta
Dirección Seccional de Impuestos y Aduanas de Barrancabermeja</t>
    </r>
  </si>
  <si>
    <t>Realizar seguimiento cuatrimestral a los bienes inmuebles embargados que tienen inactividad procesal significativa según lo registrado en el FT-COT- 5255 "Inventario de bienes embargados"</t>
  </si>
  <si>
    <t xml:space="preserve">Informe y/o e-mail remitido a las Seccionales </t>
  </si>
  <si>
    <t>Revisar el caso relacionado por el equipo auditor para subsanar</t>
  </si>
  <si>
    <t>Revisar el caso particular, para proferir el acto administrativo que corresponda para la interrupción del termino de prescripción ó la declaratoria de prescripción de la(s) obligaciones(s)</t>
  </si>
  <si>
    <t>Documento de informe de actuaciones realizadas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</si>
  <si>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División de Recaudo y Cobranzas
</t>
    </r>
  </si>
  <si>
    <t>Capacitar a los funcionarios de ejecución de bienes y administración presupuestal en relación a las comisiones para diligencias de ejecución de bienes</t>
  </si>
  <si>
    <t>Capacitar a los funcionarios en el instructivo IN-COT-0225 "Comisión en el proceso de cobro" haciendo énfasis en la disposición de recursos financieros para el desarrollo de diligencias de secuestro, avalúo y remate de bienes para cuya ejecución se ha comisionado a otra Dirección Seccional y el seguimiento de la seccional que comisiona</t>
  </si>
  <si>
    <t>Registro de asistencia</t>
  </si>
  <si>
    <r>
      <rPr>
        <b/>
        <sz val="12"/>
        <rFont val="Arial"/>
        <family val="2"/>
      </rPr>
      <t xml:space="preserve">Hallazgo No. 12. Expediente 20090780 DSI Barranquilla (F-D)
</t>
    </r>
    <r>
      <rPr>
        <sz val="12"/>
        <rFont val="Arial"/>
        <family val="2"/>
      </rPr>
      <t xml:space="preserve">
“(…)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En consecuencia, se generó daño al patrimonio público por $119.823.000, por el avalúo del inmueble MI I228-7967…”. </t>
    </r>
  </si>
  <si>
    <t xml:space="preserve">“(… ) Se evidencian algunos hechos que son la causa para que operara el fenómeno jurídico de la Prescripción de la Acción de Cobro sobre las obligaciones tributarias adeudadas por la contribuyente: 
	- El tiempo transcurrido entre los mandamientos de pago librados contra el deudor (último el 25-01-2018) y el avaluó del inmueble mediante Auto No. 2023050600002 del 10 de marzo de 2023. Más de cinco (5) años. 
	- La falta de celeridad en las actuaciones por parte de la División de Recaudo y Cobranzas DSI Santa Marta, como comisionada, habida cuenta que le tomó casi cinco años realizar el secuestro y avalúo del bien, omitiendo el remate. 
	-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 El bien embargado, secuestrado y avaluado identificado con la matrícula inmobiliaria 228-7967, ubicado en el municipio de Santa Marta, no fue rematado por la seccional comisionada de conformidad con lo ordenado en el despacho comisorio (…)”. </t>
  </si>
  <si>
    <t xml:space="preserve">Informe y/o e-mal remitido a las Seccionales </t>
  </si>
  <si>
    <r>
      <rPr>
        <b/>
        <sz val="12"/>
        <rFont val="Arial"/>
        <family val="2"/>
      </rPr>
      <t xml:space="preserve">Hallazgo No. 13. Resoluciones Sanción DSI Barranquilla (F-D)
</t>
    </r>
    <r>
      <rPr>
        <sz val="12"/>
        <rFont val="Arial"/>
        <family val="2"/>
      </rPr>
      <t xml:space="preserve">
“Dentro del expediente aportado por la Oficina de Control Interno de la DIAN, en ochenta y ocho folios, se adjuntan las siguientes Resoluciones Sancionatorias:
(…) El total de las sanciones impuestas al importador, identificada con el Nit., 800.038.391, a través de la Resolución Sanción No. 1041 de 21 de mayo de 2018 ascendió a Ciento setenta y siete millones ochocientos ochenta y tres mil doscientos treinta y dos pesos M/CTE - $177.883.232.
(…) El total de las sanciones impuestas al importador, identificado con el Nit., 800.038.391, a través de la Resolución Sanción No. 1041 de 21 de mayo de 2018 ascendió a Ciento setenta y un millones seiscientos noventa y dos mil setecientos ochenta pesos M/CTE - $171.692.780.
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
En consecuencia, se generó daño al patrimonio público por $349.576.012, valor que corresponde a las resoluciones señaladas en el acápite anterior…”. </t>
    </r>
  </si>
  <si>
    <t xml:space="preserve">“(…) las deficiencias en la gestión de cobro de las obligaciones surgidas con posterioridad al proceso concursal; en consecuencia, llevó a que operara el fenómeno jurídico de la prescripción sobre la acción de cobro (…)”. </t>
  </si>
  <si>
    <t>Capacitación en gestión de cobro en un proceso de reorganización empresarial</t>
  </si>
  <si>
    <t>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t>
  </si>
  <si>
    <r>
      <rPr>
        <b/>
        <sz val="12"/>
        <rFont val="Arial"/>
        <family val="2"/>
      </rPr>
      <t>DGI</t>
    </r>
    <r>
      <rPr>
        <sz val="12"/>
        <rFont val="Arial"/>
        <family val="2"/>
      </rPr>
      <t xml:space="preserve">
Dirección de Gestión de Impuestos
Subdirección de Cobranzas y Control Extensivo
Coordinación de Cobranzas
Dirección de Gestión de Fiscalización
Subdirección de Fiscalización Tributaria</t>
    </r>
  </si>
  <si>
    <t>Realizar seguimiento a la inclusión y/o cobro de obligaciones posteriores en los procesos concursales</t>
  </si>
  <si>
    <t>Realizar mensualmente un cruce de los contribuyentes registrados en el FT-COT-2615 "Seguimiento y control de procesos concursales" para validar con las diferentes bases y áreas si se han generado obligaciones con posterioridad al inicio del proceso concursal a efectos de validar si se han adelantado las actuaciones correspondientes para el cobro de las obligaciones posteriores</t>
  </si>
  <si>
    <t>Reporte en Excel y/o Informe de Actuaciones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</si>
  <si>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t>
    </r>
  </si>
  <si>
    <r>
      <rPr>
        <b/>
        <sz val="12"/>
        <rFont val="Arial"/>
        <family val="2"/>
      </rPr>
      <t xml:space="preserve">Hallazgo No. 14. Expediente Seccional Barrancabermeja (F-D)
</t>
    </r>
    <r>
      <rPr>
        <sz val="12"/>
        <rFont val="Arial"/>
        <family val="2"/>
      </rPr>
      <t xml:space="preserve">
“(…) Al realizar el análisis del expediente 201800458 con NIT.15252525, se verificaron los actos administrativos que libró la orden de pago e igualmente que dispuso seguir adelante con la ejecución, para realizar el avalúo y remate de bienes.(…)
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t>
    </r>
  </si>
  <si>
    <t xml:space="preserve">“(…)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t>
  </si>
  <si>
    <t>Capacitar a los funcionarios de ejecución de bienes y administración presupuestal</t>
  </si>
  <si>
    <t>Capacitar a los funcionarios de ejecución de bienes en la determinación de la relación costo/beneficio para establecer viabilidad en la ejecución del bien</t>
  </si>
  <si>
    <r>
      <rPr>
        <b/>
        <sz val="12"/>
        <rFont val="Arial"/>
        <family val="2"/>
      </rPr>
      <t xml:space="preserve">Hallazgo No. 15. Expediente 201800615 Seccional Tuluá (F-D)
</t>
    </r>
    <r>
      <rPr>
        <sz val="12"/>
        <rFont val="Arial"/>
        <family val="2"/>
      </rPr>
      <t xml:space="preserve">
“(…)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negativamente en la eficiencia y efectividad en el cobro de las obligaciones a cargo del contribuyente. Lo anterior, sin desconocer las actividades persuasivas realizadas antes del acto administrativo que da inicio al cobro de la obligación. 
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En consecuencia, se generó daño al patrimonio público por $15.118.728.000, valor que corresponde al impuesto de Renta, año gravable 2015 por $13.744.298.000 y sanción por $1.374.430.000…”. 
 </t>
    </r>
  </si>
  <si>
    <t xml:space="preserve">“(…) por falta de actividad e impulso procesal y un adecuado seguimiento y control del proceso de cobro, dejando a la DIAN sin posibilidades de recuperar las obligaciones tributarias (…)”. </t>
  </si>
  <si>
    <t>Capacitar a los funcionarios de cobro coactivo en la vinculación de deudores solidarios, subsidiarios, garantes, herederos y demás, en los diferentes tipos de sociedades</t>
  </si>
  <si>
    <t>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t>
  </si>
  <si>
    <t>Realizar seguimiento a las actuaciones en las obligaciones de "Difícil Cobro" o "Sin Respaldo Económico"</t>
  </si>
  <si>
    <t>Presentar cuatrimestralmente a la Coordinación de Cobranzas un reporte de actuaciones realizadas a los expedientes clasificados como "Difícil Cobro" o "Sin respaldo económico" informando de la realización de las siguientes actividades: Actualización de embargo a sumas de dinero, Investigación de bienes, Vinculación de solidarios/subsidiarios, Remisión de insumos a unidad penal</t>
  </si>
  <si>
    <t>Reporte en Excel</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</si>
  <si>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t>
    </r>
  </si>
  <si>
    <t>Realizar seguimiento al impulso procesal</t>
  </si>
  <si>
    <t>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t>
  </si>
  <si>
    <t>Reporte en Excel y/o e-mail remitido a los funcionarios</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</si>
  <si>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
División de Recaudo y Cobranzas
GIT de Gestión de Cobranzas</t>
    </r>
  </si>
  <si>
    <r>
      <rPr>
        <b/>
        <sz val="12"/>
        <rFont val="Arial"/>
        <family val="2"/>
      </rPr>
      <t>Hallazgo nro. 4 Expediente 20180035 – DS Bogotá (F-D)</t>
    </r>
    <r>
      <rPr>
        <sz val="12"/>
        <rFont val="Arial"/>
        <family val="2"/>
      </rPr>
      <t xml:space="preserve">
“(…)    se evidencia que dentro del expediente no consta la emisión de mandamiento de pago, respecto de la obligación derivada por concepto de multa, contenida en la Resolución por medio de la cual se impone una sanción cambiaria No. 1497 del 22 de agosto del 2017 por $117.929.745. Dicha omisión constituye un incumplimiento del procedimiento PR-COT- PR-COT-0270 “Mandamiento de Pago”, el cual establece de manera expresa su objetivo40 y alcance 41, señalando en la actividad No. 3 la obligación de “Proferir el Mandamiento de Pago42” sobre las obligaciones claras, expresas y exigibles. (…)”
“(…) no se advierte actuación alguna dirigida a interrumpir la prescripción de la acción de cobro, conforme a lo dispuesto en el artículo 81843 del Estatuto Tributario, la cual se configuró transcurridos los cinco (5) años desde la expedición de la Resolución Sanción de Imposición Cambiaria. (…)”</t>
    </r>
  </si>
  <si>
    <t>“(…) la falta de emisión del mandamiento de pago y la falta de gestión de cobro conllevó a la prescripción de la acción (…)”
“(…) gestión fiscal ineficaz, ineficiente e inoportuna, al tenor de lo dispuesto en el artículo 6º de la Ley 610 de 2000 (…)”</t>
  </si>
  <si>
    <t>Validar y ejecutar la gestión de cobro de las obligaciones aduaneras y cambiarias que presentan alerta</t>
  </si>
  <si>
    <t>Consultar las alertas generadas por la herramienta de control de prescripciones para adelantar las actuaciones procedentes que conlleven a la mitigación de riesgo de prescripción de obligaciones sin mandamiento de pago o con bienes embargados</t>
  </si>
  <si>
    <t>Informe trimestral sobre el estado de las alertas generadas por la herramienta de control de prescripciones al inicio y al cierre del trimestre.</t>
  </si>
  <si>
    <r>
      <rPr>
        <b/>
        <sz val="12"/>
        <rFont val="Arial"/>
        <family val="2"/>
      </rPr>
      <t>DGI</t>
    </r>
    <r>
      <rPr>
        <sz val="12"/>
        <rFont val="Arial"/>
        <family val="2"/>
      </rPr>
      <t xml:space="preserve">
Subdirección de Cobranzas y Control Extensivo
Coordinación de Cobranzas 
Dirección Seccional de Impuestos de Bogotá</t>
    </r>
  </si>
  <si>
    <t>Del inventario de cartera identificar los contribuyentes con obligaciones aduaneras y cambiarias cuya forma asociativa tenga responsabilidad solidaria para continuar con el procedimiento PR-COT-0270 "Mandamiento de pago"</t>
  </si>
  <si>
    <t>Informe trimestral de los contribuyentes con posibilidad de vinculación solidaria y sobre cuales se profirió Mandamiento de Pago y actuaciones de cobro ejecutadas (Investigación de bienes y decreto de medidas cautelares)</t>
  </si>
  <si>
    <t>Realizar acciones encaminadas a localizar bienes y decretar medidas cautelares.</t>
  </si>
  <si>
    <t>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t>
  </si>
  <si>
    <t>Reporte semestral del resultado de la investigación en el FT-COT-2264 "Control investigación de bienes"</t>
  </si>
  <si>
    <t>De acuerdo al resultado de investigaciones de bienes positivas realizadas al inicio del semestre, registradas en el FT-COT-2264 "Control investigación de bienes", identificar los contribuyentes sobre los cuales se decretaron medidas cautelares durante el semestre (Según lo reportado en el FT-COT-5255 "Inventario de bienes embargados"), generando alerta a los funcionarios en caso de un bajo numero de decreto de medidas cautelares</t>
  </si>
  <si>
    <t>Informe semestral que incluya: un indicador del decreto de medidas cautelares frente a las investigaciones de bienes positivas realizadas al inicio del semestre, y la acciones tomadas en caso de un bajo numero de decreto de medidas cautelares</t>
  </si>
  <si>
    <t>Incorporar nuevas alertas a la herramienta de control de prescripciones</t>
  </si>
  <si>
    <t>Incorporar a la herramienta de control de prescripciones alertas para: obligaciones aduaneras y/o títulos aduaneros sobre los cuales se ordena hacer efectiva póliza, y obligaciones que no registran en los aplicativos actuaciones en mas de 6 meses</t>
  </si>
  <si>
    <t xml:space="preserve">Informe que presente la Actualización de herramienta con las nuevas alertas incorporadas. </t>
  </si>
  <si>
    <r>
      <rPr>
        <b/>
        <sz val="12"/>
        <rFont val="Arial"/>
        <family val="2"/>
      </rPr>
      <t>DGI</t>
    </r>
    <r>
      <rPr>
        <sz val="12"/>
        <rFont val="Arial"/>
        <family val="2"/>
      </rPr>
      <t xml:space="preserve">
Subdirección de Cobranzas y Control Extensivo
Coordinación de Cobranzas </t>
    </r>
  </si>
  <si>
    <r>
      <rPr>
        <b/>
        <sz val="12"/>
        <rFont val="Arial"/>
        <family val="2"/>
      </rPr>
      <t>Hallazgo nro. 5 Expediente 2018019 - DS Cali (F-D)</t>
    </r>
    <r>
      <rPr>
        <sz val="12"/>
        <rFont val="Arial"/>
        <family val="2"/>
      </rPr>
      <t xml:space="preserve">
“(…) De la revisión del proceso de cobro coactivo en donde se emitieron los mandamientos de pago Nos.000018 del 13 de junio de 2018 por $5.951.000 y 000022 del 13 de marzo de 2019 por $1.160.739.000 respecto a las Resoluciones No. 001823 del 06 de diciembre del 2017 y No. 000893 del 12 de junio del 2018, se evidencia que no se realizaron gestiones de cobro al representante legal, como deudor subsidiario por parte de la DS de Impuestos y Aduanas de Cali, dado que, desde la fecha de los referidos mandamientos de pago, no se observaron acciones que inviten al pago de las sanciones impuestas; ello implica un periodo de inactividad procesal de cuatro (4) años sin gestión alguna.
La no emisión de resoluciones de embargo de sumas de dinero y la ausencia de otras medidas cautelares respecto de posibles bienes muebles e inmuebles del importador y del representante legal solidario, condujeron a la prescripción de la acción de cobro, lo que afectó de manera negativa la eficiencia y efectividad en la recuperación de las obligaciones a su cargo.    (…)”
(…) La inactividad procesal en el cobro coactivo, configura daño fiscal por $1.160.739.000.</t>
    </r>
  </si>
  <si>
    <t>“(…)  falta de actividad e impulso procesal y un adecuado seguimiento y control del proceso de cobro, dejando a la DIAN sin posibilidades de recuperar la obligación aduanera  (…)”</t>
  </si>
  <si>
    <r>
      <rPr>
        <b/>
        <sz val="12"/>
        <rFont val="Arial"/>
        <family val="2"/>
      </rPr>
      <t>DGI</t>
    </r>
    <r>
      <rPr>
        <sz val="12"/>
        <rFont val="Arial"/>
        <family val="2"/>
      </rPr>
      <t xml:space="preserve">
Subdirección de Cobranzas y Control  Extensivo
Coordinación de Cobranzas 
Dirección Seccional de Impuestos de Cali</t>
    </r>
  </si>
  <si>
    <r>
      <rPr>
        <b/>
        <sz val="12"/>
        <rFont val="Arial"/>
        <family val="2"/>
      </rPr>
      <t>Hallazgo nro. 6 Expediente 265018004 - DS Barranquilla (F-D)</t>
    </r>
    <r>
      <rPr>
        <sz val="12"/>
        <rFont val="Arial"/>
        <family val="2"/>
      </rPr>
      <t xml:space="preserve">
“(…)  DS de Impuestos y Aduanas Nacionales de Barranquilla expidió mandamiento de pago No.302027 por $6.319.147.914 en la que se evidencia el cobro de las obligaciones, como consecuencia de las liquidaciones oficiales de corrección contenida en las Resoluciones Nos. 1237 del 03 de octubre del 2017, 1307 del 17 de octubre del 2017 y la 1449 del 14 de noviembre del 2017, notificado por mensajería instantánea del 16 de
febrero del 2018. (…)”
“(…) De la revisión del proceso de cobro coactivo en donde se emitió mandamiento de pago No. 302027 del 16 de enero del 2018, se evidenció inactividad en la gestión de cobro de la deuda por parte de la DS de Barranquilla al importador, dado a que desde la fecha del referido mandamiento no se observa acciones que inviten al pago de las sanciones impuestas; Ello implica un periodo de inactividad procesal de cinco (5) años sin gestión fiscal alguna (…) “
(…) operó el fenómeno jurídico de la prescripción de la acción de cobro de la obligación cambiaria contenida en el expediente No. 265022174, contra el importador contribuyente con el NIT. 900.917.127, como consecuencia del vencimiento de los cinco (5) años establecidos en el artículo 81757 del Estatuto Tributario; por falta de actividad e impulso procesal y un adecuado seguimiento y control del proceso de cobro, dejando a la DIAN sin
posibilidades de recuperar las obligaciones aduaneras (…)”</t>
    </r>
  </si>
  <si>
    <t>“(…)  se evidenció inactividad en la gestión de cobro de la deuda por parte de la DS de Barranquilla al importador (…)”
“(…) No se evidencia la emisión de resoluciones de embargo de sumas de dinero y la ausencia de otras medidas cautelares respecto de posibles bienes muebles e inmuebles del importador (…)”</t>
  </si>
  <si>
    <r>
      <rPr>
        <b/>
        <sz val="12"/>
        <rFont val="Arial"/>
        <family val="2"/>
      </rPr>
      <t>DGI</t>
    </r>
    <r>
      <rPr>
        <sz val="12"/>
        <rFont val="Arial"/>
        <family val="2"/>
      </rPr>
      <t xml:space="preserve">
Subdirección de Cobranzas y Control  Extensivo
Coordinación de Cobranzas
Dirección Seccional de Impuestos de Barranquilla</t>
    </r>
  </si>
  <si>
    <r>
      <rPr>
        <b/>
        <sz val="12"/>
        <rFont val="Arial"/>
        <family val="2"/>
      </rPr>
      <t xml:space="preserve">Hallazgo nro. 7 Expediente 20130381 - DS Bogotá (F-D)
</t>
    </r>
    <r>
      <rPr>
        <sz val="12"/>
        <rFont val="Arial"/>
        <family val="2"/>
      </rPr>
      <t xml:space="preserve">
“(…)   Durante la revisión del proceso de cobro coactivo de la obligación cambiaria, se identificó inactividad en la gestión de cobro de la deuda por parte de la Dirección Seccional de Impuestos de Bogotá al importador (…)”
(…) operó el fenómeno jurídico de la prescripción de la acción de cobro de la obligación cambiaria contenidas en el expediente No 20130381, contra el contribuyente identificado con el NIT 900.237.444, como consecuencia del vencimiento de los cinco (5) años establecidos en el artículo 81769 del Estatuto Tributario; por falta de actividad e impulso procesal y un adecuado seguimiento y control del proceso de cobro, dejando a la DIAN sin
posibilidades de recuperar las obligaciones cambiarias.</t>
    </r>
  </si>
  <si>
    <t>“(…) inactividad en la gestión de cobro de la deuda por parte de la Dirección Seccional de Impuestos de Bogotá al importador.   (…)”</t>
  </si>
  <si>
    <r>
      <rPr>
        <b/>
        <sz val="12"/>
        <rFont val="Arial"/>
        <family val="2"/>
      </rPr>
      <t>DGI</t>
    </r>
    <r>
      <rPr>
        <sz val="12"/>
        <rFont val="Arial"/>
        <family val="2"/>
      </rPr>
      <t xml:space="preserve">
Subdirección de Cobranzas y Control  Extensivo
Coordinación de Cobranzas
Dirección Seccional de Impuestos de Bogotá</t>
    </r>
  </si>
  <si>
    <r>
      <rPr>
        <b/>
        <sz val="12"/>
        <rFont val="Arial"/>
        <family val="2"/>
      </rPr>
      <t>Hallazgo nro. 8 Expediente 265016178 – DS Barranquilla (F-D)</t>
    </r>
    <r>
      <rPr>
        <sz val="12"/>
        <rFont val="Arial"/>
        <family val="2"/>
      </rPr>
      <t xml:space="preserve">
“(…)  En la revisión del proceso de cobro coactivo de la obligación cambiaria, se identificó inactividad en la gestión de cobro de la deuda por parte de la DS al importador.  (…)”
“(…) operó el fenómeno jurídico de la prescripción de la acción de cobro de la obligación cambiaria contenida en el expediente No 265016178 contra el importador identificado con el NIT 900.429.414, como consecuencia del vencimiento de los cinco (5) años establecidos en el artículo 817 del Estatuto Tributario; por falta de actividad e impulso procesal y un adecuado seguimiento y control del proceso de cobro, dejando a la DIAN sin posibilidades de recuperar las obligaciones aduaneras y cambiarias.</t>
    </r>
  </si>
  <si>
    <t xml:space="preserve">“(…)  inactividad en la gestión de cobro de la deuda por parte de la DS al importador.  (…)”
</t>
  </si>
  <si>
    <r>
      <rPr>
        <b/>
        <sz val="12"/>
        <rFont val="Arial"/>
        <family val="2"/>
      </rPr>
      <t>Hallazgo nro. 9 Expediente 53 – DS Cartagena (D - F)</t>
    </r>
    <r>
      <rPr>
        <sz val="12"/>
        <rFont val="Arial"/>
        <family val="2"/>
      </rPr>
      <t xml:space="preserve">
 “(…) De la revisión del expediente se pudo evidenciar que, no se observan soportes en que conste que la Dirección Seccional de Impuestos y Aduanas de Cartagena diera inició al proceso de cobro por concepto de las sanciones impuestas al importador.   (…)”
(…) se evidencia que dentro del expediente no consta la emisión de mandamientos de pago respecto de las obligaciones derivadas por concepto de tributos aduaneros, contenidas en las Resoluciones de Liquidación de Valor No. 001976 del 11 de octubre de 2019 por $409.328.297 y No. 00647 del 30 de julio del 2020 por $308.875.000. (…)”
“(…) no se advierte actuación alguna dirigida a interrumpir la prescripción de la acción de cobro, conforme a lo dispuesto en el artículo 818 del Estatuto Tributario, la cual se configuró transcurridos cinco (5) años desde la expedición de las Resoluciones de Liquidación de Valor. (….)”</t>
    </r>
  </si>
  <si>
    <t>“(…)  la falta de emisión del mandamiento de pago y la inacción frente a la ejecución de la garantía conllevaron a la prescripción de la acción de cobro,  (…)”</t>
  </si>
  <si>
    <r>
      <rPr>
        <b/>
        <sz val="12"/>
        <rFont val="Arial"/>
        <family val="2"/>
      </rPr>
      <t>DGI</t>
    </r>
    <r>
      <rPr>
        <sz val="12"/>
        <rFont val="Arial"/>
        <family val="2"/>
      </rPr>
      <t xml:space="preserve">
Subdirección de Cobranzas y Control  Extensivo
Coordinación de Cobranzas
Dirección Seccional de Impuestos de Cartagena
Dirección Seccional de Impuestos y Aduanas de Cúcuta</t>
    </r>
  </si>
  <si>
    <t>Validar el estado de ejecución de las pólizas que amparan obligaciones aduaneras otorgadas por compañías de seguros adscritas a la DOGC</t>
  </si>
  <si>
    <t>Realizar permanentemente revisión el estado de la gestión de cobro de las pólizas que se harán efectivas para el pago de obligaciones aduaneras.</t>
  </si>
  <si>
    <t>Informe trimestral de las actuaciones adelantadas frente a cada una de las pólizas recibidas para cobro.</t>
  </si>
  <si>
    <r>
      <rPr>
        <b/>
        <sz val="12"/>
        <rFont val="Arial"/>
        <family val="2"/>
      </rPr>
      <t>DGI</t>
    </r>
    <r>
      <rPr>
        <sz val="12"/>
        <rFont val="Arial"/>
        <family val="2"/>
      </rPr>
      <t xml:space="preserve">
Subdirección de Cobranzas y Control  Extensivo
Coordinación de Cobranzas
Dirección Operativa de Grandes Contribuyentes</t>
    </r>
  </si>
  <si>
    <r>
      <rPr>
        <b/>
        <sz val="12"/>
        <rFont val="Arial"/>
        <family val="2"/>
      </rPr>
      <t>Hallazgo nro. 10 Expedientes 20180072 - DS Bogotá (F-D)</t>
    </r>
    <r>
      <rPr>
        <sz val="12"/>
        <rFont val="Arial"/>
        <family val="2"/>
      </rPr>
      <t xml:space="preserve">
(…) Con Resolución No. 20220205000537 del 12 de septiembre del 2022, la DIAN ordena embargo del bien inmueble con matrícula inmobiliaria número 50C-1299026 de la Oficina de Registro de Instrumentos Públicos de Bogotá Zona Centro, ubicado en la calle 73 # 7-31 oficina 301A (dirección catastral) en la ciudad de Bogotá de propiedad de la sociedad identificada con NIT 800.123.013-6 en calidad de tercero garante de ésta sociedad (…)
(…) No obstante, se evidenció que la entidad no adelantó las actuaciones subsiguientes relacionadas con el secuestro, avalúo y remate de bienes, lo que conllevó a la prescripción de la acción de cobro de la obligación cambiaria contenida en el expediente No. 20180072, adelantado contra el contribuyente identificado con el NIT 800.123.012.(…)
(…) La inactividad procesal en el cobro coactivo, configura daño fiscal por $222.590.809 (…)”</t>
    </r>
  </si>
  <si>
    <t>(…) la entidad no adelantó las actuaciones subsiguientes relacionadas con el secuestro, avalúo y remate de bienes (…)”</t>
  </si>
  <si>
    <t>Analizar y dar impulso procesal de los bienes embargados</t>
  </si>
  <si>
    <t>Efectuar una revisión cuatrimestral de la muestra definida por la Coordinación de Cobranzas, aproximadamente del 4% de los de los bienes registrados en el formato FT-COT-5255 "INVENTARIO DE BIENES EMBARGADOS", adelantando las actuaciones correspondientes tendientes dar impulso a la ejecución del bien. Esta muestra variara según el volumen de bienes y la capacidad operativa de la Dirección Seccional en el respectivo periodo.</t>
  </si>
  <si>
    <t>Informe cuatrimestral de las actuaciones adelantadas de la muestra definida.</t>
  </si>
  <si>
    <r>
      <rPr>
        <b/>
        <sz val="12"/>
        <rFont val="Arial"/>
        <family val="2"/>
      </rPr>
      <t>Hallazgo nro. 11 Expediente No. 2018017 – DS Cali (F-D)</t>
    </r>
    <r>
      <rPr>
        <sz val="12"/>
        <rFont val="Arial"/>
        <family val="2"/>
      </rPr>
      <t xml:space="preserve">
“(…) En la revisión del proceso de cobro coactivo, se evidenció inactividad en la gestión de cobro de la deuda por parte de la DS al contribuyente y representante legal como deudor subsidiario.   (…)”
“(…) En el expediente No. 2018017, no reposa documentos que soporte la gestión de cobro realizada al deudor solidario. Ello implica un periodo de inactividad procesal de más de siete (7) años sin gestión alguna. (…)”
“(…) operó el fenómeno jurídico de la prescripción de la acción de cobro de las obligaciones contenidas en el expediente No. 2018017, contra la sociedad con NIT. 900.733.525, como consecuencia del vencimiento de los cinco (5) años establecidos en el artículo 817104 del Estatuto Tributario; por falta de actividad e impulso procesal y un adecuado seguimiento y control del proceso de cobro, dejando a la DIAN sin posibilidades de recuperar las obligaciones aduaneras. (…)”</t>
    </r>
  </si>
  <si>
    <t>“(…) La inactividad procesal en el cobro coactivo, configura daño fiscal por $7.858.488.000 M/cte.,  (…)”
“(…) la omisión de adelantar las actuaciones pertinentes genera un detrimento económico, configurando daño fiscal conforme lo previsto en la Ley 610 de 2000 y una presunta incidencia disciplinaria (…)”</t>
  </si>
  <si>
    <r>
      <rPr>
        <b/>
        <sz val="12"/>
        <rFont val="Arial"/>
        <family val="2"/>
      </rPr>
      <t>DGI</t>
    </r>
    <r>
      <rPr>
        <sz val="12"/>
        <rFont val="Arial"/>
        <family val="2"/>
      </rPr>
      <t xml:space="preserve">
Subdirección de Cobranzas y Control  Extensivo
Coordinación de Cobranzas
Dirección Seccional de Impuestos de Cali</t>
    </r>
  </si>
  <si>
    <r>
      <rPr>
        <b/>
        <sz val="12"/>
        <rFont val="Arial"/>
        <family val="2"/>
      </rPr>
      <t>Hallazgo nro. 12 Expediente 20160037 – DS Bucaramanga (F-D)</t>
    </r>
    <r>
      <rPr>
        <sz val="12"/>
        <rFont val="Arial"/>
        <family val="2"/>
      </rPr>
      <t xml:space="preserve">
“(…)   se evidencia que dentro del expediente no consta la emisión de mandamiento de pago, respecto de la obligación derivada por concepto de sanción, contenida en la Resolución No. 000783 del 26 de junio del 2018, por medio de la cual se impone sanción cambiaria por $210.045.605. Dicha omisión constituye un incumplimiento del procedimiento PR-COT- PR-COT-0270 “Mandamiento de Pago”, el cual establece de manera expresa su objetivo (…)”
“(…) no se advierte actuación alguna dirigida a interrumpir la prescripción de la acción de cobro, conforme a lo dispuesto en el artículo 818115 del Estatuto Tributario, la cual se configuró transcurridos cinco (5) años desde la expedición de la Resolución Sanción de Imposición Cambiaria (…)”
“(…) Demoras en la ejecución de los procedimientos de cobro, toda vez que, a partir del mandamiento de pago No. 700134 proferido el 8 de octubre de 2018, en el expediente físico No.20140051 no reposa ningún otro documento hasta la fecha de la presente revisión. (…)”
</t>
    </r>
  </si>
  <si>
    <t>“(…) la falta de emisión del mandamiento de pago, respecto a la sanción contenida en la Resolución 000783 del 26 de junio del 2018 y su consiguiente falta de gestión de cobro, conllevó a la prescripción de la acción,  (…)”</t>
  </si>
  <si>
    <r>
      <rPr>
        <b/>
        <sz val="12"/>
        <rFont val="Arial"/>
        <family val="2"/>
      </rPr>
      <t>DGI</t>
    </r>
    <r>
      <rPr>
        <sz val="12"/>
        <rFont val="Arial"/>
        <family val="2"/>
      </rPr>
      <t xml:space="preserve">
Subdirección de Cobranzas y Control 
Coordinación de Cobranzas
Dirección Seccional de Impuestos y Aduanas de Bucaramanga</t>
    </r>
  </si>
  <si>
    <r>
      <rPr>
        <b/>
        <sz val="12"/>
        <rFont val="Arial"/>
        <family val="2"/>
      </rPr>
      <t>Hallazgo nro. 13 Expediente 20140051 – DS Bogotá (F-D)</t>
    </r>
    <r>
      <rPr>
        <sz val="12"/>
        <rFont val="Arial"/>
        <family val="2"/>
      </rPr>
      <t xml:space="preserve">
“(…)  En la revisión del proceso de cobro coactivo de la obligación cambiaria, se identificó inactividad en la gestión de cobro de la deuda por parte de la DS de Impuestos de Bogotá al contribuyente.  (…)”</t>
    </r>
  </si>
  <si>
    <t xml:space="preserve">“(…) la omisión de adelantar las actuaciones pertinentes genera un detrimento económico, configurando daño fiscal conforme lo previsto en la Ley 610 de 2000 y una presunta incidencia disciplinaria (…)”
</t>
  </si>
  <si>
    <r>
      <rPr>
        <b/>
        <sz val="12"/>
        <rFont val="Arial"/>
        <family val="2"/>
      </rPr>
      <t>Hallazgo nro. 18 Prescripción Cuentas Garantizadas (F-D)</t>
    </r>
    <r>
      <rPr>
        <sz val="12"/>
        <rFont val="Arial"/>
        <family val="2"/>
      </rPr>
      <t xml:space="preserve">
“(…) La DIAN mediante correo electrónico del 30 de octubre del 2025, informó que el mandamiento de pago fue notificado electrónicamente el 21 de noviembre de 2023; es decir que, no fue realizado oportunamente, por tanto  (…)”</t>
    </r>
  </si>
  <si>
    <t xml:space="preserve">“(…) la omisión de adelantar las actuaciones pertinentes genera un daño al patrimonio público por $77.177.260, que corresponde a los dos (2) expedientes evaluados por $72.167.200 y $5.010.060   (…)”
</t>
  </si>
  <si>
    <r>
      <rPr>
        <b/>
        <sz val="12"/>
        <rFont val="Arial"/>
        <family val="2"/>
      </rPr>
      <t>DGI</t>
    </r>
    <r>
      <rPr>
        <sz val="12"/>
        <rFont val="Arial"/>
        <family val="2"/>
      </rPr>
      <t xml:space="preserve">
Subdirección de Cobranzas y Control  Extensivo
Coordinación de Cobranzas</t>
    </r>
  </si>
  <si>
    <t>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t>
  </si>
  <si>
    <r>
      <rPr>
        <b/>
        <sz val="12"/>
        <rFont val="Arial"/>
        <family val="2"/>
      </rPr>
      <t>DGI</t>
    </r>
    <r>
      <rPr>
        <sz val="12"/>
        <rFont val="Arial"/>
        <family val="2"/>
      </rPr>
      <t xml:space="preserve">
Dirección de Gestión de Fiscalización
Subdirección de Fiscalización Aduanera
Dirección de Gestión de Aduanas
Subdirección de Operación Aduanera</t>
    </r>
  </si>
  <si>
    <r>
      <rPr>
        <b/>
        <sz val="12"/>
        <rFont val="Arial"/>
        <family val="2"/>
      </rPr>
      <t>Hallazgo nro. 19 Prescripción Cuentas Garantizadas DS Buenaventura (F-D)</t>
    </r>
    <r>
      <rPr>
        <sz val="12"/>
        <rFont val="Arial"/>
        <family val="2"/>
      </rPr>
      <t xml:space="preserve">
“(…)   se evidencia deficiencias en la ejecución oportuna de las pólizas de seguro, junto con gestiones de cobro que corrieron los términos pero que no impidieron la prescripción de las obligaciones (…)”
“(…)  se evidencia que en algunas resoluciones no hubo gestión oportuna de la DIAN para el cobro la póliza de seguro, de conformidad con el art.35 del Decreto 1165 de 2019 (…)”</t>
    </r>
  </si>
  <si>
    <t>“(…)   falta de oportunidad en las gestiones de la DIAN para emprender acciones que eviten la prescripción del contrato de seguro (…)”
“(…) deficiencias en los controles que impiden garantizar una ejecución oportuna de las garantías (…)”</t>
  </si>
  <si>
    <r>
      <rPr>
        <b/>
        <sz val="12"/>
        <rFont val="Arial"/>
        <family val="2"/>
      </rPr>
      <t>DGI</t>
    </r>
    <r>
      <rPr>
        <sz val="12"/>
        <rFont val="Arial"/>
        <family val="2"/>
      </rPr>
      <t xml:space="preserve">
Subdirección de Cobranzas y Control  Extensivo
Coordinación de Cobranzas
Dirección Seccional de Impuestos de Barranquilla
Dirección Seccional de Impuestos y Aduanas de Buenaventura</t>
    </r>
  </si>
  <si>
    <r>
      <rPr>
        <b/>
        <sz val="12"/>
        <rFont val="Arial"/>
        <family val="2"/>
      </rPr>
      <t>DGI</t>
    </r>
    <r>
      <rPr>
        <sz val="12"/>
        <rFont val="Arial"/>
        <family val="2"/>
      </rPr>
      <t xml:space="preserve">
Subdirección de Cobranzas y Control Extensivo
Coordinación de Cobranzas</t>
    </r>
  </si>
  <si>
    <t>H. 2 Aud Regular Vig. Primer semestre 2010 F. Recaudadora
AEF - Seguimiento PM 2014</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</si>
  <si>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</si>
  <si>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</si>
  <si>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</si>
  <si>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</si>
  <si>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</si>
  <si>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</si>
  <si>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t>Realizar ajustes de incidencias reportadas por los usuarios con relación a las pruebas de la Versión Unificada de SYGA</t>
  </si>
  <si>
    <t>Registro en JIRA de solución de incidencias reportadas por los usuarios</t>
  </si>
  <si>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</si>
  <si>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t>Reportar el 100% de las pruebas satisfactorias a la versión unificada de SYGA</t>
  </si>
  <si>
    <t>Formato de Aceptación de pruebas</t>
  </si>
  <si>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</si>
  <si>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t>Alistamiento de la Infraestructura necesarias para la salida a producción de SYGA</t>
  </si>
  <si>
    <t>Infraestructura lista para poner en producción el sistema</t>
  </si>
  <si>
    <r>
      <rPr>
        <b/>
        <sz val="12"/>
        <rFont val="Arial"/>
        <family val="2"/>
      </rPr>
      <t>DGA</t>
    </r>
    <r>
      <rPr>
        <sz val="12"/>
        <rFont val="Arial"/>
        <family val="2"/>
      </rPr>
      <t xml:space="preserve">
NC- Subproceso Innovación y Tecnología
Dirección de Gestión de Innovación y Tecnología
Subdirección de Infraestructura Tecnologica y de Operaciones
REFORMULADO
30042016
30092016
ACTUALIZADO
30112021</t>
    </r>
  </si>
  <si>
    <t>Puesta en producción a Nivel Nacional de la versión unificada de SYGA</t>
  </si>
  <si>
    <t>Sistema funcionando a Nivel Nacional</t>
  </si>
  <si>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</si>
  <si>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t>Estabilización del Sistema en producción</t>
  </si>
  <si>
    <t>Sistema estabilizado</t>
  </si>
  <si>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</si>
  <si>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t xml:space="preserve">Definir Estrategia de Digitalización del Proyecto de Desaduanamiento. </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</si>
  <si>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</si>
  <si>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Desarrollar o adquirir la solucion tecnologica del Proyecto de Desaduanamiento. 
</t>
  </si>
  <si>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</si>
  <si>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</si>
  <si>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30092016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</si>
  <si>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</si>
  <si>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</si>
  <si>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</si>
  <si>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</si>
  <si>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</si>
  <si>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</si>
  <si>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t>Desarrollar o adquirir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</si>
  <si>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</si>
  <si>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</si>
  <si>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</si>
  <si>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</si>
  <si>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</si>
  <si>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</si>
  <si>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</si>
  <si>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</si>
  <si>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</si>
  <si>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</si>
  <si>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</si>
  <si>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</si>
  <si>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</si>
  <si>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</si>
  <si>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t>Realizar la codificación</t>
  </si>
  <si>
    <t xml:space="preserve">Formato Información de Versión 30001  - FT-SI-2180 </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</si>
  <si>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</si>
  <si>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t>Realizar las pruebas funcionales</t>
  </si>
  <si>
    <t>Formato Aceptación de Pruebas Funcionales y Salida a Producción - FT-SI-1851</t>
  </si>
  <si>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</si>
  <si>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t xml:space="preserve">Realizar la implantación y puesta en producción </t>
  </si>
  <si>
    <t>Formato Aceptación de Pruebas Funcionales y Salida a Producción FT-SI-1851
Acta de comité de cambios</t>
  </si>
  <si>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</si>
  <si>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</si>
  <si>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</si>
  <si>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</si>
  <si>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</si>
  <si>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</si>
  <si>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</si>
  <si>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</si>
  <si>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</si>
  <si>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</si>
  <si>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</si>
  <si>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</si>
  <si>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r>
      <rPr>
        <b/>
        <sz val="12"/>
        <rFont val="Arial"/>
        <family val="2"/>
      </rPr>
      <t>DGA</t>
    </r>
    <r>
      <rPr>
        <sz val="12"/>
        <rFont val="Arial"/>
        <family val="2"/>
      </rPr>
      <t xml:space="preserve">
NC – Subproceso Operación Aduanera
Dirección de Gestión de Aduanas
Subdirección Técnica Aduanera
ACTUALIZADO
30112021</t>
    </r>
  </si>
  <si>
    <t>Implementar dentro del Núcleo Básico - Fase I,  el Sistema de Información  Laboratorio</t>
  </si>
  <si>
    <t>Realizar el levantamiento de requerimientos funcionales.</t>
  </si>
  <si>
    <t>Formato Especificación Funcional Detallada FT-SI-2007 
Formato Casos de Uso FT-SI-2009</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</si>
  <si>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</si>
  <si>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</si>
  <si>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</si>
  <si>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</si>
  <si>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</si>
  <si>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</si>
  <si>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</si>
  <si>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</si>
  <si>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</si>
  <si>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</si>
  <si>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</si>
  <si>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t>Efectuar mejoras en la usabilidad y nuevas funcionalidades, ( 25 requerimientos)​. Laboratorio Fase 2.6</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</si>
  <si>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</si>
  <si>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t>14 Aud Funcion Pagadora y Recaudadora Vig  2015</t>
  </si>
  <si>
    <t>12 01 003</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</si>
  <si>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</si>
  <si>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</si>
  <si>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</si>
  <si>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</si>
  <si>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</si>
  <si>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r>
      <rPr>
        <b/>
        <sz val="12"/>
        <rFont val="Arial"/>
        <family val="2"/>
      </rPr>
      <t>DGA</t>
    </r>
    <r>
      <rPr>
        <sz val="12"/>
        <rFont val="Arial"/>
        <family val="2"/>
      </rPr>
      <t xml:space="preserve">
NC – Subproceso Operación Aduanera
Dirección de Gestión de Aduanas
Subdirección de Operación Aduanera
ACTUALIZADO
30112021</t>
    </r>
  </si>
  <si>
    <t>Definir Estrategia de Digitalización del Proyecto de Desaduanamiento.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</si>
  <si>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</si>
  <si>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</si>
  <si>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</si>
  <si>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</si>
  <si>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r>
      <rPr>
        <b/>
        <sz val="12"/>
        <rFont val="Arial"/>
        <family val="2"/>
      </rPr>
      <t>DGA</t>
    </r>
    <r>
      <rPr>
        <sz val="12"/>
        <rFont val="Arial"/>
        <family val="2"/>
      </rPr>
      <t xml:space="preserve">
DS – Subproceso Operación Aduanera
Dirección Seccional de Impuestos y Aduanas de Bucaramanga
ACTUALIZADO
30112021</t>
    </r>
  </si>
  <si>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</si>
  <si>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</si>
  <si>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</si>
  <si>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</si>
  <si>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</si>
  <si>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Desarrollar o adquirir la solucion tecnologica del Proyecto de Gestor de Pagos. 
</t>
  </si>
  <si>
    <r>
      <rPr>
        <b/>
        <sz val="12"/>
        <rFont val="Arial"/>
        <family val="2"/>
      </rPr>
      <t>DGA</t>
    </r>
    <r>
      <rPr>
        <sz val="12"/>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</si>
  <si>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</si>
  <si>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</si>
  <si>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</si>
  <si>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</si>
  <si>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t xml:space="preserve">Definir Estrategia de Digitalización del Proyecto de Obligación Aduanera.
</t>
  </si>
  <si>
    <t xml:space="preserve">Desarrollar o adquirir la solucion tecnologica del Proyecto de Obligación Aduanera. 
</t>
  </si>
  <si>
    <r>
      <rPr>
        <b/>
        <sz val="12"/>
        <rFont val="Arial"/>
        <family val="2"/>
      </rPr>
      <t>DGA</t>
    </r>
    <r>
      <rPr>
        <sz val="12"/>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</si>
  <si>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t xml:space="preserve">Documento de validación o aceptación del proceso de contratación </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</si>
  <si>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</si>
  <si>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</si>
  <si>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</si>
  <si>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</si>
  <si>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3. Realizar actualización del procedimiento PR-OA-0201 "CONTROL DE PAGOS DE LA  MODALIDAD DE LARGO PLAZO"</t>
  </si>
  <si>
    <t>1. Actualizar el  procedimiento PR-OA-0201 "CONTROL DE PAGOS DE LA MODALIDAD DE LARGO PLAZO".</t>
  </si>
  <si>
    <t>Procedimiento actualizado</t>
  </si>
  <si>
    <r>
      <rPr>
        <b/>
        <sz val="12"/>
        <rFont val="Arial"/>
        <family val="2"/>
      </rPr>
      <t>DGA</t>
    </r>
    <r>
      <rPr>
        <sz val="12"/>
        <rFont val="Arial"/>
        <family val="2"/>
      </rPr>
      <t xml:space="preserve">
NC – Subproceso Operación Aduanera
Dirección de Gestión de Aduanas
Subdirección de Operación Aduanera
REFORMULADO
ACTUALIZADO
30112021</t>
    </r>
  </si>
  <si>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</si>
  <si>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</si>
  <si>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r>
      <rPr>
        <b/>
        <sz val="12"/>
        <rFont val="Arial"/>
        <family val="2"/>
      </rPr>
      <t>DGA</t>
    </r>
    <r>
      <rPr>
        <sz val="12"/>
        <rFont val="Arial"/>
        <family val="2"/>
      </rPr>
      <t xml:space="preserve">
DS – Subproceso Operación Aduanera
Dirección Seccional de Impuestos y Aduanas de Bucaramanga.
ACTUALIZADO
30112021</t>
    </r>
  </si>
  <si>
    <t>12  01  003</t>
  </si>
  <si>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</si>
  <si>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</si>
  <si>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</si>
  <si>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</si>
  <si>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</si>
  <si>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r>
      <rPr>
        <b/>
        <sz val="12"/>
        <rFont val="Arial"/>
        <family val="2"/>
      </rPr>
      <t>DGA</t>
    </r>
    <r>
      <rPr>
        <sz val="12"/>
        <rFont val="Arial"/>
        <family val="2"/>
      </rPr>
      <t xml:space="preserve">
DS - Subproceso Operación Aduanera
Dirección de Aduanas de Barranquilla 
Division Operacion Aduanerra GIT Importaciones</t>
    </r>
  </si>
  <si>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</si>
  <si>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</si>
  <si>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</si>
  <si>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</si>
  <si>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</si>
  <si>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</si>
  <si>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 xml:space="preserve">17  04 100   </t>
  </si>
  <si>
    <r>
      <rPr>
        <b/>
        <sz val="12"/>
        <rFont val="Arial"/>
        <family val="2"/>
      </rPr>
      <t>Hallazgo nro. 2 Importación Vehículos Diplomáticos DS Santa Marta (F-D)</t>
    </r>
    <r>
      <rPr>
        <sz val="12"/>
        <rFont val="Arial"/>
        <family val="2"/>
      </rPr>
      <t xml:space="preserve">
“(…) En virtud de señalado en el Concepto No. 032146 del 31 de diciembre de 2019, “IMPORTACIONES DIPLOMÁTICOS”, expedido por la Dirección de Gestión Jurídica de la DIAN, señala que, al superar el monto determinado, los beneficiarios de la franquicia deben pagar los tributos aduaneros respectivos (…)”
“(…)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$17.873.494.613, (…)”
“(…) El daño se materializa en la medida en que han transcurrido más de tres años desde la fecha de presentación de las declaraciones de importación, conforme lo consignado en el artículo 2517 del Decreto 920 de 2023, plazo dentro del cual la DIAN tenía competencia para iniciar el proceso de revisión y corrección de las mismas. En consecuencia, dichas declaraciones adquirieron firmeza. (…)”
“(…) la inefectividad en los mecanismos de vigilancia, control e inspección por parte de la DIAN conllevó a que se dejaran de percibir recursos por $17.873.494.613(…)”
</t>
    </r>
  </si>
  <si>
    <t>“(…) inefectividad en los mecanismos de vigilancia, control e inspección por parte de la DIAN conllevó a que se dejaran de percibir recursos (…)”</t>
  </si>
  <si>
    <t>Realizar seguimiento al cumplimiento al memorando 000225 del 29 de octubre de 2025, a fin de generar las controversias de valor en el control simultáneo como son: las controversias de valor por precios de referencia y por dato objetivo y cuantificable.</t>
  </si>
  <si>
    <t>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t>
  </si>
  <si>
    <r>
      <rPr>
        <b/>
        <sz val="12"/>
        <rFont val="Arial"/>
        <family val="2"/>
      </rPr>
      <t>DGA</t>
    </r>
    <r>
      <rPr>
        <sz val="12"/>
        <rFont val="Arial"/>
        <family val="2"/>
      </rPr>
      <t xml:space="preserve">
Dirección de Gestión de Aduanas                                                                                                                                                                                                                                                                      Subdirección de Operación Aduanera 
Subdirección Técnica Aduanera</t>
    </r>
  </si>
  <si>
    <t>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t>
  </si>
  <si>
    <t>Informes</t>
  </si>
  <si>
    <r>
      <rPr>
        <b/>
        <sz val="12"/>
        <rFont val="Arial"/>
        <family val="2"/>
      </rPr>
      <t>DGA</t>
    </r>
    <r>
      <rPr>
        <sz val="12"/>
        <rFont val="Arial"/>
        <family val="2"/>
      </rPr>
      <t xml:space="preserve">
Dirección de Gestión de Aduanas                                                                                                                                                                                                                                                                      Subdirección de Operación Aduanera
Direcciones Seccionales de Aduanas de Cartagena y Barranquilla
Dirección Seccional de Impuestos y Aduanas de Santa Marta </t>
    </r>
  </si>
  <si>
    <t>Implementar en el NSGA la validación de los cupos diplomáticos. Control en el NSGA que permita verificar los cupos diplomáticos previa validación de los requisitos establecidos en el Decreto 2148 de 1991 o el que haga sus veces.</t>
  </si>
  <si>
    <t xml:space="preserve">3. Iniciar el desarrollo de la solución tecnológica
</t>
  </si>
  <si>
    <t>4. Iniciar la implementación de la solución tecnológica</t>
  </si>
  <si>
    <t>Un  formato de Aceptación de Pruebas funcionales y salida a producción - FT-IIT-1851</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</si>
  <si>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</si>
  <si>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t>Socializar la Resolución 3415 del 26 de diciembre de 2025 del Ministerio de Hacienda y Crédito Público</t>
  </si>
  <si>
    <t xml:space="preserve">5. Socializar la Resolución 3415 de 2025 del Ministerio de Hacienda y Crédito Público a los funcionarios de las Divisiones de Operación Aduanera - GIT Importaciones de las Direcciones Seccionales de Aduanas y de las Direcciones Seccionales de Impuestos y Aduanas. </t>
  </si>
  <si>
    <t xml:space="preserve">Listado de asistencia    </t>
  </si>
  <si>
    <r>
      <rPr>
        <b/>
        <sz val="12"/>
        <rFont val="Arial"/>
        <family val="2"/>
      </rPr>
      <t>DGA</t>
    </r>
    <r>
      <rPr>
        <sz val="12"/>
        <rFont val="Arial"/>
        <family val="2"/>
      </rPr>
      <t xml:space="preserve">
Dirección de Gestión de Aduanas
Subdirección de Operación Aduanera
Direcciones Seccionales de Aduanas
Direcciones Seccionales de Impuestos y Aduanas
Divisiones de Operación Aduanera - GIT Importaciones</t>
    </r>
  </si>
  <si>
    <t>6. Expedir la circular externa informativa relacionada con cupos.</t>
  </si>
  <si>
    <t>Circular Externa</t>
  </si>
  <si>
    <r>
      <rPr>
        <b/>
        <sz val="12"/>
        <rFont val="Arial"/>
        <family val="2"/>
      </rPr>
      <t>DGA</t>
    </r>
    <r>
      <rPr>
        <sz val="12"/>
        <rFont val="Arial"/>
        <family val="2"/>
      </rPr>
      <t xml:space="preserve">
Dirección de Gestión de Aduanas
Subdirección de Operación Aduanera</t>
    </r>
  </si>
  <si>
    <r>
      <rPr>
        <b/>
        <sz val="12"/>
        <rFont val="Arial"/>
        <family val="2"/>
      </rPr>
      <t>Hallazgo nro. 3 Importación Vehículos Diplomáticos DS Cartagena (F-D)</t>
    </r>
    <r>
      <rPr>
        <sz val="12"/>
        <rFont val="Arial"/>
        <family val="2"/>
      </rPr>
      <t xml:space="preserve">
“(…) De la revisión efectuada por el equipo Auditor a las declaraciones de importación de la DS de Cartagena para los vehículos importados por los funcionarios diplomáticos, se observó que la DIAN no realiza una gestión eficiente ni oportuna en el ejercicio de las funciones de inspección, control y vigilancia respecto de los cupos establecidos para el uso de la franquicia o rebaja en los derechos de aduana aplicables a la importación de vehículos por parte de los funcionarios diplomáticos, toda vez que, en varios casos se evidenció que dichos cupos superan los montos previstos en el Decreto 2148 de 1991.
En virtud de lo señalado en el Concepto No. 032146 del 31 de diciembre de 2019, “IMPORTACIONES DIPLOMÁTICOS”, expedido por la Dirección de gestión Jurídica de la DIAN, establece que, al superar el monto determinado, los beneficiarios de la franquicia deben pagar los tributos aduaneros correspondientes. (…)”
“(…)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$2.360.417.746 (…).</t>
    </r>
  </si>
  <si>
    <t>“(…) inefectividad en los mecanismos de vigilancia, control e inspección por parte de la DIAN conllevó a que se dejaran de percibir recursos por $2.360.417.746  (…)”</t>
  </si>
  <si>
    <r>
      <rPr>
        <b/>
        <sz val="12"/>
        <rFont val="Arial"/>
        <family val="2"/>
      </rPr>
      <t>DGA</t>
    </r>
    <r>
      <rPr>
        <sz val="12"/>
        <rFont val="Arial"/>
        <family val="2"/>
      </rPr>
      <t xml:space="preserve">
Dirección de Gestión de Aduanas                                                                                                                                                                                                                                                                      Subdirección de Operación Aduanera
Direcciones Seccionales de Aduanas de Cartagena y Barranquilla
Dirección Seccional de Impuestos y Aduanas de Santa Marta</t>
    </r>
  </si>
  <si>
    <t>Un formato de Aceptación de Pruebas funcionales y salida a producción - FT-IIT-1851</t>
  </si>
  <si>
    <t>5. Socializar la Resolución 3415 de 2025 del Ministerio de Hacienda y Crédito Público a los funcionarios de las Divisiones de Operación Aduanera - GIT Importaciones de las Direcciones Seccionales de Aduanas y de las Direcciones Seccionales de Impuestos y Aduanas.</t>
  </si>
  <si>
    <t xml:space="preserve">22  02 002   </t>
  </si>
  <si>
    <r>
      <rPr>
        <b/>
        <sz val="12"/>
        <rFont val="Arial"/>
        <family val="2"/>
      </rPr>
      <t>Hallazgo nro. 20 Sistemas de Información</t>
    </r>
    <r>
      <rPr>
        <sz val="12"/>
        <rFont val="Arial"/>
        <family val="2"/>
      </rPr>
      <t xml:space="preserve">
“(…) al verificar la información reportada por las diferentes áreas de la DIAN relacionadas con el proceso aduanero y cambiario, se presentan las siguientes situaciones: 
 ✓ Falta de gobernanza de tecnologías de la información y centralización de la información de fiscalización aduanera y cambiaria, al evidenciarse que en las diferentes seccionales cuentan con iniciativas propias de sistemas información o base de datos diferentes para la consulta de procesos y no contar con un único sistema oficial, donde se pueda llevar la trazabilidad de los procesos de fiscalización a nivel nacional.
✓ Los aplicativos para el control de la operación aduanera, cuenta con una alta obsolescencia tecnológica, no permiten adjuntar documentos soportes de la operación aduanera (documentos de transporte, factura, entre otros), teniendo que recurrir a las agencias de aduanas para solicitar esta documentación, (…)”
“(…)  ✓ Se evidenciaron fallas en la seguridad de la información del aplicativo de importación de mercancías SYGA, al identificarse alteraciones en los campos correspondientes al NIT del importador, NIT del declarante y subpartidas arancelarias en 407 declaraciones de importación, con el propósito de evadir los controles de selectividad establecidos por la DIAN. Estas inconsistencias fueron reportadas en los informes emitidos por la Agencia ITRC para el período comprendido entre el 1 de enero de 2022 y el 31 de julio de 2024, información que fue verificada y validada por el equipo auditor. (…)”
“(…)  ✓ Ausencia de sistemas de información de la operación de retención de divisas, en el cual se pueda controlar la cantidad divisas retenidas, estado y recinto de almacenamiento de las mismas, actualmente se recurre al uso de herramientas manuales como hojas de Excel para consolidar información a nivel nacional.
✓ Ausencia de interoperabilidad con los sistemas de zonas francas, perdiéndose el control del movimiento de estas mercancías una vez ingresan a la zona franca.               
✓ Falta de llaves (campos clave) que permita integrar y buscar información entre los diferentes aplicativos, lo que conlleva a realizar procesos manuales; es así como, sobre los insumos manejados en Excel se requiere realizar procesos manuales para determinar cómo fueron cargados en el aplicativo de fiscalización IRIS y establecer si tiene o no un número de expediente. (…)”</t>
    </r>
  </si>
  <si>
    <t>“(…) debilidades en los controles de integridad y seguridad de la información del sistema SYGA, así como posibles fallas en los mecanismos de autenticación, trazabilidad y monitoreo, lo que incrementa el riesgo de manipulación indebida de datos, pérdida de confiabilidad de la información y afectación de los procesos de control aduanero (…)”
“(…) falta de gestión de gobernanza de TI al no tener fortalecidos instancias de gobierno en el que se tenga implementados acuerdos de desarrollo de servicios, (…)”</t>
  </si>
  <si>
    <t>Implementar en el NSGA soluciones que permitan garantizar la disponibilidad, integridad, trazabilidad y seguridad de los datos asociados a los procesos de control, fiscalización y operación aduanera.</t>
  </si>
  <si>
    <t xml:space="preserve">1. Iniciar el desarrollo de la solución tecnológica
</t>
  </si>
  <si>
    <t xml:space="preserve">Informes de seguimiento  </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</si>
  <si>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
Dirección de Gestión de Fiscalización
Subdirección de Fiscalizacion Aduanera
Subdirección de Fiscalización Cambiaria</t>
    </r>
  </si>
  <si>
    <t>2. Iniciar la implementación de la solución tecnológica</t>
  </si>
  <si>
    <t>Formato de Aceptación de Pruebas funcionales y salida a producción - FT-IIT-1851</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</si>
  <si>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
Dirección de Gestión de Fiscalización
Subdirección de Fiscalizacion Aduanera
Subdirección de Fiscalización Cambiaria</t>
    </r>
  </si>
  <si>
    <t>ESTRATÉGICA Y  DE ANALÍTICA</t>
  </si>
  <si>
    <t>ITRC</t>
  </si>
  <si>
    <t>INSP. 1707022425
 H 1, 2, 3, 4</t>
  </si>
  <si>
    <t>RG1</t>
  </si>
  <si>
    <t xml:space="preserve">H1.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</si>
  <si>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</si>
  <si>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</si>
  <si>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</si>
  <si>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</si>
  <si>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</si>
  <si>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t xml:space="preserve">Publicar el procedimiento actualizado </t>
  </si>
  <si>
    <t>Procedimiento Publicado</t>
  </si>
  <si>
    <r>
      <rPr>
        <b/>
        <sz val="12"/>
        <rFont val="Arial"/>
        <family val="2"/>
      </rPr>
      <t>DGEA</t>
    </r>
    <r>
      <rPr>
        <sz val="12"/>
        <rFont val="Arial"/>
        <family val="2"/>
      </rPr>
      <t xml:space="preserve">
NC - Subproceso Administración Sistema de Gestión 
Subdirección de Procesos
ACTUALIZACIÓN
30112021</t>
    </r>
  </si>
  <si>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</si>
  <si>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</si>
  <si>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</si>
  <si>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H2.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</si>
  <si>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</si>
  <si>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</si>
  <si>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</si>
  <si>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</si>
  <si>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</si>
  <si>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</si>
  <si>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t xml:space="preserve">H3.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</si>
  <si>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</si>
  <si>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H4.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</si>
  <si>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</si>
  <si>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</si>
  <si>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</si>
  <si>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r>
      <rPr>
        <b/>
        <sz val="12"/>
        <rFont val="Arial"/>
        <family val="2"/>
      </rPr>
      <t>DGEA</t>
    </r>
    <r>
      <rPr>
        <sz val="12"/>
        <rFont val="Arial"/>
        <family val="2"/>
      </rPr>
      <t xml:space="preserve">
NC - Subproceso Innovación y Tecnología
Dirección de Gestión de Innovación y Tecnología
ACTUALIZACIÓN
30112021</t>
    </r>
  </si>
  <si>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</si>
  <si>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</si>
  <si>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</si>
  <si>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JURÍDICA</t>
  </si>
  <si>
    <t>INSP. 1707022438
H 1
Verificación de los controles relacionados con el procedimiento de recursos en sede administrativa</t>
  </si>
  <si>
    <t>RG1
RFC1</t>
  </si>
  <si>
    <t>H1.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</si>
  <si>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</si>
  <si>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</si>
  <si>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</si>
  <si>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</si>
  <si>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r>
      <rPr>
        <b/>
        <sz val="12"/>
        <rFont val="Arial"/>
        <family val="2"/>
      </rPr>
      <t>DGJ</t>
    </r>
    <r>
      <rPr>
        <sz val="12"/>
        <rFont val="Arial"/>
        <family val="2"/>
      </rPr>
      <t xml:space="preserve">
NC - Subproceso de Gestión Jurídica
Subdirector de Recursos Jurídicos</t>
    </r>
  </si>
  <si>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</si>
  <si>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</si>
  <si>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</si>
  <si>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</si>
  <si>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</si>
  <si>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</si>
  <si>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</si>
  <si>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</si>
  <si>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</si>
  <si>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</si>
  <si>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</si>
  <si>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</si>
  <si>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</si>
  <si>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</si>
  <si>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</si>
  <si>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</si>
  <si>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</si>
  <si>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</si>
  <si>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</si>
  <si>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</si>
  <si>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</si>
  <si>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H1.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</si>
  <si>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</si>
  <si>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</si>
  <si>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</si>
  <si>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</si>
  <si>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r>
      <rPr>
        <b/>
        <sz val="12"/>
        <rFont val="Arial"/>
        <family val="2"/>
      </rPr>
      <t>DGJ</t>
    </r>
    <r>
      <rPr>
        <sz val="12"/>
        <rFont val="Arial"/>
        <family val="2"/>
      </rPr>
      <t xml:space="preserve">
NC - Subproceso de Gestión Jurídica
Subdirección de Asuntos Penales</t>
    </r>
  </si>
  <si>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</si>
  <si>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</si>
  <si>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</si>
  <si>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</si>
  <si>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</si>
  <si>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</si>
  <si>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r>
      <rPr>
        <b/>
        <sz val="12"/>
        <rFont val="Arial"/>
        <family val="2"/>
      </rPr>
      <t>DGJ</t>
    </r>
    <r>
      <rPr>
        <sz val="12"/>
        <rFont val="Arial"/>
        <family val="2"/>
      </rPr>
      <t xml:space="preserve">
NC - Subproceso de Fiscalización y Liquidación
Subdirección de Operación Aduanera y Subdirección Operativa Policial. </t>
    </r>
  </si>
  <si>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</si>
  <si>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</si>
  <si>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</si>
  <si>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r>
      <rPr>
        <b/>
        <sz val="12"/>
        <rFont val="Arial"/>
        <family val="2"/>
      </rPr>
      <t>DGJ</t>
    </r>
    <r>
      <rPr>
        <sz val="12"/>
        <rFont val="Arial"/>
        <family val="2"/>
      </rPr>
      <t xml:space="preserve">
NC - Subproceso de Fiscalización y Liquidación
Directores Seccionales
Jefes de división de unidades aprehensoras o quienes hagan sus veces</t>
    </r>
  </si>
  <si>
    <t>Revisar el informe que entregan las Direcciones Seccionales de conformidad con el Memorando 196 de 2021, que garantice la entrega de las aprehensiones penalizables.</t>
  </si>
  <si>
    <t>Realizar informe de seguimiento de los reportes a nivel nacional</t>
  </si>
  <si>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</si>
  <si>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t>H2.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</si>
  <si>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</si>
  <si>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</si>
  <si>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</si>
  <si>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</si>
  <si>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</si>
  <si>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</si>
  <si>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</si>
  <si>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r>
      <rPr>
        <b/>
        <sz val="12"/>
        <rFont val="Arial"/>
        <family val="2"/>
      </rPr>
      <t>DGJ</t>
    </r>
    <r>
      <rPr>
        <sz val="12"/>
        <rFont val="Arial"/>
        <family val="2"/>
      </rPr>
      <t xml:space="preserve">
NC - Subproceso de Innovación y Tecnología
Subdirección de Soluciones y Desarrollo</t>
    </r>
  </si>
  <si>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</si>
  <si>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</si>
  <si>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</si>
  <si>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</si>
  <si>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</si>
  <si>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</si>
  <si>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</si>
  <si>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</si>
  <si>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</si>
  <si>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</si>
  <si>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</si>
  <si>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</si>
  <si>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</si>
  <si>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</si>
  <si>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H1.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</si>
  <si>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</si>
  <si>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</si>
  <si>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</si>
  <si>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</si>
  <si>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r>
      <rPr>
        <b/>
        <sz val="12"/>
        <rFont val="Arial"/>
        <family val="2"/>
      </rPr>
      <t>DGJ</t>
    </r>
    <r>
      <rPr>
        <sz val="12"/>
        <rFont val="Arial"/>
        <family val="2"/>
      </rPr>
      <t xml:space="preserve">
NC - Subproceso Fiscalización y Liquidación
Subdirección de Fiscalización Aduanera</t>
    </r>
  </si>
  <si>
    <t>Divulgar Conceptos Unificados a traves de correo electronico a los jefes del área jurídica.</t>
  </si>
  <si>
    <t>Divulgar Conceptos Unificados a traves de correos electronicos a los jefes del área jurídica.</t>
  </si>
  <si>
    <t>Correo electronico divulgando el Concepto Unificado.</t>
  </si>
  <si>
    <r>
      <rPr>
        <b/>
        <sz val="12"/>
        <rFont val="Arial"/>
        <family val="2"/>
      </rPr>
      <t>DGJ</t>
    </r>
    <r>
      <rPr>
        <sz val="12"/>
        <rFont val="Arial"/>
        <family val="2"/>
      </rPr>
      <t xml:space="preserve">
NC - Subproceso de Gestión Jurídica
Dirección de Gestión Jurídica</t>
    </r>
  </si>
  <si>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</si>
  <si>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</si>
  <si>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</si>
  <si>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r>
      <rPr>
        <b/>
        <sz val="12"/>
        <rFont val="Arial"/>
        <family val="2"/>
      </rPr>
      <t>DGJ</t>
    </r>
    <r>
      <rPr>
        <sz val="12"/>
        <rFont val="Arial"/>
        <family val="2"/>
      </rPr>
      <t xml:space="preserve">
NC - Subproceso de Gestión Jurídica
Subdirección de Normativa y Doctrina</t>
    </r>
  </si>
  <si>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</si>
  <si>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</si>
  <si>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</si>
  <si>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r>
      <rPr>
        <b/>
        <sz val="12"/>
        <rFont val="Arial"/>
        <family val="2"/>
      </rPr>
      <t>DGJ</t>
    </r>
    <r>
      <rPr>
        <sz val="12"/>
        <rFont val="Arial"/>
        <family val="2"/>
      </rPr>
      <t xml:space="preserve">
NC - Subproceso de Gestión Jurídica
Dirección de Gestión Jurídica
Subdirección de Normativa y Doctrina</t>
    </r>
  </si>
  <si>
    <t>H2.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</si>
  <si>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</si>
  <si>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</si>
  <si>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</si>
  <si>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</si>
  <si>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</si>
  <si>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</si>
  <si>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</si>
  <si>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</si>
  <si>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</si>
  <si>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r>
      <rPr>
        <b/>
        <sz val="12"/>
        <rFont val="Arial"/>
        <family val="2"/>
      </rPr>
      <t>DGJ</t>
    </r>
    <r>
      <rPr>
        <sz val="12"/>
        <rFont val="Arial"/>
        <family val="2"/>
      </rPr>
      <t xml:space="preserve">
NC - Subproceso de Gestión Jurídica
Coordinación de Relatoría</t>
    </r>
  </si>
  <si>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</si>
  <si>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</si>
  <si>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1707022454
  I1, H1, H2, H3, H4, H5, H6, OB1, 
Acciones de Control - POLFA</t>
  </si>
  <si>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</si>
  <si>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RG1: “Decisión final del proceso de acciones de control por fuera de la norma”
RFC1: “decisión final y durante la acción de control con base en hechos inexistentes”</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</si>
  <si>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</si>
  <si>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1. Elaborar el Memorando y Socializar el Memorando</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</si>
  <si>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</si>
  <si>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</si>
  <si>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1. Selección de muestras
2. Ejecución de la supervisión
3. Retroalimentación  del  resultado de la supervisión50</t>
  </si>
  <si>
    <t>Acta de supervisión efectuadas a las Divisiones de Control Operativo y de retroalimentación con las acciones correctivas.</t>
  </si>
  <si>
    <r>
      <rPr>
        <b/>
        <sz val="12"/>
        <rFont val="Arial"/>
        <family val="2"/>
      </rPr>
      <t>POLFA</t>
    </r>
    <r>
      <rPr>
        <sz val="12"/>
        <rFont val="Arial"/>
        <family val="2"/>
      </rPr>
      <t xml:space="preserve">
NC- Subproceso Fiscalización y Liquidación
Subdirección Operativa Policial 
ACTUALIZADO
13102023</t>
    </r>
  </si>
  <si>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</si>
  <si>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1. Cronograma de capacitaciones
2. Realización de los eventos de capacitación</t>
  </si>
  <si>
    <t>Listas de asistencia del personal capacitado.</t>
  </si>
  <si>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</si>
  <si>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</si>
  <si>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1. Selección de muestras
2. Ejecución de la supervisión
3. Retroalimentación  del  resultado de la supervisión</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</si>
  <si>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</si>
  <si>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</si>
  <si>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</si>
  <si>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3. Realizar capacitación sobre el correcto  y debido diligenciamiento de las actas de hechos, formatos, actas de aprehensión e informes requeridos de acuerdo con los procedimientos vigentes.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</si>
  <si>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</si>
  <si>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</si>
  <si>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</si>
  <si>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</si>
  <si>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</si>
  <si>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</si>
  <si>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r>
      <rPr>
        <b/>
        <sz val="12"/>
        <rFont val="Arial"/>
        <family val="2"/>
      </rPr>
      <t>POLFA</t>
    </r>
    <r>
      <rPr>
        <sz val="12"/>
        <rFont val="Arial"/>
        <family val="2"/>
      </rPr>
      <t xml:space="preserve">
NC- Subproceso Fiscalización y Liquidación
Coordinación de Optimización de la Operación Logística</t>
    </r>
  </si>
  <si>
    <t>5. Hacer seguimiento trimestral al cumplimiento de la realización de inventarios físicos y exigir el reporte de las actas de inspección de las mercancías, según lo señalado en el Memorando No 73 del 01/06/2023.</t>
  </si>
  <si>
    <t>*Enviar correo electrónico DIMS a inspeccionar.
*Recepcionar evidencias de las Direcciones Seccionales
*Conformar la carpeta.</t>
  </si>
  <si>
    <t>Carpeta que contiene las Actas de inspección de las Direcciones Seccionales 
informe de confiabilidad de inventario.</t>
  </si>
  <si>
    <t>INSP. 1707022417 
H 1,2,3,4
Reconocimiento de Carga</t>
  </si>
  <si>
    <t>RF1</t>
  </si>
  <si>
    <t>H1. Fallas en el seguimiento y control por parte de la Dirección de Impuestos y Aduanas Nacionales - DIAN al cumplimiento de lo establecido en el procedimiento de Reconocimiento de carga Código PR-OA-0177 Versión 2 y en el artículo 73-1 de la Resolución 4240 de 2000.</t>
  </si>
  <si>
    <t>ID del Riesgo de Corrupción :  RFC006 Direccionamiento de las actividades de control a la carga que ingresa al Territorio Aduanero Nacional (TAN) para beneficio propio o de terceros</t>
  </si>
  <si>
    <t>1. Iniciar el proyecto con la definición de  los requerimientos funcionales</t>
  </si>
  <si>
    <r>
      <rPr>
        <b/>
        <sz val="12"/>
        <rFont val="Arial"/>
        <family val="2"/>
      </rPr>
      <t>DGA</t>
    </r>
    <r>
      <rPr>
        <sz val="12"/>
        <rFont val="Arial"/>
        <family val="2"/>
      </rPr>
      <t xml:space="preserve">
NC- Subproceso Operación Aduanera
Subdirección de Operación Aduanera 
</t>
    </r>
  </si>
  <si>
    <t>H2.Existe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t>
  </si>
  <si>
    <t xml:space="preserve">2. Definir los requerimientos no funcionales </t>
  </si>
  <si>
    <r>
      <rPr>
        <b/>
        <sz val="12"/>
        <rFont val="Arial"/>
        <family val="2"/>
      </rPr>
      <t>DGA</t>
    </r>
    <r>
      <rPr>
        <sz val="12"/>
        <rFont val="Arial"/>
        <family val="2"/>
      </rPr>
      <t xml:space="preserve">
NC - Subproceso de innovación y Tecnología
Dirección de Gestión de Innovación y Tecnología </t>
    </r>
  </si>
  <si>
    <t>H3.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t>
  </si>
  <si>
    <t xml:space="preserve">3. Iniciar el proceso de contratación </t>
  </si>
  <si>
    <t xml:space="preserve">H4.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</si>
  <si>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4. Definir la priorización funcional de la implementación</t>
  </si>
  <si>
    <t xml:space="preserve">5. Definir un plan de trabajo de desarrollo de la solución tecnológica </t>
  </si>
  <si>
    <t xml:space="preserve">6. Aprobar o validar el plan de trabajo de la implementación de la solución tecnológica </t>
  </si>
  <si>
    <r>
      <rPr>
        <b/>
        <sz val="12"/>
        <rFont val="Arial"/>
        <family val="2"/>
      </rPr>
      <t>DGA</t>
    </r>
    <r>
      <rPr>
        <sz val="12"/>
        <rFont val="Arial"/>
        <family val="2"/>
      </rPr>
      <t xml:space="preserve">
NC- Subproceso Operación Aduanera
Subdirección de Operación Aduanera 
NC - Subproceso de innovación y Tecnología
Dirección de Gestión de Innovación y Tecnología 
ACTUALIZADO
30112021
REFORMULADO
09122022</t>
    </r>
  </si>
  <si>
    <t>7. Iniciar el desarrollo de la solución tecnológica.</t>
  </si>
  <si>
    <t>8. Iniciar la implementación de la solución tecnológica</t>
  </si>
  <si>
    <t>9. Poner en  producción la solución tecnológica</t>
  </si>
  <si>
    <t>10. Expedir memorando con los lineamientos para el perfilamiento de carga</t>
  </si>
  <si>
    <t>Elaborar y expedir un Memorando que contenga lineamientos para perfilamiento de carga</t>
  </si>
  <si>
    <t>Memorando Firmado</t>
  </si>
  <si>
    <r>
      <rPr>
        <b/>
        <sz val="12"/>
        <rFont val="Arial"/>
        <family val="2"/>
      </rPr>
      <t>DGA</t>
    </r>
    <r>
      <rPr>
        <sz val="12"/>
        <rFont val="Arial"/>
        <family val="2"/>
      </rPr>
      <t xml:space="preserve">
NC – Subproceso Operación Aduanera
Dirección de Gestión de Aduanas
Dirección de Gestión Organizacional
ACTUALIZADO
30112021
REFORMULADO
09122022</t>
    </r>
  </si>
  <si>
    <t>11. Expedir memorando con los lineamientos para el perfilamiento de carga</t>
  </si>
  <si>
    <t xml:space="preserve">Socializar el memorando en las Direcciones Seccionales  </t>
  </si>
  <si>
    <t>Listado de asistencia a la jornada de socialización</t>
  </si>
  <si>
    <r>
      <rPr>
        <b/>
        <sz val="12"/>
        <rFont val="Arial"/>
        <family val="2"/>
      </rPr>
      <t>DGA</t>
    </r>
    <r>
      <rPr>
        <sz val="12"/>
        <rFont val="Arial"/>
        <family val="2"/>
      </rPr>
      <t xml:space="preserve">
NC – Subproceso Operación Aduanera
Subdirección de Gestión de Comercio Exterior 
</t>
    </r>
  </si>
  <si>
    <t xml:space="preserve">12. Actualizar la matriz de riesgos del Proceso de Operación Aduanera </t>
  </si>
  <si>
    <t>Actualizar las matrices de operación aduanera.</t>
  </si>
  <si>
    <t xml:space="preserve">Matriz de Riesgos actualizada </t>
  </si>
  <si>
    <r>
      <rPr>
        <b/>
        <sz val="12"/>
        <rFont val="Arial"/>
        <family val="2"/>
      </rPr>
      <t>DGA</t>
    </r>
    <r>
      <rPr>
        <sz val="12"/>
        <rFont val="Arial"/>
        <family val="2"/>
      </rPr>
      <t xml:space="preserve">
NC – Subproceso Operación Aduanera
Subdirección de Operación Aduanera
Coordinación de Procesos y Riesgos Operacionales 
ACTUALIZADO
30112021
REFORMULADO
09122022</t>
    </r>
  </si>
  <si>
    <t>13.Establecer lineamientos para las Direcciones Seccionales en donde se indique la obligatoriedad de registrar los motivos de inmovilización de carga por mas de cinco (5) días</t>
  </si>
  <si>
    <t>Expedir oficio estableciendo lineamientos para que las Direcciones Seccionales en el acta de inmovilización de la carga registren los motivos por los cuales tomo más de los (5) días establecidos en la normatividad</t>
  </si>
  <si>
    <r>
      <rPr>
        <b/>
        <sz val="12"/>
        <rFont val="Arial"/>
        <family val="2"/>
      </rPr>
      <t>DGA</t>
    </r>
    <r>
      <rPr>
        <sz val="12"/>
        <rFont val="Arial"/>
        <family val="2"/>
      </rPr>
      <t xml:space="preserve">
DS- Subproceso Operación Aduanera
Subdirección de Gestión de Comercio Exterior
ACTUALIZADO
30112021
REFORMULADO
09122022</t>
    </r>
  </si>
  <si>
    <t>14. Realizar seguimiento mensual del (5%) dando cumplimiento del oficio mencionado en la acción 2 de este plan</t>
  </si>
  <si>
    <t>Realizar el control y seguimiento establecido en la oportunidad prevista</t>
  </si>
  <si>
    <r>
      <rPr>
        <b/>
        <sz val="12"/>
        <rFont val="Arial"/>
        <family val="2"/>
      </rPr>
      <t>DGA</t>
    </r>
    <r>
      <rPr>
        <sz val="12"/>
        <rFont val="Arial"/>
        <family val="2"/>
      </rPr>
      <t xml:space="preserve">
DS- Subproceso Operación Aduanera
Direcciones Seccionales de Aduanas de Barranquilla, Bogota y Cartagena</t>
    </r>
  </si>
  <si>
    <t xml:space="preserve">15. Expedir Memorando con el lineamiento para adoptar medidas cautelares (artículo 597 Decreto 1165 de 2019) independientemente de la cuantía del avalúo de la mercancía. </t>
  </si>
  <si>
    <t xml:space="preserve">Expedición de memorando y socialización del mismo a los funcionarios de las Divisiones competentes. </t>
  </si>
  <si>
    <r>
      <rPr>
        <b/>
        <sz val="12"/>
        <rFont val="Arial"/>
        <family val="2"/>
      </rPr>
      <t>DGA</t>
    </r>
    <r>
      <rPr>
        <sz val="12"/>
        <rFont val="Arial"/>
        <family val="2"/>
      </rPr>
      <t xml:space="preserve">
DS - Subproceso Operación Aduanera
Dirección Seccional de Aduanas de Bogotá
ACTUALIZADO
30112021
REFORMULADO 
09122022
</t>
    </r>
  </si>
  <si>
    <t>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</si>
  <si>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 xml:space="preserve">Realizar capacitaciones  del procedimiento PR-FI-0156 en cada una de las Direcciones Seccionales.  </t>
  </si>
  <si>
    <t>Informe capacitaciones</t>
  </si>
  <si>
    <t>17. Realizar seguimiento mensual de muestras aleatorias de por lo menos el (5%) de los documentos soportes para la movilización de la carga</t>
  </si>
  <si>
    <t>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</si>
  <si>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Solicitar mediante PST la creación de una carpeta pública en un servidor bajo el dominio, gestión y control de la Subdirección de Gestión de Tecnología de Información y Telecomunicaciones. 
En la solicitud:
a) Enviar el listado de los funcionarios coordinadores del reconocimiento de carga (aproximadamente diez).
b) Especificar los permisos a otorgar a los funcionarios coordinadores (lectura y escritura) para el acceso a la carpeta pública.
c) Solicitar mover a la nueva carpeta todos los archivos vigentes e históricos relacionados con la base de datos de macroperfilamiento de carga</t>
  </si>
  <si>
    <t xml:space="preserve">Número de Solicitud PST </t>
  </si>
  <si>
    <r>
      <t xml:space="preserve">DGA
</t>
    </r>
    <r>
      <rPr>
        <sz val="12"/>
        <rFont val="Arial"/>
        <family val="2"/>
      </rPr>
      <t>Dirección Seccional de Aduanas Bogotá
GIT Asistencia Tecnologica</t>
    </r>
  </si>
  <si>
    <t>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</si>
  <si>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Crear carpeta  en el servidor central para los coordinadores de carga y trafico postal de la Dirección Seccional de Impuestos y Aduanas Bogotá.</t>
  </si>
  <si>
    <t>Carpeta pública en servidor de nivel central</t>
  </si>
  <si>
    <r>
      <rPr>
        <b/>
        <sz val="12"/>
        <rFont val="Arial"/>
        <family val="2"/>
      </rPr>
      <t>DGA</t>
    </r>
    <r>
      <rPr>
        <sz val="12"/>
        <rFont val="Arial"/>
        <family val="2"/>
      </rPr>
      <t xml:space="preserve">
Subdirección de Gestión de Tecnologías de la Información y las Telecomunicaciones
Coordinación de Infraestructura Tecnológica
ACTUALIZADO
30112021
REFORMULADO 
09122022</t>
    </r>
  </si>
  <si>
    <t>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</si>
  <si>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Migrar la información de la base de datos de macroperfilamiento de la Dirección Seccional de Impuestos y Aduanas Bogotá a la carpeta del servidor de nivel central.</t>
  </si>
  <si>
    <t>Información migrada</t>
  </si>
  <si>
    <r>
      <rPr>
        <b/>
        <sz val="12"/>
        <rFont val="Arial"/>
        <family val="2"/>
      </rPr>
      <t>DGA</t>
    </r>
    <r>
      <rPr>
        <sz val="12"/>
        <rFont val="Arial"/>
        <family val="2"/>
      </rPr>
      <t xml:space="preserve">
Subdirección de Gestión de Tecnologías de la Información y las Telecomunicaciones
Coordinación de Infraestructura Tecnológica
Dirección de Impuestos y Aduanas Bogotá
GIT Asistencia Tecnologica
ACTUALIZADO
30112021
REFORMULADO 
09122022</t>
    </r>
  </si>
  <si>
    <t>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</si>
  <si>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Emitir memorando con las instrucciones precisas respecto al uso seguro de la información, acorde con la normatividad interna y externa vigentes y, con las políticas de seguridad de la información de la DIAN.</t>
  </si>
  <si>
    <r>
      <rPr>
        <b/>
        <sz val="12"/>
        <rFont val="Arial"/>
        <family val="2"/>
      </rPr>
      <t>DGA</t>
    </r>
    <r>
      <rPr>
        <sz val="12"/>
        <rFont val="Arial"/>
        <family val="2"/>
      </rPr>
      <t xml:space="preserve">
Dirección Seccional de Aduanas Bogotá
GIT Asistencia Tecnologica
ACTUALIZADO
30112021
REFORMULADO 
09122022</t>
    </r>
  </si>
  <si>
    <t xml:space="preserve">22. Realizar acuerdos de confidencialidad a los funcionarios que tendran acceso a la carpeta pública. </t>
  </si>
  <si>
    <t xml:space="preserve">Realizar acuerdos de confidencialidad a los funcionarios que tendran acceso a la carpeta pública. </t>
  </si>
  <si>
    <t>Informe de los acuerdos de confidencialidad suscritos</t>
  </si>
  <si>
    <t xml:space="preserve">23. Realizar acuerdos de confidencialidad a los funcionarios que tendran acceso a la carpeta pública. </t>
  </si>
  <si>
    <t>Enviar los Acuerdos de Confidencialidad de los funcionarios coordinadores de reconocimiento de carga, debidamente suscritos, a la Coordinación de Historias Laborales.</t>
  </si>
  <si>
    <t>Oficio-Documento de entrega de los Acuerdos de confidencialidad a la Coordinación de Historias Laborales.</t>
  </si>
  <si>
    <t xml:space="preserve">24. Realizar verificación de los roles asignados a los funcionarios de la planta de personal de la División y GIT Control Carga y enviar solicitud de actualización. </t>
  </si>
  <si>
    <t>Solicitar a la Subdirección de Gestión de Tecnología la actualización de los roles de los sistemas de información, cumpliendo lo establecido en el procedimiento PR-SI-142.</t>
  </si>
  <si>
    <t xml:space="preserve">Solicitud a la Subdirección de Gestión de Tecnología con el listado actualizado de roles para ser depurado. </t>
  </si>
  <si>
    <t>25. Realizar la actualización de los roles asignados en los sistemas de información, de acuerdo al listado suministrado por las Direcciones Seccionales</t>
  </si>
  <si>
    <t>Realizar la actualización de los roles asignados en los sistemas de información, de acuerdo al listado suministrado por las Direcciones Seccionales</t>
  </si>
  <si>
    <t>Reporte de asignación de roles actualizado</t>
  </si>
  <si>
    <r>
      <rPr>
        <b/>
        <sz val="12"/>
        <rFont val="Arial"/>
        <family val="2"/>
      </rPr>
      <t>DGA</t>
    </r>
    <r>
      <rPr>
        <sz val="12"/>
        <rFont val="Arial"/>
        <family val="2"/>
      </rPr>
      <t xml:space="preserve">
NC - Subproceso Innovación y Tecnología
Subdirección de Gestión de Tecnologías de la Información y las Telecomunicaciones
ACTUALIZADO
30112021
REFORMULADO
09122022</t>
    </r>
  </si>
  <si>
    <t>INSP. 1707022418 
H 1,2,3,4,5,6,7
Tránsito Aduanero</t>
  </si>
  <si>
    <t>H1.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t>
  </si>
  <si>
    <t>ID del Riesgo de Corrupción :  RFC 1. Direccionamiento de las actividades relacionadas con tránsito aduanero nacional para beneficio propio o de terceros</t>
  </si>
  <si>
    <t>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</si>
  <si>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</si>
  <si>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r>
      <rPr>
        <b/>
        <sz val="12"/>
        <rFont val="Arial"/>
        <family val="2"/>
      </rPr>
      <t>DGA</t>
    </r>
    <r>
      <rPr>
        <sz val="12"/>
        <rFont val="Arial"/>
        <family val="2"/>
      </rPr>
      <t xml:space="preserve">
NC - Subproceso Seguridad de la Información
Oficina de Seguridad de la Información
ACTUALIZADO
30112021</t>
    </r>
  </si>
  <si>
    <t xml:space="preserve">H2.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t>
  </si>
  <si>
    <t>2. Realizar seguimiento a las tareas del plan de trabajo.</t>
  </si>
  <si>
    <t>Realizar seguimiento a las tareas del plan de trabajo.</t>
  </si>
  <si>
    <t>Reunión seguimiento</t>
  </si>
  <si>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Subdirección de Gestión de Tecnologías de Información y Telecomunicaciones
NC - Subproceso Desarrollo del Talento Humano
Subdirección Escuela de Impuestos y Aduanas
ACTUALIZADO
30112021</t>
    </r>
  </si>
  <si>
    <t>H3.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t>
  </si>
  <si>
    <t>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</si>
  <si>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</si>
  <si>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</si>
  <si>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 xml:space="preserve">H4.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t>
  </si>
  <si>
    <t>4. 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</si>
  <si>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</si>
  <si>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</si>
  <si>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r>
      <rPr>
        <b/>
        <sz val="12"/>
        <rFont val="Arial"/>
        <family val="2"/>
      </rPr>
      <t>DGA</t>
    </r>
    <r>
      <rPr>
        <sz val="12"/>
        <rFont val="Arial"/>
        <family val="2"/>
      </rPr>
      <t xml:space="preserve">
NC - Subproceso Seguridad de la Información
Oficina de Seguridad de la Información
NC - Subproceso Innovación y Tecnología
Subdirección de Gestión de Tecnología de Información y Telecomunicaciones
ACTUALIZADO
30112021</t>
    </r>
  </si>
  <si>
    <t xml:space="preserve">H5.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t>
  </si>
  <si>
    <t>5. 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</si>
  <si>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</si>
  <si>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</si>
  <si>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r>
      <rPr>
        <b/>
        <sz val="12"/>
        <rFont val="Arial"/>
        <family val="2"/>
      </rPr>
      <t>DGA</t>
    </r>
    <r>
      <rPr>
        <sz val="12"/>
        <rFont val="Arial"/>
        <family val="2"/>
      </rPr>
      <t xml:space="preserve">
DS - Subproceso Operación Aduanera
Direcciones Seccionales de impuestos y Aduanas y de Aduanas
ACTUALIZADO
30112021</t>
    </r>
  </si>
  <si>
    <t>H6.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t>
  </si>
  <si>
    <t>6. Iniciar el proyecto con la definición de  los requerimientos funcionales</t>
  </si>
  <si>
    <r>
      <rPr>
        <b/>
        <sz val="12"/>
        <rFont val="Arial"/>
        <family val="2"/>
      </rPr>
      <t>DGA</t>
    </r>
    <r>
      <rPr>
        <sz val="12"/>
        <rFont val="Arial"/>
        <family val="2"/>
      </rPr>
      <t xml:space="preserve">
NC – Subproceso Operación Aduanera
Subdirección de Operación Aduanera
</t>
    </r>
  </si>
  <si>
    <t>H7. Autorizaciones de tránsitos aduaneros nacionales en la Dirección Seccional de Impuestos y Aduanas de Buenaventura sin el cumplimiento de requisitos, en contravía de lo establecido en el procedimiento PR-OA-0178 “Autorización de tránsito</t>
  </si>
  <si>
    <t xml:space="preserve">7. Definir los requerimientos no funcionales </t>
  </si>
  <si>
    <r>
      <rPr>
        <b/>
        <sz val="12"/>
        <rFont val="Arial"/>
        <family val="2"/>
      </rPr>
      <t>DGA</t>
    </r>
    <r>
      <rPr>
        <sz val="12"/>
        <rFont val="Arial"/>
        <family val="2"/>
      </rPr>
      <t xml:space="preserve">
NC - Subproceso Innovación y Tecnología
Dirección de Gestión de Innovación y Tecnología
</t>
    </r>
  </si>
  <si>
    <t>8. Definir la priorización funcional de la implementación</t>
  </si>
  <si>
    <t xml:space="preserve">9. Definir un plan de trabajo de desarrollo de la solución tecnológica </t>
  </si>
  <si>
    <t xml:space="preserve">10. Aprobar o validar el plan de trabajo de la implementación de la solución tecnológica </t>
  </si>
  <si>
    <r>
      <rPr>
        <b/>
        <sz val="12"/>
        <rFont val="Arial"/>
        <family val="2"/>
      </rPr>
      <t>DGA</t>
    </r>
    <r>
      <rPr>
        <sz val="12"/>
        <rFont val="Arial"/>
        <family val="2"/>
      </rPr>
      <t xml:space="preserve">
NC – Subproceso Operación Aduanera
Subdirección de Operación Aduanera
NC - Subproceso Innovación y Tecnología
Dirección de Gestión de Innovación y Tecnología
</t>
    </r>
  </si>
  <si>
    <t>11. Iniciar el desarrollo de la solución tecnológica.</t>
  </si>
  <si>
    <t>12. Iniciar la implementación de la solución tecnológica</t>
  </si>
  <si>
    <t>13. Poner en  producción la solución tecnológica</t>
  </si>
  <si>
    <t xml:space="preserve">14. Verificación   del  2%  por parte del jefe de Operación Aduanera o a quien corresponda  del  correcto diligenciamiento de las actas de diligencia y verificar que las mismas cuenten con su respectivo auto comisorio para las operaciones de Transito Aduanero Internacional y/o cabotaje. </t>
  </si>
  <si>
    <t xml:space="preserve">1.  Verificar que las actuaciones de los funcionarios se encuentren de conformidad con las actas de diligencia vs.  los autos comisorios.
</t>
  </si>
  <si>
    <t xml:space="preserve">Acta de verificación trimestral de actas de diligencia Vs. autos comisorios.
</t>
  </si>
  <si>
    <r>
      <rPr>
        <b/>
        <sz val="12"/>
        <rFont val="Arial"/>
        <family val="2"/>
      </rPr>
      <t>DGA</t>
    </r>
    <r>
      <rPr>
        <sz val="12"/>
        <rFont val="Arial"/>
        <family val="2"/>
      </rPr>
      <t xml:space="preserve">
NC – Subproceso Operación Aduanera
Direcciones Seccionales de Impuestos y Aduanas y Direcciones Seccionales de Aduanas
Divisiones de  Operaciòn Aduanera
Divisiones de transito y carga o a quien corresponda.</t>
    </r>
  </si>
  <si>
    <t>15. Seguimiento semestral del 2% por parte de la Subdirección de Operación Aduanera a las actuaciones  sobre los Documentos de los DTAI y/o cabotajes.</t>
  </si>
  <si>
    <t xml:space="preserve">  informes semestrales sobre las inconsistencias encontradas o informe de no inconsistencias                                                    </t>
  </si>
  <si>
    <t xml:space="preserve">
Informe semestral de los resultados del seguimiento y gestiòn de inconsistencia, si hay lugar.</t>
  </si>
  <si>
    <r>
      <rPr>
        <b/>
        <sz val="12"/>
        <rFont val="Arial"/>
        <family val="2"/>
      </rPr>
      <t>DGA</t>
    </r>
    <r>
      <rPr>
        <sz val="12"/>
        <rFont val="Arial"/>
        <family val="2"/>
      </rPr>
      <t xml:space="preserve">
NC – Subproceso Operación Aduanera
Subdirección de Operación Aduanera</t>
    </r>
  </si>
  <si>
    <t xml:space="preserve">16. Actualizar el procedimiento PR­-OA­0178 “Autorización de Tránsito Aduanero Nacional “ </t>
  </si>
  <si>
    <t xml:space="preserve">Revisar y actualizar el procedimiento PR­-OA­-0178 “Autorización de Tránsito Aduanero Nacional “ </t>
  </si>
  <si>
    <r>
      <rPr>
        <b/>
        <sz val="12"/>
        <rFont val="Arial"/>
        <family val="2"/>
      </rPr>
      <t>DGA</t>
    </r>
    <r>
      <rPr>
        <sz val="12"/>
        <rFont val="Arial"/>
        <family val="2"/>
      </rPr>
      <t xml:space="preserve">
NC – Subproceso Operación Aduanera
Subdirección de Operación Aduanera
Coordinación de Organización y Gestión de Calidad</t>
    </r>
  </si>
  <si>
    <t xml:space="preserve">17. Actualizar la matriz de riesgos del Proceso de Operación Aduanera </t>
  </si>
  <si>
    <t>Actualizar las matriz de operación aduanera.</t>
  </si>
  <si>
    <r>
      <rPr>
        <b/>
        <sz val="12"/>
        <rFont val="Arial"/>
        <family val="2"/>
      </rPr>
      <t>DGA</t>
    </r>
    <r>
      <rPr>
        <sz val="12"/>
        <rFont val="Arial"/>
        <family val="2"/>
      </rPr>
      <t xml:space="preserve">
NC – Subproceso Operación Aduanera
Subdirección de Operación Aduanera
Coordinación de Procesos y Riesgos Operacionales</t>
    </r>
  </si>
  <si>
    <t xml:space="preserve">18. Colocar en producción el servicio Informático Electrónico de Tránsito Aduanero (MUISCA) a nivel Nacional </t>
  </si>
  <si>
    <t>Implementación del servicio</t>
  </si>
  <si>
    <t>Servicio implementado</t>
  </si>
  <si>
    <r>
      <rPr>
        <b/>
        <sz val="12"/>
        <rFont val="Arial"/>
        <family val="2"/>
      </rPr>
      <t>DGA</t>
    </r>
    <r>
      <rPr>
        <sz val="12"/>
        <rFont val="Arial"/>
        <family val="2"/>
      </rPr>
      <t xml:space="preserve">
NC - Subproceso Innovación y Tecnología
Subdirección de Gestión de Tecnología de Información y Telecomunicaciones
NC - Subproceso Operación Aduanera
Subdirección de Gestión de Comercio Exterior
ACTUALIZADO
30112021</t>
    </r>
  </si>
  <si>
    <t>19. 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</si>
  <si>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</si>
  <si>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</si>
  <si>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r>
      <rPr>
        <b/>
        <sz val="12"/>
        <rFont val="Arial"/>
        <family val="2"/>
      </rPr>
      <t>DGA</t>
    </r>
    <r>
      <rPr>
        <sz val="12"/>
        <rFont val="Arial"/>
        <family val="2"/>
      </rPr>
      <t xml:space="preserve">
NC – Subproceso Operación Aduanera
División Gestión Control Carga
</t>
    </r>
  </si>
  <si>
    <t>INSP. 1707022428
H 1,2,3
Verificación al control de mantenimiento de requisitos y obligaciones a los operadores de
tráfico postal y envíos urgentes</t>
  </si>
  <si>
    <t xml:space="preserve">H1.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</si>
  <si>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</si>
  <si>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</si>
  <si>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</si>
  <si>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</si>
  <si>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</si>
  <si>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</si>
  <si>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</si>
  <si>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</si>
  <si>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r>
      <rPr>
        <b/>
        <sz val="12"/>
        <rFont val="Arial"/>
        <family val="2"/>
      </rPr>
      <t>DGA</t>
    </r>
    <r>
      <rPr>
        <sz val="12"/>
        <rFont val="Arial"/>
        <family val="2"/>
      </rPr>
      <t xml:space="preserve">
NC – Subproceso Operación Aduanera
Subdirección de Registro y Control Aduanero
ACTUALIZADO
30112021
REFORMULADO
09122022</t>
    </r>
  </si>
  <si>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</si>
  <si>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</si>
  <si>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</si>
  <si>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r>
      <rPr>
        <b/>
        <sz val="12"/>
        <rFont val="Arial"/>
        <family val="2"/>
      </rPr>
      <t>DGA</t>
    </r>
    <r>
      <rPr>
        <sz val="12"/>
        <rFont val="Arial"/>
        <family val="2"/>
      </rPr>
      <t xml:space="preserve">
NC – Subproceso Operación Aduanera
Subdirección de Operación Aduanera
ACTUALIZADO
30112021
REFORMULADO
09122022</t>
    </r>
  </si>
  <si>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</si>
  <si>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</si>
  <si>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</si>
  <si>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</si>
  <si>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</si>
  <si>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</si>
  <si>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</si>
  <si>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</si>
  <si>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</si>
  <si>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H2.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</si>
  <si>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</si>
  <si>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</si>
  <si>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</si>
  <si>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</si>
  <si>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</si>
  <si>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</si>
  <si>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</si>
  <si>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</si>
  <si>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</si>
  <si>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</si>
  <si>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t xml:space="preserve">H3.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</si>
  <si>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</si>
  <si>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</si>
  <si>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</si>
  <si>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</si>
  <si>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</si>
  <si>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</si>
  <si>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</si>
  <si>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</si>
  <si>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</si>
  <si>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</si>
  <si>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</si>
  <si>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</si>
  <si>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</si>
  <si>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TECNOLÓGICO ADUANERO
Insp. 17070304
Insp. 17070307
Insp. 17070333</t>
  </si>
  <si>
    <t xml:space="preserve">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1. Solución tecnológica del Proyecto de Desaduanamiento que mitiguen los siguientes riegos:
Los sistemas de información usados en operación aduanera son vulnerables
a. Actas informales y/o incompletas:
-- Reparto automático con control de variables.
-- Consulta del reparto por parte de los depósitos
-- Validación de funcionarios con el sistema de personal (que esté activo, pertenezca al área y que tenga asignada la actuación)
2. Implementación del sistema de riesgos transversal en todos los procesos aduaneros incluido Tráfico Postal
3. Sistema que permita la trazabilidad desde la solicitud hasta la entrega del acto administrativo de habilitación, inscripción y/o autorización del registro </t>
  </si>
  <si>
    <t>1. Definir la estrategia de digitalización</t>
  </si>
  <si>
    <t>Estrategia de digitalización del proyecto</t>
  </si>
  <si>
    <r>
      <rPr>
        <b/>
        <sz val="12"/>
        <rFont val="Arial"/>
        <family val="2"/>
      </rPr>
      <t>DGA</t>
    </r>
    <r>
      <rPr>
        <sz val="12"/>
        <rFont val="Arial"/>
        <family val="2"/>
      </rPr>
      <t xml:space="preserve">
NC - Subproceso Innovación y Tecnología
Subdirección de Innovación y Proyectos
NC – Subproceso Operación Aduanera
Dirección de Gestión de Aduanas
Subdirección de Operación Aduanera
ACTUALIZADO
30112021</t>
    </r>
  </si>
  <si>
    <t>2. Iniciar el proyecto con la definición de  los requerimientos funcionales</t>
  </si>
  <si>
    <t xml:space="preserve">3. Definir los requerimientos no funcionales </t>
  </si>
  <si>
    <r>
      <rPr>
        <b/>
        <sz val="12"/>
        <rFont val="Arial"/>
        <family val="2"/>
      </rPr>
      <t>DGA</t>
    </r>
    <r>
      <rPr>
        <sz val="12"/>
        <rFont val="Arial"/>
        <family val="2"/>
      </rPr>
      <t xml:space="preserve">
NC - Subproceso Innovación y Tecnología
Subdirección de Innovación y Proyectos
</t>
    </r>
  </si>
  <si>
    <t>10. Coordinar por parte de la Dirección Seccional capacitación  a los jefes de área sobre el procedimiento PR-IIT-0455 "Gestión de accesos"</t>
  </si>
  <si>
    <t xml:space="preserve">Formato asistencia a capacitación sobre el procedimiento </t>
  </si>
  <si>
    <t xml:space="preserve">Capacitar a los jefes de área
</t>
  </si>
  <si>
    <r>
      <rPr>
        <b/>
        <sz val="12"/>
        <rFont val="Arial"/>
        <family val="2"/>
      </rPr>
      <t>DGA</t>
    </r>
    <r>
      <rPr>
        <sz val="12"/>
        <rFont val="Arial"/>
        <family val="2"/>
      </rPr>
      <t xml:space="preserve">
DS – Subproceso Operación Aduanera
Direcciones Seccionales a nivel nacional
ACTUALIZADO
30112021</t>
    </r>
  </si>
  <si>
    <t xml:space="preserve">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
 </t>
  </si>
  <si>
    <t>Informe de inconsistencias como resultado del control permanente de roles  y gestión, si hay lugar.</t>
  </si>
  <si>
    <t>1. Informe de inconsistencia.
2. Informar de no existir inconsistencia.</t>
  </si>
  <si>
    <r>
      <rPr>
        <b/>
        <sz val="12"/>
        <rFont val="Arial"/>
        <family val="2"/>
      </rPr>
      <t>DGA</t>
    </r>
    <r>
      <rPr>
        <sz val="12"/>
        <rFont val="Arial"/>
        <family val="2"/>
      </rPr>
      <t xml:space="preserve">
DS – Subproceso Operación Aduanera
Direcciones Seccionales
 División de Operación Aduanera
</t>
    </r>
  </si>
  <si>
    <t>12. Realizar verificación del  2% trimestral por parte del jefe de Operación Aduanera o a quien haga sus veces corresponda del correcto diligenciamiento de las actas de diligencia y actas de inspección.</t>
  </si>
  <si>
    <t>Informe de inconsistencias como resultado del control de las actas de diligencia y actas de inspección, si hay lugar.</t>
  </si>
  <si>
    <r>
      <rPr>
        <b/>
        <sz val="12"/>
        <rFont val="Arial"/>
        <family val="2"/>
      </rPr>
      <t>DGA</t>
    </r>
    <r>
      <rPr>
        <sz val="12"/>
        <rFont val="Arial"/>
        <family val="2"/>
      </rPr>
      <t xml:space="preserve">
DS – Subproceso Operación Aduanera
Direcciones Seccionales de Aduanas
Direcciones Seccionales de Impuestos y Aduanas
 División de Operación Aduanera
División Carga y Tránsito o quien haga sus veces en las Direcciones Seccionales
</t>
    </r>
  </si>
  <si>
    <t>13. Gestionar con la Oficina de Seguridad de la Información (OSI),  sensibilización a los funcionarios respecto a la seguridad de la información, compromiso de confidencialidad y demás aspectos relativos a la seguridad de la información.</t>
  </si>
  <si>
    <t>Lista de asistencia a la sensibilización respecto del manejo de seguridad de la información.</t>
  </si>
  <si>
    <t>Lista de asistencia a la capacitación.</t>
  </si>
  <si>
    <r>
      <rPr>
        <b/>
        <sz val="12"/>
        <rFont val="Arial"/>
        <family val="2"/>
      </rPr>
      <t>DGA</t>
    </r>
    <r>
      <rPr>
        <sz val="12"/>
        <rFont val="Arial"/>
        <family val="2"/>
      </rPr>
      <t xml:space="preserve">
NC - Subproceso Innovación y Tecnología
Dirección de Gestión de Aduanas
Subdirección de Operación Aduanera
Subdirección de Registro y Control Aduanero</t>
    </r>
  </si>
  <si>
    <t>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t>
  </si>
  <si>
    <t xml:space="preserve">1. Lista de asistentes al énfasis de los lineamientos sobre la aplicación de los lineamientos del memorando 0024 de 2020.                                                                                                                                                                                                                                                         </t>
  </si>
  <si>
    <t>Cumplir los lineamientos para la solicitud de implementación de reglas de selectividad.</t>
  </si>
  <si>
    <r>
      <rPr>
        <b/>
        <sz val="12"/>
        <rFont val="Arial"/>
        <family val="2"/>
      </rPr>
      <t>DGA</t>
    </r>
    <r>
      <rPr>
        <sz val="12"/>
        <rFont val="Arial"/>
        <family val="2"/>
      </rPr>
      <t xml:space="preserve">
NC - Subproceso Innovación y Tecnología
Subdirección de Operación Aduanera</t>
    </r>
  </si>
  <si>
    <t xml:space="preserve"> 15. Verificación semestral  del 2% por parte del jefe de Operación aduanera o quien haga sus veces sobre el cumplimiento de los lineamientos emitidos en el memorando 0024 de 2020, respecto de la  inclusión forzosa y la selectividad aduanera.</t>
  </si>
  <si>
    <t>Verificación semestral por parte del jefe de Operación aduanera o quien haga sus veces sobre el cumplimiento de dichos lineamientos.</t>
  </si>
  <si>
    <t>Cumplir los lineamientos para la  selección de documentos de transporte en el reconocimiento de carga.</t>
  </si>
  <si>
    <r>
      <rPr>
        <b/>
        <sz val="12"/>
        <rFont val="Arial"/>
        <family val="2"/>
      </rPr>
      <t>DGA</t>
    </r>
    <r>
      <rPr>
        <sz val="12"/>
        <rFont val="Arial"/>
        <family val="2"/>
      </rPr>
      <t xml:space="preserve">
DS – Subproceso Operación Aduanera
Direcciones Seccionales 
División Carga y Tránsito o quien haga sus veces en las Direcciones Seccionales
</t>
    </r>
  </si>
  <si>
    <t>16. Proyecto Sistema de Gestión de Seguridad y Privacidad de la Información</t>
  </si>
  <si>
    <t xml:space="preserve">Evaluación final del nivel de madurez del SGSPI </t>
  </si>
  <si>
    <t xml:space="preserve">Implementación del proyecto de acuerdo con las fases y entregables definidos
</t>
  </si>
  <si>
    <r>
      <rPr>
        <b/>
        <sz val="12"/>
        <rFont val="Arial"/>
        <family val="2"/>
      </rPr>
      <t>DGA</t>
    </r>
    <r>
      <rPr>
        <sz val="12"/>
        <rFont val="Arial"/>
        <family val="2"/>
      </rPr>
      <t xml:space="preserve">
NC - Subproceso Innovación y Tecnología
Oficina de Seguridad de la Información</t>
    </r>
  </si>
  <si>
    <t>17. Proyecto SOC (Centro de Operación de Seguridad)</t>
  </si>
  <si>
    <t>´- Diseño del SOC
- Estrategia de Implementación
- Servicios implementados de acuerdo con el Diseño</t>
  </si>
  <si>
    <t>Implementación del proyecto</t>
  </si>
  <si>
    <t>18. Diseño, estructuración y creación de la matriz de roles y responsabilidades.</t>
  </si>
  <si>
    <t>Matriz de roles y responsabilidades estructurada.</t>
  </si>
  <si>
    <t>Diseño</t>
  </si>
  <si>
    <t>19. Diseño y estructuración del plan de migración y cierre de los aplicativos no corporativos. (plan transición aplicativos)</t>
  </si>
  <si>
    <t>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t>
  </si>
  <si>
    <t>13.00 
34.00</t>
  </si>
  <si>
    <r>
      <rPr>
        <b/>
        <sz val="12"/>
        <rFont val="Arial"/>
        <family val="2"/>
      </rPr>
      <t>DGA</t>
    </r>
    <r>
      <rPr>
        <sz val="12"/>
        <rFont val="Arial"/>
        <family val="2"/>
      </rPr>
      <t xml:space="preserve">
NC - Subproceso Innovación y Tecnología
Dirección de Gestión de Innovación y Proyectos</t>
    </r>
  </si>
  <si>
    <t>20.  Implementar ajuste al proceso de verificación de usuarios (bloqueo no activos)</t>
  </si>
  <si>
    <t>El  procedimiento se actualizo el año pasado en su ultima versión y corresponde a Gestión de accesos PR-IIT-0455 instructivos 0273_0251.</t>
  </si>
  <si>
    <t>Actualización</t>
  </si>
  <si>
    <t>21. Iniciar el proyecto con la definición de  los requerimientos funcionales</t>
  </si>
  <si>
    <t xml:space="preserve">22. Definir los requerimientos no funcionales </t>
  </si>
  <si>
    <t>23. Iniciar el proceso de contratación</t>
  </si>
  <si>
    <t>24. Definir la priorización funcional de la implementación</t>
  </si>
  <si>
    <t xml:space="preserve">25. Definir un plan de trabajo de desarrollo de la solución tecnológica </t>
  </si>
  <si>
    <t xml:space="preserve">26. Aprobar o validar el plan de trabajo de la implementación de la solución tecnológica </t>
  </si>
  <si>
    <t>27. Iniciar el desarrollo de la solución tecnológica.</t>
  </si>
  <si>
    <t>28. Iniciar la implementación de la solución tecnológica</t>
  </si>
  <si>
    <t>29. Poner en  producción la solución tecnológica</t>
  </si>
  <si>
    <t>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t>
  </si>
  <si>
    <t xml:space="preserve">Lista de asistentes al énfasis de los lineamientos sobre la aplicación de los lineamientos del memorando 0024 de 2020.
                                                                                                                                                                                                                                                     </t>
  </si>
  <si>
    <t>31. Verificación semestral  del 2% por parte del jefe de Operación aduanera o quien haga sus veces sobre el cumplimiento de los lineamientos emitidos en el memorando 0024 de 2020, respecto a trafico postal y envíos urgentes.</t>
  </si>
  <si>
    <t>Verificación semestral por parte del jefe de Operación aduanera o quien haga sus veces, sobre el cumplimiento de dichos lineamientos.</t>
  </si>
  <si>
    <t>32. Iniciar el desarrollo de la solución tecnológica.</t>
  </si>
  <si>
    <r>
      <rPr>
        <b/>
        <sz val="12"/>
        <rFont val="Arial"/>
        <family val="2"/>
      </rPr>
      <t>DGA</t>
    </r>
    <r>
      <rPr>
        <sz val="12"/>
        <rFont val="Arial"/>
        <family val="2"/>
      </rPr>
      <t xml:space="preserve">
NC - Subproceso Innovación y Tecnología
Subdirección de Innovación y Proyectos</t>
    </r>
  </si>
  <si>
    <t>33. Iniciar la implementación de la solución tecnológica</t>
  </si>
  <si>
    <t>34. Poner en  producción la solución tecnológica</t>
  </si>
  <si>
    <t>35. Establecer mecanismo de control y seguimiento al estado y vencimiento de las solicitudes de habilitación, inscripción o autorización, presentadas a la Subdirección de Registro y Control Aduanero.</t>
  </si>
  <si>
    <t>Reportes y soportes del seguimiento mensual, de acuerdo a la información contenida en el aplicativo.
4 reportes de seguimientos (trimestral), con soportes.</t>
  </si>
  <si>
    <t>-  Reporte periódico generado por el aplicativo Regystrar con solicitudes en reparto.
-  Verificación de las solicitudes que se encuentran en proceso de sustanciación, de acuerdo al reporte periódico generado por el aplicativo
-Soportes del seguimiento realizado.</t>
  </si>
  <si>
    <r>
      <rPr>
        <b/>
        <sz val="12"/>
        <rFont val="Arial"/>
        <family val="2"/>
      </rPr>
      <t>DGA</t>
    </r>
    <r>
      <rPr>
        <sz val="12"/>
        <rFont val="Arial"/>
        <family val="2"/>
      </rPr>
      <t xml:space="preserve">
NC - Subproeso Operación Aduanera
Subdirección de Registro y Control Aduanero</t>
    </r>
  </si>
  <si>
    <t>36. Realizar la verificación y depuración de acuerdos de confiabilidad de los funcionarios de la Subdirección.</t>
  </si>
  <si>
    <t>Base de datos verificada y actualizada
Reportes a la Subdirectora en caso de presentarse ingreso de nuevos funcionarios con la verificación de la firma del acuerdo</t>
  </si>
  <si>
    <t>Verificación y actualización de ser el caso, de la base de datos con los acuerdos de confidencialidad.</t>
  </si>
  <si>
    <t xml:space="preserve">37. Mantener informados y actualizados a los funcionarios sobre las normas de archivo </t>
  </si>
  <si>
    <t>Tips remitidos a los funcionarios de la Subdirección, de manera bimestral.</t>
  </si>
  <si>
    <t>Elaboración y envío periódico de un tip bimestral relacionado con el tema de archivo</t>
  </si>
  <si>
    <r>
      <rPr>
        <b/>
        <sz val="12"/>
        <rFont val="Arial"/>
        <family val="2"/>
      </rPr>
      <t>DGA</t>
    </r>
    <r>
      <rPr>
        <sz val="12"/>
        <rFont val="Arial"/>
        <family val="2"/>
      </rPr>
      <t xml:space="preserve">
NC - Subproeso Operación Aduanera
Subdirección de Registro y Control Aduanero
Coordianción de Secretaría</t>
    </r>
  </si>
  <si>
    <t>38. Realizar verificaciones documentales a los expedientes de los registros que se encuentran en proceso de habilitación, autorización o inscripción, para la verificación  de la trazabilidad y cumplimiento de tiempos.</t>
  </si>
  <si>
    <t>Informes del análisis realizado de manera aleatoria al 5% de los  expedientes que se encuentre en proceso de sustanciación.
4 reportes de seguimientos, con soportes.</t>
  </si>
  <si>
    <t>Verificación aleatoria de listas de chequeo
Verificación de tiempos durante el proceso</t>
  </si>
  <si>
    <r>
      <rPr>
        <b/>
        <sz val="12"/>
        <rFont val="Arial"/>
        <family val="2"/>
      </rPr>
      <t>DGA</t>
    </r>
    <r>
      <rPr>
        <sz val="12"/>
        <rFont val="Arial"/>
        <family val="2"/>
      </rPr>
      <t xml:space="preserve">
NC - Subproeso Operación Aduanera
Subdirección de Registro y Control Aduanero
Coordianción de Sustanciación</t>
    </r>
  </si>
  <si>
    <t>39. Realizar verificaciones de la debida conformación de expedientes de los registros habilitados, autorización o inscripción durante el año 2022</t>
  </si>
  <si>
    <t>Aplicación de la lista de chequeo sobre la debida conformación de expedientes de usuarios autorizados, habilitados e inscritos en el año 2022, tomando una muestra aleatoria del 20% de los expedientes.</t>
  </si>
  <si>
    <t>Lista de chequeo sobre la debida conformación de expedientes</t>
  </si>
  <si>
    <t>40. Evaluar y validar los actos administrativos remitidos al Subdirector(a) en cumplimiento de la norma vigente.</t>
  </si>
  <si>
    <t>Informes de verificación aleatoria de los actos administrativos de autorización, habilitación,  inscripción y modificación  revisados por parte del funcionario revisor del despacho de la Subdirección  trimestralmente.</t>
  </si>
  <si>
    <t>Verificación aleatoria trimestral del 20% de  los actos administrativos en cuanto al cumplimiento de normatividad aduanera vigente, aplicación de formatos, validación de firmas de revisión y aprobación, entregados al despacho para la correspondiente firma del Subdirector</t>
  </si>
  <si>
    <t>INSP. 1707022443
H1,2,3,4,5,6,7,8</t>
  </si>
  <si>
    <t>RG2
RFC1</t>
  </si>
  <si>
    <t>H1.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</si>
  <si>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</si>
  <si>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1. 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</si>
  <si>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</si>
  <si>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</si>
  <si>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r>
      <rPr>
        <b/>
        <sz val="12"/>
        <rFont val="Arial"/>
        <family val="2"/>
      </rPr>
      <t>DGA</t>
    </r>
    <r>
      <rPr>
        <sz val="12"/>
        <rFont val="Arial"/>
        <family val="2"/>
      </rPr>
      <t xml:space="preserve">
NC – Subproceso Operación Aduanera
Dirección de Gestión de Aduanas
Subdirección de Operación Aduanera</t>
    </r>
  </si>
  <si>
    <t>H2.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</si>
  <si>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2. 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</si>
  <si>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</si>
  <si>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</si>
  <si>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H3.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</si>
  <si>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t>3. Iniciar el proyecto con la definición de  los requerimientos funcionales</t>
  </si>
  <si>
    <t>H4.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</si>
  <si>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4. Definir los requerimientos no funcionales </t>
  </si>
  <si>
    <r>
      <rPr>
        <b/>
        <sz val="12"/>
        <rFont val="Arial"/>
        <family val="2"/>
      </rPr>
      <t>DGA</t>
    </r>
    <r>
      <rPr>
        <sz val="12"/>
        <rFont val="Arial"/>
        <family val="2"/>
      </rPr>
      <t xml:space="preserve">
NC- Subproceso Innovación y Tecnología
Subdirección de Innovación y Proyectos</t>
    </r>
  </si>
  <si>
    <t xml:space="preserve">H5. Se encontraron ciento noventa y dos (192) documentos de treinta y nueve (39) expedientes que no contaron con un registro en el archivo de LOGS suministrado por la DIAN archivo “Anexo 1. CargaBquillaformatos.xlsx” del SIE de Tránsito. </t>
  </si>
  <si>
    <t>5. Definir la priorización funcional de la implementación</t>
  </si>
  <si>
    <t xml:space="preserve">6. Definir un plan de trabajo de desarrollo de la solución tecnológica </t>
  </si>
  <si>
    <t xml:space="preserve">7. Aprobar o validar el plan de trabajo de la implementación de la solución tecnológica </t>
  </si>
  <si>
    <r>
      <rPr>
        <b/>
        <sz val="12"/>
        <rFont val="Arial"/>
        <family val="2"/>
      </rPr>
      <t>DGA</t>
    </r>
    <r>
      <rPr>
        <sz val="12"/>
        <rFont val="Arial"/>
        <family val="2"/>
      </rPr>
      <t xml:space="preserve">
NC- Subproceso Innovación y Tecnología
Subdirección de Innovación y Proyectos
NC – Subproceso Operación Aduanera
Dirección de Gestión de Aduanas
Subdirección de Operación Aduanera</t>
    </r>
  </si>
  <si>
    <t xml:space="preserve">H6.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</si>
  <si>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8. Iniciar el desarrollo de la solución tecnológica.</t>
  </si>
  <si>
    <t>9. Iniciar la implementación de la solución tecnológica</t>
  </si>
  <si>
    <t>10. Poner en  producción la solución tecnológica</t>
  </si>
  <si>
    <t>H7.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</si>
  <si>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11. Iniciar el proyecto con la definición de  los requerimientos funcionales</t>
  </si>
  <si>
    <t xml:space="preserve">12. Definir los requerimientos no funcionales </t>
  </si>
  <si>
    <t xml:space="preserve">H8.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</si>
  <si>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13. Definir la priorización funcional de la implementación</t>
  </si>
  <si>
    <t xml:space="preserve">14. Definir un plan de trabajo de desarrollo de la solución tecnológica </t>
  </si>
  <si>
    <t xml:space="preserve">15. Aprobar o validar el plan de trabajo de la implementación de la solución tecnológica </t>
  </si>
  <si>
    <t>19. Iniciar el proyecto con la definición de  los requerimientos funcionales</t>
  </si>
  <si>
    <t xml:space="preserve">20. Definir los requerimientos no funcionales </t>
  </si>
  <si>
    <t>21. Definir la priorización funcional de la implementación</t>
  </si>
  <si>
    <t xml:space="preserve">22. Definir un plan de trabajo de desarrollo de la solución tecnológica </t>
  </si>
  <si>
    <t xml:space="preserve">23. Aprobar o validar el plan de trabajo de la implementación de la solución tecnológica </t>
  </si>
  <si>
    <t xml:space="preserve">27.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</si>
  <si>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</si>
  <si>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</si>
  <si>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r>
      <rPr>
        <b/>
        <sz val="12"/>
        <rFont val="Arial"/>
        <family val="2"/>
      </rPr>
      <t>DGA</t>
    </r>
    <r>
      <rPr>
        <sz val="12"/>
        <rFont val="Arial"/>
        <family val="2"/>
      </rPr>
      <t xml:space="preserve">
DS – Subproceso Operación Aduanera
Direcciones Seccionales de Impuestos y Aduanas
Direcciones Seccionales de Aduanas a nivel nacional
</t>
    </r>
  </si>
  <si>
    <t>28. Iniciar el proyecto con la definición de  los requerimientos funcionales</t>
  </si>
  <si>
    <t xml:space="preserve">29. Definir los requerimientos no funcionales </t>
  </si>
  <si>
    <t>30. Definir la priorización funcional de la implementación</t>
  </si>
  <si>
    <t xml:space="preserve">31. Definir un plan de trabajo de desarrollo de la solución tecnológica </t>
  </si>
  <si>
    <t xml:space="preserve">32. Aprobar o validar el plan de trabajo de la implementación de la solución tecnológica </t>
  </si>
  <si>
    <t>INSP. 1707022447
 H 4 y 5 
OB. 1
Clasificación y actualización arancelaria</t>
  </si>
  <si>
    <t>H1. De los ciento veinticinco (125) casos analizados de solicitudes de clasificación arancelaria, se identificó que:
1. En ciento nueve (109) casos en que se requirió información adicional -RIA, diecisiete (17) fueron requeridos fuera del término de los cuarenta y cinco (45) días calendario posterior al recibo de esta...
2. De ciento nueve (109) casos en que se requirió información adicional -RIA, en ochenta y ocho (88) casos no se solicitó prórroga por parte del solicitante para dar respuesta, de los cuales dieciséis (16) presentaron novedades que no terminaron en resolución de clasificación; por lo tanto, de los setenta y dos (72) casos restantes, en dos (2) de estos se profirió la resolución de clasificación arancelaria por fuera del término establecido...
3. Para veintiún (21) casos en los cuales se requirió información adicional y el solicitante requirió prorroga, dos (2) presentaron novedades que no terminaron en resolución de clasificación; por lo tanto, de los diecinueve (19) casos, en uno (1) de estos se profirió la resolución de clasificación arancelaria por fuera del término establecido. Se trata de la resolución con radicado ESGTA202000244 de fecha 26 de junio de 2020.
4. Para dieciséis (16) casos en los cuales no se requirió información adicional, en uno (1) se profirió la resolución de clasificación arancelaria por fuera del término de 3 meses posterior al recibo de la solicitud, situación que se evidenció en la solicitud ESGTA202000134 de fecha 29 de abril de 2020</t>
  </si>
  <si>
    <t>RG1: Decisión final del proceso de control fuera de la norma 
RF1: Indebida clasificación arancelaria y/o actualización en el SIE  arancel para beneficio propio o de terceros</t>
  </si>
  <si>
    <r>
      <rPr>
        <b/>
        <sz val="12"/>
        <rFont val="Arial"/>
        <family val="2"/>
      </rPr>
      <t xml:space="preserve">A1. No se acepta en razón </t>
    </r>
    <r>
      <rPr>
        <sz val="12"/>
        <rFont val="Arial"/>
        <family val="2"/>
      </rPr>
      <t>a que el Sistema informático fue reemplazo por el SIE SARP2 y este nuevo sistema permite controlar términos y alertas para cumplir con los términos establecidos en la Normatividad vigente.</t>
    </r>
  </si>
  <si>
    <t>NA</t>
  </si>
  <si>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</si>
  <si>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t xml:space="preserve">H2. De los ciento veinticinco (125) casos analizados de solicitudes de clasificación arancelaria, se identificó que en un (1) caso se incumple el termino establecido de dos (2) meses prorrogables por dos (2) meses más para la respuesta al requerimiento de información adicional por parte del solicitante en contravía de lo establecido en los artículos 306 y 307 de la resolución 46 de 2019, la cual reglamenta el Decreto 1165 de 2019 y para su época el artículo 8 de la Resolución 41 de 2016 con sus modificatorias que reglamentan el Decreto 390 de 2016. </t>
  </si>
  <si>
    <r>
      <rPr>
        <b/>
        <sz val="12"/>
        <rFont val="Arial"/>
        <family val="2"/>
      </rPr>
      <t>A2. No se acepta en razón</t>
    </r>
    <r>
      <rPr>
        <sz val="12"/>
        <rFont val="Arial"/>
        <family val="2"/>
      </rPr>
      <t xml:space="preserve"> a que el Sistema informático fue reemplazo por el SIE SARP2 y este nuevo sistema permite controlar términos y alertas para cumplir con los términos establecidos en la Normatividad vigente.</t>
    </r>
  </si>
  <si>
    <t xml:space="preserve">H3. En los ciento veinticinco (125) casos analizados no se observó dentro del expediente preparado y entregado por la DIAN, factura del servicio, Formato FT-OA- 2292 Hoja de ruta expedición, resoluciones de clasificación arancelaria, Correo enviado a comunicaciones junto con el formato 1463 Solicitud de publicación o actualización Portal DIAN, en contravía de lo establecido en el procedimiento PR-OA-0198 Atención de solicitudes de expedición de resoluciones de clasificación arancelaria versión </t>
  </si>
  <si>
    <r>
      <rPr>
        <b/>
        <sz val="11"/>
        <rFont val="Arial"/>
        <family val="2"/>
      </rPr>
      <t>A3. No acojemos la recomendació</t>
    </r>
    <r>
      <rPr>
        <sz val="11"/>
        <rFont val="Arial"/>
        <family val="2"/>
      </rPr>
      <t>n ya que el SIE de arancel no tiene relación alguna con el trámite para la expedición  y/o atención de solicitudes de clasificación aranclearia, ahora bien, el SIE através del cual se realiza el trámite de solicitudes de clasificación arancelaria en el SIE SARP 2 que permite la consulta de los documentos radicados por el usuario para el analisis arancelario hasta el acto administrativo que decide de fondo, la factura es un documento del cual esta dependencia no tien gobernabilidad siendo el comprobante de pago el único documento asociado a la solicitud.</t>
    </r>
  </si>
  <si>
    <t>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</si>
  <si>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</si>
  <si>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</si>
  <si>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</si>
  <si>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t xml:space="preserve">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</si>
  <si>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</si>
  <si>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</si>
  <si>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</si>
  <si>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</si>
  <si>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A1. Realizar capacitaciones (colectivas) a los funcionarios adscritos al GIT de Tráfico Postal y Envíos Urgentes de la Divisiòn de Control de Carga , sobre los requisitos y prohibiciones de la modalidad de tràfico postal y envìos urgentes y el procedimiento PR-COA-0176</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</si>
  <si>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</si>
  <si>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</si>
  <si>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r>
      <rPr>
        <b/>
        <sz val="12"/>
        <rFont val="Arial"/>
        <family val="2"/>
      </rPr>
      <t>DGA</t>
    </r>
    <r>
      <rPr>
        <sz val="12"/>
        <rFont val="Arial"/>
        <family val="2"/>
      </rPr>
      <t xml:space="preserve">
DS – Subproceso Operación Aduanera
Dirección Seccional de Aduanas de Bogotá Aeropuerto El Dorado
 División de Control de Carga 
GIT de Tráfico Postal y Envíos Urgentes de la Divisiòn de Control de Carga</t>
    </r>
  </si>
  <si>
    <t>A2. Realizar seguimiento bimestral del diligenciamiento del acta de hechos verificaciòn de mercancìas en la modalidad de tràfico postal y envios urgentes FT COA  2302, conforme al procedimiento  y la consulta de la informaciòn en el sistema informàtico MUISCA módulo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</si>
  <si>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</si>
  <si>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</si>
  <si>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</si>
  <si>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 xml:space="preserve">A3. 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</si>
  <si>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Reportar  las inconsistencias encontradas y correctivos aplicados.
2. Informar  en los eventos que no  se presenten inconsistencias.</t>
  </si>
  <si>
    <t xml:space="preserve">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</si>
  <si>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</si>
  <si>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</si>
  <si>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r>
      <rPr>
        <b/>
        <sz val="12"/>
        <rFont val="Arial"/>
        <family val="2"/>
      </rPr>
      <t>DGA</t>
    </r>
    <r>
      <rPr>
        <sz val="12"/>
        <rFont val="Arial"/>
        <family val="2"/>
      </rPr>
      <t xml:space="preserve">
DS – Subproceso Operación Aduanera
Dirección Seccional de Aduanas de Bogotá Aeropuerto El Dorado
Divisiòn de Control de Carga de la Dirección
GIT de Tráfico Postal y Envíos Urgentes</t>
    </r>
  </si>
  <si>
    <t>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</si>
  <si>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 xml:space="preserve">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</si>
  <si>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</si>
  <si>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</si>
  <si>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A3.Registrar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</si>
  <si>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 xml:space="preserve">1.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</si>
  <si>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</si>
  <si>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A5. Validar que las operaciones de ingresos bajo la modalidad de trafico postal y envios urgentes cuenten con los formatos F-1165 "Manifiesto de carga", FT-1314 "Planilla de recepciòn", FT-1154  "Acta de diligencia".                                                                                                         </t>
  </si>
  <si>
    <t xml:space="preserve">1. Reportar  las inconsistencias encontradas y correctivos aplicados.
2. Informar  en los eventos que no  se presenten inconsistencias.
</t>
  </si>
  <si>
    <t xml:space="preserve">Informe sobre los correctivos aplicados respecto de las posibles inconsistencias encontradas en las actuaciones y formatos.
1. Reporte mensual de inconsistencias encontradas y correctivos aplicados o informar en el evento que no existan inconsitencias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</si>
  <si>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</si>
  <si>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A6. 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</si>
  <si>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tráfico postal.                                            </t>
  </si>
  <si>
    <t xml:space="preserve"> 1.Certificado de aceptación de pruebas del "acta de diligencia tráfico postal"
2. Habilitar casilla 85  "observaciones" del acta de diligencia.
Un (1) Certificado de aceptación de pruebas del "acta de diligencia tráfico postal"</t>
  </si>
  <si>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</si>
  <si>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A7. 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</si>
  <si>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 xml:space="preserve">1. Reportar  las inconsistencias encontradas y correctivos aplicados.
2. Informar  en los eventos que no  se presenten inconsistencias.
</t>
  </si>
  <si>
    <t xml:space="preserve">Seguimiento mensual  y correctivo aplicado
1. Reporte mensual de inconsistencias encontradas y correctivos aplicados y/o informar en el evento que no existan inconsistencias </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</si>
  <si>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</si>
  <si>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A8. Registrar  la informaciòn en el sistema MUISCA CARGA, para garantizar la fiabilidad en los reportes generados.</t>
  </si>
  <si>
    <t xml:space="preserve">1. Ajustes implementados en el Sistema MUISCA CARGA para tràfico postal, en funcionamiento.                                                           </t>
  </si>
  <si>
    <t xml:space="preserve"> Certificado de aceptación de pruebas del "ajuste reportes de tráficos postal" en el SIE MUISCA CARGA.
Un (1) Certificado de aceptación de pruebas del " ajuste reportes de tráficos postal" en el SIE MUISCA CARGA </t>
  </si>
  <si>
    <t>A9. Actualizar el manual carga  sobre la forma de consulta de los insumos y documentos en el SIE MUISCA CARGA.</t>
  </si>
  <si>
    <t>1. Actualización del manual de CARGA.
2. Capacitación sobre los ajustes del manual de CARGA.</t>
  </si>
  <si>
    <t>1. Manual actualizado.
2. Capaciación sobre los ajustes al manual.
1. Una (1) actualización del manual.
2. Una (1) capacitación sobre los ajustes del manual de CARGA</t>
  </si>
  <si>
    <t>A10. Registrar información en las actas de diligencia de las operaciones de tràfico postal y envios urgentes en el SISTEMA MUISCA CARGA.</t>
  </si>
  <si>
    <t>1. Registrar la información en el SIE MUISCA CARGA.
2. Mantener actualizados los registros en el SIE MUISCA CARGA</t>
  </si>
  <si>
    <t>Informe avance de incorporación de actas de hechos en el SIE MUISCA CARGA
2 informes semestrales</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</si>
  <si>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</si>
  <si>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A11. Realizar ajuste  en el SIE MUISCA CARGA al  FT-1154 "Acta de Diligencia Tràfico Postal" .</t>
  </si>
  <si>
    <t xml:space="preserve">1. Acta de diligencia de trafico postal  en funcionamiento en el Sistema MUISCA CARGA.                             </t>
  </si>
  <si>
    <t xml:space="preserve"> Certificado de aceptación de pruebas del "acta de diligencia tráfico postal"
Un (1) Certificado de aceptación de pruebas del "acta de diligencia tráfico postal"</t>
  </si>
  <si>
    <t>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</si>
  <si>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 xml:space="preserve">
1. Comunicar las inconsistencias encontradas  a la División de Fiscalización de la Dirección Seccional.
2. Informar en el evento de no presentarse inconsistencias.</t>
  </si>
  <si>
    <t>Informe de seguimiento y si hay lugar al envio de las inconsistencias a Fiscalización.
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</si>
  <si>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</si>
  <si>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A13. 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</si>
  <si>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</si>
  <si>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Solicitud ajuste al Comité de Selectividad Aduanera, respecto del porcentaje de selectividad indicado en el memorando 101 de 2017
Un (1) Documento solicitud estudio de viabilidad al comité de selectividad del porcentaje de selectividad en la operatividad de tráfico postal.</t>
  </si>
  <si>
    <t>A14. 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</si>
  <si>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</si>
  <si>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Documento lineamientos.
Un  (1) documento lineamientos sobre el porcentaje de selectividad.</t>
  </si>
  <si>
    <t>A15. Seguimiento al cumplimiento de los lineamientos impartidos por el comité de selectividad respecto al porcentaje minimo de selectividad para reconocimiento fìsico sobre las guias de mensajeria.</t>
  </si>
  <si>
    <t>1. Informe de inconsistencias encontradas y/o correctivos aplicados.
2. Informe en el evento de no presentarse inconsistencias.</t>
  </si>
  <si>
    <t xml:space="preserve"> Informe bimestral  sobre la presentaciòn de inconsistencias o no.
Un  (1)  informe bimestral  sobre la presentaciòn de inconsistencias o no.</t>
  </si>
  <si>
    <r>
      <rPr>
        <b/>
        <sz val="12"/>
        <rFont val="Arial"/>
        <family val="2"/>
      </rPr>
      <t>DGA</t>
    </r>
    <r>
      <rPr>
        <sz val="12"/>
        <rFont val="Arial"/>
        <family val="2"/>
      </rPr>
      <t xml:space="preserve">
DS – Subproceso Operación Aduanera
Seccional de Aduanas de Bogotá Aeropuerto El Dorado
Divisiòn de Control de Carga de la Dirección
GIT de Tráfico Postal y Envíos Urgentes</t>
    </r>
  </si>
  <si>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</si>
  <si>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</si>
  <si>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</si>
  <si>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</si>
  <si>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</si>
  <si>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</si>
  <si>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r>
      <rPr>
        <b/>
        <sz val="12"/>
        <rFont val="Arial"/>
        <family val="2"/>
      </rPr>
      <t>DGA</t>
    </r>
    <r>
      <rPr>
        <sz val="12"/>
        <rFont val="Arial"/>
        <family val="2"/>
      </rPr>
      <t xml:space="preserve">
Dirección Seccional de Aduanas de Bogotá Aeropuerto El Dorado
Jefe Divisón de viajeros</t>
    </r>
  </si>
  <si>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</si>
  <si>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</si>
  <si>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</si>
  <si>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</si>
  <si>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</si>
  <si>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t>informe diario de inconsistencias o de no generacion de  inconsistencias (1 diario)</t>
  </si>
  <si>
    <r>
      <rPr>
        <b/>
        <sz val="12"/>
        <rFont val="Arial"/>
        <family val="2"/>
      </rPr>
      <t>DGA</t>
    </r>
    <r>
      <rPr>
        <sz val="12"/>
        <rFont val="Arial"/>
        <family val="2"/>
      </rPr>
      <t xml:space="preserve">
Direcciones Seccionales de Aduanas y de Impuestos y Aduanas a nivel nacional.</t>
    </r>
  </si>
  <si>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</si>
  <si>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</si>
  <si>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</si>
  <si>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</si>
  <si>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r>
      <rPr>
        <b/>
        <sz val="12"/>
        <rFont val="Arial"/>
        <family val="2"/>
      </rPr>
      <t>DGA</t>
    </r>
    <r>
      <rPr>
        <sz val="12"/>
        <rFont val="Arial"/>
        <family val="2"/>
      </rPr>
      <t xml:space="preserve">
Dirección de Gestión de Impuestos
Subdirección de Recaudo
Coordinación de Control a Entidades Reaudadoras.</t>
    </r>
  </si>
  <si>
    <t>26. Desarrollo e implementación del recibo de pago 690 (modalidad viajeros) en el sistema informático Muisca.</t>
  </si>
  <si>
    <t>(01) Un formato de Aceptación de Pruebas funcionales y salida a producción - FT-IIT-1851
Puesta en producción de la solución tecnológica: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</si>
  <si>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Subdirección de Operación Aduanera
Direccioón de Innovación y Tecnología
Dirección de Gestión de Impuestos
Subdirección de Recaudo
Coordinación de Control a Entidades Reaudadoras.</t>
    </r>
  </si>
  <si>
    <t xml:space="preserve">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</si>
  <si>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</si>
  <si>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Documento </t>
  </si>
  <si>
    <t xml:space="preserve">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</si>
  <si>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</si>
  <si>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</si>
  <si>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r>
      <rPr>
        <b/>
        <sz val="12"/>
        <rFont val="Arial"/>
        <family val="2"/>
      </rPr>
      <t>DGA</t>
    </r>
    <r>
      <rPr>
        <sz val="12"/>
        <rFont val="Arial"/>
        <family val="2"/>
      </rPr>
      <t xml:space="preserve">
Direcciòn de Gestiòn de Aduanas
Subdirección de Operación Aduanera</t>
    </r>
  </si>
  <si>
    <t xml:space="preserve">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</si>
  <si>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</si>
  <si>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</si>
  <si>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</si>
  <si>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</si>
  <si>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</si>
  <si>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</si>
  <si>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r>
      <rPr>
        <b/>
        <sz val="12"/>
        <rFont val="Arial"/>
        <family val="2"/>
      </rPr>
      <t>DGA</t>
    </r>
    <r>
      <rPr>
        <sz val="12"/>
        <rFont val="Arial"/>
        <family val="2"/>
      </rPr>
      <t xml:space="preserve">
Direcciones Seccionales de Aduanas y de Impuestos y Aduanas a nivel nacional.
División de Viajeros o quien haga sus veces</t>
    </r>
  </si>
  <si>
    <t>9. Definir la estrategia de digitalización</t>
  </si>
  <si>
    <r>
      <rPr>
        <b/>
        <sz val="12"/>
        <rFont val="Arial"/>
        <family val="2"/>
      </rPr>
      <t>DGA</t>
    </r>
    <r>
      <rPr>
        <sz val="12"/>
        <rFont val="Arial"/>
        <family val="2"/>
      </rPr>
      <t xml:space="preserve">
Subdirección de Operación Aduanera
Subdirección de Innovación y Proyectos
</t>
    </r>
  </si>
  <si>
    <t>10. Iniciar el proyecto con la definición de  los requerimientos funcionales</t>
  </si>
  <si>
    <r>
      <rPr>
        <b/>
        <sz val="12"/>
        <rFont val="Arial"/>
        <family val="2"/>
      </rPr>
      <t>DGA</t>
    </r>
    <r>
      <rPr>
        <sz val="12"/>
        <rFont val="Arial"/>
        <family val="2"/>
      </rPr>
      <t xml:space="preserve">
Subdirección de Operación Aduanera</t>
    </r>
  </si>
  <si>
    <t xml:space="preserve">11. Definir los requerimientos no funcionales </t>
  </si>
  <si>
    <r>
      <rPr>
        <b/>
        <sz val="12"/>
        <rFont val="Arial"/>
        <family val="2"/>
      </rPr>
      <t>DGA</t>
    </r>
    <r>
      <rPr>
        <sz val="12"/>
        <rFont val="Arial"/>
        <family val="2"/>
      </rPr>
      <t xml:space="preserve">
Dirección de Innovación y Tecnología </t>
    </r>
  </si>
  <si>
    <t xml:space="preserve">12. Iniciar el proceso de contratación </t>
  </si>
  <si>
    <r>
      <rPr>
        <b/>
        <sz val="12"/>
        <rFont val="Arial"/>
        <family val="2"/>
      </rPr>
      <t>DGA</t>
    </r>
    <r>
      <rPr>
        <sz val="12"/>
        <rFont val="Arial"/>
        <family val="2"/>
      </rPr>
      <t xml:space="preserve">
Dirección de Gestión de Innovación y Tecnología </t>
    </r>
  </si>
  <si>
    <r>
      <rPr>
        <b/>
        <sz val="12"/>
        <rFont val="Arial"/>
        <family val="2"/>
      </rPr>
      <t>DGA</t>
    </r>
    <r>
      <rPr>
        <sz val="12"/>
        <rFont val="Arial"/>
        <family val="2"/>
      </rPr>
      <t xml:space="preserve">
Subdirección de Operación Aduanera
Dirección de Innovación y Tecnología </t>
    </r>
  </si>
  <si>
    <t>16. Iniciar el desarrollo de la solución tecnológica.</t>
  </si>
  <si>
    <t xml:space="preserve">DGA
Dirección de Innovación y Tecnología </t>
  </si>
  <si>
    <t>17. Iniciar la implementación de la solución tecnológica</t>
  </si>
  <si>
    <t>18. Poner en  producción la solución tecnológica</t>
  </si>
  <si>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</si>
  <si>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Subdirección de operación aduanera
Dirección de Innovación y Tecnología </t>
    </r>
  </si>
  <si>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</si>
  <si>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</si>
  <si>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Socializar a los funcionarios de la División de Viajeros el diligenciamiento del formato FT-COA-1561.                                                                 2. Seguimiento al correcto diligenciamiento.</t>
  </si>
  <si>
    <t>1. Lista de capacitaciòn sobre el diligenciamiento del FT-COA-1561. 2. informe resultados de seguimiento</t>
  </si>
  <si>
    <r>
      <rPr>
        <b/>
        <sz val="12"/>
        <rFont val="Arial"/>
        <family val="2"/>
      </rPr>
      <t>DGA</t>
    </r>
    <r>
      <rPr>
        <sz val="12"/>
        <rFont val="Arial"/>
        <family val="2"/>
      </rPr>
      <t xml:space="preserve">
Direcciones Seccionales de Aduanas y de Impuestos y Aduanas a nivel nacional.
División de Viajeros</t>
    </r>
  </si>
  <si>
    <t>20. Socializar el Formato FT-COA-1561 correspondiente a Solicitud de investigación para las retenciones de divisas</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</si>
  <si>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</si>
  <si>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1. Diligenciamiento del Formato FT-COA-1561                           2. Informe resultados de seguimiento</t>
  </si>
  <si>
    <r>
      <rPr>
        <b/>
        <sz val="12"/>
        <rFont val="Arial"/>
        <family val="2"/>
      </rPr>
      <t>DGA</t>
    </r>
    <r>
      <rPr>
        <sz val="12"/>
        <rFont val="Arial"/>
        <family val="2"/>
      </rPr>
      <t xml:space="preserve">
Subdirección de Operación Aduanera
Subdirección de Innovación y Proyectos</t>
    </r>
  </si>
  <si>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</si>
  <si>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21.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</si>
  <si>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</si>
  <si>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</si>
  <si>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INSP. 1707022456
Nacionalización de mercancías</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</si>
  <si>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</si>
  <si>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RG1: "Decisión final del proceso de control aduanero por fuera de la norma"
RFC1: "Decisión final de un proceso de control aduanero basado en hechos falsos y/o información inexistente"</t>
  </si>
  <si>
    <t>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</si>
  <si>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t>1) Estudio que permita determinar el volumen de datos, estructuración y recursos necesarios para el proyecto de migración de datos.
1/05/2024	31/08/2024
2) Solicitud de proyecto
1/09/2024	30/11/2024
3) Seguimiento del proyecto
1/12/2024	31/08/2025
4) Despliegue del proyecto
1/09/2024 	28/02/2026</t>
  </si>
  <si>
    <t>1) Estudio
2) Solicitud
3) Informe trimestral de seguimiento
4) Acta de cambios</t>
  </si>
  <si>
    <t>1.00
1.00
3.00
1.00</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</si>
  <si>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</si>
  <si>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A2.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</si>
  <si>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</si>
  <si>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t>Informe que debe contener el resultado de la mesa de trabajo</t>
  </si>
  <si>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</si>
  <si>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</si>
  <si>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 xml:space="preserve">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</si>
  <si>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</si>
  <si>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</si>
  <si>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</si>
  <si>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t xml:space="preserve">A4. Creacion e incorporacion de herramienta de reparto que cumpla con las caracteristicas “Aleatorio, transparente y equitativo.” dentro del modulo de aduanas. </t>
  </si>
  <si>
    <t>1) Solicitud PST 
2) Aprobación de proyecto
3) Seguimiento del proyecto
4) Despliegue y puesta en producción del proyecto
5) Divulgación de la herramienta</t>
  </si>
  <si>
    <t>1) PST solicitud 
2) Acta de aprobación del proyecto
3) Informe trimestral de seguimiento
4) Formato de Aceptación de Pruebas y Acta comité de cambios
5) Herramienta de control reparto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</si>
  <si>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</si>
  <si>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t>A5. Formulación de un procedimiento en el marco del SGSPI para definir formalmente periodicidad, alcance y las actividades necesarias para efectuar un adecuado seguimiento y control a los roles y perfiles de los sistemas de información de la Entidad</t>
  </si>
  <si>
    <t>1.	 Análisis del procedimiento vigente y su alineación con el SGSPI.
2.	 Plan de choque para depuración de perfiles.
3.	 Elaboración y formalización del procedimiento.
4.	Socialización del nuevo procedimiento.
5.	 Monitoreo inicial y generación de informes de riesgo.
6.	 Gestión de alertas y ajustes solicitados.
7.	 Implementación de ajustes en los sistemas de información</t>
  </si>
  <si>
    <t xml:space="preserve">1.	Procedimiento y anexos y publicado en el listado maestro de documentos.
2.	Informe con definición de riesgo por número de roles asignados a cada usuario activo en el sistema de información SYGA SIGLO XXI.
3.	 Informe con ajustes efectuados en el sistema SYGA SIGLO XXI a solicitud de las áreas funcionales, producto del monitoreo y alertas emitidas por la OSI </t>
  </si>
  <si>
    <r>
      <rPr>
        <b/>
        <sz val="12"/>
        <rFont val="Arial"/>
        <family val="2"/>
      </rPr>
      <t>DGA</t>
    </r>
    <r>
      <rPr>
        <sz val="12"/>
        <rFont val="Arial"/>
        <family val="2"/>
      </rPr>
      <t xml:space="preserve">
Oficina de Seguridad de la Información - OSI 
Dirección de Gestión de Innovación y Tecnología - DGIT</t>
    </r>
  </si>
  <si>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</si>
  <si>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A6. Realizar los ajustes en el sistema de información SYGA SIGLO XXI , para corregir la duplicación en los consecutivos de los números de las actas de inspecciòn.</t>
  </si>
  <si>
    <t>1) Solicitud PST mediante la herramienta dispuesta
2) Aprobación de proyecto
3) Seguimiento del proyecto
4) Despliegue y puesta en produción del proyecto
5) Divulgación de la herramienta</t>
  </si>
  <si>
    <t>1) PST solicitud 
2) Acta de aprobación del proyecto
3) Informe trimestral de seguimiento
4) Formato de Aceptación de Pruebas y Acta comité de cambios
5) Herramienta de control de términos</t>
  </si>
  <si>
    <t xml:space="preserve"> 1.00
 1.00
3.00
 2.00
 1.00</t>
  </si>
  <si>
    <t>A7.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</si>
  <si>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</si>
  <si>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</si>
  <si>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A8. Diligenciar el FT-COA-2299 registrando la totalidad  informaciòn  en sus casillas, cumpliendo con las exigencias respecto a la notificación y comparecencia de los repartos de inspecciones físicas a cargo. </t>
  </si>
  <si>
    <t>1) formatos debidamentre diligenciados      
                                                                                                                                                                                                                                                                                                                                     2. archivo de los formatos</t>
  </si>
  <si>
    <t xml:space="preserve">archivo </t>
  </si>
  <si>
    <t>A9. Elevar solicitud  a la Oficina de Comunicaciones y a la Subdirección de Facilitación  sobre la posibilidad de agilizar la  publicación del reparto.</t>
  </si>
  <si>
    <t>Realizar el analisis de las demoras presentadas en la publicación</t>
  </si>
  <si>
    <r>
      <rPr>
        <b/>
        <sz val="12"/>
        <rFont val="Arial"/>
        <family val="2"/>
      </rPr>
      <t>DGA</t>
    </r>
    <r>
      <rPr>
        <sz val="12"/>
        <rFont val="Arial"/>
        <family val="2"/>
      </rPr>
      <t xml:space="preserve">
DS – Subproceso Operación Aduanera
Dirección Seccional de Aduanas de Bogotá Aeropuerto El Dorado</t>
    </r>
  </si>
  <si>
    <t>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</si>
  <si>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 xml:space="preserve">Carpeta Oficial en Shaire Point  que agrupa: 
Remisión correos a publicaciones.                   Remisión correo agremiaciones                                               Registro fotografico publicación reparto carteleras en Centro Administrativo de Carga                                                                                                                                                                                                                                                                          </t>
  </si>
  <si>
    <t>Informe cuatrimestral</t>
  </si>
  <si>
    <t>H5Se evidenció que el reparto de las declaraciones de importación para inspección aduanera no se realiza de forma equitativa en la Dirección Seccional de Aduanas de Barranquilla, situación que va en contravía de lo establecido en la actividad número 6 del procedimiento “Nacionalización de mercancías” PR-COA-0188 y el numeral 4.2. del instructivo “Inspección en el régimen de importación” IN-COA-0151.</t>
  </si>
  <si>
    <r>
      <t>NO (Propone acción) -</t>
    </r>
    <r>
      <rPr>
        <sz val="12"/>
        <rFont val="Arial"/>
        <family val="2"/>
      </rPr>
      <t xml:space="preserve"> Este halllazgo no presenta recomendación en este formato de PPFC, sin embargo las acciones se encuentran en el hallazgo 2, teniendo en cuenta que aunque es especifica para Barranquilla, el tema del reparto abarcará todas las Direcciones seccionales.</t>
    </r>
  </si>
  <si>
    <r>
      <rPr>
        <b/>
        <sz val="12"/>
        <rFont val="Arial"/>
        <family val="2"/>
      </rPr>
      <t>DGA</t>
    </r>
    <r>
      <rPr>
        <sz val="12"/>
        <rFont val="Arial"/>
        <family val="2"/>
      </rPr>
      <t xml:space="preserve">
DS – Subproceso Operación Aduanera
Direcciones Seccionales a nivel nacionaL
Divisiòn de Operaciòn Aduanera  o quien haga sus veces</t>
    </r>
  </si>
  <si>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</si>
  <si>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A11. Verificar el  10% de las actuaciones de los funcionarios Inspectores,  evidenciando que  las mismas se encuentren facultadas y se hayan gestionado dentro de la oportunidad legal.</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</si>
  <si>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</si>
  <si>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Evidencia física del control realizado, identificando el auto comisorio, acta de inspección, acta de hechos y /o acta de aprehensión según resulte de la actuacion oficial del Inspector.</t>
  </si>
  <si>
    <t xml:space="preserve">A12. Realizar capacitaciòn al  grupo de inspección sobre el diligenciamiento del acta de inspección, así como monitorear el cumplimiento del correcto diligenciamiento del acta de inspecciòn.                                                                                                                                                                                                    </t>
  </si>
  <si>
    <t>1) Gestionar capacitaciòn.                                                                                                                                                                                                                                                                                                                                                                                              2) Verificar las fechas de cada actuaciòn.                                                                                                                                                                                                                                                                                                                                                           3) Generar informe  correctivos.</t>
  </si>
  <si>
    <t>1) Listas de capacitaciòn                                                                                                                                                                                                                                                                                                                                                                                                       2) Informe con correctivos aplicados producto del monitoreo realizado</t>
  </si>
  <si>
    <t>INSP. 1707022460
I1, H1, I2, OB1, OB2, OB3, OB4y OB5</t>
  </si>
  <si>
    <t>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t>
  </si>
  <si>
    <t>RG1: Posible decisión final del proceso de control fuera de la norma
RFC1: Posible decisión final de un proceso de control basado en hechos falsos y/o información inexistente</t>
  </si>
  <si>
    <r>
      <t>A8. Tramitar e incluir en proyecto normativo,  la exigencia, como requisito para la introducción de bienes procedentes de otros países con destino a las zonas francas, el diligenciamiento de la  "</t>
    </r>
    <r>
      <rPr>
        <b/>
        <sz val="12"/>
        <rFont val="Arial"/>
        <family val="2"/>
      </rPr>
      <t>Declaración de Ingreso".</t>
    </r>
  </si>
  <si>
    <t xml:space="preserve">"1. Proyecto de Decreto para incluir la obligación de diligenciar la información exigida en la "Declaración de Ingreso".
 2. Justificación para la inclusión de la "Declaración de Ingreso" para las mercancias que ingresen desde el resto del mundo con destino a las zonas francas en el país.
3. Publicación del proyecto de norma para comentarios.	</t>
  </si>
  <si>
    <t>Proyecto de norma</t>
  </si>
  <si>
    <t>A9. Actualizar el  Procedimiento PR-COA-0208 denominado “Control Aleatorio de Ingresos y Salidas de Mercancía en Zona Franca” a efectos de definir parametros y momentos  para el control por parte de los Git de Zonas Francas o quien haga sus veces en  "oportunidad" respecto de  la verificación de mercancias que ingresan a las zonas francas  sin el cumplimiento o lleno de requisitos con el objetivo de comunicar oportunamente a la División de Gestión de Fiscalización.</t>
  </si>
  <si>
    <t xml:space="preserve">1.  Realizar ajustes  2. Socializar ajustes al procedimiento 3. Revisión y diagramación procesos 4. publicación y capacitación. </t>
  </si>
  <si>
    <t>Actualizacion procedimiento</t>
  </si>
  <si>
    <t>A18. Realizar  diagnóstico de las operaciones de que demanda el control aduanero al comercio exterior de hidrocarburos.</t>
  </si>
  <si>
    <t xml:space="preserve">1. Realizar mesas de trabajo con partes interesadas.                                                                                                                                                                                                                                                                                                                                                                                                                                                                                                                                                                2. Elaborar informe.   
3. Definir  acciones a seguir.      
4.Gestionar las acciones a seguir.               </t>
  </si>
  <si>
    <t>Informe.</t>
  </si>
  <si>
    <t>INSP. 170700-29-2024-02-01
I1, H1, H2, H3, H4, H5, H6, H7 OB1, OB2 y OB3</t>
  </si>
  <si>
    <t>RG1 
RFC01</t>
  </si>
  <si>
    <t>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t>
  </si>
  <si>
    <t>RG1: Decisión final del proceso de control por fuera de la norma.
RFC01: Decisión final de un proceso de control basado en hechos falsos o información inexistente</t>
  </si>
  <si>
    <t>A6. Hacer seguimiento a las solicitudes radicadas por los usuarios con el fin de verificar el cumplimiento de terminos y generar las alertas para tomar las acciones pertinentes.</t>
  </si>
  <si>
    <t>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t>
  </si>
  <si>
    <t xml:space="preserve">Matriz (cuadro excel) que recolecta informacion base para el desarrollo de los informes de seguimiento de solicitudes.
</t>
  </si>
  <si>
    <r>
      <rPr>
        <b/>
        <sz val="12"/>
        <rFont val="Arial"/>
        <family val="2"/>
      </rPr>
      <t>DGA</t>
    </r>
    <r>
      <rPr>
        <sz val="12"/>
        <rFont val="Arial"/>
        <family val="2"/>
      </rPr>
      <t xml:space="preserve">
NC – Subproceso Operación Aduanera
Coordinación de Sustanciación</t>
    </r>
  </si>
  <si>
    <t>A7. Organizar reuniones de retroalimentación con los demás funcionarios de la dependencia para asegurar la coordinación y eficiencia en los procesos.</t>
  </si>
  <si>
    <t>2. Reuniones con los funcionario de la dependencia</t>
  </si>
  <si>
    <t xml:space="preserve">Listado de asistencia
 </t>
  </si>
  <si>
    <t>A8. Desarrollar herramienta de control para el seguimiento de la carga laboral de los funcionarios, con informes trimestrales que serán presentados al jefe de la Coordinación de Sustanciación.</t>
  </si>
  <si>
    <t>1. Seguimiento de cargas de trabajo  con las alertas generadas por la herramienta desarrollada.                                                                             2. Reporte del informe trimestral del control de términos establecidos para ejecutar y/o resolver la solicitudes de registro y RUI.</t>
  </si>
  <si>
    <t xml:space="preserve">Informe Trimestral de seguimiento
 </t>
  </si>
  <si>
    <t>A9. Realizar Diagnóstico integral de las condiciones, y necesidades específicas para la ejecución del procedimiento PR-COA-0005 “Gestión de Solicitudes de Registro
Aduanero”, determinando la capacidad del proceso de acuerdo con los recursos dispuestos.</t>
  </si>
  <si>
    <t>1.Seguimiento de cargas de trabajo
2.Generacion de informes cruzados</t>
  </si>
  <si>
    <t xml:space="preserve">Informe Diagnostico Integral de las condiciones y necesidades para la ejecución del procedimiento PR-COA-005
</t>
  </si>
  <si>
    <t xml:space="preserve">A10. Conforme al diseño y resultado del diagnóstico integral de las condiciones y necesidades del servicio actuales, se solicitara a las areas competentes de la entidad requerimiento de personal para el cumplimiento de estas acciones (diagnostico y seguimiento).
</t>
  </si>
  <si>
    <t>1.Seguimiento de cargas de trabajo
2.Generacion de informes cruzados
3. Analisis de matriz de seguimiento de las solicitudes de autorización, habilitación e inscripción de Registro Aduanero. 
4. Gestionar solicitudes de personal con las áreas competentes</t>
  </si>
  <si>
    <t xml:space="preserve">Correo electrónico
</t>
  </si>
  <si>
    <r>
      <rPr>
        <b/>
        <sz val="12"/>
        <rFont val="Arial"/>
        <family val="2"/>
      </rPr>
      <t>DGA</t>
    </r>
    <r>
      <rPr>
        <sz val="12"/>
        <rFont val="Arial"/>
        <family val="2"/>
      </rPr>
      <t xml:space="preserve">
NC – Subproceso Operación Aduanera
Subdirección de Registro y Control Aduanero</t>
    </r>
  </si>
  <si>
    <t>A11. Se diseñara e implementara un indicador ICP (indicador de cumpliento de plazos) el cual evaluara el desempeño en el cumplimiento de terminos en la gestion de la solicitudes de la SRCA.</t>
  </si>
  <si>
    <t xml:space="preserve">1. Mesa de trabajo entre las Coordinaciones y el despacho de la SRCA para diseñar el indicador de cumplimiento de plazos. 
2. Analisis de la Matriz de seguimiento la cual alimentara el indicador de cumplimiento  y determinara las variables y patrones para el resultado del indicado.
3. Socializar el indicador y realizar sesiones de capacitación con el equipo, para la retoalimentación  en aras del cumpliento de terminos.
4. Implementar en la SRCA el indicador para el cumplimiento de plazos y su periodicidad.
5. Valoración y seguimiento del indicador.
</t>
  </si>
  <si>
    <t xml:space="preserve">*Formulación del Indicador(es)         *Informe Trimestral 
 </t>
  </si>
  <si>
    <t>H2. Fallas en las actividades de ejecución, verificación y análisis en el trámite de solicitudes de registro aduanero, respecto de la revisión completa y detallada de los documentos soporte, en contravía de lo establecido en el Decreto 1165 de 2019.</t>
  </si>
  <si>
    <t xml:space="preserve">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
</t>
  </si>
  <si>
    <t xml:space="preserve">
&gt;Seguimiento a la solicitud 
&gt;Generacion de informes cruazdos
&gt;Realizar mesas de retroalimentación para revisar los casos relevantes presentados en el trimestre
&gt; Realizar informe con la revision de la documentación y soportes (lista de chequeo)  al 5% de las solicitudes radicas dentro del trimestre. 
</t>
  </si>
  <si>
    <t>Informe de revisión Tiimestral</t>
  </si>
  <si>
    <t xml:space="preserve">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t>
  </si>
  <si>
    <t>A13. Contar con un sistema que permita la automatización de los servicios informáticos y la interoperabilidad entre las áreas competentes para cumplir con los requisitos de la normatividad.</t>
  </si>
  <si>
    <t>* Documento de requerimientos funcionales
* Plan de trabajo 
*Informe de seguimiento / actas de reunión
* Puesta en producción de la solución tecnologica: 
a. (01) Un formato información de versión-FT-IIT-2180
b. (01) Un  formato de Aceptación de Pruebas funcionales y salida a producción - FT-IIT-1851.
c. (01) Un Acta de comité de gestión de Cambios de Tecnología del correspondiente software instalado y en producción</t>
  </si>
  <si>
    <t>* Documento de requerimientos funcionales * 1 Fecha inicio * 01/02/2024 final *  31/03/2025 
* Plan de trabajo * 1 fecha inicio * 01/02/2024 final * 31/03/2025 
*Informe de seguimiento / actas de reunión * 22 fecha inicio * 01/08/2024 final *31/12/2028
* Puesta en producción de la solución tecnologica: * 3 fecha inicio  * 01/08/2024 final *31/12/2028
a. (01) Un formato información de versión FT-IIT-2180
b. (01) Un  formato de Aceptación de Pruebas funcionales y salida a producción - FT-IIT-1851.
c. (01) Un Acta de comité de gestión de Cambios de Tecnología del correspondiente software instalado y en producción</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</si>
  <si>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NC - Subproceso Administración de Cartera
Subdirección de Cobranzas 
NC - Subproceso Fiscalización y Liquidación
Subdirección de Fiscalización</t>
    </r>
  </si>
  <si>
    <t xml:space="preserve">A14. Elaborar e implementar archivo en Excel, en el que se incluyan todos los tipos de usuarios y sus respectivos montos asegurables permitiendo diligenciar al funcionario responsable las casillas correspondientes a: 
1- Nombre del Usuario y Tipo
2- Fecha y valor de la TRM a utilizar
3- Valor Importaciones, exportaciones y/o mercancías almacenadas.
4- Valor porcentaje de descuento 
5- Nombre y cargo del sustanciador.                     para la aplicación de descuentos, con ocasión a la solicitud de renovación. </t>
  </si>
  <si>
    <t>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t>
  </si>
  <si>
    <t>*Archivo en Excel base para los funcionarios responsables del proceso.                                                 
*Archivo PDF con la liquidación realizada por solicitud radicada por el usuario que se cargara al SIE como soporte del estudio.</t>
  </si>
  <si>
    <t xml:space="preserve">A15. Se organizarán mesas de trabajo para revisar y ajustar el procedimiento PR-COA-0007, se enviará una solicitud al área encargada para que realice su actualización.
</t>
  </si>
  <si>
    <t>&gt; Se realizara mesas de trabajo para revisar y ajustar el procedimiento PR-COA-0007
&gt;Correo de solicitud al area encargada para que se contemplen la actualización  del procedimiento.
&gt; Realizar capacitación a los funcionarios en lo relacionado con el cálculo de la cobertura de la garantía y los descuentos cuando aplique.</t>
  </si>
  <si>
    <t xml:space="preserve">Procedimiento PR-COA-0007 Actualizado y publicado
</t>
  </si>
  <si>
    <t xml:space="preserve">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t>
  </si>
  <si>
    <t>A15. Se organizarán mesas de trabajo para revisar y ajustar el procedimiento PR-COA-0007, y se enviará una solicitud al área encargada para que contemple su actualización.</t>
  </si>
  <si>
    <t>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t>
  </si>
  <si>
    <t>A16. Expedir Memorando para unificar criterios en la selección aleatoria de usuarios para evaluación de los ítems correspondientes al conocimiento del cliente - CDU.</t>
  </si>
  <si>
    <t>1. Revisar normatividad aplicable y procedimiento, para unificar criterios y emitir lineamientos.</t>
  </si>
  <si>
    <t>A17. Actualización del procedimiento PR-COA-0414 "Control al mantenimiento de requisitos"</t>
  </si>
  <si>
    <t>1. Revisar normatividad aplicable para unificar criterios y emitir lineamientos.</t>
  </si>
  <si>
    <t>Procedimiento PR-COA-0414 Actualizado y publicado</t>
  </si>
  <si>
    <t>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t>
  </si>
  <si>
    <t xml:space="preserve">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
</t>
  </si>
  <si>
    <t>&lt;reunion con el grupo de garantias 
&gt;Correo electronico de solicitud al area encargada para la estandarizacion del formato que permite la realizacion de los calculos base de la garantia para que exista interoperabilidad entre las áreas.
&gt;Correo al area encargada del proyecto de modernizacion para se contemple la interoperabilidad entre  los sistemas y cruce de información</t>
  </si>
  <si>
    <t xml:space="preserve">correo electrónico
</t>
  </si>
  <si>
    <t xml:space="preserve">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t>
  </si>
  <si>
    <t>A19. Efectuar durante 3 meses revision aleatoria de un 10% solicitudes de certificacion de obligaciones recibidas para verificar el tramite dado y el cumplimiento de los terminos de respuesta</t>
  </si>
  <si>
    <t>Selección de muestras a revisar aleatroriamente y elaboracion de informe de resultados</t>
  </si>
  <si>
    <t>Informe gerencial en PDF que contenga la informcion sobre objetivo, metodologia, muestra seleccionada, resultados y conclusiones de las revisiones realizadas</t>
  </si>
  <si>
    <r>
      <rPr>
        <b/>
        <sz val="12"/>
        <rFont val="Arial"/>
        <family val="2"/>
      </rPr>
      <t>DGA</t>
    </r>
    <r>
      <rPr>
        <sz val="12"/>
        <rFont val="Arial"/>
        <family val="2"/>
      </rPr>
      <t xml:space="preserve">
NC - Subproceso Administración de Cartera
Direccion Operativa de Grandes Contribuyentes
Coordinación  de Cobranzas </t>
    </r>
  </si>
  <si>
    <t xml:space="preserve">170700-29-2024-02-02
 H1, H2, H3, H4 y I1
</t>
  </si>
  <si>
    <t>RG1
RFC01</t>
  </si>
  <si>
    <t>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t>
  </si>
  <si>
    <t>RG01: Posibles operaciones aduaneras no controladas y/o no autorizadas
RFC01: Posible acceso abusivo a un sistema informático</t>
  </si>
  <si>
    <t>A1: Implementar una norma que permita el control de operaciones que pueda realizar un importador ocasional, específicamente aquellas que son objeto de cambio de modalidad.</t>
  </si>
  <si>
    <t>* Proyecto con ajuste normativo.</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</si>
  <si>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Innovación y Tecnología
Dirección de Innovación y Tecnología
Subdirección de Innovación y Proyectos
Subdirección de Soluciones y Desarrollo 
Subdirección de Infraestructura Tecnológica y de Operaciones </t>
    </r>
  </si>
  <si>
    <t>A2. Contar con un sistema que permita la automatización de los servicios informáticos y la interoperabilidad entre las áreas competentes para cumplir con los requisitos de la normatividad.</t>
  </si>
  <si>
    <t>* Documento de requerimientos funcionales * 1 Fecha inicio * 01/02/2024 final * 31/10/2024
* Plan de trabajo * 1 fecha inicio * 01/02/2024 final * 31/10/2024
*Informe de seguimiento / actas de reunión * 22 fecha inicio * 01/08/2024 final *12/31/2029
* Puesta en producción de la solución tecnologica: * 3 fecha inicio  * 01/08/2024 final *12/31/2029
a. (01) Un formato información de versión FT-IIT-2180
b. (01) Un  formato de Aceptación de Pruebas funcionales y salida a producción - FT-IIT-1851.
c. (01) Un Acta de comité de gestión de Cambios de Tecnología del correspondiente software instalado y en producción</t>
  </si>
  <si>
    <t>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t>
  </si>
  <si>
    <t>A3.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</si>
  <si>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Subdirección de Registro y Control</t>
    </r>
  </si>
  <si>
    <t>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t>
  </si>
  <si>
    <t>*Informe mensual de seguimiento periódico. 
*Listado de asistencia. *Nombre de los funcionarios enlaces encargados de la labor.</t>
  </si>
  <si>
    <t>*Informe mensual de seguimiento periódico. 
*Listado de asistencia. 
*Nombre de los funcionarios enlaces encargados de la labor.</t>
  </si>
  <si>
    <t xml:space="preserve">8.00 
1.00 
1.00 </t>
  </si>
  <si>
    <r>
      <rPr>
        <b/>
        <sz val="12"/>
        <rFont val="Arial"/>
        <family val="2"/>
      </rPr>
      <t>DGA</t>
    </r>
    <r>
      <rPr>
        <sz val="12"/>
        <rFont val="Arial"/>
        <family val="2"/>
      </rPr>
      <t xml:space="preserve">
DS – Subproceso Operación Aduanera
Direcciones Seccionales
Divisiones de la Operación Aduanera
GIT de Importaciones.
</t>
    </r>
  </si>
  <si>
    <t xml:space="preserve">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t>
  </si>
  <si>
    <t>A5.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</si>
  <si>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t>
    </r>
  </si>
  <si>
    <t>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t>
  </si>
  <si>
    <t>*Resolución de ubicación en la Dependencia y, acto de situación administrativa. 
*Informe de verificación.</t>
  </si>
  <si>
    <t>*Resolución de ubicación en la Dependencia y, acto de situación administrativa. *Informe de verificación.</t>
  </si>
  <si>
    <t xml:space="preserve">A7: Realizar Sensibilización y socialización de las políticas establecidas en la entidad relacionadas con la Seguridad y Privacidad de la Información en ocho (8) seccionales durante el segundo semestre de 2024.
*Generar tres (3) piezas comunicativas asociadas a la Seguridad y privacidad de la información y que sean emitidas por la oficina de Comunicaciones.	</t>
  </si>
  <si>
    <t xml:space="preserve">*Visitas a Diferentes Seccionales,
 *Alistamiento de material de capacitación, socialización y sensibilización
 *Elaboración y diseño de mensajes para piezas comunicativas		</t>
  </si>
  <si>
    <t>* Actas de asistencia a reuniones
* Piezas elaboradas e informadas.</t>
  </si>
  <si>
    <t xml:space="preserve">8.00 
3.00 </t>
  </si>
  <si>
    <t>DGA
NC - Subproceso Seguridad de la Información
Oficina de Seguridad de la Información</t>
  </si>
  <si>
    <t>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t>
  </si>
  <si>
    <t>A8.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</si>
  <si>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Operación Aduanera
Dirección de  Gestión de Aduanas 
Subdirección de Registro y Control
NC - Subproceso Innovación y Tecnología
Dirección de Innovación y Tecnología
Subdirección de Innovación y Proyectos
Subdirección de Soluciones y Desarrollo 
Subdirección de Infraestructura Tecnológica y de Operaciones 
</t>
    </r>
  </si>
  <si>
    <t xml:space="preserve">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t>
  </si>
  <si>
    <t xml:space="preserve">*Informe bimestral de seguimiento y autocontrol. 
* 3 capacitaciones </t>
  </si>
  <si>
    <t>*Informe bimestral de seguimiento y autocontrol. 
* 3 capacitaciones  (todas las Direcciones Seccionales)</t>
  </si>
  <si>
    <t>4.00 
3.00</t>
  </si>
  <si>
    <t>A10: Utilizar una Lista de Chequeo para el  control de los documentos físicos y virtuales que soportan los requisitos para el trámite del usuario ocasional y, conformación de la carpeta digitales</t>
  </si>
  <si>
    <t>El total de las listas de chequeo de los trámites gestionados en el periodo del plan de mejora</t>
  </si>
  <si>
    <t>Contar con un documento que apoye la validación de los requisitos</t>
  </si>
  <si>
    <t xml:space="preserve">170700-29-2024-02-05
"SYGA Siglo XXI – Importaciones y Selectividad Aduanera"
</t>
  </si>
  <si>
    <t>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t>
  </si>
  <si>
    <t>RG01: Pérdida de la confidencialidad e integridad, así como disponibilidad de la información electrónica
RFC01: Alteración de información electrónica</t>
  </si>
  <si>
    <t>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DE SEGURIDAD DE LA INFORMACIÓN - MN-IIT-0072.</t>
  </si>
  <si>
    <t>A. Elaborar propuesta del procedimiento de Gestión de cambios tecnológicos y sus anexos(A cargo de DGIT ).
B. Publicar procedimiento (A cargo de Subdirección de Procesos SP de la Dirección de Gestión Estrategica y Análitica DGEA).
C. Socializar el procedimiento (A cargo de SP de la DGEA).
D. Realizar autoevelación de inicio y autoevaluación final (A cargo de DGIT ).</t>
  </si>
  <si>
    <t>"Procedimiento GESTIÓN DE CAMBIOS PR-IIT-0457 actualizado
FT-IIT-1877  Formato de Solicitud de cambio actualizado"</t>
  </si>
  <si>
    <r>
      <rPr>
        <b/>
        <sz val="12"/>
        <rFont val="Arial"/>
        <family val="2"/>
      </rPr>
      <t xml:space="preserve">DGA
</t>
    </r>
    <r>
      <rPr>
        <sz val="12"/>
        <rFont val="Arial"/>
        <family val="2"/>
      </rPr>
      <t>Dirección de Gestión de Innovación y Tecnología -DGIT
Dirección de Estratégica y Analítica 
Subdirección de Procesos</t>
    </r>
  </si>
  <si>
    <t xml:space="preserve">A2. Revisar y actualizar el procedimiento PR-ITT-0458 "Gestión de Incidentes" con el fin de alinearlo a lo establecido en los procedimiento PR-IIT-0457 “Gestión de Cambios y los protocolos de “Manejo de Incidentes e Identificación de Crisis” OD-PEC-003 V2 y “Manejo de Crisis” OD-PEC-004 V2. </t>
  </si>
  <si>
    <t>A. Reivsar y actualizar (A cargo de DGIT)
B. Publicar y divulgar el Procedimiento PR-ITT-0458 "Gestión de Incidentes" (A cargo de SP de la DGEA). 
C. Realizar autoevelación de inicio y autoevaluación final (A cargo de DGIT).
D. Socializar el procedimiento (A cargo de DGIT y SP de la DGEA).
E. Actualización del plan de continuidad del negocio con los escenarios actualizados de incidentes de los servicios tecnológicos y los cambios en el proedimiento de gestión de incidentes (A Cargo de SP de la DGEA)</t>
  </si>
  <si>
    <t>Procedimiento PR-ITT-0458 "Gestión de Incidentes" actualizado</t>
  </si>
  <si>
    <t xml:space="preserve">A3. Revisar y actualizar la matriz de riesgos del subproceso  Innovación y Tecnología </t>
  </si>
  <si>
    <t>A. Reivsar y actualizar (A cargo de DGIT)
B. Publicar y Divulgar matriz de riesgos (A cargo de SP de la DGEA). 
C. Realizar autoevelación de inicio y autoevaluación final (A cargo de DGIT).
D. Socializar matriz de riesgos(A cargo de DGIT y SP de la DGEA).</t>
  </si>
  <si>
    <t>Matriz de Riesgos actualizada</t>
  </si>
  <si>
    <r>
      <rPr>
        <b/>
        <sz val="12"/>
        <rFont val="Arial"/>
        <family val="2"/>
      </rPr>
      <t xml:space="preserve">DGA
</t>
    </r>
    <r>
      <rPr>
        <sz val="12"/>
        <rFont val="Arial"/>
        <family val="2"/>
      </rPr>
      <t>Dirección de Gestión de Innovación y Tecnología -DGIT</t>
    </r>
  </si>
  <si>
    <t>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t>
  </si>
  <si>
    <t>A4. Identificar, clasificar y aprobar el activo de nombre SYGA SIGLO XXI - Importaciones, de acuerdo con lo establecido Procedimiento PR-IIT-0366 "Gestión de activos de información" y la "Cartilla para la gestión de activos de información CT-IIT-0079</t>
  </si>
  <si>
    <t>A. Identificación, valoración, tratamiento y aprobación para la gestión del activo información SYGA SIGLO XXI - Importaciones.  (A cargo de las Subdirecciones de la Dirección de Gestión de Aduanas DGA con acompañamiento de la OSI).
B. Publicación del listado actualizado en el portal de datos abiertos y en el portal de Transparencia (A cargo de OSI)</t>
  </si>
  <si>
    <t xml:space="preserve">Reporte del registro del activo de información generado por la herramienta de gestión GRC. </t>
  </si>
  <si>
    <r>
      <t xml:space="preserve">DGA
</t>
    </r>
    <r>
      <rPr>
        <sz val="12"/>
        <rFont val="Arial"/>
        <family val="2"/>
      </rPr>
      <t>Dirección de Gestión de Aduanas
Subdirecciones
Oficina de Seguridad de la Información - OSI</t>
    </r>
  </si>
  <si>
    <t>A5. Revisar  y actualizar los lineamientos establecidos en el Procedimiento PR-IIT-0366 "Gestión de activos de información" y la "Cartilla para la gestión de activos de información CT-IIT-0079”, mediante los cuales se de aplicabilidad y  cumplimiento de la Política de Gobierno Digital.</t>
  </si>
  <si>
    <t>A. Revisión y actualización (A cargo de OSI).
B. Publicación y divulgación del Procedimiento PR-ITT-0366 "Gestión de activos de información” y la Cartilla para la gestión de activos de información "CT-IIT-0079". (A cargo de SP de la DGEA).
C. Socialización del procedimiento (A cargo de OSI y SP de la DGEA).</t>
  </si>
  <si>
    <t>Procedimiento PR-IIT-0366 ""Gestión de activos de información"" revisado y actualizado.
Cartilla para la gestión de activos de información ""CT-IIT-0079"" revisada y actualizada.</t>
  </si>
  <si>
    <t>DGA
Oficina de Seguridad de la Información - OSI</t>
  </si>
  <si>
    <t>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t>
  </si>
  <si>
    <t>A6. Revisar y actualizar la Cartilla "CT-IIT-0132 Gestión de Riesgos de Seguridad de la Información" de acuerdo con la nueva versión de la Guía para adeministración de riesgos y el diseño de controles, y establecer los criterios para definir si estos afectan la continuidad del negocio.</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</si>
  <si>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E. Revisión de activos de información y sus riesgos, a fin de identificar la afectación de la continuidad (A cargo de OSI y SP de la DGEA).		</t>
  </si>
  <si>
    <t xml:space="preserve">Cartilla "CT-IIT-0132 Gestión de Riesgos de Seguridad de la Información" actualizada
</t>
  </si>
  <si>
    <r>
      <rPr>
        <b/>
        <sz val="12"/>
        <rFont val="Arial"/>
        <family val="2"/>
      </rPr>
      <t>DGA</t>
    </r>
    <r>
      <rPr>
        <sz val="12"/>
        <rFont val="Arial"/>
        <family val="2"/>
      </rPr>
      <t xml:space="preserve">
Subdirección de Procesos 
Dirección de Estrategica y de Analitica 
</t>
    </r>
  </si>
  <si>
    <t>A7. Definir y diseñar el proceso "Administración Integral de riesgos" en el cual se alinee el Sistema de Gestión de Riesgos y el Plan de Continuidad del Negocio, en el marco de la actualización de procesos bajo la metodología BPM</t>
  </si>
  <si>
    <t>A.  Realizar mesas de trabajo con los expertos técnicos de las diferentes clases de la UAE DIAN, para definir la estructura general del proceso "Administración Integral de Riesgos" (A cargo de SP de la DGEA).		
B. Elaborar propuesta de modelo de Alto Nivel del Proceso (A cargo de SP de la DGEA).		
C. Revisar y Aprobar el modelo por parte del Líder del Proceso (A cargo de SP de la DGEA).</t>
  </si>
  <si>
    <t>Modelo de alto nivel del proceso "Administración Integral de Riesgos"</t>
  </si>
  <si>
    <t xml:space="preserve">A8. Revisión, actualización de las Matrices de Riesgos de Gestión (operacionales) y de seguridad de la información, del proceso de cumplimiento de obligaciones aduaneras </t>
  </si>
  <si>
    <t xml:space="preserve">A. Programar y realizar mesas de trabajo para análisis y revisión de las matrices de riesgos de gestión (operacionales) del Proceso COA (A cargo de la SP de la DGEA, Subdirecciones de la DGA y Oficina de Seguridad de la Información - OSI) 		
B. Identificación de matrices de riesgo a actualizar (A cargo de la SP de la DGEA, Subdirecciones de la DGA  y Oficina de Seguridad de la Información - OSI ).		
C. Mesas de trabajo de actualización entre las áreas involucradas (A cargo de la SP de la DGEA, Subdirecciones de la DGA y Oficina de Seguridad de la Información - OSI).		
D. Revisión y aprobación por parte del líder del proceso (DGA y Subdirecciones DGA y Oficina de Seguridad de la Información - OS)		
E. Publicación y socialización (A cargo de la SP de la DGEA y Subdirecciones DGA y Oficina de Seguridad de la Información - OS) 	</t>
  </si>
  <si>
    <t>Matrices de Riesgos de Proceso de Cumplimiento de Obligaciones Aduaneras COA  actualizadas</t>
  </si>
  <si>
    <r>
      <rPr>
        <b/>
        <sz val="12"/>
        <rFont val="Arial"/>
        <family val="2"/>
      </rPr>
      <t>DGA</t>
    </r>
    <r>
      <rPr>
        <sz val="12"/>
        <rFont val="Arial"/>
        <family val="2"/>
      </rPr>
      <t xml:space="preserve">
Dirección de Estrategica y de Analitica 
Subdirección de Procesos 
</t>
    </r>
  </si>
  <si>
    <t xml:space="preserve">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t>
  </si>
  <si>
    <t>A9. Revisión ajuste y formalización del documento metodológico del Plan de Continuidad del Negocio de la UAE DIAN.</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</si>
  <si>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t>
  </si>
  <si>
    <t>Documento metodológico formalizado, en le marco de la esctructura actual de procesos, fortaleciendo el análisis de impacto en el negocio.</t>
  </si>
  <si>
    <t xml:space="preserve">A10. Actualización del Análisis de Impacto de Necogio (BIA) de acuerdo con los ajustes realizados al documento metodológico </t>
  </si>
  <si>
    <t>A. Actualizar el documento del análisis del Impacto de Negocio (Determinación criticidad, RPO y del RTO), realizando la Conciliación con la DGIT, del RPO y RTO, con la  validación de las estrategias definidas (A cargo de SP de la DGEA).		
B. Revisión y aprobación del BIA por parte de los diferentes lideres de procesos involucrados (A cargo de OSI y SP de la DGEA).		
C. Publicación y socialización (A cargo de SP de la DGEA).</t>
  </si>
  <si>
    <t xml:space="preserve">Documento de Análisis de Impacto del Negocio BIA Actualizado </t>
  </si>
  <si>
    <t>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t>
  </si>
  <si>
    <r>
      <t xml:space="preserve">A11. Revisar y comparar  las asignaciones  de roles registrados en la herramienta de la mesa de ayuda con el  listado de roles activos </t>
    </r>
    <r>
      <rPr>
        <b/>
        <sz val="12"/>
        <rFont val="Arial"/>
        <family val="2"/>
      </rPr>
      <t>SigloXXI,</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</si>
  <si>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DIAN Siglo XXI -Importaciones (A cargo de DGIT y SRCA de la DGA).		
C. Generar el informe del área técnico (A cargo de DGIT).		
D. Generar el informe del área funcional (A cargo de SRCA de la DGA).		
E.  Generar el informe de análisis resultados (A cargo de DGIT).		
Nota: Acompañamiento de la OSI	</t>
  </si>
  <si>
    <r>
      <rPr>
        <b/>
        <sz val="12"/>
        <rFont val="Arial"/>
        <family val="2"/>
      </rPr>
      <t>DGA</t>
    </r>
    <r>
      <rPr>
        <sz val="12"/>
        <rFont val="Arial"/>
        <family val="2"/>
      </rPr>
      <t xml:space="preserve">
Dirección de Gestión de Innnovación y Tecnología 
Dirección de Géstión de Aduanas
Subdirección de Registro y Control Aduanero</t>
    </r>
  </si>
  <si>
    <r>
      <t xml:space="preserve">A12. Revisar y comparar  las asignaciones  de roles registrados en la herramienta de la mesa de ayuda con el  listado de roles activos </t>
    </r>
    <r>
      <rPr>
        <b/>
        <sz val="12"/>
        <rFont val="Arial"/>
        <family val="2"/>
      </rPr>
      <t>Selectividad Aduanera</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</si>
  <si>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Selectiva (A cargo de DGIT y Dirección de Gestión Estratégica y de Analítica).		
C. Generar el informe del área técnico (Dirección de Gestión Estratégica y de Analítica).		
D.  Generar el informe de análisis resultados (A cargo de DGIT).		
Nota: Acompañamiento de la OSI	</t>
  </si>
  <si>
    <r>
      <rPr>
        <b/>
        <sz val="12"/>
        <rFont val="Arial"/>
        <family val="2"/>
      </rPr>
      <t>DGA</t>
    </r>
    <r>
      <rPr>
        <sz val="12"/>
        <rFont val="Arial"/>
        <family val="2"/>
      </rPr>
      <t xml:space="preserve">
Dirección de Gestión de Innnovación y Tecnología 
Dirección de Gestión Estratégica y Analítica  </t>
    </r>
  </si>
  <si>
    <r>
      <t xml:space="preserve">A13. Identificar cuentas de usuarios de </t>
    </r>
    <r>
      <rPr>
        <b/>
        <sz val="12"/>
        <rFont val="Arial"/>
        <family val="2"/>
      </rPr>
      <t>Siglo XXI -Importaciones</t>
    </r>
    <r>
      <rPr>
        <sz val="12"/>
        <rFont val="Arial"/>
        <family val="2"/>
      </rPr>
      <t xml:space="preserve"> con mayores privilegios y definir acciones para el tratamiento y custodia de los mismos.  </t>
    </r>
  </si>
  <si>
    <t xml:space="preserve">A. Programación de las diferentes mesas de trabajo con las áreas involucradas ( A cargo de DGIT).
B. Generación y comparación de los reportes de roles de Siglo XXI -Importaciones (A cargo de OSI y SRCA de la DGA).		
C. Generar el informe del área técnico (A cargo de DGIT).		
D. Generar el informe del área funcional con el detalle de las cuentas de usuarios con roles no propios a su competencia  (A cargo de las Direcciones Seccionales y de las Subdirecciones con competencia aduanera ).		
E. Requerir y consolidar los informes generados por las Direcciones Seccionales y las Subdirecciones con competencia aduanera (a cargo de SRCA de la DGA) 		
F.  Generar el informe de análisis resultados (A cargo de DGIT).		</t>
  </si>
  <si>
    <t xml:space="preserve">Generar Informe de resultados
</t>
  </si>
  <si>
    <r>
      <rPr>
        <b/>
        <sz val="12"/>
        <rFont val="Arial"/>
        <family val="2"/>
      </rPr>
      <t>DGA</t>
    </r>
    <r>
      <rPr>
        <sz val="12"/>
        <rFont val="Arial"/>
        <family val="2"/>
      </rPr>
      <t xml:space="preserve">
Dirección de Gestión de  Innnovación y Tecnología - DGIT
</t>
    </r>
  </si>
  <si>
    <r>
      <t xml:space="preserve">A14. Identificar cuentas de usuarios de </t>
    </r>
    <r>
      <rPr>
        <b/>
        <sz val="12"/>
        <rFont val="Arial"/>
        <family val="2"/>
      </rPr>
      <t>Selectividad Aduanera</t>
    </r>
    <r>
      <rPr>
        <sz val="12"/>
        <rFont val="Arial"/>
        <family val="2"/>
      </rPr>
      <t xml:space="preserve"> Lucia con mayores privilegios y definir acciones para el tratamiento y custodia de los mismos.  </t>
    </r>
  </si>
  <si>
    <t>A. Programación de las diferentes mesas de trabajo con las áreas involucradas (A cargo de DGIT).
B. Generación y comparación de los reportes de roles de Selectividad Aduanera (A cargo de DGIT y Dirección de Gestión Estratégica y de Analítica).		
C. Generar el informe del área técnico (A cargo de Dirección de Gestión Estratégica y de Analítica).
D.  Generar el informe de análisis resultados (A cargo de DGIT ).</t>
  </si>
  <si>
    <t xml:space="preserve">Informe de resultados
</t>
  </si>
  <si>
    <r>
      <rPr>
        <b/>
        <sz val="12"/>
        <rFont val="Arial"/>
        <family val="2"/>
      </rPr>
      <t>DGA</t>
    </r>
    <r>
      <rPr>
        <sz val="12"/>
        <rFont val="Arial"/>
        <family val="2"/>
      </rPr>
      <t xml:space="preserve">
Dirección de Gestión de Innnovación y Tecnología - DGIT
Dirección de Gestión Estratégica y de Analítica
</t>
    </r>
  </si>
  <si>
    <r>
      <t xml:space="preserve">A15. Identificar cuentas de usuarios de Bases de datos de </t>
    </r>
    <r>
      <rPr>
        <b/>
        <sz val="12"/>
        <rFont val="Arial"/>
        <family val="2"/>
      </rPr>
      <t>SQL y ORACLE</t>
    </r>
    <r>
      <rPr>
        <sz val="12"/>
        <rFont val="Arial"/>
        <family val="2"/>
      </rPr>
      <t xml:space="preserve"> con mayores privilegios y definir acciones para el tratamiento y custodia de los mismos.  </t>
    </r>
  </si>
  <si>
    <t xml:space="preserve">A. Programación de las diferentes mesas de trabajo con las áreas involucradas (A cargo de DGIT).
B. Generación de los reportes de roles Bases de datos de SQL y ORACLE (A cargo de DGIT).	
C. Generar el informe de análisis resultados (A cargo de DGIT).	</t>
  </si>
  <si>
    <r>
      <rPr>
        <b/>
        <sz val="12"/>
        <rFont val="Arial"/>
        <family val="2"/>
      </rPr>
      <t>DGA</t>
    </r>
    <r>
      <rPr>
        <sz val="12"/>
        <rFont val="Arial"/>
        <family val="2"/>
      </rPr>
      <t xml:space="preserve">
Dirección de Gestión de Innnovación y Tecnología 
Dirección de Géstión de Aduanas</t>
    </r>
  </si>
  <si>
    <r>
      <t>A16. Revisar y actualizar  los logs de auditoria</t>
    </r>
    <r>
      <rPr>
        <b/>
        <sz val="12"/>
        <rFont val="Arial"/>
        <family val="2"/>
      </rPr>
      <t xml:space="preserve">  Siglo XXI -Importaciones </t>
    </r>
    <r>
      <rPr>
        <sz val="12"/>
        <rFont val="Arial"/>
        <family val="2"/>
      </rPr>
      <t xml:space="preserve"> con el fin de incluir campos adicionales que permitan identificar las transacciones  anómalas realizadas en el sistema 
</t>
    </r>
  </si>
  <si>
    <t xml:space="preserve">"A. Programación de las diferentes mesas de trabajo con las áreas involucradas (A cargo de DGIT).
B. Análisis Funcional Siglo XXI -Importaciones (A cargo de las Subdirecciones de la DGA).	
C. Análisis Técnico y Diseño Siglo XXI -Importaciones (A cargo de DGIT).		
D.  Pruebas técnicas y funcionales Siglo XXI -Importaciones (A cargo de DGITV y Subdirecciones de la DGA).		
E.  Puesta en producción Siglo XXI -Importaciones (A cargo de la DGA).	</t>
  </si>
  <si>
    <t xml:space="preserve">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
</t>
  </si>
  <si>
    <r>
      <t>A17. Revisar y actualizar  los logs de auditoria</t>
    </r>
    <r>
      <rPr>
        <b/>
        <sz val="12"/>
        <rFont val="Arial"/>
        <family val="2"/>
      </rPr>
      <t xml:space="preserve"> Selectividad Aduanera</t>
    </r>
    <r>
      <rPr>
        <sz val="12"/>
        <rFont val="Arial"/>
        <family val="2"/>
      </rPr>
      <t xml:space="preserve">, con el fin de incluir campos adicionales que permitan identificar las transacciones  anómalas realizadas en el sistema 
</t>
    </r>
  </si>
  <si>
    <t xml:space="preserve">A. Análisis Funcional Selectividad (A cargo de DGIT).		
B. Análisis Técnico y Diseño Selectividad (A cargo de DGIT).		
C. Pruebas técnicas y funcionales    Selectividad (A cargo de DGIT).		
D.  Puesta en producción Selectividad (A cargo de DGIT).	</t>
  </si>
  <si>
    <t xml:space="preserve">A18. Diseñar un protocolo para la custodia e intercambio de credenciales de los usuarios genericos  de las herramientas tecnológicas incluyendo los usuarios de datos </t>
  </si>
  <si>
    <t xml:space="preserve">A. Caracterización del protocolo: Identificar procesos y necesidades actuales (A cargo de DGIT).	
B. Definición de actividades y responsables: Asignar tareas y roles clave (A cargo de DGIT).	
C. Socialización del procedimiento: Comunicarlo a los usuarios involucrados (A cargo de DGIT).	
D. Publicación en el Sistema de Gestión de Calidad: Formalizar y documentar el procedimiento (A cargo de DGIT).		</t>
  </si>
  <si>
    <t>Protocolo publicado en el listado maestro de documentos</t>
  </si>
  <si>
    <r>
      <rPr>
        <b/>
        <sz val="12"/>
        <rFont val="Arial"/>
        <family val="2"/>
      </rPr>
      <t>DGA</t>
    </r>
    <r>
      <rPr>
        <sz val="12"/>
        <rFont val="Arial"/>
        <family val="2"/>
      </rPr>
      <t xml:space="preserve">
Dirección de Gestión de Innnovación y Tecnología - DGIT</t>
    </r>
  </si>
  <si>
    <t xml:space="preserve">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t>
  </si>
  <si>
    <t xml:space="preserve">A19. Elaborar  un protocolo para solicitar, extraer y verificar la información que va a ser entregada a los entes de control </t>
  </si>
  <si>
    <t xml:space="preserve">A. Programación de las diferentes mesas de trabajo con las áreas involucradas (A cargo de DGIT).
B. Análisis Funcional (A cargo de las Subdirecciones de la DGA).		
C. Análisis Técnico (A cargo de DGIT).
D. Elaborar el protocolo para entrega de información a entes externos (A cargo de DGIT).	
E. Publicar el protocolo para la extracción estándar de la información (A cargo de DGIT).	</t>
  </si>
  <si>
    <t>A20. Socializar el procedimiento  PR-PEC-0347 Atención de Asuntos Entes de Control Externo con el fin de  fortalecer conocimientos a los usuarios funcionales  y técnicos que preparan la información solicitada por entes de contro</t>
  </si>
  <si>
    <t xml:space="preserve">A. Programar las jornadas de socialización (A cargo de DGIT y DGA).		
B. Realizar las jornadas de Socialización con los usuarios técnicos (A cargo de DGIT).		
C. Realizar las jornadas de Socialización con los usuarios funcionales (A cargo de DGA).	</t>
  </si>
  <si>
    <t xml:space="preserve">A21. Socializar  y sensabilizar el protocolo para la entregada de información a los entes de control </t>
  </si>
  <si>
    <t xml:space="preserve">A. Programar las jornadas de socialización (A cargo de DGIT y DGA).		
B. Realizar las jornadas de Socialización con los usuarios técnicos (A cargo de DGIT).		
C. Realizar las jornadas de Socialización con los usuarios funcionales (A cargo de DGIT).	</t>
  </si>
  <si>
    <t>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t>
  </si>
  <si>
    <t>A22. Refinar el análisis y documentar los casos para ajustar las herramientas que monitorean las bases de datos de Selectividad (RADAR) y SUMMA de LUCIA.</t>
  </si>
  <si>
    <t>A. Programar de las diferentes mesas de trabajo con las áreas involucrada (A cargo de OSI).	
B. Actualización o creación de casos de uso (A cargo de OSI, la SOA de la DGA y Dirección de Estratégica y de Analítica )		
C. Actualización de la herramienta de monitoreo (A cargo de la OSI).</t>
  </si>
  <si>
    <t xml:space="preserve">Acta de definición casos de uso </t>
  </si>
  <si>
    <r>
      <rPr>
        <b/>
        <sz val="12"/>
        <rFont val="Arial"/>
        <family val="2"/>
      </rPr>
      <t>DGA</t>
    </r>
    <r>
      <rPr>
        <sz val="12"/>
        <rFont val="Arial"/>
        <family val="2"/>
      </rPr>
      <t xml:space="preserve">
Oficina de Seguridad de la Información 
Dirección de Gestion de Aduanas 
Subdirección de Operación Aduanera
Dirección de Gestión Estratégica y de Analítica</t>
    </r>
  </si>
  <si>
    <t xml:space="preserve">A23. Poner en funcionamiento la  herramienta de monitoreo GUARDIUM de IBM </t>
  </si>
  <si>
    <t>A. Puesta en funcionamiento de la herramienta de monitoreo (A cargo de la OSI).		
B. Entrega del Informe puesta en funcionamiento a las partes interesadas (A cargo de la OSI).
A. Puesta en funcionamiento de la herramienta de monitoreo (A cargo de la OSI).
B. Entrega del Informe puesta en funcionamiento a las partes interesadas (A cargo de la OSI).</t>
  </si>
  <si>
    <t xml:space="preserve">Informe puesta en funcionamiento </t>
  </si>
  <si>
    <r>
      <rPr>
        <b/>
        <sz val="12"/>
        <rFont val="Arial"/>
        <family val="2"/>
      </rPr>
      <t>DGA</t>
    </r>
    <r>
      <rPr>
        <sz val="12"/>
        <rFont val="Arial"/>
        <family val="2"/>
      </rPr>
      <t xml:space="preserve">
Oficina de Seguridad de la Información - OSI
Dirección de Gestión Estratégica y de Analítica
</t>
    </r>
  </si>
  <si>
    <t>A24. Monitorear   las bases de datos de Selectividad (RADAR) y SUMMA de LUCIA, para detectar cambios no permitidos o no realizados por el flujo de desaduanamiento</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</si>
  <si>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de Estratégica y de Analítica )</t>
  </si>
  <si>
    <t>Informe de análisis y/o alertas inmediatas</t>
  </si>
  <si>
    <r>
      <rPr>
        <b/>
        <sz val="12"/>
        <rFont val="Arial"/>
        <family val="2"/>
      </rPr>
      <t>DGA</t>
    </r>
    <r>
      <rPr>
        <sz val="12"/>
        <rFont val="Arial"/>
        <family val="2"/>
      </rPr>
      <t xml:space="preserve">
Oficina de Seguridad de la Información - OSI</t>
    </r>
  </si>
  <si>
    <t>A25.Implementar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</si>
  <si>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y Dirección de Innovación y Tecnología).		
B. Implementación de un proceso de verificación de la integridad de los datos del XML (A cargo de la OSI y Dirección de Innovación y Tecnología).	</t>
  </si>
  <si>
    <t xml:space="preserve">Puesta en producción de acuerdo al procedmiento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</si>
  <si>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DGA
</t>
    </r>
    <r>
      <rPr>
        <sz val="12"/>
        <rFont val="Arial"/>
        <family val="2"/>
      </rPr>
      <t xml:space="preserve">Oficina de Seguridad de la Información - OSI
Dirección de Innovación y Técnologia </t>
    </r>
  </si>
  <si>
    <t xml:space="preserve">A26. Validar la información de las DIM, con muestras selectivas de la información, de manera coordinada por las diferentes áreas “propietarias de los datos”, con el apoyo de consultas parametrizadas. </t>
  </si>
  <si>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</si>
  <si>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Reportes mensuales</t>
  </si>
  <si>
    <r>
      <rPr>
        <b/>
        <sz val="12"/>
        <rFont val="Arial"/>
        <family val="2"/>
      </rPr>
      <t>DGA</t>
    </r>
    <r>
      <rPr>
        <sz val="12"/>
        <rFont val="Arial"/>
        <family val="2"/>
      </rPr>
      <t xml:space="preserve">
Dirección de Gestión de Innovación y Tecnología - DGIT
Dirección de Gestión Estratégica y de Analítica- DGEA
Oficina de la Seguridada de la Información- OSI </t>
    </r>
  </si>
  <si>
    <t>A27. Presentar ante el Comité de Selectividad  Aduanera, la propuesta de implementación de reglas antidumping para su aprobación e implementación en el Sistema de Selectividad Aduanera.</t>
  </si>
  <si>
    <t>A. Elaboración de Informe de reglas propuestas antidumping ante el Comité de Selectividad con el porcentaje estimado de cobertura (A cargo de SARP de la DGEA).		
B. Realización de la sesión del Comité de Selectividad (A cargo de SARP de la DGEA).</t>
  </si>
  <si>
    <t>Propuesta de implementación de reglas  antidumping ante el Comité de Selectividad con el porcentaje estimado de cobertura.</t>
  </si>
  <si>
    <r>
      <rPr>
        <b/>
        <sz val="12"/>
        <rFont val="Arial"/>
        <family val="2"/>
      </rPr>
      <t>DGA</t>
    </r>
    <r>
      <rPr>
        <sz val="12"/>
        <rFont val="Arial"/>
        <family val="2"/>
      </rPr>
      <t xml:space="preserve">
Subdirección de Análisis de Riesgos y programas - SARP 
 Dirección de Gestión Estratégica y de Analítica- DGEASARP 
</t>
    </r>
  </si>
  <si>
    <t>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t>
  </si>
  <si>
    <t>A. Programar de las diferentes mesas de trabajo con las áreas involucrada (A cargo de OSI).	
B. Actualización o creación de casos de uso (A cargo de OSI, la SOA de la DGA y Dirección de Estratégica y de Analítica)		
C. Actualización de la herramienta de monitoreo (A cargo de la OSI).	
A. Puesta en funcionamiento de la herramienta de monitoreo (A cargo de la OSI).		
B. Entrega del Informe puesta en funcionamiento a las partes interesadas (A cargo de la OSI).</t>
  </si>
  <si>
    <r>
      <rPr>
        <b/>
        <sz val="12"/>
        <rFont val="Arial"/>
        <family val="2"/>
      </rPr>
      <t>DGA</t>
    </r>
    <r>
      <rPr>
        <sz val="12"/>
        <rFont val="Arial"/>
        <family val="2"/>
      </rPr>
      <t xml:space="preserve">
Oficina de Seguridad de la Información 
Dirección de Gestion de Aduanas -SOA
Dirección de Gestión Estratégica y de Analítica
</t>
    </r>
  </si>
  <si>
    <t>A. Puesta en funcionamiento de la herramienta de monitoreo (A cargo de la OSI).
B. Entrega del Informe puesta en funcionamiento a las partes interesadas (A cargo de la OSI).</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</si>
  <si>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Analítica )</t>
  </si>
  <si>
    <r>
      <rPr>
        <b/>
        <sz val="12"/>
        <rFont val="Arial"/>
        <family val="2"/>
      </rPr>
      <t>DGA</t>
    </r>
    <r>
      <rPr>
        <sz val="12"/>
        <rFont val="Arial"/>
        <family val="2"/>
      </rPr>
      <t xml:space="preserve">
Oficina de Seguridad de la Información - OSI
</t>
    </r>
  </si>
  <si>
    <t>A25. 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</si>
  <si>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B. Implementación de un proceso de verificación de la integridad de los datos del XML (A cargo de la OSI).		</t>
  </si>
  <si>
    <r>
      <rPr>
        <b/>
        <sz val="12"/>
        <rFont val="Arial"/>
        <family val="2"/>
      </rPr>
      <t>DGA</t>
    </r>
    <r>
      <rPr>
        <sz val="12"/>
        <rFont val="Arial"/>
        <family val="2"/>
      </rPr>
      <t xml:space="preserve">
Oficina de Seguridad de la Información - OSI
Dirección de Innovación y Técnologia </t>
    </r>
  </si>
  <si>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</si>
  <si>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A28. Revisar, aprobar y publicar el procedimiento para la gestión de incidentes de seguridad de la información, de tal forma que quede alineado con el procedimiento PR-ITT-0458 "Gestión de Incidentes".</t>
  </si>
  <si>
    <t xml:space="preserve">A. Revisión y actualización (A cargo de OSI).		
B. Publicación y divulgación del Procedimiento PR-ITT-0458 "Gestión de incidentes" (A cargo de SP de la DGEA).		
C. Socialización del procedimiento (A cargo de OSI y SP de la DGEA).	</t>
  </si>
  <si>
    <t xml:space="preserve">Procedimiento PR-ITT-0458 "Gestión de Incidentes" publicado </t>
  </si>
  <si>
    <t xml:space="preserve">A29. Realizar mesas de trabajo periódicas con el fin de dar a conocer los lineamientos  establecidos para el reporte de incidentes de seguridad. </t>
  </si>
  <si>
    <t>A. Programar las mesas de trabajo (A cargo de OSI, DGA-SOA, DGIT y DGEA).		
B. Ejecución de las mesas de trabajo (A cargo de OSI, DGA-SOA, DGIT y DGEA).</t>
  </si>
  <si>
    <t>Memorias de las reuniones - 5 mensuales</t>
  </si>
  <si>
    <t>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t>
  </si>
  <si>
    <t xml:space="preserve">A30. Restricción y seguimiento de las acciones realizadas por el Usuario Userdes
</t>
  </si>
  <si>
    <t xml:space="preserve">1. Asegurar conexión de USERDES solo desde SYGA - (A cargo de DGIR)	
2. Monitoreo de las acciones de usuarios desde BD (Seguimiento LOGS SYGA)  (A cargo de OSI-DGIT)	
3. Monitoreo de las acciones de usuarios desde GARDIUM (A cargo de OSI-DGIT)		
4. Revisar y ajustar documentación relacionada con - Accesos seguros a servidores SYGA - (A cargo de DGIT)	</t>
  </si>
  <si>
    <t>Informe de restricciones - DGIT
Informe de monitoreo- OSI
Documento de Accesos seguros a Servidores SYGA - DGIT</t>
  </si>
  <si>
    <r>
      <rPr>
        <b/>
        <sz val="12"/>
        <rFont val="Arial"/>
        <family val="2"/>
      </rPr>
      <t>DGA</t>
    </r>
    <r>
      <rPr>
        <sz val="12"/>
        <rFont val="Arial"/>
        <family val="2"/>
      </rPr>
      <t xml:space="preserve">
Dirección de Gestión de Innovación y Tecnología 
Oficina de Seguridad de la Información - OSI</t>
    </r>
  </si>
  <si>
    <t xml:space="preserve">A31. Continuar con las mesas de trabajo de seguridad que se realizan con la Dirección de Innovación y Tecnología y la Oficina de Seguridad de la Información - OSI para definir la custodia del usuario "USERDES". </t>
  </si>
  <si>
    <t>Programación y ejecución de las mesas de trabajo.
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t>
  </si>
  <si>
    <t xml:space="preserve">Ayuda de memoria y evidencias de acciones frente a los temas tratados </t>
  </si>
  <si>
    <t xml:space="preserve">A32. Entregar el usuario "USERDES" para su custodia con el fin de que los administradores de base de datos no puedan acceder a las credenciales del mismo.  </t>
  </si>
  <si>
    <t xml:space="preserve">Definición de la entrega del usuario (A cargo de OSI).
Documento de entrega (A cargo de OSI).	</t>
  </si>
  <si>
    <t>Documento de entrega del usuario "USERDES".</t>
  </si>
  <si>
    <t>A33. Implementar un nuevo proceso de creación de la clave del usuario USERDES para que esta no sea conocida por los mismos CUSTODIOS sino que se genere atraves de un procedimiento automatizado, similar al utilizado en los ambientes para las SIES sobre MUISCA.</t>
  </si>
  <si>
    <t xml:space="preserve">Análisis, desarrollo, pruebas, implementación y documentación del nuevo procedimiento ( A cargo de OSI ).  </t>
  </si>
  <si>
    <t xml:space="preserve">Documento con la especificación funcional y técnica del nuevo procedimiento de generación de clave 
Implementación del nuevo procedimiento en los ambientes de producción </t>
  </si>
  <si>
    <t>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t>
  </si>
  <si>
    <t xml:space="preserve">A34. Actualizar la herramienta a la última versión liberada y soportada por el fabricante </t>
  </si>
  <si>
    <t>A. Realización del informe  de la actualización de la herramienta (A cargo de la OSI).</t>
  </si>
  <si>
    <t xml:space="preserve">Informe de actualización de la herramienta </t>
  </si>
  <si>
    <t>170700-29-2024-02-09
Importación de vehículos DS de Santa Marta</t>
  </si>
  <si>
    <t>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t>
  </si>
  <si>
    <t>RG1: Decisión final de un proceso de control basado en hechos falsos o información adulterada
RFC1: Decisión final de un proceso de control basado en hechos falsos o información adulterada</t>
  </si>
  <si>
    <t xml:space="preserve">A1. *Solicitar la revisión y/o ajuste del Concepto No. 032146 de 2019.    
</t>
  </si>
  <si>
    <t xml:space="preserve">Solicitar la revisión del Concepto jurídico sobre el tema      
                                                                                                                                                                                                                                                                                      </t>
  </si>
  <si>
    <t xml:space="preserve">*Oficio de la jurídica sobre revisión del Concepto No. 032146 de 2019
</t>
  </si>
  <si>
    <r>
      <rPr>
        <b/>
        <sz val="12"/>
        <rFont val="Arial"/>
        <family val="2"/>
      </rPr>
      <t>DGA</t>
    </r>
    <r>
      <rPr>
        <sz val="12"/>
        <rFont val="Arial"/>
        <family val="2"/>
      </rPr>
      <t xml:space="preserve">
Dirección de Gestión Jurídica 
Subdirección de Normativa y Doctrina 
Dirección de Gestión de Aduanas                                                                                                                                                                                                                                                                      
Subdirección de Subidrección de Operación Aduanera 
Subdirección Técnica Aduanera
</t>
    </r>
  </si>
  <si>
    <t>A2. Monitorear mediante informes consolidados enviados por las Direcciones Seccionales a la Subdirección de Operación Aduanera las declaraciones de importación que superen los valores límite.</t>
  </si>
  <si>
    <t>* Elaborar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t>
  </si>
  <si>
    <t xml:space="preserve">                                                                                                                                                                                                                                               *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6 Informes (en el año)</t>
  </si>
  <si>
    <r>
      <rPr>
        <b/>
        <sz val="12"/>
        <rFont val="Arial"/>
        <family val="2"/>
      </rPr>
      <t>DGA</t>
    </r>
    <r>
      <rPr>
        <sz val="12"/>
        <rFont val="Arial"/>
        <family val="2"/>
      </rPr>
      <t xml:space="preserve">
Direcciones Seccionales de Barranquilla, Santa Marta, Cartagena y Buenaventura 
División de Operación Aduanera
GIT importaciones 
Dirección de Gestión de Aduanas 
Subdirección de Operación Aduanera                                                                                                                                                                                                                                                                     </t>
    </r>
  </si>
  <si>
    <t>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t>
  </si>
  <si>
    <t>A3. *Capacitación técnica y normativa a los funcionarios de sobre la correcta aplicación de los tributos aduaneros cuando se exceden los montos establecidos (cancillería y SOA).</t>
  </si>
  <si>
    <t>* Capacitación a las Direcciones Seccionales - GIT Importaciones para reforzar la aplicación normativa de importación de vehículos de diplomáticos y  la aplicación del procedimiento PR-COA-188.</t>
  </si>
  <si>
    <t>*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t>
  </si>
  <si>
    <t>Dirección de Gestión de Aduanas                                                                                                                                                                                                                                                                      Subdirección de Operación Aduanera 
Direcciones Seccionales de Cartagena, Barranquilla, Santa Marta y Buenaventura
División de Operación Aduanera  - GIT importaciones.</t>
  </si>
  <si>
    <t>A4. *Revisión y/o actualización del procedimiento ide importación, asegurando la correcta liquidación de los tributos de vehículos de diplomáticos.</t>
  </si>
  <si>
    <r>
      <t xml:space="preserve">* Actualización del procedimiento PR-COA-188 (SOA) </t>
    </r>
    <r>
      <rPr>
        <b/>
        <sz val="11"/>
        <color theme="1"/>
        <rFont val="Arial"/>
        <family val="2"/>
      </rPr>
      <t>“o un documento equivalente”</t>
    </r>
  </si>
  <si>
    <r>
      <t xml:space="preserve">*1 (procedimiento PR-COA-188)  </t>
    </r>
    <r>
      <rPr>
        <b/>
        <sz val="11"/>
        <color theme="1"/>
        <rFont val="Arial"/>
        <family val="2"/>
      </rPr>
      <t>“o el documento equivalente actualizado”.</t>
    </r>
  </si>
  <si>
    <r>
      <rPr>
        <b/>
        <sz val="12"/>
        <rFont val="Arial"/>
        <family val="2"/>
      </rPr>
      <t>DGA</t>
    </r>
    <r>
      <rPr>
        <sz val="12"/>
        <rFont val="Arial"/>
        <family val="2"/>
      </rPr>
      <t xml:space="preserve">
Dirección de Gestión de Aduanas         
Subdirección de Operación Aduanera                                                                                                                                                       </t>
    </r>
  </si>
  <si>
    <t>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t>
  </si>
  <si>
    <t xml:space="preserve">A5. Implementar en el NSGA la validación de los cupos diplomáticos. Control en el NSGA que permita verificar los cupos diplomáticos previa validación de los requisitos establecidos en el Decreto 2148 de 1991 o el que haga sus veces.
</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</si>
  <si>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</si>
  <si>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
1. 1 (Documento de Estrategia)
2. 1 (Prueba de radicación por el PST de las necesidades funcionales)
3. 1 (Documento de requerimientos no funcionales V1)
4. 1(Documento de validación o aceptación del proceso de contratación)
5. 1(Documento de priorización funcional de la implementación V1)
6. 1(Plan de Trabajo V1)
7. 1 (Plan de Trabajo aprobado V1)
8. 2 (informes de seguimiento)
9. 1 (Un  formato de Aceptación de Pruebas funcionales y salida a producción - FT-IIT-1851)</t>
  </si>
  <si>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</si>
  <si>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t>A6. Realizar seguimiento a la</t>
    </r>
    <r>
      <rPr>
        <b/>
        <sz val="12"/>
        <rFont val="Arial"/>
        <family val="2"/>
      </rPr>
      <t xml:space="preserve"> "Solicitud actualización cupos de franquicia para diplomáticos y organismos internacionales acreditados en el país", </t>
    </r>
    <r>
      <rPr>
        <sz val="12"/>
        <rFont val="Arial"/>
        <family val="2"/>
      </rPr>
      <t>presentada por la Dirección de Gestión Jurídica al Ministerio de Hacienda y Crédito Público radicado No. 100202208 – 0142.</t>
    </r>
  </si>
  <si>
    <t>* Remitir correo electrónico a la DGJ de seguimiento a la solicitud de actualización de cupos.</t>
  </si>
  <si>
    <t>* Correo electrónico a la DGJ de seguimiento a la solicitud de actualización de cupos.</t>
  </si>
  <si>
    <r>
      <rPr>
        <b/>
        <sz val="12"/>
        <rFont val="Arial"/>
        <family val="2"/>
      </rPr>
      <t>DGA</t>
    </r>
    <r>
      <rPr>
        <sz val="12"/>
        <rFont val="Arial"/>
        <family val="2"/>
      </rPr>
      <t xml:space="preserve">
Dirección de Gestión de Aduanas; 
Subdirección de Operación Aduanera </t>
    </r>
  </si>
  <si>
    <t>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t>
  </si>
  <si>
    <t>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t>
  </si>
  <si>
    <t>1. Elaboración por parte del GIT de importaciones de Santa Marta la lista de chequeo, con revisión de la Subdirección de Operación Aduanera y remisión a las otras seccionales con operación aduanera en puerto 
2. Aprobación por parte del Jefe de la División de Operación Aduanera de dichas seccionales. 
3. verificación trimestral y elaboración de informe de resultado el cual será remitido al Director Seccional Correspondiente para que adopte las medidas a que hubiere lugar</t>
  </si>
  <si>
    <t xml:space="preserve">Informes de verificación trimestral de los Directores Seccionales, validando que se cumplieron los requisitos para la modalidad, utilizando para ello la validación de la lista de chequeo
2 Informes de verificación, validando la lista de chequeo </t>
  </si>
  <si>
    <r>
      <rPr>
        <b/>
        <sz val="12"/>
        <rFont val="Arial"/>
        <family val="2"/>
      </rPr>
      <t>DGA</t>
    </r>
    <r>
      <rPr>
        <sz val="12"/>
        <rFont val="Arial"/>
        <family val="2"/>
      </rPr>
      <t xml:space="preserve">
Direcciones seccionales de Buenaventura, Santa Marta, Cartagena y Barraquilla
División de operación aduanera
GIT importaciones.</t>
    </r>
  </si>
  <si>
    <t xml:space="preserve">1. Verificación de documentos soportes 
2. Verificación de declaración de importación 
3. Verificación liquidación de tributos aduaneros 4. Diligenciamiento de lista de chequeo conforme lo verificado. </t>
  </si>
  <si>
    <t xml:space="preserve">Aplicación de la lista de chequeo a la totalidad de las inspecciones físicas y/o documentales a declaraciones de importación de vehículos de diplomáticos
2 Informes de verificación </t>
  </si>
  <si>
    <r>
      <rPr>
        <b/>
        <sz val="12"/>
        <rFont val="Arial"/>
        <family val="2"/>
      </rPr>
      <t>DGA</t>
    </r>
    <r>
      <rPr>
        <sz val="12"/>
        <rFont val="Arial"/>
        <family val="2"/>
      </rPr>
      <t xml:space="preserve">
Todas las Direcciones Seccionales 
División de operación aduanera
GIT importaciones.</t>
    </r>
  </si>
  <si>
    <t>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t>
  </si>
  <si>
    <t>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t>
  </si>
  <si>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</si>
  <si>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t>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t>
  </si>
  <si>
    <t xml:space="preserve">Las direcciones seccionales elaborarán Informe bimensual y remitirán a la Subdirección de Operación Aduanera 
</t>
  </si>
  <si>
    <t>*Informe bimensual que deberán remitir las direcciones seccionales a la Subdirección de Operación Aduanera
*6 Informes (en el año)</t>
  </si>
  <si>
    <r>
      <rPr>
        <b/>
        <sz val="12"/>
        <rFont val="Arial"/>
        <family val="2"/>
      </rPr>
      <t>DGA</t>
    </r>
    <r>
      <rPr>
        <sz val="12"/>
        <rFont val="Arial"/>
        <family val="2"/>
      </rPr>
      <t xml:space="preserve">
Direcciones Seccionales que tengan competencia para la operación aduanera
División de operación aduanera
GIT importaciones</t>
    </r>
  </si>
  <si>
    <t>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t>
  </si>
  <si>
    <t xml:space="preserve">A10. Dar lineamientos a las Direcciones Seccionales e implementar un control frente al tratamiento y/o digitalización de los documentos soporte de la declaración de importación.
</t>
  </si>
  <si>
    <t>Dar lineamientos a las Direcciones Seccionales frente los documentos soporte de la declaración de importación.</t>
  </si>
  <si>
    <t>*Lineamientos a las Direcciones Seccionales frente los documentos soporte de la declaración de importación.
* 1   (Lineamientos dirigido a las Direcciones Seccionales)</t>
  </si>
  <si>
    <r>
      <rPr>
        <b/>
        <sz val="12"/>
        <rFont val="Arial"/>
        <family val="2"/>
      </rPr>
      <t>DGA</t>
    </r>
    <r>
      <rPr>
        <sz val="12"/>
        <rFont val="Arial"/>
        <family val="2"/>
      </rPr>
      <t xml:space="preserve">
Dirección de Gestión de Aduanas 
Subdirección de Operación Aduanera 
</t>
    </r>
  </si>
  <si>
    <t>A11. A efectos de fortalecer la planeación,  elaborar semanalmente un auto comisorio para asignar un inspector disponible 7 x 24 para las inspecciones físicas asignadas fuera del horario laboral, que comprenda además un  informe de ejecución de actividades.</t>
  </si>
  <si>
    <t>Elaborar semanalmente un auto comisorio para asignar un inspector disponible 7 x 24 para las inspecciones físicas asignadas fuera del horario laboral, que comprenda además un  informe de ejecución de actividades.</t>
  </si>
  <si>
    <t>* los autos comisorios 
* informes de ejecución de actividades 
* 1 archivo electrónico en las Direcciones Seccionales en el que reposen:
* Los autos comisorios por orden cronológico 
*Informes de ejecución.</t>
  </si>
  <si>
    <r>
      <rPr>
        <b/>
        <sz val="12"/>
        <rFont val="Arial"/>
        <family val="2"/>
      </rPr>
      <t>DGA</t>
    </r>
    <r>
      <rPr>
        <sz val="12"/>
        <rFont val="Arial"/>
        <family val="2"/>
      </rPr>
      <t xml:space="preserve">
Todas las Direcciones Seccionales con operación aduanera
División de operación aduanera
GIT importaciones</t>
    </r>
  </si>
  <si>
    <t>H7. "...se observó falta de consistencia  en la información preparada y entregada por la DIAN, relacionada con las declaraciones de importación del periodo comprendido entre enero 1 de 2022 a julio 16 de 2024, contradiciendo los principios del Plan Nacional de Infraestructura del Dato..."</t>
  </si>
  <si>
    <t>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t>
  </si>
  <si>
    <r>
      <rPr>
        <b/>
        <sz val="12"/>
        <rFont val="Arial"/>
        <family val="2"/>
      </rPr>
      <t>DGA</t>
    </r>
    <r>
      <rPr>
        <sz val="12"/>
        <rFont val="Arial"/>
        <family val="2"/>
      </rPr>
      <t xml:space="preserve">
Dirección de Gestión de Aduanas 
Subdirección de Operación Aduanera 
Todas las Direcciones Seccionales que tengan competencia para la operación aduanera
División de operación aduanera
GIT importaciones</t>
    </r>
  </si>
  <si>
    <t>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t>
  </si>
  <si>
    <t xml:space="preserve">* Actualizar Procedimiento PR-COA 188  o expedir de un documento contentivo de directrices.                         
*Realizar capacitación sobre la aplicación del procedimiento PR-COA 188 o las directrices
</t>
  </si>
  <si>
    <t xml:space="preserve">
* Procedimiento PR-COA 188 actualizado o la expedición de un documento contentivo de directrices.                         
*Asistencia a la capacitación sobre la aplicación del procedimiento PR-COA 188 o las directrices
*1 (Procedimiento PR-COA 188 actualizado o documento de directrices) 
*1 (lista de asistencia a la capacitación)</t>
  </si>
  <si>
    <t xml:space="preserve">A14. Fortalecer a través de verificaciones, que el reporte de las actuaciones y la trazabilidad de las declaraciones de importación gestionadas en la Dirección Seccional, se encuentren debidamente proyectados, revisados y aprobados.
</t>
  </si>
  <si>
    <t xml:space="preserve">*Actualizar la Base de datos con la información de los reportes de las actuaciones y la trazabilidad de las declaraciones de importación gestionadas en la Dirección Seccional </t>
  </si>
  <si>
    <t xml:space="preserve">*Base de datos con la información de los reportes de las actuaciones y la trazabilidad de las declaraciones de importación gestionadas en la Dirección Seccional 
*1 Base de datos con la información de los reportes de las actuaciones y la trazabilidad de las declaraciones </t>
  </si>
  <si>
    <t>A15. Implementar un control al debido diligenciamiento de las plantillas, a través de informes trimestrales remitidos por las direcciones seccionales a SOA, y unificar la base de datos para el  diligenciamiento de las Direcciones Seccionales</t>
  </si>
  <si>
    <t xml:space="preserve">*Creación de una base de datos unificada
*Las Direcciones seccionales elaborarán Informe trimestral y remitirán a la Subdirección de Operación Aduanera (diligenciamiento de las plantillas)
</t>
  </si>
  <si>
    <t xml:space="preserve">*Creación de una base de datos unificada (1)
*Informe trimestral de las Direcciones seccionales a la Subdirección de Operación Aduanera (diligenciamiento de las plantillas) (2)
</t>
  </si>
  <si>
    <r>
      <rPr>
        <b/>
        <sz val="12"/>
        <rFont val="Arial"/>
        <family val="2"/>
      </rPr>
      <t>DGA</t>
    </r>
    <r>
      <rPr>
        <sz val="12"/>
        <rFont val="Arial"/>
        <family val="2"/>
      </rPr>
      <t xml:space="preserve">
Dirección de Gestión de Aduanas 
Subdirección de Operación Aduanera 
Todas las Direcciones Seccionales con operación aduanera
División de operación aduanera, GIT importaciones</t>
    </r>
  </si>
  <si>
    <t xml:space="preserve">170700-29-2024-02-08
H1, H2, H3, H4, H5 Y H6
Control viajeros Cartagena y Medellín
OB1= ACC 2, 3, 4, 16
OB2= ACC2,3,Y 17
OB3= 18 Y 19
</t>
  </si>
  <si>
    <t>H1. No se realizan alertas tempranas sobre los viajeros internacionales por parte de la Subdirección del Centro de Trazabilidad Aduanera</t>
  </si>
  <si>
    <t>RG1: Decisión final del proceso de control viajeros fuera de la norma
RFC1: Decisión final de un proceso de control viajeros basado en hechos falsos, información adulterada o inexistente</t>
  </si>
  <si>
    <t xml:space="preserve">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t>
  </si>
  <si>
    <t xml:space="preserve">*Revisión de antecedentes de estudio de oferentes de la solución tecnológica en el mercado y análisis de costos en su adquisición y mantenimiento.
*Análisis de necesidad de contar con un sistema de información API/PNR para la mejora del cumplimiento de las obligaciones tributarias, aduaneras y cambiarias, en el marco de las competencias de la Subdirección de Análisis de Riesgo y Programas.
* Elaboración del informe diagnóstico. 
</t>
  </si>
  <si>
    <t>Documento con diagnóstico de necesidad de adquisición de la información API/PNR</t>
  </si>
  <si>
    <r>
      <rPr>
        <b/>
        <sz val="12"/>
        <rFont val="Arial"/>
        <family val="2"/>
      </rPr>
      <t>DGA</t>
    </r>
    <r>
      <rPr>
        <sz val="12"/>
        <rFont val="Arial"/>
        <family val="2"/>
      </rPr>
      <t xml:space="preserve">
Dirección de Gestión de Estratégica y de Analítica
Subdirección de análisis de riesgo y programas 
Coordinación de Riesgos  de cumplimiento TAC</t>
    </r>
  </si>
  <si>
    <t>A19. Identificar y caracterizar el riesgo de cumplimiento aduanero en la modalidad de viajeros</t>
  </si>
  <si>
    <t>* Denominación y definición del riesgo con el apoyo de las áreas misionales.
* Identificación de causas internas y externas.
* Identificación de fuentes de información.
* Elaboración de indicadores.</t>
  </si>
  <si>
    <t>Ficha de identificación y caracterización de riesgo de cumplimiento aduanero en la modalidad de viajeros</t>
  </si>
  <si>
    <t>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t>
  </si>
  <si>
    <t>A2. Iniciar el desarrollo de la solución tecnológica.</t>
  </si>
  <si>
    <t>Informes avances desarrollo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</si>
  <si>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</si>
  <si>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t>A3. Iniciar la implementación de la solución tecnológica</t>
  </si>
  <si>
    <t>formatos aceptación pruebas</t>
  </si>
  <si>
    <t>(01) Un formato de Aceptación de Pruebas funcionales y salida a producción - FT-IIT-1851.</t>
  </si>
  <si>
    <t>A4. Poner en producción la solución tecnológica</t>
  </si>
  <si>
    <t xml:space="preserve">formato y acta de comité </t>
  </si>
  <si>
    <t>A5.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</si>
  <si>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 xml:space="preserve">Revisar registros en archivo Excel con los documentos físicos de encontrar inconsistencias aplicar los ajustes y correctivos a que haya lugar.                                                                                                                                                                                                                                                                                                                                                                                             </t>
  </si>
  <si>
    <r>
      <rPr>
        <b/>
        <sz val="12"/>
        <rFont val="Arial"/>
        <family val="2"/>
      </rPr>
      <t xml:space="preserve">DGA
</t>
    </r>
    <r>
      <rPr>
        <sz val="12"/>
        <rFont val="Arial"/>
        <family val="2"/>
      </rPr>
      <t xml:space="preserve">Direcciones Seccionales de Aduanas de Cartagena y Medellín.
División de Viajeros o quien haga sus veces </t>
    </r>
  </si>
  <si>
    <t>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t>
  </si>
  <si>
    <t>A6.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t>
  </si>
  <si>
    <t>1- Verificación de  libro radicador de conteos y retención de divisas
2- Confrontar la información de libros frente a formatos físicos
3-Capacitar a los funcionarios de la División de Viajeros en el correcto diligenciamiento de cada uno de los formatos
4- Realizar seguimiento a todos  los formatos diligenciados que tengan que ver con la actividad de retención de divisas verificando que estén debidamente diligenciados</t>
  </si>
  <si>
    <t xml:space="preserve">1. Formato Asistencia Capacitaciones
1. dos (2) actas asistencia capacitación semestral </t>
  </si>
  <si>
    <r>
      <rPr>
        <b/>
        <sz val="12"/>
        <rFont val="Arial"/>
        <family val="2"/>
      </rPr>
      <t>DGA</t>
    </r>
    <r>
      <rPr>
        <sz val="12"/>
        <rFont val="Arial"/>
        <family val="2"/>
      </rPr>
      <t xml:space="preserve">
Dirección Seccional de Aduanas de Medellín
División de viajeros</t>
    </r>
  </si>
  <si>
    <t>A7. El jefe de la División de Viajeros realizará controles mensuales del 10% de las actuaciones realizadas respecto del diligenciamiento de los formatos por parte de los funcionarios, con el fin de verificar su correcta aplicación durante la ejecución de los procedimientos.</t>
  </si>
  <si>
    <t xml:space="preserve"> 2. Informes Seguimiento Mensual (Jefe División de Viajeros o quien haga sus veces)
2. Doce (12) Informes mensuales se seguimiento con evidencias y soportes.</t>
  </si>
  <si>
    <t xml:space="preserve">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t>
  </si>
  <si>
    <t>A8.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"Lineamientos manejo de dinero por concepto pago de tributo único"</t>
  </si>
  <si>
    <t xml:space="preserve">1. Realizar dos capacitaciones semestrales sobre PR-COA-0181 y especial con la debda aplicación y control a su Anexo 5                                                                         </t>
  </si>
  <si>
    <t>Formato asistencia capacitaciones con compromisos suscritos por funcionarios asistentes con respecto al debido cumplimiento y control al anexo 5 del procedimiento.</t>
  </si>
  <si>
    <r>
      <rPr>
        <b/>
        <sz val="12"/>
        <rFont val="Arial"/>
        <family val="2"/>
      </rPr>
      <t>DGA</t>
    </r>
    <r>
      <rPr>
        <sz val="12"/>
        <rFont val="Arial"/>
        <family val="2"/>
      </rPr>
      <t xml:space="preserve">
Direcciones Seccionales
División de Operación Aduanera y/o División de viajeros</t>
    </r>
  </si>
  <si>
    <t>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</si>
  <si>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Internacionales con ingreso de viajeros internacionales  los 7 días a la semana las 24 horas al día</t>
  </si>
  <si>
    <r>
      <t xml:space="preserve">DGA
</t>
    </r>
    <r>
      <rPr>
        <sz val="12"/>
        <rFont val="Arial"/>
        <family val="2"/>
      </rPr>
      <t>Dirección de Gestión de Impuestos
ubdirección de Recaudo
Coordinación de Control a Entidades Recaudadoras.</t>
    </r>
  </si>
  <si>
    <t>A10. Desarrollo e implementación del recibo de pago 690 (modalidad viajeros) en el sistema informático Muisca.</t>
  </si>
  <si>
    <t>Gestionar con las entidades recaudadoras el mecanismo que facilite el recaudo de viajeros en los aeropuertos de Medellín y Cartagena, los 7 días a la semana las 24 horas al día</t>
  </si>
  <si>
    <t>(01) Un formato de Aceptación de Pruebas funcionales y salida a producción - FT-IIT-1851</t>
  </si>
  <si>
    <r>
      <rPr>
        <b/>
        <sz val="12"/>
        <rFont val="Arial"/>
        <family val="2"/>
      </rPr>
      <t>DGA</t>
    </r>
    <r>
      <rPr>
        <sz val="12"/>
        <rFont val="Arial"/>
        <family val="2"/>
      </rPr>
      <t xml:space="preserve">
Subdirección de Operación Aduanera
Dirección de Gestión de Impuestos
ubdirección de Recaudo</t>
    </r>
  </si>
  <si>
    <t xml:space="preserve">20. Implementar, en una nueva aplicación, para funcionarios con rol requerido, el registro de los viajeros que no estén inscritos en el RUT para facilitar el pago de un recibo en formulario 690
 </t>
  </si>
  <si>
    <t>Desarrollar la funcionalidad para registrar un viajero que no este inscrito en el RUT y que permita  posteriormente crear un recibo 690</t>
  </si>
  <si>
    <t xml:space="preserve"> Funcionalidad desplegada en producción - Acta de Comité de Cambios </t>
  </si>
  <si>
    <t>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t>
  </si>
  <si>
    <t>A11.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t>
  </si>
  <si>
    <t>1. dos (2) actas asistencia capacitación semestral   2. Doce (12) Informes mensuales se seguimiento con evidencias y soportes.</t>
  </si>
  <si>
    <r>
      <rPr>
        <b/>
        <sz val="12"/>
        <rFont val="Arial"/>
        <family val="2"/>
      </rPr>
      <t>DGA</t>
    </r>
    <r>
      <rPr>
        <sz val="12"/>
        <rFont val="Arial"/>
        <family val="2"/>
      </rPr>
      <t xml:space="preserve">
Direcciones Seccionales- División de Operación Aduanera y/o División de viajeros</t>
    </r>
  </si>
  <si>
    <t xml:space="preserve">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t>
  </si>
  <si>
    <r>
      <t>A12. Diseñar un Protocolo de seguridad impartiendo lineamientos sobre la gestión y  ejecución en las ac</t>
    </r>
    <r>
      <rPr>
        <b/>
        <sz val="11"/>
        <rFont val="Arial"/>
        <family val="2"/>
      </rPr>
      <t>tividades de conteo y de retención de divisas</t>
    </r>
    <r>
      <rPr>
        <sz val="11"/>
        <rFont val="Arial"/>
        <family val="2"/>
      </rPr>
      <t xml:space="preserve"> para el  ing</t>
    </r>
    <r>
      <rPr>
        <b/>
        <sz val="11"/>
        <rFont val="Arial"/>
        <family val="2"/>
      </rPr>
      <t>reso y salida de mercancías objeto de custodia,</t>
    </r>
    <r>
      <rPr>
        <sz val="11"/>
        <rFont val="Arial"/>
        <family val="2"/>
      </rPr>
      <t xml:space="preserve"> las cuales posteriormente pueden ser objeto de aprehensión o cambio de modalidad.                                                                                             </t>
    </r>
  </si>
  <si>
    <t xml:space="preserve">1. Elaboración de un documento  que determine los  lineamientos de seguridad en el conteo de divisas y control de mercancías susceptibles de tramite aduanero.                                                         </t>
  </si>
  <si>
    <r>
      <rPr>
        <b/>
        <sz val="12"/>
        <rFont val="Arial"/>
        <family val="2"/>
      </rPr>
      <t xml:space="preserve">DGA
</t>
    </r>
    <r>
      <rPr>
        <sz val="12"/>
        <rFont val="Arial"/>
        <family val="2"/>
      </rPr>
      <t>Dirección de Gestión de Aduanas
Subdirección de Operación Aduanera
Direcciones Seccionales
División de Operación Aduanera y/o División de viajero</t>
    </r>
  </si>
  <si>
    <t xml:space="preserve">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t>
  </si>
  <si>
    <t>Listas de capacitación para su implementación</t>
  </si>
  <si>
    <r>
      <rPr>
        <b/>
        <sz val="12"/>
        <rFont val="Arial"/>
        <family val="2"/>
      </rPr>
      <t>DGA</t>
    </r>
    <r>
      <rPr>
        <sz val="12"/>
        <rFont val="Arial"/>
        <family val="2"/>
      </rPr>
      <t xml:space="preserve">
Dirección de Gestión de Aduanas
Subdirección de Operación Aduanera.</t>
    </r>
  </si>
  <si>
    <t xml:space="preserve">A14.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t>
  </si>
  <si>
    <r>
      <rPr>
        <b/>
        <sz val="12"/>
        <rFont val="Arial"/>
        <family val="2"/>
      </rPr>
      <t>DGA</t>
    </r>
    <r>
      <rPr>
        <sz val="12"/>
        <rFont val="Arial"/>
        <family val="2"/>
      </rPr>
      <t xml:space="preserve">
Direcciones Seccionales
División de Operación Aduanera y/o División de viajeros.</t>
    </r>
  </si>
  <si>
    <t>170700-29-2025-02-02
Controles al régimen de importación</t>
  </si>
  <si>
    <t>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t>
  </si>
  <si>
    <t>RG1: “Pérdida de la confidencialidad, disponibilidad e integridad de la información física y electrónica” y de “Decisión final del proceso de control aduanero fuera de la norma”
RFC1: “Fuga o alteración de información, física y electrónica” y “Decisión final de un proceso de control aduanero basado en hechos falsos y/o información inexistente”</t>
  </si>
  <si>
    <t xml:space="preserve">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i) El análisis de impacto preparado por el área que solicita la regla y,
ii) La justificación para la inclusión de la regla. 
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t>
  </si>
  <si>
    <t>Con la finalidad de que estas disposiciones queden debidamente reglamentadas, y sean exigibles por parte de la Secretaría Técnica, se hace necesario: 
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3. Copia del acta del Comité de Selectividad que evidencia la aprobación de la elaboración de los proyectos de la nueva resolución, el nuevo memorando y del reglamento interno del Comité de Selectividad.  
4. Generar reporte mensual de las reglas (nuevas y excluidas) aplicadas por el SI de Selectividad, por el termino del cumplimiento del presente plan.</t>
  </si>
  <si>
    <t xml:space="preserve">1. Resolución que modifique la Resolución 201 del 26 de marzo de 2025. (1)
2. Memorando por medio del cual se expide el Reglamento Interno para el desarrollo de las sesiones del comité de selectividad. (1)
3. Copia del acta del Comité de Selectividad que evidencie la aprobación de la elaboración de los proyectos de: nueva resolución, nuevo memorando y reglamento interno del Comité de Selectividad. (1)
4. Entregar reporte mensual de las reglas (nuevas y excluidas) aplicadas por el SI de Selectividad en el mes inmediatamente anterior al del reporte. Esta entrega se realizará por el termino del cumplimiento del presente plan. </t>
  </si>
  <si>
    <t xml:space="preserve">1. 1.00
2. 1.00 
3. 1.00
4. 11.00
</t>
  </si>
  <si>
    <r>
      <rPr>
        <b/>
        <sz val="12"/>
        <rFont val="Arial"/>
        <family val="2"/>
      </rPr>
      <t>DGA</t>
    </r>
    <r>
      <rPr>
        <sz val="12"/>
        <rFont val="Arial"/>
        <family val="2"/>
      </rPr>
      <t xml:space="preserve">
Subdirección de Análisis de Riesgo y Programas
Coordinación de Riesgos de Cumplimiento Tributario, Aduanero y cambiario</t>
    </r>
  </si>
  <si>
    <t>H2. Falta de efectividad de las reglas de selectividad y el modelo de riesgos XGBOOST</t>
  </si>
  <si>
    <r>
      <t xml:space="preserve">A2. En cumplimiento de lo dispuesto en el numeral 3 del artículo 4 de la Resolución 201 del 26 de marzo de 2025, se someterá a consideración del Comité de Selectividad propuesta de un nuevo el indicador de efectividad para fortalecer el análisis del indicador actual.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
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
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Adicionalmente encontramos aparentes contradicciones entre el primer hallazgo y el segundo, dada la comparación de la efectividad de la regla aleatoria que aparece en primer lugar en la revisión de la efectividad de las reglas y la supuesta baja efectividad del modelo analizado.
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t>
    </r>
  </si>
  <si>
    <t xml:space="preserve">La Coordinación de Riesgos de Cumplimiento Tributario, Aduanero y Cambiario elaborará el documento de propuesta del nuevo el indicador de efectividad para fortalecer el análisis del indicador actual. 
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t>
  </si>
  <si>
    <t xml:space="preserve">1. Documento metodológico de propuesta del nuevo el indicador de efectividad para fortalecer el análisis del indicador actual. 
2. Evidencia de la decisión tomada por los miembros del comité de selectividad en sesión presencial. </t>
  </si>
  <si>
    <t xml:space="preserve">1. 1.00
2. 1.00
</t>
  </si>
  <si>
    <r>
      <rPr>
        <b/>
        <sz val="12"/>
        <rFont val="Arial"/>
        <family val="2"/>
      </rPr>
      <t>DGA</t>
    </r>
    <r>
      <rPr>
        <sz val="12"/>
        <rFont val="Arial"/>
        <family val="2"/>
      </rPr>
      <t xml:space="preserve">
Subdirección de Análisis de Riesgo y Programas</t>
    </r>
  </si>
  <si>
    <r>
      <t xml:space="preserve">A3. Desarrollo del documento técnico donde se exponga la metodología, además del componente económico y estadístico, en donde se refleje que las medidas utilizadas llevan al mismo resultado que los enfoques clásicos.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
Frente a lo manifestado en el informe final y sin perjuicio de lo indicado en la respuesta al informe preliminar, se precisa que no se comparte que existen problemas de cálculo ni de conceptualización económica en el Modelo XGBOOST implementado.
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
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
Al describir cómo se construyen los índices de volumen y precios, la misma edición señala que: “This index indicates the change in exports, adjusted for the movement of prices, relative to the base year.” (UNCTAD, 2024, p.10)
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
Sobre el particular se puedan consultar las siguientes fuentes de información:
1.      International Monetary Fund (IMF). Balance of Payments and International Investment Position Manual, Sixth Edition (BPM6). Washington, D.C.: IMF, 2009. Párrafos relevantes: 3.98, 3.100, 9.22–9.23
2.      United Nations, European Commission, IMF, OECD, World Bank. System of National Accounts 2008 (SNA 2008). New York: United Nations, 2009. Capítulos 14–15 (Price and Volume Measures)
3.      OECD. Handbook on Price and Volume Measures in National Accounts. Paris: OECD Publishing, 2012. Sección 2.1–2.2 sobre uso de índices de precios apropiados para la deflactación.
4.      United Nations Conference on Trade and Development (UNCTAD). UNCTAD Handbook of Statistics. Ginebra: UNCTAD, versiones anuales. Sección International Merchandise Trade → notas metodológicas: valores en USD, deflactores por país.
5.      World Trade Organization (WTO). International Trade Statistics and Trade Profiles – Methodology. Ginebra: WTO. Sección sobre Merchandise trade volume indices → indica uso de deflactores nacionales para valores en USD.
6.      UNCTAD. (2023). UNCTAD Handbook of Statistics 2023. United Nations Conference on Trade and Development. United Nations Publication, TD/STAT.48.
Disponible en: https://unctad.org/HandbookOfStatistics
7.      UNCTAD. (2024). UNCTAD Handbook of Statistics 2024. United Nations Conference on Trade and Development. United Nations Publication, TD/STAT.49.
Disponible en: https://unctad.org/HandbookOfStatistics</t>
    </r>
  </si>
  <si>
    <t>Elaboración del documento técnico y metodológico.</t>
  </si>
  <si>
    <t>Documento técnico y metodologico</t>
  </si>
  <si>
    <r>
      <t xml:space="preserve">A4. Se tendrá un acercamiento con la Subdirección de Información y Analítica para la revisión del modelo, donde se tenga una nueva versión con los hallazgos encontrados.
</t>
    </r>
    <r>
      <rPr>
        <b/>
        <sz val="12"/>
        <rFont val="Arial"/>
        <family val="2"/>
      </rPr>
      <t>Salvedades</t>
    </r>
    <r>
      <rPr>
        <sz val="12"/>
        <rFont val="Arial"/>
        <family val="2"/>
      </rPr>
      <t xml:space="preserve">: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Se reitera lo indicado en las otras recomendaciones de este hallazgo y respetuosamente consideramos que las evidencias no son suficientemente fuertes para concluir el hallazgo indicado y además señalar posibles incidencias de tipo disciplinario.  </t>
    </r>
  </si>
  <si>
    <t xml:space="preserve">Reuniones en compañía con la subdirección de analítica.
Listar mejoras
Pruebas del modelo
Validación del modelo </t>
  </si>
  <si>
    <t xml:space="preserve">1. Modelo revisado y/o mejorado
2. Documento técnico y metodológico del modelo revisado y/o mejorado. 
3. Entrega del código en Python del modelo mejorado o del nuevo modelo desarrollado.
4. Archivo insumo del modelo en formato .csv con todas las
variables utilizadas y archivo con los resultados del modelo. 
5. Sintaxis de la regla resultante del nuevo modelo. </t>
  </si>
  <si>
    <t>1. 1.00
2. 1.00
3. 1.00
4. 1.00</t>
  </si>
  <si>
    <r>
      <rPr>
        <b/>
        <sz val="12"/>
        <rFont val="Arial"/>
        <family val="2"/>
      </rPr>
      <t>DGA</t>
    </r>
    <r>
      <rPr>
        <sz val="12"/>
        <rFont val="Arial"/>
        <family val="2"/>
      </rPr>
      <t xml:space="preserve">
Subdirección de Análisis de Riesgo y Programas
Subdirección de Información y Analítica</t>
    </r>
  </si>
  <si>
    <t xml:space="preserve">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t>
  </si>
  <si>
    <t>A5. Implementar un nuevo proceso de creación de la clave del usuario USERDES para que esta no sea conocida por los mismos CUSTODIOS sino que se genere a través de un procedimiento automatizado, similar al utilizado en los ambientes para las SIES sobre MUISCA.</t>
  </si>
  <si>
    <t xml:space="preserve">Desarrollo, pruebas, implementación y documentación del nuevo procedimiento ( A cargo de OSI ).  </t>
  </si>
  <si>
    <t xml:space="preserve">
Implementación del nuevo procedimiento en los ambientes de producción </t>
  </si>
  <si>
    <r>
      <rPr>
        <b/>
        <sz val="12"/>
        <rFont val="Arial"/>
        <family val="2"/>
      </rPr>
      <t>DGA</t>
    </r>
    <r>
      <rPr>
        <sz val="12"/>
        <rFont val="Arial"/>
        <family val="2"/>
      </rPr>
      <t xml:space="preserve">
Dirección de Gestión de Innovación y Tecnología 
Subdirección de Innovación y Proyectos
Subdirección de Soluciones y Desarrollo </t>
    </r>
  </si>
  <si>
    <t>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t>
  </si>
  <si>
    <t xml:space="preserve">A6. Realizar pruebas para validar la nueva funcionalidad que se va a implementar para la corrección de la duplicidad en los levantes </t>
  </si>
  <si>
    <t xml:space="preserve">Pruebas técnicas y funcionales en los diferentes escenarios </t>
  </si>
  <si>
    <t xml:space="preserve">Informe de resultados con los diferentes escenarios de pruebas técnicas y funcionales </t>
  </si>
  <si>
    <r>
      <rPr>
        <b/>
        <sz val="12"/>
        <rFont val="Arial"/>
        <family val="2"/>
      </rPr>
      <t>DGA</t>
    </r>
    <r>
      <rPr>
        <sz val="12"/>
        <rFont val="Arial"/>
        <family val="2"/>
      </rPr>
      <t xml:space="preserve">
Dirección de Gestión de Innovación y Tecnología
Subdirección de Innovación y Proyectos
Subdirección de Soluciones y Desarrollo                         
Dirección de Gestión de Aduanas 
Subdirección de Operación Aduanera                    </t>
    </r>
  </si>
  <si>
    <t xml:space="preserve">A7. Poner en producción el ajuste en la funcionalidad para eliminar la duplicidad en los levantes, previa solicitud de la SOA </t>
  </si>
  <si>
    <t xml:space="preserve">Desarrollo, pruebas y puesta en producción del ajuste a la funcionalidad de levante de las declaraciones de importación </t>
  </si>
  <si>
    <t xml:space="preserve">a.  (01) Un  formato de Aceptación de Pruebas funcionales y salida a producción - FT-IIT-1851.
b. (01) Un Acta de comité de gestión de Cambios  </t>
  </si>
  <si>
    <t>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t>
  </si>
  <si>
    <t xml:space="preserve">A8. Establecer un checklist de revisión del formato FT-IIT-1851 " ACEPTACIÓN DE PRUEBAS DE FUNCIONALIDAD Y SALIDA A PRODUCCIÓN Y/O AUTORIZACIÓN PARA SERVICIOS Y ADMINISTRACIÓN TÉCNICA  versión 4 " junto con la Subdirección de Soluciones y desarrollo y establecer los criterios de aceptación del mismo, requisito para pasar el cambio a comité.                                                                                                                                                                               </t>
  </si>
  <si>
    <t>1. Definir el check list de aceptación del Formato de Pruebas.
2. Socializar el checl list a los diferentes roles del proceso de Gestión de cambios.</t>
  </si>
  <si>
    <t xml:space="preserve">Checklist de aceptación del  FT-IIT-1851 ACEPTACIÓN DE PRUEBAS DE FUNCIONALIDAD Y SALIDA A PRODUCCIÓN Y/O AUTORIZACIÓN PARA SERVICIOS Y ADMINISTRACIÓN TÉCNICA Versión 4 </t>
  </si>
  <si>
    <t>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t>
  </si>
  <si>
    <t xml:space="preserve">A9.  Revisar y actualizar  los logs de auditoria  Siglo XXI -Importaciones  con el fin de incluir campos adicionales que permitan identificar las transacciones  anómalas realizadas en el sistema. </t>
  </si>
  <si>
    <t>Análisis Funcional Siglo XXI -Importaciones 
Análisis Técnico y Diseño Siglo XXI -Importaciones  
Pruebas técnicas y funcionales Siglo XXI -Importaciones
Puesta en producción Siglo XXI -Importaciones</t>
  </si>
  <si>
    <t>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t>
  </si>
  <si>
    <r>
      <rPr>
        <b/>
        <sz val="12"/>
        <rFont val="Arial"/>
        <family val="2"/>
      </rPr>
      <t>DGA</t>
    </r>
    <r>
      <rPr>
        <sz val="12"/>
        <rFont val="Arial"/>
        <family val="2"/>
      </rPr>
      <t xml:space="preserve">
Dirección de Innnovación y Tecnología 
Dirección de Gestión de Aduanas
Subdirección de Operación Aduanera</t>
    </r>
  </si>
  <si>
    <t xml:space="preserve"> A10. Realizar pruebas de las transacciones generadas por la implementación de los LOGS actualizados y en que tablas van a quedar almacenados </t>
  </si>
  <si>
    <t xml:space="preserve">Pruebas en las tablas en donde va a ir almacenados los LOGS 
Prueba de los campos de las transacciones sobre los cuales se va a hacer el seguimiento </t>
  </si>
  <si>
    <t xml:space="preserve">Informe pruebas </t>
  </si>
  <si>
    <r>
      <rPr>
        <b/>
        <sz val="12"/>
        <rFont val="Arial"/>
        <family val="2"/>
      </rPr>
      <t>DGA</t>
    </r>
    <r>
      <rPr>
        <sz val="12"/>
        <rFont val="Arial"/>
        <family val="2"/>
      </rPr>
      <t xml:space="preserve">
Dirección de Innnovación y Tecnología 
</t>
    </r>
  </si>
  <si>
    <t>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t>
  </si>
  <si>
    <t xml:space="preserve">A11. Realizar monitoreo semestralmente por parte jefe de división o quien haga sus veces, una vez realizada la sensibilización a los funcionarios que tengan credenciales, conforme las políticas y lineamientos previstas relacionadas con la seguridad de la información.                                                    </t>
  </si>
  <si>
    <t xml:space="preserve">Elaborar un plan anual de capacitaciones sobre seguridad de la información y uso responsable de credenciales.
Programar sesiones periódicas para funcionarios con accesos privilegiados.
Elaborar y firmar listas de asistencia para dejar evidencia documental.
</t>
  </si>
  <si>
    <t xml:space="preserve">
* Listado de asistencia a capacitaciones y sensibilizaciones periódicas a los funcionarios con accesos y credenciales. 
*  informe de monitoreo del jefe de división o quien haga sus veces.
                                                                                                                              </t>
  </si>
  <si>
    <t>4.00
3.00</t>
  </si>
  <si>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t>
    </r>
  </si>
  <si>
    <t xml:space="preserve">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t>
  </si>
  <si>
    <t xml:space="preserve">A12.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</si>
  <si>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</si>
  <si>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Informe de viabilidad de la implementación del protocolo 8021X en Switches de la red DIAN modelos:
Aruba
HP
Dell</t>
  </si>
  <si>
    <r>
      <rPr>
        <b/>
        <sz val="12"/>
        <rFont val="Arial"/>
        <family val="2"/>
      </rPr>
      <t>DGA</t>
    </r>
    <r>
      <rPr>
        <sz val="12"/>
        <rFont val="Arial"/>
        <family val="2"/>
      </rPr>
      <t xml:space="preserve">
Dirección de Innovación y Tecnología
Subdirección de Infraestructura Tecnológica y de Operaciones </t>
    </r>
  </si>
  <si>
    <t xml:space="preserve">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t>
  </si>
  <si>
    <t xml:space="preserve">A13. Enviar comunicado a las seccionales  solicitando el borrado seguro de los equipos que son dados de baja de acuerdo con el Instructivo IN-IIT-0306 "Borrado seguro en dispositivos y medios sobreescribibles" </t>
  </si>
  <si>
    <t>Envío de comunicación a las seccionales</t>
  </si>
  <si>
    <t xml:space="preserve">Correos </t>
  </si>
  <si>
    <r>
      <rPr>
        <b/>
        <sz val="12"/>
        <rFont val="Arial"/>
        <family val="2"/>
      </rPr>
      <t>DGA</t>
    </r>
    <r>
      <rPr>
        <sz val="12"/>
        <rFont val="Arial"/>
        <family val="2"/>
      </rPr>
      <t xml:space="preserve">
Dirección de Innovación y Tecnología 
Subdirección de Soluciones y Desarrollo 
Coordinación de Soporte Técnico al Usuario </t>
    </r>
  </si>
  <si>
    <t>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t>
  </si>
  <si>
    <t>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t>
  </si>
  <si>
    <t>Solicitud y seguimiento a las seccionales del diligenciamiento de los formatos.</t>
  </si>
  <si>
    <t>A15. Establecer un instructivo para la gestión de activos tecnológicos en estado de obsolescencia para ser retirados de servicio</t>
  </si>
  <si>
    <t>1. Redactar propuesta del instructivo
2. Someter el instructivo a revisión por parte del área de procedimental de la Entidad.
3. Publicar el instructivo en el listado maestro de documentos.
4. Socializar el instructivo a los roles responsables de la ejecución</t>
  </si>
  <si>
    <t>Instructivo RETIRO DE ACTIVOS TECNOLOGICOS OBSOLETOS (IN-IIT-XXXX)</t>
  </si>
  <si>
    <t>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t>
  </si>
  <si>
    <t xml:space="preserve">A16.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</si>
  <si>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</si>
  <si>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 xml:space="preserve">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t>
  </si>
  <si>
    <t xml:space="preserve">A17. Enviar comunicado a las seccionales  solicitando el cumplimiento de los controles de seguridad de la información en los centros de cableado. </t>
  </si>
  <si>
    <t>1. Consolidar controles que deben ejecutar los informaticos en las seccionales respecto a controles de infraestructura tecnológica</t>
  </si>
  <si>
    <t>Comunicado de la DGIT</t>
  </si>
  <si>
    <t>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t>
  </si>
  <si>
    <t xml:space="preserve">A18. Realizar sesiones de capacitación a los inspectores en donde se recuerde que deben registrar el porcentaje de revisión en el acta de inspección y la justificación adecuada de la diligencia que realizó con base en lo señalado en el IN-COA-0151
 </t>
  </si>
  <si>
    <t>Estudio del instructivo vigente de inspección de mercancías 
Monitoreo y/o revisión aleatoria de las actas de inspección.</t>
  </si>
  <si>
    <t>Entregable: Listas de asistencia a las sesiones de retroalimentación y revisión aleatoria de actas de inspección</t>
  </si>
  <si>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                                             </t>
    </r>
  </si>
  <si>
    <t>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En contravía de lo establecido en la actividad 6 del procedimiento PR-COA-0188 “Nacionalización de mercancías”</t>
  </si>
  <si>
    <t>A19. Creación e incorporación de herramienta de reparto que cumpla con las características “Aleatorio, transparente y equitativo.” dentro del módulo de aduanas.</t>
  </si>
  <si>
    <t>Desarrollo e Implementación herramienta de reparto.</t>
  </si>
  <si>
    <t xml:space="preserve">a.  (01) Un formato de Aceptación de Pruebas funcionales y salida a producción - FT-IIT-1851.
b. (01) Un Acta de comité de gestión de Cambios.  </t>
  </si>
  <si>
    <r>
      <rPr>
        <b/>
        <sz val="12"/>
        <rFont val="Arial"/>
        <family val="2"/>
      </rPr>
      <t>DGA</t>
    </r>
    <r>
      <rPr>
        <sz val="12"/>
        <rFont val="Arial"/>
        <family val="2"/>
      </rPr>
      <t xml:space="preserve">
Dirección de Gestión de Aduanas.                     
Subdirección de Operación Aduanera.
Dirección de Gestión de Innovación y tecnología.</t>
    </r>
  </si>
  <si>
    <t>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t>
  </si>
  <si>
    <r>
      <t xml:space="preserve">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
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
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
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
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t>
    </r>
  </si>
  <si>
    <t>* Elaborar el documento de propuesta de ajuste de prioridades. 
* Citar a comité de selectividad y presentar para aprobación del comité de selectividad en sesión presencial.</t>
  </si>
  <si>
    <t>* Un documento de modificación de prioridades de reglas vigentes
* Evidencias de la aprobación por parte del comité de selectividad (Acta)</t>
  </si>
  <si>
    <t>1.00
1.00</t>
  </si>
  <si>
    <r>
      <t xml:space="preserve">A21. Presentar al Comité de Selectividad una propuesta de regla de selectividad basada en el comportamiento de los usuarios aduaneros según el MOPU aduanero y cambiario.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
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
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
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
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
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
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
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En ese sentido, respetuosamente consideramos que las evidencias no son suficientemente fuertes para concluir el hallazgo indicado y además señalar posibles connotaciones de tipo penal.</t>
    </r>
  </si>
  <si>
    <t xml:space="preserve"> * Presentar la propuesta de la regla ante los miembros del comité de selectividad para aprobación. 
*Implementar la regla de selectividad en el SI de Selectividad Importaciones LUCIA. </t>
  </si>
  <si>
    <t xml:space="preserve">* Proponer al comité de selectividad la inclusión de una regla para el control por calificación de MOPU Aduanero y cambiario, la cual tomará el comportamiento del semestre inmediatamente anterior. </t>
  </si>
  <si>
    <t xml:space="preserve">A22. Salvedades: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este caso, se modifica parcialmente la recomendación, teniendo en cuenta que la interlocución con las Direcciones Seccionales la realizan la Subdirección de Operación Aduanera y la Subdirección de Fiscalización Aduanera, cada una en el ámbito de sus funciones. 
Se reitera lo indicado en las otras recomendaciones de este hallazgo y respetuosamente consideramos que las evidencias no son suficientemente fuertes para concluir el hallazgo indicado y además señalar posibles incidencias de tipo penal.  </t>
  </si>
  <si>
    <t>* Convocatoria a las reuniones por parte de la SARP.
* Celebración de las reuniones entre DGEA, SARP, SOA y SFA; en las que SOA y SFA presentarán  los resultados de lo observado en el control simultaneo y posterior en las direcciones seccionales.
* Elaboración de ayuda de memoria de la reunión (SARP)</t>
  </si>
  <si>
    <t xml:space="preserve">* Reuniones trimestrales </t>
  </si>
  <si>
    <r>
      <rPr>
        <b/>
        <sz val="12"/>
        <rFont val="Arial"/>
        <family val="2"/>
      </rPr>
      <t>DGA</t>
    </r>
    <r>
      <rPr>
        <sz val="12"/>
        <rFont val="Arial"/>
        <family val="2"/>
      </rPr>
      <t xml:space="preserve">
Subdirección de Análisis de Riesgo y Programas
DGF
SOA
SFA</t>
    </r>
  </si>
  <si>
    <t>H16. Se evidenció en la Dirección Seccional de Impuestos y Aduanas de Santa Marta que el perfilamiento se realiza únicamente de forma manual y no a través de un servicio informático electrónico como se establece procedimiento PR-COA-0177 “Carga” en la actividad 20</t>
  </si>
  <si>
    <t>A21.  Iniciar el desarrollo de la solución tecnológica.</t>
  </si>
  <si>
    <t>A22. Solicitar la implementación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</si>
  <si>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t>
    </r>
  </si>
  <si>
    <t>A23. Poner en  producción la solución tecnológica</t>
  </si>
  <si>
    <t>Puesta en producción de la solución tecnológica</t>
  </si>
  <si>
    <t>"Puesta en producción de la solución tecnológica: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</si>
  <si>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Dirección de Gestión Innovación y Tecnología                      </t>
    </r>
  </si>
  <si>
    <t>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En contravía de lo establecido en el numeral 5.1.14 del Manual de políticas y lineamientos de seguridad de la información MN-IIT-0072</t>
  </si>
  <si>
    <t>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t>
  </si>
  <si>
    <t>Implementar control de recepción y entrega de documentos soporte a los usuarios garantizando trazabilidad y custodia de la documentación teniendo en cuenta la planilla de registro físico mensual.</t>
  </si>
  <si>
    <t xml:space="preserve">* Diligenciamiento y remisión de la Planilla de Registro físico mensual de la recepción de documentos, debidamente firmadas por los responsables autorizados y/o los declarantes.
</t>
  </si>
  <si>
    <r>
      <rPr>
        <b/>
        <sz val="12"/>
        <rFont val="Arial"/>
        <family val="2"/>
      </rPr>
      <t>DGA</t>
    </r>
    <r>
      <rPr>
        <sz val="12"/>
        <rFont val="Arial"/>
        <family val="2"/>
      </rPr>
      <t xml:space="preserve">
Dirección de Gestión de Aduanas                     
Subdirección de Operación Aduanera
Direcciones Seccionales Buenaventura, Cali, Medellín, Bogotá, Santa Marta, Barranquilla y Cartagena.</t>
    </r>
  </si>
  <si>
    <t>INSP. 1707022404 
H 1,2,3,4,5,6,7,8,9
 Valoración de Riesgos en la Disposición y Destrucción de Mercancías Aprehendidas.</t>
  </si>
  <si>
    <t>H1.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</si>
  <si>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</si>
  <si>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</si>
  <si>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</si>
  <si>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</si>
  <si>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r>
      <rPr>
        <b/>
        <sz val="12"/>
        <rFont val="Arial"/>
        <family val="2"/>
      </rPr>
      <t>DGC</t>
    </r>
    <r>
      <rPr>
        <sz val="12"/>
        <rFont val="Arial"/>
        <family val="2"/>
      </rPr>
      <t xml:space="preserve">
NC - Subproceso de Operación Logística 
Dirección de Gestión Corporativa
Subdirección Logística
ACTUALIZADO
30112021</t>
    </r>
  </si>
  <si>
    <t xml:space="preserve">H2.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</si>
  <si>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</si>
  <si>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</si>
  <si>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</si>
  <si>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</si>
  <si>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</si>
  <si>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</si>
  <si>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</si>
  <si>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</si>
  <si>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</si>
  <si>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</si>
  <si>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</si>
  <si>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r>
      <rPr>
        <b/>
        <sz val="12"/>
        <rFont val="Arial"/>
        <family val="2"/>
      </rPr>
      <t>DGC</t>
    </r>
    <r>
      <rPr>
        <sz val="12"/>
        <rFont val="Arial"/>
        <family val="2"/>
      </rPr>
      <t xml:space="preserve">
DS - Subproceso de Operación Logística 
Despacho del Director Seccional 
ACTUALIZADO
30112021</t>
    </r>
  </si>
  <si>
    <t xml:space="preserve">H5.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</si>
  <si>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</si>
  <si>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</si>
  <si>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</si>
  <si>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r>
      <rPr>
        <b/>
        <sz val="12"/>
        <rFont val="Arial"/>
        <family val="2"/>
      </rPr>
      <t>DGC</t>
    </r>
    <r>
      <rPr>
        <sz val="12"/>
        <rFont val="Arial"/>
        <family val="2"/>
      </rPr>
      <t xml:space="preserve">
NC - Subproceso de Operación Logística 
Dirección de Gestión Jurídica
ACTUALIZADO
30112021</t>
    </r>
  </si>
  <si>
    <t xml:space="preserve">H6.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</si>
  <si>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</si>
  <si>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</si>
  <si>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t xml:space="preserve">Memorando </t>
  </si>
  <si>
    <r>
      <rPr>
        <b/>
        <sz val="12"/>
        <rFont val="Arial"/>
        <family val="2"/>
      </rPr>
      <t>DGC</t>
    </r>
    <r>
      <rPr>
        <sz val="12"/>
        <rFont val="Arial"/>
        <family val="2"/>
      </rPr>
      <t xml:space="preserve">
NC - Subproceso de Operación Logística
Subdirección de Fiscalización Aduanera
ACTUALIZADO
30112021</t>
    </r>
  </si>
  <si>
    <t xml:space="preserve">H7.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</si>
  <si>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</si>
  <si>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</si>
  <si>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</si>
  <si>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r>
      <rPr>
        <b/>
        <sz val="12"/>
        <rFont val="Arial"/>
        <family val="2"/>
      </rPr>
      <t>DGC</t>
    </r>
    <r>
      <rPr>
        <sz val="12"/>
        <rFont val="Arial"/>
        <family val="2"/>
      </rPr>
      <t xml:space="preserve">
NC - Subproceso de Operación Logística
Subdirector de Operativa Policial</t>
    </r>
  </si>
  <si>
    <t xml:space="preserve">H8.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</si>
  <si>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</si>
  <si>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</si>
  <si>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</si>
  <si>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</si>
  <si>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</si>
  <si>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</si>
  <si>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</si>
  <si>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r>
      <rPr>
        <b/>
        <sz val="12"/>
        <rFont val="Arial"/>
        <family val="2"/>
      </rPr>
      <t>DGC</t>
    </r>
    <r>
      <rPr>
        <sz val="12"/>
        <rFont val="Arial"/>
        <family val="2"/>
      </rPr>
      <t xml:space="preserve">
NC - Subproceso de Operación Logística
Subdirección de Fiscalización Aduanera
ACTUALIZADO
30112021</t>
    </r>
  </si>
  <si>
    <t>INSP. 1707022404 
H 10, 11, 12, 13, 14, 15
Valoración de Riesgos en la Disposición y Destrucción de Mercancías Aprehendidas.</t>
  </si>
  <si>
    <t>RG2</t>
  </si>
  <si>
    <t xml:space="preserve">H10.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</si>
  <si>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</si>
  <si>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</si>
  <si>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</si>
  <si>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</si>
  <si>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11. Realizar control por parte del GIT de comercialización a la conformación de las carpetas de los eventos de disposición de mercancias. Muestra aleatoria.</t>
  </si>
  <si>
    <t>Lista de Chequeo de la revision del evento, sobre la muestra tomada.</t>
  </si>
  <si>
    <r>
      <rPr>
        <b/>
        <sz val="12"/>
        <rFont val="Arial"/>
        <family val="2"/>
      </rPr>
      <t>DGC</t>
    </r>
    <r>
      <rPr>
        <sz val="12"/>
        <rFont val="Arial"/>
        <family val="2"/>
      </rPr>
      <t xml:space="preserve">
DS - Subproceso de Operación Logística 
Direcciones Seccionales a Nivel Nacional 
ACTUALIZADO
30112021</t>
    </r>
  </si>
  <si>
    <t>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</si>
  <si>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</si>
  <si>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</si>
  <si>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H11. Ausencia de integridad y congruencia en la información,desde el ingreso de la mercancía aprehendida a bodega, hasta el egreso de la misma para su destrucción, que permiten identificar presuntos faltantes por un valor de $ 199.106.806". </t>
  </si>
  <si>
    <t>13.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</si>
  <si>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</si>
  <si>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</si>
  <si>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14.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</si>
  <si>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</si>
  <si>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</si>
  <si>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</si>
  <si>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t>15.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</si>
  <si>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</si>
  <si>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</si>
  <si>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r>
      <rPr>
        <b/>
        <sz val="12"/>
        <rFont val="Arial"/>
        <family val="2"/>
      </rPr>
      <t xml:space="preserve">DGC
</t>
    </r>
    <r>
      <rPr>
        <sz val="12"/>
        <rFont val="Arial"/>
        <family val="2"/>
      </rPr>
      <t>NC - Subproceso de Operación Logística 
Dirección de Gestión Corporativa
Subdirección Logística
ACTUALIZADO
30112021</t>
    </r>
  </si>
  <si>
    <t xml:space="preserve">H12. Diferencias físicas entre lo observado y lo registrado en los documentos soporte (DIIAM/DIM/DEM/Reporte de inventario de mercancías/Actas de aprehensión, Actas de inspección física, Actas de custodia). </t>
  </si>
  <si>
    <t>16. Reiterar la importancia de la aplicación de la matriz de riesgos para la supervisión de almacenamiento y custodia de la mercancia</t>
  </si>
  <si>
    <t>Mitigar los riesgos por cambio o pérdida de la mercancia</t>
  </si>
  <si>
    <t>17. Modificación del contrato de Operación Logística, permitiendo  que el almacenamiento del combustible se realice en estaciones de servicios con cargo a este contrato.</t>
  </si>
  <si>
    <t>Modificación contractual  suscrita</t>
  </si>
  <si>
    <t>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</si>
  <si>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</si>
  <si>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</si>
  <si>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H13. El aplicativo ADA se encuentra desactualizado y con vulnerabilidades de seguridad. </t>
  </si>
  <si>
    <t>Archivo de roles de SIE actualizado generado por tecnologia.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</si>
  <si>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</si>
  <si>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t>19. Realizar los requerimientos detallados del sie ADA</t>
  </si>
  <si>
    <t>Analizar de manera detallada los requerimientos del SIE ADA</t>
  </si>
  <si>
    <t>Documento de requerimientos detallados</t>
  </si>
  <si>
    <t xml:space="preserve">20.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</si>
  <si>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</si>
  <si>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</si>
  <si>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21. Adelantar el proceso de contratación de la solución tecnológica.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</si>
  <si>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</si>
  <si>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Definir  el plan de
trabajo de la solución
tecnológica</t>
  </si>
  <si>
    <t>23. Iniciar el desarrollo de la solución tecnológica.</t>
  </si>
  <si>
    <t>24. Poner en producción la solución tecnológica
tecnológica</t>
  </si>
  <si>
    <t xml:space="preserve">H14. Incumplimiento a las politicas de seguridad de la información en el uso personal e instransferible de las cuentas de usuario y el uso de medios removibles". </t>
  </si>
  <si>
    <t>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t>
  </si>
  <si>
    <t xml:space="preserve">Mejorar la gestión, disminuir materialización de riesgos, a partir de la expedición de actos administrativos ajustados a derecho, que no se den sobrecostos. </t>
  </si>
  <si>
    <t xml:space="preserve">Acta de asistencia a las reuniones de socialización </t>
  </si>
  <si>
    <t xml:space="preserve">26. “Retroalimentar sobre la utilización de las plantillas existentes para la elaboración de actos administrativos del Área, con el fin de minimizar que se incurra en la generación de actos inexactos que no se encuentren ajustados a derecho”.  </t>
  </si>
  <si>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</si>
  <si>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 xml:space="preserve">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</si>
  <si>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27. Retroalimentar a las Direcciones Seccionales la obligación que les asiste como Supervisores Técnicos del Contrato de destrucción, lo señalado en el numeral 4.3.14 “Verificación de la Mercancía y Ejecución de la Destrucción.”</t>
  </si>
  <si>
    <t>Correo u oficio con lineamientos respecto del tema.</t>
  </si>
  <si>
    <t>28.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</si>
  <si>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</si>
  <si>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</si>
  <si>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r>
      <rPr>
        <b/>
        <sz val="12"/>
        <rFont val="Arial"/>
        <family val="2"/>
      </rPr>
      <t>DGC</t>
    </r>
    <r>
      <rPr>
        <sz val="12"/>
        <rFont val="Arial"/>
        <family val="2"/>
      </rPr>
      <t xml:space="preserve">
NC - Subproceso Innovación y Tecnología
Subdirección de Gestión de Tecnología de Información y Telecomunicaciones
Coordinación de Soporte Técnico al Usuario
ACTUALIZADO
30112021</t>
    </r>
  </si>
  <si>
    <t xml:space="preserve">29.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</si>
  <si>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</si>
  <si>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</si>
  <si>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</si>
  <si>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t>30. Analizar el procedimiento de gestión de Roles y realizar cambios en caso requerido.</t>
  </si>
  <si>
    <t>Verificar la efectividad del procedimmiento de gestión de roles, para así proceder a hacer ajustes.</t>
  </si>
  <si>
    <r>
      <rPr>
        <b/>
        <sz val="12"/>
        <rFont val="Arial"/>
        <family val="2"/>
      </rPr>
      <t xml:space="preserve">DGC
</t>
    </r>
    <r>
      <rPr>
        <sz val="12"/>
        <rFont val="Arial"/>
        <family val="2"/>
      </rPr>
      <t>NC - Subproceso Innovación y Proyectos
Dirección de Gestión de Innovación y Tecnología
ACTUALIZADO
30112021</t>
    </r>
  </si>
  <si>
    <t xml:space="preserve">31.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</si>
  <si>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</si>
  <si>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</si>
  <si>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r>
      <rPr>
        <b/>
        <sz val="12"/>
        <rFont val="Arial"/>
        <family val="2"/>
      </rPr>
      <t>DGC</t>
    </r>
    <r>
      <rPr>
        <sz val="12"/>
        <rFont val="Arial"/>
        <family val="2"/>
      </rPr>
      <t xml:space="preserve">
NC - Subproceso de Operación Logística
Subdirección de Representación Externa
ACTUALIZADO
30112021</t>
    </r>
  </si>
  <si>
    <t>32. Desarrollar una campaña permanente respecto del uso de las políticas de seguridad de la información.</t>
  </si>
  <si>
    <t>evitar incumlimiento de las politicas de seguridad de la información</t>
  </si>
  <si>
    <t>evidencia del desarrollo de la campaña</t>
  </si>
  <si>
    <r>
      <rPr>
        <b/>
        <sz val="12"/>
        <rFont val="Arial"/>
        <family val="2"/>
      </rPr>
      <t>DGC</t>
    </r>
    <r>
      <rPr>
        <sz val="12"/>
        <rFont val="Arial"/>
        <family val="2"/>
      </rPr>
      <t xml:space="preserve">
NC - Subproceso  Innovacion y Tecnologia
Oficina de seguridad de la Información 
ACTUALIZADO
30112021</t>
    </r>
  </si>
  <si>
    <t>33.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</si>
  <si>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</si>
  <si>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</si>
  <si>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</si>
  <si>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</si>
  <si>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</si>
  <si>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34.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</si>
  <si>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</si>
  <si>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</si>
  <si>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</si>
  <si>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t>35. Gestionar la disposición de las mercancias con situación jurÍdica definida a favor de la Nación, existentes a septiembre 30 de 2017 en la Dirección Seccional de Impuestos y Aduanas de San Andrés.</t>
  </si>
  <si>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</si>
  <si>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t>36. Gestionar la disposición de las mercancías con situación jurídica definida a favor de la Nación, existentes a septiembre a 30 de 2017 en la Dirección Seccional de Aduanas de Cartagena.</t>
  </si>
  <si>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</si>
  <si>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t>37. Gestionar la disposición de las mercancias con situación jurÍdica definida a favor de la Nación, existentes  a septiembre a 30 de 2017  en la Dirección Seccional de Impuestos y Aduanas de Arauca.</t>
  </si>
  <si>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</si>
  <si>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t xml:space="preserve">38.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</si>
  <si>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</si>
  <si>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</si>
  <si>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39. Realizar seguimiento al avance de la gestión de  las Direcciones Seccionales en visitas de acompañamiento y seguimiento por parte de la Subdirección de Gestión Comercial.
</t>
  </si>
  <si>
    <t>Lograr que las Direcciones seccionales den cumplimiento a las metas establecidas.</t>
  </si>
  <si>
    <t>40.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</si>
  <si>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</si>
  <si>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</si>
  <si>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r>
      <rPr>
        <b/>
        <sz val="12"/>
        <rFont val="Arial"/>
        <family val="2"/>
      </rPr>
      <t>DGC</t>
    </r>
    <r>
      <rPr>
        <sz val="12"/>
        <rFont val="Arial"/>
        <family val="2"/>
      </rPr>
      <t xml:space="preserve">
DS - Subproceso de Operación Logística
Direcciones Seccionales a nivel nacional 
ACTUALIZADO
30112021</t>
    </r>
  </si>
  <si>
    <t xml:space="preserve">INSP. 1707022436
H1
Eficacia de la notificación en los mandamientos de pago
</t>
  </si>
  <si>
    <t>No se especifica Hallazgo
RFC: Acción u omisión para demorar la notificación del mandamiento de pago</t>
  </si>
  <si>
    <t>RG 1. Acción u omisión para demorar la notificación del mandamiento de pago
ID del Riesgo de Corrupción: N/A</t>
  </si>
  <si>
    <t xml:space="preserve">1. Generar una capacitación sobre el procedimiento PR-ADF-0159 e Instructivos IN-ADF-0025 e instructivo  IN-ADF-0033, previa actualización. </t>
  </si>
  <si>
    <t>Reflejar la información real del procedimiento realizado,  donde se relacione la fecha de notificación capturada y no la fecha de introducción al correo</t>
  </si>
  <si>
    <t>FT-GH-1722 Registro Capacitación Interna</t>
  </si>
  <si>
    <r>
      <rPr>
        <b/>
        <sz val="12"/>
        <rFont val="Arial"/>
        <family val="2"/>
      </rPr>
      <t>DGC</t>
    </r>
    <r>
      <rPr>
        <sz val="12"/>
        <rFont val="Arial"/>
        <family val="2"/>
      </rPr>
      <t xml:space="preserve">
NC - Subproceso de Recursos Administrativos
Coordinación de Correspondencia y Notificaciones
ACTUALIZADO
30112021</t>
    </r>
  </si>
  <si>
    <t xml:space="preserve">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</si>
  <si>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Verificar que se relacione la fecha de notificación capturada y no la fecha de introducción al correo</t>
  </si>
  <si>
    <t>Informe Gerencial firmado por los responsables, en donde se describa la verificación realizada y los controles aplicados</t>
  </si>
  <si>
    <t>3. Definir la estrategia de digitalización</t>
  </si>
  <si>
    <t>Estrategia de digitalización de los sistemas de información, se pone en marcha el plan de
modernización de la DIAN.)</t>
  </si>
  <si>
    <t>Documento de estrategia.</t>
  </si>
  <si>
    <r>
      <rPr>
        <b/>
        <sz val="12"/>
        <rFont val="Arial"/>
        <family val="2"/>
      </rPr>
      <t>DGC</t>
    </r>
    <r>
      <rPr>
        <sz val="12"/>
        <rFont val="Arial"/>
        <family val="2"/>
      </rPr>
      <t xml:space="preserve">
NC - Subproceso Innovación y Tecnología 
Dirección de Gestión de Innovación y Tecnología
ACTUALIZADO
30112021</t>
    </r>
  </si>
  <si>
    <t>4. Iniciar el proyecto con la definición de  los requerimientos funcionales</t>
  </si>
  <si>
    <r>
      <t xml:space="preserve">DGC
</t>
    </r>
    <r>
      <rPr>
        <sz val="12"/>
        <rFont val="Arial"/>
        <family val="2"/>
      </rPr>
      <t xml:space="preserve">Administración de Cartera
NC - Subproceso  Recaudo-Devoluciones 
Dirección de Gestión de Impuestos
Subdirección de Recaudo
Subdirección de Cobranzas y Control Extensivo
Coordinación de Administración de Aplicativos de  Impuestos
Coordinación de Cobranzas
</t>
    </r>
  </si>
  <si>
    <t xml:space="preserve">5. Definir los requerimientos no funcionales </t>
  </si>
  <si>
    <r>
      <t xml:space="preserve">DGC
</t>
    </r>
    <r>
      <rPr>
        <sz val="12"/>
        <rFont val="Arial"/>
        <family val="2"/>
      </rPr>
      <t xml:space="preserve">NC - Subproceso Innovacion y Tecnologia
Direccion de Gestion de Innovacion y Tecnologia
Subdireccion de Innovacion y Proyectos
Subdireccion de Soluciones y Desarrollo
</t>
    </r>
  </si>
  <si>
    <t xml:space="preserve">6. Iniciar el proceso de contratación </t>
  </si>
  <si>
    <t>7. Definir la priorización funcional de la implementación</t>
  </si>
  <si>
    <t xml:space="preserve">8. Definir un plan de trabajo de desarrollo de la solución tecnológica </t>
  </si>
  <si>
    <t xml:space="preserve">9. Aprobar o validar el plan de trabajo de la implementación de la solución tecnológica </t>
  </si>
  <si>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</si>
  <si>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10. Iniciar el desarrollo de la solución tecnológica.</t>
  </si>
  <si>
    <t>11. Iniciar la implementación de la solución tecnológica</t>
  </si>
  <si>
    <t>12. Poner en  producción la solución tecnológica</t>
  </si>
  <si>
    <t>13. Generar capacitación  sobre el procedimiento  PR-ADF-0159, dirigido a las áreas productoras de actos administrativos, donde se socialice los términos de entrega de los actos administrativos y los términos para dar inicio a la notificación, comunicación y/o publicación</t>
  </si>
  <si>
    <t>Sensibilizar a los servidores públicos  sobre los términos establecidos en la normatividad vigente de tal forma que  se de cumplimiento de los mismos</t>
  </si>
  <si>
    <r>
      <rPr>
        <b/>
        <sz val="12"/>
        <rFont val="Arial"/>
        <family val="2"/>
      </rPr>
      <t>DGC</t>
    </r>
    <r>
      <rPr>
        <sz val="12"/>
        <rFont val="Arial"/>
        <family val="2"/>
      </rPr>
      <t xml:space="preserve">
NC - Subproceso de Recursos Administrativos
Subdirección Administrativa
Coordinación de Correspondencia y Notificaciones
ACTUALIZADO
30112021</t>
    </r>
  </si>
  <si>
    <t>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t>
  </si>
  <si>
    <t>Verificar que los actos administrativos para notificación, sean entregados de forma oportuna, de conformidad con lo establecido en el procedimiento PR-FI-0159</t>
  </si>
  <si>
    <t xml:space="preserve">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t>
  </si>
  <si>
    <t>Evidenciar los actos administrativos pendientes  y  culminar el trámite de notificación, comunicación y/o  publicación  en el Aplicativo Notificar.</t>
  </si>
  <si>
    <t>Informe Gerencial firmado por los responsables, en donde se describa la verificación realizada y los controles aplicados. Adjuntando las evidencias respectivas.</t>
  </si>
  <si>
    <t>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</si>
  <si>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Efectuar seguimiento y control a la entrega y estado de notificación de los mandamientos de pago.</t>
  </si>
  <si>
    <t>Documento publicado</t>
  </si>
  <si>
    <r>
      <rPr>
        <b/>
        <sz val="12"/>
        <rFont val="Arial"/>
        <family val="2"/>
      </rPr>
      <t>DGC</t>
    </r>
    <r>
      <rPr>
        <sz val="12"/>
        <rFont val="Arial"/>
        <family val="2"/>
      </rPr>
      <t xml:space="preserve">
NC - Subproceso  Recaudo-Devoluciones
Subdirección Cobranzas
Coordinación  de Cobranzas
ACTUALIZADO
30112021</t>
    </r>
  </si>
  <si>
    <t>17. Generar una capacitación sobre el uso de formas de captura y consulta del Aplicativo Notificar, que permiten agilizar la captura y entrega de los actos administrativos, de forma oportuna. (áreas productoras de actos administrativos).</t>
  </si>
  <si>
    <t>Reforzar el conocimiento sobre las funciones de los diferentes roles y cargue de información masiva   al Aplicativo notificar  desde el aplicativo SIPAC, para evitar dilación de los términos de notificación.</t>
  </si>
  <si>
    <t>18. Generar una capacitación sobre el uso de los diferentes roles del Aplicativo Notificar, dirigido a las áreas de documentación o quien hace sus veces.</t>
  </si>
  <si>
    <t xml:space="preserve">170700-29-2025-02-01  
“Chatarrización”
</t>
  </si>
  <si>
    <t xml:space="preserve">RG01: Adelantar el proceso de chatarrización de mercancía aprehendida decomisada o en abandono y bienes a favor de la Nación, sin el cumplimiento de requisitos legales o procedimentales   
RFC01: Incluir o excluir discrecionalmente del proceso de chatarrización mercancía aprehendida decomisada o en abandono y/o bienes a favor de la Nación     </t>
  </si>
  <si>
    <t xml:space="preserve">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t>
  </si>
  <si>
    <t xml:space="preserve">A1. La Subdirección de Compras y Contratos con apoyo de la Subdirección Logística, en el futuro proceso de contratación, realizarán análisis de precios por tipo de chatarra (ej. Cobre, Aluminio, Bronce), discriminando por región geográfica o por Dirección Seccional, </t>
  </si>
  <si>
    <t xml:space="preserve"> 1) Análisis estadístico del material que resulta de los eventos de chatarrización. 2) Estudio de mercado del precio de venta de chatarra discriminado por material y región </t>
  </si>
  <si>
    <t xml:space="preserve">Análisis del sector del futuro proceso de contratación </t>
  </si>
  <si>
    <r>
      <rPr>
        <b/>
        <sz val="12"/>
        <rFont val="Arial"/>
        <family val="2"/>
      </rPr>
      <t>DGC</t>
    </r>
    <r>
      <rPr>
        <sz val="12"/>
        <rFont val="Arial"/>
        <family val="2"/>
      </rPr>
      <t xml:space="preserve">
Subdirección Logística
Subdirección de Compras y Contratos</t>
    </r>
  </si>
  <si>
    <t>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t>
  </si>
  <si>
    <t>A2. Verificar que dentro de la unidad documental el reporte de abandonos tenga como anexo la relación de la mercancía de manera individualizada.</t>
  </si>
  <si>
    <t>Elaboración de la relación de la mercancía</t>
  </si>
  <si>
    <t>Relación de la mercancía individualizada</t>
  </si>
  <si>
    <r>
      <rPr>
        <b/>
        <sz val="12"/>
        <rFont val="Arial"/>
        <family val="2"/>
      </rPr>
      <t>DGC</t>
    </r>
    <r>
      <rPr>
        <sz val="12"/>
        <rFont val="Arial"/>
        <family val="2"/>
      </rPr>
      <t xml:space="preserve">
Direcciones Seccionales</t>
    </r>
  </si>
  <si>
    <t xml:space="preserve">A13. 
a. Adelantar el proceso de contratación de la solución tecnológica.
b. Definir un plan de trabajo de desarrollo de la solución tecnológica
c. Iniciar el desarrollo de la solución tecnológica.
d. Poner en producción la solución tecnológica
</t>
  </si>
  <si>
    <t xml:space="preserve">a) Elaboración, revisión y presentación del anexo No. 3 y No. 15 que hacen parte del SDP de la contratación del NSGC.
b) Publicación del Proceso"  
Contrato Firmado  
Plan de trabajo  
"a) Informes de seguimiento/actas de reunión
b1) (01) Un  formato de Aceptación de Pruebas funcionales y salida a producción - FT-IIT-1851.
b2) (01) Un formato información de versión   FT-IIT-2180
b3) (01) Un Acta de comité de gestión de Cambios de Tecnología del correspondiente software instalado y en producción" 
</t>
  </si>
  <si>
    <t xml:space="preserve">a) Elaboración, revisión y presentación del anexo No. 3 y No. 15 que hacen parte del SDP de la contratación del NSGC. (2)
b) Publicación del Proceso"
Contrato Firmado
Plan de trabajo
"a) Informes de seguimiento/actas de reunión (1)
b1) (01) Un  formato de Aceptación de Pruebas funcionales y salida a producción - FT-IIT-1851.M (1)
b2) (01) Un formato información de versión   FT-IIT-2180
b3) (01) Un Acta de comité de gestión de Cambios de Tecnología del correspondiente software instalado y en producción"  (4)
a) 1/10/2024     31/08/2025
b) 2/09/2025 30/11/2025 
01/12/2025 30/05/2026
01/06/2026 30/10/2026
a) 1/11/2026    31/01/2028
b) 1/12/2026     31/10/2027
</t>
  </si>
  <si>
    <r>
      <rPr>
        <b/>
        <sz val="12"/>
        <rFont val="Arial"/>
        <family val="2"/>
      </rPr>
      <t xml:space="preserve">DGC
</t>
    </r>
    <r>
      <rPr>
        <sz val="12"/>
        <rFont val="Arial"/>
        <family val="2"/>
      </rPr>
      <t>Dirección de Gestión de Innovación y Tecnología
Subdirección Logística</t>
    </r>
  </si>
  <si>
    <t>A3. Capacitación a la Direcciones Seccionales sobre procedimientos e instructivos vigentes - mientras se desarrolla la A14</t>
  </si>
  <si>
    <t>Capacitación a las Direcciones Seccionales</t>
  </si>
  <si>
    <t>Lista de asistencia de la capacitación</t>
  </si>
  <si>
    <r>
      <rPr>
        <b/>
        <sz val="12"/>
        <rFont val="Arial"/>
        <family val="2"/>
      </rPr>
      <t xml:space="preserve">DGC
</t>
    </r>
    <r>
      <rPr>
        <sz val="12"/>
        <rFont val="Arial"/>
        <family val="2"/>
      </rPr>
      <t>Coordinación de Chatarrizaciones y Destrucciones 
Coordinación de Documentación</t>
    </r>
  </si>
  <si>
    <t>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t>
  </si>
  <si>
    <t>A4. Se elaborará una lista de chequeo, donde se listarán los documentos o actos administrativos mínimos previos que deben reposar en el proyecto de resolución</t>
  </si>
  <si>
    <t>Elaboración de formato con lista de chequeo</t>
  </si>
  <si>
    <t>Formato Lista de chequeo avalado por el director seccional</t>
  </si>
  <si>
    <r>
      <rPr>
        <b/>
        <sz val="12"/>
        <rFont val="Arial"/>
        <family val="2"/>
      </rPr>
      <t xml:space="preserve">DGC
</t>
    </r>
    <r>
      <rPr>
        <sz val="12"/>
        <rFont val="Arial"/>
        <family val="2"/>
      </rPr>
      <t>Direcciones Seccionales</t>
    </r>
    <r>
      <rPr>
        <b/>
        <sz val="12"/>
        <rFont val="Arial"/>
        <family val="2"/>
      </rPr>
      <t xml:space="preserve">
</t>
    </r>
    <r>
      <rPr>
        <sz val="12"/>
        <rFont val="Arial"/>
        <family val="2"/>
      </rPr>
      <t xml:space="preserve">Coordinación de Chatarrizaciones y Destrucciones </t>
    </r>
  </si>
  <si>
    <t>A5. Actualización instructivo IN-ADF-216</t>
  </si>
  <si>
    <t>Actualización instructivo IN-ADF-216</t>
  </si>
  <si>
    <t>Instructivo IN-ADF-216 versión 3</t>
  </si>
  <si>
    <r>
      <rPr>
        <b/>
        <sz val="12"/>
        <rFont val="Arial"/>
        <family val="2"/>
      </rPr>
      <t>DGC</t>
    </r>
    <r>
      <rPr>
        <sz val="12"/>
        <rFont val="Arial"/>
        <family val="2"/>
      </rPr>
      <t xml:space="preserve">
Coordinación de Chatarrizaciones y Destrucciones
Coordinación de Procesos y Riesgos Operacionales</t>
    </r>
  </si>
  <si>
    <t>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t>
  </si>
  <si>
    <t>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t>
  </si>
  <si>
    <t>Realizar capacitación virtual</t>
  </si>
  <si>
    <r>
      <rPr>
        <b/>
        <sz val="12"/>
        <rFont val="Arial"/>
        <family val="2"/>
      </rPr>
      <t>DGC</t>
    </r>
    <r>
      <rPr>
        <sz val="12"/>
        <rFont val="Arial"/>
        <family val="2"/>
      </rPr>
      <t xml:space="preserve">
Coordinación de Chatarrizaciones y Destrucciones
Direcciones Seccionales</t>
    </r>
  </si>
  <si>
    <t>A14.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t>
  </si>
  <si>
    <t>Elevar consulta interinstitucional</t>
  </si>
  <si>
    <t>Presentación de consulta</t>
  </si>
  <si>
    <r>
      <rPr>
        <b/>
        <sz val="12"/>
        <rFont val="Arial"/>
        <family val="2"/>
      </rPr>
      <t>DGC</t>
    </r>
    <r>
      <rPr>
        <sz val="12"/>
        <rFont val="Arial"/>
        <family val="2"/>
      </rPr>
      <t xml:space="preserve">
Subdirección Logística</t>
    </r>
  </si>
  <si>
    <t>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t>
  </si>
  <si>
    <t>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t>
  </si>
  <si>
    <t>A3. Capacitación a la Direcciones Seccionales sobre procedimientos e instructivos vigentes - mientras se desarrolla la A13</t>
  </si>
  <si>
    <t>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t>
  </si>
  <si>
    <t xml:space="preserve">A13.  
a. Adelantar el proceso de contratación de la solución tecnológica.
b. Definir un plan de trabajo de desarrollo de la solución tecnológica
c. Iniciar el desarrollo de la solución tecnológica.
d. Poner en producción la solución tecnológica
</t>
  </si>
  <si>
    <t>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t>
  </si>
  <si>
    <t>A7. Se le presentará a las Direcciones Seccionales un lineamiento o memorando donde se relacione los instructivos, procedimientos y clausulas contractuales de la modalidad de Chatarrización, para la correcta ejecución de los lotes de chatarrización.</t>
  </si>
  <si>
    <t>Elaboración de lineamiento o memorando</t>
  </si>
  <si>
    <t>Memorando  o lineamiento</t>
  </si>
  <si>
    <r>
      <rPr>
        <b/>
        <sz val="12"/>
        <rFont val="Arial"/>
        <family val="2"/>
      </rPr>
      <t xml:space="preserve">DGC
</t>
    </r>
    <r>
      <rPr>
        <sz val="12"/>
        <rFont val="Arial"/>
        <family val="2"/>
      </rPr>
      <t>Subdirección Logística
Coordinación de Chatarrizaciones y Destrucciones</t>
    </r>
  </si>
  <si>
    <t>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t>
  </si>
  <si>
    <t>A15. Se realizará Autoevaluación aleatoria para identificar que la Dirección Seccional de Cúcuta este ejecutando la chatarrización de acuerdo con lo estipulado en el instructivo IN-ADF-216</t>
  </si>
  <si>
    <t>Realizar la autoevaluación</t>
  </si>
  <si>
    <t>Informe de autoevaluación</t>
  </si>
  <si>
    <r>
      <rPr>
        <b/>
        <sz val="12"/>
        <rFont val="Arial"/>
        <family val="2"/>
      </rPr>
      <t>DGC</t>
    </r>
    <r>
      <rPr>
        <sz val="12"/>
        <rFont val="Arial"/>
        <family val="2"/>
      </rPr>
      <t xml:space="preserve">
Subdirección Logística
Coordinación de Chatarrización y Destrucciones</t>
    </r>
  </si>
  <si>
    <t>A8. Se elaborará formato de informe gerencial de chatarrización de mercancías, donde se incluirá una lista de chequeo con los documentos que permitan ejercer el control de lo establecido en el instructivo IN-ADF-0216.</t>
  </si>
  <si>
    <t>Elaboración del Informe gerencial de chatarrización de mercancías</t>
  </si>
  <si>
    <t>Formato Informe gerencial de chatarrización de mercancías</t>
  </si>
  <si>
    <r>
      <rPr>
        <b/>
        <sz val="12"/>
        <rFont val="Arial"/>
        <family val="2"/>
      </rPr>
      <t>DGC</t>
    </r>
    <r>
      <rPr>
        <sz val="12"/>
        <rFont val="Arial"/>
        <family val="2"/>
      </rPr>
      <t xml:space="preserve">
Direcciones Seccionales
Coordinación de Chatarrizaciones y Destrucciones.</t>
    </r>
  </si>
  <si>
    <t>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t>
  </si>
  <si>
    <t>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t>
  </si>
  <si>
    <t>A9. Se realizará consulta a la Dirección de Gestión Jurídica, con el fin de determinar la viabilidad de la disposición de esta mercancía a través de otras modalidades.</t>
  </si>
  <si>
    <t>Socialización concepto jurídico
Alcance al memorando 155 del 01/08/2025</t>
  </si>
  <si>
    <t>Concepto jurídico</t>
  </si>
  <si>
    <t xml:space="preserve">INSP.1707022414
H1, 2, 3
Validación del procesamiento de los saldos que afectan el SI Obligación financiera.
</t>
  </si>
  <si>
    <t xml:space="preserve">H1.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</si>
  <si>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</si>
  <si>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Estrategia de digitalización del proyecto.</t>
  </si>
  <si>
    <r>
      <rPr>
        <b/>
        <sz val="12"/>
        <rFont val="Arial"/>
        <family val="2"/>
      </rPr>
      <t>DGI</t>
    </r>
    <r>
      <rPr>
        <sz val="12"/>
        <rFont val="Arial"/>
        <family val="2"/>
      </rPr>
      <t xml:space="preserve">
Dirección de Gestión de Innovación y Tecnología</t>
    </r>
  </si>
  <si>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t>
    </r>
  </si>
  <si>
    <t xml:space="preserve">4. Iniciar el proceso de contratación </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</si>
  <si>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t>
    </r>
  </si>
  <si>
    <t>H2.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</si>
  <si>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11. Elaborar la solicitud de servicio para la creación o ajuste de un Sistema de Información, conforme el PR-SI-0002 Gestión de solicitudes para la creación o ajuste de sistemas de información.</t>
  </si>
  <si>
    <t>Elaborar la solicitud de servicio para la creación o ajuste de un Sistema de Información</t>
  </si>
  <si>
    <t>Formato de solicitud de servicio para la creación o ajuste de un Sistema de Información</t>
  </si>
  <si>
    <r>
      <rPr>
        <b/>
        <sz val="12"/>
        <rFont val="Arial"/>
        <family val="2"/>
      </rPr>
      <t>DGI</t>
    </r>
    <r>
      <rPr>
        <sz val="12"/>
        <rFont val="Arial"/>
        <family val="2"/>
      </rPr>
      <t xml:space="preserve">
Subdirección de Soluciones y Desarrollo
Subdirección de Recaudo
Coordinación de Administracion de Aplicativos de Impuestos</t>
    </r>
  </si>
  <si>
    <t>12. Presentar y priorizar la solicitud de servicio para la creación o ajuste de un Sistema de Información ante el centro de despacho, conforme el PR-SI-0002 Gestión de solicitudes para la creación o ajuste de sistemas de  información.</t>
  </si>
  <si>
    <t>Presentar y priorizar la solicitud de servicio</t>
  </si>
  <si>
    <t>Control de Asistencia de Reuniones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</si>
  <si>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
</t>
    </r>
  </si>
  <si>
    <t>H3. Documentos que presentan en las validaciones automáticas y las reglas de negocio predeterminadas en el sistema de Obligación Financiera, debilidades en los parámetros de configuración de los rutina y formatos versión.</t>
  </si>
  <si>
    <t>13. Realizar plan de trabajo para la solución de las situaciones encontradas en los documentos objeto del hallazgo, conforme a la solicitud presentada en centro de despacho</t>
  </si>
  <si>
    <t>Realizar Plan de Trabajo</t>
  </si>
  <si>
    <t xml:space="preserve">14. Realizar reuniones trimestrales de seguimiento y cumplimiento del plan de trabajo </t>
  </si>
  <si>
    <t>Realizar el seguimiento al Plan de Trabajo</t>
  </si>
  <si>
    <t>INSP. 1707022430
H 1,2,3,4,5,6,7,8,9,10,11, 12
Efectividad en los controles y lineamientos normativos en el procedimiento abreviado de devoluciones del Decreto 535 de 2020</t>
  </si>
  <si>
    <t>RG1
RFC1
RFC2</t>
  </si>
  <si>
    <t xml:space="preserve">H1.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</si>
  <si>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</si>
  <si>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A1. Implementar un mecanismo de control para
armonizar la información de los sistemas Obligación Financiera/SIPAC de las obligaciones que han sido detectadas como inconsistencias y reportadas por las direcciones seccionales en aplicación del
Memorando 000033 del 2015.</t>
  </si>
  <si>
    <t>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t>
  </si>
  <si>
    <t>Formato Excel FT-CA- 2316 “Solicitud de Marcación y Desmarcación de Obligaciones en SIPAC”</t>
  </si>
  <si>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</si>
  <si>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t>A2.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</si>
  <si>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</si>
  <si>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</si>
  <si>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 xml:space="preserve">H2.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</si>
  <si>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A3. Solicitar la calificación de perfilamiento de riesgos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</si>
  <si>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</si>
  <si>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Un (1) Listado
Nota: Para cada una de las 34 Direcciones que gestionen solicitudes de devolución</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</si>
  <si>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</si>
  <si>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A4. Establecer el perfil de riesgo de los asuntos que no se enviaron a perfilamiento de riesgos; resueltos en cumplimiento del Decreto 535 de 2020, que corresponden a los saldos en renta y ventas.</t>
  </si>
  <si>
    <t xml:space="preserve">H3.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</si>
  <si>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
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t>
  </si>
  <si>
    <t>Tarea Acción No.2. Unificar en una base de datos Los resultados obtenidos en aplicación de la Acción No. 2</t>
  </si>
  <si>
    <t>Una (1) Base de datos.
Nota: Para cada una de las 34 Direcciones que gestionen solicitudes de devolución</t>
  </si>
  <si>
    <t>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</si>
  <si>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</si>
  <si>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Un (1)  Acta de Reunión
Nota: Para cada una de las 34 Direcciones que gestionen solicitudes de devolución</t>
  </si>
  <si>
    <t xml:space="preserve">H4. Se identificaron 98 devoluciones otorgadas por valor total de 2.066.178.000 sin solicitud del Perfil de Riesgos en el proceso de gestión y reconocimiento.   </t>
  </si>
  <si>
    <t>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</si>
  <si>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</si>
  <si>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</si>
  <si>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t xml:space="preserve">A8. Dar aplicación a lo establecido en los procedimientos del Subproceso de Devoluciones en cuanto a solicitar el reproceso de saldos cuando se detecten saldos de la obligación con inconsistencias. </t>
  </si>
  <si>
    <t>Diligenciar informe de reprocesos solicitados.</t>
  </si>
  <si>
    <t>Reportes trimestrales que evidencien los saldos inconsistentes que fueron objeto de reproceso.
Nota: Para cada una de las 34 Direcciones que gestionen solicitudes de devolución</t>
  </si>
  <si>
    <t xml:space="preserve">H5.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</si>
  <si>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A9. Actualizar cartilla “Manual Servicio Informático SI Devoluciones” para incorporar el uso de la información “Días transcurridos” que está incluida en el reporte “Informe de solicitudes radicadas”.</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</si>
  <si>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</si>
  <si>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</si>
  <si>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r>
      <rPr>
        <b/>
        <sz val="12"/>
        <rFont val="Arial"/>
        <family val="2"/>
      </rPr>
      <t>DGI</t>
    </r>
    <r>
      <rPr>
        <sz val="12"/>
        <rFont val="Arial"/>
        <family val="2"/>
      </rPr>
      <t xml:space="preserve">
NC - Subproceso Recaudo - Devoluciones
Coordinación de Devoluciones y Compensaciones</t>
    </r>
  </si>
  <si>
    <t>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</si>
  <si>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</si>
  <si>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Una (1) Comunicación remitida a todas las Direcciones Seccionales</t>
  </si>
  <si>
    <t xml:space="preserve">H6.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</si>
  <si>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</si>
  <si>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</si>
  <si>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</si>
  <si>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r>
      <rPr>
        <b/>
        <sz val="12"/>
        <rFont val="Arial"/>
        <family val="2"/>
      </rPr>
      <t>DGI</t>
    </r>
    <r>
      <rPr>
        <sz val="12"/>
        <rFont val="Arial"/>
        <family val="2"/>
      </rPr>
      <t xml:space="preserve">
DS - Subproceso Recaudo - Devoluciones
Direcciones Seccionales de Impuestos
Direcciones Seccionales de Impuestos y Aduanas
Divisiones de Gestión de Recaudo
Divisiones de Gestión de Recaudo y Cobranzas</t>
    </r>
  </si>
  <si>
    <t xml:space="preserve">H7.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</si>
  <si>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A12.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</si>
  <si>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</si>
  <si>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</si>
  <si>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r>
      <rPr>
        <b/>
        <sz val="12"/>
        <rFont val="Arial"/>
        <family val="2"/>
      </rPr>
      <t>DGI</t>
    </r>
    <r>
      <rPr>
        <sz val="12"/>
        <rFont val="Arial"/>
        <family val="2"/>
      </rPr>
      <t xml:space="preserve">
NC - Asistencia al Usuario
Coordinación  de Administración del Registro Único Tributario</t>
    </r>
  </si>
  <si>
    <t>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</si>
  <si>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</si>
  <si>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</si>
  <si>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</si>
  <si>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</si>
  <si>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</si>
  <si>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 xml:space="preserve">H8.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</si>
  <si>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</si>
  <si>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</si>
  <si>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t>
  </si>
  <si>
    <t>Inicio prueba en producción piloto en el SIIF Nación con la Dirección de Impuestos y Aduanas de Pereira 
Puesta en producción del SIIF Nación para el pago de las resoluciones de devoluciones en todas las Direcciones Seccionales.
Actualización de los procedimientos PR-RE-0124, PR-RE-0125, PR-RE-0126, PR-RE-0128  y PR-RE-0133 de acuerdo al pago de las resoluciones de devoluciones por medio del aplicativo SIIF Nación
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t>
  </si>
  <si>
    <t>Reporte del SIIF Nación de los pagos de las resoluciones de devoluciones realizadas por la Dirección Seccional de impuestos y Aduanas de Pereira.
Reporte del SIIF Nación de los pagos de las resoluciones de devoluciones realizadas por la Direcciones Seccionales.
Procedimientos actualizado
Comunicación enviada a las 34 Direcciones Seccionales informando la actualización de los.procedimientos y la utilización del SIIF para el pago de las devoluciones.</t>
  </si>
  <si>
    <r>
      <rPr>
        <b/>
        <sz val="12"/>
        <rFont val="Arial"/>
        <family val="2"/>
      </rPr>
      <t>DGI</t>
    </r>
    <r>
      <rPr>
        <sz val="12"/>
        <rFont val="Arial"/>
        <family val="2"/>
      </rPr>
      <t xml:space="preserve">
NC - Subproceso Recaudo - Devoluciones
Coordinación de Devoluciones y Compensaciones
Coordinación de Contabilidad de la Función Recaudadora</t>
    </r>
  </si>
  <si>
    <t xml:space="preserve">H9. Al efectuar el análisis de la información suministrada por la DIAN en el archivo denominado “Información 10 430 formato 1668.xlsx”, se identificó un mismo número de cuenta bancaria registrado para 2 contribuyentes beneficiarios de devolución distintos.  </t>
  </si>
  <si>
    <t>A17. Socializar con las direcciones seccionales el alcance de la actualización realizada a los procedimientos del Subproceso de Devoluciones y Compensaciones.</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</si>
  <si>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</si>
  <si>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</si>
  <si>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</si>
  <si>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</si>
  <si>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</si>
  <si>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H10. Se evidenció que se giraron recursos por valor de $26.929.284.000, en rangos superiores a los 10, 20, 30, 50 y 100 días calendario siguientes a la fecha de expedición de los respectivos actos administrativos donde se reconoce y ordena devolver los saldos a favor. </t>
  </si>
  <si>
    <t>A19. Definir la estrategia de digitalización</t>
  </si>
  <si>
    <r>
      <rPr>
        <b/>
        <sz val="12"/>
        <rFont val="Arial"/>
        <family val="2"/>
      </rPr>
      <t>DGI</t>
    </r>
    <r>
      <rPr>
        <sz val="12"/>
        <rFont val="Arial"/>
        <family val="2"/>
      </rPr>
      <t xml:space="preserve">
NC - Subproceso Innovación y Tecnología 
Dirección de Gestión de Innovación y Tecnología
Subdireccion de Innovacion y Proyectos
Subdireccion de Soluciones y Desarrollo</t>
    </r>
  </si>
  <si>
    <t>20.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</si>
  <si>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t>
    </r>
  </si>
  <si>
    <t xml:space="preserve">H11. Se evidenciaron inconsistencias y debilidades en la trazabilidad y confiabilidad de la información suministrada por la DIAN.       </t>
  </si>
  <si>
    <t xml:space="preserve">21. Definir los requerimientos no funcionales </t>
  </si>
  <si>
    <r>
      <rPr>
        <b/>
        <sz val="12"/>
        <rFont val="Arial"/>
        <family val="2"/>
      </rPr>
      <t>DGI</t>
    </r>
    <r>
      <rPr>
        <sz val="12"/>
        <rFont val="Arial"/>
        <family val="2"/>
      </rPr>
      <t xml:space="preserve">
NC - Subproceso Innovación y Tecnología 
Dirección de Gestión de Innovación y Tecnología</t>
    </r>
  </si>
  <si>
    <t xml:space="preserve">22. Iniciar el proceso de contratación </t>
  </si>
  <si>
    <t>23.Definir la priorización funcional de la implementación</t>
  </si>
  <si>
    <t xml:space="preserve">24. Definir un plan de trabajo de desarrollo de la solución tecnológica </t>
  </si>
  <si>
    <t xml:space="preserve">25.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</si>
  <si>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
Dirección de Gestión de Innovación y Tecnología</t>
    </r>
  </si>
  <si>
    <t xml:space="preserve">H12.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</si>
  <si>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26. Iniciar el desarrollo de la solución tecnológica.</t>
  </si>
  <si>
    <t>INSP. 1707022431
H 1,2,3,4</t>
  </si>
  <si>
    <t xml:space="preserve">H1. Facilidades de pago otorgadas sin el lleno de requisitos exigidos en el procedimiento PR-CA-0272, PR-CA-0424 y Decreto 688 de 2020.            </t>
  </si>
  <si>
    <t xml:space="preserve">ID del Riesgo de Gestión  : Otorgamiento sin el lleno de requisitos legales de facilidades de pago durante la emergencia económica, social y ecológica 2020.
RFC.  Otorgamiento de facilidades de pago por fuera de términos legales Decreto 688 de 2020 sin denuncio de bienes y facilidades otorgadas por ley 2010 de 2019 beneficiando al contribuyente en la tasa de interés </t>
  </si>
  <si>
    <t>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t>
  </si>
  <si>
    <t>Modificar documento</t>
  </si>
  <si>
    <t>Documento Entregado a la Dirección de Gestión de impuestos</t>
  </si>
  <si>
    <r>
      <rPr>
        <b/>
        <sz val="12"/>
        <rFont val="Arial"/>
        <family val="2"/>
      </rPr>
      <t>DGI</t>
    </r>
    <r>
      <rPr>
        <sz val="12"/>
        <rFont val="Arial"/>
        <family val="2"/>
      </rPr>
      <t xml:space="preserve">
NC - Subproceso Administracion de Cartera 
Dirección de Gestión de Impuestos 
Subdireccion de Cobranzas y Control Extensivo 
Coordinación de Cobranzas
ACTUALIZADO
30112021</t>
    </r>
  </si>
  <si>
    <t>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t>
  </si>
  <si>
    <t>Modificar el formato FT-COT-2386</t>
  </si>
  <si>
    <t>Formato publicado en la intranet de la entidad</t>
  </si>
  <si>
    <t xml:space="preserve">H2.  Facilidades de pago otorgadas con obligaciones presentadas fuera del término señalado en el Decreto 688 de 2020 – procedimiento abreviado y sin denuncio de bienes.            </t>
  </si>
  <si>
    <t>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
accedan al respectivo beneficio bajo la certeza de la aplicación del tratamiento normativo que le resulta aplicable.</t>
  </si>
  <si>
    <t>Documento Entregado a la Dirección de Gestión de Impuestos</t>
  </si>
  <si>
    <t>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t>
  </si>
  <si>
    <t>Verificar el control en formato FT-COT-2616</t>
  </si>
  <si>
    <t xml:space="preserve">Papel de trabajo firmado por el Director Seccional, Jefe de División, Jefe GIT  en donde se describa la verificación realizada y los hallazgos encontrados </t>
  </si>
  <si>
    <t xml:space="preserve">H3.  Facilidades de pago otorgadas con obligaciones presentadas fuera del término señalado en la Ley 2010 de 2019 – PR-CA-0424, beneficiando contribuyentes en la tasa de interés.            </t>
  </si>
  <si>
    <t>Realziar control al  formato FT-COT-2616</t>
  </si>
  <si>
    <t>Informe Gerencial de las situaciones encontradas</t>
  </si>
  <si>
    <t xml:space="preserve">H4.  Acto Administrativo (Circular externa oooo3 de abril 14 de 2020) proferido por funcionario sin la debida competencia, en contravía de lo establecido en la Resolución 457 de noviembre 20 de 2008.  </t>
  </si>
  <si>
    <t>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t>
  </si>
  <si>
    <t>Capacitación</t>
  </si>
  <si>
    <t>INSP. 1707022433
H1 
Efectividad en la fiscalización, liquidación, cobro y recaudo tributario - Seccional Yopal.</t>
  </si>
  <si>
    <t>RFC1
RFC2</t>
  </si>
  <si>
    <t xml:space="preserve">No se especifica Hallazgo
RG: Pérdida de oportunidad y efectividad para ejercer la acción de cobro             </t>
  </si>
  <si>
    <t xml:space="preserve">N/A
RG: Pérdida de oportunidad y efectividad para ejercer la acción de cobro             
RFC: Pérdida, adulteración, ocultamiento, daño o destrucción de documentos o información.    
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</si>
  <si>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</si>
  <si>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</si>
  <si>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</si>
  <si>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</si>
  <si>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</si>
  <si>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</si>
  <si>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</si>
  <si>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t xml:space="preserve">3. Diseñar una estrategia para la digitalización de expedientes
</t>
  </si>
  <si>
    <t>Formular una estrategia de Digitalización</t>
  </si>
  <si>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</si>
  <si>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</si>
  <si>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</si>
  <si>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</si>
  <si>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Administrar y gestionar la cartera conforme lo establecido en el Modelo a través de la cartilla CT-CA-086 y el formato FT-CA-5219 Seguimiento a evacuación mensual de carga laboral, con base en la segmentación y priorización informada en el inventario publicado</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</si>
  <si>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</si>
  <si>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</si>
  <si>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</si>
  <si>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t xml:space="preserve">INSP. 1707022441
H1,2,3
Inadmisorio en Devoluciones </t>
  </si>
  <si>
    <t xml:space="preserve">H1.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</si>
  <si>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</si>
  <si>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</si>
  <si>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</si>
  <si>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</si>
  <si>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r>
      <rPr>
        <b/>
        <sz val="12"/>
        <rFont val="Arial"/>
        <family val="2"/>
      </rPr>
      <t>DGI</t>
    </r>
    <r>
      <rPr>
        <sz val="12"/>
        <rFont val="Arial"/>
        <family val="2"/>
      </rPr>
      <t xml:space="preserve">
NC - Subproceso Recaudo - Devoluciones
Subdirección de Devoluciones</t>
    </r>
  </si>
  <si>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</si>
  <si>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</si>
  <si>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</si>
  <si>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Memorando que reitere la obligación de dar aplicación permanente al Numeral 13 del Manual del Servicio Informático de Devoluciones MN COT 0012 y al Numeral 3.4 de la Cartilla Guía de Sustanciación CR COT 0038</t>
  </si>
  <si>
    <r>
      <rPr>
        <b/>
        <sz val="12"/>
        <rFont val="Arial"/>
        <family val="2"/>
      </rPr>
      <t>DGI</t>
    </r>
    <r>
      <rPr>
        <sz val="12"/>
        <rFont val="Arial"/>
        <family val="2"/>
      </rPr>
      <t xml:space="preserve">
NC-Subproceso Innovacion y Tecnologia
Subdireccion de Innovacion y Proyectos</t>
    </r>
  </si>
  <si>
    <t>Definir los requerimientos funcionales V1</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</si>
  <si>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</si>
  <si>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H2. Se identificaron ocho (8) contribuyentes con solicitudes de devolución por valor de $310.729.000 a los cuales la DIAN les profirió autos inadmisorios automáticos improcedentes al endilgarles causales de inadmisión no aplicables a su realidad tributaría.</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</si>
  <si>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</si>
  <si>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13.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</si>
  <si>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</si>
  <si>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</si>
  <si>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H3.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</si>
  <si>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 xml:space="preserve">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</si>
  <si>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</si>
  <si>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 xml:space="preserve">2. Proferir oficio dirigido a los solicitantes de devolución de los asuntos identificados, con los parámetros de la campaña </t>
  </si>
  <si>
    <t>Oficio campaña enviado</t>
  </si>
  <si>
    <t>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</si>
  <si>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</si>
  <si>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</si>
  <si>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</si>
  <si>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1. Evaluar mensualmente el reporte de asuntos con marcas improcedentes</t>
  </si>
  <si>
    <t>Acta mensual de evaluación de necesidades de ajustes o nuevos desarrollos a implementar en el Servicio Informático de Devoluciones.</t>
  </si>
  <si>
    <t xml:space="preserve">17.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</si>
  <si>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</si>
  <si>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</si>
  <si>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</si>
  <si>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</si>
  <si>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 xml:space="preserve">TECNOLÓGICO TRIBUTARIO
Insp. 1707022401 
Insp. 1707022411 
Insp. 1707022413 
Insp.1707022420 </t>
  </si>
  <si>
    <t xml:space="preserve">Insp. 1707022401 - Prescripción de Obligaciones Tributarias: Una vez analizada cada una de las variables establecidas para el proceso y alcance de la inspección, se puede concluir que no existen indicios de Fraude y Corrupción asociados a la presente inspección.
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1. 2401-RG1: Vencimiento de términos: Posibilidad de incumplimiento de los términos legales (prescripción, caducidad) en las actuaciones que debe realizar la DIAN en cumplimiento de sus funciones.
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</si>
  <si>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r>
      <rPr>
        <b/>
        <sz val="12"/>
        <rFont val="Arial"/>
        <family val="2"/>
      </rPr>
      <t xml:space="preserve">DGI </t>
    </r>
    <r>
      <rPr>
        <sz val="12"/>
        <rFont val="Arial"/>
        <family val="2"/>
      </rPr>
      <t xml:space="preserve">
NC - Subproceso Innovacion y Tecnologia
Dirección de Gestión de Innovación y Tecnología</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</si>
  <si>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</si>
  <si>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NC - Subproceso Innovacion y Tecnologia
Dirección de Gestión de Innovación y Tecnología</t>
    </r>
  </si>
  <si>
    <t>6. Definir la priorización funcional de la implementación</t>
  </si>
  <si>
    <t xml:space="preserve">7. Definir un plan de trabajo de desarrollo de la solución tecnológica </t>
  </si>
  <si>
    <t xml:space="preserve">8. Aprobar o validar el plan de trabajo de la implementación de la solución tecnológica </t>
  </si>
  <si>
    <t>9. Iniciar el desarrollo de la solución tecnológica.</t>
  </si>
  <si>
    <t>10. Iniciar la implementación de la solución tecnológica</t>
  </si>
  <si>
    <t>11. Poner en  producción la solución tecnológica</t>
  </si>
  <si>
    <r>
      <rPr>
        <b/>
        <sz val="12"/>
        <rFont val="Arial"/>
        <family val="2"/>
      </rPr>
      <t xml:space="preserve">DGI </t>
    </r>
    <r>
      <rPr>
        <sz val="12"/>
        <rFont val="Arial"/>
        <family val="2"/>
      </rPr>
      <t xml:space="preserve">
NC - Subproceso Innovacion y Tecnologia
Subdirección de Gestión de Tecnología de la Información y las Telecomunicaciones</t>
    </r>
  </si>
  <si>
    <t>INSP. 1707022450
H 1, 2, 3, 4, 5 y 6 
Verificación a la Gestión de las funciones del GIT Secretaría de Cobranzas en el Proceso de Cobro Dirección Seccional Impuestos de Medellín</t>
  </si>
  <si>
    <t>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</si>
  <si>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2. 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</si>
  <si>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r>
      <rPr>
        <b/>
        <sz val="12"/>
        <rFont val="Arial"/>
        <family val="2"/>
      </rPr>
      <t>DGI</t>
    </r>
    <r>
      <rPr>
        <sz val="12"/>
        <rFont val="Arial"/>
        <family val="2"/>
      </rPr>
      <t xml:space="preserve">
NC- Subproceso Innovación y Tecnología
Dirección de Gestión de Innovación y Tecnología</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</si>
  <si>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</si>
  <si>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</si>
  <si>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t>
  </si>
  <si>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</si>
  <si>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12. Realizar audioritas insitu y/o de escritorio paraVerificar el Registro en SIPAC del reparto de las obligaciones en las Direcciones Seccionales y Dirección Operativa de Grandes Contribuyentes.</t>
  </si>
  <si>
    <t>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</si>
  <si>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DGI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</si>
  <si>
    <t>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</si>
  <si>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</si>
  <si>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</si>
  <si>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r>
      <rPr>
        <b/>
        <sz val="12"/>
        <rFont val="Arial"/>
        <family val="2"/>
      </rPr>
      <t xml:space="preserve">DGI
</t>
    </r>
    <r>
      <rPr>
        <sz val="12"/>
        <rFont val="Arial"/>
        <family val="2"/>
      </rPr>
      <t>DS - Subproceso Recaudo - Devoluciones
Direccion Seccional de Impuestos de Medellin
Divión de Recaudo y Cobranzas
GIT Secretaria.</t>
    </r>
  </si>
  <si>
    <t>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</si>
  <si>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</si>
  <si>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</si>
  <si>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</si>
  <si>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r>
      <rPr>
        <b/>
        <sz val="12"/>
        <rFont val="Arial"/>
        <family val="2"/>
      </rPr>
      <t xml:space="preserve">DGI
</t>
    </r>
    <r>
      <rPr>
        <sz val="12"/>
        <rFont val="Arial"/>
        <family val="2"/>
      </rPr>
      <t>DS - Subproceso Recaudo - Devoluciones
Direccion Seccional de Impuestos de Medellin
Divión de Recaudo y Cobranzas</t>
    </r>
  </si>
  <si>
    <t>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</si>
  <si>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15. 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</si>
  <si>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1. Verificación del beneficiario de los depósitos judiciales pagados desde el 01/08/2022 a 31/0/2023.
2. En caso de existir diferencias entre el deudor y el beneficiario del depósito judicial, solicitar a la Seccional que relacione la excepción en la cual se encuentra, de acuerdo a lo establecido en el procedimiento PR-COT-0275 
3. Retroalimentar al Banco Agrario cuando se identifiquen depósitos judiciales que fueron pagados a un beneficiario diferente al autorizado por la DIAN</t>
  </si>
  <si>
    <r>
      <rPr>
        <b/>
        <sz val="12"/>
        <rFont val="Arial"/>
        <family val="2"/>
      </rPr>
      <t>DGI</t>
    </r>
    <r>
      <rPr>
        <sz val="12"/>
        <rFont val="Arial"/>
        <family val="2"/>
      </rPr>
      <t xml:space="preserve">
NC-Subproceso Administracion de Cartera 
Subdireccion de Cobranzas y Control Extensivo </t>
    </r>
  </si>
  <si>
    <t>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</si>
  <si>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16. Revisión del 30% de las facilitades de pago otorgadas con beneficio de ley 2155 de 2021</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</si>
  <si>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</si>
  <si>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</si>
  <si>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r>
      <rPr>
        <b/>
        <sz val="12"/>
        <rFont val="Arial"/>
        <family val="2"/>
      </rPr>
      <t>DGI</t>
    </r>
    <r>
      <rPr>
        <sz val="12"/>
        <rFont val="Arial"/>
        <family val="2"/>
      </rPr>
      <t xml:space="preserve">
NC-Subproceso Administracion de Cartera 
Dirección Seccional de Impuestos de Medellín</t>
    </r>
  </si>
  <si>
    <t xml:space="preserve">17. Retroalimentación a funcionarios del área de cobro sobre resolución de delegación 2925 de 05 de octubre de 2021. </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</si>
  <si>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</si>
  <si>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</si>
  <si>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</si>
  <si>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</si>
  <si>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Asegurar el cumplimiento del procedimiento de Facilidades de pago</t>
  </si>
  <si>
    <t>Documento de resultado</t>
  </si>
  <si>
    <t>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</si>
  <si>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</si>
  <si>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</si>
  <si>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3. RG1: Decisión en la gestión de facilidades de pago por fuera de la norma.
RFC1: Exclusión de un contribuyente de una o varias actividades de control en la gestión de facilidades de pago.</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</si>
  <si>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</si>
  <si>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</si>
  <si>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</si>
  <si>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</si>
  <si>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t>A2.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</si>
  <si>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</si>
  <si>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</si>
  <si>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r>
      <rPr>
        <b/>
        <sz val="12"/>
        <rFont val="Arial"/>
        <family val="2"/>
      </rPr>
      <t>DGI</t>
    </r>
    <r>
      <rPr>
        <sz val="12"/>
        <rFont val="Arial"/>
        <family val="2"/>
      </rPr>
      <t xml:space="preserve">
NC - Subproceso Recaudo - Devoluciones
Subdireccion de Cobranzas y Control Extensivo 
Coordinación de Cobranzas.
NC - Subproceso Recaudo - Devoluciones
Operativa de Grandes Contribuyentes
DS -  - Subproceso Recaudo - Devoluciones
Direcciones Seccionales 
MODIFICADO
13102023</t>
    </r>
  </si>
  <si>
    <t>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t>
  </si>
  <si>
    <t>Divulgar el documento de lineamientos generales a las Direcciones Seccionales y Operativa de Grandes Contribyentes</t>
  </si>
  <si>
    <t>documento</t>
  </si>
  <si>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</si>
  <si>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t>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</si>
  <si>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</si>
  <si>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</si>
  <si>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r>
      <rPr>
        <b/>
        <sz val="12"/>
        <rFont val="Arial"/>
        <family val="2"/>
      </rPr>
      <t xml:space="preserve">DGI
</t>
    </r>
    <r>
      <rPr>
        <sz val="12"/>
        <rFont val="Arial"/>
        <family val="2"/>
      </rPr>
      <t>NC  - Subproceso Recaudo - Devoluciones
Operativa de Grandes Contribuyentes
Jefe de la dependencia de Cobranzas 
DS -  - Subproceso Recaudo - Devoluciones
Direcciones Seccionales 
Jefe de la dependencia de Cobranzas 
MODIFICADO
13102023</t>
    </r>
  </si>
  <si>
    <t xml:space="preserve">A5.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</si>
  <si>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</si>
  <si>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r>
      <rPr>
        <b/>
        <sz val="12"/>
        <rFont val="Arial"/>
        <family val="2"/>
      </rPr>
      <t xml:space="preserve">DGI
</t>
    </r>
    <r>
      <rPr>
        <sz val="12"/>
        <rFont val="Arial"/>
        <family val="2"/>
      </rPr>
      <t>DS - Subproceso Recaudo - Devoluciones
Direcciones Seccionales  de Bogota, Cali, Florencia, Monteria, Santa Marta, Tulua, Villavicencio
Division de Cobranzas y de Recaudo y Cobranzas
MODIFICADO
13102023</t>
    </r>
  </si>
  <si>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</si>
  <si>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</si>
  <si>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</si>
  <si>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t>1. Divulgar el documento de lineamientos generales a las Direcciones Seccionales y Operativa de Grandes Contribyentes</t>
  </si>
  <si>
    <r>
      <rPr>
        <b/>
        <sz val="12"/>
        <rFont val="Arial"/>
        <family val="2"/>
      </rPr>
      <t>DGI</t>
    </r>
    <r>
      <rPr>
        <sz val="12"/>
        <rFont val="Arial"/>
        <family val="2"/>
      </rPr>
      <t xml:space="preserve">
NC - Subproceso Recaudo - Devoluciones
Subdireccion de Cobranzas y Control Extensivo 
Coordinación de Cobranzas.
MODIFICADO
13102023</t>
    </r>
  </si>
  <si>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</si>
  <si>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r>
      <rPr>
        <b/>
        <sz val="12"/>
        <rFont val="Arial"/>
        <family val="2"/>
      </rPr>
      <t>DGI</t>
    </r>
    <r>
      <rPr>
        <sz val="12"/>
        <rFont val="Arial"/>
        <family val="2"/>
      </rPr>
      <t xml:space="preserve">
DS -  Subproceso Recaudo - Devoluciones
Dirección  Seccional  de Bogota
Division de Cobranzas 
MODIFICADO
13102023</t>
    </r>
  </si>
  <si>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</si>
  <si>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A6.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</si>
  <si>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</si>
  <si>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</si>
  <si>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</si>
  <si>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</si>
  <si>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</si>
  <si>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</si>
  <si>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</si>
  <si>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</si>
  <si>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</si>
  <si>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</si>
  <si>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</si>
  <si>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</si>
  <si>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</si>
  <si>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</si>
  <si>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r>
      <rPr>
        <b/>
        <sz val="12"/>
        <rFont val="Arial"/>
        <family val="2"/>
      </rPr>
      <t xml:space="preserve">DGI
</t>
    </r>
    <r>
      <rPr>
        <sz val="12"/>
        <rFont val="Arial"/>
        <family val="2"/>
      </rPr>
      <t>DS - Subproceso Recaudo - Devoluciones
Direcciones Seccionales de Impuestos de Bogotá,  Medellin y Cali
Divión de Recaudo y Cobranzas</t>
    </r>
  </si>
  <si>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</si>
  <si>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</si>
  <si>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</si>
  <si>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r>
      <rPr>
        <b/>
        <sz val="12"/>
        <rFont val="Arial"/>
        <family val="2"/>
      </rPr>
      <t xml:space="preserve">DGI
</t>
    </r>
    <r>
      <rPr>
        <sz val="12"/>
        <rFont val="Arial"/>
        <family val="2"/>
      </rPr>
      <t>DS - Subproceso Recaudo - Devoluciones
Direcciones Seccionales de Impuestos de Bogotá,  Medellin,  Cali y Barranquilla 
Divión de Cobranzas</t>
    </r>
  </si>
  <si>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</si>
  <si>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</si>
  <si>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</si>
  <si>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</si>
  <si>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</si>
  <si>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</si>
  <si>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</si>
  <si>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</si>
  <si>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</si>
  <si>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</si>
  <si>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</si>
  <si>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r>
      <rPr>
        <b/>
        <sz val="12"/>
        <rFont val="Arial"/>
        <family val="2"/>
      </rPr>
      <t xml:space="preserve">DGI
</t>
    </r>
    <r>
      <rPr>
        <sz val="12"/>
        <rFont val="Arial"/>
        <family val="2"/>
      </rPr>
      <t>DS - Subproceso Recaudo - Devoluciones
Direcciones Seccionales de Impuestos de  Cali , Medellin y Barranquilla 
Divión de Cobranzas</t>
    </r>
  </si>
  <si>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</si>
  <si>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</si>
  <si>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</si>
  <si>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</si>
  <si>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r>
      <rPr>
        <b/>
        <sz val="12"/>
        <rFont val="Arial"/>
        <family val="2"/>
      </rPr>
      <t xml:space="preserve">DGI
</t>
    </r>
    <r>
      <rPr>
        <sz val="12"/>
        <rFont val="Arial"/>
        <family val="2"/>
      </rPr>
      <t>DS - Subproceso Recaudo - Devoluciones
Direcciones Seccionales de Impuestos de Bogotá  y Barranquilla 
Divión de Cobranzas</t>
    </r>
  </si>
  <si>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</si>
  <si>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</si>
  <si>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</si>
  <si>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</si>
  <si>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</si>
  <si>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</si>
  <si>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r>
      <rPr>
        <b/>
        <sz val="12"/>
        <rFont val="Arial"/>
        <family val="2"/>
      </rPr>
      <t>DGI</t>
    </r>
    <r>
      <rPr>
        <sz val="12"/>
        <rFont val="Arial"/>
        <family val="2"/>
      </rPr>
      <t xml:space="preserve">
DS - Subproceso Recaudo - Devoluciones
Direcciones Seccionales de Impuestos de Bogotá y Barranquilla 
Divión de Cobranzas</t>
    </r>
  </si>
  <si>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</si>
  <si>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</si>
  <si>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</si>
  <si>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</si>
  <si>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</si>
  <si>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</si>
  <si>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y Barranquilla 
Divión de Cobranzas</t>
    </r>
  </si>
  <si>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</si>
  <si>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</si>
  <si>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</si>
  <si>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</si>
  <si>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r>
      <rPr>
        <b/>
        <sz val="12"/>
        <rFont val="Arial"/>
        <family val="2"/>
      </rPr>
      <t xml:space="preserve">DGI
</t>
    </r>
    <r>
      <rPr>
        <sz val="12"/>
        <rFont val="Arial"/>
        <family val="2"/>
      </rPr>
      <t>DS - Subproceso Recaudo - Devoluciones
Direcciones Seccionales de Impuestos de  Cali
Divión de Cobranzas</t>
    </r>
  </si>
  <si>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</si>
  <si>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r>
      <rPr>
        <b/>
        <sz val="12"/>
        <rFont val="Arial"/>
        <family val="2"/>
      </rPr>
      <t xml:space="preserve">DGI
</t>
    </r>
    <r>
      <rPr>
        <sz val="12"/>
        <rFont val="Arial"/>
        <family val="2"/>
      </rPr>
      <t>DS - Subproceso Recaudo - Devoluciones
Direcciones Seccionales de Impuestos de Bogotá  y Cali
Divión de Cobranzas</t>
    </r>
  </si>
  <si>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</si>
  <si>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</si>
  <si>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</si>
  <si>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</si>
  <si>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Divión de Cobranzas</t>
    </r>
  </si>
  <si>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</si>
  <si>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</si>
  <si>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</si>
  <si>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r>
      <t xml:space="preserve">INSP. 1707022458
 H1, OB1 y O2
</t>
    </r>
    <r>
      <rPr>
        <i/>
        <sz val="12"/>
        <rFont val="Arial"/>
        <family val="2"/>
      </rPr>
      <t>“Procedimiento Régimen Tributario Especial”.</t>
    </r>
  </si>
  <si>
    <t>H1. Se evidencian 15 casos en el Sistema Informático-Régimen Tributario Especial (SI-RTE) correspondientes a los procesos de calificación y readmisión al Régimen Tributario Especial</t>
  </si>
  <si>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</si>
  <si>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A1. Implementar    y    poner    en producción   la   prevalidación automática en el SI RTE, que permita         verificar         la información   y   documentos radicados  por  las  entidades solicitantes,  al  igual  que,  la verificación  del  formato  FT- COT-2742  Lista  de  Chequeo solicitudes RTE.</t>
  </si>
  <si>
    <t>Implementación de    la    solución tecnológica</t>
  </si>
  <si>
    <r>
      <rPr>
        <b/>
        <sz val="12"/>
        <rFont val="Arial"/>
        <family val="2"/>
      </rPr>
      <t>DGI</t>
    </r>
    <r>
      <rPr>
        <sz val="12"/>
        <rFont val="Arial"/>
        <family val="2"/>
      </rPr>
      <t xml:space="preserve">
Dirección de Gestion de Innovación y Tecnología</t>
    </r>
  </si>
  <si>
    <t>Un formato de aceptación de pruebas funcionales y técnicas.</t>
  </si>
  <si>
    <t>Puesta en producción de la solución tecnológica del NSGT</t>
  </si>
  <si>
    <t>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t>
  </si>
  <si>
    <t>1. Controlar  y  hacer seguimiento  a  la información  y  los documentos radicado   en   las solicitudes   RTE presentadas    por las  entidades  sin ánimo de lucro.</t>
  </si>
  <si>
    <t>Informe   de verificación manual    de solicitudes RTE</t>
  </si>
  <si>
    <r>
      <rPr>
        <b/>
        <sz val="12"/>
        <rFont val="Arial"/>
        <family val="2"/>
      </rPr>
      <t>DGI</t>
    </r>
    <r>
      <rPr>
        <sz val="12"/>
        <rFont val="Arial"/>
        <family val="2"/>
      </rPr>
      <t xml:space="preserve">
Subdireccion de Cobranzas y Control Extensivo
Coordinación  Control Extensivo de Obligaciones 
Direcciones Seccionales (según reporte)
Dirección de Gestion de Innovación y Tecnología</t>
    </r>
  </si>
  <si>
    <t>A3. Implementar    y    poner    en producción    el    Módulo    de Reportes  en  el  SI  RTE,  que permita  validar automáticamente la trazabilidad de los actos administrativos generados a través del SI RTE e incluir lo que se gestione de manera manual.</t>
  </si>
  <si>
    <t>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t>
  </si>
  <si>
    <t>Controlar  y  hacer seguimiento a los actos administrativos generados   en   el SI  RTE    y    de manera manual</t>
  </si>
  <si>
    <t>Informe  de verificación manual de solicitudes RTE</t>
  </si>
  <si>
    <t>A5. Verificar si las solicitudes de devolución de saldos a favor en renta y ventas resueltas entre el 13 de abril y el 13 de mayo de 2020 en el marco de las devoluciones abreviadas fueron (SI) o (NO) objeto de auditoría de fiscalización o incluidas enprog</t>
  </si>
  <si>
    <t>Respuesta de Tecnología: Ajuste al Servicio de RTE ESAL</t>
  </si>
  <si>
    <t>Certificación del cumplimient o  de  ajuste al    servicio RTE ESAL.</t>
  </si>
  <si>
    <r>
      <rPr>
        <b/>
        <sz val="12"/>
        <rFont val="Arial"/>
        <family val="2"/>
      </rPr>
      <t>DGI</t>
    </r>
    <r>
      <rPr>
        <sz val="12"/>
        <rFont val="Arial"/>
        <family val="2"/>
      </rPr>
      <t xml:space="preserve">
Subdirección de Fiscalización Tributaria
Coordinación de Sistemas de Información y Procedimiento de Fiscalización Tributaria</t>
    </r>
  </si>
  <si>
    <t>A6. Generar  el  vector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</si>
  <si>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</si>
  <si>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Base       de datos      de NIT         de  entidades  a actualizar  el RUT.</t>
  </si>
  <si>
    <t>Base       de datos      de  NIT         de entidades  a actualizar  el RUT.</t>
  </si>
  <si>
    <t>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</si>
  <si>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</si>
  <si>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Correo electrónico con  el  listado     de los NIT a los que   se   les actualizará el RUT.</t>
  </si>
  <si>
    <t>A8. Actualización    del    Registro Único    Tributario     de    los inscritos      que      presentan diferencia según calificación o retiro   que   emita   el   área competente.</t>
  </si>
  <si>
    <t>Mantener actualizado       el Registro      Único
Tributario         de acuerdo    con    la calificación       en RTE   o   en   caso contrario          su exclusión.</t>
  </si>
  <si>
    <t>Registros actualizados según reporte   y/o informe remitido por la Subdirección            de  Fiscalización Tributaria con         los debidos soportes.</t>
  </si>
  <si>
    <t>Por demanda:( No. De Registros actualizados) / No. (De registro s totales - No. De registro s que no pasan validaci ones del SI. RUT)</t>
  </si>
  <si>
    <r>
      <rPr>
        <b/>
        <sz val="12"/>
        <rFont val="Arial"/>
        <family val="2"/>
      </rPr>
      <t>DGI</t>
    </r>
    <r>
      <rPr>
        <sz val="12"/>
        <rFont val="Arial"/>
        <family val="2"/>
      </rPr>
      <t xml:space="preserve">
Subdirección de Administración del Registro Único Tributario - RUT</t>
    </r>
  </si>
  <si>
    <t>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t>
  </si>
  <si>
    <r>
      <t xml:space="preserve">INSP.170700-29-2024-02-06
 H1, H2, H3, H4, H5, H6
</t>
    </r>
    <r>
      <rPr>
        <b/>
        <sz val="12"/>
        <rFont val="Arial"/>
        <family val="2"/>
      </rPr>
      <t>OB1,  OB2,OB3 Y OB4 con ACC: desde 25 a 33</t>
    </r>
    <r>
      <rPr>
        <sz val="12"/>
        <rFont val="Arial"/>
        <family val="2"/>
      </rPr>
      <t xml:space="preserve">
Obras por impuestos</t>
    </r>
  </si>
  <si>
    <t>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
•	No se observa la carta de solicitud de vinculación al mecanismo de pago de obras por impuesto.
•	No se observa el listado de aceptados y no aceptados.
•	No se observa la unidad documental con su respectivo BPIN.
•	No se observa el registro en el formato “FT-COT-2707 Control vinculación al mecanismo de pago de obras por impuestos” ya que es el único control que tiene la DIAN para la vinculación al mecanismo de pago de obras por impuesto.
Lo anterior, es ocasionado por la falta de control y seguimiento en el SIE de Obligación Financiera y la herramienta de control afectando el saldo del contribuyente, situación que disminuye el saldo a pagar o aumenta el saldo a favor del contribuyente.</t>
  </si>
  <si>
    <t>RG1: “Decisión final del proceso de control fuera de la norma”
RFC1: “Decisión final de un proceso de control basada en hechos falsos o información inexistente”</t>
  </si>
  <si>
    <t>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t>
  </si>
  <si>
    <t>1.  Elaborar borrador de lineamiento.
2. Realizar mesa de trabajo para discución del lineamiento.
3. Elaboración final de lineamiento
4. Correo a  las Direcciones para su conocimiento del lineamiento.
5. Capacitación a las Direcciones Seccionales y Operativa de Grandes sobre el lineamiento.</t>
  </si>
  <si>
    <t>Lineamiento para el tratamiento cuando existan solicitud de devoluciones en renta con valores mayores que cero en la casilla obras por impuesto</t>
  </si>
  <si>
    <t>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</si>
  <si>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2. Realizar Análisis de los contribuyentes relacionados en términos de eficiencia, relación costo - beneficio y oportunidad para actuar en términos de firmeza.
3. Definir los criterios de priorización y de selección de casos.
4.Seleccionar los casos
5. Elaborar el lineamiento</t>
  </si>
  <si>
    <t xml:space="preserve">Memorando de lineamientos acción de control socializado en las Direcciones Seccionales o Dirección Operativa de Grandes Contribuyentes.
</t>
  </si>
  <si>
    <r>
      <rPr>
        <b/>
        <sz val="12"/>
        <rFont val="Arial"/>
        <family val="2"/>
      </rPr>
      <t>DGI</t>
    </r>
    <r>
      <rPr>
        <sz val="12"/>
        <rFont val="Arial"/>
        <family val="2"/>
      </rPr>
      <t xml:space="preserve">
Dirección de Gestión de Impuestos
Subdirección de Recaudo
Coordinación de Administración de Aplicativos de Impuestos
Subdirección de Fiscalización Tributaria
Coordinación de Pensamiento Estratégico</t>
    </r>
  </si>
  <si>
    <t>1. Identificación de los seleccionados por Direcciones Seccionales o Dirección Operativa de Grandes Contribuyentes.
2. Envío de casos por correo electrónico</t>
  </si>
  <si>
    <t>Correos eléctrónicos remitidos con los casos a las Direcciones Seccionales o Dirección Operativa de Grandes Contribuyentes.</t>
  </si>
  <si>
    <t>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</si>
  <si>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1. Especificaciones funcionales FT-2206
2. Ejecutar Desarrollo del ajuste por el  area tecnologia
3. Realización de pruebas funcionales
4. Ajuste de software instalado y en producción</t>
  </si>
  <si>
    <t>Acta de comité de gestión de Cambios de Tecnología del correspondiente ajuste de software instalado y en producción</t>
  </si>
  <si>
    <r>
      <rPr>
        <b/>
        <sz val="12"/>
        <rFont val="Arial"/>
        <family val="2"/>
      </rPr>
      <t>DGI</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</si>
  <si>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</si>
  <si>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t>
  </si>
  <si>
    <t xml:space="preserve"> 4 PST/ 4 Correo electrónico </t>
  </si>
  <si>
    <r>
      <rPr>
        <b/>
        <sz val="12"/>
        <rFont val="Arial"/>
        <family val="2"/>
      </rPr>
      <t xml:space="preserve">DGI </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</si>
  <si>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A5. Trimestralmente, se solicitará a través del PST al área de tecnología la información de los contribuyentes que en su declaración de renta en la casilla "obras por impuestos" que presenten valor diferente a cero (o). Una vez verificada dicha información, se remitirá a la dirección seccional de impuestos o dirección operativa para que realice el tramite de verificación.</t>
  </si>
  <si>
    <t xml:space="preserve">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
5. Verificar la gestión de las correcciones  </t>
  </si>
  <si>
    <t>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
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
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t>
  </si>
  <si>
    <t>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t>
  </si>
  <si>
    <t>1. Correo electrónico  (Ministerios -DNP - ART - FIDUCIARIAS)  a las entidades nacionales competentes beneficiarias del mecanismo de pago de obras por impuestos 
2. Recibir información fecha estimada de finalización de los proyectos BPIN.
3. Verificación y validación de información recibida.
4. Remitir posibles inconcsistencias a las DS o DO areas fiscalización para lo de su competencia.</t>
  </si>
  <si>
    <t>Correo eletrónico</t>
  </si>
  <si>
    <r>
      <rPr>
        <b/>
        <sz val="12"/>
        <rFont val="Arial"/>
        <family val="2"/>
      </rPr>
      <t>DGI</t>
    </r>
    <r>
      <rPr>
        <sz val="12"/>
        <rFont val="Arial"/>
        <family val="2"/>
      </rPr>
      <t xml:space="preserve">
Dirección de Gestión de Impuestos
Subdirección de Recaudo
Coordinación de Administración de Aplicativos de Impuestos
</t>
    </r>
  </si>
  <si>
    <t xml:space="preserve">A7. Presentar a la Subdirección de Procesos, la propuesta de actualización del procedimiento  PR-COT-0452 "Obras por impuestos" y del Instructivo IN-COT-0200 "Forma de Extinción de Obligaciones"  </t>
  </si>
  <si>
    <t xml:space="preserve">1. Propuesta de actualización Instructivo IN-COT-0200 "Formas de Extinción de Obligaciones".
2. Propuesta de actualización Procedimiento PR-COT-0452 "Obras por Impuestos".
</t>
  </si>
  <si>
    <t>Propuesta de procedimientos actualizados (Instructivo IN-COT-0200 "Forma de Extinción de Obligaciones" y procedimiento PR-COT-0452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</si>
  <si>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t>
    </r>
  </si>
  <si>
    <t>A8.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Adicionalmente, incluir una actividad donde se indique que se debe acatar  el PR-COT-465 “Investigación y determinación de tributos e imposición de sanciones” cuando aplique.</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</si>
  <si>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las DS y DOGC .</t>
  </si>
  <si>
    <t>Procedimientos actualizados (Instructivo IN-COT-0200 "Forma de Extinción de Obligaciones" y procedimiento PR-COT-0452 "Obras por impuestos").</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</si>
  <si>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</si>
  <si>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
Teniendo en cuenta lo anterior, en veintiocho (28) casos en los que se realizó el reintegro del saldo no ejecutado mediante formulario 490 "Recibo Oficial de Pago", dentro de "Obras por Impuestos", se observó que el pago se refleja como un excedente del contribuyente en la obligación financiera, incumpliendo lo establecido en los artículos 1.6.5.4.2.  y 1.6.5.4.22  del decreto 1915 de 2017.  
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t>
  </si>
  <si>
    <t>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</si>
  <si>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</si>
  <si>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 xml:space="preserve">A11. Mantener actualizada la información del formato FT-COT-2707 con las diferentes fuentes disponibles y trasladarla a la Coordinación de contabilidad de la función recaudadora </t>
  </si>
  <si>
    <t>1. Actualizar el formato FT-COT-2707 con la información contenida en las fuentes disponibles.
2. Trasladar el formato FT-COT-2027 actualizado mensualmte a la Coordinación de contabilidadd e la función recaudadora.</t>
  </si>
  <si>
    <t>Formato FT-COT-2707 actualizado y trasladado mensualmente</t>
  </si>
  <si>
    <r>
      <rPr>
        <b/>
        <sz val="12"/>
        <rFont val="Arial"/>
        <family val="2"/>
      </rPr>
      <t>DGI</t>
    </r>
    <r>
      <rPr>
        <sz val="12"/>
        <rFont val="Arial"/>
        <family val="2"/>
      </rPr>
      <t xml:space="preserve"> 
Dirección de Gestión de Impuestos
Subdirección de Recaudo
Coordinación de Administración de Aplicativos de Impuestos
</t>
    </r>
  </si>
  <si>
    <t>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</si>
  <si>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
2. De acuerdo con las situaciones evidenciadas en las conciliaciones realizar los ajustes a que haya en la contabilidad</t>
  </si>
  <si>
    <r>
      <rPr>
        <b/>
        <sz val="12"/>
        <rFont val="Arial"/>
        <family val="2"/>
      </rPr>
      <t xml:space="preserve">DGI </t>
    </r>
    <r>
      <rPr>
        <sz val="12"/>
        <rFont val="Arial"/>
        <family val="2"/>
      </rPr>
      <t xml:space="preserve">
Dirección de Gestión de Impuestos
Subdirección de Recaudo
Coordinación de Contabilidad de la Función Recaudadora</t>
    </r>
  </si>
  <si>
    <t>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t>
  </si>
  <si>
    <t xml:space="preserve">A13. Presentar a la Subdirección de Procesos, la propuesta de actualización del procedimiento  PR-COT-0452 "Obras por impuestos" y del Instructivo IN-COT-0200 "Forma de Extinción de Obligaciones"  </t>
  </si>
  <si>
    <t>A14.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</si>
  <si>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t>
  </si>
  <si>
    <t xml:space="preserve">A15. Mantener actualizada la información del formato FT-COT-2707 con las diferentes fuentes disponibles y trasladarla a la Coordinación de contabilidad de la función recaudadora </t>
  </si>
  <si>
    <t xml:space="preserve">DGI 
NC - Subproceso Recaudo-Devoluciones 
Dirección de Gestión de Impuestos
Subdirección de Recaudo
Coordinación de Administración de Aplicativos de Impuestos
</t>
  </si>
  <si>
    <r>
      <rPr>
        <b/>
        <sz val="12"/>
        <rFont val="Arial"/>
        <family val="2"/>
      </rPr>
      <t xml:space="preserve">DGI </t>
    </r>
    <r>
      <rPr>
        <sz val="12"/>
        <rFont val="Arial"/>
        <family val="2"/>
      </rPr>
      <t xml:space="preserve">
Dirección de Gestión de Impuestos
Subdirección de Recaudo
Coordinación de Administración de Aplicativos de Impuestos
</t>
    </r>
  </si>
  <si>
    <t>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</si>
  <si>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DGI 
NC - Subproceso Recaudo-Devoluciones 
Dirección de Gestión de Impuestos
Subdirección de Recaudo
Coordinación de Contabilidad de la Función Recaudadora</t>
  </si>
  <si>
    <t>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t>
  </si>
  <si>
    <t xml:space="preserve">A17. Presentar a la Subdirección de Procesos, la propuesta de actualización del procedimiento  PR-COT-0452 "Obras por impuestos" y del Instructivo IN-COT-0200 "Forma de Extinción de Obligaciones"  </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</si>
  <si>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t>
    </r>
  </si>
  <si>
    <t>A18.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</si>
  <si>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 xml:space="preserve">A19. Presentar a la Subdirección de Procesos, la propuesta de actualización del procedimiento  PR-COT-0452 "Obras por impuestos" y del Instructivo IN-COT-0200 "Forma de Extinción de Obligaciones"  </t>
  </si>
  <si>
    <t>A20.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de las unidades documentales sobre el mecanismo de pago de obras por impuestos, como son el PR-ADF-163 "Organización de Archivos de Gestión" y el Instructivo IN-ADF-0132 "Manejo de Archivos".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</si>
  <si>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</si>
  <si>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A21. Recibir capacitación de la Coordinación de Documentación de la  Subdirección Administrativa de la Dirección de Gestión Coportativa para la del PR-ADF-163 "Organización de Archivos de Gestión" y el Instructivo IN-ADF-0132 "Manejo de Archivos" para su debida aplicación en la conformación y manejo de archivos de unidades documentales sobre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</si>
  <si>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PR-ADF-163 "Organización de Archivos de Gestión" y el Instructivo IN-ADF-0132 "Manejo de Archivos" y su debida aplicación en la conformación y manejo de archivos de unidades documentales de mecanismo de pago de obras por impuestos.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</si>
  <si>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</si>
  <si>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"Comunicaciones Oficiales de Entrada " y el PR-ADF-157 "Comunicaciones Oficiales de Salida", a fin de establecer controles que permitan direccionar adecuadamente la correspondencia con el asunto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</si>
  <si>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PR-ADF-156 "comunicaciones oficiales de Entrada"  y PR-ADF-157 "comunicaciones Oficiales de Salida" para el manejo de correspondencia con el asunto mecanisco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</si>
  <si>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Correspondencia y Notificaciones 
</t>
    </r>
  </si>
  <si>
    <t xml:space="preserve">A23. Presentar a la Subdirección de Procesos, la propuesta de actualización del procedimiento  PR-COT-0452 "Obras por impuestos" y del Instructivo IN-COT-0200 "Forma de Extinción de Obligaciones"  </t>
  </si>
  <si>
    <t xml:space="preserve">A24.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debido registro y la permanente actualización de la información en el formato FT-COT-2707. </t>
  </si>
  <si>
    <t>1. Actualización Instructivo IN-COT-0200
2. Actualización Procedimiento PR-COT-0452
3. Publicación en Listado Maestro de Documentos
4. Socialización áreas comptentes en Nivel Central, DS  y DOGC
5. Aplicación procedimientos por parte de la CAAI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</si>
  <si>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</si>
  <si>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INSP. 170700-29-2024-02-07
"Remates de Bienes"</t>
  </si>
  <si>
    <t>RG1
RG2
RFC1</t>
  </si>
  <si>
    <t>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t>
  </si>
  <si>
    <t>RG1.“Prescripción de obligaciones”
RG2. "Decisión final de un proceso fuera de la norma” 
RFC1.Exclusión de un contribuyente, de un proceso de control</t>
  </si>
  <si>
    <t xml:space="preserve">A1. Efectuar una revisión trimestral de una muestra del 10% de los bienes registrados en el formato FT-COT-5255 "INVENTARIO DE BIENES EMBARGADOS" una vez segregado del universo las siguientes condiciones: 
1. Expedientes con acción de cobro a prescribir dentro de los próximos 12 meses. 
2. Bienes que registran algún impedimento para su ejecución (Secuestro, Remate, u otro)
2. Bienes cuya ultima actuación fue hace mas de 12 meses y no se encuentren en la primera condición
3. Bienes que no se hayan revisado en el seguimiento anterior.
Contrastando con lo evidenciado en los expedientes tendientes a garantizar un adecuado control del impulso a la gestión de cobro y actuaciones administrativas a que haya lugar.
</t>
  </si>
  <si>
    <t>1. Seleccionar la muestra utilizando los criterios
2. Revisión del formato FT-COT-5255, evidenciando el estado del bien y los soportes que contiene el expediente de cobro
3. Validar si las actuaciones están en norma y se ha dado impulso procesal. En caso de encontrar desviaciones, remitir alerta al funcionario competente para el ajuste de la actuación.
4. Consignar lo realizado en el informe y remitir a la Coord. de Cobranzas</t>
  </si>
  <si>
    <t>Informe trimestral en PDF que contenga objetivo, metodología empleada, información puntual de expedientes revisados y conclusiones</t>
  </si>
  <si>
    <r>
      <rPr>
        <b/>
        <sz val="12"/>
        <rFont val="Arial"/>
        <family val="2"/>
      </rPr>
      <t>DGI</t>
    </r>
    <r>
      <rPr>
        <sz val="12"/>
        <rFont val="Arial"/>
        <family val="2"/>
      </rPr>
      <t xml:space="preserve">
Dirección Seccional de Impuestos de Bogota.
División de Cobranzas</t>
    </r>
  </si>
  <si>
    <t>A2. Definir la estrategia de digitalización</t>
  </si>
  <si>
    <t>A3. Iniciar el proyecto con la definición de  los requerimientos funcionales</t>
  </si>
  <si>
    <t xml:space="preserve">A4. Definir los requerimientos no funcionales </t>
  </si>
  <si>
    <t xml:space="preserve">A5. Iniciar el proceso de contratación </t>
  </si>
  <si>
    <t>A6. Definir la priorización funcional de la implementación</t>
  </si>
  <si>
    <t xml:space="preserve">A7. Definir un plan de trabajo de desarrollo de la solución tecnológica </t>
  </si>
  <si>
    <t xml:space="preserve">A8. Aprobar o validar el plan de trabajo de la implementación de la solución tecnológica </t>
  </si>
  <si>
    <t>A9. Iniciar el desarrollo de la solución tecnológica.</t>
  </si>
  <si>
    <t>A10. Iniciar la implementación de la solución tecnológica</t>
  </si>
  <si>
    <t>A11. Poner en  producción la solución tecnológica</t>
  </si>
  <si>
    <t>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t>
  </si>
  <si>
    <t>A12. Revisar una muestra del 10% de los bienes en los que se haya designado auxiliar de justicia/secuestre, segregando previamente del universo los expedientes con los siguientes criterios: 
1. Mayores cuantías en el avalúo del bien
2. Obligaciones a prescribir dentro de los próximos 12 meses
3. Auxiliares de justicia/secuestres que no hayan rendido cuentas en el último trimestre.
Validando que se esté realizando la evaluación a la gestión del secuestre, la rendición de cuentas y que existan los soportes respectivos dentro del expediente de cobro.</t>
  </si>
  <si>
    <t>1. Segregar el universo y tomar la muestra
2. Revisar los expedientes validando que se este realizando el seguimiento y evaluación a los auxiliares de justicia
3. Emitir alertas y recomendaciones a los funcionarios responsables en caso de evidenciar desviaciones
4. Presentar informe de lo actuado
5. Remitir informe a la Coord. de Cobranzas</t>
  </si>
  <si>
    <t>Informe mensual en PDF de la revisión efectuada que contenga los siguientes Ítem: Objetivo, metodología empleada, información puntual de los expedientes revisados y conclusiones.
12 informes en PDF por Dirección Seccional, en total 36 informes</t>
  </si>
  <si>
    <r>
      <rPr>
        <b/>
        <sz val="12"/>
        <rFont val="Arial"/>
        <family val="2"/>
      </rPr>
      <t>DGI</t>
    </r>
    <r>
      <rPr>
        <sz val="12"/>
        <rFont val="Arial"/>
        <family val="2"/>
      </rPr>
      <t xml:space="preserve">
Direcciones Seccionales de Cali, Medellín y Barranquilla
División de Cobranzas 
</t>
    </r>
  </si>
  <si>
    <t>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t>
  </si>
  <si>
    <t>Revisión de tabla paramétrica de auxiliares de la justicia en SIPAC</t>
  </si>
  <si>
    <t>Informe PDF que contenga los requerimientos efectuados a los administradores SIPAC y respuesta a estos requerimiento donde se evidencie la actualización efectuada</t>
  </si>
  <si>
    <r>
      <rPr>
        <b/>
        <sz val="12"/>
        <rFont val="Arial"/>
        <family val="2"/>
      </rPr>
      <t>DGI</t>
    </r>
    <r>
      <rPr>
        <sz val="12"/>
        <rFont val="Arial"/>
        <family val="2"/>
      </rPr>
      <t xml:space="preserve">
Subdireccion de Cobranzas y Control Extensivo
Coordinacion de Cobranzas
Direcciones Seccionales de Cali, Medellin y Barranquilla
Division de Cobranzas </t>
    </r>
  </si>
  <si>
    <t xml:space="preserve">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t>
  </si>
  <si>
    <t>A14. Obtener certificación bimestral expedida por el Director Seccional respectivo donde se garantiza que esta debidamente actualizada la información registrada en el formato FT-COT-5255 "Inventario de bienes embargados"</t>
  </si>
  <si>
    <t>1. Revisión del formato FT-COT-5255 por parte del despacho de la División de Cobranzas remitiendo visto bueno al Director Seccional
2. Validación del Director Seccional,  y emisión del certificado.
3. Remisión de la certificación a la Coord. De Cobranzas</t>
  </si>
  <si>
    <t>Certificación firmada por Director Seccional
6 certificaciones por cada seccional; en total 18</t>
  </si>
  <si>
    <r>
      <t>DGI</t>
    </r>
    <r>
      <rPr>
        <sz val="12"/>
        <rFont val="Arial"/>
        <family val="2"/>
      </rPr>
      <t xml:space="preserve">
Direcciones Seccionales de Cali, Medellin y Barranquilla
Division de Cobranzas</t>
    </r>
  </si>
  <si>
    <t>INSP. 170700-29-2024-02-10
"Registro Único Tributario - RUT"</t>
  </si>
  <si>
    <t>RG01
RFC01
RG02
RFC02</t>
  </si>
  <si>
    <t>H1. 175 trámites de RUT, entre actualizaciones de oficio, cancelaciones de oficio, actualizaciones sujetas a verificación y Levantamiento de suspensión, realizadas y sin evidencia de los soportes que validan el cumplimiento de los requisitos en la gestión de trámites en el RUT.</t>
  </si>
  <si>
    <t>RG01: “Pérdida de la confidencialidad, disponibilidad e integridad de la información física y electrónica”
RFC01: “Alteración de la información”
RG02: “Decisión final del proceso de control fuera de la norma”
RFC02: “Decisión final de un proceso de control basada en información inexistente”</t>
  </si>
  <si>
    <t>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t>
  </si>
  <si>
    <t xml:space="preserve">1.	Realizar mesa de trabajo conjunta entre la Subdirección de Administración del RUT y la Coordinación de Documentación.
2.	Proyectar el memorando.
3.	Expedir el memorando.
4.	Divulgar y socializar el memorando con las Direcciones Seccionales.
</t>
  </si>
  <si>
    <t>Memorando Conjunto</t>
  </si>
  <si>
    <r>
      <rPr>
        <b/>
        <sz val="12"/>
        <rFont val="Arial"/>
        <family val="2"/>
      </rPr>
      <t>DGI</t>
    </r>
    <r>
      <rPr>
        <sz val="12"/>
        <rFont val="Arial"/>
        <family val="2"/>
      </rPr>
      <t xml:space="preserve">
Subdirección de Administración del Registro Único Tributario
Coordinación de Documentación de la Subdireción Administrativa</t>
    </r>
  </si>
  <si>
    <t>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t>
  </si>
  <si>
    <r>
      <t xml:space="preserve">A2. Actualizar el procedimiento PR-CAC-0494 " </t>
    </r>
    <r>
      <rPr>
        <i/>
        <sz val="12"/>
        <rFont val="Arial"/>
        <family val="2"/>
      </rPr>
      <t>Cancelación de oficio y/o Reactivación RUT"</t>
    </r>
  </si>
  <si>
    <t>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t>
  </si>
  <si>
    <t xml:space="preserve">Procedimiento PR-CAC-0494  Versión 1 " Cancelación de oficio y/o Reactivación RUT"- Actualizado </t>
  </si>
  <si>
    <r>
      <rPr>
        <b/>
        <sz val="12"/>
        <rFont val="Arial"/>
        <family val="2"/>
      </rPr>
      <t>DGI</t>
    </r>
    <r>
      <rPr>
        <sz val="12"/>
        <rFont val="Arial"/>
        <family val="2"/>
      </rPr>
      <t xml:space="preserve">
Subdirección de Administración del Registro Único Tributario</t>
    </r>
  </si>
  <si>
    <t>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t>
  </si>
  <si>
    <t xml:space="preserve">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
2. Elaborar el lineamiento para las Direcciones Seccionales.
3. Implementar en conjunto  con las Direcciones Seccionales. </t>
  </si>
  <si>
    <t xml:space="preserve">Documento que contiene el lineamiento para las Direcciones Seccionales </t>
  </si>
  <si>
    <t>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t>
  </si>
  <si>
    <t>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
07 Solicitud de Cancelación de asignación de NIT Errado
12 Inscripción de oficio
13 Actualización de oficio
14 Suspensión RUT
16 Levantamiento de suspensión RUT
18 Cancelación de oficio
20 Actualización de responsabilidades
23 Actualización de oficio
26 Retiro renta presencia económica significativa PES
Igualmente se pretende ajustar la matriz que contiene la lista de chequeo, incorporando preguntas dirigidas a la verificación de los soportes documentales de los diferentes tramites resultantes en el muestreo.
Nota: Los indicadores mencionados se trabajan con las bases de datos del sistema  SI RUT, de los cuales se obtiene el muestreo.</t>
  </si>
  <si>
    <t>1. Ajustar el algoritmo estadístico que genera y organiza la muestra de calidad de RUT, incorporando los trámites de los nuevos conceptos.
2. Ajustar los campos de la lista de chequeo, adicionando preguntas que permitan monitorear la documentación soporte de los trámites de RUT incluyendo: actuaciones de oficio y actualizaciones sujetas a verificación, de los indicadores 406, 407 y 431.
3. Incluir los nuevos lineamientos de la muestra de calidad en el memorando “Lineamientos para la gestión y acciones a realizar”, emitido anualmente por la Subdirección de RUT y dirigido a todas las Direcciones Seccionales a nivel nacional.
4. Implementar en conjunto  con las Direcciones Seccionales.</t>
  </si>
  <si>
    <t>Muestra de calidad base de indicadores 406, 407 y 431, de RUT, ajustada con nuevos conceptos.</t>
  </si>
  <si>
    <t>H4. Fallas en los reportes generados a través del aplicativo DIGITURNO.</t>
  </si>
  <si>
    <t xml:space="preserve">A4. Realizar seguimiento y control trimestral al registro y captura de la información en el aplicativo Digiturno para garantizar su correcto diligenciamiento </t>
  </si>
  <si>
    <t xml:space="preserve">1.Expedir lineamientos para adelantar el seguimiento y control de manera trimestral.
2.Realizar el reporte
3.Analizar y retroalimentar a los funcionarios involucrados en el seguimiento
4.Consolidar y analizar los resultados
</t>
  </si>
  <si>
    <t>Informe consolidado del seguimiento y control realizado en el trimestre</t>
  </si>
  <si>
    <r>
      <rPr>
        <b/>
        <sz val="12"/>
        <rFont val="Arial"/>
        <family val="2"/>
      </rPr>
      <t>DGI</t>
    </r>
    <r>
      <rPr>
        <sz val="12"/>
        <rFont val="Arial"/>
        <family val="2"/>
      </rPr>
      <t xml:space="preserve">
Dirección Seccional - DSIA Armenia
División de Servicio al Ciudadano 
Dirección de Gestión de Impuestos
Subdirección de Servicio al Ciudadano en Asuntos Tributarios </t>
    </r>
  </si>
  <si>
    <t>H5. Fallas en la administración de los roles asociados al Registro Único Tributario, en atención a que se identificaron 31 funcionarios con roles activos y que no se encuentran en el directorio activo de fecha 31/10/2024</t>
  </si>
  <si>
    <t>A5. Monitorear los roles asignados para el Sistema de Información RUT a los usuarios internos, con base en los reportes consolidados de roles entregados por la Dirección de Gestión de Innovación y Tecnología</t>
  </si>
  <si>
    <t>1. Consolidar y verificar los reportes de roles entregados, identificando los que correspondan al SIE RUT y contrastándolos con la planta de personal y novedades de talento Humano.
2. Detectar inconsistencias en la asignación de roles y remitir los hallazgos a los responsables funcionales o jefes inmediatos para su validación.
3. Solicitar a través de la mesa de serivicios intitucional, y en coordinación con la dependencia competente, la inactivación de los roles validados como no pertinentes.</t>
  </si>
  <si>
    <t>Informes bimestrales de monitoreo de roles asociados al Sistema de Información RUT.</t>
  </si>
  <si>
    <t>H6. Insuficiencia de la información contenida en los logs que albergan los registros de las actividades realizadas en el Sistema Informático RUT</t>
  </si>
  <si>
    <t>A6. Desarrollar reporte que permita identificar el Qué, Quién, y Cuándo se realiza una acción que modifica un Nit en los procesos asociados al RUT</t>
  </si>
  <si>
    <t xml:space="preserve">1.	Análisis de la situación actual.
2.	Diseño de la solución
3.	Implementación de la solución
4.	Pruebas unitarias
5.	Despliegue en ambiente de pruebas funcionales
6.	Ajustes
7.	Despliegue en ambiente de producción
</t>
  </si>
  <si>
    <t>Reporte, que presentará las modificaciones relacionadas a un Nit en los procesos del RUT.</t>
  </si>
  <si>
    <r>
      <rPr>
        <b/>
        <sz val="12"/>
        <rFont val="Arial"/>
        <family val="2"/>
      </rPr>
      <t>DGI</t>
    </r>
    <r>
      <rPr>
        <sz val="12"/>
        <rFont val="Arial"/>
        <family val="2"/>
      </rPr>
      <t xml:space="preserve">
Dirección de Gestión de Innovación y  Tecnología   
Subdirección de Soluciones y Desarrollo
Subdirección de Innovación y Proyectos </t>
    </r>
  </si>
  <si>
    <t xml:space="preserve">1. Pruebas Funcionales </t>
  </si>
  <si>
    <t>01) Un formato de Aceptación de Pruebas funcionales y salida a producción - FT-IIT-1851.</t>
  </si>
  <si>
    <t>H7. Ausencia de monitoreo y análisis de las transacciones realizadas en el aplicativo SIE RUT</t>
  </si>
  <si>
    <t xml:space="preserve">A7. Realizar la solicitud a la DGIT para convertir los logs de transacciones existentes en el formato requerido por la herramienta de monitoreo establecida por la Entidad (SIEM Security Information and Event Management - Gestión de Información y Eventos de Seguridad).
 </t>
  </si>
  <si>
    <t>1. Definir los requerimientos no funcionales para el formato de logs requerido por la OSI. 
2. Realizar reunión con el área funcional con el fin de definir de manera completa el requerimiento. (OSI- SRUT)</t>
  </si>
  <si>
    <t>FT-IIT-2206 Solicitud de servicio para soluciones tecnológicas.</t>
  </si>
  <si>
    <t xml:space="preserve">A8.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t>
  </si>
  <si>
    <t xml:space="preserve">Realizar el análisis y diseño para la implementación </t>
  </si>
  <si>
    <t>Documento de análisis y diseño.</t>
  </si>
  <si>
    <t>A9. Monitoreo de modificaciones en los datos  sensibles sobre las Bases de Datos de MUISCA  utilizando la herramienta GUARDIUM</t>
  </si>
  <si>
    <t>1- Solicitar la instalación de los agentes de Guardium sobre los nodos de las Bases de Datos de Muisca.
2. Solicitud de permisos al usuario de Guardium para la identificación de datos sensibles sobre las BD de RUT.
3. Determinar la viabilidad de creación de casos de uso para el monitoreo de la data de RUT.</t>
  </si>
  <si>
    <t xml:space="preserve">Informe de configuración de la herramienta para el monitoreo de en los datos  sensibles sobre las Bases de Datos de MUISCA </t>
  </si>
  <si>
    <t>H8. Se evidenciaron fallas en los roles sensibles asignados a usuarios que desarrollan funciones de menor complejidad, así como la concentración de roles en un solo usuario</t>
  </si>
  <si>
    <t xml:space="preserve">A11. Monitorear los roles asignados  a los funcionarios de la DIAN </t>
  </si>
  <si>
    <t>1.Verificación de los roles asignados a través del informe de roles activos publicado por el área de Tecnología.
2.Envío de correo dirigido a cada uno de los jefes de división, o a quien haga sus veces, informando las novedades encontradas y manifestando la necesidad de su cancelación o justificación.
3.Seguimiento al cumplimiento por parte de los jefes de división, o de quien haga sus veces.</t>
  </si>
  <si>
    <t>Informe Trimestral de monitoreo</t>
  </si>
  <si>
    <r>
      <t>170700-29-2025-02-03
"</t>
    </r>
    <r>
      <rPr>
        <i/>
        <sz val="12"/>
        <rFont val="Arial"/>
        <family val="2"/>
      </rPr>
      <t>Gestión de devoluciones</t>
    </r>
    <r>
      <rPr>
        <sz val="12"/>
        <rFont val="Arial"/>
        <family val="2"/>
      </rPr>
      <t xml:space="preserve">"
</t>
    </r>
  </si>
  <si>
    <t>RG01
RFC01</t>
  </si>
  <si>
    <t>H1. Incumplimiento del término para resolver solicitudes de devolución con un riesgo de impacto fiscal por el posible reconocimiento y pago de intereses moratorios por un monto estimado de $849.667.085</t>
  </si>
  <si>
    <t>RG01: “Decisión final del proceso de control fuera de la norma”
RFC01: “Decisión final de un proceso de control basada en hechos falsos o información adulterada. Exclusión de un contribuyente de un proceso de control”</t>
  </si>
  <si>
    <t>A1. Modificar el Formato FT-COT-2614, “Gestión de las solicitudes de devolución y/o compensación”, para que lleve el control de los vencimientos de cada una de las solicitudes de devoluciones.</t>
  </si>
  <si>
    <t xml:space="preserve">1. Elaborar borrador del Formato FT-COT-2614, “Gestión de las solicitudes de devolución y/o compensación” con los campos necesarios para llevar el control de tiempos.
2. Realizar mesa de trabajo para la discusión y observaciones al Formato FT-COT-2614, “Gestión de las solicitudes de devolución y/o compensación”.
3. Publicar en el listado maestro de documentos del Formato FT-COT-2614, “Gestión de las solicitudes de devolución y/o compensación”.
4. Socializar el  Formato FT-COT-2614, “Gestión de las solicitudes de devolución y/o compensación”.
</t>
  </si>
  <si>
    <t xml:space="preserve">Formato FT-COT-2614, “Gestión de las solicitudes de devolución y/o compensación” actualizado.  
</t>
  </si>
  <si>
    <r>
      <rPr>
        <b/>
        <sz val="12"/>
        <rFont val="Arial"/>
        <family val="2"/>
      </rPr>
      <t>DGI</t>
    </r>
    <r>
      <rPr>
        <sz val="12"/>
        <rFont val="Arial"/>
        <family val="2"/>
      </rPr>
      <t xml:space="preserve">
Subdirección de Devoluciones</t>
    </r>
  </si>
  <si>
    <t>A2. Controlar semanalmente el inventario de cada uno de los funcionarios que gestionan las solicitudes de devoluciones, enviando un  correo al principio de semana a cada uno de ellos indicando los expedientes que están próximos a vencer.</t>
  </si>
  <si>
    <t xml:space="preserve">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
2. Verificar la información del Formato FT-COT-2614, “Gestión de las solicitudes de devolución y/o compensación” de las Direcciones Seccionales y Dirección Operativa.
3. Conformar la base de datos de la gestión de las devoluciones y/o compensaciones. 
</t>
  </si>
  <si>
    <t>Base de datos actualizadas de las solicitudes de devoluciones y/o compensaciones.</t>
  </si>
  <si>
    <r>
      <rPr>
        <b/>
        <sz val="12"/>
        <rFont val="Arial"/>
        <family val="2"/>
      </rPr>
      <t>DGI</t>
    </r>
    <r>
      <rPr>
        <sz val="12"/>
        <rFont val="Arial"/>
        <family val="2"/>
      </rPr>
      <t xml:space="preserve">
Coordinación de Devoluciones
Direcciones Seccionales 
Divisiones de Recaudo
Divisiones de Recaudo y Cobranzas</t>
    </r>
  </si>
  <si>
    <t>A3. Controlar mensualmente por medio del Formato FT-COT-2614, “Gestión de las solicitudes de devolución y/o compensación”,  para que las Direcciones Seccionales y Dirección Operativa lo diligencien correctamente.</t>
  </si>
  <si>
    <t xml:space="preserve">1. Enviar por correo, en el primer día hábil de la semana, a los funcionarios que gestionan las devoluciones los expedientes próximos a vencer.
</t>
  </si>
  <si>
    <t>Correo a los sustanciadores con los expedientes próximos a vencer.</t>
  </si>
  <si>
    <t>H2. Falta de consistencia en la información preparada y entregada por la DIAN respecto al trámite y/o gestión de devoluciones</t>
  </si>
  <si>
    <t>A4. Controlar mensualmente por medio del Formato FT-COT-2614, “Gestión de las solicitudes de devolución y/o compensación”,  para que las Direcciones Seccionales y Dirección Operativa lo diligencien correctamente.</t>
  </si>
  <si>
    <r>
      <rPr>
        <b/>
        <sz val="12"/>
        <rFont val="Arial"/>
        <family val="2"/>
      </rPr>
      <t>DGI</t>
    </r>
    <r>
      <rPr>
        <sz val="12"/>
        <rFont val="Arial"/>
        <family val="2"/>
      </rPr>
      <t xml:space="preserve">
Subdirección de Devoluciones
Coordinación de Devoluciones
Direcciones Seccionales 
Divisiones de Recaudo
Divisiones de Recaudo y Cobranzas</t>
    </r>
  </si>
  <si>
    <t>A5. Controlar mensualmente por medio del Formato FT-COT-2614, “Gestión de las solicitudes de devolución y/o compensación”,  para que las Direcciones Seccionales y Dirección Operativa lo diligencien correctamente.</t>
  </si>
  <si>
    <t>H3. Fallas en las actividades de estudio y análisis del cumplimiento de requisitos, así como en la adecuada verificación de los fundamentos facticos y jurídicos de la solicitud con un impacto fiscal directo de $332.566.000 m/cte.</t>
  </si>
  <si>
    <t>A6. Controlar que las solicitudes de devoluciones no existan procesos administrativos y sancionatorios del solicitante para establecer si el saldo a favor incluidos los arrastres se encuentran en proceso de determinación o discusión.</t>
  </si>
  <si>
    <t>1. Enviar correo electrónico semanal con los NITs, año gravable, periodo y numero de formulario a los subprocesos de  gestión jurídica y fiscalización y liquidación con las solicitudes de devoluciones radicas en la semana.
2. Recibir correo electrónico semanal de los subprocesos de  gestión jurídica y fiscalización y liquidación con las novedades de la lista enviada.
3. Verificar que la declaración objeto de devolución no se encuentre relacionada en dicho listado.</t>
  </si>
  <si>
    <t>Correo electrónico semanal con los NITs, año gravable, periodo y numero de formulario a los subprocesos de  gestión jurídica y fiscalización y liquidación con las solicitudes de devoluciones radicas en la semana.</t>
  </si>
  <si>
    <t>H4. Solicitud de devolución en la cual no se evidencia la verificación de la procedencia de la compensación previa con ocasión a obligaciones fiscales vencidas con un impacto fiscal directo por valor de $270.341.000 m/cte.</t>
  </si>
  <si>
    <t>A7. Controlar que las solicitudes de devoluciones no existan procesos administrativos y sancionatorios del solicitante para establecer si el saldo a favor incluidos los arrastres se encuentran en proceso de determinación o discusión.</t>
  </si>
  <si>
    <t>1. Enviar correo electrónico semanal con los NITs, año gravable, periodo y numero de formulario a los subprocesos de  gestión jurídica y fiscalización y liquidación con las solicitudes de devoluciones radicas en la semana.
2. Recibir correo electrónico semanal de los subprocesos de  gestión jurídica y fiscalización y liquidación con las novedades de la lista enviada.
3. Verificar que la declaración objeto de devolución no se encuentre relacionada en dicho listado.
4. Anexar la certificación en el expediente.</t>
  </si>
  <si>
    <t>A8.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t>
  </si>
  <si>
    <t>1. Escoger de forma aleatoria la muestra de certificaciones destinadas al proceso de devoluciones registradas en el formato de control FT-COT-2670 "Control de certificación de obligaciones".
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"liquidadiario", según se considere necesario.
3. Registrar los resultados obtenidos en el informe correspondiente.</t>
  </si>
  <si>
    <t>Informe bimestral del resultado de la validación realizada</t>
  </si>
  <si>
    <r>
      <rPr>
        <b/>
        <sz val="12"/>
        <rFont val="Arial"/>
        <family val="2"/>
      </rPr>
      <t>DGI</t>
    </r>
    <r>
      <rPr>
        <sz val="12"/>
        <rFont val="Arial"/>
        <family val="2"/>
      </rPr>
      <t xml:space="preserve">
Dirección Operativa de Grandes Contribuyentes
Coordinación de Devoluciones
Direcciones Seccionales Yopal, Medellín y Armenia
Divisiones de Recaudo
Divisiones de Recaudo y Cobranzas</t>
    </r>
  </si>
  <si>
    <t>A9.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t>
  </si>
  <si>
    <t>1.	Programar la fecha de la mesa de trabajo. 
2.	Preparar por parte de cada dependencia un escrito con las causas de las inconsistencias y las posibles estrategias para prevenirlas.
3.	Desarrollar la mesa de trabajo abordando las causas desde el punto de vista de cada área, definir estrategias conjuntas.
Entre los aspectos a discutir, se sugiere abordar:
•	Certificación de obligaciones en las fechas en que se presentan vencimientos de plazos para declarar tributos.
•	Certificaciones de deuda que se solicitan con mucha anticipación a la fecha en que se va a resolver la solicitud de devolución/compensación.
•	Estrategias para identificar posibles saldos irreales en los aplicativos de cobro, Estrategias para identificar obligaciones exigibles no registradas en los aplicativos de cobro, Estrategias para identificar tributos en discusión en sede judicial.
•	Inclusión de todas las obligaciones vigentes en las certificaciones destinadas al proceso de devoluciones, así se soliciten varias certificaciones para diferentes asuntos de devolución.</t>
  </si>
  <si>
    <t>Acta de la mesa de trabajo</t>
  </si>
  <si>
    <r>
      <rPr>
        <b/>
        <sz val="12"/>
        <rFont val="Arial"/>
        <family val="2"/>
      </rPr>
      <t>DGI</t>
    </r>
    <r>
      <rPr>
        <sz val="12"/>
        <rFont val="Arial"/>
        <family val="2"/>
      </rPr>
      <t xml:space="preserve">
Subdirección de Devoluciones
Subdirección de Cobranzas y Control Extensivo
</t>
    </r>
  </si>
  <si>
    <t>A10. Verificar que las compensaciones en las resoluciones de devoluciones y/o  compensaciones coincidan con lo certificado por cobranzas.</t>
  </si>
  <si>
    <t>1.	Revisar que lo resuelto en la resolución de devolución coincida con la certificación de obligaciones emitida por cobranzas.
2.	Consignar en el informe los resultados encontrados.</t>
  </si>
  <si>
    <t>Informe mensual de la validación realizada</t>
  </si>
  <si>
    <r>
      <rPr>
        <b/>
        <sz val="12"/>
        <rFont val="Arial"/>
        <family val="2"/>
      </rPr>
      <t>DGI</t>
    </r>
    <r>
      <rPr>
        <sz val="12"/>
        <rFont val="Arial"/>
        <family val="2"/>
      </rPr>
      <t xml:space="preserve">
Dirección Operativa de Grandes Contribuyentes
Coordinación Operativa de Recaudo y Cobro 
Direcciones Seccionales 
Divisiones de Recaudo
Divisiones de Recaudo y Cobranzas</t>
    </r>
  </si>
  <si>
    <t xml:space="preserve">H5. Solicitudes de Devolución y/o Compensación, con inconsistencias relacionadas con la veracidad y confiabilidad de la información consignada en las certificaciones de obligación, con impacto fiscal directo por valor de $1.653.369.000 m/cte. </t>
  </si>
  <si>
    <t>A11.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t>
  </si>
  <si>
    <r>
      <rPr>
        <b/>
        <sz val="12"/>
        <rFont val="Arial"/>
        <family val="2"/>
      </rPr>
      <t>DGI</t>
    </r>
    <r>
      <rPr>
        <sz val="12"/>
        <rFont val="Arial"/>
        <family val="2"/>
      </rPr>
      <t xml:space="preserve">
Dirección Operativa de Grandes Contribuyentes
Coordinación Operativa de Recaudo y Cobro
Direcciones Seccionales Yopal, Medellín y Armenia
Divisiones de Recaudo y Cobranzas</t>
    </r>
  </si>
  <si>
    <t>A12.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t>
  </si>
  <si>
    <t>A13. Ejecutar una revisión mensual de una muestra de (30) resoluciones para verificar que las compensaciones/devoluciones aprobadas coincidan con lo certificado por cobranzas.</t>
  </si>
  <si>
    <t>1.	Elegir aleatoriamente las resoluciones a validar.
2.	Comparar lo resuelto con la certificación de obligaciones emitida por cobranzas.
3.	Consignar en el informe los resultados encontrados.</t>
  </si>
  <si>
    <t>Informe de resultado de la validación realizada</t>
  </si>
  <si>
    <t>H6. Solicitudes de devolución realizadas a “nombre propio” por personas fallecidas, con un impacto fiscal directo de $27.434.000 m/cte.</t>
  </si>
  <si>
    <t>A14. 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t>
  </si>
  <si>
    <t>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t>
  </si>
  <si>
    <t>Cartilla “Guía para la Sustanciación de solicitudes de devolución y/o compensación”, (Código CT-COT-0038) actualizada.</t>
  </si>
  <si>
    <t>A15. Consultar en la plataforma WEB de la Registraduría Nacional del Estado Civil la cédula del solicitante de devoluciones de personas naturales con el objetivo de verificar que este activa.</t>
  </si>
  <si>
    <t>1. Consultar en la plataforma WEB de la Registraduría Nacional del Estado Civil la cédula del solicitante de devoluciones de personas naturales con el objetivo de verificar que este activa.
2. Sacar un pantallazo a la consulta y archivarla en el expediente.
3. Elaborar informe mensual que en las solicitudes de Devoluciones de personas naturales se consultó la cedula en la página de la Registraduría estén vigentes.</t>
  </si>
  <si>
    <t>Informe mensual de seguimiento que se ha verificado en la Pagina de la Registraduría que el solicitante de Devolución persona natural este vigente.</t>
  </si>
  <si>
    <t>H7. Fallas en las actividades de ejecución, verificación, análisis y sustanciación de las solicitudes de Devolución y/o Compensación</t>
  </si>
  <si>
    <t>A16. Controlar que las solicitudes de devoluciones no existan procesos administrativos y sancionatorios del solicitante para establecer si el saldo a favor incluidos los arrastres se encuentran en proceso de determinación o discusión.</t>
  </si>
  <si>
    <t>INSP. 1707022444
H1,2
Fiscalización Grandes Contribuyentes con enfoque en AUDITORÍA ESPECIALIZADA DE HIDROCARBUROS Y MINERÍA.</t>
  </si>
  <si>
    <t>H1.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</si>
  <si>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</si>
  <si>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</si>
  <si>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</si>
  <si>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</si>
  <si>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</si>
  <si>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t>Capacitar a los servidores públicos</t>
  </si>
  <si>
    <t>Realizar una acción de capacitación sobre el objetivo, alcance, condiciones generales, actividades y demás aspectos  inherentes al procedimiento PR-COT-0465</t>
  </si>
  <si>
    <t>Planilla de asistencia,
memorias de la capacitación</t>
  </si>
  <si>
    <r>
      <rPr>
        <b/>
        <sz val="12"/>
        <rFont val="Arial"/>
        <family val="2"/>
      </rPr>
      <t>DGF</t>
    </r>
    <r>
      <rPr>
        <sz val="12"/>
        <rFont val="Arial"/>
        <family val="2"/>
      </rPr>
      <t xml:space="preserve">
NC - Subproceso Fiscalización y Liquidación
Subdirección de Fiscalización Tributaria</t>
    </r>
  </si>
  <si>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</si>
  <si>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</si>
  <si>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</si>
  <si>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Informe consolidado de visitas de supervisión y control realizadas, en las que se haya realizado esta verificación</t>
  </si>
  <si>
    <t>H2.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</si>
  <si>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</si>
  <si>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</si>
  <si>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</si>
  <si>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</si>
  <si>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</si>
  <si>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</si>
  <si>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</si>
  <si>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</si>
  <si>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</si>
  <si>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</si>
  <si>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</si>
  <si>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</si>
  <si>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INSP. 1707022449
  H2 y 3
OB 1, 2, y 3
Fiscalización Personas Jurídicas y Asimiladas Dirección Seccional de Impuestos de Bogotá</t>
  </si>
  <si>
    <t>H1. Incumplimiento de los procedimientos PR-FL-0220 V6 - V7 y PR-COT-0220 de Investigación de Obligaciones Tributarias Sustanciales y Formales V 8, con respecto a la fase inicial del proceso de investigación de fiscalización en las actividades No. 18 Realizar Reparto, Actividad No. 19 Realizar Asignación, Actividad No. 20 Elaborar Auto de Apertura del Expediente, Actividad No. 24 Analizar Información Básica y Antecedentes, Actividad No. 25 Elaborar Plan de Auditoría, Actividad No. 29 Proyectar Acto para Realizar Práctica de Pruebas o Solicitar la Realización de Cruce de Información de Terceros, Actividad No. 51 “¿Se presentan observaciones en la Revisión del acto administrativo? y Actividad No. 57 Revisar Expediente en Aspectos Formales.</t>
  </si>
  <si>
    <r>
      <rPr>
        <b/>
        <sz val="12"/>
        <rFont val="Arial"/>
        <family val="2"/>
      </rPr>
      <t>No se acoge porque …</t>
    </r>
    <r>
      <rPr>
        <sz val="12"/>
        <rFont val="Arial"/>
        <family val="2"/>
      </rPr>
      <t>"que el Estatuto Tributario regula taxativamente los términos con los que cuentan los servidores públicos para adelantar las investigaciones en desarrollo del subproceso de fiscalización y liquidación, por lo que establecer un plazo para las actividades en referencia puede limitar o restringir el previsto en la normativa tributaria ..."</t>
    </r>
  </si>
  <si>
    <t>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</si>
  <si>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</si>
  <si>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</si>
  <si>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</si>
  <si>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</si>
  <si>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</si>
  <si>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</si>
  <si>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</si>
  <si>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</si>
  <si>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</si>
  <si>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</si>
  <si>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</si>
  <si>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</si>
  <si>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</si>
  <si>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</si>
  <si>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</si>
  <si>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</si>
  <si>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</si>
  <si>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</si>
  <si>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</si>
  <si>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r>
      <rPr>
        <b/>
        <sz val="12"/>
        <rFont val="Arial"/>
        <family val="2"/>
      </rPr>
      <t>DGF</t>
    </r>
    <r>
      <rPr>
        <sz val="12"/>
        <rFont val="Arial"/>
        <family val="2"/>
      </rPr>
      <t xml:space="preserve">
NC - Subproceso Fiscalización y Liquidación
Subdirección de Fiscalización Aduanera</t>
    </r>
  </si>
  <si>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</si>
  <si>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</si>
  <si>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</si>
  <si>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</si>
  <si>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</si>
  <si>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</si>
  <si>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</si>
  <si>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</si>
  <si>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</si>
  <si>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r>
      <rPr>
        <b/>
        <sz val="12"/>
        <rFont val="Arial"/>
        <family val="2"/>
      </rPr>
      <t>DGF</t>
    </r>
    <r>
      <rPr>
        <sz val="12"/>
        <rFont val="Arial"/>
        <family val="2"/>
      </rPr>
      <t xml:space="preserve">
NC - Subproceso Operación Aduanera
Dirección de Gestión de Aduanas
Subdirección de Operación Aduanera</t>
    </r>
  </si>
  <si>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</si>
  <si>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1707022445
 “Fiscalización de devoluciones personas Jurídicas y asimiladas”
H1,2,3</t>
  </si>
  <si>
    <t>H1.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</si>
  <si>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</si>
  <si>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</si>
  <si>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</si>
  <si>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</si>
  <si>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r>
      <rPr>
        <b/>
        <sz val="12"/>
        <rFont val="Arial"/>
        <family val="2"/>
      </rPr>
      <t>DGF</t>
    </r>
    <r>
      <rPr>
        <sz val="12"/>
        <rFont val="Arial"/>
        <family val="2"/>
      </rPr>
      <t xml:space="preserve">
NC - Subproceso Recaudo - Devoluciones
Subdirección de Devoluciones</t>
    </r>
  </si>
  <si>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</si>
  <si>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t>Verificar diariamente el control de términos en la gestión de solicitudes de devolución</t>
  </si>
  <si>
    <t xml:space="preserve">Formato FT-COT-2504 actualizado, envío formato a la Subdirección de Devoluciones, mes anterior durante los primeros cinco (5) días hábiles de cada mes </t>
  </si>
  <si>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</si>
  <si>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</si>
  <si>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</si>
  <si>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</si>
  <si>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</si>
  <si>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t xml:space="preserve">H2.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</si>
  <si>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</si>
  <si>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</si>
  <si>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H3I. Incumplimiento en algunas de las actividades del procedimiento PR-FL-0220 Investigación de Obligaciones Tributarias Sustanciales y Formales Versión 6 y 7.</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</si>
  <si>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</si>
  <si>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</si>
  <si>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</si>
  <si>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</si>
  <si>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</si>
  <si>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</si>
  <si>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</si>
  <si>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</si>
  <si>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r>
      <rPr>
        <b/>
        <sz val="12"/>
        <rFont val="Arial"/>
        <family val="2"/>
      </rPr>
      <t>DGF</t>
    </r>
    <r>
      <rPr>
        <sz val="12"/>
        <rFont val="Arial"/>
        <family val="2"/>
      </rPr>
      <t xml:space="preserve">
DS - Subproceso Fiscalización y Liquidación
Subdirección de Fiscalización Tributaria
</t>
    </r>
  </si>
  <si>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</si>
  <si>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</si>
  <si>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</si>
  <si>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</si>
  <si>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</si>
  <si>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</si>
  <si>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r>
      <rPr>
        <b/>
        <sz val="12"/>
        <rFont val="Arial"/>
        <family val="2"/>
      </rPr>
      <t xml:space="preserve">DGF
</t>
    </r>
    <r>
      <rPr>
        <sz val="12"/>
        <rFont val="Arial"/>
        <family val="2"/>
      </rPr>
      <t xml:space="preserve">NC - Subproceso Fiscalización y Liquidación
SD Fiscalización Tributaria 
SD Fiscalización Internacional </t>
    </r>
  </si>
  <si>
    <t>INSP. 170700-29-2024-02-03 
H1, OB1, OB2 y OB3</t>
  </si>
  <si>
    <t>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t>
  </si>
  <si>
    <t xml:space="preserve">RG01: Caducidad de las facultades de control de las obligaciones tributarias.
RFC01: Exclusión de un contribuyente de un proceso de control de las obligaciones tributarias. </t>
  </si>
  <si>
    <t xml:space="preserve">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</si>
  <si>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seccionales y operativa, que cuentan con grupos o coordinaciones de fiscalización internacional, .</t>
  </si>
  <si>
    <t>Listado de asistencia de los funcionarios a cada una de las reunioes de socialización que se realicen en lo que resta del año 2024 y primer semestre de 2025.</t>
  </si>
  <si>
    <r>
      <t xml:space="preserve">DGF
</t>
    </r>
    <r>
      <rPr>
        <sz val="12"/>
        <rFont val="Arial"/>
        <family val="2"/>
      </rPr>
      <t>NC - Subproceso: Fiscalización y Liquidación
Subdirección de Fiscalización Internacional</t>
    </r>
  </si>
  <si>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</si>
  <si>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*Envío del informe por parte de las Direcciones Seccionales de Impuestos de Bogotá, Medellín, Cali y Barranquilla las cuales cuentan con Grupos internos de trabajo de fiscalización internacional.
*Envío del informe por parte de la Subdirección Operativa de Fiscalización y Liquidación Internacional.
* Revisión, verificación y consolidación de los 5 informes mensuales por parte de la Subdirección de Fiscalización Internacional.</t>
  </si>
  <si>
    <t>Informe de Cargas de Servicio de Fiscalización Internacional FT-COT-2796 de cada una de las 5 direcciones que cuentan con grupos especializados de fiscalización internacional.</t>
  </si>
  <si>
    <r>
      <t xml:space="preserve">DGF
</t>
    </r>
    <r>
      <rPr>
        <sz val="12"/>
        <rFont val="Arial"/>
        <family val="2"/>
      </rPr>
      <t>NC - Subproceso: Fiscalización y Liquidación
Subdirección de Fiscalización Internacional</t>
    </r>
    <r>
      <rPr>
        <b/>
        <sz val="12"/>
        <rFont val="Arial"/>
        <family val="2"/>
      </rPr>
      <t xml:space="preserve">
</t>
    </r>
    <r>
      <rPr>
        <sz val="12"/>
        <rFont val="Arial"/>
        <family val="2"/>
      </rPr>
      <t>Subdirección Operativa de Fiscalización y Liquidación Internacional 
DS - Subproceso: Fiscalización y Liquidación
Direcciones Seccionales de Impuestos de Bogotá, Medellín, Cali y Barranquilla</t>
    </r>
  </si>
  <si>
    <t>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t>
  </si>
  <si>
    <t>Reunión para revisar los seleccionados potenciales cada vez que se profiera un programa.</t>
  </si>
  <si>
    <t>Acta de Reunión por pograma proferido durante el año 2024 entre la Subdirección de Fiscalización Internacional y la  Coordinación de Programas de Control de Facilitación</t>
  </si>
  <si>
    <r>
      <t xml:space="preserve">DGF
</t>
    </r>
    <r>
      <rPr>
        <sz val="12"/>
        <rFont val="Arial"/>
        <family val="2"/>
      </rPr>
      <t xml:space="preserve">NC - Subproceso: Fiscalización y Liquidación
Subdirección de Fiscalización Internacional
NC Subproceso Planeación y cumplimiento
Subdirección de Estrategia y Analítica
Coordinación de Programas de Control de Facilitación </t>
    </r>
  </si>
  <si>
    <t xml:space="preserve">INSP. 170700-29-2024-02-03 
H2, H3, H4, H5, H6, OB4, OB5 y OB6 </t>
  </si>
  <si>
    <t>RFC02
RFC02</t>
  </si>
  <si>
    <t>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t>
  </si>
  <si>
    <t>RG02: Decisión final de un proceso de control por fuera de la norma.
RFC02: Decisión final de un proceso de control ejecutado de forma irregular.</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</si>
  <si>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</si>
  <si>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de AUTOEVALUACIÓN DEL CONTROL Y GESTION PR-CI-0339 y el PR-COT-0465 “Investigación y determinación de tributos e imposición de sanciones” .</t>
  </si>
  <si>
    <t>Informes gerenciales de autoevaluación y seguimiento a la gestión.</t>
  </si>
  <si>
    <r>
      <rPr>
        <b/>
        <sz val="12"/>
        <rFont val="Arial"/>
        <family val="2"/>
      </rPr>
      <t>DGF</t>
    </r>
    <r>
      <rPr>
        <sz val="12"/>
        <rFont val="Arial"/>
        <family val="2"/>
      </rPr>
      <t xml:space="preserve">
NC - Subproceso: Fiscalización y Liquidación
Subdirección de Fiscalización Internacional</t>
    </r>
  </si>
  <si>
    <t>Visitas presenciales donde se realice verificación de los expedientes en cumplimiento del proceso AUTOEVALUACIÓN DEL CONTROL Y GESTION PR-CI-0339 y el PR-COT-0465 “Investigación y determinación de tributos e imposición de sanciones” .</t>
  </si>
  <si>
    <t>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</si>
  <si>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</si>
  <si>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</si>
  <si>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t>
  </si>
  <si>
    <t xml:space="preserve">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t>
  </si>
  <si>
    <t>Informes gerenciales de autoevaluación y seguimiento a la gestión de las 5 visitas de autoevaluación realizadas.</t>
  </si>
  <si>
    <t>H6: Se evidencian fallas en los controles tendientes a salvaguardar la integridad, confiabilidad y trazabilidad de la información.</t>
  </si>
  <si>
    <t>170700-29-2024-02-04
I1, H1, H2, H3, H4, H5, OB1 y OB2</t>
  </si>
  <si>
    <t>RG01
RFC02</t>
  </si>
  <si>
    <t>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t>
  </si>
  <si>
    <t>RG01: Caducidad de facultades de control y prescripción de obligaciones
RFC01: Exclusión de un contribuyente de un proceso de control.</t>
  </si>
  <si>
    <t xml:space="preserve"> A1: Implementar el Sistema Informático de Registro, Seguimiento y Control de los contribuyentes ZESE.</t>
  </si>
  <si>
    <t>1- Proyectar la resolución que adopta el sistema informático para la recepción, consolidación y seguimiento de la información anual que presentan los contribuyentes que se acogen al régimen ZESE de tributación.
2- Proferir la resolución que adopta el sistema informático para la recepción, consolidación y seguimiento de la información anual que presentan los contribuyentes que se acogen al régimen ZESE de tributación.</t>
  </si>
  <si>
    <t>2. Resolución que adopta el Sistema Informático ZESE.</t>
  </si>
  <si>
    <r>
      <rPr>
        <b/>
        <sz val="12"/>
        <rFont val="Arial"/>
        <family val="2"/>
      </rPr>
      <t>DGF</t>
    </r>
    <r>
      <rPr>
        <sz val="12"/>
        <rFont val="Arial"/>
        <family val="2"/>
      </rPr>
      <t xml:space="preserve">
NC - Subproceso: Fiscalización y Liquidación
Dirección General
Dirección de Gestión de Fiscalización
Subdirección de Fiscalización Tributaria
Coordinación de sistemas de información y Procedimiento de Fiscalización Tributaria</t>
    </r>
  </si>
  <si>
    <t>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t>
  </si>
  <si>
    <t>1- Poner en producción el sistema informático.</t>
  </si>
  <si>
    <t>3.Sistema Informatico ZESE</t>
  </si>
  <si>
    <r>
      <rPr>
        <b/>
        <sz val="12"/>
        <rFont val="Arial"/>
        <family val="2"/>
      </rPr>
      <t>DGF</t>
    </r>
    <r>
      <rPr>
        <sz val="12"/>
        <rFont val="Arial"/>
        <family val="2"/>
      </rPr>
      <t xml:space="preserve">
NC - Subproceso Innovación y Tecnología
Subdirección de Gestión de Innovación y Tecnología.</t>
    </r>
  </si>
  <si>
    <t>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t>
  </si>
  <si>
    <t xml:space="preserve">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
</t>
  </si>
  <si>
    <t>1- Elaborar y enviar a las Direcciones Seccionales el memorando de lineamientos identificando las acciones a ejecutar de acuerdo al hallazgo identificado por ITRC.
2- Enviar los casos seleccionados a las Direcciones Seccionales competentes</t>
  </si>
  <si>
    <t xml:space="preserve">1. Memorando de lineamientos y casos seleccionados de la acción de control de acuerdo con los hallazgos del informe ITRC </t>
  </si>
  <si>
    <r>
      <rPr>
        <b/>
        <sz val="12"/>
        <rFont val="Arial"/>
        <family val="2"/>
      </rPr>
      <t>DGF</t>
    </r>
    <r>
      <rPr>
        <sz val="12"/>
        <rFont val="Arial"/>
        <family val="2"/>
      </rPr>
      <t xml:space="preserve">
NC - Subproceso: Fiscalización y Liquidación
Dirección de Gestión de Fiscalización
Subdirección de Fiscalización Tributaria
Coordinación de Pensamiento Estrategico de Fiscalización Tributaria.</t>
    </r>
  </si>
  <si>
    <t xml:space="preserve">1- Ejecutar el control de acuerdo con los lineamientos diseñados en el memorando para mitigar el hallazgo identificado por ITRC. </t>
  </si>
  <si>
    <t xml:space="preserve">2. Casos gestionados.
</t>
  </si>
  <si>
    <r>
      <rPr>
        <b/>
        <sz val="12"/>
        <rFont val="Arial"/>
        <family val="2"/>
      </rPr>
      <t>DGF</t>
    </r>
    <r>
      <rPr>
        <sz val="12"/>
        <rFont val="Arial"/>
        <family val="2"/>
      </rPr>
      <t xml:space="preserve">
DS - Subproceso: Fiscalización y Liquidación
Direcciones Seccionales competentes</t>
    </r>
  </si>
  <si>
    <t>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t>
  </si>
  <si>
    <t>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t>
  </si>
  <si>
    <t xml:space="preserve">1- Diseñar criterios de selección que tengan en cuenta los requisitos formales y sustanciales para pertenecer al regimen ZESE y los demás riesgos identificados. </t>
  </si>
  <si>
    <t>1. Criterios diseñados</t>
  </si>
  <si>
    <r>
      <rPr>
        <b/>
        <sz val="12"/>
        <rFont val="Arial"/>
        <family val="2"/>
      </rPr>
      <t>DGF</t>
    </r>
    <r>
      <rPr>
        <sz val="12"/>
        <rFont val="Arial"/>
        <family val="2"/>
      </rPr>
      <t xml:space="preserve">
NC Subproceso Planeación y cumplimiento
Subdirección de Estrategia y Analítica
Coordinación de Programas de Control de Facilitación </t>
    </r>
  </si>
  <si>
    <t xml:space="preserve">
1. Elaborar el memorando de lineamientos identificando las acciones a ejecutar de acuerdo al hallazgo identificado por ITRC.</t>
  </si>
  <si>
    <t xml:space="preserve">
2. Memorando de lineamientos de la acción de control de acuerdo con los hallazgos del informe ITRC </t>
  </si>
  <si>
    <t>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t>
  </si>
  <si>
    <t>1- Ejecutar el control de acuerdo con los lineamientos diseñados en el memorando para mitigar el hallazgo identificado por ITRC.  
- Los reportes a las autoridades competentes se realizarán de acuerdo con el procedimiento PR-COT-0465, teniendo en cuenta los analisis mencionados en la recomendación.</t>
  </si>
  <si>
    <t xml:space="preserve">
3. Casos gestionados.
</t>
  </si>
  <si>
    <t>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t>
  </si>
  <si>
    <t>1- Elaborar la solicitud de acuerdo con la necesidad que el área determine,  para el ajuste del sistema informático RUT.</t>
  </si>
  <si>
    <t>Solicitar el ajuste al sistema informático RUT, de acuerdo con la normativa vigente</t>
  </si>
  <si>
    <r>
      <rPr>
        <b/>
        <sz val="12"/>
        <rFont val="Arial"/>
        <family val="2"/>
      </rPr>
      <t>DGF</t>
    </r>
    <r>
      <rPr>
        <sz val="12"/>
        <rFont val="Arial"/>
        <family val="2"/>
      </rPr>
      <t xml:space="preserve">
NC - Subproceso: Fiscalización y Liquidación
Dirección de Gestión de Fiscalización
Subdirección de Fiscalización Tributaria
Coordinación de sistemas de información y Procedimiento de Fiscalización Tributaria</t>
    </r>
  </si>
  <si>
    <t>170700-29-2025-02-05
I1, H1, H2, OB1, OB2, OB3,. OB4, OB5, OB6</t>
  </si>
  <si>
    <t xml:space="preserve">RG1. 
RFC1.
RFC2
</t>
  </si>
  <si>
    <t>H1. Error en la determinación de la sanción impuesta a la Agencia de Aduanas, determinada en el Requerimiento Especial Aduanero -REA No. 168 de 1 de noviembre de 2023 y en la Resolución 1633 de 26 de diciembre de 2023, mediante la cual se fijó a la sanción (actos administrativos revocados posteriormente).</t>
  </si>
  <si>
    <t>RG1. Decisión final del proceso de control fuera de la norma
RFC1.Decisión final de un proceso de control basada en hechos falsos o información inexistente.
RFC2. Exclusión de un obligado aduanero o cambiario de un proceso de contro</t>
  </si>
  <si>
    <t>A4. Realizar Guía dirigida a los funcionarioos del proceso de fiscalización y liquidación la cual refleje el paso a paso para la cuantificación de las sanciones</t>
  </si>
  <si>
    <t>Asignar Responsable en la Subdirección 
Elaborar Lineamiento
Notificar Lineamiento</t>
  </si>
  <si>
    <t xml:space="preserve">Documento Guía </t>
  </si>
  <si>
    <r>
      <rPr>
        <b/>
        <sz val="12"/>
        <rFont val="Arial"/>
        <family val="2"/>
      </rPr>
      <t xml:space="preserve">DGF
</t>
    </r>
    <r>
      <rPr>
        <sz val="12"/>
        <rFont val="Arial"/>
        <family val="2"/>
      </rPr>
      <t>Subdirección de Fiscalización Aduanera
(Grupo Informal Supervisión)</t>
    </r>
  </si>
  <si>
    <t>Exclusión de seis (6) obligados aduaneros del proceso de control en contravía de la actividad 4 del del procedimiento “DETERMINACIÓN DE SANCIONES ADUANERAS”-PR-COA-0263 versión 4.</t>
  </si>
  <si>
    <t xml:space="preserve">A5. Expedir un oficio mediante el cual se reitere la aplicación de todas las actividades establecidas en el procedimiento PR-COA-0263, especialmente aquella relacionada con la reunión de Nivel Directivo en donde se exponen los casos que fueron objeto de análisis o de depuración, para que se decida la apertura o no de la investigación.
</t>
  </si>
  <si>
    <t>Asignar Responsable en la Subdirección 
Proferir Oficio
Notificar Oficio</t>
  </si>
  <si>
    <t>Oficio Mediante el cual se reitere el Cumplimiento del procedimiento de Autocontrol</t>
  </si>
  <si>
    <t>A6. Expedir lineamiento para que las seccionales competentes en aplicación al procedimiento PR-COA-0263, realicen una revisión aleatoria periódica de las actas para corroborar que los insumos depurados estén incluidos en su totalidad en las mencionadas actas.</t>
  </si>
  <si>
    <t>Documento mediante el cual se expida el lineamiento.</t>
  </si>
  <si>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</si>
  <si>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</si>
  <si>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</si>
  <si>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</si>
  <si>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</si>
  <si>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</si>
  <si>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</si>
  <si>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</si>
  <si>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</si>
  <si>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Cuenta de DESCRIPCIÓN DEL HALLAZGO/OBSERVACIÓN/INDICIO</t>
  </si>
  <si>
    <t>(Todas)</t>
  </si>
  <si>
    <t>DIRECCIÓN/OFICINA</t>
  </si>
  <si>
    <t>TOTAL</t>
  </si>
  <si>
    <t>RESUMEN DE ACCIONES DE MEJORA POR DIRECCIÓN/OFICINA</t>
  </si>
  <si>
    <t xml:space="preserve">RESUMEN DE ACCIONES DE MEJORA POR ENTE DE CONTROL </t>
  </si>
  <si>
    <t>TOTAL ACCIONES DE MEJORA</t>
  </si>
  <si>
    <t xml:space="preserve"> TOTAL ACCIONES DE MEJORA</t>
  </si>
  <si>
    <t>RESUMEN DE ACTIVIDADES POR ENTE DE CONTROL</t>
  </si>
  <si>
    <t>RESUMEN DE ACTIVIDADES POR ESTADO</t>
  </si>
  <si>
    <t>Cuenta de FECHA TERMINACIÓN ACTIVIDADES</t>
  </si>
  <si>
    <t>TOTAL ESTADO DE CUMPLIMIENTO</t>
  </si>
  <si>
    <t>CUMPLIDA</t>
  </si>
  <si>
    <t>RESUMEN DE ACTIVIDADES POR ENTE DE CONTROL Y POR ESTADO</t>
  </si>
  <si>
    <t>Cuenta de ESTADO DE CUMPLIMIENTO</t>
  </si>
  <si>
    <t>POR CombinadaS fila (CUENTA ESTADO EN BLANCO) en ITRC</t>
  </si>
  <si>
    <t>Total general</t>
  </si>
  <si>
    <t>RESUMEN ACTIVIDADES  POR ENTES DE CONTROL, DIRECCIÓN DE GESTIÓN Y ESTADO DE CUMPLIMIENTO</t>
  </si>
  <si>
    <t>ITRC: PARA ESTE CUADRO SE CONSOLIDA POR UNIDAD DE MEDIDA DE ACTIVIDADES COMO ACCIONES</t>
  </si>
  <si>
    <t xml:space="preserve">INFORME PLAN DE MEJORAMIENTO INSTITUCIONAL </t>
  </si>
  <si>
    <t>Representante Legal: JAIRO ORLANDO VILLABONA ROBAYO</t>
  </si>
  <si>
    <t>Períodos que cubre: 2005 a 2022</t>
  </si>
  <si>
    <t>Fecha actualización OCI</t>
  </si>
  <si>
    <t>CÓDIGO DELHALLAZGO/
OBSERVACIÓN/ITEM</t>
  </si>
  <si>
    <t>DESCRIPCIÓN DEL HALLAZGO/OBSERVACIÓN/ITEM</t>
  </si>
  <si>
    <t>CAUSA  DEL HALLAZGO/OBSERVACIÓN/ITEM</t>
  </si>
  <si>
    <r>
      <rPr>
        <b/>
        <sz val="12"/>
        <color theme="1"/>
        <rFont val="Arial"/>
        <family val="2"/>
      </rPr>
      <t xml:space="preserve">Deficiencias para la disposición de bienes recibidos en dación de pago - BRDP
</t>
    </r>
    <r>
      <rPr>
        <sz val="12"/>
        <color theme="1"/>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</si>
  <si>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r>
      <rPr>
        <b/>
        <sz val="12"/>
        <color theme="1"/>
        <rFont val="Arial"/>
        <family val="2"/>
      </rPr>
      <t xml:space="preserve">DGC
</t>
    </r>
    <r>
      <rPr>
        <sz val="12"/>
        <color theme="1"/>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</si>
  <si>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r>
      <rPr>
        <b/>
        <sz val="12"/>
        <color theme="1"/>
        <rFont val="Arial"/>
        <family val="2"/>
      </rPr>
      <t xml:space="preserve">1. Inoportunidad en la disposición de las mercancías Aprehendidas, Decomisadas o Abandonadas – ADA a favor de la Nación.
</t>
    </r>
    <r>
      <rPr>
        <sz val="12"/>
        <color theme="1"/>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</si>
  <si>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r>
      <rPr>
        <b/>
        <sz val="12"/>
        <color theme="1"/>
        <rFont val="Arial"/>
        <family val="2"/>
      </rPr>
      <t xml:space="preserve">DGC
</t>
    </r>
    <r>
      <rPr>
        <sz val="12"/>
        <color theme="1"/>
        <rFont val="Arial"/>
        <family val="2"/>
      </rPr>
      <t>NC - Subproceso Operación Logística</t>
    </r>
    <r>
      <rPr>
        <b/>
        <sz val="12"/>
        <color theme="1"/>
        <rFont val="Arial"/>
        <family val="2"/>
      </rPr>
      <t xml:space="preserve">
</t>
    </r>
    <r>
      <rPr>
        <sz val="12"/>
        <color theme="1"/>
        <rFont val="Arial"/>
        <family val="2"/>
      </rPr>
      <t>Subdirección Logística
Coordinación de Gestión Social y Comercialización
Coordinación de Destrucción y Chatarrización, 
DS - Subproceso Operación Logística 
Dirección Seccional de Aduanas de Cartagena
GIT de Operación Logística</t>
    </r>
  </si>
  <si>
    <r>
      <rPr>
        <b/>
        <sz val="12"/>
        <color theme="1"/>
        <rFont val="Arial"/>
        <family val="2"/>
      </rPr>
      <t xml:space="preserve">DGC
</t>
    </r>
    <r>
      <rPr>
        <sz val="12"/>
        <color theme="1"/>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</si>
  <si>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r>
      <rPr>
        <b/>
        <sz val="12"/>
        <color theme="1"/>
        <rFont val="Arial"/>
        <family val="2"/>
      </rPr>
      <t xml:space="preserve">DGC
</t>
    </r>
    <r>
      <rPr>
        <sz val="12"/>
        <color theme="1"/>
        <rFont val="Arial"/>
        <family val="2"/>
      </rPr>
      <t xml:space="preserve">NC - Subproceso Operación Logística
Subdirección Logística.
</t>
    </r>
  </si>
  <si>
    <r>
      <rPr>
        <b/>
        <sz val="12"/>
        <color theme="1"/>
        <rFont val="Arial"/>
        <family val="2"/>
      </rPr>
      <t>Hallazgo No. 1. Deficiencia en el cumplimiento de los términos para notificar mandamientos de pago y resoluciones de seguir adelante la ejecución</t>
    </r>
    <r>
      <rPr>
        <sz val="12"/>
        <color theme="1"/>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</si>
  <si>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r>
      <rPr>
        <b/>
        <sz val="12"/>
        <color theme="1"/>
        <rFont val="Arial"/>
        <family val="2"/>
      </rPr>
      <t>DGC</t>
    </r>
    <r>
      <rPr>
        <sz val="12"/>
        <color theme="1"/>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</si>
  <si>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</si>
  <si>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r>
      <rPr>
        <b/>
        <sz val="12"/>
        <color theme="1"/>
        <rFont val="Arial"/>
        <family val="2"/>
      </rPr>
      <t>DGC</t>
    </r>
    <r>
      <rPr>
        <sz val="12"/>
        <color theme="1"/>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</si>
  <si>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r>
      <rPr>
        <b/>
        <sz val="12"/>
        <color theme="1"/>
        <rFont val="Arial"/>
        <family val="2"/>
      </rPr>
      <t>DGC</t>
    </r>
    <r>
      <rPr>
        <sz val="12"/>
        <color theme="1"/>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</si>
  <si>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</si>
  <si>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r>
      <t>Socializar el Instructivo  0035 "</t>
    </r>
    <r>
      <rPr>
        <i/>
        <sz val="12"/>
        <color theme="1"/>
        <rFont val="Arial"/>
        <family val="2"/>
      </rPr>
      <t>Seguimiento en el aplicativo Notificar y SINOT</t>
    </r>
    <r>
      <rPr>
        <sz val="12"/>
        <color theme="1"/>
        <rFont val="Arial"/>
        <family val="2"/>
      </rPr>
      <t>" mediante  capacitación dirigida a las áreas de Documentación o quien haga sus veces a nivel nacional, una vez el mismo se encuentre actualizado y publicado en el Listado Maestro de Documentos</t>
    </r>
  </si>
  <si>
    <r>
      <rPr>
        <b/>
        <sz val="12"/>
        <color theme="1"/>
        <rFont val="Arial"/>
        <family val="2"/>
      </rPr>
      <t>Hallazgo No. 7. Deficiencia en la generación y/o archivo de soportes de notificación</t>
    </r>
    <r>
      <rPr>
        <sz val="12"/>
        <color theme="1"/>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</si>
  <si>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</si>
  <si>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</si>
  <si>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ELABORACIÓN (dd/mm/aaaa)
23/08/2023</t>
    </r>
  </si>
  <si>
    <r>
      <rPr>
        <b/>
        <sz val="12"/>
        <color theme="1"/>
        <rFont val="Arial"/>
        <family val="2"/>
      </rPr>
      <t>DGC</t>
    </r>
    <r>
      <rPr>
        <sz val="12"/>
        <color theme="1"/>
        <rFont val="Arial"/>
        <family val="2"/>
      </rPr>
      <t xml:space="preserve">
DS -Subproceso Administración de Cartera
Dirección Seccional de Impuestos de Cali
División de Recaudo y Cobranzas
ELABORACIÓN (dd/mm/aaaa)
23/08/2023</t>
    </r>
  </si>
  <si>
    <r>
      <rPr>
        <b/>
        <sz val="12"/>
        <color theme="1"/>
        <rFont val="Arial"/>
        <family val="2"/>
      </rPr>
      <t>DGC</t>
    </r>
    <r>
      <rPr>
        <sz val="12"/>
        <color theme="1"/>
        <rFont val="Arial"/>
        <family val="2"/>
      </rPr>
      <t xml:space="preserve">
DS - Subproceso de Recaudo y Devoluciones
Dirección Seccional de Impuestos de Cali.
División de Recaudo y Cobranzas
ELABORACIÓN (dd/mm/aaaa)
23/08/2023</t>
    </r>
  </si>
  <si>
    <r>
      <rPr>
        <b/>
        <sz val="12"/>
        <color theme="1"/>
        <rFont val="Arial"/>
        <family val="2"/>
      </rPr>
      <t>DGC</t>
    </r>
    <r>
      <rPr>
        <sz val="12"/>
        <color theme="1"/>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</si>
  <si>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</si>
  <si>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r>
      <rPr>
        <b/>
        <sz val="12"/>
        <color theme="1"/>
        <rFont val="Arial"/>
        <family val="2"/>
      </rPr>
      <t>Hallazgo 1. Vulnerabilidad y deficiencia en el control y administración de los flujos de información de las Soluciones Tecnológicas y los Roles relacionados con la Gestión Documental de la Entidad.</t>
    </r>
    <r>
      <rPr>
        <sz val="12"/>
        <color theme="1"/>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</si>
  <si>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r>
      <rPr>
        <b/>
        <sz val="12"/>
        <color theme="1"/>
        <rFont val="Arial"/>
        <family val="2"/>
      </rPr>
      <t xml:space="preserve">DGC
</t>
    </r>
    <r>
      <rPr>
        <sz val="12"/>
        <color theme="1"/>
        <rFont val="Arial"/>
        <family val="2"/>
      </rPr>
      <t>Subdirección Administrativa
Subdirección de Soluciones y Desarrollo 
Subdirección de Innovación y Proyectos</t>
    </r>
  </si>
  <si>
    <r>
      <rPr>
        <b/>
        <sz val="12"/>
        <color theme="1"/>
        <rFont val="Arial"/>
        <family val="2"/>
      </rPr>
      <t xml:space="preserve">DGC
</t>
    </r>
    <r>
      <rPr>
        <sz val="12"/>
        <color theme="1"/>
        <rFont val="Arial"/>
        <family val="2"/>
      </rPr>
      <t xml:space="preserve">NC - Subproceso Recursos Administrativos
Subdirección Administrativo
</t>
    </r>
    <r>
      <rPr>
        <b/>
        <sz val="12"/>
        <color theme="1"/>
        <rFont val="Arial"/>
        <family val="2"/>
      </rPr>
      <t>DGIT</t>
    </r>
    <r>
      <rPr>
        <sz val="12"/>
        <color theme="1"/>
        <rFont val="Arial"/>
        <family val="2"/>
      </rPr>
      <t xml:space="preserve">
NC - Subproceso Innovación y Tecnología
Subdirección de Soluciones y Desarrollo 
Subdirección de Innovación y Proyectos</t>
    </r>
  </si>
  <si>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</si>
  <si>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t>
    </r>
  </si>
  <si>
    <r>
      <t xml:space="preserve">Hallazgo No. 1. Deficiencias en la gestión, trámite y evaluación de las quejas y/o noticias disciplinarias. </t>
    </r>
    <r>
      <rPr>
        <sz val="12"/>
        <color theme="1"/>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</si>
  <si>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r>
      <rPr>
        <b/>
        <sz val="12"/>
        <color theme="1"/>
        <rFont val="Arial"/>
        <family val="2"/>
      </rPr>
      <t>DGC</t>
    </r>
    <r>
      <rPr>
        <sz val="12"/>
        <color theme="1"/>
        <rFont val="Arial"/>
        <family val="2"/>
      </rPr>
      <t xml:space="preserve">
Dirección de Gestión Corporativa
Subdirección de Asuntos Disciplinarios
Coordinación de Instrucción </t>
    </r>
  </si>
  <si>
    <r>
      <t xml:space="preserve">Hallazgo No. 2. Deficiencias en la gestión de comunicación y notificación de actos administrativos proferidos en la etapa de instrucción disciplinaria.
</t>
    </r>
    <r>
      <rPr>
        <sz val="12"/>
        <color theme="1"/>
        <rFont val="Arial"/>
        <family val="2"/>
      </rPr>
      <t xml:space="preserve">De una muestra de 68 expedientes, asociados a 70 quejas recibidas entre el 01/01/2023 a 30/06/2024 se identificaron deficiencias en la gestión de comunicación y notificación de actos administrativos, así:
</t>
    </r>
    <r>
      <rPr>
        <b/>
        <sz val="12"/>
        <color theme="1"/>
        <rFont val="Arial"/>
        <family val="2"/>
      </rPr>
      <t>2.1</t>
    </r>
    <r>
      <rPr>
        <sz val="12"/>
        <color theme="1"/>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color theme="1"/>
        <rFont val="Arial"/>
        <family val="2"/>
      </rPr>
      <t xml:space="preserve">2.2  </t>
    </r>
    <r>
      <rPr>
        <sz val="12"/>
        <color theme="1"/>
        <rFont val="Arial"/>
        <family val="2"/>
      </rPr>
      <t xml:space="preserve">	En dos expedientes no se dio cumplimiento a la comunicación del auto de terminación y archivo al quejoso, limitando la posibilidad de recurrir esta decisión. (Anexo 7).
</t>
    </r>
    <r>
      <rPr>
        <b/>
        <sz val="12"/>
        <color theme="1"/>
        <rFont val="Arial"/>
        <family val="2"/>
      </rPr>
      <t>2.3</t>
    </r>
    <r>
      <rPr>
        <sz val="12"/>
        <color theme="1"/>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</si>
  <si>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r>
      <rPr>
        <b/>
        <sz val="12"/>
        <color theme="1"/>
        <rFont val="Arial"/>
        <family val="2"/>
      </rPr>
      <t>DGC</t>
    </r>
    <r>
      <rPr>
        <sz val="12"/>
        <color theme="1"/>
        <rFont val="Arial"/>
        <family val="2"/>
      </rPr>
      <t xml:space="preserve">
Dirección de Gestión Corporativa
Subdirección de Asuntos Disciplinarios
Coordinación de Enlace Procesal</t>
    </r>
  </si>
  <si>
    <r>
      <rPr>
        <b/>
        <sz val="12"/>
        <color theme="1"/>
        <rFont val="Arial"/>
        <family val="2"/>
      </rPr>
      <t>Hallazgo No. 3. Incumplimiento en la conformación, gestión documental y en el manejo de información reservada y/o de datos personales en los expedientes.</t>
    </r>
    <r>
      <rPr>
        <sz val="12"/>
        <color theme="1"/>
        <rFont val="Arial"/>
        <family val="2"/>
      </rPr>
      <t xml:space="preserve">
</t>
    </r>
    <r>
      <rPr>
        <b/>
        <sz val="12"/>
        <color theme="1"/>
        <rFont val="Arial"/>
        <family val="2"/>
      </rPr>
      <t>3.1</t>
    </r>
    <r>
      <rPr>
        <sz val="12"/>
        <color theme="1"/>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color theme="1"/>
        <rFont val="Arial"/>
        <family val="2"/>
      </rPr>
      <t xml:space="preserve">Quejas contenidas en carpeta digital: </t>
    </r>
    <r>
      <rPr>
        <sz val="12"/>
        <color theme="1"/>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color theme="1"/>
        <rFont val="Arial"/>
        <family val="2"/>
      </rPr>
      <t xml:space="preserve">3.2  </t>
    </r>
    <r>
      <rPr>
        <sz val="12"/>
        <color theme="1"/>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color theme="1"/>
        <rFont val="Arial"/>
        <family val="2"/>
      </rPr>
      <t>3.3</t>
    </r>
    <r>
      <rPr>
        <sz val="12"/>
        <color theme="1"/>
        <rFont val="Arial"/>
        <family val="2"/>
      </rPr>
      <t xml:space="preserve">	 67 expedientes no cuentan con el duplicado o copia integral de la actuación disciplinaria.  (Anexo 13) 
</t>
    </r>
    <r>
      <rPr>
        <b/>
        <sz val="12"/>
        <color theme="1"/>
        <rFont val="Arial"/>
        <family val="2"/>
      </rPr>
      <t xml:space="preserve">3.4 </t>
    </r>
    <r>
      <rPr>
        <sz val="12"/>
        <color theme="1"/>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</si>
  <si>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r>
      <rPr>
        <b/>
        <sz val="12"/>
        <color theme="1"/>
        <rFont val="Arial"/>
        <family val="2"/>
      </rPr>
      <t>DGC</t>
    </r>
    <r>
      <rPr>
        <sz val="12"/>
        <color theme="1"/>
        <rFont val="Arial"/>
        <family val="2"/>
      </rPr>
      <t xml:space="preserve">
Dirección de Gestión Corporativa
Subdirección de Asuntos Disciplinarios
Dirección de Gestión de Innovación y Tecnología   
Subdirección Innovación y Proyectos </t>
    </r>
  </si>
  <si>
    <r>
      <t xml:space="preserve">Hallazgo No. 4. Deficiencias en la gestión de accesos al aplicativo VIGIA. 
</t>
    </r>
    <r>
      <rPr>
        <sz val="12"/>
        <color theme="1"/>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color theme="1"/>
        <rFont val="Arial"/>
        <family val="2"/>
      </rPr>
      <t>4.1</t>
    </r>
    <r>
      <rPr>
        <sz val="12"/>
        <color theme="1"/>
        <rFont val="Arial"/>
        <family val="2"/>
      </rPr>
      <t xml:space="preserve">	Cuatro funcionarios con roles activos en el aplicativo VIGIA, que no aparecen registrados en la planta de personal activa a 01/07/2024. (Anexo 14)
</t>
    </r>
    <r>
      <rPr>
        <b/>
        <sz val="12"/>
        <color theme="1"/>
        <rFont val="Arial"/>
        <family val="2"/>
      </rPr>
      <t>4.2</t>
    </r>
    <r>
      <rPr>
        <sz val="12"/>
        <color theme="1"/>
        <rFont val="Arial"/>
        <family val="2"/>
      </rPr>
      <t xml:space="preserve">	Cuatro funcionarios ubicados en Direcciones Seccionales con roles activos del aplicativo VIGIA. (Anexo 15)
</t>
    </r>
    <r>
      <rPr>
        <b/>
        <sz val="12"/>
        <color theme="1"/>
        <rFont val="Arial"/>
        <family val="2"/>
      </rPr>
      <t>4.3</t>
    </r>
    <r>
      <rPr>
        <sz val="12"/>
        <color theme="1"/>
        <rFont val="Arial"/>
        <family val="2"/>
      </rPr>
      <t xml:space="preserve">	Siete funcionarios que se encuentran ubicados en el Nivel Central, en dependencias diferentes a la Subdirección de Asuntos Disciplinarios y poseen roles activos en el aplicativo VIGIA (Anexo 16).</t>
    </r>
  </si>
  <si>
    <r>
      <rPr>
        <b/>
        <sz val="12"/>
        <color theme="1"/>
        <rFont val="Arial"/>
        <family val="2"/>
      </rPr>
      <t>DGC</t>
    </r>
    <r>
      <rPr>
        <sz val="12"/>
        <color theme="1"/>
        <rFont val="Arial"/>
        <family val="2"/>
      </rPr>
      <t xml:space="preserve">
Dirección de Gestión Corporativa
Subdirección de Asuntos Disciplinarios
Coordinación de Instrucción  
Dirección de Gestión de Innovación y Tecnología   
Subdirección Innovación y Proyectos </t>
    </r>
  </si>
  <si>
    <r>
      <rPr>
        <b/>
        <sz val="12"/>
        <color theme="1"/>
        <rFont val="Arial"/>
        <family val="2"/>
      </rPr>
      <t xml:space="preserve">DGC
</t>
    </r>
    <r>
      <rPr>
        <sz val="12"/>
        <color theme="1"/>
        <rFont val="Arial"/>
        <family val="2"/>
      </rPr>
      <t xml:space="preserve">Dirección de Gestión Corporativa
Subdirección de Asuntos Disciplinarios
Coordinación de Instrucción
Coordinación de Decisiones
Coordinación de Enlace Procesal                                       </t>
    </r>
  </si>
  <si>
    <r>
      <rPr>
        <b/>
        <sz val="12"/>
        <color theme="1"/>
        <rFont val="Arial"/>
        <family val="2"/>
      </rPr>
      <t xml:space="preserve">Hallazgo No. 5. Deficiencias en los Sistemas de Información y archivos que apoyan el Subproceso de Investigaciones Disciplinarias. </t>
    </r>
    <r>
      <rPr>
        <sz val="12"/>
        <color theme="1"/>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color theme="1"/>
        <rFont val="Arial"/>
        <family val="2"/>
      </rPr>
      <t>Aplicativos no corporativos</t>
    </r>
    <r>
      <rPr>
        <sz val="12"/>
        <color theme="1"/>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</si>
  <si>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r>
      <rPr>
        <b/>
        <sz val="12"/>
        <color theme="1"/>
        <rFont val="Arial"/>
        <family val="2"/>
      </rPr>
      <t>DGC</t>
    </r>
    <r>
      <rPr>
        <sz val="12"/>
        <color theme="1"/>
        <rFont val="Arial"/>
        <family val="2"/>
      </rPr>
      <t xml:space="preserve">
Dirección de Gestión Corporativa
Subdirección de Asuntos Disciplinarios
Coordinación de Instrucción</t>
    </r>
  </si>
  <si>
    <r>
      <rPr>
        <b/>
        <sz val="12"/>
        <color theme="1"/>
        <rFont val="Arial"/>
        <family val="2"/>
      </rPr>
      <t>DGC</t>
    </r>
    <r>
      <rPr>
        <sz val="12"/>
        <color theme="1"/>
        <rFont val="Arial"/>
        <family val="2"/>
      </rPr>
      <t xml:space="preserve">
Dirección de Gestión Corporativa
Subdirección de Asuntos Disciplinarios</t>
    </r>
  </si>
  <si>
    <r>
      <rPr>
        <b/>
        <sz val="12"/>
        <color theme="1"/>
        <rFont val="Arial"/>
        <family val="2"/>
      </rPr>
      <t>Hallazgo No. 1 Deficiencias en la planeación y gestiones en la etapa precontractual de contratos de arrendamiento: DSA Medellín, DSA Cali, DSIA Villavicencio.</t>
    </r>
    <r>
      <rPr>
        <sz val="12"/>
        <color theme="1"/>
        <rFont val="Arial"/>
        <family val="2"/>
      </rPr>
      <t xml:space="preserve">
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
a. Edificio El Colombiano - Direcciones Seccionales de Impuestos y Aduanas de Medellín. Contratos 90-013-2024 y 90-001-2025 (F-D)
La DSA de Medellín suscribió los contratos 90-013-2024 y 90-001-2025 cuyo objeto era el “Arrendamiento de un inmueble para el funcionamiento de la DIAN – Direcciones Seccionales de Impuestos y Aduanas de Medellín”.
 Para el contrato </t>
    </r>
    <r>
      <rPr>
        <b/>
        <sz val="12"/>
        <color theme="1"/>
        <rFont val="Arial"/>
        <family val="2"/>
      </rPr>
      <t>90-013-2024</t>
    </r>
    <r>
      <rPr>
        <sz val="12"/>
        <color theme="1"/>
        <rFont val="Arial"/>
        <family val="2"/>
      </rPr>
      <t xml:space="preserve">,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
·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
·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
Para el contrato </t>
    </r>
    <r>
      <rPr>
        <b/>
        <sz val="12"/>
        <color theme="1"/>
        <rFont val="Arial"/>
        <family val="2"/>
      </rPr>
      <t>90-001-2025</t>
    </r>
    <r>
      <rPr>
        <sz val="12"/>
        <color theme="1"/>
        <rFont val="Arial"/>
        <family val="2"/>
      </rPr>
      <t>,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
·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
·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
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
b. Edificio Pacific Tower – Dirección Seccional de Aduanas de Cali. Contrato 88-001-2025 (D):
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
·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
·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
•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
c. Contratos de arrendamiento DSIA de Villavicencio No. 22-001-2024 y No. 22-001-2025:
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
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
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t>
    </r>
  </si>
  <si>
    <r>
      <rPr>
        <b/>
        <sz val="12"/>
        <color theme="1"/>
        <rFont val="Arial"/>
        <family val="2"/>
      </rPr>
      <t>DGC</t>
    </r>
    <r>
      <rPr>
        <sz val="12"/>
        <color theme="1"/>
        <rFont val="Arial"/>
        <family val="2"/>
      </rPr>
      <t xml:space="preserve">
Dirección de Gestión Corporativa
Subdirección de Compras y Contratos</t>
    </r>
  </si>
  <si>
    <r>
      <rPr>
        <b/>
        <sz val="12"/>
        <color theme="1"/>
        <rFont val="Arial"/>
        <family val="2"/>
      </rPr>
      <t>DGC</t>
    </r>
    <r>
      <rPr>
        <sz val="12"/>
        <color theme="1"/>
        <rFont val="Arial"/>
        <family val="2"/>
      </rPr>
      <t xml:space="preserve">
Dirección de Gestión Corporativa
Subdirección de Compras y Contratos
Direcciones Seccionales
Divisiones Administrativas y Financieras </t>
    </r>
  </si>
  <si>
    <r>
      <rPr>
        <b/>
        <sz val="12"/>
        <color theme="1"/>
        <rFont val="Arial"/>
        <family val="2"/>
      </rPr>
      <t>DGC</t>
    </r>
    <r>
      <rPr>
        <sz val="12"/>
        <color theme="1"/>
        <rFont val="Arial"/>
        <family val="2"/>
      </rPr>
      <t xml:space="preserve">
Dirección de Gestión Corporativa
Subdirección de Compras y Contratos
Subdirección de Talento Humano</t>
    </r>
  </si>
  <si>
    <r>
      <rPr>
        <b/>
        <sz val="12"/>
        <color theme="1"/>
        <rFont val="Arial"/>
        <family val="2"/>
      </rPr>
      <t>DGC</t>
    </r>
    <r>
      <rPr>
        <sz val="12"/>
        <color theme="1"/>
        <rFont val="Arial"/>
        <family val="2"/>
      </rPr>
      <t xml:space="preserve">
Dirección de Gestión Corporativa
Subdirección de Compras y Contratos
Subdirección Escuela de Impuestos y Aduanas
 </t>
    </r>
  </si>
  <si>
    <r>
      <rPr>
        <b/>
        <sz val="12"/>
        <color theme="1"/>
        <rFont val="Arial"/>
        <family val="2"/>
      </rPr>
      <t xml:space="preserve">Hallazgo No. 2. Inoportunidad en la presentación de la solicitud de adquisición: Nivel Central, DSA Cali, DSA Medellín, DSIA Villavicencio. </t>
    </r>
    <r>
      <rPr>
        <sz val="12"/>
        <color theme="1"/>
        <rFont val="Arial"/>
        <family val="2"/>
      </rPr>
      <t xml:space="preserve">
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t>
    </r>
  </si>
  <si>
    <r>
      <rPr>
        <b/>
        <sz val="12"/>
        <color theme="1"/>
        <rFont val="Arial"/>
        <family val="2"/>
      </rPr>
      <t xml:space="preserve">Hallazgo No. 3. Inoportunidad o falta de publicación de documentos del proceso contractual en el Sistema Electrónico para la Contratación Pública – SECOP II: Nivel Central, DSA Cali, DSA Medellín, DSI Bogotá, DSIA Villavicencio.
</t>
    </r>
    <r>
      <rPr>
        <sz val="12"/>
        <color theme="1"/>
        <rFont val="Arial"/>
        <family val="2"/>
      </rPr>
      <t xml:space="preserve">
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t>
    </r>
  </si>
  <si>
    <r>
      <rPr>
        <b/>
        <sz val="12"/>
        <color theme="1"/>
        <rFont val="Arial"/>
        <family val="2"/>
      </rPr>
      <t xml:space="preserve">Hallazgo No. 4. Deficiencias en la supervisión de contratos: Nivel Central, DSA Cali, DSA Medellín, DSI Bogotá, DSIA Villavicencio.
</t>
    </r>
    <r>
      <rPr>
        <sz val="12"/>
        <color theme="1"/>
        <rFont val="Arial"/>
        <family val="2"/>
      </rPr>
      <t xml:space="preserve">
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
•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
•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
• Incumplimiento en la periodicidad en la emisión de informes de supervisión en los contratos Nivel Central: 00-053-2024, 00-084-2024, 00-172-2024, 00-175-2024, 00-219-2024, 00-007-2025, DSA Cali: 88-006-2024, DSA Medellín: 90-013-2024, DSI Bogotá: OC 137800, DSIA Villavicencio: 22-001-2024. (Anexo 4 - Ibidem).
• Deficiente monitoreo y seguimiento a los riesgos en los contratos Nivel Central: 00-175-2024, 00-007-2025, DSA Cali: 88-006-2024, DSA Medellín: 90-013-2024, 90-001-2025. (Anexo 4 - Ibidem).</t>
    </r>
  </si>
  <si>
    <r>
      <rPr>
        <b/>
        <sz val="12"/>
        <color theme="1"/>
        <rFont val="Arial"/>
        <family val="2"/>
      </rPr>
      <t xml:space="preserve">Hallazgo 7. Debilidades en la gestión de roles asignados en periodos de situaciones administrativas superiores a 15 días calendario. (P)
</t>
    </r>
    <r>
      <rPr>
        <sz val="12"/>
        <color theme="1"/>
        <rFont val="Arial"/>
        <family val="2"/>
      </rPr>
      <t xml:space="preserve">
Analizada la información relacionada con los reportes de roles asignados respecto de las situaciones administrativas, superiores a 15 días calendario, de los funcionarios reportados por la SGEP, entre el 01 de enero de 2024 y 15 de marzo de 2025, se evidenció:
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
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
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"Servidor DIAN" por lo que se evidencia acceso indebido a los sistemas de información de la entidad, por parte de exfuncionarios que ya no ostentaban la calidad de servidores públicos de la DIAN, por lo que se establece una presunta incidencia de tipo penal, según el artículo "269A Acceso abusivo a un sistema informático” del Código Penal, modificado por la Ley 1273 de 2009. (Solución Tecnológica: Análisis de Operaciones).  (P).</t>
    </r>
  </si>
  <si>
    <r>
      <rPr>
        <b/>
        <sz val="12"/>
        <color theme="1"/>
        <rFont val="Arial"/>
        <family val="2"/>
      </rPr>
      <t>DGC</t>
    </r>
    <r>
      <rPr>
        <sz val="12"/>
        <color theme="1"/>
        <rFont val="Arial"/>
        <family val="2"/>
      </rPr>
      <t xml:space="preserve">
Dirección de Gestión de Innovación y Tecnología
Dirección de Gestión Corporativa
Subdirección de Gestión del Empleo Público </t>
    </r>
  </si>
  <si>
    <r>
      <rPr>
        <b/>
        <sz val="12"/>
        <color theme="1"/>
        <rFont val="Arial"/>
        <family val="2"/>
      </rPr>
      <t xml:space="preserve">DGC
</t>
    </r>
    <r>
      <rPr>
        <sz val="12"/>
        <color theme="1"/>
        <rFont val="Arial"/>
        <family val="2"/>
      </rPr>
      <t xml:space="preserve">Dirección de Gestión de Innovación y Tecnología
Subdirección de Innovación y Proyectos 
</t>
    </r>
  </si>
  <si>
    <r>
      <rPr>
        <b/>
        <sz val="12"/>
        <color theme="1"/>
        <rFont val="Arial"/>
        <family val="2"/>
      </rPr>
      <t>DGC</t>
    </r>
    <r>
      <rPr>
        <sz val="12"/>
        <color theme="1"/>
        <rFont val="Arial"/>
        <family val="2"/>
      </rPr>
      <t xml:space="preserve">
Dirección de Gestión de Innovación y Tecnología
Dirección Operativa de Grandes Contribuyentes
</t>
    </r>
  </si>
  <si>
    <r>
      <rPr>
        <b/>
        <sz val="12"/>
        <color theme="1"/>
        <rFont val="Arial"/>
        <family val="2"/>
      </rPr>
      <t>Hallazgo No.4 Inoportunidad de la Liquidación de contratos y el cierre de expedientes electrónicos en SECOP II
Subdirección de Compras y Contratos y Dirección Seccional de Aduanas de Cúcuta</t>
    </r>
    <r>
      <rPr>
        <sz val="12"/>
        <color theme="1"/>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</si>
  <si>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r>
      <rPr>
        <b/>
        <sz val="12"/>
        <color theme="1"/>
        <rFont val="Arial"/>
        <family val="2"/>
      </rPr>
      <t>Inoportunidad en la disposición de las mercancías Aprehendidas, Decomisadas o Abandonadas – ADA a favor de la Nación.</t>
    </r>
    <r>
      <rPr>
        <sz val="12"/>
        <color theme="1"/>
        <rFont val="Arial"/>
        <family val="2"/>
      </rPr>
      <t xml:space="preserve">
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
El consolidado por Dirección Seccional y valor total de las mercancías pendientes de disposición, se presentan en la siguiente tabla:
</t>
    </r>
    <r>
      <rPr>
        <b/>
        <sz val="12"/>
        <color theme="1"/>
        <rFont val="Arial"/>
        <family val="2"/>
      </rPr>
      <t>Tabla 3.  Mercancías con situación jurídica definida pendientes de disposición
(VER INFORME PÁGINA 8)</t>
    </r>
    <r>
      <rPr>
        <sz val="12"/>
        <color theme="1"/>
        <rFont val="Arial"/>
        <family val="2"/>
      </rPr>
      <t xml:space="preserve">
</t>
    </r>
  </si>
  <si>
    <r>
      <rPr>
        <b/>
        <sz val="12"/>
        <color rgb="FF000000"/>
        <rFont val="Arial"/>
        <family val="2"/>
      </rPr>
      <t xml:space="preserve">Acción 1: </t>
    </r>
    <r>
      <rPr>
        <sz val="12"/>
        <color rgb="FF000000"/>
        <rFont val="Arial"/>
        <family val="2"/>
      </rPr>
      <t xml:space="preserve">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
</t>
    </r>
  </si>
  <si>
    <r>
      <rPr>
        <b/>
        <sz val="12"/>
        <color rgb="FF000000"/>
        <rFont val="Arial"/>
        <family val="2"/>
      </rPr>
      <t>Actividad 1:</t>
    </r>
    <r>
      <rPr>
        <sz val="12"/>
        <color rgb="FF000000"/>
        <rFont val="Arial"/>
        <family val="2"/>
      </rPr>
      <t xml:space="preserve"> Realizar egresos de las mercancias ADA con situación jurídica definida y relacionadas en el Anexo 1 de la AMA 2025-007
</t>
    </r>
  </si>
  <si>
    <r>
      <rPr>
        <b/>
        <sz val="12"/>
        <color theme="1"/>
        <rFont val="Arial"/>
        <family val="2"/>
      </rPr>
      <t xml:space="preserve">DGC
</t>
    </r>
    <r>
      <rPr>
        <sz val="12"/>
        <color theme="1"/>
        <rFont val="Arial"/>
        <family val="2"/>
      </rPr>
      <t xml:space="preserve">Dirección de Gestión Corporativa
Dirección Seccional de Aduanas de Bogotá 
División Administrativa y Financiera
GIT de Operación Logística 
Dirección Seccional de Aduanas de Cali
División Administrativa y Financiera
GIT de Operación Logística 
Dirección Seccional de Aduanas de Medellín 
División Administrativa y Financiera
GIT de Operación Logística 
Dirección Seccional de Impuestos y Aduanas de Bucaramanga
División Administrativa y Financiera
GIT de Operación Logística </t>
    </r>
  </si>
  <si>
    <r>
      <rPr>
        <b/>
        <sz val="12"/>
        <color rgb="FF000000"/>
        <rFont val="Arial"/>
        <family val="2"/>
      </rPr>
      <t>Actividad 2:</t>
    </r>
    <r>
      <rPr>
        <sz val="12"/>
        <color rgb="FF000000"/>
        <rFont val="Arial"/>
        <family val="2"/>
      </rPr>
      <t xml:space="preserve"> Realizar seguimiento mensual a las Direcciones Seccionales a través del Dashboard, con la alerta de mercancía con situación jurídica sin disponer.</t>
    </r>
  </si>
  <si>
    <r>
      <rPr>
        <b/>
        <sz val="12"/>
        <color theme="1"/>
        <rFont val="Arial"/>
        <family val="2"/>
      </rPr>
      <t>DGC</t>
    </r>
    <r>
      <rPr>
        <sz val="12"/>
        <color theme="1"/>
        <rFont val="Arial"/>
        <family val="2"/>
      </rPr>
      <t xml:space="preserve">
Dirección de Gestión Corporativa
Subdirección Logística
Coordinación de Optimización de la Operación Logística</t>
    </r>
  </si>
  <si>
    <r>
      <rPr>
        <b/>
        <sz val="12"/>
        <color theme="1"/>
        <rFont val="Arial"/>
        <family val="2"/>
      </rPr>
      <t>Acción 1:</t>
    </r>
    <r>
      <rPr>
        <sz val="12"/>
        <color theme="1"/>
        <rFont val="Arial"/>
        <family val="2"/>
      </rPr>
      <t xml:space="preserve">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
</t>
    </r>
  </si>
  <si>
    <r>
      <rPr>
        <b/>
        <sz val="12"/>
        <color rgb="FF000000"/>
        <rFont val="Arial"/>
        <family val="2"/>
      </rPr>
      <t>Actividad 1:</t>
    </r>
    <r>
      <rPr>
        <sz val="12"/>
        <color rgb="FF000000"/>
        <rFont val="Arial"/>
        <family val="2"/>
      </rPr>
      <t xml:space="preserve"> Diseñar un instructivo simplificado para el diligenciamiento  del formato FT-ADF-2623
</t>
    </r>
  </si>
  <si>
    <r>
      <t xml:space="preserve">DGC
</t>
    </r>
    <r>
      <rPr>
        <sz val="12"/>
        <color theme="1"/>
        <rFont val="Arial"/>
        <family val="2"/>
      </rPr>
      <t>Dirección de Gestión Corporativa
Subdirección Logística
Coordinación de Gestión Social y Comercialización</t>
    </r>
  </si>
  <si>
    <r>
      <rPr>
        <b/>
        <sz val="12"/>
        <color rgb="FF000000"/>
        <rFont val="Arial"/>
        <family val="2"/>
      </rPr>
      <t>Actividad 2:</t>
    </r>
    <r>
      <rPr>
        <sz val="12"/>
        <color rgb="FF000000"/>
        <rFont val="Arial"/>
        <family val="2"/>
      </rPr>
      <t xml:space="preserve"> Capacitar a los sustanciadores de la Coordinación de Gestión Social y Comercialización sobre la correcta y obligatorio diligenciamiento del formato FT-ADF-2623</t>
    </r>
  </si>
  <si>
    <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Gestión Social y Comercialización</t>
    </r>
  </si>
  <si>
    <r>
      <rPr>
        <b/>
        <sz val="12"/>
        <color rgb="FF000000"/>
        <rFont val="Arial"/>
        <family val="2"/>
      </rPr>
      <t>Actividad 3:</t>
    </r>
    <r>
      <rPr>
        <sz val="12"/>
        <color rgb="FF000000"/>
        <rFont val="Arial"/>
        <family val="2"/>
      </rPr>
      <t xml:space="preserve"> Realizar seguimiento trimestral a los sustanciadores de la Coordinación de Gestión Social y Comercialización para verificar la oportunidad en el diligenciamiento y remisión a las Direcciones Seccionales del FT-ADF-2623</t>
    </r>
  </si>
  <si>
    <r>
      <t xml:space="preserve">Acción 2: </t>
    </r>
    <r>
      <rPr>
        <sz val="12"/>
        <color theme="1"/>
        <rFont val="Arial"/>
        <family val="2"/>
      </rPr>
      <t>Socializar con las Direcciones Seccionales la lista de chequeo de los proyectos de donación y realizar seguimiento trimestral a su aplicación en las Direcciones de Aduanas de Cartagena, Cali y Medellín.</t>
    </r>
  </si>
  <si>
    <r>
      <rPr>
        <b/>
        <sz val="12"/>
        <color rgb="FF000000"/>
        <rFont val="Arial"/>
        <family val="2"/>
      </rPr>
      <t>Actividad 1</t>
    </r>
    <r>
      <rPr>
        <sz val="12"/>
        <color rgb="FF000000"/>
        <rFont val="Arial"/>
        <family val="2"/>
      </rPr>
      <t xml:space="preserve">: Socializar con las Direcciones Seccionales la lista de chequeo de los proyectos de donación. </t>
    </r>
  </si>
  <si>
    <r>
      <rPr>
        <b/>
        <sz val="12"/>
        <color rgb="FF000000"/>
        <rFont val="Arial"/>
        <family val="2"/>
      </rPr>
      <t>Actividad 2:</t>
    </r>
    <r>
      <rPr>
        <sz val="12"/>
        <color rgb="FF000000"/>
        <rFont val="Arial"/>
        <family val="2"/>
      </rPr>
      <t xml:space="preserve">  Realizar seguimiento trimestral a las Direcciones Seccionales de Aduanas de Cartagena, Cali y Medellín</t>
    </r>
  </si>
  <si>
    <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Subdirección Logística
Coordinación de Gestión Social y Comercialización
</t>
    </r>
    <r>
      <rPr>
        <b/>
        <sz val="12"/>
        <color theme="1"/>
        <rFont val="Arial"/>
        <family val="2"/>
      </rPr>
      <t xml:space="preserve">
</t>
    </r>
    <r>
      <rPr>
        <sz val="12"/>
        <color theme="1"/>
        <rFont val="Arial"/>
        <family val="2"/>
      </rPr>
      <t xml:space="preserve">Dirección Seccional de Aduanas de Cartagena, Cali y de Medellín
GIT de Operación Logística </t>
    </r>
  </si>
  <si>
    <r>
      <rPr>
        <b/>
        <sz val="12"/>
        <color rgb="FF000000"/>
        <rFont val="Arial"/>
        <family val="2"/>
      </rPr>
      <t>Acción 1:</t>
    </r>
    <r>
      <rPr>
        <sz val="12"/>
        <color rgb="FF000000"/>
        <rFont val="Arial"/>
        <family val="2"/>
      </rPr>
      <t xml:space="preserve"> Dar lineamiento a las Direcciones Seccionales relacionado con la correcta clasificación de las mercancías ADA en los grupos y subgrupos del aplicativo ADA, con un término que permita subsanar las mercancías mal clasificadas.</t>
    </r>
  </si>
  <si>
    <r>
      <rPr>
        <b/>
        <sz val="12"/>
        <color rgb="FF000000"/>
        <rFont val="Arial"/>
        <family val="2"/>
      </rPr>
      <t xml:space="preserve">Actividad 1: </t>
    </r>
    <r>
      <rPr>
        <sz val="12"/>
        <color rgb="FF000000"/>
        <rFont val="Arial"/>
        <family val="2"/>
      </rPr>
      <t>Elaborar y comunicar un lineamiento relacionado con la correcta clasificación de las mercancías en los grupos y subgrupos del sistema ADA, previo diagnóstico de las existencias del sistema ADA.</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</si>
  <si>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Subdirección Logística
Coordinación de Optimización de la Operación Logística.
</t>
    </r>
    <r>
      <rPr>
        <sz val="12"/>
        <rFont val="Arial"/>
        <family val="2"/>
      </rPr>
      <t>Coordinación de Gestión Social y Comercialización
Coordinación de Chatarrización y Destrucciones</t>
    </r>
  </si>
  <si>
    <r>
      <rPr>
        <b/>
        <sz val="12"/>
        <color rgb="FF000000"/>
        <rFont val="Arial"/>
        <family val="2"/>
      </rPr>
      <t>Actividad 2:</t>
    </r>
    <r>
      <rPr>
        <sz val="12"/>
        <color rgb="FF000000"/>
        <rFont val="Arial"/>
        <family val="2"/>
      </rPr>
      <t xml:space="preserve"> Corregir en ADA el subgrupo de las mercancías ADA relacionadas en el anexo 4, que se encuentren mal clasificadas </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</si>
  <si>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
Dirección Seccional de Aduanas de Bogotá
GIT de Operación Logística</t>
    </r>
  </si>
  <si>
    <r>
      <rPr>
        <b/>
        <sz val="12"/>
        <color rgb="FF000000"/>
        <rFont val="Arial"/>
        <family val="2"/>
      </rPr>
      <t xml:space="preserve">Acción 2: </t>
    </r>
    <r>
      <rPr>
        <sz val="12"/>
        <color rgb="FF000000"/>
        <rFont val="Arial"/>
        <family val="2"/>
      </rPr>
      <t>Impartir un lineamiento relacionado con la manera correcta de hacer el registro y la creación del depósito habilitado en el sistema ADA</t>
    </r>
  </si>
  <si>
    <r>
      <rPr>
        <b/>
        <sz val="12"/>
        <color rgb="FF000000"/>
        <rFont val="Arial"/>
        <family val="2"/>
      </rPr>
      <t>Actividad 1:</t>
    </r>
    <r>
      <rPr>
        <sz val="12"/>
        <color rgb="FF000000"/>
        <rFont val="Arial"/>
        <family val="2"/>
      </rPr>
      <t xml:space="preserve"> Elaborar y comunicar un lineamiento relacionado con la manera correcta de hacer el registro y la creación del depósito habilitado en el sistema ADA</t>
    </r>
  </si>
  <si>
    <r>
      <rPr>
        <b/>
        <sz val="12"/>
        <color rgb="FF000000"/>
        <rFont val="Arial"/>
        <family val="2"/>
      </rP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Subdirección Logística
Coordinación de Optimización de la Operación Logística</t>
    </r>
  </si>
  <si>
    <r>
      <rPr>
        <b/>
        <sz val="12"/>
        <color rgb="FF000000"/>
        <rFont val="Arial"/>
        <family val="2"/>
      </rPr>
      <t>Acción 3:</t>
    </r>
    <r>
      <rPr>
        <sz val="12"/>
        <color rgb="FF000000"/>
        <rFont val="Arial"/>
        <family val="2"/>
      </rPr>
      <t xml:space="preserve">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</si>
  <si>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t>
    </r>
  </si>
  <si>
    <r>
      <rPr>
        <b/>
        <sz val="12"/>
        <color rgb="FF000000"/>
        <rFont val="Arial"/>
        <family val="2"/>
      </rPr>
      <t>Actividad 2:</t>
    </r>
    <r>
      <rPr>
        <sz val="12"/>
        <color rgb="FF000000"/>
        <rFont val="Arial"/>
        <family val="2"/>
      </rPr>
      <t xml:space="preserve"> Elaborar un Informe trimestral sobre la gestión de abandonos, que contenga como evidencias el auto comisorio y las AIAMAS firmadas por el depósito habilitado.</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</si>
  <si>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Aduanas de Medellín
Grupo Interno de Trabajo de Operación Logística</t>
    </r>
  </si>
  <si>
    <r>
      <rPr>
        <b/>
        <sz val="12"/>
        <color rgb="FF000000"/>
        <rFont val="Arial"/>
        <family val="2"/>
      </rPr>
      <t xml:space="preserve">Acción 4: </t>
    </r>
    <r>
      <rPr>
        <sz val="12"/>
        <color rgb="FF000000"/>
        <rFont val="Arial"/>
        <family val="2"/>
      </rPr>
      <t>Capacitar a las Direcciones Seccionales sobre el control e inspección de las mercancías reportadas en abandono de acuerdo con los procedimientos e intructivos del subproceso logístico.</t>
    </r>
  </si>
  <si>
    <r>
      <rPr>
        <b/>
        <sz val="12"/>
        <color rgb="FF000000"/>
        <rFont val="Arial"/>
        <family val="2"/>
      </rPr>
      <t>Actividad 1</t>
    </r>
    <r>
      <rPr>
        <sz val="12"/>
        <color rgb="FF000000"/>
        <rFont val="Arial"/>
        <family val="2"/>
      </rPr>
      <t>: Realizar una capacitación a las Direcciones Seccionales relacionada con el control e inspección de mercancías reportadas en abandono.</t>
    </r>
  </si>
  <si>
    <r>
      <rPr>
        <b/>
        <sz val="12"/>
        <color theme="1"/>
        <rFont val="Arial"/>
        <family val="2"/>
      </rPr>
      <t xml:space="preserve">DGC
</t>
    </r>
    <r>
      <rPr>
        <sz val="12"/>
        <color theme="1"/>
        <rFont val="Arial"/>
        <family val="2"/>
      </rPr>
      <t>Dirección de Gestión Corporativa
Subdirección Logística
Coordinación de Optimización de la Operación Logística</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</si>
  <si>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Aduanas de Cartagena
Grupo Interno de Trabajo de Operación Logística</t>
    </r>
  </si>
  <si>
    <r>
      <rPr>
        <b/>
        <sz val="12"/>
        <color rgb="FF000000"/>
        <rFont val="Arial"/>
        <family val="2"/>
      </rPr>
      <t>Acción 5:</t>
    </r>
    <r>
      <rPr>
        <sz val="12"/>
        <color rgb="FF000000"/>
        <rFont val="Arial"/>
        <family val="2"/>
      </rPr>
      <t xml:space="preserve">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t>
    </r>
  </si>
  <si>
    <r>
      <rPr>
        <b/>
        <sz val="12"/>
        <color rgb="FF000000"/>
        <rFont val="Arial"/>
        <family val="2"/>
      </rPr>
      <t>Actividad 1:</t>
    </r>
    <r>
      <rPr>
        <sz val="12"/>
        <color rgb="FF000000"/>
        <rFont val="Arial"/>
        <family val="2"/>
      </rPr>
      <t xml:space="preserve"> Elaborar un lineamiento dirigido a las Direcciones Seccionales sobre la gestión de mercancías ADA faltantes</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</si>
  <si>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Impuestos y Aduanas de Buenaventura
Grupo Interno de Trabajo de Operación Logística</t>
    </r>
  </si>
  <si>
    <r>
      <rPr>
        <b/>
        <sz val="12"/>
        <color rgb="FF000000"/>
        <rFont val="Arial"/>
        <family val="2"/>
      </rPr>
      <t>Acción 6:</t>
    </r>
    <r>
      <rPr>
        <sz val="12"/>
        <color rgb="FF000000"/>
        <rFont val="Arial"/>
        <family val="2"/>
      </rPr>
      <t xml:space="preserve"> Realizar seguimiento trimestral al inventario de las mercancías ADA sin situación jurídica definida, de una muestra, seleccionada por la Coordinación de Optimización de la Operación Logística</t>
    </r>
  </si>
  <si>
    <r>
      <rPr>
        <b/>
        <sz val="12"/>
        <color rgb="FF000000"/>
        <rFont val="Arial"/>
        <family val="2"/>
      </rPr>
      <t xml:space="preserve">Actividad 1: </t>
    </r>
    <r>
      <rPr>
        <sz val="12"/>
        <color rgb="FF000000"/>
        <rFont val="Arial"/>
        <family val="2"/>
      </rPr>
      <t>Realizar la inspección física de las mercancías por parte de Direcciones Seccionales de una muestra remitida trimestralmente.</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</si>
  <si>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
Direcciones Seccionales 
División Administrativa y Financiera
Grupo Interno de Trabajo de Operación Logística</t>
    </r>
  </si>
  <si>
    <r>
      <rPr>
        <b/>
        <sz val="12"/>
        <color rgb="FF000000"/>
        <rFont val="Arial"/>
        <family val="2"/>
      </rPr>
      <t xml:space="preserve">Acción 7: </t>
    </r>
    <r>
      <rPr>
        <sz val="12"/>
        <color rgb="FF000000"/>
        <rFont val="Arial"/>
        <family val="2"/>
      </rPr>
      <t>Realizar seguimiento trimestral al inventario consistente en joyas, metales y piedras preciosas de competencia de la DSA Cali.</t>
    </r>
  </si>
  <si>
    <r>
      <t>Acción 8</t>
    </r>
    <r>
      <rPr>
        <sz val="12"/>
        <color rgb="FF000000"/>
        <rFont val="Arial"/>
        <family val="2"/>
      </rPr>
      <t>: Establecer un protocolo para la recepción, manejo y custodia de mercancías ADA consistentes en joyas, metales y piedras preciosas por parte del subproceso logístico.</t>
    </r>
  </si>
  <si>
    <r>
      <rPr>
        <b/>
        <sz val="12"/>
        <color rgb="FF000000"/>
        <rFont val="Arial"/>
        <family val="2"/>
      </rPr>
      <t>Actividad 1:</t>
    </r>
    <r>
      <rPr>
        <sz val="12"/>
        <color rgb="FF000000"/>
        <rFont val="Arial"/>
        <family val="2"/>
      </rPr>
      <t xml:space="preserve">  Elaborar un protocolo para la recepción, manejo y custodia de mercancías ADA consistentes en joyas, metales y piedras preciosas por parte del subproceso logístico.</t>
    </r>
  </si>
  <si>
    <r>
      <rPr>
        <b/>
        <sz val="12"/>
        <color theme="1"/>
        <rFont val="Arial"/>
        <family val="2"/>
      </rPr>
      <t xml:space="preserve">DGC
</t>
    </r>
    <r>
      <rPr>
        <sz val="12"/>
        <color theme="1"/>
        <rFont val="Arial"/>
        <family val="2"/>
      </rPr>
      <t>Dirección de Gestión Corporativa
Subdirección Logística</t>
    </r>
  </si>
  <si>
    <r>
      <rPr>
        <b/>
        <sz val="12"/>
        <color rgb="FF000000"/>
        <rFont val="Arial"/>
        <family val="2"/>
      </rPr>
      <t xml:space="preserve">Actividad 2: </t>
    </r>
    <r>
      <rPr>
        <sz val="12"/>
        <color rgb="FF000000"/>
        <rFont val="Arial"/>
        <family val="2"/>
      </rPr>
      <t xml:space="preserve">Socializar a las Direcciones Seccionales un protocolo para la recepción, manejo y custodia de mercancías ADA consistentes en joyas, metales y piedras preciosas por parte del subproceso logístico  </t>
    </r>
  </si>
  <si>
    <r>
      <rPr>
        <b/>
        <sz val="12"/>
        <color rgb="FF000000"/>
        <rFont val="Arial"/>
        <family val="2"/>
      </rPr>
      <t>Actividad 1:</t>
    </r>
    <r>
      <rPr>
        <sz val="12"/>
        <color rgb="FF000000"/>
        <rFont val="Arial"/>
        <family val="2"/>
      </rPr>
      <t xml:space="preserve"> Elaborar un informe trimestral del inventario de joyas, metales y piedras preciosas, que incluya las gestiones realizadas para su disposición, a cargo del GIT de Operación Logística de la DSIA de Bucaramanga, y remitirlo a la Subdirección Logística</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</si>
  <si>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Impuestos y Aduanas de Bucaramanga
División Administrativa y Financiera
Grupo Interno de Trabajo de Operación Logística</t>
    </r>
  </si>
  <si>
    <r>
      <t>Acción 2</t>
    </r>
    <r>
      <rPr>
        <sz val="12"/>
        <color theme="1"/>
        <rFont val="Arial"/>
        <family val="2"/>
      </rPr>
      <t>: Establecer un protocolo para la recepción, manejo y custodia de mercancías ADA consistentes en joyas, metales y piedras preciosas por parte del subproceso logístico.</t>
    </r>
  </si>
  <si>
    <r>
      <rPr>
        <b/>
        <sz val="12"/>
        <color rgb="FF000000"/>
        <rFont val="Arial"/>
        <family val="2"/>
      </rPr>
      <t>Actividad 2:</t>
    </r>
    <r>
      <rPr>
        <sz val="12"/>
        <color rgb="FF000000"/>
        <rFont val="Arial"/>
        <family val="2"/>
      </rPr>
      <t xml:space="preserve"> Socializar a las Direcciones Seccionales un protocolo para la recepción, manejo y custodia de mercancías ADA consistentes en joyas, metales y piedras preciosas por parte del subproceso logístico  </t>
    </r>
  </si>
  <si>
    <r>
      <rPr>
        <b/>
        <sz val="12"/>
        <color theme="1"/>
        <rFont val="Arial"/>
        <family val="2"/>
      </rPr>
      <t>Acción 3:</t>
    </r>
    <r>
      <rPr>
        <sz val="12"/>
        <color theme="1"/>
        <rFont val="Arial"/>
        <family val="2"/>
      </rPr>
      <t xml:space="preserve"> Actualizar y comunicar a las Direcciones Seccionales el instructivo de venta de mercancías ADA y bienes adjudicados a la nación IN-ADF-0222 y los lineamientos establecidos para esta modalidad de disposición. </t>
    </r>
  </si>
  <si>
    <r>
      <rPr>
        <b/>
        <sz val="12"/>
        <color rgb="FF000000"/>
        <rFont val="Arial"/>
        <family val="2"/>
      </rPr>
      <t>Actividad 1:</t>
    </r>
    <r>
      <rPr>
        <sz val="12"/>
        <color rgb="FF000000"/>
        <rFont val="Arial"/>
        <family val="2"/>
      </rPr>
      <t xml:space="preserve">  Actualizar el  instructivo de venta de mercancías ADA y bienes adjudicados a la nación IN-ADF-0222</t>
    </r>
  </si>
  <si>
    <r>
      <rPr>
        <b/>
        <sz val="12"/>
        <color theme="1"/>
        <rFont val="Arial"/>
        <family val="2"/>
      </rPr>
      <t xml:space="preserve">DGC
</t>
    </r>
    <r>
      <rPr>
        <sz val="12"/>
        <color theme="1"/>
        <rFont val="Arial"/>
        <family val="2"/>
      </rPr>
      <t>Dirección de Gestión Corporativa
Subdirección Logística
Coordinación de Gestión Social y Comercialización</t>
    </r>
  </si>
  <si>
    <r>
      <rPr>
        <b/>
        <sz val="12"/>
        <color rgb="FF000000"/>
        <rFont val="Arial"/>
        <family val="2"/>
      </rPr>
      <t>Actividad 2</t>
    </r>
    <r>
      <rPr>
        <sz val="12"/>
        <color rgb="FF000000"/>
        <rFont val="Arial"/>
        <family val="2"/>
      </rPr>
      <t>: Socializar a las Direcciones Seccionales el instructivo de venta de mercancías ADA y bienes adjudicados a la nación IN-ADF-0222</t>
    </r>
  </si>
  <si>
    <r>
      <rPr>
        <b/>
        <sz val="12"/>
        <color rgb="FF000000"/>
        <rFont val="Arial"/>
        <family val="2"/>
      </rPr>
      <t>Actividad 3</t>
    </r>
    <r>
      <rPr>
        <sz val="12"/>
        <color rgb="FF000000"/>
        <rFont val="Arial"/>
        <family val="2"/>
      </rPr>
      <t>: Elaborar y comunicar un lineamiento dirigido a las Direcciones Seccionales relacionado con la venta de mercancías ADA</t>
    </r>
  </si>
  <si>
    <r>
      <rPr>
        <b/>
        <sz val="12"/>
        <color theme="1"/>
        <rFont val="Arial"/>
        <family val="2"/>
      </rPr>
      <t>Acción 4:</t>
    </r>
    <r>
      <rPr>
        <sz val="12"/>
        <color theme="1"/>
        <rFont val="Arial"/>
        <family val="2"/>
      </rPr>
      <t xml:space="preserve"> Verificar con el área respectiva que se haya realizado el reintegro a la sociedad C.I Colombian Mint SAS</t>
    </r>
  </si>
  <si>
    <r>
      <rPr>
        <b/>
        <sz val="12"/>
        <color rgb="FF000000"/>
        <rFont val="Arial"/>
        <family val="2"/>
      </rPr>
      <t xml:space="preserve">Actividad 1: </t>
    </r>
    <r>
      <rPr>
        <sz val="12"/>
        <color rgb="FF000000"/>
        <rFont val="Arial"/>
        <family val="2"/>
      </rPr>
      <t>Conservar el documento que demuestre el reintegro a la sociedad C.I Colombian Mint SAS</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</si>
  <si>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Optimización de la Operación Logística
Coordinación de Gestión Social y Comercialización
Dirección Seccional de Impuestos y Aduanas de Bucaramanga</t>
    </r>
  </si>
  <si>
    <r>
      <rPr>
        <b/>
        <sz val="12"/>
        <color theme="1"/>
        <rFont val="Arial"/>
        <family val="2"/>
      </rPr>
      <t>Acción 5:</t>
    </r>
    <r>
      <rPr>
        <sz val="12"/>
        <color theme="1"/>
        <rFont val="Arial"/>
        <family val="2"/>
      </rPr>
      <t xml:space="preserve"> Realizar un estudio de viabilidad que evalúe la pertinencia de adquirir espectrómetros especializados para metales, con el fin de ubicarlos en las Direcciones Seccionales que registran mayor aprehensión de este tipo de mercancías.</t>
    </r>
  </si>
  <si>
    <r>
      <rPr>
        <b/>
        <sz val="12"/>
        <color theme="1"/>
        <rFont val="Arial"/>
        <family val="2"/>
      </rPr>
      <t xml:space="preserve">Actividad 1: </t>
    </r>
    <r>
      <rPr>
        <sz val="12"/>
        <color theme="1"/>
        <rFont val="Arial"/>
        <family val="2"/>
      </rPr>
      <t>Realizar estudio de viabilidad para la adquisición de espectrómetros de metales en Direcciones Seccionales con mayor aprehensión de estas mercancías.</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</si>
  <si>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Gestión Social y Comercialización
Dirección Seccional de Impuestos y Aduanas de Bucaramanga</t>
    </r>
    <r>
      <rPr>
        <b/>
        <sz val="12"/>
        <color theme="1"/>
        <rFont val="Arial"/>
        <family val="2"/>
      </rPr>
      <t xml:space="preserve">
</t>
    </r>
    <r>
      <rPr>
        <sz val="12"/>
        <color theme="1"/>
        <rFont val="Arial"/>
        <family val="2"/>
      </rPr>
      <t>GIT de Operación Logística</t>
    </r>
  </si>
  <si>
    <r>
      <rPr>
        <b/>
        <sz val="12"/>
        <color rgb="FF000000"/>
        <rFont val="Arial"/>
        <family val="2"/>
      </rP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 xml:space="preserve">Subdirección Logística 
Coordinación de Optimización de la Operación Logística
Dirección de Gestión de Innovación y Tecnología      
Subdirección de Soluciones y Desarrollo 
Coordinación de Soporte Técnico al Usuario 
</t>
    </r>
  </si>
  <si>
    <r>
      <rPr>
        <b/>
        <sz val="12"/>
        <color rgb="FF000000"/>
        <rFont val="Arial"/>
        <family val="2"/>
      </rPr>
      <t>Acción 2:</t>
    </r>
    <r>
      <rPr>
        <sz val="12"/>
        <color rgb="FF000000"/>
        <rFont val="Arial"/>
        <family val="2"/>
      </rPr>
      <t xml:space="preserve"> Definir una estrategia que permita realizar actualización y seguimiento periódico a los usuarios internos y externos habilitados para los sistemas ADA Y ADA WEB   </t>
    </r>
  </si>
  <si>
    <r>
      <rPr>
        <b/>
        <sz val="12"/>
        <color rgb="FF000000"/>
        <rFont val="Arial"/>
        <family val="2"/>
      </rPr>
      <t>Actividad 1:</t>
    </r>
    <r>
      <rPr>
        <sz val="12"/>
        <color rgb="FF000000"/>
        <rFont val="Arial"/>
        <family val="2"/>
      </rPr>
      <t xml:space="preserve"> Elaborar un oficio a las Direcciones Seccionales que permita realizar la actualización y el seguimiento periódico a los usuarios habiltados para los sistemas ADA Y ADA WEB, en coordinación con el área de Tecnología de la UAE-DIAN</t>
    </r>
  </si>
  <si>
    <r>
      <t xml:space="preserve">DGC
</t>
    </r>
    <r>
      <rPr>
        <sz val="12"/>
        <color rgb="FF000000"/>
        <rFont val="Arial"/>
        <family val="2"/>
      </rPr>
      <t xml:space="preserve">Dirección de Gestión Corporativa
Subdirección Logística
Coordinación de Optimización de la Operación Logística
</t>
    </r>
    <r>
      <rPr>
        <b/>
        <sz val="12"/>
        <color rgb="FF000000"/>
        <rFont val="Arial"/>
        <family val="2"/>
      </rPr>
      <t xml:space="preserve">
</t>
    </r>
    <r>
      <rPr>
        <sz val="12"/>
        <color rgb="FF000000"/>
        <rFont val="Arial"/>
        <family val="2"/>
      </rPr>
      <t xml:space="preserve">Dirección de Gestión de Innovación y Tecnología  </t>
    </r>
    <r>
      <rPr>
        <b/>
        <sz val="12"/>
        <color rgb="FF000000"/>
        <rFont val="Arial"/>
        <family val="2"/>
      </rPr>
      <t xml:space="preserve">   </t>
    </r>
  </si>
  <si>
    <r>
      <rPr>
        <b/>
        <sz val="12"/>
        <color rgb="FF000000"/>
        <rFont val="Arial"/>
        <family val="2"/>
      </rPr>
      <t xml:space="preserve">Actividad 2: </t>
    </r>
    <r>
      <rPr>
        <sz val="12"/>
        <color rgb="FF000000"/>
        <rFont val="Arial"/>
        <family val="2"/>
      </rPr>
      <t>Elaborar un oficio dirigido a la Unión Temporal Nueva Logística, solicitando el reporte de los usuarios activos con acceso al módulo ADA WEB, para actualizar la información de forma mensual con el área de Tecnología de la UAE-DIAN</t>
    </r>
  </si>
  <si>
    <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 xml:space="preserve">Subdirección Logística
Coordinación de Optimización de la Operación Logística
</t>
    </r>
    <r>
      <rPr>
        <b/>
        <sz val="12"/>
        <color rgb="FF000000"/>
        <rFont val="Arial"/>
        <family val="2"/>
      </rPr>
      <t xml:space="preserve">
</t>
    </r>
    <r>
      <rPr>
        <sz val="12"/>
        <color rgb="FF000000"/>
        <rFont val="Arial"/>
        <family val="2"/>
      </rPr>
      <t>Dirección de Gestión de Innovación y Tecnología</t>
    </r>
    <r>
      <rPr>
        <b/>
        <sz val="12"/>
        <color rgb="FF000000"/>
        <rFont val="Arial"/>
        <family val="2"/>
      </rPr>
      <t xml:space="preserve">   </t>
    </r>
    <r>
      <rPr>
        <sz val="12"/>
        <color rgb="FF000000"/>
        <rFont val="Arial"/>
        <family val="2"/>
      </rPr>
      <t xml:space="preserve"> </t>
    </r>
    <r>
      <rPr>
        <b/>
        <sz val="12"/>
        <color rgb="FF000000"/>
        <rFont val="Arial"/>
        <family val="2"/>
      </rPr>
      <t xml:space="preserve"> </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</si>
  <si>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t>
    </r>
    <r>
      <rPr>
        <b/>
        <sz val="12"/>
        <color rgb="FF000000"/>
        <rFont val="Arial"/>
        <family val="2"/>
      </rPr>
      <t xml:space="preserve">
</t>
    </r>
    <r>
      <rPr>
        <sz val="12"/>
        <color rgb="FF000000"/>
        <rFont val="Arial"/>
        <family val="2"/>
      </rPr>
      <t>Dirección de Gestión de Innovación y Tecnología</t>
    </r>
    <r>
      <rPr>
        <b/>
        <sz val="12"/>
        <color rgb="FF000000"/>
        <rFont val="Arial"/>
        <family val="2"/>
      </rPr>
      <t xml:space="preserve">
</t>
    </r>
  </si>
  <si>
    <r>
      <rPr>
        <b/>
        <sz val="12"/>
        <color rgb="FF000000"/>
        <rFont val="Arial"/>
        <family val="2"/>
      </rPr>
      <t xml:space="preserve">DGC
</t>
    </r>
    <r>
      <rPr>
        <sz val="12"/>
        <color rgb="FF000000"/>
        <rFont val="Arial"/>
        <family val="2"/>
      </rPr>
      <t xml:space="preserve">Dirección de Gestión Corporativa
</t>
    </r>
    <r>
      <rPr>
        <b/>
        <sz val="12"/>
        <color rgb="FF000000"/>
        <rFont val="Arial"/>
        <family val="2"/>
      </rPr>
      <t xml:space="preserve">
</t>
    </r>
    <r>
      <rPr>
        <sz val="12"/>
        <color rgb="FF000000"/>
        <rFont val="Arial"/>
        <family val="2"/>
      </rPr>
      <t>Dirección de Gestión de Innovación y Tecnología
Subdirección de Soluciones y Desarrollo
Coordinación de Servicios y Administración Técnica</t>
    </r>
  </si>
  <si>
    <r>
      <rPr>
        <b/>
        <sz val="12"/>
        <color rgb="FF000000"/>
        <rFont val="Arial"/>
        <family val="2"/>
      </rPr>
      <t xml:space="preserve">DGC
</t>
    </r>
    <r>
      <rPr>
        <sz val="12"/>
        <color rgb="FF000000"/>
        <rFont val="Arial"/>
        <family val="2"/>
      </rPr>
      <t>Dirección de Gestión Corporativa
Dirección de Gestión de Innovación y Tecnología</t>
    </r>
    <r>
      <rPr>
        <b/>
        <sz val="12"/>
        <color rgb="FF000000"/>
        <rFont val="Arial"/>
        <family val="2"/>
      </rPr>
      <t xml:space="preserve">
</t>
    </r>
    <r>
      <rPr>
        <sz val="12"/>
        <color rgb="FF000000"/>
        <rFont val="Arial"/>
        <family val="2"/>
      </rPr>
      <t xml:space="preserve">Subdirección de Soluciones y Desarrollo
</t>
    </r>
  </si>
  <si>
    <r>
      <rPr>
        <b/>
        <sz val="12"/>
        <color rgb="FF000000"/>
        <rFont val="Arial"/>
        <family val="2"/>
      </rPr>
      <t xml:space="preserve">DGC
</t>
    </r>
    <r>
      <rPr>
        <sz val="12"/>
        <color rgb="FF000000"/>
        <rFont val="Arial"/>
        <family val="2"/>
      </rPr>
      <t>Dirección de Gestión Corporativa
Dirección de Gestión de Innovación y Tecnología
Subdirección de Soluciones y Desarrollo
Coordinación de Servicios y Administración Técnica</t>
    </r>
  </si>
  <si>
    <r>
      <rPr>
        <b/>
        <sz val="12"/>
        <color rgb="FF000000"/>
        <rFont val="Arial"/>
        <family val="2"/>
      </rPr>
      <t xml:space="preserve">DGC
</t>
    </r>
    <r>
      <rPr>
        <sz val="12"/>
        <color rgb="FF000000"/>
        <rFont val="Arial"/>
        <family val="2"/>
      </rPr>
      <t xml:space="preserve">Dirección de Gestión Corporativa
Dirección de Gestión de Innovación y Tecnología
Subdirección de Soluciones y Desarrollo
</t>
    </r>
  </si>
  <si>
    <r>
      <rPr>
        <b/>
        <sz val="12"/>
        <color rgb="FF000000"/>
        <rFont val="Arial"/>
        <family val="2"/>
      </rPr>
      <t xml:space="preserve">DGC
</t>
    </r>
    <r>
      <rPr>
        <sz val="12"/>
        <color rgb="FF000000"/>
        <rFont val="Arial"/>
        <family val="2"/>
      </rPr>
      <t>Dirección de Gestión Corporativa
Dirección de Gestión de Innovación y Tecnología</t>
    </r>
    <r>
      <rPr>
        <b/>
        <sz val="12"/>
        <color rgb="FF000000"/>
        <rFont val="Arial"/>
        <family val="2"/>
      </rPr>
      <t xml:space="preserve">
</t>
    </r>
    <r>
      <rPr>
        <sz val="12"/>
        <color rgb="FF000000"/>
        <rFont val="Arial"/>
        <family val="2"/>
      </rPr>
      <t>Subdirección de Soluciones y Desarrollo
Coordinación de Servicios y Administración Técnica</t>
    </r>
  </si>
  <si>
    <r>
      <rPr>
        <b/>
        <sz val="12"/>
        <color theme="1"/>
        <rFont val="Arial"/>
        <family val="2"/>
      </rPr>
      <t>DGC</t>
    </r>
    <r>
      <rPr>
        <sz val="12"/>
        <color theme="1"/>
        <rFont val="Arial"/>
        <family val="2"/>
      </rPr>
      <t xml:space="preserve">
Dirección de Gestión Corporativa
Subdirección Logística
Coordinación de Optimización de la Operación Logística
</t>
    </r>
    <r>
      <rPr>
        <b/>
        <sz val="12"/>
        <color theme="1"/>
        <rFont val="Arial"/>
        <family val="2"/>
      </rPr>
      <t xml:space="preserve">
</t>
    </r>
    <r>
      <rPr>
        <sz val="12"/>
        <color theme="1"/>
        <rFont val="Arial"/>
        <family val="2"/>
      </rPr>
      <t>Dirección de Gestión de Innovación y Tecnología</t>
    </r>
  </si>
  <si>
    <r>
      <rPr>
        <b/>
        <sz val="12"/>
        <color theme="1"/>
        <rFont val="Arial"/>
        <family val="2"/>
      </rPr>
      <t>DGC</t>
    </r>
    <r>
      <rPr>
        <sz val="12"/>
        <color theme="1"/>
        <rFont val="Arial"/>
        <family val="2"/>
      </rPr>
      <t xml:space="preserve">
Dirección de Gestión Corporativa
Subdirección Logística
Coordinación de Optimización de la Operación Logística
Dirección de Gestión de Innovación y Tecnología
</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</si>
  <si>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
</t>
    </r>
    <r>
      <rPr>
        <b/>
        <sz val="12"/>
        <color theme="1"/>
        <rFont val="Arial"/>
        <family val="2"/>
      </rPr>
      <t xml:space="preserve">
</t>
    </r>
    <r>
      <rPr>
        <sz val="12"/>
        <color theme="1"/>
        <rFont val="Arial"/>
        <family val="2"/>
      </rPr>
      <t>Dirección de Gestión de Innovación y Tecnología
Subdirección de Soluciones y Desarrollo</t>
    </r>
  </si>
  <si>
    <r>
      <rPr>
        <b/>
        <sz val="12"/>
        <color rgb="FF000000"/>
        <rFont val="Arial"/>
        <family val="2"/>
      </rPr>
      <t>DGC</t>
    </r>
    <r>
      <rPr>
        <sz val="12"/>
        <color rgb="FF000000"/>
        <rFont val="Arial"/>
        <family val="2"/>
      </rPr>
      <t xml:space="preserve">
Dirección de Gestión Corporativa
Subdirección Logística
Coordinación de Optimización de la Operación Logística
Dirección de Gestión de Innovación y Tecnología
</t>
    </r>
  </si>
  <si>
    <r>
      <rPr>
        <b/>
        <sz val="12"/>
        <color theme="1"/>
        <rFont val="Arial"/>
        <family val="2"/>
      </rPr>
      <t xml:space="preserve">Acción 1: </t>
    </r>
    <r>
      <rPr>
        <sz val="12"/>
        <color theme="1"/>
        <rFont val="Arial"/>
        <family val="2"/>
      </rPr>
      <t>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t>
    </r>
  </si>
  <si>
    <r>
      <rPr>
        <b/>
        <sz val="12"/>
        <color theme="1"/>
        <rFont val="Arial"/>
        <family val="2"/>
      </rPr>
      <t xml:space="preserve">Actividad 1: </t>
    </r>
    <r>
      <rPr>
        <sz val="12"/>
        <color theme="1"/>
        <rFont val="Arial"/>
        <family val="2"/>
      </rPr>
      <t>Elaborar un oficio dirigido a los supervisores técnicos y sus apoyos con los lineamientos de las obligaciones de la supervisión técnica y administrativa del contrato de destrucción No 00-176-2022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</si>
  <si>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Chatarrización y Destrucciones</t>
    </r>
  </si>
  <si>
    <r>
      <rPr>
        <b/>
        <sz val="12"/>
        <color theme="1"/>
        <rFont val="Arial"/>
        <family val="2"/>
      </rPr>
      <t>Actividad 2:</t>
    </r>
    <r>
      <rPr>
        <sz val="12"/>
        <color theme="1"/>
        <rFont val="Arial"/>
        <family val="2"/>
      </rPr>
      <t xml:space="preserve"> Diseñar e implementar un formulario (forms) para realizar el seguimiento y control mensual de la ejecución contractual a las Direcciones Seccionales</t>
    </r>
  </si>
  <si>
    <r>
      <rPr>
        <b/>
        <sz val="12"/>
        <color theme="1"/>
        <rFont val="Arial"/>
        <family val="2"/>
      </rPr>
      <t xml:space="preserve">DGC
</t>
    </r>
    <r>
      <rPr>
        <sz val="12"/>
        <color theme="1"/>
        <rFont val="Arial"/>
        <family val="2"/>
      </rPr>
      <t>Dirección de Gestión Corporativa
Subdirección Logística
Coordinación de Chatarrización y Destrucciones</t>
    </r>
  </si>
  <si>
    <r>
      <rPr>
        <b/>
        <sz val="12"/>
        <color theme="1"/>
        <rFont val="Arial"/>
        <family val="2"/>
      </rPr>
      <t>Actividad 3:</t>
    </r>
    <r>
      <rPr>
        <sz val="12"/>
        <color theme="1"/>
        <rFont val="Arial"/>
        <family val="2"/>
      </rPr>
      <t xml:space="preserve"> Socializar con las Direcciones Seccionales las obligaciones de la supervisión técnica y administrativa, así como la forma y fecha establecidas para el diligenciamiento oportuno del formulario.</t>
    </r>
  </si>
  <si>
    <r>
      <rPr>
        <b/>
        <sz val="12"/>
        <color theme="1"/>
        <rFont val="Arial"/>
        <family val="2"/>
      </rPr>
      <t>Actividad 4:</t>
    </r>
    <r>
      <rPr>
        <sz val="12"/>
        <color theme="1"/>
        <rFont val="Arial"/>
        <family val="2"/>
      </rPr>
      <t xml:space="preserve"> Realizar la verificación mensual en SECOP II de la publicación oportuna del informe de supervisión.</t>
    </r>
  </si>
  <si>
    <r>
      <rPr>
        <b/>
        <sz val="12"/>
        <color rgb="FF000000"/>
        <rFont val="Arial"/>
        <family val="2"/>
      </rPr>
      <t xml:space="preserve">Acción 2: </t>
    </r>
    <r>
      <rPr>
        <sz val="12"/>
        <color rgb="FF000000"/>
        <rFont val="Arial"/>
        <family val="2"/>
      </rPr>
      <t>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t>
    </r>
  </si>
  <si>
    <r>
      <rPr>
        <b/>
        <sz val="12"/>
        <color rgb="FF000000"/>
        <rFont val="Arial"/>
        <family val="2"/>
      </rPr>
      <t>Actividad 1:</t>
    </r>
    <r>
      <rPr>
        <sz val="12"/>
        <color rgb="FF000000"/>
        <rFont val="Arial"/>
        <family val="2"/>
      </rPr>
      <t xml:space="preserve">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</si>
  <si>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Optimización de la Operación Logística</t>
    </r>
  </si>
  <si>
    <r>
      <rPr>
        <b/>
        <sz val="12"/>
        <color theme="1"/>
        <rFont val="Arial"/>
        <family val="2"/>
      </rPr>
      <t>Actividad 2:</t>
    </r>
    <r>
      <rPr>
        <sz val="12"/>
        <color theme="1"/>
        <rFont val="Arial"/>
        <family val="2"/>
      </rPr>
      <t xml:space="preserve"> Realizar la verificación mensual en SECOP II de la publicación oportuna del informe de supervisión.</t>
    </r>
  </si>
  <si>
    <r>
      <t xml:space="preserve">Acción 3: </t>
    </r>
    <r>
      <rPr>
        <sz val="12"/>
        <color theme="1"/>
        <rFont val="Arial"/>
        <family val="2"/>
      </rPr>
      <t>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t>
    </r>
  </si>
  <si>
    <r>
      <rPr>
        <b/>
        <sz val="12"/>
        <color theme="1"/>
        <rFont val="Arial"/>
        <family val="2"/>
      </rPr>
      <t>Actividad 1:</t>
    </r>
    <r>
      <rPr>
        <sz val="12"/>
        <color theme="1"/>
        <rFont val="Arial"/>
        <family val="2"/>
      </rPr>
      <t xml:space="preserve"> Elaborar un lineamiento relacionado con las responsabilidades de la supervisión local del contrato No. 00-159-2022.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</si>
  <si>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Direcciones Seccionales
GIT de Operación Logística</t>
    </r>
  </si>
  <si>
    <r>
      <rPr>
        <b/>
        <sz val="12"/>
        <color rgb="FF000000"/>
        <rFont val="Arial"/>
        <family val="2"/>
      </rPr>
      <t>Actividad 2:</t>
    </r>
    <r>
      <rPr>
        <sz val="12"/>
        <color rgb="FF000000"/>
        <rFont val="Arial"/>
        <family val="2"/>
      </rPr>
      <t xml:space="preserve">  Implementar a Nivel Nacional un modelo estandarizado de acta de reuniones formales con el contratista de Operación Logística vigente.</t>
    </r>
  </si>
  <si>
    <r>
      <rPr>
        <b/>
        <sz val="12"/>
        <color rgb="FF000000"/>
        <rFont val="Arial"/>
        <family val="2"/>
      </rPr>
      <t>Actividad 3:</t>
    </r>
    <r>
      <rPr>
        <sz val="12"/>
        <color rgb="FF000000"/>
        <rFont val="Arial"/>
        <family val="2"/>
      </rPr>
      <t xml:space="preserve"> Realizar una capacitación a Nivel Nacional sobre la supervisión y vigilancia contractual del contrato No. 00-159-2022.
</t>
    </r>
  </si>
  <si>
    <r>
      <rPr>
        <b/>
        <sz val="12"/>
        <color theme="1"/>
        <rFont val="Arial"/>
        <family val="2"/>
      </rPr>
      <t>Hallazgo No. 1 - Deficiencia en el control de términos y gestión de los seleccionados de acciones de control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Revisada una muestra de acciones de control remitidas desde la Subdirección de Fiscalización Cambiaria, entre las vigencias 2021 a 2023, a las DSIA de Armenia y DSA de Bogotá, se encontró lo siguiente:
</t>
    </r>
    <r>
      <rPr>
        <b/>
        <sz val="12"/>
        <color theme="1"/>
        <rFont val="Arial"/>
        <family val="2"/>
      </rPr>
      <t xml:space="preserve">DSIA de Armenia: </t>
    </r>
    <r>
      <rPr>
        <sz val="12"/>
        <color theme="1"/>
        <rFont val="Arial"/>
        <family val="2"/>
      </rPr>
      <t>Ver en informe de auditoría ATI2024-003 la</t>
    </r>
    <r>
      <rPr>
        <b/>
        <sz val="12"/>
        <color theme="1"/>
        <rFont val="Arial"/>
        <family val="2"/>
      </rPr>
      <t xml:space="preserve"> </t>
    </r>
    <r>
      <rPr>
        <sz val="12"/>
        <color theme="1"/>
        <rFont val="Arial"/>
        <family val="2"/>
      </rPr>
      <t xml:space="preserve">Tabla No. 4 </t>
    </r>
    <r>
      <rPr>
        <i/>
        <sz val="12"/>
        <color theme="1"/>
        <rFont val="Arial"/>
        <family val="2"/>
      </rPr>
      <t xml:space="preserve">Gestión a seleccionados DSIA Armenia </t>
    </r>
    <r>
      <rPr>
        <sz val="12"/>
        <color theme="1"/>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color theme="1"/>
        <rFont val="Arial"/>
        <family val="2"/>
      </rPr>
      <t>DSA de Bogotá:</t>
    </r>
    <r>
      <rPr>
        <sz val="12"/>
        <color theme="1"/>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color theme="1"/>
        <rFont val="Arial"/>
        <family val="2"/>
      </rPr>
      <t xml:space="preserve">Fiscalización Tributaria: </t>
    </r>
    <r>
      <rPr>
        <sz val="12"/>
        <color theme="1"/>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color theme="1"/>
        <rFont val="Arial"/>
        <family val="2"/>
      </rPr>
      <t>DSIA de Armenia</t>
    </r>
    <r>
      <rPr>
        <sz val="12"/>
        <color theme="1"/>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color theme="1"/>
        <rFont val="Arial"/>
        <family val="2"/>
      </rPr>
      <t>DSI de Medellín:</t>
    </r>
    <r>
      <rPr>
        <sz val="12"/>
        <color theme="1"/>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color theme="1"/>
        <rFont val="Arial"/>
        <family val="2"/>
      </rPr>
      <t xml:space="preserve">Fiscalización Aduanera: </t>
    </r>
    <r>
      <rPr>
        <sz val="12"/>
        <color theme="1"/>
        <rFont val="Arial"/>
        <family val="2"/>
      </rPr>
      <t xml:space="preserve">Revisada una muestra de acciones de control remitidas desde la Subdirección de Fiscalización Aduanera, entre las vigencias 2021 a 2023, a las DSA de Medellín y DSA de Bogotá, </t>
    </r>
    <r>
      <rPr>
        <u/>
        <sz val="12"/>
        <color theme="1"/>
        <rFont val="Arial"/>
        <family val="2"/>
      </rPr>
      <t>se evidenció incumplimiento a los términos establecidos para las actividades descritas en los cronogramas</t>
    </r>
    <r>
      <rPr>
        <sz val="12"/>
        <color theme="1"/>
        <rFont val="Arial"/>
        <family val="2"/>
      </rPr>
      <t xml:space="preserve">, así:
</t>
    </r>
    <r>
      <rPr>
        <b/>
        <sz val="12"/>
        <color theme="1"/>
        <rFont val="Arial"/>
        <family val="2"/>
      </rPr>
      <t xml:space="preserve">DSA de Medellín y DSA Bogotá: Ver </t>
    </r>
    <r>
      <rPr>
        <sz val="12"/>
        <color theme="1"/>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</si>
  <si>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</si>
  <si>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</si>
  <si>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Coordinación de Supervisión y Seguimiento</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</si>
  <si>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t>
    </r>
  </si>
  <si>
    <r>
      <rPr>
        <b/>
        <sz val="12"/>
        <color theme="1"/>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
</t>
    </r>
    <r>
      <rPr>
        <b/>
        <sz val="12"/>
        <color theme="1"/>
        <rFont val="Arial"/>
        <family val="2"/>
      </rPr>
      <t>DSIA de Armenia:</t>
    </r>
    <r>
      <rPr>
        <sz val="12"/>
        <color theme="1"/>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color theme="1"/>
        <rFont val="Arial"/>
        <family val="2"/>
      </rPr>
      <t>DSA de Bogotá:</t>
    </r>
    <r>
      <rPr>
        <sz val="12"/>
        <color theme="1"/>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color theme="1"/>
        <rFont val="Arial"/>
        <family val="2"/>
      </rPr>
      <t xml:space="preserve">Fiscalización Tributaria: </t>
    </r>
    <r>
      <rPr>
        <sz val="12"/>
        <color theme="1"/>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color theme="1"/>
        <rFont val="Arial"/>
        <family val="2"/>
      </rPr>
      <t>DSIA de Armenia:</t>
    </r>
    <r>
      <rPr>
        <sz val="12"/>
        <color theme="1"/>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color theme="1"/>
        <rFont val="Arial"/>
        <family val="2"/>
      </rPr>
      <t>DSI de Medellín</t>
    </r>
    <r>
      <rPr>
        <sz val="12"/>
        <color theme="1"/>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color theme="1"/>
        <rFont val="Arial"/>
        <family val="2"/>
      </rPr>
      <t>Fiscalización Aduanera</t>
    </r>
    <r>
      <rPr>
        <sz val="12"/>
        <color theme="1"/>
        <rFont val="Arial"/>
        <family val="2"/>
      </rPr>
      <t xml:space="preserve">
</t>
    </r>
    <r>
      <rPr>
        <b/>
        <sz val="12"/>
        <color theme="1"/>
        <rFont val="Arial"/>
        <family val="2"/>
      </rPr>
      <t>DSA de Medellín:</t>
    </r>
    <r>
      <rPr>
        <sz val="12"/>
        <color theme="1"/>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color theme="1"/>
        <rFont val="Arial"/>
        <family val="2"/>
      </rPr>
      <t>DSA de Bogotá:</t>
    </r>
    <r>
      <rPr>
        <sz val="12"/>
        <color theme="1"/>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</si>
  <si>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</si>
  <si>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</si>
  <si>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</si>
  <si>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</si>
  <si>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r>
      <rPr>
        <b/>
        <sz val="12"/>
        <color theme="1"/>
        <rFont val="Arial"/>
        <family val="2"/>
      </rPr>
      <t xml:space="preserve">DGF
</t>
    </r>
    <r>
      <rPr>
        <sz val="12"/>
        <color theme="1"/>
        <rFont val="Arial"/>
        <family val="2"/>
      </rPr>
      <t>NC – Subproceso de Fiscalización y Liquidación
Dirección de Gestión de Fiscalización
Subdirección de Fiscalización  Aduanera</t>
    </r>
  </si>
  <si>
    <r>
      <t>6.1. Revisar los procedimientos, realizar los ajustes correspondientes.</t>
    </r>
    <r>
      <rPr>
        <i/>
        <sz val="12"/>
        <color theme="1"/>
        <rFont val="Arial"/>
        <family val="2"/>
      </rPr>
      <t xml:space="preserve">         </t>
    </r>
    <r>
      <rPr>
        <sz val="12"/>
        <color theme="1"/>
        <rFont val="Arial"/>
        <family val="2"/>
      </rPr>
      <t xml:space="preserve">                                                                 </t>
    </r>
  </si>
  <si>
    <r>
      <rPr>
        <b/>
        <sz val="12"/>
        <color theme="1"/>
        <rFont val="Arial"/>
        <family val="2"/>
      </rPr>
      <t>DGF</t>
    </r>
    <r>
      <rPr>
        <sz val="12"/>
        <color theme="1"/>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</si>
  <si>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r>
      <rPr>
        <b/>
        <sz val="12"/>
        <color theme="1"/>
        <rFont val="Arial"/>
        <family val="2"/>
      </rPr>
      <t>Hallazgo No. 3 - Deficiencia en el trámite de insumos y caducidad de la acción administrativa sancionatoria (D)</t>
    </r>
    <r>
      <rPr>
        <sz val="12"/>
        <color theme="1"/>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</si>
  <si>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r>
      <t>2. Revisar la matriz  de riesgos  de Fiscalización  para  determinar si hay lugar a hacer los ajustes en los controles y riesgos que se sugieren  en los informes de las auditor</t>
    </r>
    <r>
      <rPr>
        <b/>
        <sz val="12"/>
        <color theme="1"/>
        <rFont val="Arial"/>
        <family val="2"/>
      </rPr>
      <t>í</t>
    </r>
    <r>
      <rPr>
        <sz val="12"/>
        <color theme="1"/>
        <rFont val="Arial"/>
        <family val="2"/>
      </rPr>
      <t xml:space="preserve">as e inspecciones del año 2024 realizadas por entes de control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</si>
  <si>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</si>
  <si>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</si>
  <si>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r>
      <rPr>
        <b/>
        <sz val="12"/>
        <color theme="1"/>
        <rFont val="Arial"/>
        <family val="2"/>
      </rPr>
      <t>Hallazgo No. 6 - Requerimientos funcionales y nuevos desarrollos sin avance de gestión, reportados en la herramienta JIRA para los sistemas INTEGRA e IRIS</t>
    </r>
    <r>
      <rPr>
        <sz val="12"/>
        <color theme="1"/>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color theme="1"/>
        <rFont val="Arial"/>
        <family val="2"/>
      </rPr>
      <t>Registro de requerimientos funcionales y nuevos desarrollos INTEGRA.</t>
    </r>
    <r>
      <rPr>
        <sz val="12"/>
        <color theme="1"/>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</si>
  <si>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</si>
  <si>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</si>
  <si>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</si>
  <si>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</si>
  <si>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</si>
  <si>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</si>
  <si>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</si>
  <si>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</si>
  <si>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r>
      <rPr>
        <b/>
        <sz val="12"/>
        <color theme="1"/>
        <rFont val="Arial"/>
        <family val="2"/>
      </rPr>
      <t>Hallazgo No. 8 - Funcionalidades de los sistemas de información</t>
    </r>
    <r>
      <rPr>
        <sz val="12"/>
        <color theme="1"/>
        <rFont val="Arial"/>
        <family val="2"/>
      </rPr>
      <t xml:space="preserve">
</t>
    </r>
    <r>
      <rPr>
        <b/>
        <sz val="12"/>
        <color theme="1"/>
        <rFont val="Arial"/>
        <family val="2"/>
      </rPr>
      <t xml:space="preserve">Sistema INTEGRA  </t>
    </r>
    <r>
      <rPr>
        <sz val="12"/>
        <color theme="1"/>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color theme="1"/>
        <rFont val="Arial"/>
        <family val="2"/>
      </rPr>
      <t>Sistema IRIS</t>
    </r>
    <r>
      <rPr>
        <sz val="12"/>
        <color theme="1"/>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E46.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</si>
  <si>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</si>
  <si>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</si>
  <si>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</si>
  <si>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</si>
  <si>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</si>
  <si>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</si>
  <si>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</si>
  <si>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</si>
  <si>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</si>
  <si>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r>
      <rPr>
        <b/>
        <sz val="12"/>
        <color theme="1"/>
        <rFont val="Arial"/>
        <family val="2"/>
      </rPr>
      <t>Hallazgo No. 9 - Deficiencias en la gestión de datos (NC DG Fiscalización y Subdirecciones TAC)</t>
    </r>
    <r>
      <rPr>
        <sz val="12"/>
        <color theme="1"/>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color theme="1"/>
        <rFont val="Arial"/>
        <family val="2"/>
      </rPr>
      <t>Deficiencias en el manejo y control de la información</t>
    </r>
  </si>
  <si>
    <r>
      <rPr>
        <b/>
        <sz val="12"/>
        <color theme="1"/>
        <rFont val="Arial"/>
        <family val="2"/>
      </rPr>
      <t>DGF</t>
    </r>
    <r>
      <rPr>
        <sz val="12"/>
        <color theme="1"/>
        <rFont val="Arial"/>
        <family val="2"/>
      </rPr>
      <t xml:space="preserve">
NC – Subproceso de Fiscalización y Liquidación
Dirección de Gestión de Fiscalización
Subdirecciónes de Fiscalización  Aduanera, Tributaria, Cambiaria, internacional y de Apoyo </t>
    </r>
  </si>
  <si>
    <r>
      <rPr>
        <b/>
        <sz val="12"/>
        <color theme="1"/>
        <rFont val="Arial"/>
        <family val="2"/>
      </rPr>
      <t xml:space="preserve">Hallazgo 1. Desarticulación del ciclo de la denuncia TAC </t>
    </r>
    <r>
      <rPr>
        <sz val="12"/>
        <color theme="1"/>
        <rFont val="Arial"/>
        <family val="2"/>
      </rPr>
      <t xml:space="preserve">
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
a)	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
b)	En el canal de WhatsApp se recibieron 10.948 denuncias, dentro del periodo de marzo a octubre de 2024, impactando la capacidad operativa de la Entidad, generando retrasos por el cumulo en la atención y resolución de casos y la falta de priorización de las denuncias.
c)	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
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d)	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
Criterio:
Artículo 209, Constitución Política; principios de eficacia, economía, celeridad, publicidad y transparencia; Artículo 3, Ley 489 de 1998 principios de eficacia, coordinación y responsabilidad; Artículo 3, Ley 1437 de 2011, principios de economía, responsabilidad y eficacia.
Criterio MIPG V6:
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</si>
  <si>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</si>
  <si>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Policía Fiscal y Aduanera - POLFA
Centro Integrado Policial Permanente Anticontrabando -  CIPPA</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</si>
  <si>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Impuestos
Subdirección de Servicio al Ciudadano en Asuntos Tributarios
Coordinación de Administración del Sistema de Peticiones, Quejas, Sugerencias, Reclamos y Denuncias -  PQSRD</t>
    </r>
  </si>
  <si>
    <r>
      <rPr>
        <b/>
        <sz val="12"/>
        <color theme="1"/>
        <rFont val="Arial"/>
        <family val="2"/>
      </rPr>
      <t>Hallazgo 2. Inoportunidad en la gestión de las denuncias TAC</t>
    </r>
    <r>
      <rPr>
        <sz val="12"/>
        <color theme="1"/>
        <rFont val="Arial"/>
        <family val="2"/>
      </rPr>
      <t xml:space="preserve">
a)	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
b)	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
c)	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
d)	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
e)	Verificado el trámite de traslado de las denuncias TAC por parte del Nivel central a las Direcciones Seccionales de Impuestos Bogotá, de Aduanas Bogotá, de Impuestos Cali y de Impuestos y Aduanas Armenia, se evidenció:
En DSI Bogotá, de una muestra de 45 denuncias, 25 presentan falta de oportunidad en su traslado por el Nivel central tardando de dos a tres años aproximadamente en su remisión. (Ver Anexo 4: Inoportunidad traslado denuncias a DSI Bogotá).
En DSA Bogotá: De una muestra de 21 denuncias, se encuentran 20 casos que presentan falta de oportunidad en su traslado por el Nivel central tardando entre 11 meses y 4 años en su remisión. (Ver Anexo 5: Inoportunidad traslado denuncias DSA Bogotá).
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
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
En la DSI Cali de una muestra de 10 denuncias, se encuentra 9 casos que presentan falta de oportunidad en su traslado por el Nivel central tardando de 2 a 3 años. (Ver Anexo 7: Inoportunidad traslado denuncias DSI Cali). 
En la DSIA Armenia de una muestra de 10 denuncias se encuentran 3 casos que presentan falta de oportunidad en su traslado por el Nivel central tardando de 1 a 2 años. (Ver Anexo 8: Inoportunidad traslado denuncias DS Armenia).
f)	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
g)	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
Criterio:
Art. 209 de la Constitución Política de Colombia, principios de eficacia, eficiencia, celeridad y responsabilidad; Art. 3º de la Ley 489 de 1998; Art. 684 del Estatuto Tributario, Procedimientos PR-PEC-0339 V3; PR-COA-0375 V2 y PR-COT-0375 V2.
Criterio MIPG V6:
Dimensiones 3 “evaluación de resultados”, 5 “Información y Comunicación” y 7 “Control Interno” en los Componentes 3 “Actividades de Control” y 5 “Actividades de Monitoreo”.
</t>
    </r>
  </si>
  <si>
    <r>
      <rPr>
        <b/>
        <sz val="12"/>
        <color theme="1"/>
        <rFont val="Arial"/>
        <family val="2"/>
      </rPr>
      <t xml:space="preserve">DGF
</t>
    </r>
    <r>
      <rPr>
        <sz val="12"/>
        <color theme="1"/>
        <rFont val="Arial"/>
        <family val="2"/>
      </rPr>
      <t>Dirección de Gestión de Fiscalización 
Subdirección de Apoyo en la Lucha Contra el Delito Aduanero y Fiscal
Coordinación de Denuncias de Fiscalización
Dirección de Gestión Estratégica y de Analítica
Subdirección de Procesos</t>
    </r>
  </si>
  <si>
    <r>
      <rPr>
        <b/>
        <sz val="12"/>
        <color theme="1"/>
        <rFont val="Arial"/>
        <family val="2"/>
      </rPr>
      <t xml:space="preserve">DGF
</t>
    </r>
    <r>
      <rPr>
        <sz val="12"/>
        <color theme="1"/>
        <rFont val="Arial"/>
        <family val="2"/>
      </rPr>
      <t>Dirección de Gestión de Fiscalización 
Subdirección de Apoyo en la Lucha Contra el Delito Aduanero y Fiscal
Coordinación de Denuncias de Fiscalización
Subdirección de Fiscalización Tributaria</t>
    </r>
  </si>
  <si>
    <r>
      <rPr>
        <b/>
        <sz val="12"/>
        <color theme="1"/>
        <rFont val="Arial"/>
        <family val="2"/>
      </rPr>
      <t>DGF</t>
    </r>
    <r>
      <rPr>
        <sz val="12"/>
        <color theme="1"/>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</si>
  <si>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Estratégica y de Analítica
Subdirección de Información y Analítica</t>
    </r>
  </si>
  <si>
    <r>
      <rPr>
        <b/>
        <sz val="12"/>
        <color theme="1"/>
        <rFont val="Arial"/>
        <family val="2"/>
      </rPr>
      <t>Hallazgo 3. Deficiencia en el control para la trazabilidad de las denuncias TAC en los lugares auditados</t>
    </r>
    <r>
      <rPr>
        <sz val="12"/>
        <color theme="1"/>
        <rFont val="Arial"/>
        <family val="2"/>
      </rPr>
      <t xml:space="preserve">
Evaluada la integridad y confiabilidad de la información de denuncias reportada por las dependencias auditadas se presentan deficiencias en el control para la trazabilidad de estas, así:
a)	En cinco casos se estableció diferencia entre la fecha registrada en el sistema SIDF, respecto de la fecha de los formatos 2104 “Reunión del Nivel Directivo – RND”, las cuales son: Denuncia 2024-xxx-173-xxx68 en el SIDF, aparece "Revisada RND el 10/03/2025"; 2023-xxx-173-xxx40 en el SIDF aparece "Revisada RND 21/02/2025”; 2024-xxx-173-xxx86 "Revisada RND 17/02/2025”;  2024-xxx-524-xxx19 "Revisada RND 3/03/2025” y la 2024-xxx-416-xxx22 en el SIDF aparece "Revisada RND 26/02/2025”, las cuales figuran en la RND número 7 con fecha inicial 18/10/2024 y fecha final 10/11/2024.
b)	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
c)	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
d)	Verificadas las denuncias trasladadas a la DSI Bogotá, se identificaron 13 casos que no aparecen en la información de denuncias suministrada por la Subdirección de Fiscalización Tributaria. (Ver Anexo 10 denuncias DSI Bogotá_SFT).
e)	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
f)	Verificadas las denuncias trasladadas a la DSI Bogotá, se identificaron 3 casos que no aparecen en la información de denuncias suministrada por la Subdirección de Fiscalización Tributaria, que corresponden a las denuncias 2022-xxx-524-xxx80, 2022-xxx-173-xxx97 y 2022-xxx-173-xxx11.
g)	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
h)	No se evidenció el diligenciamiento de los campos "Número del acto administrativo de apertura" y fecha del mismo en los formatos FT-COT-2440 “Control y seguimiento de las Denuncias Trasladadas a las Direcciones Seccionales” por parte de la Subdirección de Fiscalización Tributaria y Fiscalización Aduanera, lo que permite realizar el control del trámite de las denuncias.
i)	No se evidencia el diligenciamiento del Formato FT COT 2439 “Entrega denuncias para archivo” por parte de la Coordinación de Denuncias de Fiscalización.  
Criterio:
Art. 209 de la Constitución Política de Colombia, principios de eficacia y eficiencia; Art. 3º de la Ley 489 de 1998; procedimientos PR-PEC-0339 V3, PR-COA-0375 V2 y PR-COT-0375 V2.
Criterio MIPG V6:
Dimensiones 3 “Evaluación de resultados”, 5 “Información y Comunicación” y 7 “Control Interno” en los Componentes 1 “Ambiente de control”, 3 “Actividades de Control” y 5 “Actividades de Monitoreo”.</t>
    </r>
  </si>
  <si>
    <r>
      <rPr>
        <b/>
        <sz val="12"/>
        <color theme="1"/>
        <rFont val="Arial"/>
        <family val="2"/>
      </rPr>
      <t>DGF</t>
    </r>
    <r>
      <rPr>
        <sz val="12"/>
        <color theme="1"/>
        <rFont val="Arial"/>
        <family val="2"/>
      </rPr>
      <t xml:space="preserve">
Dirección de Gestión de Fiscalización
Subdirección de Apoyo en la Lucha Contra el Delito Aduanero y Fiscal
</t>
    </r>
  </si>
  <si>
    <r>
      <rPr>
        <b/>
        <sz val="12"/>
        <color theme="1"/>
        <rFont val="Arial"/>
        <family val="2"/>
      </rPr>
      <t>Hallazgo 4. Deficiencias en el seguimiento al marchitamiento de las denuncias TAC en el sistema DENFIS</t>
    </r>
    <r>
      <rPr>
        <sz val="12"/>
        <color theme="1"/>
        <rFont val="Arial"/>
        <family val="2"/>
      </rPr>
      <t xml:space="preserve">
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
Criterio:
Art. 209 de la Constitución Política de Colombia, principios de eficacia, eficiencia, celeridad y responsabilidad; Art. 3º de la Ley 489 de 1998; procedimientos PR-PEC-0339 V3, PR-COA-0375 V2 y PR-COT-0375 V2
Criterio MIPG V6:
Dimensiones 3 “Evaluación de resultados”, 5 “Información y Comunicación” y 7 “Control Interno” en los Componentes 3 “Actividades de Control” y 5 “Actividades de Monitoreo”.</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</si>
  <si>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t>
    </r>
  </si>
  <si>
    <r>
      <rPr>
        <b/>
        <sz val="12"/>
        <color theme="1"/>
        <rFont val="Arial"/>
        <family val="2"/>
      </rPr>
      <t>Hallazgo 5. Deficiencias de los documentos del sistema de gestión para la atención y gestión de las denuncias Tributarias, Aduaneras y Cambiarias – TAC y desactualización de los procedimientos asociados.</t>
    </r>
    <r>
      <rPr>
        <sz val="12"/>
        <color theme="1"/>
        <rFont val="Arial"/>
        <family val="2"/>
      </rPr>
      <t xml:space="preserve">
a)	Deficiencia en los procedimientos establecidos 
Analizada la estructura de los procedimientos PR-COA-0375 “Gestión Denuncias de Fiscalización” V2 y PR-COT-0375 “Gestión Denuncias de Fiscalización” V2 se presentan las siguientes deficiencias: 
•	No se señalan términos o plazos para la realización de las siguientes actividades:  entrega y aceptación del auditor responsable en el Nivel central, sustanciación o análisis de la denuncia y presentación en la Reunión del Nivel Directivo – RND. 
•	No se indica las actividades a realizar en los casos que se requiera reasignar las denuncias entre direcciones seccionales. 
•	No se establecen lineamientos para los casos en que las direcciones seccionales requieran hacer una devolución de una denuncia. 
•	En el procedimiento se indica que la denuncia se escala por el sistema y adicional se remite correo al 201YYenunciasXX@dian.gov.co; esta última actividad hace referencia a un buzón que no existe actualmente.  
•	Existen diferentes canales de ingreso de las denuncias, tales como WhatsApp y línea 159 anticontrabando, que no hacen parte de los canales oficiales definidos en el procedimiento y disponibles en la página web.
b)	Desactualización de documentos del sistema de gestión y de la matriz de riesgos, dispuestos para la atención y gestión de las denuncias Tributarias, Aduaneras y Cambiarias – TAC - Nivel Central 
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
Al respecto se registran entre otras, las siguientes actualizaciones que deben surtirse respecto de los documentos procedimentales, así:
•	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	Se hace referencia al formato 2270 “Acta de hechos de acción de control”, el cual no se encuentra publicado en el listado maestro de documentos; y al realizar las visitas derivadas de las denuncias, se elabora acta de hechos en plantilla diseñada por la Dirección Seccional. 
•	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
•	La matriz de riesgos del Subproceso de Fiscalización y Liquidación, versión 4 del 29/11/2021, no incluye un riesgo asociado directamente a la gestión de denuncias de fiscalización TAC.
•	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
Criterio:
Art. 209 de la Constitución Política, principio de eficacia; Art. 3 de la Ley 489 de 1998 principios de eficacia y responsabilidad; Art. 3 de la Ley 1437 de 2011 principios de economía, responsabilidad y eficacia.
Criterio MIPG V6:
Dimensiones 3. “Gestión con valores para resultados”, 4. “Evaluación de Resultados”, 5. “Información y comunicación” y 7. “Control Interno” en sus componentes “Evaluación del riesgo”, “Actividades de control”, “Actividades de monitoreo” e “Información y comunicación”.</t>
    </r>
  </si>
  <si>
    <r>
      <rPr>
        <b/>
        <sz val="12"/>
        <color theme="1"/>
        <rFont val="Arial"/>
        <family val="2"/>
      </rPr>
      <t>Hallazgo 6. Deficiencias en el registro y control sobre los activos de información en la herramienta institucional de gestión de activos de información GRC – Novasec </t>
    </r>
    <r>
      <rPr>
        <sz val="12"/>
        <color theme="1"/>
        <rFont val="Arial"/>
        <family val="2"/>
      </rPr>
      <t xml:space="preserve">
Verificado el Anexo "Roles de las soluciones tecnológicas"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a)	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
b)	En Novasec está el registro de los activos de información, con los riesgos, controles y planes de acción de los mismos, pero sin las aprobaciones respectivas. (Ver Anexo 13: Sistemas de Inform ación).
Criterio:
Numerales 1.5, 1.6 y 2.1 del “Manual de Gobierno Digital”, procedimiento PR-IIT-0366 V6, cartilla CT-IIT-0079 V4
Criterio MIPG V6:
Política 5.2.3 “Transparencia, acceso a la información pública y lucha contra la corrupción” de la Dimensión 5 “Información y comunicación” y los componentes 3 “Actividades de Control”, 4 “Información y Comunicación” y 5 “Actividades de Monitoreo” de la Dimensión 7 “Control Interno”.</t>
    </r>
  </si>
  <si>
    <r>
      <rPr>
        <b/>
        <sz val="12"/>
        <color theme="1"/>
        <rFont val="Arial"/>
        <family val="2"/>
      </rPr>
      <t>DGF</t>
    </r>
    <r>
      <rPr>
        <sz val="12"/>
        <color theme="1"/>
        <rFont val="Arial"/>
        <family val="2"/>
      </rPr>
      <t xml:space="preserve">
Dirección de Gestión de Fiscalización
Subdirección de Apoyo en la Lucha Contra el Delito Aduanero y Fiscal
Oficina de Seguridad de la Información</t>
    </r>
  </si>
  <si>
    <r>
      <rPr>
        <b/>
        <sz val="12"/>
        <color theme="1"/>
        <rFont val="Arial"/>
        <family val="2"/>
      </rPr>
      <t xml:space="preserve">Hallazgo 7. Deficiencias en la gestión de los roles de los sistemas de información – SI, del subproceso Fiscalización y Liquidación
</t>
    </r>
    <r>
      <rPr>
        <sz val="12"/>
        <color theme="1"/>
        <rFont val="Arial"/>
        <family val="2"/>
      </rPr>
      <t xml:space="preserve">
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"Roles de las soluciones tecnológicas" según procedimientos y procesos_V4_R011, del proceso de Información, Innovación y Tecnología, referentes a los roles de los sistemas de información del subproceso auditado, se evidenció lo siguiente:
a)	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
b)	Desactualización en el Anexo de Roles de las soluciones tecnológicas en las columnas relacionadas a los procedimientos, procesos y ubicación cartillas/manuales/ayudas del usuario, referentes a los sistemas de información SIDF y DENFIS.
c)	El Manual técnico del SIDF relaciona los siguientes roles: 2304, 2306, 2308, 2314, 2312, 2310, 2316, 2318, 2341, 2343, que no son empleados para el manejo del sistema.
d)	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	Para el Sistema de Información de Denuncias de Fiscalización - SIDF, 14 casos: Nivel Central: 2, DSI Bogotá: 5, DSA Bogotá: 0, DSI Cali: 3 y DSIA Armenia: 4. 
•	Para el Sistema de Información - DENFIS, 22 casos:  Nivel Central: 5, DSI Bogotá: 0, DSA Bogotá: 0, DSI Cali: 9 y DSIA Armenia: 4.
e)	Se identificaron 28 funcionarios con roles activos tanto en el sistema informático de denuncias de fiscalización – SIDF, como del Sistema de denuncias – DENFIS, en situación administrativa, el cual debió ser inactivado, así: (Ver Anexo 13: Sistemas de Información).
•	Para el Sistema de Información de Denuncias de Fiscalización - SIDF, 27 casos: Nivel Central: 2, DSI Bogotá: 15, DSA Bogotá: 0, DSI Cali: 4 y DSIA Armenia: 6. 
•	Para el Sistema de Información - DENFIS, se estableció 1 caso en el Nivel central. 
f)	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	Para el Sistema de Información de Denuncias de Fiscalización - SIDF 113 casos:  Nivel Central: 14, DSI Bogotá: 42, DSA Bogotá: 7, DSI Cali: 27 y DSIA Armenia: 23 
•	Para el Sistema de Información – DENFIS 46, casos: Nivel Central: 21, DSI Bogotá: 8, DSA Bogotá: 7, DSI Cali: 8 y DSIA Armenia: 2.
Criterio:
Numerales 1.6, 5.2, 5.3 y 5.6 del “Manual de Gobierno Digital”, el procedimiento PR-IIT-0455 V3, los instructivos IN-IIT-0203 V6, IN-IIT-0273 V2 e IN-IIT-0105; numeral 5.1.18 del “Manual de políticas y lineamientos de seguridad de la información”, el numeral 5.3 de la norma ISO IEC 27001:2022.
Criterio MIPG V6:
Política 5.2.4 “Gestión de la Información Estadística” de la Dimensión 5 “Información y comunicación” y los componentes 3 “Actividades de Control”, 4 “Información y Comunicación” y 5 “Actividades de Monitoreo” de la Dimensión 7“Control Interno”</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</si>
  <si>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Coordinación de Soporte Técnico al Usuario.
Direcciones Seccionales a Nivel Nacional</t>
    </r>
  </si>
  <si>
    <r>
      <rPr>
        <b/>
        <sz val="12"/>
        <color theme="1"/>
        <rFont val="Arial"/>
        <family val="2"/>
      </rPr>
      <t>DGF</t>
    </r>
    <r>
      <rPr>
        <sz val="12"/>
        <color theme="1"/>
        <rFont val="Arial"/>
        <family val="2"/>
      </rPr>
      <t xml:space="preserve">
Dirección de Gestión de Innovación y Tecnología
Subdirección de Innovación y proyectos
Dirección de Gestión de Fiscalización
Subdirección de Apoyo en la Lucha Contra el Delito Aduanero y Fiscal 
Coordinación de Denuncias de Fiscalización</t>
    </r>
  </si>
  <si>
    <r>
      <rPr>
        <b/>
        <sz val="12"/>
        <color theme="1"/>
        <rFont val="Arial"/>
        <family val="2"/>
      </rPr>
      <t xml:space="preserve">Hallazgo 8. Inconsistencias en el flujo de la información consignada en la documentación, manuales y funcionalidades del sistema de información de denuncias de fiscalización - SIDF  </t>
    </r>
    <r>
      <rPr>
        <sz val="12"/>
        <color theme="1"/>
        <rFont val="Arial"/>
        <family val="2"/>
      </rPr>
      <t xml:space="preserve">
Luego de validar la documentación y flujo de la información alojada en el sistema SIDF que apoya el subproceso auditado, se evidenció lo siguiente:  
a)	Ausencia de los manuales y cartillas que puedan ser consultados por los contribuyentes para realizar el proceso de registro de denuncias TAC. La opción indica “Sitio web en construcción”.
b)	Publicación en el listado maestro de documentos de la DIANNET, del manual de usuario del anterior sistema de información de denuncias MN-COT-0043 “Manual de usuario DENFIS”.
c)	Falta de publicación del manual funcional del actual sistema de información SIDF para ser consultado por los servidores públicos, en el listado maestro de documentos en la DIANNET. 
d)	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
e)	El campo denominado “Número de Expediente” no define claramente qué se debe diligenciar, tampoco se establece si es obligatorio o no; este campo debería contener información relevante a la gestión de las investigaciones propias de la denuncia. 
f)	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g)	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h)	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i)	No hay conectividad entre el SIDF y otras herramientas de la entidad que le permita consultar información referente de las denuncias.  
Criterio:
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
Criterio MIPG V6:
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</si>
  <si>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Subdirección de Innovación y Proyectos</t>
    </r>
  </si>
  <si>
    <r>
      <rPr>
        <b/>
        <sz val="12"/>
        <color theme="1"/>
        <rFont val="Arial"/>
        <family val="2"/>
      </rPr>
      <t>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t>
    </r>
    <r>
      <rPr>
        <sz val="12"/>
        <color theme="1"/>
        <rFont val="Arial"/>
        <family val="2"/>
      </rPr>
      <t xml:space="preserve">
Al verificar las solicitudes reportadas tanto en las plataformas Aranda como en DEVOPS registrados con casos funcionales e incidentes del subproceso auditado, se estableció que:  
a)	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
b)	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c)	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
Criterio:
“Condiciones Generales” del procedimiento PR-IIT-0458, numeral 4.2 “Solución de Incidentes y Problemas” del Instructivo IN-IIT-0255 V2.
Criterio MIPG V6:
Política 3.4.2 “Política de Seguridad Digital” de la Dimensión 3 “Gestión con Valores para Resultados”, el numeral 5.2 de la Dimensión 5 “Información y Comunicación” y los componentes 3 “Actividades de Control” y 5 “Actividades de Monitoreo” de la Dimensión 7 “Control Interno”.</t>
    </r>
  </si>
  <si>
    <r>
      <rPr>
        <b/>
        <sz val="12"/>
        <color theme="1"/>
        <rFont val="Arial"/>
        <family val="2"/>
      </rPr>
      <t>DGF</t>
    </r>
    <r>
      <rPr>
        <sz val="12"/>
        <color theme="1"/>
        <rFont val="Arial"/>
        <family val="2"/>
      </rPr>
      <t xml:space="preserve">
Dirección de Gestión de Innovación y Tecnología
Subdirección de Soluciones y Desarrollo
Coordinación de Servicios y Administración Técnica.
Dirección de Gestión de Fiscalización
Subdirección de Apoyo en la Lucha Contra el Delito Aduanero y Fiscal 
Coordinación de Denuncias de Fiscalización.</t>
    </r>
  </si>
  <si>
    <r>
      <rPr>
        <b/>
        <sz val="12"/>
        <color theme="1"/>
        <rFont val="Arial"/>
        <family val="2"/>
      </rPr>
      <t>DGF</t>
    </r>
    <r>
      <rPr>
        <sz val="12"/>
        <color theme="1"/>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</si>
  <si>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r>
      <rPr>
        <b/>
        <sz val="12"/>
        <color theme="1"/>
        <rFont val="Arial"/>
        <family val="2"/>
      </rPr>
      <t xml:space="preserve">Hallazgo 10. Deficiencias en la aplicación de políticas de accesibilidad del portal web que aloja el Sistema Informático de Denuncias de Fiscalización – SIDF  </t>
    </r>
    <r>
      <rPr>
        <sz val="12"/>
        <color theme="1"/>
        <rFont val="Arial"/>
        <family val="2"/>
      </rPr>
      <t xml:space="preserve">
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
Criterio:
Anexo 1 “Directrices de accesibilidad web” de la Resolución MinTIC 1519 del 2020, criterios de accesibilidad. 
Criterio MIPG V6:
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t>
    </r>
  </si>
  <si>
    <r>
      <rPr>
        <b/>
        <sz val="12"/>
        <color theme="1"/>
        <rFont val="Arial"/>
        <family val="2"/>
      </rPr>
      <t xml:space="preserve">Hallazgo 5.  Uso de aplicativo público no institucional Portal SAR (D)
</t>
    </r>
    <r>
      <rPr>
        <sz val="12"/>
        <color theme="1"/>
        <rFont val="Arial"/>
        <family val="2"/>
      </rPr>
      <t xml:space="preserve">
Verificados los aplicativos de información,  se identificó uno denominado "Portal SAR - Aplicación diseñada para manejo de control posterior, revisión documental y alertamiento"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
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"Portal SAR" con la URL citada previamente.
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
(...)</t>
    </r>
  </si>
  <si>
    <r>
      <rPr>
        <b/>
        <sz val="12"/>
        <color theme="1"/>
        <rFont val="Arial"/>
        <family val="2"/>
      </rPr>
      <t>DGF</t>
    </r>
    <r>
      <rPr>
        <sz val="12"/>
        <color theme="1"/>
        <rFont val="Arial"/>
        <family val="2"/>
      </rPr>
      <t xml:space="preserve">
Dirección de Gestión de Fiscalización.
Dirección de Gestión de Innovación y Tecnología 
Oficina de Seguridad de la Información
DSIA Buenaventura</t>
    </r>
  </si>
  <si>
    <r>
      <rPr>
        <b/>
        <sz val="12"/>
        <color theme="1"/>
        <rFont val="Arial"/>
        <family val="2"/>
      </rPr>
      <t xml:space="preserve">Deficiencias en los sistemas de información para apoyar la gestión de la habilitación, reconocimiento, autorización y control de usuarios.
</t>
    </r>
    <r>
      <rPr>
        <sz val="12"/>
        <color theme="1"/>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</si>
  <si>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</si>
  <si>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</si>
  <si>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</si>
  <si>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t>
    </r>
  </si>
  <si>
    <r>
      <t xml:space="preserve">DGIT
</t>
    </r>
    <r>
      <rPr>
        <sz val="12"/>
        <color theme="1"/>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</si>
  <si>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</si>
  <si>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</si>
  <si>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r>
      <rPr>
        <b/>
        <sz val="12"/>
        <color theme="1"/>
        <rFont val="Arial"/>
        <family val="2"/>
      </rPr>
      <t>Falta de gobernabilidad sobre los aplicativos no corporativos de la entidad.</t>
    </r>
    <r>
      <rPr>
        <sz val="12"/>
        <color theme="1"/>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</si>
  <si>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r>
      <rPr>
        <b/>
        <sz val="12"/>
        <color theme="1"/>
        <rFont val="Arial"/>
        <family val="2"/>
      </rPr>
      <t>DGIT</t>
    </r>
    <r>
      <rPr>
        <sz val="12"/>
        <color theme="1"/>
        <rFont val="Arial"/>
        <family val="2"/>
      </rPr>
      <t xml:space="preserve">
NC - Subproceso Seguridad de la Información
Oficina de Seguridad de la Información
REFORMULADO
22072020
20102022
ACTUALIZADO
30112021</t>
    </r>
  </si>
  <si>
    <r>
      <rPr>
        <b/>
        <sz val="12"/>
        <color theme="1"/>
        <rFont val="Arial"/>
        <family val="2"/>
      </rPr>
      <t>DGIT</t>
    </r>
    <r>
      <rPr>
        <sz val="12"/>
        <color theme="1"/>
        <rFont val="Arial"/>
        <family val="2"/>
      </rPr>
      <t xml:space="preserve">
NC - Subproceso Innovación y Tecnología
Dirección de Gestión de Innovación y Tecnología
REFORMULADO
24102022</t>
    </r>
  </si>
  <si>
    <r>
      <rPr>
        <b/>
        <sz val="12"/>
        <color theme="1"/>
        <rFont val="Arial"/>
        <family val="2"/>
      </rPr>
      <t>Hallazgo No. 7 Manejador de bases de datos (DBMS) sin soporte del proveedor y falta de completitud en el diccionario de datos</t>
    </r>
    <r>
      <rPr>
        <sz val="12"/>
        <color theme="1"/>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color theme="1"/>
        <rFont val="Arial"/>
        <family val="2"/>
      </rPr>
      <t xml:space="preserve">Dirección de Gestión de Innovación y Tecnología.								</t>
    </r>
    <r>
      <rPr>
        <sz val="12"/>
        <color theme="1"/>
        <rFont val="Arial"/>
        <family val="2"/>
      </rPr>
      <t xml:space="preserve">
b. El diccionario de la base de datos contiene la descripción de los paquetes, sin embargo, no se describe cada tabla y falta completitud en algunos campos. </t>
    </r>
    <r>
      <rPr>
        <b/>
        <sz val="12"/>
        <color theme="1"/>
        <rFont val="Arial"/>
        <family val="2"/>
      </rPr>
      <t xml:space="preserve">Dirección de Gestión de Innovación y Tecnología.
</t>
    </r>
    <r>
      <rPr>
        <sz val="12"/>
        <color theme="1"/>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</si>
  <si>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</si>
  <si>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</si>
  <si>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</si>
  <si>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</si>
  <si>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</si>
  <si>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</si>
  <si>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 xml:space="preserve">Hallazgo 1. Coherencia entre el Anexo "Roles de las soluciones tecnológicas según procedimientos y procesos" y los reportes "Roles Activos Usuarios DIAN”.
</t>
    </r>
    <r>
      <rPr>
        <sz val="12"/>
        <color theme="1"/>
        <rFont val="Arial"/>
        <family val="2"/>
      </rPr>
      <t xml:space="preserve">
Verificada la relación entre el anexo "Roles de las soluciones tecnológicas según procedimientos y procesos V4_R011" y los reportes "Roles Activos Usuarios DIAN", con corte a febrero y marzo de la vigencia 2025 se evidenció:
a. 117 códigos de rol en el reporte de "Roles activos usuarios DIAN"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 en consecuencia no es posible determinar, a través de esta herramienta, la solución tecnológica a la que pertenecen ni la funcionalidad que ejecutan. 
b. Falta de completitud en los reportes de "Roles activos usuarios DIAN" debido a que no se observa la relación de asignaciones de roles a usuarios en las soluciones tecnológicas: "Bitácora SYGA", "Administración de contratos", "Formulación Análisis de operaciones", "Control EAR", "DEVYCOM" y "Anotaciones fiscales", de la muestra de soluciones tecnológicas seleccionadas y establecidas en el "Anexo Roles (…)".
c. Reportes de "Roles activos usuarios DIAN" de las plataformas MUISCA y algunos de SIAT que no relacionan la solución tecnológica a la que pertenece cada uno de los roles, lo que dificulta la identificación.
d. Falta de estandarización entre los roles establecidos en el "Anexo Roles (…)" y los reportes "Roles activos usuarios DIAN", encontrándose diferencias en la nomenclatura utilizada entre los instrumentos, como por ejemplo: en anexo de roles figura el rol "(Básico 1279 - Concreto 1280)", mientras que en el reporte " Roles activos usuarios DIAN " figura "1279", lo que dificulta el cruce de información; y la nomenclatura utilizada en los campos, como por ejemplo, en "Dirección Seccional", para unas registra el nombre completo, en otros abreviado o solamente de la ciudad.
(...)</t>
    </r>
  </si>
  <si>
    <r>
      <rPr>
        <b/>
        <sz val="12"/>
        <color theme="1"/>
        <rFont val="Arial"/>
        <family val="2"/>
      </rPr>
      <t xml:space="preserve">DGIT
</t>
    </r>
    <r>
      <rPr>
        <sz val="12"/>
        <color theme="1"/>
        <rFont val="Arial"/>
        <family val="2"/>
      </rPr>
      <t xml:space="preserve">Dirección de Gestión de Innovación y Tecnología 
Subdirección de Soluciones y Desarrollo
Coordinación de Soporte Técnico al Usuario  
Dirección de Gestión de Aduanas
Subdirección de Operación Aduanera
Subdirección de Registro y Control Aduanero
Coordinación de Secretaría y Servicio al Usuario Aduanero 
</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</si>
  <si>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Dirección de Gestión de Aduanas
Subdirección de Operación Aduanera</t>
    </r>
  </si>
  <si>
    <r>
      <rPr>
        <b/>
        <sz val="12"/>
        <color theme="1"/>
        <rFont val="Arial"/>
        <family val="2"/>
      </rPr>
      <t xml:space="preserve">Hallazgo 2. Deficiencias en la gestión de roles informáticos en las soluciones tecnológicas institucionales.
</t>
    </r>
    <r>
      <rPr>
        <sz val="12"/>
        <color theme="1"/>
        <rFont val="Arial"/>
        <family val="2"/>
      </rPr>
      <t xml:space="preserve">
a.  En el reporte "Roles activos usuarios DIAN",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"EX_roles_activos_MUISCA" de Direcciones de Gestión, Operativa y Direcciones Seccionales).
b. En el reporte "Roles activos usuarios DIAN", con corte a 07 de marzo de 2025, en la plataforma MUISCA se evidenciaron 19 usuarios, no encontrados en planta, clasificados como funcionarios, ubicados en: DGI, DGIT, OTROS-DGIT, DOGC, DSIA Ipiales, DSIA Sincelejo.
c. En el reporte "Roles activos usuarios DIAN",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
d. En el reporte "Roles activos usuarios DIAN",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
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"Roles activos usuarios DIAN" clasificados como funcionarios, sin que se observe un criterio que indique esta situación.
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
g. Roles en la plataforma SIAT que han sido desactivados mediante solicitud y nuevamente figuran activos en posteriores reportes de "Roles activos usuarios DIAN", generando reprocesos y riesgos de uso de estos.
(...)
</t>
    </r>
  </si>
  <si>
    <r>
      <rPr>
        <b/>
        <sz val="12"/>
        <color theme="1"/>
        <rFont val="Arial"/>
        <family val="2"/>
      </rPr>
      <t>DGIT</t>
    </r>
    <r>
      <rPr>
        <sz val="12"/>
        <color theme="1"/>
        <rFont val="Arial"/>
        <family val="2"/>
      </rPr>
      <t xml:space="preserve">
Dirección de Gestión de Innovación y Tecnología
Subdirección de Procesamiento de Datos 
Subdirección de Gestión del Empleo Público</t>
    </r>
  </si>
  <si>
    <r>
      <rPr>
        <b/>
        <sz val="12"/>
        <color theme="1"/>
        <rFont val="Arial"/>
        <family val="2"/>
      </rPr>
      <t>DGIT</t>
    </r>
    <r>
      <rPr>
        <sz val="12"/>
        <color theme="1"/>
        <rFont val="Arial"/>
        <family val="2"/>
      </rPr>
      <t xml:space="preserve">
Dirección de Gestión de Innovación y Tecnología
Dirección de Gestión Corporativa
Subdirección de Gestión del Empleo Público </t>
    </r>
  </si>
  <si>
    <r>
      <rPr>
        <b/>
        <sz val="12"/>
        <color theme="1"/>
        <rFont val="Arial"/>
        <family val="2"/>
      </rPr>
      <t>DGIT</t>
    </r>
    <r>
      <rPr>
        <sz val="12"/>
        <color theme="1"/>
        <rFont val="Arial"/>
        <family val="2"/>
      </rPr>
      <t xml:space="preserve">
Dirección de Gestión de Innovación y Tecnología
Subdirección de Innovación y Proyectos 
Dirección de Gestión Corporativa
Subdirección de Gestión del Empleo Público </t>
    </r>
  </si>
  <si>
    <r>
      <rPr>
        <b/>
        <sz val="12"/>
        <color theme="1"/>
        <rFont val="Arial"/>
        <family val="2"/>
      </rPr>
      <t xml:space="preserve">DGIT
</t>
    </r>
    <r>
      <rPr>
        <sz val="12"/>
        <color theme="1"/>
        <rFont val="Arial"/>
        <family val="2"/>
      </rPr>
      <t xml:space="preserve">Dirección de Gestión de Innovación y Tecnología
Subdirección de Innovación y Proyectos 
</t>
    </r>
  </si>
  <si>
    <r>
      <rPr>
        <b/>
        <sz val="12"/>
        <color theme="1"/>
        <rFont val="Arial"/>
        <family val="2"/>
      </rPr>
      <t>DGIT</t>
    </r>
    <r>
      <rPr>
        <sz val="12"/>
        <color theme="1"/>
        <rFont val="Arial"/>
        <family val="2"/>
      </rPr>
      <t xml:space="preserve">
Dirección de Gestión de Innovación y Tecnología
Dirección Operativa de Grandes Contribuyentes
</t>
    </r>
  </si>
  <si>
    <r>
      <rPr>
        <b/>
        <sz val="12"/>
        <color theme="1"/>
        <rFont val="Arial"/>
        <family val="2"/>
      </rPr>
      <t xml:space="preserve">DGIT
</t>
    </r>
    <r>
      <rPr>
        <sz val="12"/>
        <color theme="1"/>
        <rFont val="Arial"/>
        <family val="2"/>
      </rPr>
      <t>Dirección de Gestión de Innovación y Tecnología      
Subdirección de Soluciones y Desarrollo 
Oficina de Seguridad de la Información 
Dirección de Gestión de Policía Fiscal y Aduanera</t>
    </r>
  </si>
  <si>
    <r>
      <rPr>
        <b/>
        <sz val="12"/>
        <color theme="1"/>
        <rFont val="Arial"/>
        <family val="2"/>
      </rPr>
      <t>DGIT</t>
    </r>
    <r>
      <rPr>
        <sz val="12"/>
        <color theme="1"/>
        <rFont val="Arial"/>
        <family val="2"/>
      </rPr>
      <t xml:space="preserve">
Dirección de Gestión de Impuestos
Subdirección de Cobranzas y Control Extensivo
Coordinación de Cobranzas</t>
    </r>
  </si>
  <si>
    <r>
      <rPr>
        <b/>
        <sz val="12"/>
        <color theme="1"/>
        <rFont val="Arial"/>
        <family val="2"/>
      </rPr>
      <t>DGIT</t>
    </r>
    <r>
      <rPr>
        <sz val="12"/>
        <color theme="1"/>
        <rFont val="Arial"/>
        <family val="2"/>
      </rPr>
      <t xml:space="preserve">
Dirección de Gestión de Innovación y Tecnología
Dirección de Gestión de Impuestos
Subdirección de Recaudo.
</t>
    </r>
  </si>
  <si>
    <r>
      <rPr>
        <b/>
        <sz val="12"/>
        <color theme="1"/>
        <rFont val="Arial"/>
        <family val="2"/>
      </rPr>
      <t xml:space="preserve">Hallazgo 3. Deficiencias en la depuración de roles en sistemas corporativos que no figuran en los reportes "Roles Activos Usuarios DIAN"
</t>
    </r>
    <r>
      <rPr>
        <sz val="12"/>
        <color theme="1"/>
        <rFont val="Arial"/>
        <family val="2"/>
      </rPr>
      <t xml:space="preserve">
Revisada una muestra de soluciones tecnológicas cuyos roles no figuran en los reportes de "Roles Activos Usuarios DIAN", se seleccionó la solución tecnológica "Bitácora SYGA"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t>
    </r>
  </si>
  <si>
    <r>
      <rPr>
        <b/>
        <sz val="12"/>
        <color theme="1"/>
        <rFont val="Arial"/>
        <family val="2"/>
      </rPr>
      <t>DGIT</t>
    </r>
    <r>
      <rPr>
        <sz val="12"/>
        <color theme="1"/>
        <rFont val="Arial"/>
        <family val="2"/>
      </rPr>
      <t xml:space="preserve">
Dirección de Gestión de Innovación y Tecnología
Dirección Operativa de Grandes Contribuyentes
</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</si>
  <si>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Subdirección de Procesamiento de Datos </t>
    </r>
  </si>
  <si>
    <r>
      <rPr>
        <b/>
        <sz val="12"/>
        <color theme="1"/>
        <rFont val="Arial"/>
        <family val="2"/>
      </rPr>
      <t xml:space="preserve">Hallazgo 4. Deficiencias en la gestión de aplicativos no corporativos.
</t>
    </r>
    <r>
      <rPr>
        <sz val="12"/>
        <color theme="1"/>
        <rFont val="Arial"/>
        <family val="2"/>
      </rPr>
      <t xml:space="preserve">
Responsables: Dirección de Gestión de Innovación y Tecnología, Oficina de Seguridad de la Información.
Corresponsables: Direcciones de Gestión, Operativa y Direcciones Seccionales.
Se evidenciaron aplicativos no corporativos que, según Memorando No. 000203 del 13 de noviembre de 2020 de la Oficina de Seguridad de Información de la DIAN, se definen como: "Las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
b. Un aplicativo no corporativo que opera en un servicio en “nube Render”, con plan “free Hobby”, el cual no se encuentra en la infraestructura de la entidad. (DSI Cali).
c. Un aplicativo no corporativo denominado "Conhora"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
d. Aplicativos reportados como no corporativos que no fueron encontrados como activos de información en el Sistema GRC. (DGA, DGC, DGJ, DOGC, DSA: Bogotá - Aeropuerto El Dorado, Cúcuta; DSI: Bogotá, Medellín, Cali; DSIA: Bucaramanga, Villavicencio, Buenaventura).
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t>
    </r>
  </si>
  <si>
    <r>
      <rPr>
        <b/>
        <sz val="12"/>
        <color theme="1"/>
        <rFont val="Arial"/>
        <family val="2"/>
      </rPr>
      <t>DGIT</t>
    </r>
    <r>
      <rPr>
        <sz val="12"/>
        <color theme="1"/>
        <rFont val="Arial"/>
        <family val="2"/>
      </rPr>
      <t xml:space="preserve">
Oficina de Seguridad de la Información
Direcciones de Gestión
Direcciones Seccionales
</t>
    </r>
  </si>
  <si>
    <r>
      <rPr>
        <b/>
        <sz val="12"/>
        <color theme="1"/>
        <rFont val="Arial"/>
        <family val="2"/>
      </rPr>
      <t>DGIT</t>
    </r>
    <r>
      <rPr>
        <sz val="12"/>
        <color theme="1"/>
        <rFont val="Arial"/>
        <family val="2"/>
      </rPr>
      <t xml:space="preserve">
Dirección de Gestión de Innovación y Tecnología 
Subdirección de Innovación y Proyectos
Subdirección de Soluciones y Desarrollo
Coordinación de Soporte Técnico al Usuario </t>
    </r>
  </si>
  <si>
    <r>
      <rPr>
        <b/>
        <sz val="12"/>
        <color theme="1"/>
        <rFont val="Arial"/>
        <family val="2"/>
      </rPr>
      <t xml:space="preserve">Hallazgo 8. Cuentas activas sin uso, vinculadas a funcionarios con situaciones administrativas o retirados de la Entidad o terceros con relación terminada. 
</t>
    </r>
    <r>
      <rPr>
        <sz val="12"/>
        <color theme="1"/>
        <rFont val="Arial"/>
        <family val="2"/>
      </rPr>
      <t xml:space="preserve"> 
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	Cuentas activas (431) en el Directorio Activo asociadas a funcionarios con situación administrativa superior a 15 días hábiles, sin que se les haya deshabilitado el acceso correspondiente. 
•	Cuentas activas (167) de judicantes sin inicio de sesión, desde 2024 o antes. 
•	Cuentas activas asignadas a terceros: POLFA (50), ITRC (19) y CGR (19) con actividad nula desde diciembre de 2024 hacia atrás. 
•	Cuentas activas asignadas a pasantes (311) que no han registrado inicio de sesión desde diciembre 2024 hacia atrás, incluyendo 15 sin ningún registro de uso.
•	La cuenta del usuario "dcastiblancos"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
(...)</t>
    </r>
  </si>
  <si>
    <r>
      <rPr>
        <b/>
        <sz val="12"/>
        <color theme="1"/>
        <rFont val="Arial"/>
        <family val="2"/>
      </rPr>
      <t xml:space="preserve">DGIT
</t>
    </r>
    <r>
      <rPr>
        <sz val="12"/>
        <color theme="1"/>
        <rFont val="Arial"/>
        <family val="2"/>
      </rPr>
      <t>Dirección de Gestión de Innovación y Tecnología 
Subdirección de Soluciones y Desarrollo 
Oficina de Seguridad de la Información 
Dirección de Gestión de Policía Fiscal y Aduanera</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</si>
  <si>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Subdirección de Infraestrucutra Tecnológica y de Operaciones 
Dirección de Gestión Corporativa
Subdirección de Gestión del Empleo Público </t>
    </r>
  </si>
  <si>
    <r>
      <rPr>
        <b/>
        <sz val="12"/>
        <color theme="1"/>
        <rFont val="Arial"/>
        <family val="2"/>
      </rPr>
      <t xml:space="preserve">Hallazgo 9. Deficiencias en la seguridad de los logs de las contraseñas y manejo de usuarios de prueba en producción en las bases de datos de SYGA Siglo XXI. 
</t>
    </r>
    <r>
      <rPr>
        <sz val="12"/>
        <color theme="1"/>
        <rFont val="Arial"/>
        <family val="2"/>
      </rPr>
      <t xml:space="preserve">
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 vigente; así mismo, 1.198 usuarios que se encuentran en “estado = (I) inactivo” y 2.127 se encuentran en “estado = (P) primera vez”.
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
</t>
    </r>
  </si>
  <si>
    <r>
      <rPr>
        <b/>
        <sz val="12"/>
        <color theme="1"/>
        <rFont val="Arial"/>
        <family val="2"/>
      </rPr>
      <t>DGIT</t>
    </r>
    <r>
      <rPr>
        <sz val="12"/>
        <color theme="1"/>
        <rFont val="Arial"/>
        <family val="2"/>
      </rPr>
      <t xml:space="preserve">
Oficina de Seguridad de la Información </t>
    </r>
  </si>
  <si>
    <r>
      <t xml:space="preserve">DGIT
</t>
    </r>
    <r>
      <rPr>
        <sz val="12"/>
        <color theme="1"/>
        <rFont val="Arial"/>
        <family val="2"/>
      </rPr>
      <t xml:space="preserve">Dirección de Gestión de Innovación y Tecnología
Subdirección de Soluciones y Desarrollo
Subdirección de Infraestructura Tecnológica y de Operaciones </t>
    </r>
  </si>
  <si>
    <r>
      <rPr>
        <strike/>
        <sz val="12"/>
        <color theme="1"/>
        <rFont val="Arial"/>
        <family val="2"/>
      </rPr>
      <t xml:space="preserve">
</t>
    </r>
    <r>
      <rPr>
        <sz val="12"/>
        <color theme="1"/>
        <rFont val="Arial"/>
        <family val="2"/>
      </rPr>
      <t>Realizar una mesa de trabajo con el fin de revisar la viabilidad para la  eliminación de los usuarios que no tienen la contraseña cifrada</t>
    </r>
  </si>
  <si>
    <r>
      <rPr>
        <b/>
        <sz val="12"/>
        <color theme="1"/>
        <rFont val="Arial"/>
        <family val="2"/>
      </rPr>
      <t>DGIT</t>
    </r>
    <r>
      <rPr>
        <sz val="12"/>
        <color theme="1"/>
        <rFont val="Arial"/>
        <family val="2"/>
      </rPr>
      <t xml:space="preserve">
Dirección de Gestión de Innovación y Tecnología
Subdirección de Soluciones y Desarrollo
Dirección de Gestión de Aduanas 
Subdirección de Operación Aduanera 
Subdirección de Registro y Control Aduanero </t>
    </r>
  </si>
  <si>
    <r>
      <rPr>
        <b/>
        <sz val="12"/>
        <color theme="1"/>
        <rFont val="Arial"/>
        <family val="2"/>
      </rPr>
      <t xml:space="preserve">Hallazgo 10. Deficiencias en la aplicación de políticas de seguridad de información en las terminales de autogestión (Kioscos)
</t>
    </r>
    <r>
      <rPr>
        <sz val="12"/>
        <color theme="1"/>
        <rFont val="Arial"/>
        <family val="2"/>
      </rPr>
      <t xml:space="preserve"> 
a. Se evidenciaron archivos almacenados en las carpetas de “Documentos”, “Descargas”, "Escritorio"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
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
(...)</t>
    </r>
  </si>
  <si>
    <r>
      <rPr>
        <b/>
        <sz val="12"/>
        <color theme="1"/>
        <rFont val="Arial"/>
        <family val="2"/>
      </rPr>
      <t>DGIT</t>
    </r>
    <r>
      <rPr>
        <sz val="12"/>
        <color theme="1"/>
        <rFont val="Arial"/>
        <family val="2"/>
      </rPr>
      <t xml:space="preserve">
Dirección de Gestión de Innovación y Tecnología
Oficina de Seguridad de la Información
Subdirección de Servicio al Ciudadano en Asuntos Tributarios SSCAT
DSA Bogotá - Aeropuerto El Dorado
DSI Barranquilla
DSIA Buenaventura
 </t>
    </r>
  </si>
  <si>
    <r>
      <rPr>
        <b/>
        <sz val="12"/>
        <color theme="1"/>
        <rFont val="Arial"/>
        <family val="2"/>
      </rPr>
      <t xml:space="preserve">DGIT
</t>
    </r>
    <r>
      <rPr>
        <sz val="12"/>
        <color theme="1"/>
        <rFont val="Arial"/>
        <family val="2"/>
      </rPr>
      <t xml:space="preserve">Dirección de Gestión de Innovación y Tecnología
Oficina de Seguridad de la Información
DSA Bogotá - Aeropuerto El Dorado
DSI Barranquilla
DSIA Buenaventura
 </t>
    </r>
  </si>
  <si>
    <r>
      <rPr>
        <b/>
        <sz val="12"/>
        <color theme="1"/>
        <rFont val="Arial"/>
        <family val="2"/>
      </rPr>
      <t>DGIT</t>
    </r>
    <r>
      <rPr>
        <sz val="12"/>
        <color theme="1"/>
        <rFont val="Arial"/>
        <family val="2"/>
      </rPr>
      <t xml:space="preserve">
Direcciones Seccionales 
DSA Bogotá - Aeropuerto El Dorado
DSI Barranquilla
DSIA Buenaventura
 </t>
    </r>
  </si>
  <si>
    <r>
      <rPr>
        <b/>
        <sz val="12"/>
        <color theme="1"/>
        <rFont val="Arial"/>
        <family val="2"/>
      </rPr>
      <t xml:space="preserve">Hallazgo 11. Deficiencias en la gestión de cuentas institucionales con inactividad prolongada en servicios como VPN y plataforma de correo electrónico Institucional a nivel nacional.
</t>
    </r>
    <r>
      <rPr>
        <sz val="12"/>
        <color theme="1"/>
        <rFont val="Arial"/>
        <family val="2"/>
      </rPr>
      <t xml:space="preserve">
Realizado el cruce entre el reporte de funcionarios de planta con corte a 10/03/2025 remitido por la SGEP vs. el reporte de cuentas de usuarios del Directorio Activo con corte a 06/05/2025 suministrado por la DGIT, se identificó:
a. Cuentas con accesos por VPN asignadas a (4) usuarios no registrados como funcionarios activos en la planta de personal y sin evidencia de ingreso.
b. Cuentas con accesos por VPN asignadas a (8) usuarios con más de 180 días calendario desde su último acceso.
c. Cuentas activas de correo institucional asignadas a (209) usuarios que presentan inactividad por más de 180 días calendario, distribuidas así: funcionarios (18), judicantes (164), CGR(3), ITRC(3), pasantes(3) y POLFA(18).
d. Cuentas activas de correo institucional asignadas a (251) usuarios no ubicados en planta de personal, de las cuales 38 no han sido utilizadas.
e. Desactualización frente a la información registrada en el sistema KACTUS y falta de estandarización de la información en las propiedades del correo electrónico de los funcionarios activos, correspondiente al lugar administrativo y área a la que pertenece.
(...)</t>
    </r>
  </si>
  <si>
    <r>
      <rPr>
        <b/>
        <sz val="12"/>
        <color theme="1"/>
        <rFont val="Arial"/>
        <family val="2"/>
      </rPr>
      <t>DGIT</t>
    </r>
    <r>
      <rPr>
        <sz val="12"/>
        <color theme="1"/>
        <rFont val="Arial"/>
        <family val="2"/>
      </rPr>
      <t xml:space="preserve">
Dirección de Gestión de Innovación y Tecnología
Subdirección de Infraestructura Tecnológica y de Operaciones </t>
    </r>
  </si>
  <si>
    <r>
      <rPr>
        <b/>
        <sz val="12"/>
        <color theme="1"/>
        <rFont val="Arial"/>
        <family val="2"/>
      </rPr>
      <t xml:space="preserve">Hallazgo 12. Incumplimiento en la prestación del servicio “Zona WiFi Gratis para la Gente”
</t>
    </r>
    <r>
      <rPr>
        <sz val="12"/>
        <color theme="1"/>
        <rFont val="Arial"/>
        <family val="2"/>
      </rPr>
      <t xml:space="preserve"> 
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Durante la visita realizada a los puntos de contacto: DSA Bogotá – Aeropuerto El Dorado (CAC), DSI y DSA de Barranquilla, DSIA de Buenaventura, DSI y DSA de Cartagena, se verificó el estado de operación del servicio de conectividad gratuito denominado "Zona WIFI Gratis para la Gente" que hace parte de los servicios cubiertos por el mencionado contrato, observando:
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
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
Enlaces Wifi gratis para la gente 	ID IFX 		Valor pagado 04/2025 Factura IFXC - 431623
Aeropuerto El Dorado - Muelle Carga 	 2329992 	$ 235.375
Barranquilla - Aduanas 		 2330029 	$ 197.716 
Barranquilla - Impuestos 		 2330033 	$ 208.122 
TOTAL 							$ 641.214 
(...)</t>
    </r>
  </si>
  <si>
    <r>
      <rPr>
        <b/>
        <sz val="12"/>
        <color theme="1"/>
        <rFont val="Arial"/>
        <family val="2"/>
      </rPr>
      <t>DGIT</t>
    </r>
    <r>
      <rPr>
        <sz val="12"/>
        <color theme="1"/>
        <rFont val="Arial"/>
        <family val="2"/>
      </rPr>
      <t xml:space="preserve">
DSA Aduanas Bogotá - Aeropuerto El Dorado 
DSI Barranquilla</t>
    </r>
  </si>
  <si>
    <r>
      <rPr>
        <b/>
        <sz val="12"/>
        <color theme="1"/>
        <rFont val="Arial"/>
        <family val="2"/>
      </rPr>
      <t>DGIT</t>
    </r>
    <r>
      <rPr>
        <sz val="12"/>
        <color theme="1"/>
        <rFont val="Arial"/>
        <family val="2"/>
      </rPr>
      <t xml:space="preserve">
Dirección de Gestión de Innovación y Tecnología
Subdirección de Infraestructura Tecnológica y de Operaciones 
DSA Aduanas Bogotá - Aeropuerto El Dorado
DSI Barranquilla</t>
    </r>
  </si>
  <si>
    <r>
      <rPr>
        <b/>
        <i/>
        <sz val="12"/>
        <color theme="1"/>
        <rFont val="Arial"/>
        <family val="2"/>
      </rPr>
      <t>"No. 16 Debilidad en la caracterización del proceso,</t>
    </r>
    <r>
      <rPr>
        <i/>
        <sz val="12"/>
        <color theme="1"/>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</si>
  <si>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</si>
  <si>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</si>
  <si>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</si>
  <si>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</si>
  <si>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</si>
  <si>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color theme="1"/>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</si>
  <si>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</si>
  <si>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r>
      <rPr>
        <b/>
        <sz val="12"/>
        <color theme="1"/>
        <rFont val="Arial"/>
        <family val="2"/>
      </rPr>
      <t>"Desactualización del aplicativo SISCOBRA ADUANERO. - AUDITORÍA ARC 2015003 - Grandes Contribuyentes</t>
    </r>
    <r>
      <rPr>
        <sz val="12"/>
        <color theme="1"/>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</si>
  <si>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REFORMULADO 
20052022</t>
    </r>
  </si>
  <si>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</si>
  <si>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</si>
  <si>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</si>
  <si>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</si>
  <si>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r>
      <rPr>
        <b/>
        <i/>
        <sz val="12"/>
        <color theme="1"/>
        <rFont val="Arial"/>
        <family val="2"/>
      </rPr>
      <t>"b. En revisión física de expedientes se encontró que:</t>
    </r>
    <r>
      <rPr>
        <i/>
        <sz val="12"/>
        <color theme="1"/>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</si>
  <si>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</si>
  <si>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</si>
  <si>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color theme="1"/>
        <rFont val="Arial"/>
        <family val="2"/>
      </rPr>
      <t>"Debilidad en la caracterización del proceso, en los lineamientos que establecen los requisitos de entrada</t>
    </r>
    <r>
      <rPr>
        <sz val="12"/>
        <color theme="1"/>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</si>
  <si>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
</t>
    </r>
  </si>
  <si>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t>
    </r>
  </si>
  <si>
    <r>
      <rPr>
        <b/>
        <sz val="12"/>
        <color theme="1"/>
        <rFont val="Arial"/>
        <family val="2"/>
      </rPr>
      <t xml:space="preserve">Deficiencia en la gestión de riesgos en el Subproceso de Devoluciones y/o Compensaciones.
</t>
    </r>
    <r>
      <rPr>
        <sz val="12"/>
        <color theme="1"/>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</si>
  <si>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r>
      <rPr>
        <b/>
        <sz val="12"/>
        <color theme="1"/>
        <rFont val="Arial"/>
        <family val="2"/>
      </rPr>
      <t>DGI</t>
    </r>
    <r>
      <rPr>
        <sz val="12"/>
        <color theme="1"/>
        <rFont val="Arial"/>
        <family val="2"/>
      </rPr>
      <t xml:space="preserve">
NC - Subproceso Recaudo - Devoluciones
Dirección de Gestión  de Impuestos
Subdirección de Devoluciones.
ACTUALIZADO
30112021</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</si>
  <si>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</si>
  <si>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</si>
  <si>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color theme="1"/>
        <rFont val="Arial"/>
        <family val="2"/>
      </rPr>
      <t>NC - Subproceso Innovación y Tecnología
Dirección de Gestión de Innovación y Tecnología
Subdirección de Innovacioón y Proyectos
Subdirección de Soluciones y Desarrollo</t>
    </r>
  </si>
  <si>
    <r>
      <rPr>
        <b/>
        <sz val="12"/>
        <color theme="1"/>
        <rFont val="Arial"/>
        <family val="2"/>
      </rPr>
      <t>DGI</t>
    </r>
    <r>
      <rPr>
        <sz val="12"/>
        <color theme="1"/>
        <rFont val="Arial"/>
        <family val="2"/>
      </rPr>
      <t xml:space="preserve">
NC - Proceso Recaudo - Devoluciones
Dirección de Gestión  de Impuestos
Subdirección de Devoluciones
ACTUALIZADO
30112021</t>
    </r>
  </si>
  <si>
    <r>
      <rPr>
        <b/>
        <sz val="12"/>
        <color theme="1"/>
        <rFont val="Arial"/>
        <family val="2"/>
      </rPr>
      <t>DGI</t>
    </r>
    <r>
      <rPr>
        <sz val="12"/>
        <color theme="1"/>
        <rFont val="Arial"/>
        <family val="2"/>
      </rPr>
      <t xml:space="preserve">
NC - Subproceso de Innovación y Tecnologia
Dirección de Gestión de Innovación y Tecnología
Subdirección de Soluciones y Desarrollo
ACTUALIZADO
30112021
  </t>
    </r>
  </si>
  <si>
    <r>
      <rPr>
        <b/>
        <sz val="12"/>
        <color theme="1"/>
        <rFont val="Arial"/>
        <family val="2"/>
      </rPr>
      <t>INADECUADA CONCILIACIÓN DE LA CUENTA FONDOS EN TRÁNSITO:</t>
    </r>
    <r>
      <rPr>
        <sz val="12"/>
        <color theme="1"/>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</si>
  <si>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</si>
  <si>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</si>
  <si>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color theme="1"/>
        <rFont val="Arial"/>
        <family val="2"/>
      </rPr>
      <t>Hallazgo No. 1 Inoportunidad y diferencias en las resoluciones de cancelación de obligaciones mediante la adjudicación de bienes a favor de la Nación - DIAN</t>
    </r>
    <r>
      <rPr>
        <sz val="12"/>
        <color theme="1"/>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color theme="1"/>
        <rFont val="Arial"/>
        <family val="2"/>
      </rPr>
      <t>DSI Bogotá</t>
    </r>
    <r>
      <rPr>
        <sz val="12"/>
        <color theme="1"/>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color theme="1"/>
        <rFont val="Arial"/>
        <family val="2"/>
      </rPr>
      <t>DSI Bogotá</t>
    </r>
    <r>
      <rPr>
        <sz val="12"/>
        <color theme="1"/>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color theme="1"/>
        <rFont val="Arial"/>
        <family val="2"/>
      </rPr>
      <t xml:space="preserve">DSI Bogotá y Coordinación de Contabilidad FR. </t>
    </r>
    <r>
      <rPr>
        <sz val="12"/>
        <color theme="1"/>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color theme="1"/>
        <rFont val="Arial"/>
        <family val="2"/>
      </rPr>
      <t>DSI Bogotá y Coordinación de Contabilidad FR.</t>
    </r>
    <r>
      <rPr>
        <sz val="12"/>
        <color theme="1"/>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</si>
  <si>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r>
      <rPr>
        <b/>
        <sz val="12"/>
        <color theme="1"/>
        <rFont val="Arial"/>
        <family val="2"/>
      </rPr>
      <t>DGI</t>
    </r>
    <r>
      <rPr>
        <sz val="12"/>
        <color theme="1"/>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color theme="1"/>
        <rFont val="Arial"/>
        <family val="2"/>
      </rPr>
      <t xml:space="preserve">      </t>
    </r>
    <r>
      <rPr>
        <sz val="12"/>
        <color theme="1"/>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</si>
  <si>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DGI</t>
    </r>
    <r>
      <rPr>
        <sz val="12"/>
        <color theme="1"/>
        <rFont val="Arial"/>
        <family val="2"/>
      </rPr>
      <t xml:space="preserve">
DS – Subproceso Administración de Cartera
Dirección Seccional de Impuestos de Bogotá
División de Cobranzas
GIT de Representación Externa de Cobranzas
GIT Ejecución de Bienes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</si>
  <si>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</si>
  <si>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</si>
  <si>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</si>
  <si>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</si>
  <si>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</si>
  <si>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</si>
  <si>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r>
      <rPr>
        <b/>
        <sz val="12"/>
        <color theme="1"/>
        <rFont val="Arial"/>
        <family val="2"/>
      </rPr>
      <t>Hallazgo No. 2 Sociedades liquidadas con obligaciones pendientes de normalizar que afectan los saldos de las cuentas por cobrar en la contabilidad función recaudadora.</t>
    </r>
    <r>
      <rPr>
        <sz val="12"/>
        <color theme="1"/>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color theme="1"/>
        <rFont val="Arial"/>
        <family val="2"/>
      </rPr>
      <t>Dirección Seccional de Impuestos de Cali y Coordinación de Contabilidad Función Recaudadora</t>
    </r>
    <r>
      <rPr>
        <sz val="12"/>
        <color theme="1"/>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color theme="1"/>
        <rFont val="Arial"/>
        <family val="2"/>
      </rPr>
      <t xml:space="preserve">
Dirección Seccional de Impuestos y Aduanas de Pereira y Coordinación de Contabilidad Función Recaudadora
</t>
    </r>
    <r>
      <rPr>
        <sz val="12"/>
        <color theme="1"/>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</si>
  <si>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</si>
  <si>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DGI</t>
    </r>
    <r>
      <rPr>
        <sz val="12"/>
        <color theme="1"/>
        <rFont val="Arial"/>
        <family val="2"/>
      </rPr>
      <t xml:space="preserve">
DS – Subproceso Administración de Cartera
Dirección seccional de impuestos y aduanas de Pereira
División de recaudo y cobranzas
ELABORACIÓN (dd/mm/aaaa)
10/08/2023</t>
    </r>
  </si>
  <si>
    <r>
      <rPr>
        <b/>
        <sz val="12"/>
        <color theme="1"/>
        <rFont val="Arial"/>
        <family val="2"/>
      </rPr>
      <t>DGI</t>
    </r>
    <r>
      <rPr>
        <sz val="12"/>
        <color theme="1"/>
        <rFont val="Arial"/>
        <family val="2"/>
      </rPr>
      <t xml:space="preserve">
DS – Subproceso administración de cartera
DS – Subproceso función recaudadora
Dirección seccional de impuestos y aduanas de Pereira
División de recaudo y cobranzas
GIT de cobranzas
ELABORACIÓN (dd/mm/aaaa)
10/08/2023</t>
    </r>
  </si>
  <si>
    <r>
      <rPr>
        <b/>
        <sz val="12"/>
        <color theme="1"/>
        <rFont val="Arial"/>
        <family val="2"/>
      </rPr>
      <t>Hallazgo No. 3 Bien Inmueble recibido en dación de pago pendiente de contabilizar, sin individualizar y saldos contrarios a su naturaleza.</t>
    </r>
    <r>
      <rPr>
        <sz val="12"/>
        <color theme="1"/>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color theme="1"/>
        <rFont val="Arial"/>
        <family val="2"/>
      </rPr>
      <t>DSI Cali</t>
    </r>
    <r>
      <rPr>
        <sz val="12"/>
        <color theme="1"/>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color theme="1"/>
        <rFont val="Arial"/>
        <family val="2"/>
      </rPr>
      <t xml:space="preserve"> DSI Cali</t>
    </r>
    <r>
      <rPr>
        <sz val="12"/>
        <color theme="1"/>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color theme="1"/>
        <rFont val="Arial"/>
        <family val="2"/>
      </rPr>
      <t>DSI Cali</t>
    </r>
    <r>
      <rPr>
        <sz val="12"/>
        <color theme="1"/>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color theme="1"/>
        <rFont val="Arial"/>
        <family val="2"/>
      </rPr>
      <t>DSI Cali y Coordinación de Contabilidad de la Función Recaudadora.</t>
    </r>
    <r>
      <rPr>
        <sz val="12"/>
        <color theme="1"/>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color theme="1"/>
        <rFont val="Arial"/>
        <family val="2"/>
      </rPr>
      <t>DSI Cali y Coordinación de Contabilidad de la Función Recaudadora.</t>
    </r>
    <r>
      <rPr>
        <sz val="12"/>
        <color theme="1"/>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color theme="1"/>
        <rFont val="Arial"/>
        <family val="2"/>
      </rPr>
      <t>DSI Cali.</t>
    </r>
    <r>
      <rPr>
        <sz val="12"/>
        <color theme="1"/>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</si>
  <si>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</si>
  <si>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</si>
  <si>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</si>
  <si>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</si>
  <si>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</si>
  <si>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color theme="1"/>
        <rFont val="Arial"/>
        <family val="2"/>
      </rPr>
      <t xml:space="preserve">Hallazgo No.4 Deficiencias en la depuración de terceros según Memorando 193 del 26 octubre de 2022 y en la Reclasificación de cuentas por cobrar.
</t>
    </r>
    <r>
      <rPr>
        <sz val="12"/>
        <color theme="1"/>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color theme="1"/>
        <rFont val="Arial"/>
        <family val="2"/>
      </rPr>
      <t xml:space="preserve"> DSI Cali</t>
    </r>
    <r>
      <rPr>
        <sz val="12"/>
        <color theme="1"/>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color theme="1"/>
        <rFont val="Arial"/>
        <family val="2"/>
      </rPr>
      <t>DSI Cali</t>
    </r>
    <r>
      <rPr>
        <sz val="12"/>
        <color theme="1"/>
        <rFont val="Arial"/>
        <family val="2"/>
      </rPr>
      <t xml:space="preserve"> NIT 805.011.229, 800.079.742, 805.026.197, 900.341.531, 890.318.278. (Ver Anexo No.2 H1) </t>
    </r>
    <r>
      <rPr>
        <b/>
        <sz val="12"/>
        <color theme="1"/>
        <rFont val="Arial"/>
        <family val="2"/>
      </rPr>
      <t>DSIA Pereira</t>
    </r>
    <r>
      <rPr>
        <sz val="12"/>
        <color theme="1"/>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color theme="1"/>
        <rFont val="Arial"/>
        <family val="2"/>
      </rPr>
      <t>DSIA Pereira</t>
    </r>
    <r>
      <rPr>
        <sz val="12"/>
        <color theme="1"/>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color theme="1"/>
        <rFont val="Arial"/>
        <family val="2"/>
      </rPr>
      <t>Coordinación de Contabilidad FR.</t>
    </r>
    <r>
      <rPr>
        <sz val="12"/>
        <color theme="1"/>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color theme="1"/>
        <rFont val="Arial"/>
        <family val="2"/>
      </rPr>
      <t xml:space="preserve">DSI Cali y Coordinación de Contabilidad FR
</t>
    </r>
    <r>
      <rPr>
        <sz val="12"/>
        <color theme="1"/>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</si>
  <si>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</si>
  <si>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</si>
  <si>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</si>
  <si>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r>
      <rPr>
        <b/>
        <sz val="12"/>
        <color theme="1"/>
        <rFont val="Arial"/>
        <family val="2"/>
      </rPr>
      <t>Hallazgo No.7 Documentos sin contabilizar e inoportunidad en el registro contable</t>
    </r>
    <r>
      <rPr>
        <sz val="12"/>
        <color theme="1"/>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color theme="1"/>
        <rFont val="Arial"/>
        <family val="2"/>
      </rPr>
      <t xml:space="preserve">
a.	 Actos administrativos sin contabilizar</t>
    </r>
    <r>
      <rPr>
        <sz val="12"/>
        <color theme="1"/>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color theme="1"/>
        <rFont val="Arial"/>
        <family val="2"/>
      </rPr>
      <t xml:space="preserve">DSIA Pereira y Coordinación de Contabilidad de la Función Recaudadora.
</t>
    </r>
    <r>
      <rPr>
        <sz val="12"/>
        <color theme="1"/>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color theme="1"/>
        <rFont val="Arial"/>
        <family val="2"/>
      </rPr>
      <t>DSI Cali y Coordinación de Contabilidad de la Función Recaudadora.</t>
    </r>
    <r>
      <rPr>
        <sz val="12"/>
        <color theme="1"/>
        <rFont val="Arial"/>
        <family val="2"/>
      </rPr>
      <t xml:space="preserve">
</t>
    </r>
    <r>
      <rPr>
        <b/>
        <sz val="12"/>
        <color theme="1"/>
        <rFont val="Arial"/>
        <family val="2"/>
      </rPr>
      <t xml:space="preserve">b. Inoportunidad en el registro contable de los actos administrativos </t>
    </r>
    <r>
      <rPr>
        <sz val="12"/>
        <color theme="1"/>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color theme="1"/>
        <rFont val="Arial"/>
        <family val="2"/>
      </rPr>
      <t>DSI Cali y Coordinación de Contabilidad de la Función Recaudadora.</t>
    </r>
    <r>
      <rPr>
        <sz val="12"/>
        <color theme="1"/>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color theme="1"/>
        <rFont val="Arial"/>
        <family val="2"/>
      </rPr>
      <t>DSIA Pereira y Coordinación de Contabilidad de la Función Recaudadora.</t>
    </r>
    <r>
      <rPr>
        <sz val="12"/>
        <color theme="1"/>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</si>
  <si>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</si>
  <si>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</si>
  <si>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</si>
  <si>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</si>
  <si>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r>
      <rPr>
        <b/>
        <sz val="12"/>
        <color theme="1"/>
        <rFont val="Arial"/>
        <family val="2"/>
      </rPr>
      <t>Hallazgo No. 5 Inoportunidad en la expedición de los actos administrativos para declarar sin efecto la facilidad de pago.</t>
    </r>
    <r>
      <rPr>
        <sz val="12"/>
        <color theme="1"/>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color theme="1"/>
        <rFont val="Arial"/>
        <family val="2"/>
      </rPr>
      <t xml:space="preserve">DSI Cali </t>
    </r>
    <r>
      <rPr>
        <sz val="12"/>
        <color theme="1"/>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color theme="1"/>
        <rFont val="Arial"/>
        <family val="2"/>
      </rPr>
      <t>DSI Cali</t>
    </r>
    <r>
      <rPr>
        <sz val="12"/>
        <color theme="1"/>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color theme="1"/>
        <rFont val="Arial"/>
        <family val="2"/>
      </rPr>
      <t xml:space="preserve">DSI Cali </t>
    </r>
    <r>
      <rPr>
        <sz val="12"/>
        <color theme="1"/>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</si>
  <si>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</si>
  <si>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</si>
  <si>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</si>
  <si>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r>
      <rPr>
        <b/>
        <sz val="12"/>
        <color theme="1"/>
        <rFont val="Arial"/>
        <family val="2"/>
      </rPr>
      <t xml:space="preserve">Hallazgo 1. Desactualización de procedimiento, cartillas, formatos, así como de la información dispuesta para la atención del ciudadano cliente 
</t>
    </r>
    <r>
      <rPr>
        <sz val="12"/>
        <color theme="1"/>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</si>
  <si>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</si>
  <si>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</si>
  <si>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</si>
  <si>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NC - Subproceso Innovación y Tecnología
Dirección de Gestión Innovación y Tecnología</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</si>
  <si>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</si>
  <si>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t>Solicitar los cambios técnicos para Individualizar y ajustar en la cartilla CT-CAC-0052 V4 “Agendamiento de Citas”, el apartado de: "</t>
    </r>
    <r>
      <rPr>
        <i/>
        <sz val="12"/>
        <color theme="1"/>
        <rFont val="Arial"/>
        <family val="2"/>
      </rPr>
      <t>documentos relacionados</t>
    </r>
    <r>
      <rPr>
        <sz val="12"/>
        <color theme="1"/>
        <rFont val="Arial"/>
        <family val="2"/>
      </rPr>
      <t xml:space="preserve">" con el procedimiento adecuado, que es el PR-IIT-0342  “Gestión de trámites, otros procedimientos administrativos (OPA) y/o consultas". El procedimiento PR-PEC-0342  no existe.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</si>
  <si>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</si>
  <si>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 xml:space="preserve">Hallazgo 2. Incumplimiento de políticas, normas, lineamientos, procedimientos, formatos y cartillas, dispuestos para la atención del ciudadano cliente
</t>
    </r>
    <r>
      <rPr>
        <sz val="12"/>
        <color theme="1"/>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color theme="1"/>
        <rFont val="Arial"/>
        <family val="2"/>
      </rPr>
      <t xml:space="preserve">DSI Medellín
</t>
    </r>
    <r>
      <rPr>
        <sz val="12"/>
        <color theme="1"/>
        <rFont val="Arial"/>
        <family val="2"/>
      </rPr>
      <t xml:space="preserve">	En el punto de contacto La Alpujarra, la solicitud de agendamiento se remite por el jefe Grupo Interno de Trabajo Servicio al Ciudadano.
</t>
    </r>
    <r>
      <rPr>
        <b/>
        <sz val="12"/>
        <color theme="1"/>
        <rFont val="Arial"/>
        <family val="2"/>
      </rPr>
      <t xml:space="preserve">DSI Bogotá
</t>
    </r>
    <r>
      <rPr>
        <sz val="12"/>
        <color theme="1"/>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</si>
  <si>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</si>
  <si>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</si>
  <si>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Dirección Seccional de Impuestos de Cali</t>
    </r>
  </si>
  <si>
    <r>
      <rPr>
        <b/>
        <sz val="12"/>
        <color theme="1"/>
        <rFont val="Arial"/>
        <family val="2"/>
      </rPr>
      <t>DGI</t>
    </r>
    <r>
      <rPr>
        <sz val="12"/>
        <color theme="1"/>
        <rFont val="Arial"/>
        <family val="2"/>
      </rPr>
      <t xml:space="preserve">
DS - Subproceso Asistencia al Usuario
Dirección Seccional de Impuestos de Cali</t>
    </r>
  </si>
  <si>
    <r>
      <rPr>
        <b/>
        <sz val="12"/>
        <color theme="1"/>
        <rFont val="Arial"/>
        <family val="2"/>
      </rPr>
      <t>DGI</t>
    </r>
    <r>
      <rPr>
        <sz val="12"/>
        <color theme="1"/>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</si>
  <si>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r>
      <rPr>
        <b/>
        <sz val="12"/>
        <color theme="1"/>
        <rFont val="Arial"/>
        <family val="2"/>
      </rPr>
      <t>DGI
Subproceso Innovación y Tecnología</t>
    </r>
    <r>
      <rPr>
        <sz val="12"/>
        <color theme="1"/>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</si>
  <si>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rgb="FFFF0000"/>
        <rFont val="Arial"/>
        <family val="2"/>
      </rPr>
      <t xml:space="preserve">DGI
</t>
    </r>
    <r>
      <rPr>
        <sz val="12"/>
        <color rgb="FFFF0000"/>
        <rFont val="Arial"/>
        <family val="2"/>
      </rPr>
      <t xml:space="preserve">NC - Subproceso Asistencia al Usuario
Dirección de Gestión de Impuestos
Subdirección de Servicio al Ciudadano en Asuntos Tributarios
</t>
    </r>
    <r>
      <rPr>
        <b/>
        <sz val="12"/>
        <color rgb="FFFF0000"/>
        <rFont val="Arial"/>
        <family val="2"/>
      </rPr>
      <t xml:space="preserve">
OSI
</t>
    </r>
    <r>
      <rPr>
        <sz val="12"/>
        <color rgb="FFFF0000"/>
        <rFont val="Arial"/>
        <family val="2"/>
      </rPr>
      <t xml:space="preserve">Oficina de Seguridad de la Información – OSI
</t>
    </r>
  </si>
  <si>
    <r>
      <rPr>
        <b/>
        <sz val="12"/>
        <color theme="1"/>
        <rFont val="Arial"/>
        <family val="2"/>
      </rPr>
      <t>DGI</t>
    </r>
    <r>
      <rPr>
        <sz val="12"/>
        <color theme="1"/>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</si>
  <si>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</si>
  <si>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r>
      <rPr>
        <b/>
        <sz val="12"/>
        <color theme="1"/>
        <rFont val="Arial"/>
        <family val="2"/>
      </rPr>
      <t xml:space="preserve">DGI
</t>
    </r>
    <r>
      <rPr>
        <sz val="12"/>
        <color theme="1"/>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</si>
  <si>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r>
      <rPr>
        <b/>
        <sz val="12"/>
        <color theme="1"/>
        <rFont val="Arial"/>
        <family val="2"/>
      </rPr>
      <t xml:space="preserve">Hallazgo 3. Deficiencia de controles en las publicaciones de los documentos del Subproceso Asistencia al Usuario
</t>
    </r>
    <r>
      <rPr>
        <sz val="12"/>
        <color theme="1"/>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</si>
  <si>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r>
      <t>Comunicar que los documentos a publicar en la red previo a su publicación, deben ser revisados mínimo por dos personas, quienes figurarán en el documento como: "</t>
    </r>
    <r>
      <rPr>
        <i/>
        <sz val="12"/>
        <color theme="1"/>
        <rFont val="Arial"/>
        <family val="2"/>
      </rPr>
      <t>Proyectó y reviso</t>
    </r>
    <r>
      <rPr>
        <sz val="12"/>
        <color theme="1"/>
        <rFont val="Arial"/>
        <family val="2"/>
      </rPr>
      <t>"</t>
    </r>
  </si>
  <si>
    <r>
      <rPr>
        <b/>
        <sz val="12"/>
        <color theme="1"/>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color theme="1"/>
        <rFont val="Arial"/>
        <family val="2"/>
      </rPr>
      <t xml:space="preserve">
Al revisar un total de nueve estaciones de cómputo destinadas para los servicios de auto gestión, tres por cada uno de los puntos de contacto auditados (BCH, La Alpujarra y Cali – Sede Centro), se evidenció:
</t>
    </r>
    <r>
      <rPr>
        <b/>
        <sz val="12"/>
        <color theme="1"/>
        <rFont val="Arial"/>
        <family val="2"/>
      </rPr>
      <t xml:space="preserve">DSI Bogotá, DSI Medellín y DSI Cali
</t>
    </r>
    <r>
      <rPr>
        <sz val="12"/>
        <color theme="1"/>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</si>
  <si>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r>
      <rPr>
        <b/>
        <sz val="12"/>
        <color theme="1"/>
        <rFont val="Arial"/>
        <family val="2"/>
      </rPr>
      <t>DGI</t>
    </r>
    <r>
      <rPr>
        <sz val="12"/>
        <color theme="1"/>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</si>
  <si>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theme="1"/>
        <rFont val="Arial"/>
        <family val="2"/>
      </rPr>
      <t xml:space="preserve">DGI
</t>
    </r>
    <r>
      <rPr>
        <sz val="12"/>
        <color theme="1"/>
        <rFont val="Arial"/>
        <family val="2"/>
      </rPr>
      <t xml:space="preserve">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</si>
  <si>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theme="1"/>
        <rFont val="Arial"/>
        <family val="2"/>
      </rPr>
      <t>DGI</t>
    </r>
    <r>
      <rPr>
        <sz val="12"/>
        <color theme="1"/>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</si>
  <si>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r>
      <rPr>
        <b/>
        <sz val="12"/>
        <color theme="1"/>
        <rFont val="Arial"/>
        <family val="2"/>
      </rPr>
      <t xml:space="preserve">Hallazgo 6. Incumplimiento de características de operatividad de las zonas de acceso público a internet inalámbrico y señalética en los Puntos de Contacto auditados
</t>
    </r>
    <r>
      <rPr>
        <sz val="12"/>
        <color theme="1"/>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color theme="1"/>
        <rFont val="Arial"/>
        <family val="2"/>
      </rPr>
      <t xml:space="preserve">DSI Bogotá, DSI Medellín y DSI Cali
</t>
    </r>
    <r>
      <rPr>
        <sz val="12"/>
        <color theme="1"/>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</si>
  <si>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r>
      <rPr>
        <b/>
        <sz val="12"/>
        <color theme="1"/>
        <rFont val="Arial"/>
        <family val="2"/>
      </rPr>
      <t>DGI</t>
    </r>
    <r>
      <rPr>
        <sz val="12"/>
        <color theme="1"/>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</si>
  <si>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r>
      <rPr>
        <b/>
        <sz val="12"/>
        <color theme="1"/>
        <rFont val="Arial"/>
        <family val="2"/>
      </rPr>
      <t xml:space="preserve">DGI
</t>
    </r>
    <r>
      <rPr>
        <sz val="12"/>
        <color theme="1"/>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</si>
  <si>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r>
      <rPr>
        <b/>
        <sz val="12"/>
        <color theme="1"/>
        <rFont val="Arial"/>
        <family val="2"/>
      </rPr>
      <t>DGI</t>
    </r>
    <r>
      <rPr>
        <sz val="12"/>
        <color theme="1"/>
        <rFont val="Arial"/>
        <family val="2"/>
      </rPr>
      <t xml:space="preserve">
DS - Subproceso Asistencia al Usuario
Dirección Seccional de Impuestos de Medellín 
Dirección Seccional de Impuestos de Cali</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</si>
  <si>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</si>
  <si>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r>
      <rPr>
        <b/>
        <sz val="12"/>
        <color theme="1"/>
        <rFont val="Arial"/>
        <family val="2"/>
      </rPr>
      <t xml:space="preserve">Hallazgo No.1 Deficiencias en la expedición y notificación de los mandamientos de pago y de la resolución que ordena seguir adelante la ejecución </t>
    </r>
    <r>
      <rPr>
        <sz val="12"/>
        <color theme="1"/>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color theme="1"/>
        <rFont val="Arial"/>
        <family val="2"/>
      </rPr>
      <t xml:space="preserve">(Ver anexo No.1 MP Sin Notificar). DSI Bogotá.
</t>
    </r>
    <r>
      <rPr>
        <sz val="12"/>
        <color theme="1"/>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color theme="1"/>
        <rFont val="Arial"/>
        <family val="2"/>
      </rPr>
      <t xml:space="preserve">(Ver anexo No.2 MP Sin Notificar). DSI Barranquilla	
</t>
    </r>
    <r>
      <rPr>
        <sz val="12"/>
        <color theme="1"/>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color theme="1"/>
        <rFont val="Arial"/>
        <family val="2"/>
      </rPr>
      <t>(Ver anexo No.3 MP Sin Notificar). DSIA Valledupar</t>
    </r>
    <r>
      <rPr>
        <sz val="12"/>
        <color theme="1"/>
        <rFont val="Arial"/>
        <family val="2"/>
      </rPr>
      <t xml:space="preserve">	
d.	En el expediente no obra el mandamiento de pago, están sin firmas y/o la constancia de notificación no reposa en este, que demuestre que se haya librado el mandamiento de pago y su debida notificación.</t>
    </r>
    <r>
      <rPr>
        <b/>
        <sz val="12"/>
        <color theme="1"/>
        <rFont val="Arial"/>
        <family val="2"/>
      </rPr>
      <t xml:space="preserve"> DSI Barranquilla</t>
    </r>
    <r>
      <rPr>
        <sz val="12"/>
        <color theme="1"/>
        <rFont val="Arial"/>
        <family val="2"/>
      </rPr>
      <t xml:space="preserve"> NIT 27.001.732, 72.211.845, 901.172.637, 19.367.732, 88.060.131, 72.195.546, 900.646.311, 800.177.119, 890.113.551, 5.764.861, 72.211.845, 901.172.637, 19.367.732</t>
    </r>
    <r>
      <rPr>
        <b/>
        <sz val="12"/>
        <color theme="1"/>
        <rFont val="Arial"/>
        <family val="2"/>
      </rPr>
      <t xml:space="preserve"> DSIA Valledupar</t>
    </r>
    <r>
      <rPr>
        <sz val="12"/>
        <color theme="1"/>
        <rFont val="Arial"/>
        <family val="2"/>
      </rPr>
      <t xml:space="preserve"> NIT 901.058.547, 92.258.957, 824.002.380, 824.000.795.  </t>
    </r>
    <r>
      <rPr>
        <b/>
        <sz val="12"/>
        <color theme="1"/>
        <rFont val="Arial"/>
        <family val="2"/>
      </rPr>
      <t>DSI Bogotá</t>
    </r>
    <r>
      <rPr>
        <sz val="12"/>
        <color theme="1"/>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color theme="1"/>
        <rFont val="Arial"/>
        <family val="2"/>
      </rPr>
      <t>DSIA Valledupar</t>
    </r>
    <r>
      <rPr>
        <sz val="12"/>
        <color theme="1"/>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color theme="1"/>
        <rFont val="Arial"/>
        <family val="2"/>
      </rPr>
      <t>DSI Bogotá:</t>
    </r>
    <r>
      <rPr>
        <sz val="12"/>
        <color theme="1"/>
        <rFont val="Arial"/>
        <family val="2"/>
      </rPr>
      <t xml:space="preserve"> NIT 830.061.338, 1.158.833, 900.664.939, 900.223.901 Similar situación se observó en la</t>
    </r>
    <r>
      <rPr>
        <b/>
        <sz val="12"/>
        <color theme="1"/>
        <rFont val="Arial"/>
        <family val="2"/>
      </rPr>
      <t xml:space="preserve"> DSI Barranquilla: </t>
    </r>
    <r>
      <rPr>
        <sz val="12"/>
        <color theme="1"/>
        <rFont val="Arial"/>
        <family val="2"/>
      </rPr>
      <t xml:space="preserve">NIT 27.001.732, 72.211.845, 900.389.024, 22.368.763, 72.195.546, 900.527.429, 72.211.845, 900.389.024 y </t>
    </r>
    <r>
      <rPr>
        <b/>
        <sz val="12"/>
        <color theme="1"/>
        <rFont val="Arial"/>
        <family val="2"/>
      </rPr>
      <t>DSIA Valledupar</t>
    </r>
    <r>
      <rPr>
        <sz val="12"/>
        <color theme="1"/>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color theme="1"/>
        <rFont val="Arial"/>
        <family val="2"/>
      </rPr>
      <t xml:space="preserve"> DSI Bogotá:</t>
    </r>
    <r>
      <rPr>
        <sz val="12"/>
        <color theme="1"/>
        <rFont val="Arial"/>
        <family val="2"/>
      </rPr>
      <t xml:space="preserve"> NIT 80.469.963, 1.158.833, 830.049.117, 900.664.939, 19.129.919, 79.857.283, 900.223.901, 39.775.456, 93.396.253, 860.079.278, 900.209.137, 800.249.401, 830.050.525, 79.555.471, 900.662.664. </t>
    </r>
    <r>
      <rPr>
        <b/>
        <sz val="12"/>
        <color theme="1"/>
        <rFont val="Arial"/>
        <family val="2"/>
      </rPr>
      <t>DSI Barranquilla</t>
    </r>
    <r>
      <rPr>
        <sz val="12"/>
        <color theme="1"/>
        <rFont val="Arial"/>
        <family val="2"/>
      </rPr>
      <t xml:space="preserve"> NIT 5.764.861, 900.527.429, 7.448.225, 27.001.732, 19.367.732, 72.211.845, 900.389.024, 901.172.637. </t>
    </r>
    <r>
      <rPr>
        <b/>
        <sz val="12"/>
        <color theme="1"/>
        <rFont val="Arial"/>
        <family val="2"/>
      </rPr>
      <t>DSIA Valledupar</t>
    </r>
    <r>
      <rPr>
        <sz val="12"/>
        <color theme="1"/>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</si>
  <si>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</si>
  <si>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de Recaudo y Cobranzas</t>
    </r>
  </si>
  <si>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Recaudo y Cobranzas</t>
    </r>
  </si>
  <si>
    <r>
      <rPr>
        <b/>
        <sz val="12"/>
        <color theme="1"/>
        <rFont val="Arial"/>
        <family val="2"/>
      </rPr>
      <t>Hallazgo No. 2 Dilaciones en las actuaciones que se deben surtir en la gestión de cobro</t>
    </r>
    <r>
      <rPr>
        <sz val="12"/>
        <color theme="1"/>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color theme="1"/>
        <rFont val="Arial"/>
        <family val="2"/>
      </rPr>
      <t>DSI Barranquilla</t>
    </r>
    <r>
      <rPr>
        <sz val="12"/>
        <color theme="1"/>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color theme="1"/>
        <rFont val="Arial"/>
        <family val="2"/>
      </rPr>
      <t>DSI Barranquilla</t>
    </r>
    <r>
      <rPr>
        <sz val="12"/>
        <color theme="1"/>
        <rFont val="Arial"/>
        <family val="2"/>
      </rPr>
      <t xml:space="preserve"> NIT 900.335.216, 72.195.546, 72.211.845, 900.043.191, 19.088.860, 19.367.732, 900.047.321, 901.172.637, 8.531.547. </t>
    </r>
    <r>
      <rPr>
        <b/>
        <sz val="12"/>
        <color theme="1"/>
        <rFont val="Arial"/>
        <family val="2"/>
      </rPr>
      <t xml:space="preserve">DSIA Valledupar </t>
    </r>
    <r>
      <rPr>
        <sz val="12"/>
        <color theme="1"/>
        <rFont val="Arial"/>
        <family val="2"/>
      </rPr>
      <t xml:space="preserve">NIT 901.092.583, 900.932.959, 900.679.774, 824.000.795. </t>
    </r>
    <r>
      <rPr>
        <b/>
        <sz val="12"/>
        <color theme="1"/>
        <rFont val="Arial"/>
        <family val="2"/>
      </rPr>
      <t>DSI Bogotá</t>
    </r>
    <r>
      <rPr>
        <sz val="12"/>
        <color theme="1"/>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color theme="1"/>
        <rFont val="Arial"/>
        <family val="2"/>
      </rPr>
      <t>DSI Barranquilla</t>
    </r>
    <r>
      <rPr>
        <sz val="12"/>
        <color theme="1"/>
        <rFont val="Arial"/>
        <family val="2"/>
      </rPr>
      <t xml:space="preserve"> NIT 88.060.131, 72.195.546, 900.527.429, 900.047.321, 901.172.637, 900.389.024, 901.172.637,72.211.845. </t>
    </r>
    <r>
      <rPr>
        <b/>
        <sz val="12"/>
        <color theme="1"/>
        <rFont val="Arial"/>
        <family val="2"/>
      </rPr>
      <t>DSIA Valledupar</t>
    </r>
    <r>
      <rPr>
        <sz val="12"/>
        <color theme="1"/>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color theme="1"/>
        <rFont val="Arial"/>
        <family val="2"/>
      </rPr>
      <t>DSI Barranquilla</t>
    </r>
    <r>
      <rPr>
        <sz val="12"/>
        <color theme="1"/>
        <rFont val="Arial"/>
        <family val="2"/>
      </rPr>
      <t xml:space="preserve"> NIT 8.531.547, 82.330.349, </t>
    </r>
    <r>
      <rPr>
        <b/>
        <sz val="12"/>
        <color theme="1"/>
        <rFont val="Arial"/>
        <family val="2"/>
      </rPr>
      <t>900.047.321 (D) (F).</t>
    </r>
    <r>
      <rPr>
        <sz val="12"/>
        <color theme="1"/>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color theme="1"/>
        <rFont val="Arial"/>
        <family val="2"/>
      </rPr>
      <t>DSI Valledupar</t>
    </r>
    <r>
      <rPr>
        <sz val="12"/>
        <color theme="1"/>
        <rFont val="Arial"/>
        <family val="2"/>
      </rPr>
      <t xml:space="preserve"> NIT 900.008.328, 12.720.906, 900.129.765, 900.664.250, 900.221.435, 824.001.382, 822.006.210. </t>
    </r>
    <r>
      <rPr>
        <b/>
        <sz val="12"/>
        <color theme="1"/>
        <rFont val="Arial"/>
        <family val="2"/>
      </rPr>
      <t>DSI Barranquill</t>
    </r>
    <r>
      <rPr>
        <sz val="12"/>
        <color theme="1"/>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color theme="1"/>
        <rFont val="Arial"/>
        <family val="2"/>
      </rPr>
      <t>DSI Valledupar</t>
    </r>
    <r>
      <rPr>
        <sz val="12"/>
        <color theme="1"/>
        <rFont val="Arial"/>
        <family val="2"/>
      </rPr>
      <t xml:space="preserve"> NIT 901.308.124, 900.008.328, 900.542.303, 822.006.210, 19.379.230, 17.123.009, 824.001.382, 901.059.733.  </t>
    </r>
    <r>
      <rPr>
        <b/>
        <sz val="12"/>
        <color theme="1"/>
        <rFont val="Arial"/>
        <family val="2"/>
      </rPr>
      <t>DSI Barranquilla</t>
    </r>
    <r>
      <rPr>
        <sz val="12"/>
        <color theme="1"/>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color theme="1"/>
        <rFont val="Arial"/>
        <family val="2"/>
      </rPr>
      <t xml:space="preserve">DSI Bogotá </t>
    </r>
    <r>
      <rPr>
        <sz val="12"/>
        <color theme="1"/>
        <rFont val="Arial"/>
        <family val="2"/>
      </rPr>
      <t xml:space="preserve">NIT 830.061.338, 830.049.117, 80.469.963, 900.664.939, 19.129.919, 79.857.283, 900.223.901, 93.396.253, 860.079.278, 900.209.137, 38.864.317, 800.249.401, 830.050.525, 900.662.664, 79.555.471. </t>
    </r>
    <r>
      <rPr>
        <b/>
        <sz val="12"/>
        <color theme="1"/>
        <rFont val="Arial"/>
        <family val="2"/>
      </rPr>
      <t>DSI Barranquilla</t>
    </r>
    <r>
      <rPr>
        <sz val="12"/>
        <color theme="1"/>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color theme="1"/>
        <rFont val="Arial"/>
        <family val="2"/>
      </rPr>
      <t xml:space="preserve"> DSIA Valledupar</t>
    </r>
    <r>
      <rPr>
        <sz val="12"/>
        <color theme="1"/>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</si>
  <si>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</si>
  <si>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de Recaudo y Cobranzas</t>
    </r>
  </si>
  <si>
    <r>
      <rPr>
        <b/>
        <sz val="12"/>
        <color theme="1"/>
        <rFont val="Arial"/>
        <family val="2"/>
      </rPr>
      <t xml:space="preserve">Hallazgo No.3 Depósitos judiciales (DJ) pendientes de gestionar </t>
    </r>
    <r>
      <rPr>
        <sz val="12"/>
        <color theme="1"/>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color theme="1"/>
        <rFont val="Arial"/>
        <family val="2"/>
      </rPr>
      <t xml:space="preserve"> DSI Bogotá</t>
    </r>
    <r>
      <rPr>
        <sz val="12"/>
        <color theme="1"/>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color theme="1"/>
        <rFont val="Arial"/>
        <family val="2"/>
      </rPr>
      <t>DSI Bogotá.</t>
    </r>
    <r>
      <rPr>
        <sz val="12"/>
        <color theme="1"/>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color theme="1"/>
        <rFont val="Arial"/>
        <family val="2"/>
      </rPr>
      <t xml:space="preserve">DSI Barranquilla.	
</t>
    </r>
    <r>
      <rPr>
        <sz val="12"/>
        <color theme="1"/>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color theme="1"/>
        <rFont val="Arial"/>
        <family val="2"/>
      </rPr>
      <t>DSI Valledupar.</t>
    </r>
    <r>
      <rPr>
        <sz val="12"/>
        <color theme="1"/>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</si>
  <si>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r>
      <rPr>
        <b/>
        <sz val="12"/>
        <color theme="1"/>
        <rFont val="Arial"/>
        <family val="2"/>
      </rPr>
      <t xml:space="preserve">Hallazgo No.4 Deficiencias en el seguimiento y control de los procesos concursales
</t>
    </r>
    <r>
      <rPr>
        <sz val="12"/>
        <color theme="1"/>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color theme="1"/>
        <rFont val="Arial"/>
        <family val="2"/>
      </rPr>
      <t>DSIA Valledupar</t>
    </r>
    <r>
      <rPr>
        <sz val="12"/>
        <color theme="1"/>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color theme="1"/>
        <rFont val="Arial"/>
        <family val="2"/>
      </rPr>
      <t>DSI Bogotá</t>
    </r>
    <r>
      <rPr>
        <sz val="12"/>
        <color theme="1"/>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color theme="1"/>
        <rFont val="Arial"/>
        <family val="2"/>
      </rPr>
      <t xml:space="preserve"> DSI Barranquilla</t>
    </r>
    <r>
      <rPr>
        <sz val="12"/>
        <color theme="1"/>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color theme="1"/>
        <rFont val="Arial"/>
        <family val="2"/>
      </rPr>
      <t>DSI Valledupar</t>
    </r>
    <r>
      <rPr>
        <sz val="12"/>
        <color theme="1"/>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color theme="1"/>
        <rFont val="Arial"/>
        <family val="2"/>
      </rPr>
      <t>DSI Bogotá</t>
    </r>
    <r>
      <rPr>
        <sz val="12"/>
        <color theme="1"/>
        <rFont val="Arial"/>
        <family val="2"/>
      </rPr>
      <t xml:space="preserve"> NIT 900.127.114, 800.001.075, 860.051.688, 901.440.527, 900.023.512, 900.480.908, 1.073.512.646, 900.177.976, 900.189.751, 900.201.524, 830.101.778, 830.134.871, 41.773.249, 900.457.077, 860.036.856, 19.348.724, 860.001.113, 900.298.200. </t>
    </r>
    <r>
      <rPr>
        <b/>
        <sz val="12"/>
        <color theme="1"/>
        <rFont val="Arial"/>
        <family val="2"/>
      </rPr>
      <t>DSI Barranquilla</t>
    </r>
    <r>
      <rPr>
        <sz val="12"/>
        <color theme="1"/>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color theme="1"/>
        <rFont val="Arial"/>
        <family val="2"/>
      </rPr>
      <t>DSI Bogotá.</t>
    </r>
    <r>
      <rPr>
        <sz val="12"/>
        <color theme="1"/>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color theme="1"/>
        <rFont val="Arial"/>
        <family val="2"/>
      </rPr>
      <t>DSI Bogotá</t>
    </r>
    <r>
      <rPr>
        <sz val="12"/>
        <color theme="1"/>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color theme="1"/>
        <rFont val="Arial"/>
        <family val="2"/>
      </rPr>
      <t>DSI Bogotá</t>
    </r>
    <r>
      <rPr>
        <sz val="12"/>
        <color theme="1"/>
        <rFont val="Arial"/>
        <family val="2"/>
      </rPr>
      <t xml:space="preserve"> NIT 830.120.172, 830.060.292. </t>
    </r>
    <r>
      <rPr>
        <b/>
        <sz val="12"/>
        <color theme="1"/>
        <rFont val="Arial"/>
        <family val="2"/>
      </rPr>
      <t>DSI Barranquilla</t>
    </r>
    <r>
      <rPr>
        <sz val="12"/>
        <color theme="1"/>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color theme="1"/>
        <rFont val="Arial"/>
        <family val="2"/>
      </rPr>
      <t xml:space="preserve"> DSI Barranquilla (F) (D).</t>
    </r>
    <r>
      <rPr>
        <sz val="12"/>
        <color theme="1"/>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</si>
  <si>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</si>
  <si>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GIT de Representación Externa  Cobranzas o quien haga sus veces</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</si>
  <si>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</si>
  <si>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r>
      <rPr>
        <b/>
        <sz val="12"/>
        <color theme="1"/>
        <rFont val="Arial"/>
        <family val="2"/>
      </rPr>
      <t>Hallazgo No. 5 Inadecuada conformación y/o desactualización de unidades documentales y expedientes de cobro</t>
    </r>
    <r>
      <rPr>
        <sz val="12"/>
        <color theme="1"/>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color theme="1"/>
        <rFont val="Arial"/>
        <family val="2"/>
      </rPr>
      <t xml:space="preserve">DSI Bogotá, DSI Barranquilla, DSIA Valledupar. 	
</t>
    </r>
    <r>
      <rPr>
        <sz val="12"/>
        <color theme="1"/>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color theme="1"/>
        <rFont val="Arial"/>
        <family val="2"/>
      </rPr>
      <t>DSI Bogotá, DSI Barranquilla, DSIA Valledupar.</t>
    </r>
    <r>
      <rPr>
        <sz val="12"/>
        <color theme="1"/>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</si>
  <si>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r>
      <t xml:space="preserve">Seleccionar en cada GIT de Cobranzas una muestra de 20 expedientes </t>
    </r>
    <r>
      <rPr>
        <b/>
        <sz val="12"/>
        <color theme="1"/>
        <rFont val="Arial"/>
        <family val="2"/>
      </rPr>
      <t>BIMESTRALMENTE</t>
    </r>
    <r>
      <rPr>
        <sz val="12"/>
        <color theme="1"/>
        <rFont val="Arial"/>
        <family val="2"/>
      </rPr>
      <t xml:space="preserve"> para revisar la aplicación de procedimientos de conformacion de expedientes</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</si>
  <si>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</si>
  <si>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</si>
  <si>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r>
      <rPr>
        <b/>
        <sz val="12"/>
        <color theme="1"/>
        <rFont val="Arial"/>
        <family val="2"/>
      </rPr>
      <t xml:space="preserve">Hallazgo No.6 Deficiencias en la gestión para la inactivación de roles en los sistemas de información Obligación Financiera, SIPAC y aplicativo OBLIGA y en la actualización de los listados.
</t>
    </r>
    <r>
      <rPr>
        <sz val="12"/>
        <color theme="1"/>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color theme="1"/>
        <rFont val="Arial"/>
        <family val="2"/>
      </rPr>
      <t>(Ver anexo No.5 Roles. Hoja a).</t>
    </r>
    <r>
      <rPr>
        <sz val="12"/>
        <color theme="1"/>
        <rFont val="Arial"/>
        <family val="2"/>
      </rPr>
      <t xml:space="preserve"> </t>
    </r>
    <r>
      <rPr>
        <b/>
        <sz val="12"/>
        <color theme="1"/>
        <rFont val="Arial"/>
        <family val="2"/>
      </rPr>
      <t xml:space="preserve">Dirección de Gestión de Innovación y Tecnología, Dirección de Gestión de Impuestos/Coordinación de Cobranzas.								</t>
    </r>
    <r>
      <rPr>
        <sz val="12"/>
        <color theme="1"/>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color theme="1"/>
        <rFont val="Arial"/>
        <family val="2"/>
      </rPr>
      <t xml:space="preserve">Dirección de Gestión de Impuestos/ Coordinación de Cobranzas.	</t>
    </r>
    <r>
      <rPr>
        <sz val="12"/>
        <color theme="1"/>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color theme="1"/>
        <rFont val="Arial"/>
        <family val="2"/>
      </rPr>
      <t xml:space="preserve">(Ver anexo No.5 Roles. Hoja c). Dirección de Gestión de Impuestos/Coordinación de Cobranzas. Dirección de Gestión de Innovación y Tecnología.	
			</t>
    </r>
    <r>
      <rPr>
        <sz val="12"/>
        <color theme="1"/>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color theme="1"/>
        <rFont val="Arial"/>
        <family val="2"/>
      </rPr>
      <t>(Ver anexo No.5 Roles. Hoja d). DSI Bogotá, Dirección de Gestión de Innovación y Tecnología, Coordinación de Administración de Aplicativos de Impuestos.</t>
    </r>
    <r>
      <rPr>
        <sz val="12"/>
        <color theme="1"/>
        <rFont val="Arial"/>
        <family val="2"/>
      </rPr>
      <t xml:space="preserve">
e. En el aplicativo OBLIGA, el exfuncionario identificado con C.C. 1.042.769.784 mantiene roles activos de consulta, grabación y eliminación. </t>
    </r>
    <r>
      <rPr>
        <b/>
        <sz val="12"/>
        <color theme="1"/>
        <rFont val="Arial"/>
        <family val="2"/>
      </rPr>
      <t xml:space="preserve">DSI Barranquilla.	</t>
    </r>
    <r>
      <rPr>
        <sz val="12"/>
        <color theme="1"/>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color theme="1"/>
        <rFont val="Arial"/>
        <family val="2"/>
      </rPr>
      <t xml:space="preserve"> (Ver anexo No.5 Roles Hoja f). DSI Bogotá, DSI Barranquilla, Dirección de Gestión de Innovación y Tecnología/CO Soporte Técnico al Usuario.	</t>
    </r>
    <r>
      <rPr>
        <sz val="12"/>
        <color theme="1"/>
        <rFont val="Arial"/>
        <family val="2"/>
      </rPr>
      <t xml:space="preserve">
g. En el Sistema SIPAC, según el listado en mención, 25 exfuncionarios mantienen roles activos, distribuidos así: 24 en DSI Bogotá y uno (1) en DO Grandes Contribuyentes </t>
    </r>
    <r>
      <rPr>
        <b/>
        <sz val="12"/>
        <color theme="1"/>
        <rFont val="Arial"/>
        <family val="2"/>
      </rPr>
      <t>(Ver anexo No.5 Roles Hoja g). DSI Bogotá, DO Grandes Contribuyentes, Dirección de Gestión de Innovación y Tecnología/CO de Soporte Técnico al Usuario.</t>
    </r>
    <r>
      <rPr>
        <sz val="12"/>
        <color theme="1"/>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color theme="1"/>
        <rFont val="Arial"/>
        <family val="2"/>
      </rPr>
      <t>(Ver anexo No.5 Roles. Hoja h)</t>
    </r>
    <r>
      <rPr>
        <sz val="12"/>
        <color theme="1"/>
        <rFont val="Arial"/>
        <family val="2"/>
      </rPr>
      <t xml:space="preserve">. </t>
    </r>
    <r>
      <rPr>
        <b/>
        <sz val="12"/>
        <color theme="1"/>
        <rFont val="Arial"/>
        <family val="2"/>
      </rPr>
      <t>DSI Barranquilla, DSI Bogotá, DO Grandes Contribuyentes.</t>
    </r>
    <r>
      <rPr>
        <sz val="12"/>
        <color theme="1"/>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color theme="1"/>
        <rFont val="Arial"/>
        <family val="2"/>
      </rPr>
      <t>(Ver anexo No.5 Roles. Hoja i). Dirección de Gestión de Innovación y Tecnología.</t>
    </r>
    <r>
      <rPr>
        <sz val="12"/>
        <color theme="1"/>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</si>
  <si>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</si>
  <si>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r>
      <rPr>
        <b/>
        <sz val="12"/>
        <color theme="1"/>
        <rFont val="Arial"/>
        <family val="2"/>
      </rPr>
      <t>Hallazgo No. 8 Deficiencias de las herramientas tecnológicas que soportan la gestión de cobro</t>
    </r>
    <r>
      <rPr>
        <sz val="12"/>
        <color theme="1"/>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color theme="1"/>
        <rFont val="Arial"/>
        <family val="2"/>
      </rPr>
      <t xml:space="preserve">Dirección de Gestión de Innovación y Tecnología. Dirección de Gestión de Impuestos/ Coordinación de Cobranzas.	</t>
    </r>
    <r>
      <rPr>
        <sz val="12"/>
        <color theme="1"/>
        <rFont val="Arial"/>
        <family val="2"/>
      </rPr>
      <t xml:space="preserve">
b.	Deficiencias en la calidad y confiabilidad de la información registrada en los diferentes sistemas de información que soportan la administración de Cartera e interoperabilidad parcial entre estos.</t>
    </r>
    <r>
      <rPr>
        <b/>
        <sz val="12"/>
        <color theme="1"/>
        <rFont val="Arial"/>
        <family val="2"/>
      </rPr>
      <t xml:space="preserve"> Dirección de Gestión de Impuestos/ Coordinación de Cobranzas</t>
    </r>
    <r>
      <rPr>
        <sz val="12"/>
        <color theme="1"/>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color theme="1"/>
        <rFont val="Arial"/>
        <family val="2"/>
      </rPr>
      <t>Dirección de Gestión de Innovación y Tecnología, Dirección de Gestión de Impuestos/ Coordinación de Cobranzas.</t>
    </r>
    <r>
      <rPr>
        <sz val="12"/>
        <color theme="1"/>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color theme="1"/>
        <rFont val="Arial"/>
        <family val="2"/>
      </rPr>
      <t>Dirección de Gestión de Innovación y Tecnología. Dirección de Gestión de Impuestos/ Coordinación de Cobranzas.</t>
    </r>
    <r>
      <rPr>
        <sz val="12"/>
        <color theme="1"/>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</si>
  <si>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</si>
  <si>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</si>
  <si>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</si>
  <si>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</si>
  <si>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</si>
  <si>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</si>
  <si>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 xml:space="preserve">Hallazgo No. 3. Deficiencias en la planeación y ejecución del premio fiscal 2023 </t>
    </r>
    <r>
      <rPr>
        <sz val="12"/>
        <color theme="1"/>
        <rFont val="Arial"/>
        <family val="2"/>
      </rPr>
      <t xml:space="preserve">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r>
  </si>
  <si>
    <r>
      <rPr>
        <b/>
        <sz val="12"/>
        <color theme="1"/>
        <rFont val="Arial"/>
        <family val="2"/>
      </rPr>
      <t xml:space="preserve">DGI
</t>
    </r>
    <r>
      <rPr>
        <sz val="12"/>
        <color theme="1"/>
        <rFont val="Arial"/>
        <family val="2"/>
      </rPr>
      <t>Subdirección de Factura Electrónica y Soluciones Operativas
Subdirección de Servicio al Ciudadano</t>
    </r>
  </si>
  <si>
    <r>
      <rPr>
        <b/>
        <sz val="12"/>
        <color theme="1"/>
        <rFont val="Arial"/>
        <family val="2"/>
      </rPr>
      <t>DGI</t>
    </r>
    <r>
      <rPr>
        <sz val="12"/>
        <color theme="1"/>
        <rFont val="Arial"/>
        <family val="2"/>
      </rPr>
      <t xml:space="preserve">
Subdirección de Factura electrónica y soluciones operativas
Subdirección de Servicio al Ciudadano</t>
    </r>
  </si>
  <si>
    <r>
      <rPr>
        <b/>
        <sz val="12"/>
        <color theme="1"/>
        <rFont val="Arial"/>
        <family val="2"/>
      </rPr>
      <t xml:space="preserve">Hallazgo No. 4. Inconsistencias entre la información depurada y el protocolo de la depuración de bases de datos del Premio Fiscal 2023 </t>
    </r>
    <r>
      <rPr>
        <sz val="12"/>
        <color theme="1"/>
        <rFont val="Arial"/>
        <family val="2"/>
      </rPr>
      <t xml:space="preserve">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r>
  </si>
  <si>
    <r>
      <rPr>
        <b/>
        <sz val="12"/>
        <color theme="1"/>
        <rFont val="Arial"/>
        <family val="2"/>
      </rPr>
      <t>Hallazgo No. 6. Deficiencias en la gestión de roles de los activos sistemas de información del subproceso de Factura Electrónica y Servicios Digitales</t>
    </r>
    <r>
      <rPr>
        <sz val="12"/>
        <color theme="1"/>
        <rFont val="Arial"/>
        <family val="2"/>
      </rPr>
      <t xml:space="preserve">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color theme="1"/>
        <rFont val="Arial"/>
        <family val="2"/>
      </rPr>
      <t>Sistema Premio Fiscal 2023 "La factura electrónica me premia"</t>
    </r>
    <r>
      <rPr>
        <sz val="12"/>
        <color theme="1"/>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</si>
  <si>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r>
      <rPr>
        <b/>
        <sz val="12"/>
        <color theme="1"/>
        <rFont val="Arial"/>
        <family val="2"/>
      </rPr>
      <t>DGI</t>
    </r>
    <r>
      <rPr>
        <sz val="12"/>
        <color theme="1"/>
        <rFont val="Arial"/>
        <family val="2"/>
      </rPr>
      <t xml:space="preserve">
Subdirección de Factura Electrónica y Soluciones Operativas
Subdirección de Servicio al Ciudadano
Subdirección de Innovación y Proyectos</t>
    </r>
  </si>
  <si>
    <r>
      <rPr>
        <b/>
        <sz val="12"/>
        <color theme="1"/>
        <rFont val="Arial"/>
        <family val="2"/>
      </rPr>
      <t>DGI</t>
    </r>
    <r>
      <rPr>
        <sz val="12"/>
        <color theme="1"/>
        <rFont val="Arial"/>
        <family val="2"/>
      </rPr>
      <t xml:space="preserve">
Subdirección de Factura Electrónica y Soluciones Operativas</t>
    </r>
  </si>
  <si>
    <r>
      <t>Acta</t>
    </r>
    <r>
      <rPr>
        <b/>
        <sz val="12"/>
        <color theme="1"/>
        <rFont val="Arial"/>
        <family val="2"/>
      </rPr>
      <t xml:space="preserve"> </t>
    </r>
    <r>
      <rPr>
        <sz val="12"/>
        <color theme="1"/>
        <rFont val="Arial"/>
        <family val="2"/>
      </rPr>
      <t xml:space="preserve">de seguimiento mensual que registre los Listados de usuarios y roles actualizados según Formato de requerimientos realizados
</t>
    </r>
  </si>
  <si>
    <r>
      <rPr>
        <b/>
        <sz val="12"/>
        <color theme="1"/>
        <rFont val="Arial"/>
        <family val="2"/>
      </rPr>
      <t xml:space="preserve">DGI
</t>
    </r>
    <r>
      <rPr>
        <sz val="12"/>
        <color theme="1"/>
        <rFont val="Arial"/>
        <family val="2"/>
      </rPr>
      <t>Subdirección de Factura Electrónica y Soluciones Operativas
Subdirección de Infraestructura Tecnológica y de Operaciones</t>
    </r>
  </si>
  <si>
    <r>
      <rPr>
        <b/>
        <sz val="12"/>
        <color theme="1"/>
        <rFont val="Arial"/>
        <family val="2"/>
      </rPr>
      <t>DGI</t>
    </r>
    <r>
      <rPr>
        <sz val="12"/>
        <color theme="1"/>
        <rFont val="Arial"/>
        <family val="2"/>
      </rPr>
      <t xml:space="preserve">
Subdirección de Factura Electrónica y Soluciones Operativas
Subdirección de Infraestructura Tecnológica y de Operaciones</t>
    </r>
  </si>
  <si>
    <r>
      <rPr>
        <b/>
        <sz val="12"/>
        <color theme="1"/>
        <rFont val="Arial"/>
        <family val="2"/>
      </rPr>
      <t xml:space="preserve">DGI
</t>
    </r>
    <r>
      <rPr>
        <sz val="12"/>
        <color theme="1"/>
        <rFont val="Arial"/>
        <family val="2"/>
      </rPr>
      <t>Subdirección de Factura Electrónica y Soluciones Operativas
Subdirección de Innovación y Proyectos</t>
    </r>
  </si>
  <si>
    <r>
      <rPr>
        <b/>
        <sz val="12"/>
        <color theme="1"/>
        <rFont val="Arial"/>
        <family val="2"/>
      </rPr>
      <t>DGI</t>
    </r>
    <r>
      <rPr>
        <sz val="12"/>
        <color theme="1"/>
        <rFont val="Arial"/>
        <family val="2"/>
      </rPr>
      <t xml:space="preserve">
Subdirección de Factura Electrónica y Soluciones Operativas
Subdirección de Innovación y Proyectos</t>
    </r>
  </si>
  <si>
    <r>
      <rPr>
        <b/>
        <sz val="12"/>
        <color theme="1"/>
        <rFont val="Arial"/>
        <family val="2"/>
      </rPr>
      <t xml:space="preserve">Hallazgo No. 7. Deficiencias en la documentación y manuales de los sistemas de información </t>
    </r>
    <r>
      <rPr>
        <sz val="12"/>
        <color theme="1"/>
        <rFont val="Arial"/>
        <family val="2"/>
      </rPr>
      <t xml:space="preserve">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r>
  </si>
  <si>
    <r>
      <rPr>
        <b/>
        <sz val="12"/>
        <color theme="1"/>
        <rFont val="Arial"/>
        <family val="2"/>
      </rPr>
      <t>DGI</t>
    </r>
    <r>
      <rPr>
        <sz val="12"/>
        <color theme="1"/>
        <rFont val="Arial"/>
        <family val="2"/>
      </rPr>
      <t xml:space="preserve">
Subdirección de Factura electrónica y Soluciones Operativas
Subdirección de Innovación y Proyectos
Subdirección de Soluciones y Desarrollo
Subdirección de Procesamiento de Datos</t>
    </r>
  </si>
  <si>
    <r>
      <rPr>
        <b/>
        <sz val="12"/>
        <color theme="1"/>
        <rFont val="Arial"/>
        <family val="2"/>
      </rPr>
      <t>Hallazgo No. 8. Inconsistencias en el cumplimiento de los Acuerdos de Niveles de Servicio - ANS</t>
    </r>
    <r>
      <rPr>
        <sz val="12"/>
        <color theme="1"/>
        <rFont val="Arial"/>
        <family val="2"/>
      </rPr>
      <t xml:space="preserve">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r>
  </si>
  <si>
    <r>
      <rPr>
        <b/>
        <sz val="12"/>
        <color theme="1"/>
        <rFont val="Arial"/>
        <family val="2"/>
      </rPr>
      <t xml:space="preserve">DGI
</t>
    </r>
    <r>
      <rPr>
        <sz val="12"/>
        <color theme="1"/>
        <rFont val="Arial"/>
        <family val="2"/>
      </rPr>
      <t>Subdirección de Factura Electronica y Soluciones Operativas
Subdirección de Soluciones y Desarrollo</t>
    </r>
  </si>
  <si>
    <r>
      <rPr>
        <b/>
        <sz val="12"/>
        <color theme="1"/>
        <rFont val="Arial"/>
        <family val="2"/>
      </rPr>
      <t>DGI</t>
    </r>
    <r>
      <rPr>
        <sz val="12"/>
        <color theme="1"/>
        <rFont val="Arial"/>
        <family val="2"/>
      </rPr>
      <t xml:space="preserve">
Subdirección de Factura Electronica y Soluciones Operativas
Subdirección de Soluciones y Desarrollo</t>
    </r>
  </si>
  <si>
    <r>
      <rPr>
        <b/>
        <sz val="12"/>
        <color theme="1"/>
        <rFont val="Arial"/>
        <family val="2"/>
      </rPr>
      <t>Hallazgo No.1 Ausencia de informes y de seguimiento a la gestión del secuestre (D)</t>
    </r>
    <r>
      <rPr>
        <sz val="12"/>
        <color theme="1"/>
        <rFont val="Arial"/>
        <family val="2"/>
      </rPr>
      <t xml:space="preserve">
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
a.	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
b.	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
c.	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
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
d.	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
e.	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
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
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</si>
  <si>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Dirección Seccional de Impuestos y Aduanas de Bucaramanga</t>
    </r>
  </si>
  <si>
    <r>
      <rPr>
        <b/>
        <sz val="12"/>
        <color theme="1"/>
        <rFont val="Arial"/>
        <family val="2"/>
      </rPr>
      <t>Hallazgo No.2 Deficiencias en el seguimiento a las facilidades de pago</t>
    </r>
    <r>
      <rPr>
        <sz val="12"/>
        <color theme="1"/>
        <rFont val="Arial"/>
        <family val="2"/>
      </rPr>
      <t xml:space="preserve">
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
a.	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
b.	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
c.	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
d.	Inconsistencias en la información registrada en el control de facilidades de pago formato FT-COT-2616 "Control facilidades de pago” y FT-COT-2639 "Control a facilidades de pago – Normas transitorias". DSI Medellín. NIT 811.022.917, 901.528.551, 72.344.185, 1.128.264.998, 900.455.326, 900.284.917, 900.958.259, 900.263.762, 70.163.877, 8.128.266, 70.130.864, 98.626.930, 900.823.127, 1.017.185.790.
e.	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
f.	Falta la expedición de la resolución de cumplimiento de la facilidad de pago, donde han transcurrido hasta 14 meses desde la finalización del pago de la última cuota por parte del contribuyente. DSI Medellín. NIT 8.128.266, 72.344.185
Con lo anterior, se incumplen criterios normativos, dimensiones de MIPG y procedimientos institucionales generando efectos y riesgos con ocasión a las causas como se muestra en la siguiente tabla:
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
Riesgos: Exposición a los riesgos R1 “Obligaciones exigibles no gestionadas eficientemente en los términos de la ley y los procedimientos” de la Matriz de riesgos del Subproceso Administración de Cartera V4 del 11/10/2022.</t>
    </r>
  </si>
  <si>
    <r>
      <rPr>
        <b/>
        <sz val="12"/>
        <color theme="1"/>
        <rFont val="Arial"/>
        <family val="2"/>
      </rPr>
      <t>Hallazgo No.3 Deficiencias en la gestión de cobro e incumplimiento de los términos señalados en el procedimiento para el trámite de las actuaciones.</t>
    </r>
    <r>
      <rPr>
        <sz val="12"/>
        <color theme="1"/>
        <rFont val="Arial"/>
        <family val="2"/>
      </rPr>
      <t xml:space="preserve">
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"Inventario de bienes embargados", se evidenció que:
a.	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
b.	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
c.	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
d.	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
e.	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
En el mismo sentido se presentan 19 mandamientos de pagos en estado “capturado en el área técnica” y 18 resoluciones de embargo de créditos u otros derechos semejantes, sin evidencia del trámite de notificación o comunicación respectivamente. Anexo No.2 DSIA Bucaramanga.
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
g.	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h.	Desactualización del formato FT-COT-5255 "Inventario de bienes embargados"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
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
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t>
    </r>
  </si>
  <si>
    <r>
      <t xml:space="preserve">DGI
</t>
    </r>
    <r>
      <rPr>
        <sz val="12"/>
        <color theme="1"/>
        <rFont val="Arial"/>
        <family val="2"/>
      </rPr>
      <t>Dirección de Gestión de Impuestos
Subdirección de Cobranzas y Control Extensivo
Coordinación de Cobranzas
Dirección Seccional de Impuestos de Medellín
Dirección Seccional de Impuestos y Aduanas de Bucaramanga</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</si>
  <si>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t>
    </r>
  </si>
  <si>
    <r>
      <t>Revisar el caso en particular (literal c) para reclasificar el segmento de cartera al que pertenece según los criterios definidos en el IN-COT-0305 "Clasificación de la cartera" actualizando la información en el</t>
    </r>
    <r>
      <rPr>
        <b/>
        <sz val="12"/>
        <color theme="1"/>
        <rFont val="Arial"/>
        <family val="2"/>
      </rPr>
      <t xml:space="preserve"> </t>
    </r>
    <r>
      <rPr>
        <sz val="12"/>
        <color theme="1"/>
        <rFont val="Arial"/>
        <family val="2"/>
      </rPr>
      <t>FT-COT-2615 "Seguimiento y control a procesos concursales"</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</si>
  <si>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y Aduanas de Bucaramanga</t>
    </r>
  </si>
  <si>
    <r>
      <t xml:space="preserve">DGI
</t>
    </r>
    <r>
      <rPr>
        <sz val="12"/>
        <color theme="1"/>
        <rFont val="Arial"/>
        <family val="2"/>
      </rPr>
      <t>Dirección de Gestión de Impuestos
Subdirección de Cobranzas y Control Extensivo
Coordinación de Cobranzas</t>
    </r>
  </si>
  <si>
    <r>
      <rPr>
        <b/>
        <sz val="12"/>
        <color theme="1"/>
        <rFont val="Arial"/>
        <family val="2"/>
      </rPr>
      <t>Hallazgo No.4 Depósitos judiciales producto de remate y de embargo de créditos u otros derechos semejantes sin gestionar</t>
    </r>
    <r>
      <rPr>
        <sz val="12"/>
        <color theme="1"/>
        <rFont val="Arial"/>
        <family val="2"/>
      </rPr>
      <t xml:space="preserve">
Verificada la gestión de los depósitos judiciales constituidos a favor de la Nación UAE DIAN producto de remates, embargo de créditos u otros derechos semejantes y/o de la productividad de los bienes secuestrados; así como el seguimiento y control realizado, se evidenció:
a.	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b.	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c.	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
d.	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
e.	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
Con lo anterior, se incumplen criterios normativos, dimensiones de MIPG y procedimientos institucionales generando efectos y riesgos con ocasión a las causas como se muestra en la siguiente tabla:
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
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</si>
  <si>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GIT de Gestión de Cobranzas</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</si>
  <si>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Gestión de Cobranzas</t>
    </r>
  </si>
  <si>
    <r>
      <rPr>
        <b/>
        <sz val="12"/>
        <color theme="1"/>
        <rFont val="Arial"/>
        <family val="2"/>
      </rPr>
      <t xml:space="preserve">Hallazgo No.5 Inadecuada gestión documental en la conformación de los expedientes de cobro </t>
    </r>
    <r>
      <rPr>
        <sz val="12"/>
        <color theme="1"/>
        <rFont val="Arial"/>
        <family val="2"/>
      </rPr>
      <t xml:space="preserve">
Revisada la conformación de los expedientes del proceso de Recuperación de Cartera, el cumplimiento de las normas relacionadas con la gestión documental emitidas por el Archivo General de la Nación y los procedimientos internos se evidenció:	
a.	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
Criterios:
Artículo 12 del Acuerdo 02 de 2014 del Archivo General de la Nación; Procedimiento - PR-ADF-0163 V4; numeral 4 del Instructivo - IN-ADF-0132 V5; Formato FT-ADF-2558 “Hoja de control unidad documental”.
Riesgos:
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t>
    </r>
  </si>
  <si>
    <r>
      <rPr>
        <b/>
        <sz val="12"/>
        <color theme="1"/>
        <rFont val="Arial"/>
        <family val="2"/>
      </rPr>
      <t>Hallazgo No.7 Falta de completitud de los manuales y documentación técnica, soporte de base de datos de los sistemas de información que apoyan al proceso de Recuperación de Cartera.</t>
    </r>
    <r>
      <rPr>
        <sz val="12"/>
        <color theme="1"/>
        <rFont val="Arial"/>
        <family val="2"/>
      </rPr>
      <t xml:space="preserve">
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
a.	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
b.	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
c.	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
d.	Inexistencia del manual para usuario funcional del Sistema Remates Virtuales, que facilite el uso de las funcionalidades del sistema y de esta manera se eviten reprocesos, suspensión de las diligencias o acciones judiciales en contra de la entidad. DGIT/ DGI
e.	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
Criterios:</t>
    </r>
    <r>
      <rPr>
        <b/>
        <sz val="12"/>
        <color theme="1"/>
        <rFont val="Arial"/>
        <family val="2"/>
      </rPr>
      <t xml:space="preserve">
</t>
    </r>
    <r>
      <rPr>
        <sz val="12"/>
        <color theme="1"/>
        <rFont val="Arial"/>
        <family val="2"/>
      </rPr>
      <t xml:space="preserve">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t>
    </r>
  </si>
  <si>
    <r>
      <rPr>
        <b/>
        <sz val="12"/>
        <color theme="1"/>
        <rFont val="Arial"/>
        <family val="2"/>
      </rPr>
      <t>DGIT</t>
    </r>
    <r>
      <rPr>
        <sz val="12"/>
        <color theme="1"/>
        <rFont val="Arial"/>
        <family val="2"/>
      </rPr>
      <t xml:space="preserve">
Dirección de Gestión de Innovación y Tecnología
Subdirección de Soluciones y Desarrollo 
Subdirección Innovación y Proyectos </t>
    </r>
  </si>
  <si>
    <r>
      <rPr>
        <b/>
        <sz val="12"/>
        <color theme="1"/>
        <rFont val="Arial"/>
        <family val="2"/>
      </rPr>
      <t>DGI</t>
    </r>
    <r>
      <rPr>
        <sz val="12"/>
        <color theme="1"/>
        <rFont val="Arial"/>
        <family val="2"/>
      </rPr>
      <t xml:space="preserve">
Dirección de Gestión de Impuestos
Subdirección de Cobranzas y Control Extensivo
Coordinación de Cobranzas
Subdirección de Recaudo 
Coordinación de Administración de Aplicativos de Impuestos
Dirección de Gestión de Innovación y Tecnología</t>
    </r>
  </si>
  <si>
    <r>
      <t xml:space="preserve">DGI
</t>
    </r>
    <r>
      <rPr>
        <sz val="12"/>
        <color theme="1"/>
        <rFont val="Arial"/>
        <family val="2"/>
      </rPr>
      <t>Dirección de Gestión de Impuestos
Subdirección de Cobranzas y Control Extensivo
Coordinación de Cobranzas
Dirección Seccional de Impuestos y Aduanas de Bucaramanga</t>
    </r>
  </si>
  <si>
    <r>
      <rPr>
        <b/>
        <sz val="12"/>
        <color theme="1"/>
        <rFont val="Arial"/>
        <family val="2"/>
      </rPr>
      <t xml:space="preserve">Hallazgo No.9 Deficiencias en el seguimiento y gestión de incidentes y/o requerimientos para los sistemas de información que apoyan al proceso </t>
    </r>
    <r>
      <rPr>
        <sz val="12"/>
        <color theme="1"/>
        <rFont val="Arial"/>
        <family val="2"/>
      </rPr>
      <t xml:space="preserve">
Verificados los casos de soporte para los sistemas de información que apoyan el Proceso de Recuperación de Cartera, se identificaron deficiencias en los mecanismos actuales para el seguimiento y gestión en la atención de los casos reportados así:
a.	SIPAC
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"no se pudo realizar operación" al generar actos, error al aplicar títulos judiciales, error en traslado electrónico de expedientes, entre otros. Anexo No.5 Incidentes. DGIT/DGI
b.	Remates Virtuales
•	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
•	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
Criterios:
Condiciones generales del procedimiento - PR-IIT-0458 V2; numeral 4.2 del Instructivo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</si>
  <si>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r>
      <rPr>
        <b/>
        <sz val="12"/>
        <color theme="1"/>
        <rFont val="Arial"/>
        <family val="2"/>
      </rPr>
      <t>DGI</t>
    </r>
    <r>
      <rPr>
        <sz val="12"/>
        <color theme="1"/>
        <rFont val="Arial"/>
        <family val="2"/>
      </rPr>
      <t xml:space="preserve">
Dirección de Gestión de Innovación y Tecnología
Subdirección de Soluciones y Desarrollo 
Subdirección Innovación y Proyectos </t>
    </r>
  </si>
  <si>
    <r>
      <rPr>
        <b/>
        <sz val="12"/>
        <color theme="1"/>
        <rFont val="Arial"/>
        <family val="2"/>
      </rPr>
      <t>DGI</t>
    </r>
    <r>
      <rPr>
        <sz val="12"/>
        <color theme="1"/>
        <rFont val="Arial"/>
        <family val="2"/>
      </rPr>
      <t xml:space="preserve">
Dirección de Gestión de Impuestos
Subdirección de Cobranzas y Control Extensivo
Coordinación de Cobranzas
Dirección de Gestión de Innovación y Tecnología
Subdirección de Soluciones y Desarrollo
Subdirección de Innovación y Proyectos </t>
    </r>
  </si>
  <si>
    <r>
      <rPr>
        <b/>
        <sz val="12"/>
        <color theme="1"/>
        <rFont val="Arial"/>
        <family val="2"/>
      </rPr>
      <t xml:space="preserve">Hallazgo No.11 Deficiencias en el cumplimiento de los criterios de accesibilidad Web
</t>
    </r>
    <r>
      <rPr>
        <sz val="12"/>
        <color theme="1"/>
        <rFont val="Arial"/>
        <family val="2"/>
      </rPr>
      <t xml:space="preserve">
Verificado el cumplimiento de las directrices de accesibilidad Web para los Sistemas Obligación Financiera y Remates Virtuales a través de la herramienta Tawdis  se evidencio: 
a.	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
Criterios:
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</si>
  <si>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r>
      <rPr>
        <b/>
        <sz val="12"/>
        <color theme="1"/>
        <rFont val="Arial"/>
        <family val="2"/>
      </rPr>
      <t>DGI</t>
    </r>
    <r>
      <rPr>
        <sz val="12"/>
        <color theme="1"/>
        <rFont val="Arial"/>
        <family val="2"/>
      </rPr>
      <t xml:space="preserve">
Dirección de Gestión de Impuestos
Subdirección de Cobranzas y Control Extensivo
Coordinación de Cobranzas
Subdirección de Recaudo
Coordinación de Administracion de Aplicativos de Impuestos
Dirección de Gestión de Innovación y Tecnología
Subdirección de Soluciones y Desarrollo
Subdirección de Innovación y Proyectos </t>
    </r>
  </si>
  <si>
    <r>
      <rPr>
        <b/>
        <sz val="12"/>
        <color theme="1"/>
        <rFont val="Arial"/>
        <family val="2"/>
      </rPr>
      <t xml:space="preserve">Hallazgo 6. Falencias en la gestión de accesos y suplantación de usuarios en el Sistema RUT (D)
</t>
    </r>
    <r>
      <rPr>
        <sz val="12"/>
        <color theme="1"/>
        <rFont val="Arial"/>
        <family val="2"/>
      </rPr>
      <t xml:space="preserve">  
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
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
(...)</t>
    </r>
  </si>
  <si>
    <r>
      <rPr>
        <b/>
        <sz val="12"/>
        <color theme="1"/>
        <rFont val="Arial"/>
        <family val="2"/>
      </rPr>
      <t>DGI</t>
    </r>
    <r>
      <rPr>
        <sz val="12"/>
        <color theme="1"/>
        <rFont val="Arial"/>
        <family val="2"/>
      </rPr>
      <t xml:space="preserve">
Oficina de Seguridad de la Información </t>
    </r>
  </si>
  <si>
    <r>
      <rPr>
        <b/>
        <sz val="12"/>
        <color theme="1"/>
        <rFont val="Arial"/>
        <family val="2"/>
      </rPr>
      <t xml:space="preserve">DGI
</t>
    </r>
    <r>
      <rPr>
        <sz val="12"/>
        <color theme="1"/>
        <rFont val="Arial"/>
        <family val="2"/>
      </rPr>
      <t xml:space="preserve">Dirección de Gestión de Innovación y Tecnología 
Subdirección de Infraestructura Tecnológica y de Operaciones 
Oficina de Seguridad de la Información </t>
    </r>
  </si>
  <si>
    <r>
      <rPr>
        <b/>
        <sz val="12"/>
        <color theme="1"/>
        <rFont val="Arial"/>
        <family val="2"/>
      </rPr>
      <t xml:space="preserve">DGI
</t>
    </r>
    <r>
      <rPr>
        <sz val="12"/>
        <color theme="1"/>
        <rFont val="Arial"/>
        <family val="2"/>
      </rPr>
      <t xml:space="preserve">Dirección de Gestión de Innovación y Tecnología 
Subdirección de Soluciones y Desarrollo
Coordinación de Soporte Técnico al Usuario </t>
    </r>
    <r>
      <rPr>
        <b/>
        <sz val="12"/>
        <color theme="1"/>
        <rFont val="Arial"/>
        <family val="2"/>
      </rPr>
      <t xml:space="preserve"> 
</t>
    </r>
    <r>
      <rPr>
        <sz val="12"/>
        <color theme="1"/>
        <rFont val="Arial"/>
        <family val="2"/>
      </rPr>
      <t xml:space="preserve">Dirección de Gestión de Impuestos
Subdirección de Factura electrónica y soluciones operativas
</t>
    </r>
  </si>
  <si>
    <r>
      <t xml:space="preserve">Sensibilizar la aplicación del procedimiento PR-IIT-0455- " </t>
    </r>
    <r>
      <rPr>
        <i/>
        <sz val="12"/>
        <color theme="1"/>
        <rFont val="Arial"/>
        <family val="2"/>
      </rPr>
      <t>Gestión de accesos"</t>
    </r>
    <r>
      <rPr>
        <sz val="12"/>
        <color theme="1"/>
        <rFont val="Arial"/>
        <family val="2"/>
      </rPr>
      <t xml:space="preserve"> a la Subdirección de RUT.</t>
    </r>
  </si>
  <si>
    <r>
      <rPr>
        <b/>
        <sz val="12"/>
        <color theme="1"/>
        <rFont val="Arial"/>
        <family val="2"/>
      </rPr>
      <t>DGI</t>
    </r>
    <r>
      <rPr>
        <sz val="12"/>
        <color theme="1"/>
        <rFont val="Arial"/>
        <family val="2"/>
      </rPr>
      <t xml:space="preserve">
Dirección de Gestión de Innovación y Tecnología
Oficina de Seguridad de la Información</t>
    </r>
  </si>
  <si>
    <r>
      <rPr>
        <b/>
        <sz val="12"/>
        <color theme="1"/>
        <rFont val="Arial"/>
        <family val="2"/>
      </rPr>
      <t>DGI</t>
    </r>
    <r>
      <rPr>
        <sz val="12"/>
        <color theme="1"/>
        <rFont val="Arial"/>
        <family val="2"/>
      </rPr>
      <t xml:space="preserve">
Subdirección de Administración del RUT</t>
    </r>
  </si>
  <si>
    <r>
      <rPr>
        <b/>
        <sz val="12"/>
        <color theme="1"/>
        <rFont val="Arial"/>
        <family val="2"/>
      </rPr>
      <t>DGI</t>
    </r>
    <r>
      <rPr>
        <sz val="12"/>
        <color theme="1"/>
        <rFont val="Arial"/>
        <family val="2"/>
      </rPr>
      <t xml:space="preserve">
Direcciones Seccionales</t>
    </r>
  </si>
  <si>
    <r>
      <rPr>
        <b/>
        <sz val="12"/>
        <color theme="1"/>
        <rFont val="Arial"/>
        <family val="2"/>
      </rPr>
      <t>Hallazgo No. 1. Inconsistencias en la verificación de requisitos en las autorizaciones de tránsitos aduaneros (DSA de Bogotá Aeropuerto El Dorado)</t>
    </r>
    <r>
      <rPr>
        <sz val="12"/>
        <color theme="1"/>
        <rFont val="Arial"/>
        <family val="2"/>
      </rPr>
      <t xml:space="preserve">
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
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
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
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t>
    </r>
  </si>
  <si>
    <r>
      <rPr>
        <b/>
        <sz val="12"/>
        <color theme="1"/>
        <rFont val="Arial"/>
        <family val="2"/>
      </rPr>
      <t>DGA</t>
    </r>
    <r>
      <rPr>
        <sz val="12"/>
        <color theme="1"/>
        <rFont val="Arial"/>
        <family val="2"/>
      </rPr>
      <t xml:space="preserve">
Dirección de Gestión de Aduanas 
Subdirección de Operación Aduanera 
DSA de Bogotá Aeropuerto El Dorado
División de Operación Aduanera
GIT Zona Franca</t>
    </r>
  </si>
  <si>
    <r>
      <rPr>
        <b/>
        <sz val="12"/>
        <color theme="1"/>
        <rFont val="Arial"/>
        <family val="2"/>
      </rPr>
      <t>Hallazgo No. 2 - Tránsitos aduaneros sin registro de trazabilidad de finalización. (DSA de Bogotá Aeropuerto El Dorado y Cartagena)</t>
    </r>
    <r>
      <rPr>
        <sz val="12"/>
        <color theme="1"/>
        <rFont val="Arial"/>
        <family val="2"/>
      </rPr>
      <t xml:space="preserve">
Evaluados los controles del registro de finalización de tránsitos aduaneros, efectuados a los GIT Zona Franca, se observaron las siguientes situaciones:
a) DSA de Bogotá Aeropuerto El Dorado
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
b) DSA de Cartagena
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
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
 </t>
    </r>
  </si>
  <si>
    <r>
      <rPr>
        <b/>
        <sz val="12"/>
        <color theme="1"/>
        <rFont val="Arial"/>
        <family val="2"/>
      </rPr>
      <t>DGA</t>
    </r>
    <r>
      <rPr>
        <sz val="12"/>
        <color theme="1"/>
        <rFont val="Arial"/>
        <family val="2"/>
      </rPr>
      <t xml:space="preserve">
Dirección de Gestión de Aduanas 
Subdirección de Operación Aduanera</t>
    </r>
  </si>
  <si>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Divisiones de Operación Aduanera
Grupos Internos de Trabajo Zona Franca
</t>
    </r>
  </si>
  <si>
    <r>
      <rPr>
        <b/>
        <sz val="12"/>
        <color theme="1"/>
        <rFont val="Arial"/>
        <family val="2"/>
      </rPr>
      <t>DGA</t>
    </r>
    <r>
      <rPr>
        <sz val="12"/>
        <color theme="1"/>
        <rFont val="Arial"/>
        <family val="2"/>
      </rPr>
      <t xml:space="preserve">
Dirección de Gestión de Aduanas 
Subdirección de Operación Aduanera
Dirección Seccional de Aduanas Barranquilla
División de Operación Aduanera
GIT Zona Franca
</t>
    </r>
  </si>
  <si>
    <r>
      <rPr>
        <b/>
        <sz val="12"/>
        <color theme="1"/>
        <rFont val="Arial"/>
        <family val="2"/>
      </rPr>
      <t xml:space="preserve">Hallazgo No. 4 - Inconsistencias en la validación del cumplimiento de las formalidades aduaneras en la ejecución de controles de ingresos y salidas de mercancías en Zona Franca. (DSA de Bogotá Aeropuerto El Dorado y Cartagena).
</t>
    </r>
    <r>
      <rPr>
        <sz val="12"/>
        <color theme="1"/>
        <rFont val="Arial"/>
        <family val="2"/>
      </rPr>
      <t>Realizadas las validaciones de los procedimientos y formatos establecidos para el cumplimiento de las formalidades aduaneras, asociadas a los ingresos y salidas de mercancías hacia o desde una zona franca, se evidenció lo siguiente:
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
a) DSA de Bogotá Aeropuerto El Dorado
• Falta de diligenciamiento del código de la operación en la zona franca (necesario para establecer el tipo de transacción y los documentos soporte a validar), en 19 actas de hechos.
• Sin firmas, observado en tres (3) actas de hechos.
• Insuficiente sustentación en la motivación, observado en 16 actas de hechos (Ver Anexo 3).
b) DSA de Cartagena
Falta de diligenciamiento del código de la operación en la zona franca (necesario para establecer el tipo de transacción y los documentos soporte a validar), observado en 45 actas de hechos (Ver Anexo 4).
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
a) DSA de Bogotá Aeropuerto El Dorado y Barranquilla.
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
b) DSA de Cartagena
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
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t>
    </r>
  </si>
  <si>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Divisiones de Operación Aduanera
Grupos Internos de Trabajo Zona Franca</t>
    </r>
  </si>
  <si>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Dirección Seccional de Aduanas Barranquilla
Divisiones de Operación Aduanera
Grupos Internos de Trabajo Zona Franca</t>
    </r>
  </si>
  <si>
    <r>
      <rPr>
        <b/>
        <sz val="12"/>
        <color theme="1"/>
        <rFont val="Arial"/>
        <family val="2"/>
      </rPr>
      <t>Hallazgo No. 5. Deficiencias en el control de las salidas temporales al TAN y reingresos de mercancías a Zona Franca. (DSA de Cartagena) (D)</t>
    </r>
    <r>
      <rPr>
        <sz val="12"/>
        <color theme="1"/>
        <rFont val="Arial"/>
        <family val="2"/>
      </rPr>
      <t xml:space="preserve">
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
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
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
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t>
    </r>
  </si>
  <si>
    <r>
      <rPr>
        <b/>
        <sz val="12"/>
        <color theme="1"/>
        <rFont val="Arial"/>
        <family val="2"/>
      </rPr>
      <t>DGA</t>
    </r>
    <r>
      <rPr>
        <sz val="12"/>
        <color theme="1"/>
        <rFont val="Arial"/>
        <family val="2"/>
      </rPr>
      <t xml:space="preserve">
Dirección de Gestión de Aduanas 
Subdirección de Operación Aduanera 
Dirección Seccional de Aduanas de Cartagena 
División de la Operación Aduanera
GIT Zona Franca</t>
    </r>
  </si>
  <si>
    <r>
      <rPr>
        <b/>
        <sz val="12"/>
        <color theme="1"/>
        <rFont val="Arial"/>
        <family val="2"/>
      </rPr>
      <t xml:space="preserve">Hallazgo No. 6. Deficiencias en el módulo de consulta de movimiento de mercancías en Zona Franca. (Subdirección de Operación Aduanera y Dirección de Gestión de Innovación y Tecnología)
</t>
    </r>
    <r>
      <rPr>
        <sz val="12"/>
        <color theme="1"/>
        <rFont val="Arial"/>
        <family val="2"/>
      </rPr>
      <t xml:space="preserve">
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
</t>
    </r>
    <r>
      <rPr>
        <b/>
        <sz val="12"/>
        <color theme="1"/>
        <rFont val="Arial"/>
        <family val="2"/>
      </rPr>
      <t>a)</t>
    </r>
    <r>
      <rPr>
        <sz val="12"/>
        <color theme="1"/>
        <rFont val="Arial"/>
        <family val="2"/>
      </rPr>
      <t xml:space="preserve">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
</t>
    </r>
    <r>
      <rPr>
        <b/>
        <sz val="12"/>
        <color theme="1"/>
        <rFont val="Arial"/>
        <family val="2"/>
      </rPr>
      <t>b)</t>
    </r>
    <r>
      <rPr>
        <sz val="12"/>
        <color theme="1"/>
        <rFont val="Arial"/>
        <family val="2"/>
      </rPr>
      <t xml:space="preserve">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
</t>
    </r>
    <r>
      <rPr>
        <b/>
        <sz val="12"/>
        <color theme="1"/>
        <rFont val="Arial"/>
        <family val="2"/>
      </rPr>
      <t xml:space="preserve">c) </t>
    </r>
    <r>
      <rPr>
        <sz val="12"/>
        <color theme="1"/>
        <rFont val="Arial"/>
        <family val="2"/>
      </rPr>
      <t>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t>
    </r>
  </si>
  <si>
    <r>
      <rPr>
        <b/>
        <sz val="12"/>
        <color theme="1"/>
        <rFont val="Arial"/>
        <family val="2"/>
      </rPr>
      <t>DGA</t>
    </r>
    <r>
      <rPr>
        <sz val="12"/>
        <color theme="1"/>
        <rFont val="Arial"/>
        <family val="2"/>
      </rPr>
      <t xml:space="preserve">
Dirección de Gestión de Aduanas
Subdirección de Operación Aduanera
Dirección de Gestión de Innovación y Tecnología
Subdirección de Innovación y Proyectos
Subdirección de Soluciones y Desarrollo</t>
    </r>
  </si>
  <si>
    <r>
      <rPr>
        <b/>
        <sz val="12"/>
        <color theme="1"/>
        <rFont val="Arial"/>
        <family val="2"/>
      </rPr>
      <t xml:space="preserve">Hallazgo No. 7. Fallas recurrentes en la disponibilidad de servicios de interoperabilidad (Subdirección de Operación Aduanera y Dirección de Gestión de Innovación y Tecnología)
</t>
    </r>
    <r>
      <rPr>
        <sz val="12"/>
        <color theme="1"/>
        <rFont val="Arial"/>
        <family val="2"/>
      </rPr>
      <t xml:space="preserve">
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
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t>
    </r>
  </si>
  <si>
    <r>
      <rPr>
        <b/>
        <sz val="12"/>
        <color theme="1"/>
        <rFont val="Arial"/>
        <family val="2"/>
      </rPr>
      <t>A1 - DGIT - SOA</t>
    </r>
    <r>
      <rPr>
        <sz val="12"/>
        <color theme="1"/>
        <rFont val="Arial"/>
        <family val="2"/>
      </rPr>
      <t xml:space="preserve">
Realizar el monitoreo de los incidentes reportados por los usuarios aduaneros en la herramienta Aranda para determinar causa raiz y acciones a realizar en cada caso </t>
    </r>
  </si>
  <si>
    <r>
      <rPr>
        <b/>
        <sz val="12"/>
        <color theme="1"/>
        <rFont val="Arial"/>
        <family val="2"/>
      </rPr>
      <t>A2 - DGIT - SOA</t>
    </r>
    <r>
      <rPr>
        <sz val="12"/>
        <color theme="1"/>
        <rFont val="Arial"/>
        <family val="2"/>
      </rPr>
      <t xml:space="preserve">
Realizar el monitoreo mensual de los tramites y operaciones realizadas en todo el país parte de los usuarios de operación de zonas francas </t>
    </r>
  </si>
  <si>
    <r>
      <rPr>
        <b/>
        <sz val="12"/>
        <color theme="1"/>
        <rFont val="Arial"/>
        <family val="2"/>
      </rPr>
      <t xml:space="preserve">Hallazgo No. 8. Omisión de la selección de controles a las operaciones de zonas francas (DSA de Bogotá Aeropuerto El Dorado, Cartagena y Barranquilla)
</t>
    </r>
    <r>
      <rPr>
        <sz val="12"/>
        <color theme="1"/>
        <rFont val="Arial"/>
        <family val="2"/>
      </rPr>
      <t xml:space="preserve">
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
(Ver informe  pág., 13 - Tabla 11.  Presencia institucional en Zonas Francas)
</t>
    </r>
  </si>
  <si>
    <r>
      <rPr>
        <b/>
        <sz val="12"/>
        <color theme="1"/>
        <rFont val="Arial"/>
        <family val="2"/>
      </rPr>
      <t>DGA</t>
    </r>
    <r>
      <rPr>
        <sz val="12"/>
        <color theme="1"/>
        <rFont val="Arial"/>
        <family val="2"/>
      </rPr>
      <t xml:space="preserve">
Dirección de Gestión de Aduanas 
Subdirección de Operación Aduanera
DSA de Bogotá Aeropuerto El Dorado
División de Operación Aduanera
 GIT Zona Franca
Dirección Seccional de Aduanas Cartagena 
División de Operación Aduanera
 GIT Zona Franca
Dirección Seccional de Aduanas Barranquilla
División de Operación Aduanera
 GIT Zona Franca</t>
    </r>
  </si>
  <si>
    <r>
      <rPr>
        <b/>
        <sz val="12"/>
        <color theme="1"/>
        <rFont val="Arial"/>
        <family val="2"/>
      </rPr>
      <t xml:space="preserve">Hallazgo No. 9. Omisión del control de inventarios de mercancías a los Usuarios Operadores y Usuarios Calificados de las Zonas Francas (DSA Bogotá Aeropuerto El Dorado y Cartagena)
</t>
    </r>
    <r>
      <rPr>
        <sz val="12"/>
        <color theme="1"/>
        <rFont val="Arial"/>
        <family val="2"/>
      </rPr>
      <t xml:space="preserve">
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
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
Teniendo en cuenta lo anterior, se encontraron deficiencias o falta de aplicación de este procedimiento en los diferentes lugares administrativos así:
</t>
    </r>
    <r>
      <rPr>
        <b/>
        <sz val="12"/>
        <color theme="1"/>
        <rFont val="Arial"/>
        <family val="2"/>
      </rPr>
      <t xml:space="preserve">a) DSA de Bogotá Aeropuerto El Dorado
</t>
    </r>
    <r>
      <rPr>
        <sz val="12"/>
        <color theme="1"/>
        <rFont val="Arial"/>
        <family val="2"/>
      </rPr>
      <t xml:space="preserve">
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
Adicionalmente, al solicitar los soportes documentales de las acciones de control de inventarios realizados durante la anualidad 2024 a través de la solicitud No. 22, no se aportó evidencia al respecto.
</t>
    </r>
    <r>
      <rPr>
        <b/>
        <sz val="12"/>
        <color theme="1"/>
        <rFont val="Arial"/>
        <family val="2"/>
      </rPr>
      <t xml:space="preserve">b) DSA de Cartagena
</t>
    </r>
    <r>
      <rPr>
        <sz val="12"/>
        <color theme="1"/>
        <rFont val="Arial"/>
        <family val="2"/>
      </rPr>
      <t xml:space="preserve">
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
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t>
    </r>
  </si>
  <si>
    <r>
      <rPr>
        <b/>
        <sz val="12"/>
        <color theme="1"/>
        <rFont val="Arial"/>
        <family val="2"/>
      </rPr>
      <t xml:space="preserve">Hallazgo No. 10. Zonas Francas sin controles operacionales y de inventarios. (DSA de Bogotá Aeropuerto El Dorado, Cartagena y Barranquilla)
</t>
    </r>
    <r>
      <rPr>
        <sz val="12"/>
        <color theme="1"/>
        <rFont val="Arial"/>
        <family val="2"/>
      </rPr>
      <t xml:space="preserve">
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
</t>
    </r>
  </si>
  <si>
    <r>
      <rPr>
        <b/>
        <sz val="12"/>
        <color theme="1"/>
        <rFont val="Arial"/>
        <family val="2"/>
      </rPr>
      <t xml:space="preserve">A1 </t>
    </r>
    <r>
      <rPr>
        <sz val="12"/>
        <color theme="1"/>
        <rFont val="Arial"/>
        <family val="2"/>
      </rPr>
      <t>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t>
    </r>
  </si>
  <si>
    <r>
      <rPr>
        <b/>
        <sz val="12"/>
        <color theme="1"/>
        <rFont val="Arial"/>
        <family val="2"/>
      </rPr>
      <t>Hallazgo No. 11. Deficiencias en la organización de unidades documentales, gestión de espacios físicos para la custodia de los archivos y transferencias documentales (DSA de Cartagena)</t>
    </r>
    <r>
      <rPr>
        <sz val="12"/>
        <color theme="1"/>
        <rFont val="Arial"/>
        <family val="2"/>
      </rPr>
      <t xml:space="preserve">
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
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t>
    </r>
  </si>
  <si>
    <r>
      <rPr>
        <b/>
        <sz val="12"/>
        <color theme="1"/>
        <rFont val="Arial"/>
        <family val="2"/>
      </rPr>
      <t>DGA</t>
    </r>
    <r>
      <rPr>
        <sz val="12"/>
        <color theme="1"/>
        <rFont val="Arial"/>
        <family val="2"/>
      </rPr>
      <t xml:space="preserve">
Dirección de Gestión de Aduanas 
Subdirección de Operación Aduanera 
Dirección Seccional de Aduanas Cartagena 
División de la Operación Aduanera
GIT Zona Franca</t>
    </r>
  </si>
  <si>
    <r>
      <rPr>
        <b/>
        <sz val="12"/>
        <color theme="1"/>
        <rFont val="Arial"/>
        <family val="2"/>
      </rPr>
      <t xml:space="preserve">Hallazgo No. 12. Inconsistencia, falta de uniformidad y seguridad en el registro de datos en las herramientas de control. (DSA de Bogotá Aeropuerto El Dorado, de Barranquilla y de Cartagena)
</t>
    </r>
    <r>
      <rPr>
        <sz val="12"/>
        <color theme="1"/>
        <rFont val="Arial"/>
        <family val="2"/>
      </rPr>
      <t xml:space="preserve">
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
</t>
    </r>
    <r>
      <rPr>
        <b/>
        <sz val="12"/>
        <color theme="1"/>
        <rFont val="Arial"/>
        <family val="2"/>
      </rPr>
      <t xml:space="preserve">a) DSA de Bogotá Aeropuerto El Dorado
</t>
    </r>
    <r>
      <rPr>
        <sz val="12"/>
        <color theme="1"/>
        <rFont val="Arial"/>
        <family val="2"/>
      </rPr>
      <t xml:space="preserve">
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
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
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
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
</t>
    </r>
    <r>
      <rPr>
        <b/>
        <sz val="12"/>
        <color theme="1"/>
        <rFont val="Arial"/>
        <family val="2"/>
      </rPr>
      <t xml:space="preserve">b) DSA de Barranquilla
</t>
    </r>
    <r>
      <rPr>
        <sz val="12"/>
        <color theme="1"/>
        <rFont val="Arial"/>
        <family val="2"/>
      </rPr>
      <t xml:space="preserve">
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
</t>
    </r>
    <r>
      <rPr>
        <b/>
        <sz val="12"/>
        <color theme="1"/>
        <rFont val="Arial"/>
        <family val="2"/>
      </rPr>
      <t xml:space="preserve">c) DSA de Bogotá Aeropuerto El Dorado, Barranquilla y Cartagena
</t>
    </r>
    <r>
      <rPr>
        <sz val="12"/>
        <color theme="1"/>
        <rFont val="Arial"/>
        <family val="2"/>
      </rPr>
      <t xml:space="preserve">
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t>
    </r>
  </si>
  <si>
    <r>
      <rPr>
        <b/>
        <sz val="12"/>
        <color theme="1"/>
        <rFont val="Arial"/>
        <family val="2"/>
      </rPr>
      <t>DGA</t>
    </r>
    <r>
      <rPr>
        <sz val="12"/>
        <color theme="1"/>
        <rFont val="Arial"/>
        <family val="2"/>
      </rPr>
      <t xml:space="preserve">
Dirección de Gestión de Aduanas 
Subdirección de Operación Aduanera 
</t>
    </r>
    <r>
      <rPr>
        <b/>
        <sz val="12"/>
        <color theme="1"/>
        <rFont val="Arial"/>
        <family val="2"/>
      </rPr>
      <t>DGEA</t>
    </r>
    <r>
      <rPr>
        <sz val="12"/>
        <color theme="1"/>
        <rFont val="Arial"/>
        <family val="2"/>
      </rPr>
      <t xml:space="preserve">
Dirección de Gestión Estratégica y de Análitica
Subdirección de Procesos</t>
    </r>
  </si>
  <si>
    <r>
      <rPr>
        <b/>
        <sz val="12"/>
        <color theme="1"/>
        <rFont val="Arial"/>
        <family val="2"/>
      </rPr>
      <t xml:space="preserve">Hallazgo No. 13. Deficiencia en el monitoreo y control de la primera línea de defensa respecto de las operaciones realizadas por los GIT Zona Franca de las DSA de Bogotá Aeropuerto El Dorado, Cartagena y Barranquilla. (Subdirección de Operación Aduanera)
</t>
    </r>
    <r>
      <rPr>
        <sz val="12"/>
        <color theme="1"/>
        <rFont val="Arial"/>
        <family val="2"/>
      </rPr>
      <t xml:space="preserve">
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
• El 58% de las zonas francas de la Jurisdicción de las DSA de Bogotá Aeropuerto El Dorado, Cartagena y Barranquilla no fueron objeto de ningún tipo de control por parte de los GIT encargados de ejecutar dicha función.
•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
• Falta de estandarización en el registro de la información en los diferentes formatos dispuestos para la ejecución de los controles operacionales y de inventarios por parte de las tres (3) DSA auditadas.
•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t>
    </r>
  </si>
  <si>
    <r>
      <rPr>
        <b/>
        <sz val="12"/>
        <color theme="1"/>
        <rFont val="Arial"/>
        <family val="2"/>
      </rPr>
      <t>H13. A1</t>
    </r>
    <r>
      <rPr>
        <sz val="12"/>
        <color theme="1"/>
        <rFont val="Arial"/>
        <family val="2"/>
      </rPr>
      <t xml:space="preserve"> SOA
Asegurar la aplicación de procedimientos (PR-COA-0209 y PR-COA-0211)</t>
    </r>
  </si>
  <si>
    <r>
      <rPr>
        <b/>
        <sz val="12"/>
        <color theme="1"/>
        <rFont val="Arial"/>
        <family val="2"/>
      </rPr>
      <t>DGA</t>
    </r>
    <r>
      <rPr>
        <sz val="12"/>
        <color theme="1"/>
        <rFont val="Arial"/>
        <family val="2"/>
      </rPr>
      <t xml:space="preserve">
Dirección de Gestión de Aduanas
Subdirecciónde Operación Aduanera</t>
    </r>
  </si>
  <si>
    <r>
      <rPr>
        <b/>
        <sz val="12"/>
        <color theme="1"/>
        <rFont val="Arial"/>
        <family val="2"/>
      </rPr>
      <t xml:space="preserve">H13. A2 </t>
    </r>
    <r>
      <rPr>
        <sz val="12"/>
        <color theme="1"/>
        <rFont val="Arial"/>
        <family val="2"/>
      </rPr>
      <t>Realizar revisiones periódicas de cumplimiento</t>
    </r>
  </si>
  <si>
    <r>
      <rPr>
        <b/>
        <sz val="12"/>
        <color theme="1"/>
        <rFont val="Arial"/>
        <family val="2"/>
      </rPr>
      <t>H13. A3</t>
    </r>
    <r>
      <rPr>
        <sz val="12"/>
        <color theme="1"/>
        <rFont val="Arial"/>
        <family val="2"/>
      </rPr>
      <t xml:space="preserve"> Realizar una mesa de trabajo con el personal de Zonas Francas a nivel nacional con el fin de analizar los formatos utilizados por éstas y elaborar propuesta estandarizada</t>
    </r>
  </si>
  <si>
    <t>Representante Legal:  CARLOS EMILIO BETANCOURT GALEANO</t>
  </si>
  <si>
    <t>Períodos que cubre: 2005 a 2024</t>
  </si>
  <si>
    <t>Fecha actualización ITRC</t>
  </si>
  <si>
    <t>Períodos que cubre: 2005 a 2021</t>
  </si>
  <si>
    <t>Fecha actualización CGR</t>
  </si>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</sst>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quot;XDR&quot;* #,##0_-;\-&quot;XDR&quot;* #,##0_-;_-&quot;XDR&quot;* &quot;-&quot;_-;_-@_-"/>
    <numFmt numFmtId="165" formatCode="_-&quot;XDR&quot;* #,##0.00_-;\-&quot;XDR&quot;* #,##0.00_-;_-&quot;XDR&quot;* &quot;-&quot;??_-;_-@_-"/>
    <numFmt numFmtId="166" formatCode="yyyy/mm/dd"/>
    <numFmt numFmtId="167" formatCode="_ * #,##0.00_ ;_ * \-#,##0.00_ ;_ * &quot;-&quot;??_ ;_ @_ "/>
    <numFmt numFmtId="168" formatCode="_(&quot;XDR&quot;\ * #,##0.00_);_(&quot;XDR&quot;\ * \(#,##0.00\);_(&quot;XDR&quot;\ * &quot;-&quot;??_);_(@_)"/>
    <numFmt numFmtId="169" formatCode="dd/mm/yyyy;@"/>
    <numFmt numFmtId="170" formatCode="[$$-240A]\ #,##0.00;\-[$$-240A]\ #,##0.00"/>
    <numFmt numFmtId="171" formatCode="[$$-240A]\ #,##0.00"/>
    <numFmt numFmtId="172" formatCode="[$$-240A]\ #,##0.00;[Red]\-[$$-240A]\ #,##0.00"/>
    <numFmt numFmtId="173" formatCode="&quot;$&quot;#,##0.00"/>
  </numFmts>
  <fonts count="59">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b/>
      <sz val="18"/>
      <name val="Arial"/>
      <family val="2"/>
    </font>
    <font>
      <u/>
      <sz val="12"/>
      <name val="Arial"/>
      <family val="2"/>
    </font>
    <font>
      <i/>
      <sz val="12"/>
      <name val="Arial"/>
      <family val="2"/>
    </font>
    <font>
      <b/>
      <sz val="14"/>
      <color rgb="FFFF0000"/>
      <name val="Calibri"/>
      <family val="2"/>
      <scheme val="minor"/>
    </font>
    <font>
      <sz val="12"/>
      <color rgb="FF000000"/>
      <name val="Arial"/>
      <family val="2"/>
    </font>
    <font>
      <b/>
      <sz val="14"/>
      <color rgb="FFFF0000"/>
      <name val="Arial"/>
      <family val="2"/>
    </font>
    <font>
      <sz val="11"/>
      <name val="Calibri"/>
      <family val="2"/>
      <scheme val="minor"/>
    </font>
    <font>
      <b/>
      <sz val="12"/>
      <color rgb="FF000000"/>
      <name val="Arial"/>
      <family val="2"/>
    </font>
    <font>
      <b/>
      <sz val="11"/>
      <name val="Calibri"/>
      <family val="2"/>
      <scheme val="minor"/>
    </font>
    <font>
      <sz val="12"/>
      <color theme="9" tint="0.79998168889431442"/>
      <name val="Arial"/>
      <family val="2"/>
    </font>
    <font>
      <sz val="8"/>
      <name val="Calibri"/>
      <family val="2"/>
      <scheme val="minor"/>
    </font>
    <font>
      <sz val="10"/>
      <color rgb="FFFF0000"/>
      <name val="Nunito sa"/>
    </font>
    <font>
      <sz val="11"/>
      <color theme="8" tint="-0.249977111117893"/>
      <name val="Calibri"/>
      <family val="2"/>
      <scheme val="minor"/>
    </font>
    <font>
      <sz val="12"/>
      <color rgb="FFFF0000"/>
      <name val="Arial"/>
      <family val="2"/>
    </font>
    <font>
      <i/>
      <sz val="12"/>
      <color theme="1"/>
      <name val="Arial"/>
      <family val="2"/>
    </font>
    <font>
      <u/>
      <sz val="12"/>
      <color theme="1"/>
      <name val="Arial"/>
      <family val="2"/>
    </font>
    <font>
      <strike/>
      <sz val="12"/>
      <color theme="1"/>
      <name val="Arial"/>
      <family val="2"/>
    </font>
    <font>
      <b/>
      <i/>
      <sz val="12"/>
      <color theme="1"/>
      <name val="Arial"/>
      <family val="2"/>
    </font>
    <font>
      <b/>
      <sz val="11"/>
      <name val="Arial"/>
      <family val="2"/>
    </font>
    <font>
      <b/>
      <sz val="12"/>
      <color rgb="FFFF0000"/>
      <name val="Arial"/>
      <family val="2"/>
    </font>
    <font>
      <strike/>
      <sz val="12"/>
      <name val="Arial"/>
      <family val="2"/>
    </font>
    <font>
      <b/>
      <i/>
      <sz val="12"/>
      <name val="Arial"/>
      <family val="2"/>
    </font>
    <font>
      <b/>
      <sz val="11"/>
      <color theme="0"/>
      <name val="Calibri"/>
      <family val="2"/>
      <scheme val="minor"/>
    </font>
    <font>
      <b/>
      <sz val="12"/>
      <color theme="0"/>
      <name val="Arial"/>
      <family val="2"/>
    </font>
    <font>
      <b/>
      <sz val="11"/>
      <color theme="1"/>
      <name val="Arial"/>
      <family val="2"/>
    </font>
    <font>
      <sz val="11"/>
      <color rgb="FF000000"/>
      <name val="Arial"/>
      <family val="2"/>
    </font>
  </fonts>
  <fills count="4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DF0E9"/>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E1FFFF"/>
        <bgColor indexed="64"/>
      </patternFill>
    </fill>
    <fill>
      <patternFill patternType="solid">
        <fgColor rgb="FF66FF66"/>
        <bgColor indexed="64"/>
      </patternFill>
    </fill>
    <fill>
      <patternFill patternType="solid">
        <fgColor rgb="FFE5FFFF"/>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rgb="FF00B0F0"/>
        <bgColor indexed="64"/>
      </patternFill>
    </fill>
    <fill>
      <patternFill patternType="solid">
        <fgColor rgb="FFFFFF00"/>
        <bgColor rgb="FF000000"/>
      </patternFill>
    </fill>
    <fill>
      <patternFill patternType="solid">
        <fgColor theme="9" tint="0.7999816888943144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tint="-0.14999847407452621"/>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auto="1"/>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bottom/>
      <diagonal/>
    </border>
  </borders>
  <cellStyleXfs count="140">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1" applyNumberFormat="0" applyAlignment="0" applyProtection="0"/>
    <xf numFmtId="0" fontId="7" fillId="18" borderId="2" applyNumberFormat="0" applyAlignment="0" applyProtection="0"/>
    <xf numFmtId="0" fontId="8" fillId="0" borderId="3"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1" applyNumberFormat="0" applyAlignment="0" applyProtection="0"/>
    <xf numFmtId="0" fontId="11" fillId="4" borderId="0" applyNumberFormat="0" applyBorder="0" applyAlignment="0" applyProtection="0"/>
    <xf numFmtId="167"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5" applyNumberFormat="0" applyFont="0" applyAlignment="0" applyProtection="0"/>
    <xf numFmtId="0" fontId="2" fillId="24" borderId="5"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6"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4" applyNumberFormat="0" applyFill="0" applyAlignment="0" applyProtection="0"/>
    <xf numFmtId="0" fontId="17" fillId="0" borderId="7" applyNumberFormat="0" applyFill="0" applyAlignment="0" applyProtection="0"/>
    <xf numFmtId="0" fontId="9" fillId="0" borderId="8" applyNumberFormat="0" applyFill="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7"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8"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164"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0" fontId="21" fillId="0" borderId="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cellStyleXfs>
  <cellXfs count="848">
    <xf numFmtId="0" fontId="0" fillId="0" borderId="0" xfId="0"/>
    <xf numFmtId="0" fontId="32" fillId="0" borderId="0" xfId="0" applyFont="1"/>
    <xf numFmtId="0" fontId="28" fillId="2" borderId="14" xfId="0" applyFont="1" applyFill="1" applyBorder="1"/>
    <xf numFmtId="0" fontId="30" fillId="2" borderId="12" xfId="82" applyFont="1" applyFill="1" applyBorder="1" applyAlignment="1">
      <alignment horizontal="center" vertical="center"/>
    </xf>
    <xf numFmtId="0" fontId="28" fillId="2" borderId="13" xfId="0" applyFont="1" applyFill="1" applyBorder="1"/>
    <xf numFmtId="0" fontId="32" fillId="0" borderId="0" xfId="0" applyFont="1" applyAlignment="1">
      <alignment horizontal="left"/>
    </xf>
    <xf numFmtId="0" fontId="32" fillId="0" borderId="0" xfId="0" applyFont="1" applyAlignment="1">
      <alignment horizontal="center"/>
    </xf>
    <xf numFmtId="0" fontId="28" fillId="2" borderId="0" xfId="0" applyFont="1" applyFill="1"/>
    <xf numFmtId="0" fontId="30" fillId="2" borderId="0" xfId="82" applyFont="1" applyFill="1" applyAlignment="1">
      <alignment horizontal="center" vertical="center"/>
    </xf>
    <xf numFmtId="0" fontId="30" fillId="2" borderId="10" xfId="82" applyFont="1" applyFill="1" applyBorder="1" applyAlignment="1">
      <alignment horizontal="left" vertical="center"/>
    </xf>
    <xf numFmtId="0" fontId="30" fillId="2" borderId="11" xfId="82" applyFont="1" applyFill="1" applyBorder="1" applyAlignment="1">
      <alignment horizontal="left" vertical="center"/>
    </xf>
    <xf numFmtId="0" fontId="28" fillId="2" borderId="12" xfId="0" applyFont="1" applyFill="1" applyBorder="1" applyAlignment="1">
      <alignment horizontal="center"/>
    </xf>
    <xf numFmtId="0" fontId="30" fillId="2" borderId="0" xfId="82" applyFont="1" applyFill="1" applyAlignment="1">
      <alignment horizontal="justify" vertical="top"/>
    </xf>
    <xf numFmtId="0" fontId="30" fillId="2" borderId="12" xfId="82" applyFont="1" applyFill="1" applyBorder="1" applyAlignment="1">
      <alignment horizontal="justify" vertical="top"/>
    </xf>
    <xf numFmtId="0" fontId="32" fillId="0" borderId="0" xfId="0" applyFont="1" applyAlignment="1">
      <alignment horizontal="justify" vertical="top"/>
    </xf>
    <xf numFmtId="0" fontId="27" fillId="0" borderId="0" xfId="0" applyFont="1" applyAlignment="1">
      <alignment horizontal="justify" vertical="top"/>
    </xf>
    <xf numFmtId="0" fontId="27" fillId="0" borderId="0" xfId="0" applyFont="1" applyAlignment="1">
      <alignment horizontal="center" vertical="center"/>
    </xf>
    <xf numFmtId="0" fontId="27" fillId="0" borderId="0" xfId="0" applyFont="1"/>
    <xf numFmtId="0" fontId="27" fillId="0" borderId="0" xfId="0" applyFont="1" applyAlignment="1">
      <alignment horizontal="left" vertical="top"/>
    </xf>
    <xf numFmtId="0" fontId="30" fillId="0" borderId="0" xfId="82" applyFont="1" applyAlignment="1">
      <alignment horizontal="center" vertical="center"/>
    </xf>
    <xf numFmtId="0" fontId="30" fillId="0" borderId="11" xfId="82" applyFont="1" applyBorder="1" applyAlignment="1">
      <alignment horizontal="left" vertical="center"/>
    </xf>
    <xf numFmtId="0" fontId="30" fillId="0" borderId="12" xfId="82" applyFont="1" applyBorder="1" applyAlignment="1">
      <alignment horizontal="center" vertical="center"/>
    </xf>
    <xf numFmtId="0" fontId="30" fillId="0" borderId="12" xfId="82" applyFont="1" applyBorder="1" applyAlignment="1">
      <alignment horizontal="justify" vertical="top"/>
    </xf>
    <xf numFmtId="0" fontId="27" fillId="0" borderId="12" xfId="0" applyFont="1" applyBorder="1" applyAlignment="1">
      <alignment horizontal="center" vertical="center"/>
    </xf>
    <xf numFmtId="0" fontId="30" fillId="0" borderId="10" xfId="82" applyFont="1" applyBorder="1" applyAlignment="1">
      <alignment horizontal="left" vertical="center"/>
    </xf>
    <xf numFmtId="0" fontId="30" fillId="0" borderId="0" xfId="82" applyFont="1" applyAlignment="1">
      <alignment horizontal="left" vertical="top"/>
    </xf>
    <xf numFmtId="0" fontId="30" fillId="0" borderId="12" xfId="82" applyFont="1" applyBorder="1" applyAlignment="1">
      <alignment horizontal="left" vertical="top"/>
    </xf>
    <xf numFmtId="0" fontId="26" fillId="0" borderId="0" xfId="0" applyFont="1"/>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vertical="center"/>
    </xf>
    <xf numFmtId="0" fontId="30" fillId="0" borderId="0" xfId="82" applyFont="1" applyAlignment="1">
      <alignment horizontal="justify" vertical="top"/>
    </xf>
    <xf numFmtId="0" fontId="26" fillId="0" borderId="0" xfId="0" applyFont="1" applyAlignment="1">
      <alignment horizontal="justify" vertical="top"/>
    </xf>
    <xf numFmtId="0" fontId="26" fillId="0" borderId="0" xfId="0" applyFont="1" applyAlignment="1">
      <alignment horizontal="left" vertical="top"/>
    </xf>
    <xf numFmtId="0" fontId="27" fillId="2" borderId="14" xfId="0" applyFont="1" applyFill="1" applyBorder="1" applyAlignment="1">
      <alignment horizontal="left" vertical="top"/>
    </xf>
    <xf numFmtId="0" fontId="30" fillId="2" borderId="0" xfId="82" applyFont="1" applyFill="1" applyAlignment="1">
      <alignment horizontal="left" vertical="top"/>
    </xf>
    <xf numFmtId="0" fontId="30" fillId="2" borderId="12" xfId="82" applyFont="1" applyFill="1" applyBorder="1" applyAlignment="1">
      <alignment horizontal="left" vertical="top"/>
    </xf>
    <xf numFmtId="0" fontId="27" fillId="2" borderId="12" xfId="0" applyFont="1" applyFill="1" applyBorder="1" applyAlignment="1">
      <alignment horizontal="center" vertical="center"/>
    </xf>
    <xf numFmtId="0" fontId="27" fillId="2" borderId="13" xfId="0" applyFont="1" applyFill="1" applyBorder="1" applyAlignment="1">
      <alignment horizontal="left" vertical="top"/>
    </xf>
    <xf numFmtId="0" fontId="27" fillId="0" borderId="14" xfId="0" applyFont="1" applyBorder="1" applyAlignment="1">
      <alignment horizontal="center" vertical="center"/>
    </xf>
    <xf numFmtId="0" fontId="27" fillId="0" borderId="12" xfId="0" applyFont="1" applyBorder="1" applyAlignment="1">
      <alignment horizontal="left" vertical="top"/>
    </xf>
    <xf numFmtId="0" fontId="27" fillId="0" borderId="13" xfId="0" applyFont="1" applyBorder="1" applyAlignment="1">
      <alignment horizontal="center" vertical="center"/>
    </xf>
    <xf numFmtId="169" fontId="27" fillId="0" borderId="49" xfId="0" applyNumberFormat="1" applyFont="1" applyBorder="1" applyAlignment="1">
      <alignment horizontal="right" vertical="center"/>
    </xf>
    <xf numFmtId="0" fontId="30" fillId="2" borderId="49" xfId="1" applyFont="1" applyFill="1" applyBorder="1" applyAlignment="1" applyProtection="1">
      <alignment horizontal="center" vertical="center" wrapText="1"/>
    </xf>
    <xf numFmtId="0" fontId="30" fillId="2" borderId="49" xfId="52" applyFont="1" applyFill="1" applyBorder="1" applyAlignment="1">
      <alignment horizontal="center" vertical="center" wrapText="1"/>
    </xf>
    <xf numFmtId="0" fontId="30" fillId="2" borderId="49" xfId="0" applyFont="1" applyFill="1" applyBorder="1" applyAlignment="1">
      <alignment horizontal="center" vertical="center" wrapText="1"/>
    </xf>
    <xf numFmtId="169" fontId="30" fillId="2" borderId="49" xfId="1" applyNumberFormat="1" applyFont="1" applyFill="1" applyBorder="1" applyAlignment="1" applyProtection="1">
      <alignment horizontal="center" vertical="center" wrapText="1"/>
    </xf>
    <xf numFmtId="1" fontId="30" fillId="0" borderId="49" xfId="1" applyNumberFormat="1" applyFont="1" applyFill="1" applyBorder="1" applyAlignment="1" applyProtection="1">
      <alignment horizontal="center" vertical="center" wrapText="1"/>
    </xf>
    <xf numFmtId="1" fontId="30" fillId="2" borderId="49" xfId="1" applyNumberFormat="1" applyFont="1" applyFill="1" applyBorder="1" applyAlignment="1" applyProtection="1">
      <alignment horizontal="center" vertical="center" wrapText="1"/>
    </xf>
    <xf numFmtId="10" fontId="30" fillId="2" borderId="49" xfId="1" applyNumberFormat="1" applyFont="1" applyFill="1" applyBorder="1" applyAlignment="1" applyProtection="1">
      <alignment horizontal="center" vertical="center" wrapText="1"/>
    </xf>
    <xf numFmtId="0" fontId="27" fillId="0" borderId="49" xfId="0" applyFont="1" applyBorder="1" applyAlignment="1">
      <alignment horizontal="left" vertical="top" wrapText="1"/>
    </xf>
    <xf numFmtId="10" fontId="27" fillId="0" borderId="49" xfId="72" applyNumberFormat="1" applyFont="1" applyFill="1" applyBorder="1" applyAlignment="1" applyProtection="1">
      <alignment horizontal="center" vertical="center"/>
    </xf>
    <xf numFmtId="0" fontId="27" fillId="0" borderId="49" xfId="1" applyFont="1" applyFill="1" applyBorder="1" applyAlignment="1" applyProtection="1">
      <alignment horizontal="center" vertical="center" wrapText="1"/>
    </xf>
    <xf numFmtId="0" fontId="27" fillId="0" borderId="49" xfId="1" applyFont="1" applyFill="1" applyBorder="1" applyAlignment="1" applyProtection="1">
      <alignment horizontal="justify" vertical="top" wrapText="1"/>
    </xf>
    <xf numFmtId="0" fontId="27" fillId="0" borderId="49" xfId="1" applyFont="1" applyFill="1" applyBorder="1" applyAlignment="1" applyProtection="1">
      <alignment horizontal="left" vertical="top" wrapText="1"/>
    </xf>
    <xf numFmtId="166" fontId="27" fillId="0" borderId="49" xfId="1" applyNumberFormat="1" applyFont="1" applyFill="1" applyBorder="1" applyAlignment="1" applyProtection="1">
      <alignment horizontal="center" vertical="center" wrapText="1"/>
    </xf>
    <xf numFmtId="0" fontId="27" fillId="0" borderId="49" xfId="1" applyFont="1" applyFill="1" applyBorder="1" applyAlignment="1" applyProtection="1">
      <alignment horizontal="left" vertical="center" wrapText="1"/>
    </xf>
    <xf numFmtId="0" fontId="27" fillId="0" borderId="49" xfId="77" applyFont="1" applyFill="1" applyBorder="1" applyAlignment="1" applyProtection="1">
      <alignment horizontal="left" vertical="top" wrapText="1"/>
    </xf>
    <xf numFmtId="14" fontId="27" fillId="0" borderId="49" xfId="1" applyNumberFormat="1" applyFont="1" applyFill="1" applyBorder="1" applyAlignment="1" applyProtection="1">
      <alignment horizontal="center" vertical="center" wrapText="1"/>
    </xf>
    <xf numFmtId="0" fontId="27" fillId="0" borderId="0" xfId="0" applyFont="1" applyAlignment="1">
      <alignment horizontal="center"/>
    </xf>
    <xf numFmtId="0" fontId="27" fillId="0" borderId="0" xfId="0" applyFont="1" applyAlignment="1">
      <alignment horizontal="left"/>
    </xf>
    <xf numFmtId="0" fontId="27" fillId="0" borderId="49" xfId="54" applyFont="1" applyBorder="1" applyAlignment="1">
      <alignment horizontal="center" vertical="center" wrapText="1"/>
    </xf>
    <xf numFmtId="0" fontId="27" fillId="0" borderId="49" xfId="0" applyFont="1" applyBorder="1" applyAlignment="1">
      <alignment horizontal="center" vertical="center" wrapText="1"/>
    </xf>
    <xf numFmtId="0" fontId="27" fillId="0" borderId="49" xfId="0" applyFont="1" applyBorder="1" applyAlignment="1">
      <alignment horizontal="justify" vertical="top" wrapText="1"/>
    </xf>
    <xf numFmtId="10" fontId="27" fillId="0" borderId="49" xfId="0" applyNumberFormat="1" applyFont="1" applyBorder="1" applyAlignment="1">
      <alignment horizontal="center" vertical="center"/>
    </xf>
    <xf numFmtId="166" fontId="27" fillId="0" borderId="49" xfId="0" applyNumberFormat="1" applyFont="1" applyBorder="1" applyAlignment="1">
      <alignment horizontal="center" vertical="center"/>
    </xf>
    <xf numFmtId="0" fontId="27" fillId="0" borderId="49" xfId="0" applyFont="1" applyBorder="1" applyAlignment="1">
      <alignment horizontal="center" vertical="center"/>
    </xf>
    <xf numFmtId="9" fontId="27" fillId="0" borderId="49" xfId="0" applyNumberFormat="1" applyFont="1" applyBorder="1" applyAlignment="1">
      <alignment horizontal="left" vertical="top" wrapText="1"/>
    </xf>
    <xf numFmtId="0" fontId="27" fillId="0" borderId="49" xfId="87" applyFont="1" applyBorder="1" applyAlignment="1">
      <alignment horizontal="left" vertical="top" wrapText="1"/>
    </xf>
    <xf numFmtId="2" fontId="27" fillId="0" borderId="49" xfId="0" applyNumberFormat="1" applyFont="1" applyBorder="1" applyAlignment="1">
      <alignment horizontal="center" vertical="center"/>
    </xf>
    <xf numFmtId="14" fontId="27" fillId="0" borderId="49" xfId="0" applyNumberFormat="1" applyFont="1" applyBorder="1" applyAlignment="1">
      <alignment horizontal="center" vertical="center"/>
    </xf>
    <xf numFmtId="0" fontId="30" fillId="0" borderId="49" xfId="0" applyFont="1" applyBorder="1" applyAlignment="1">
      <alignment horizontal="left" vertical="top" wrapText="1"/>
    </xf>
    <xf numFmtId="0" fontId="27" fillId="0" borderId="49" xfId="0" applyFont="1" applyBorder="1" applyAlignment="1">
      <alignment horizontal="left" vertical="top"/>
    </xf>
    <xf numFmtId="0" fontId="27" fillId="0" borderId="49" xfId="79" applyFont="1" applyBorder="1" applyAlignment="1">
      <alignment horizontal="left" vertical="top" wrapText="1"/>
    </xf>
    <xf numFmtId="2" fontId="27" fillId="0" borderId="49" xfId="0" applyNumberFormat="1" applyFont="1" applyBorder="1" applyAlignment="1">
      <alignment horizontal="center" vertical="center" wrapText="1"/>
    </xf>
    <xf numFmtId="0" fontId="27" fillId="0" borderId="49" xfId="0" applyFont="1" applyBorder="1" applyAlignment="1">
      <alignment horizontal="left" vertical="center" wrapText="1"/>
    </xf>
    <xf numFmtId="0" fontId="27" fillId="0" borderId="49" xfId="55" applyFont="1" applyBorder="1" applyAlignment="1">
      <alignment horizontal="left" vertical="top" wrapText="1"/>
    </xf>
    <xf numFmtId="170" fontId="27" fillId="0" borderId="49" xfId="0" applyNumberFormat="1" applyFont="1" applyBorder="1" applyAlignment="1">
      <alignment horizontal="center" vertical="center"/>
    </xf>
    <xf numFmtId="0" fontId="27" fillId="0" borderId="49" xfId="82" applyFont="1" applyBorder="1" applyAlignment="1">
      <alignment horizontal="justify" vertical="top" wrapText="1"/>
    </xf>
    <xf numFmtId="0" fontId="27" fillId="0" borderId="49" xfId="82" applyFont="1" applyBorder="1" applyAlignment="1">
      <alignment horizontal="left" vertical="top" wrapText="1"/>
    </xf>
    <xf numFmtId="166" fontId="27" fillId="0" borderId="49" xfId="0" applyNumberFormat="1" applyFont="1" applyBorder="1" applyAlignment="1">
      <alignment horizontal="center" vertical="center" wrapText="1"/>
    </xf>
    <xf numFmtId="0" fontId="27" fillId="0" borderId="49" xfId="102" applyFont="1" applyBorder="1" applyAlignment="1">
      <alignment horizontal="left" vertical="top" wrapText="1"/>
    </xf>
    <xf numFmtId="14" fontId="27" fillId="0" borderId="49" xfId="0" applyNumberFormat="1" applyFont="1" applyBorder="1" applyAlignment="1">
      <alignment horizontal="center" vertical="center" wrapText="1"/>
    </xf>
    <xf numFmtId="0" fontId="27" fillId="0" borderId="49" xfId="110" applyFont="1" applyBorder="1" applyAlignment="1">
      <alignment horizontal="left" vertical="top" wrapText="1"/>
    </xf>
    <xf numFmtId="1" fontId="27" fillId="0" borderId="49" xfId="0" applyNumberFormat="1" applyFont="1" applyBorder="1" applyAlignment="1">
      <alignment horizontal="left" vertical="top" wrapText="1"/>
    </xf>
    <xf numFmtId="10" fontId="27" fillId="0" borderId="49" xfId="0" applyNumberFormat="1" applyFont="1" applyBorder="1" applyAlignment="1">
      <alignment horizontal="center" vertical="center" wrapText="1"/>
    </xf>
    <xf numFmtId="0" fontId="27" fillId="0" borderId="49" xfId="52" applyFont="1" applyBorder="1" applyAlignment="1">
      <alignment horizontal="justify" vertical="top" wrapText="1"/>
    </xf>
    <xf numFmtId="0" fontId="27" fillId="0" borderId="49" xfId="52" applyFont="1" applyBorder="1" applyAlignment="1">
      <alignment horizontal="left" vertical="top" wrapText="1"/>
    </xf>
    <xf numFmtId="2" fontId="27" fillId="0" borderId="49" xfId="52" applyNumberFormat="1" applyFont="1" applyBorder="1" applyAlignment="1">
      <alignment horizontal="left" vertical="top" wrapText="1"/>
    </xf>
    <xf numFmtId="2" fontId="27" fillId="0" borderId="49" xfId="0" applyNumberFormat="1" applyFont="1" applyBorder="1" applyAlignment="1">
      <alignment horizontal="left" vertical="top" wrapText="1"/>
    </xf>
    <xf numFmtId="2" fontId="28" fillId="26" borderId="49" xfId="0" applyNumberFormat="1" applyFont="1" applyFill="1" applyBorder="1" applyAlignment="1">
      <alignment horizontal="center" vertical="center" wrapText="1"/>
    </xf>
    <xf numFmtId="0" fontId="28" fillId="26" borderId="49" xfId="0" applyFont="1" applyFill="1" applyBorder="1" applyAlignment="1">
      <alignment horizontal="left" vertical="top" wrapText="1"/>
    </xf>
    <xf numFmtId="1" fontId="28" fillId="26" borderId="49" xfId="0" applyNumberFormat="1" applyFont="1" applyFill="1" applyBorder="1" applyAlignment="1">
      <alignment horizontal="center" vertical="center"/>
    </xf>
    <xf numFmtId="2" fontId="28" fillId="26" borderId="49" xfId="0" applyNumberFormat="1" applyFont="1" applyFill="1" applyBorder="1" applyAlignment="1">
      <alignment horizontal="center" vertical="center"/>
    </xf>
    <xf numFmtId="0" fontId="28" fillId="26" borderId="49" xfId="0" applyFont="1" applyFill="1" applyBorder="1" applyAlignment="1">
      <alignment horizontal="left" vertical="center" wrapText="1"/>
    </xf>
    <xf numFmtId="0" fontId="28" fillId="26" borderId="49" xfId="0" applyFont="1" applyFill="1" applyBorder="1" applyAlignment="1">
      <alignment horizontal="center" vertical="center" wrapText="1"/>
    </xf>
    <xf numFmtId="0" fontId="28" fillId="26" borderId="49" xfId="52" applyFont="1" applyFill="1" applyBorder="1" applyAlignment="1">
      <alignment horizontal="justify" vertical="top" wrapText="1"/>
    </xf>
    <xf numFmtId="0" fontId="28" fillId="26" borderId="49" xfId="0" applyFont="1" applyFill="1" applyBorder="1" applyAlignment="1">
      <alignment horizontal="justify" vertical="top" wrapText="1"/>
    </xf>
    <xf numFmtId="0" fontId="28" fillId="26" borderId="49" xfId="0" applyFont="1" applyFill="1" applyBorder="1" applyAlignment="1">
      <alignment horizontal="left" vertical="top"/>
    </xf>
    <xf numFmtId="14" fontId="28" fillId="26" borderId="49" xfId="0" applyNumberFormat="1" applyFont="1" applyFill="1" applyBorder="1" applyAlignment="1">
      <alignment horizontal="center" vertical="center"/>
    </xf>
    <xf numFmtId="10" fontId="28" fillId="26" borderId="49" xfId="72" applyNumberFormat="1" applyFont="1" applyFill="1" applyBorder="1" applyAlignment="1" applyProtection="1">
      <alignment horizontal="center" vertical="center"/>
    </xf>
    <xf numFmtId="0" fontId="28" fillId="26" borderId="49" xfId="0" applyFont="1" applyFill="1" applyBorder="1" applyAlignment="1">
      <alignment horizontal="center" vertical="center"/>
    </xf>
    <xf numFmtId="0" fontId="28" fillId="26" borderId="49" xfId="82" applyFont="1" applyFill="1" applyBorder="1" applyAlignment="1">
      <alignment horizontal="left" vertical="top" wrapText="1"/>
    </xf>
    <xf numFmtId="0" fontId="28" fillId="27" borderId="49" xfId="0" applyFont="1" applyFill="1" applyBorder="1" applyAlignment="1">
      <alignment horizontal="justify" vertical="top" wrapText="1"/>
    </xf>
    <xf numFmtId="0" fontId="28" fillId="27" borderId="49" xfId="0" applyFont="1" applyFill="1" applyBorder="1" applyAlignment="1">
      <alignment horizontal="left" vertical="top" wrapText="1"/>
    </xf>
    <xf numFmtId="14" fontId="28" fillId="27" borderId="49" xfId="0" applyNumberFormat="1" applyFont="1" applyFill="1" applyBorder="1" applyAlignment="1">
      <alignment horizontal="center" vertical="center" wrapText="1"/>
    </xf>
    <xf numFmtId="0" fontId="29" fillId="27" borderId="49" xfId="0" applyFont="1" applyFill="1" applyBorder="1" applyAlignment="1">
      <alignment horizontal="left" vertical="top" wrapText="1"/>
    </xf>
    <xf numFmtId="0" fontId="28" fillId="26" borderId="49" xfId="55" applyFont="1" applyFill="1" applyBorder="1" applyAlignment="1">
      <alignment horizontal="left" vertical="top" wrapText="1"/>
    </xf>
    <xf numFmtId="0" fontId="28" fillId="26" borderId="49" xfId="54" applyFont="1" applyFill="1" applyBorder="1" applyAlignment="1">
      <alignment horizontal="center" vertical="center" wrapText="1"/>
    </xf>
    <xf numFmtId="0" fontId="28" fillId="26" borderId="49" xfId="1" applyFont="1" applyFill="1" applyBorder="1" applyAlignment="1" applyProtection="1">
      <alignment horizontal="left" vertical="top" wrapText="1"/>
    </xf>
    <xf numFmtId="14" fontId="28" fillId="26" borderId="49" xfId="1" applyNumberFormat="1" applyFont="1" applyFill="1" applyBorder="1" applyAlignment="1" applyProtection="1">
      <alignment horizontal="center" vertical="center" wrapText="1"/>
    </xf>
    <xf numFmtId="14" fontId="28" fillId="26" borderId="49" xfId="0" applyNumberFormat="1" applyFont="1" applyFill="1" applyBorder="1" applyAlignment="1">
      <alignment horizontal="center" vertical="center" wrapText="1"/>
    </xf>
    <xf numFmtId="0" fontId="28" fillId="26" borderId="49" xfId="55" quotePrefix="1" applyFont="1" applyFill="1" applyBorder="1" applyAlignment="1">
      <alignment horizontal="left" vertical="top" wrapText="1"/>
    </xf>
    <xf numFmtId="0" fontId="29" fillId="26" borderId="49" xfId="0" applyFont="1" applyFill="1" applyBorder="1" applyAlignment="1">
      <alignment horizontal="left" vertical="top" wrapText="1"/>
    </xf>
    <xf numFmtId="0" fontId="28" fillId="26" borderId="49" xfId="0" quotePrefix="1" applyFont="1" applyFill="1" applyBorder="1" applyAlignment="1">
      <alignment horizontal="left" vertical="top" wrapText="1"/>
    </xf>
    <xf numFmtId="0" fontId="28" fillId="27" borderId="49" xfId="0" applyFont="1" applyFill="1" applyBorder="1" applyAlignment="1">
      <alignment horizontal="center" vertical="center" wrapText="1"/>
    </xf>
    <xf numFmtId="1" fontId="28" fillId="27" borderId="49" xfId="0" applyNumberFormat="1" applyFont="1" applyFill="1" applyBorder="1" applyAlignment="1">
      <alignment horizontal="center" vertical="center"/>
    </xf>
    <xf numFmtId="10" fontId="28" fillId="27" borderId="49" xfId="0" applyNumberFormat="1" applyFont="1" applyFill="1" applyBorder="1" applyAlignment="1">
      <alignment horizontal="center" vertical="center"/>
    </xf>
    <xf numFmtId="0" fontId="28" fillId="26" borderId="49" xfId="1" applyFont="1" applyFill="1" applyBorder="1" applyAlignment="1" applyProtection="1">
      <alignment horizontal="justify" vertical="top" wrapText="1"/>
    </xf>
    <xf numFmtId="9" fontId="28" fillId="26" borderId="49" xfId="0" applyNumberFormat="1" applyFont="1" applyFill="1" applyBorder="1" applyAlignment="1">
      <alignment horizontal="left" vertical="top" wrapText="1"/>
    </xf>
    <xf numFmtId="14" fontId="28" fillId="26" borderId="49" xfId="52" applyNumberFormat="1" applyFont="1" applyFill="1" applyBorder="1" applyAlignment="1">
      <alignment horizontal="center" vertical="center" wrapText="1"/>
    </xf>
    <xf numFmtId="10" fontId="28" fillId="26" borderId="49" xfId="0" applyNumberFormat="1" applyFont="1" applyFill="1" applyBorder="1" applyAlignment="1">
      <alignment horizontal="center" vertical="center"/>
    </xf>
    <xf numFmtId="1" fontId="28" fillId="26" borderId="49" xfId="0" applyNumberFormat="1" applyFont="1" applyFill="1" applyBorder="1" applyAlignment="1">
      <alignment horizontal="left" vertical="top" wrapText="1"/>
    </xf>
    <xf numFmtId="0" fontId="28" fillId="26" borderId="49" xfId="55" applyFont="1" applyFill="1" applyBorder="1" applyAlignment="1">
      <alignment horizontal="justify" vertical="top" wrapText="1"/>
    </xf>
    <xf numFmtId="0" fontId="28" fillId="26" borderId="49" xfId="102" applyFont="1" applyFill="1" applyBorder="1" applyAlignment="1">
      <alignment horizontal="justify" vertical="top" wrapText="1"/>
    </xf>
    <xf numFmtId="0" fontId="28" fillId="26" borderId="49" xfId="102" applyFont="1" applyFill="1" applyBorder="1" applyAlignment="1">
      <alignment horizontal="left" vertical="top" wrapText="1"/>
    </xf>
    <xf numFmtId="0" fontId="28" fillId="26" borderId="49" xfId="52" applyFont="1" applyFill="1" applyBorder="1" applyAlignment="1">
      <alignment horizontal="left" vertical="top" wrapText="1"/>
    </xf>
    <xf numFmtId="2" fontId="28" fillId="26" borderId="49" xfId="0" applyNumberFormat="1" applyFont="1" applyFill="1" applyBorder="1" applyAlignment="1">
      <alignment horizontal="left" vertical="top" wrapText="1"/>
    </xf>
    <xf numFmtId="49" fontId="28" fillId="26" borderId="49" xfId="0" applyNumberFormat="1" applyFont="1" applyFill="1" applyBorder="1" applyAlignment="1">
      <alignment horizontal="justify" vertical="top" wrapText="1"/>
    </xf>
    <xf numFmtId="49" fontId="28" fillId="26" borderId="49" xfId="0" applyNumberFormat="1" applyFont="1" applyFill="1" applyBorder="1" applyAlignment="1">
      <alignment horizontal="left" vertical="top" wrapText="1"/>
    </xf>
    <xf numFmtId="10" fontId="28" fillId="26" borderId="49" xfId="0" applyNumberFormat="1" applyFont="1" applyFill="1" applyBorder="1" applyAlignment="1">
      <alignment horizontal="center" vertical="center" wrapText="1"/>
    </xf>
    <xf numFmtId="1" fontId="28" fillId="26" borderId="49" xfId="1" applyNumberFormat="1" applyFont="1" applyFill="1" applyBorder="1" applyAlignment="1" applyProtection="1">
      <alignment horizontal="center" vertical="center" wrapText="1"/>
    </xf>
    <xf numFmtId="1" fontId="28" fillId="26" borderId="49" xfId="0" applyNumberFormat="1" applyFont="1" applyFill="1" applyBorder="1" applyAlignment="1">
      <alignment horizontal="center" vertical="center" wrapText="1"/>
    </xf>
    <xf numFmtId="0" fontId="28" fillId="26" borderId="49" xfId="1" applyFont="1" applyFill="1" applyBorder="1" applyAlignment="1" applyProtection="1">
      <alignment horizontal="center" vertical="center" wrapText="1"/>
    </xf>
    <xf numFmtId="0" fontId="29" fillId="26" borderId="49" xfId="0" applyFont="1" applyFill="1" applyBorder="1" applyAlignment="1">
      <alignment horizontal="justify" vertical="top" wrapText="1"/>
    </xf>
    <xf numFmtId="0" fontId="28" fillId="26" borderId="49" xfId="0" applyFont="1" applyFill="1" applyBorder="1" applyAlignment="1">
      <alignment horizontal="justify" vertical="top"/>
    </xf>
    <xf numFmtId="10" fontId="28" fillId="26" borderId="49" xfId="52" applyNumberFormat="1" applyFont="1" applyFill="1" applyBorder="1" applyAlignment="1">
      <alignment horizontal="center" vertical="center" wrapText="1"/>
    </xf>
    <xf numFmtId="14" fontId="28" fillId="26" borderId="49" xfId="52" applyNumberFormat="1" applyFont="1" applyFill="1" applyBorder="1" applyAlignment="1">
      <alignment horizontal="left" vertical="top" wrapText="1"/>
    </xf>
    <xf numFmtId="0" fontId="28" fillId="26" borderId="49" xfId="0" quotePrefix="1" applyFont="1" applyFill="1" applyBorder="1" applyAlignment="1">
      <alignment horizontal="justify" vertical="top" wrapText="1"/>
    </xf>
    <xf numFmtId="2" fontId="28" fillId="26" borderId="49" xfId="0" quotePrefix="1" applyNumberFormat="1" applyFont="1" applyFill="1" applyBorder="1" applyAlignment="1">
      <alignment horizontal="left" vertical="top" wrapText="1"/>
    </xf>
    <xf numFmtId="169" fontId="28" fillId="26" borderId="49" xfId="0" applyNumberFormat="1" applyFont="1" applyFill="1" applyBorder="1" applyAlignment="1">
      <alignment horizontal="left" vertical="top" wrapText="1"/>
    </xf>
    <xf numFmtId="14" fontId="28" fillId="26" borderId="49" xfId="0" applyNumberFormat="1" applyFont="1" applyFill="1" applyBorder="1" applyAlignment="1">
      <alignment horizontal="left" vertical="top" wrapText="1"/>
    </xf>
    <xf numFmtId="0" fontId="30" fillId="0" borderId="49" xfId="1" applyFont="1" applyFill="1" applyBorder="1" applyAlignment="1" applyProtection="1">
      <alignment horizontal="center" vertical="center" wrapText="1"/>
    </xf>
    <xf numFmtId="0" fontId="30" fillId="0" borderId="49" xfId="52" applyFont="1" applyBorder="1" applyAlignment="1">
      <alignment horizontal="center" vertical="center" wrapText="1"/>
    </xf>
    <xf numFmtId="0" fontId="30" fillId="0" borderId="49" xfId="0" applyFont="1" applyBorder="1" applyAlignment="1">
      <alignment horizontal="center" vertical="center" wrapText="1"/>
    </xf>
    <xf numFmtId="169" fontId="30" fillId="0" borderId="49" xfId="1" applyNumberFormat="1" applyFont="1" applyFill="1" applyBorder="1" applyAlignment="1" applyProtection="1">
      <alignment horizontal="center" vertical="center" wrapText="1"/>
    </xf>
    <xf numFmtId="10" fontId="30" fillId="0" borderId="49" xfId="1" applyNumberFormat="1" applyFont="1" applyFill="1" applyBorder="1" applyAlignment="1" applyProtection="1">
      <alignment horizontal="center" vertical="center" wrapText="1"/>
    </xf>
    <xf numFmtId="169" fontId="27" fillId="2" borderId="49" xfId="0" applyNumberFormat="1" applyFont="1" applyFill="1" applyBorder="1" applyAlignment="1">
      <alignment horizontal="center" vertical="center"/>
    </xf>
    <xf numFmtId="169" fontId="27" fillId="26" borderId="49" xfId="0" applyNumberFormat="1" applyFont="1" applyFill="1" applyBorder="1" applyAlignment="1">
      <alignment horizontal="right" vertical="center"/>
    </xf>
    <xf numFmtId="169" fontId="27" fillId="2" borderId="49" xfId="0" applyNumberFormat="1" applyFont="1" applyFill="1" applyBorder="1" applyAlignment="1">
      <alignment horizontal="right" vertical="center"/>
    </xf>
    <xf numFmtId="169" fontId="27" fillId="25" borderId="49" xfId="0" applyNumberFormat="1" applyFont="1" applyFill="1" applyBorder="1" applyAlignment="1">
      <alignment horizontal="right" vertical="center"/>
    </xf>
    <xf numFmtId="169" fontId="28" fillId="2" borderId="49" xfId="0" applyNumberFormat="1" applyFont="1" applyFill="1" applyBorder="1" applyAlignment="1">
      <alignment horizontal="center"/>
    </xf>
    <xf numFmtId="169" fontId="28" fillId="28" borderId="49" xfId="0" applyNumberFormat="1" applyFont="1" applyFill="1" applyBorder="1" applyAlignment="1">
      <alignment horizontal="right" vertical="center"/>
    </xf>
    <xf numFmtId="169" fontId="28" fillId="25" borderId="49" xfId="0" applyNumberFormat="1" applyFont="1" applyFill="1" applyBorder="1" applyAlignment="1">
      <alignment horizontal="right" vertical="center"/>
    </xf>
    <xf numFmtId="0" fontId="27" fillId="28" borderId="49" xfId="1" applyFont="1" applyFill="1" applyBorder="1" applyAlignment="1" applyProtection="1">
      <alignment horizontal="left" vertical="center" wrapText="1"/>
    </xf>
    <xf numFmtId="0" fontId="27" fillId="28" borderId="49" xfId="1" applyFont="1" applyFill="1" applyBorder="1" applyAlignment="1" applyProtection="1">
      <alignment horizontal="center" vertical="center" wrapText="1"/>
    </xf>
    <xf numFmtId="0" fontId="27" fillId="28" borderId="49" xfId="0" applyFont="1" applyFill="1" applyBorder="1" applyAlignment="1">
      <alignment horizontal="justify" vertical="top" wrapText="1"/>
    </xf>
    <xf numFmtId="0" fontId="42" fillId="28" borderId="49" xfId="0" applyFont="1" applyFill="1" applyBorder="1" applyAlignment="1">
      <alignment horizontal="justify" vertical="top" wrapText="1"/>
    </xf>
    <xf numFmtId="9" fontId="27" fillId="28" borderId="49" xfId="0" applyNumberFormat="1" applyFont="1" applyFill="1" applyBorder="1" applyAlignment="1">
      <alignment horizontal="justify" vertical="top" wrapText="1"/>
    </xf>
    <xf numFmtId="166" fontId="26" fillId="28" borderId="49" xfId="0" applyNumberFormat="1" applyFont="1" applyFill="1" applyBorder="1" applyAlignment="1">
      <alignment horizontal="center" vertical="center"/>
    </xf>
    <xf numFmtId="1" fontId="32" fillId="28" borderId="49" xfId="0" applyNumberFormat="1" applyFont="1" applyFill="1" applyBorder="1" applyAlignment="1">
      <alignment horizontal="center" vertical="center"/>
    </xf>
    <xf numFmtId="10" fontId="32" fillId="28" borderId="49" xfId="0" applyNumberFormat="1" applyFont="1" applyFill="1" applyBorder="1" applyAlignment="1">
      <alignment horizontal="center" vertical="center"/>
    </xf>
    <xf numFmtId="0" fontId="32" fillId="28" borderId="49" xfId="0" applyFont="1" applyFill="1" applyBorder="1" applyAlignment="1">
      <alignment horizontal="center" vertical="center" wrapText="1"/>
    </xf>
    <xf numFmtId="0" fontId="27" fillId="28" borderId="49" xfId="0" applyFont="1" applyFill="1" applyBorder="1" applyAlignment="1">
      <alignment horizontal="left" vertical="top" wrapText="1"/>
    </xf>
    <xf numFmtId="169" fontId="30" fillId="0" borderId="12" xfId="82" applyNumberFormat="1" applyFont="1" applyBorder="1" applyAlignment="1">
      <alignment horizontal="center" vertical="center"/>
    </xf>
    <xf numFmtId="169" fontId="27" fillId="0" borderId="12" xfId="0" applyNumberFormat="1" applyFont="1" applyBorder="1" applyAlignment="1">
      <alignment horizontal="center" vertical="center"/>
    </xf>
    <xf numFmtId="1" fontId="27" fillId="0" borderId="12" xfId="0" applyNumberFormat="1" applyFont="1" applyBorder="1" applyAlignment="1">
      <alignment horizontal="center" vertical="center"/>
    </xf>
    <xf numFmtId="169" fontId="27" fillId="0" borderId="0" xfId="0" applyNumberFormat="1" applyFont="1" applyAlignment="1">
      <alignment horizontal="center" vertical="center"/>
    </xf>
    <xf numFmtId="1" fontId="27" fillId="0" borderId="0" xfId="0" applyNumberFormat="1" applyFont="1" applyAlignment="1">
      <alignment horizontal="center" vertical="center"/>
    </xf>
    <xf numFmtId="0" fontId="30" fillId="0" borderId="49" xfId="1" applyFont="1" applyFill="1" applyBorder="1" applyAlignment="1" applyProtection="1">
      <alignment vertical="center" wrapText="1"/>
    </xf>
    <xf numFmtId="0" fontId="27" fillId="0" borderId="0" xfId="0" applyFont="1" applyAlignment="1">
      <alignment vertical="center"/>
    </xf>
    <xf numFmtId="0" fontId="30" fillId="0" borderId="10" xfId="82" applyFont="1" applyBorder="1" applyAlignment="1">
      <alignment vertical="center"/>
    </xf>
    <xf numFmtId="0" fontId="30" fillId="0" borderId="11" xfId="82" applyFont="1" applyBorder="1" applyAlignment="1">
      <alignment vertical="center"/>
    </xf>
    <xf numFmtId="0" fontId="27" fillId="34" borderId="49" xfId="1" applyFont="1" applyFill="1" applyBorder="1" applyAlignment="1" applyProtection="1">
      <alignment horizontal="center" vertical="center" wrapText="1"/>
    </xf>
    <xf numFmtId="0" fontId="27" fillId="34" borderId="49" xfId="0" applyFont="1" applyFill="1" applyBorder="1" applyAlignment="1">
      <alignment horizontal="justify" vertical="top" wrapText="1"/>
    </xf>
    <xf numFmtId="2" fontId="27" fillId="34" borderId="49" xfId="0" applyNumberFormat="1" applyFont="1" applyFill="1" applyBorder="1" applyAlignment="1">
      <alignment horizontal="center" vertical="center"/>
    </xf>
    <xf numFmtId="14" fontId="27" fillId="34" borderId="49" xfId="0" applyNumberFormat="1" applyFont="1" applyFill="1" applyBorder="1" applyAlignment="1">
      <alignment horizontal="center" vertical="center"/>
    </xf>
    <xf numFmtId="1" fontId="27" fillId="34" borderId="49" xfId="0" applyNumberFormat="1" applyFont="1" applyFill="1" applyBorder="1" applyAlignment="1">
      <alignment horizontal="center" vertical="center"/>
    </xf>
    <xf numFmtId="10" fontId="27" fillId="34" borderId="49" xfId="0" applyNumberFormat="1" applyFont="1" applyFill="1" applyBorder="1" applyAlignment="1">
      <alignment horizontal="center" vertical="center"/>
    </xf>
    <xf numFmtId="0" fontId="27" fillId="34" borderId="49" xfId="0" applyFont="1" applyFill="1" applyBorder="1" applyAlignment="1">
      <alignment horizontal="center" vertical="center"/>
    </xf>
    <xf numFmtId="0" fontId="27" fillId="34" borderId="49" xfId="0" applyFont="1" applyFill="1" applyBorder="1" applyAlignment="1">
      <alignment horizontal="center" vertical="center" wrapText="1"/>
    </xf>
    <xf numFmtId="2" fontId="27" fillId="34" borderId="49" xfId="0" applyNumberFormat="1" applyFont="1" applyFill="1" applyBorder="1" applyAlignment="1">
      <alignment horizontal="center" vertical="center" wrapText="1"/>
    </xf>
    <xf numFmtId="0" fontId="27" fillId="34" borderId="49" xfId="0" applyFont="1" applyFill="1" applyBorder="1" applyAlignment="1">
      <alignment horizontal="justify" vertical="top"/>
    </xf>
    <xf numFmtId="2" fontId="27" fillId="34" borderId="49" xfId="0" applyNumberFormat="1" applyFont="1" applyFill="1" applyBorder="1" applyAlignment="1">
      <alignment horizontal="center" vertical="center" shrinkToFit="1"/>
    </xf>
    <xf numFmtId="4" fontId="27" fillId="34" borderId="49" xfId="0" applyNumberFormat="1" applyFont="1" applyFill="1" applyBorder="1" applyAlignment="1">
      <alignment horizontal="center" vertical="center" wrapText="1"/>
    </xf>
    <xf numFmtId="10" fontId="27" fillId="34" borderId="49" xfId="0" applyNumberFormat="1" applyFont="1" applyFill="1" applyBorder="1" applyAlignment="1">
      <alignment horizontal="center" vertical="center" wrapText="1"/>
    </xf>
    <xf numFmtId="14" fontId="27" fillId="34" borderId="49" xfId="0" applyNumberFormat="1" applyFont="1" applyFill="1" applyBorder="1" applyAlignment="1">
      <alignment horizontal="center" vertical="center" wrapText="1"/>
    </xf>
    <xf numFmtId="172" fontId="27" fillId="34" borderId="49" xfId="0" applyNumberFormat="1" applyFont="1" applyFill="1" applyBorder="1" applyAlignment="1">
      <alignment horizontal="center" vertical="center"/>
    </xf>
    <xf numFmtId="10" fontId="27" fillId="0" borderId="12" xfId="0" applyNumberFormat="1" applyFont="1" applyBorder="1" applyAlignment="1">
      <alignment horizontal="left" vertical="top"/>
    </xf>
    <xf numFmtId="10" fontId="27" fillId="0" borderId="0" xfId="0" applyNumberFormat="1" applyFont="1" applyAlignment="1">
      <alignment horizontal="left" vertical="top"/>
    </xf>
    <xf numFmtId="10" fontId="27" fillId="34" borderId="49" xfId="72" applyNumberFormat="1" applyFont="1" applyFill="1" applyBorder="1" applyAlignment="1" applyProtection="1">
      <alignment horizontal="center" vertical="center" wrapText="1"/>
    </xf>
    <xf numFmtId="4" fontId="27" fillId="34" borderId="49" xfId="72" applyNumberFormat="1" applyFont="1" applyFill="1" applyBorder="1" applyAlignment="1" applyProtection="1">
      <alignment horizontal="center" vertical="center" wrapText="1"/>
    </xf>
    <xf numFmtId="0" fontId="27" fillId="34" borderId="49" xfId="0" applyFont="1" applyFill="1" applyBorder="1" applyAlignment="1">
      <alignment horizontal="left" vertical="center" wrapText="1"/>
    </xf>
    <xf numFmtId="0" fontId="27" fillId="34" borderId="49" xfId="1" applyFont="1" applyFill="1" applyBorder="1" applyAlignment="1" applyProtection="1">
      <alignment horizontal="left" vertical="center" wrapText="1"/>
    </xf>
    <xf numFmtId="14" fontId="27" fillId="26" borderId="49" xfId="1" applyNumberFormat="1" applyFont="1" applyFill="1" applyBorder="1" applyAlignment="1" applyProtection="1">
      <alignment horizontal="center" vertical="center" wrapText="1"/>
    </xf>
    <xf numFmtId="0" fontId="27" fillId="26" borderId="49" xfId="0" applyFont="1" applyFill="1" applyBorder="1" applyAlignment="1">
      <alignment horizontal="justify" vertical="top" wrapText="1"/>
    </xf>
    <xf numFmtId="14" fontId="27" fillId="26" borderId="49" xfId="0" applyNumberFormat="1" applyFont="1" applyFill="1" applyBorder="1" applyAlignment="1">
      <alignment horizontal="center" vertical="center" wrapText="1"/>
    </xf>
    <xf numFmtId="4" fontId="28" fillId="26" borderId="49" xfId="0" applyNumberFormat="1" applyFont="1" applyFill="1" applyBorder="1" applyAlignment="1">
      <alignment horizontal="center" vertical="center"/>
    </xf>
    <xf numFmtId="0" fontId="37" fillId="26" borderId="49" xfId="0" applyFont="1" applyFill="1" applyBorder="1" applyAlignment="1">
      <alignment horizontal="justify" vertical="top" wrapText="1"/>
    </xf>
    <xf numFmtId="0" fontId="37" fillId="26" borderId="49" xfId="0" applyFont="1" applyFill="1" applyBorder="1" applyAlignment="1">
      <alignment horizontal="left" vertical="top" wrapText="1"/>
    </xf>
    <xf numFmtId="0" fontId="27" fillId="26" borderId="49" xfId="0" applyFont="1" applyFill="1" applyBorder="1" applyAlignment="1">
      <alignment horizontal="left" vertical="top" wrapText="1"/>
    </xf>
    <xf numFmtId="0" fontId="37" fillId="26" borderId="49" xfId="0" applyFont="1" applyFill="1" applyBorder="1" applyAlignment="1">
      <alignment horizontal="left" vertical="center" wrapText="1"/>
    </xf>
    <xf numFmtId="0" fontId="28" fillId="27" borderId="49" xfId="55" applyFont="1" applyFill="1" applyBorder="1" applyAlignment="1">
      <alignment horizontal="left" vertical="top" wrapText="1"/>
    </xf>
    <xf numFmtId="14" fontId="27" fillId="0" borderId="49" xfId="0" applyNumberFormat="1" applyFont="1" applyBorder="1" applyAlignment="1">
      <alignment horizontal="right" vertical="center" wrapText="1"/>
    </xf>
    <xf numFmtId="49" fontId="27" fillId="0" borderId="49" xfId="87" applyNumberFormat="1" applyFont="1" applyBorder="1" applyAlignment="1">
      <alignment horizontal="center" vertical="center" wrapText="1"/>
    </xf>
    <xf numFmtId="49" fontId="27" fillId="0" borderId="49" xfId="87" applyNumberFormat="1" applyFont="1" applyBorder="1" applyAlignment="1">
      <alignment horizontal="justify" vertical="top" wrapText="1"/>
    </xf>
    <xf numFmtId="0" fontId="27" fillId="0" borderId="49" xfId="87" applyFont="1" applyBorder="1" applyAlignment="1">
      <alignment horizontal="justify" vertical="top" wrapText="1"/>
    </xf>
    <xf numFmtId="0" fontId="28" fillId="26" borderId="49" xfId="1" applyFont="1" applyFill="1" applyBorder="1" applyAlignment="1" applyProtection="1">
      <alignment horizontal="left" vertical="center" wrapText="1"/>
    </xf>
    <xf numFmtId="0" fontId="40" fillId="26" borderId="49" xfId="0" applyFont="1" applyFill="1" applyBorder="1" applyAlignment="1">
      <alignment horizontal="left" vertical="top" wrapText="1"/>
    </xf>
    <xf numFmtId="0" fontId="28" fillId="26" borderId="49" xfId="0" applyFont="1" applyFill="1" applyBorder="1" applyAlignment="1">
      <alignment vertical="top" wrapText="1"/>
    </xf>
    <xf numFmtId="0" fontId="30" fillId="34" borderId="49" xfId="0" applyFont="1" applyFill="1" applyBorder="1" applyAlignment="1">
      <alignment horizontal="justify" vertical="top" wrapText="1"/>
    </xf>
    <xf numFmtId="1" fontId="27" fillId="0" borderId="49" xfId="0" applyNumberFormat="1" applyFont="1" applyBorder="1" applyAlignment="1">
      <alignment horizontal="center" vertical="center"/>
    </xf>
    <xf numFmtId="2" fontId="27" fillId="0" borderId="49" xfId="0" applyNumberFormat="1" applyFont="1" applyBorder="1" applyAlignment="1">
      <alignment horizontal="center" vertical="center" shrinkToFit="1"/>
    </xf>
    <xf numFmtId="0" fontId="27" fillId="34" borderId="49" xfId="54" applyFont="1" applyFill="1" applyBorder="1" applyAlignment="1">
      <alignment horizontal="center" vertical="center" wrapText="1"/>
    </xf>
    <xf numFmtId="4" fontId="28" fillId="27" borderId="49" xfId="0" applyNumberFormat="1" applyFont="1" applyFill="1" applyBorder="1" applyAlignment="1">
      <alignment horizontal="center" vertical="center" wrapText="1"/>
    </xf>
    <xf numFmtId="4" fontId="28" fillId="26" borderId="49" xfId="0" applyNumberFormat="1" applyFont="1" applyFill="1" applyBorder="1" applyAlignment="1">
      <alignment horizontal="center" vertical="center" wrapText="1"/>
    </xf>
    <xf numFmtId="4" fontId="28" fillId="26" borderId="49" xfId="0" applyNumberFormat="1" applyFont="1" applyFill="1" applyBorder="1" applyAlignment="1">
      <alignment horizontal="center" vertical="top" wrapText="1"/>
    </xf>
    <xf numFmtId="14" fontId="28" fillId="26" borderId="49" xfId="0" applyNumberFormat="1" applyFont="1" applyFill="1" applyBorder="1" applyAlignment="1">
      <alignment horizontal="center" vertical="top" wrapText="1"/>
    </xf>
    <xf numFmtId="0" fontId="27" fillId="26" borderId="49" xfId="52" applyFont="1" applyFill="1" applyBorder="1" applyAlignment="1">
      <alignment horizontal="left" vertical="top" wrapText="1"/>
    </xf>
    <xf numFmtId="0" fontId="0" fillId="2" borderId="17" xfId="0" applyFill="1" applyBorder="1" applyAlignment="1">
      <alignment vertical="center"/>
    </xf>
    <xf numFmtId="0" fontId="0" fillId="2" borderId="22" xfId="0" applyFill="1" applyBorder="1" applyAlignment="1">
      <alignment vertical="center"/>
    </xf>
    <xf numFmtId="0" fontId="0" fillId="2" borderId="18" xfId="0" applyFill="1" applyBorder="1" applyAlignment="1">
      <alignment vertical="center"/>
    </xf>
    <xf numFmtId="0" fontId="0" fillId="0" borderId="0" xfId="0" applyAlignment="1">
      <alignment vertical="center"/>
    </xf>
    <xf numFmtId="0" fontId="0" fillId="2" borderId="16" xfId="0" applyFill="1" applyBorder="1" applyAlignment="1">
      <alignment vertical="center"/>
    </xf>
    <xf numFmtId="0" fontId="0" fillId="2" borderId="19" xfId="0" applyFill="1" applyBorder="1" applyAlignment="1">
      <alignment vertical="center"/>
    </xf>
    <xf numFmtId="0" fontId="0" fillId="2" borderId="0" xfId="0" applyFill="1" applyAlignment="1">
      <alignment vertical="center"/>
    </xf>
    <xf numFmtId="0" fontId="0" fillId="0" borderId="29" xfId="0" pivotButton="1" applyBorder="1"/>
    <xf numFmtId="0" fontId="0" fillId="0" borderId="29" xfId="0" applyBorder="1"/>
    <xf numFmtId="0" fontId="0" fillId="0" borderId="31" xfId="0" pivotButton="1" applyBorder="1"/>
    <xf numFmtId="0" fontId="0" fillId="0" borderId="42" xfId="0" applyBorder="1"/>
    <xf numFmtId="0" fontId="0" fillId="0" borderId="43" xfId="0" applyBorder="1"/>
    <xf numFmtId="0" fontId="0" fillId="0" borderId="31" xfId="0" applyBorder="1" applyAlignment="1">
      <alignment horizontal="left"/>
    </xf>
    <xf numFmtId="0" fontId="0" fillId="0" borderId="44" xfId="0" applyBorder="1" applyAlignment="1">
      <alignment vertical="center"/>
    </xf>
    <xf numFmtId="0" fontId="0" fillId="0" borderId="37" xfId="0" applyBorder="1" applyAlignment="1">
      <alignment vertical="center"/>
    </xf>
    <xf numFmtId="0" fontId="22" fillId="30" borderId="32" xfId="0" applyFont="1" applyFill="1" applyBorder="1" applyAlignment="1">
      <alignment horizontal="left"/>
    </xf>
    <xf numFmtId="0" fontId="22" fillId="30" borderId="39" xfId="0" applyFont="1" applyFill="1" applyBorder="1"/>
    <xf numFmtId="0" fontId="22" fillId="30" borderId="33" xfId="0" applyFont="1" applyFill="1" applyBorder="1"/>
    <xf numFmtId="0" fontId="0" fillId="2" borderId="0" xfId="0" applyFill="1"/>
    <xf numFmtId="0" fontId="39" fillId="0" borderId="34" xfId="0" applyFont="1" applyBorder="1" applyAlignment="1">
      <alignment vertical="center"/>
    </xf>
    <xf numFmtId="0" fontId="0" fillId="0" borderId="35" xfId="0" applyBorder="1" applyAlignment="1">
      <alignment vertical="center"/>
    </xf>
    <xf numFmtId="0" fontId="0" fillId="0" borderId="48" xfId="0" applyBorder="1" applyAlignment="1">
      <alignment vertical="center"/>
    </xf>
    <xf numFmtId="0" fontId="0" fillId="0" borderId="36" xfId="0" applyBorder="1" applyAlignment="1">
      <alignment vertical="center"/>
    </xf>
    <xf numFmtId="0" fontId="0" fillId="2" borderId="44" xfId="0" applyFill="1" applyBorder="1"/>
    <xf numFmtId="0" fontId="0" fillId="2" borderId="37" xfId="0" applyFill="1" applyBorder="1"/>
    <xf numFmtId="0" fontId="36" fillId="0" borderId="0" xfId="0" applyFont="1" applyAlignment="1">
      <alignment vertical="center"/>
    </xf>
    <xf numFmtId="0" fontId="22" fillId="0" borderId="0" xfId="0" applyFont="1" applyAlignment="1">
      <alignment vertical="center"/>
    </xf>
    <xf numFmtId="0" fontId="40" fillId="0" borderId="19" xfId="0" applyFont="1" applyBorder="1" applyAlignment="1">
      <alignment readingOrder="1"/>
    </xf>
    <xf numFmtId="0" fontId="0" fillId="0" borderId="19" xfId="0" applyBorder="1"/>
    <xf numFmtId="0" fontId="45" fillId="2" borderId="16" xfId="0" applyFont="1" applyFill="1" applyBorder="1" applyAlignment="1">
      <alignment vertical="center"/>
    </xf>
    <xf numFmtId="0" fontId="45" fillId="2" borderId="0" xfId="0" applyFont="1" applyFill="1"/>
    <xf numFmtId="0" fontId="45" fillId="0" borderId="0" xfId="0" applyFont="1"/>
    <xf numFmtId="0" fontId="45" fillId="0" borderId="0" xfId="0" applyFont="1" applyAlignment="1">
      <alignment vertical="center"/>
    </xf>
    <xf numFmtId="0" fontId="45" fillId="2" borderId="19" xfId="0" applyFont="1" applyFill="1" applyBorder="1"/>
    <xf numFmtId="41" fontId="45" fillId="2" borderId="19" xfId="0" applyNumberFormat="1" applyFont="1" applyFill="1" applyBorder="1"/>
    <xf numFmtId="0" fontId="0" fillId="2" borderId="19" xfId="0" applyFill="1" applyBorder="1"/>
    <xf numFmtId="41" fontId="0" fillId="2" borderId="19" xfId="0" applyNumberFormat="1" applyFill="1" applyBorder="1"/>
    <xf numFmtId="0" fontId="45" fillId="2" borderId="0" xfId="0" applyFont="1" applyFill="1" applyAlignment="1">
      <alignment vertical="center"/>
    </xf>
    <xf numFmtId="0" fontId="0" fillId="2" borderId="20" xfId="0" applyFill="1" applyBorder="1" applyAlignment="1">
      <alignment vertical="center"/>
    </xf>
    <xf numFmtId="0" fontId="0" fillId="2" borderId="15" xfId="0" applyFill="1" applyBorder="1" applyAlignment="1">
      <alignment vertical="center"/>
    </xf>
    <xf numFmtId="0" fontId="0" fillId="2" borderId="15" xfId="0" applyFill="1" applyBorder="1"/>
    <xf numFmtId="0" fontId="0" fillId="2" borderId="21" xfId="0" applyFill="1" applyBorder="1" applyAlignment="1">
      <alignment vertical="center"/>
    </xf>
    <xf numFmtId="2" fontId="27" fillId="38" borderId="49" xfId="0" applyNumberFormat="1" applyFont="1" applyFill="1" applyBorder="1" applyAlignment="1" applyProtection="1">
      <alignment horizontal="center" vertical="center"/>
      <protection locked="0"/>
    </xf>
    <xf numFmtId="0" fontId="27" fillId="26" borderId="49" xfId="54" applyFont="1" applyFill="1" applyBorder="1" applyAlignment="1">
      <alignment horizontal="center" vertical="center" wrapText="1"/>
    </xf>
    <xf numFmtId="1" fontId="27" fillId="26" borderId="49" xfId="0" applyNumberFormat="1" applyFont="1" applyFill="1" applyBorder="1" applyAlignment="1">
      <alignment horizontal="center" vertical="center"/>
    </xf>
    <xf numFmtId="0" fontId="27" fillId="26" borderId="49" xfId="0" applyFont="1" applyFill="1" applyBorder="1" applyAlignment="1">
      <alignment horizontal="center" vertical="center"/>
    </xf>
    <xf numFmtId="2" fontId="27" fillId="26" borderId="49" xfId="0" applyNumberFormat="1" applyFont="1" applyFill="1" applyBorder="1" applyAlignment="1">
      <alignment horizontal="center" vertical="center" wrapText="1"/>
    </xf>
    <xf numFmtId="0" fontId="27" fillId="26" borderId="49" xfId="0" applyFont="1" applyFill="1" applyBorder="1" applyAlignment="1">
      <alignment vertical="center" wrapText="1"/>
    </xf>
    <xf numFmtId="0" fontId="27" fillId="35" borderId="49" xfId="0" applyFont="1" applyFill="1" applyBorder="1" applyAlignment="1">
      <alignment horizontal="left" vertical="center" wrapText="1"/>
    </xf>
    <xf numFmtId="0" fontId="28" fillId="26" borderId="49" xfId="1" applyFont="1" applyFill="1" applyBorder="1" applyAlignment="1" applyProtection="1">
      <alignment vertical="center" wrapText="1"/>
    </xf>
    <xf numFmtId="2" fontId="28" fillId="38" borderId="49" xfId="0" applyNumberFormat="1" applyFont="1" applyFill="1" applyBorder="1" applyAlignment="1" applyProtection="1">
      <alignment horizontal="center" vertical="center"/>
      <protection locked="0"/>
    </xf>
    <xf numFmtId="0" fontId="29" fillId="26" borderId="49" xfId="0" applyFont="1" applyFill="1" applyBorder="1" applyAlignment="1">
      <alignment horizontal="center" vertical="center" wrapText="1"/>
    </xf>
    <xf numFmtId="10" fontId="28" fillId="38" borderId="49" xfId="52" applyNumberFormat="1" applyFont="1" applyFill="1" applyBorder="1" applyAlignment="1" applyProtection="1">
      <alignment horizontal="center" vertical="center" wrapText="1"/>
      <protection locked="0"/>
    </xf>
    <xf numFmtId="2" fontId="28" fillId="35" borderId="49" xfId="0" applyNumberFormat="1" applyFont="1" applyFill="1" applyBorder="1" applyAlignment="1" applyProtection="1">
      <alignment horizontal="center" vertical="center"/>
      <protection locked="0"/>
    </xf>
    <xf numFmtId="10" fontId="28" fillId="38" borderId="49" xfId="0" applyNumberFormat="1" applyFont="1" applyFill="1" applyBorder="1" applyAlignment="1" applyProtection="1">
      <alignment horizontal="center" vertical="center"/>
      <protection locked="0"/>
    </xf>
    <xf numFmtId="0" fontId="28" fillId="26" borderId="49" xfId="0" applyFont="1" applyFill="1" applyBorder="1" applyAlignment="1">
      <alignment vertical="center" wrapText="1"/>
    </xf>
    <xf numFmtId="10" fontId="28" fillId="35" borderId="49" xfId="0" applyNumberFormat="1" applyFont="1" applyFill="1" applyBorder="1" applyAlignment="1" applyProtection="1">
      <alignment horizontal="center" vertical="center"/>
      <protection locked="0"/>
    </xf>
    <xf numFmtId="2" fontId="28" fillId="39" borderId="49" xfId="0" applyNumberFormat="1" applyFont="1" applyFill="1" applyBorder="1" applyAlignment="1" applyProtection="1">
      <alignment horizontal="center" vertical="center"/>
      <protection locked="0"/>
    </xf>
    <xf numFmtId="14" fontId="28" fillId="2" borderId="49" xfId="0" applyNumberFormat="1" applyFont="1" applyFill="1" applyBorder="1" applyAlignment="1">
      <alignment horizontal="center" vertical="center"/>
    </xf>
    <xf numFmtId="10" fontId="28" fillId="2" borderId="49" xfId="72" applyNumberFormat="1" applyFont="1" applyFill="1" applyBorder="1" applyAlignment="1" applyProtection="1">
      <alignment horizontal="center" vertical="center"/>
    </xf>
    <xf numFmtId="0" fontId="28" fillId="40" borderId="49" xfId="1" applyFont="1" applyFill="1" applyBorder="1" applyAlignment="1" applyProtection="1">
      <alignment horizontal="justify" vertical="top" wrapText="1"/>
    </xf>
    <xf numFmtId="0" fontId="28" fillId="40" borderId="49" xfId="1" applyFont="1" applyFill="1" applyBorder="1" applyAlignment="1" applyProtection="1">
      <alignment horizontal="left" vertical="top" wrapText="1"/>
    </xf>
    <xf numFmtId="0" fontId="28" fillId="40" borderId="49" xfId="0" applyFont="1" applyFill="1" applyBorder="1" applyAlignment="1">
      <alignment horizontal="left" vertical="top" wrapText="1"/>
    </xf>
    <xf numFmtId="2" fontId="28" fillId="40" borderId="49" xfId="0" applyNumberFormat="1" applyFont="1" applyFill="1" applyBorder="1" applyAlignment="1">
      <alignment horizontal="center" vertical="center" wrapText="1"/>
    </xf>
    <xf numFmtId="14" fontId="28" fillId="40" borderId="49" xfId="1" applyNumberFormat="1" applyFont="1" applyFill="1" applyBorder="1" applyAlignment="1" applyProtection="1">
      <alignment horizontal="center" vertical="center" wrapText="1"/>
    </xf>
    <xf numFmtId="1" fontId="28" fillId="40" borderId="49" xfId="0" applyNumberFormat="1" applyFont="1" applyFill="1" applyBorder="1" applyAlignment="1">
      <alignment horizontal="center" vertical="center"/>
    </xf>
    <xf numFmtId="2" fontId="28" fillId="40" borderId="49" xfId="0" applyNumberFormat="1" applyFont="1" applyFill="1" applyBorder="1" applyAlignment="1" applyProtection="1">
      <alignment horizontal="center" vertical="center"/>
      <protection locked="0"/>
    </xf>
    <xf numFmtId="10" fontId="28" fillId="40" borderId="49" xfId="72" applyNumberFormat="1" applyFont="1" applyFill="1" applyBorder="1" applyAlignment="1" applyProtection="1">
      <alignment horizontal="center" vertical="center"/>
    </xf>
    <xf numFmtId="14" fontId="28" fillId="2" borderId="49" xfId="1" applyNumberFormat="1" applyFont="1" applyFill="1" applyBorder="1" applyAlignment="1" applyProtection="1">
      <alignment horizontal="center" vertical="center" wrapText="1"/>
    </xf>
    <xf numFmtId="1" fontId="28" fillId="38" borderId="49" xfId="0" applyNumberFormat="1" applyFont="1" applyFill="1" applyBorder="1" applyAlignment="1" applyProtection="1">
      <alignment horizontal="center" vertical="center"/>
      <protection locked="0"/>
    </xf>
    <xf numFmtId="0" fontId="46" fillId="26" borderId="49" xfId="0" applyFont="1" applyFill="1" applyBorder="1" applyAlignment="1">
      <alignment vertical="center" wrapText="1"/>
    </xf>
    <xf numFmtId="0" fontId="46" fillId="26" borderId="49" xfId="54" applyFont="1" applyFill="1" applyBorder="1" applyAlignment="1">
      <alignment horizontal="center" vertical="center" wrapText="1"/>
    </xf>
    <xf numFmtId="0" fontId="46" fillId="26" borderId="49" xfId="102" applyFont="1" applyFill="1" applyBorder="1" applyAlignment="1">
      <alignment horizontal="justify" vertical="top" wrapText="1"/>
    </xf>
    <xf numFmtId="0" fontId="46" fillId="26" borderId="49" xfId="0" applyFont="1" applyFill="1" applyBorder="1" applyAlignment="1">
      <alignment horizontal="left" vertical="top" wrapText="1"/>
    </xf>
    <xf numFmtId="0" fontId="46" fillId="26" borderId="49" xfId="102" applyFont="1" applyFill="1" applyBorder="1" applyAlignment="1">
      <alignment horizontal="left" vertical="top" wrapText="1"/>
    </xf>
    <xf numFmtId="2" fontId="46" fillId="26" borderId="49" xfId="0" applyNumberFormat="1" applyFont="1" applyFill="1" applyBorder="1" applyAlignment="1">
      <alignment horizontal="center" vertical="center" wrapText="1"/>
    </xf>
    <xf numFmtId="14" fontId="46" fillId="26" borderId="49" xfId="0" applyNumberFormat="1" applyFont="1" applyFill="1" applyBorder="1" applyAlignment="1">
      <alignment horizontal="center" vertical="center" wrapText="1"/>
    </xf>
    <xf numFmtId="1" fontId="46" fillId="26" borderId="49" xfId="0" applyNumberFormat="1" applyFont="1" applyFill="1" applyBorder="1" applyAlignment="1">
      <alignment horizontal="center" vertical="center"/>
    </xf>
    <xf numFmtId="2" fontId="46" fillId="38" borderId="49" xfId="0" applyNumberFormat="1" applyFont="1" applyFill="1" applyBorder="1" applyAlignment="1" applyProtection="1">
      <alignment horizontal="center" vertical="center"/>
      <protection locked="0"/>
    </xf>
    <xf numFmtId="10" fontId="46" fillId="26" borderId="49" xfId="0" applyNumberFormat="1" applyFont="1" applyFill="1" applyBorder="1" applyAlignment="1">
      <alignment horizontal="center" vertical="center"/>
    </xf>
    <xf numFmtId="0" fontId="46" fillId="26" borderId="49" xfId="0" applyFont="1" applyFill="1" applyBorder="1" applyAlignment="1">
      <alignment horizontal="center" vertical="center"/>
    </xf>
    <xf numFmtId="0" fontId="27" fillId="26" borderId="49" xfId="102" applyFont="1" applyFill="1" applyBorder="1" applyAlignment="1">
      <alignment horizontal="justify" vertical="top" wrapText="1"/>
    </xf>
    <xf numFmtId="0" fontId="27" fillId="26" borderId="49" xfId="102" applyFont="1" applyFill="1" applyBorder="1" applyAlignment="1">
      <alignment horizontal="left" vertical="top" wrapText="1"/>
    </xf>
    <xf numFmtId="10" fontId="27" fillId="26" borderId="49" xfId="0" applyNumberFormat="1" applyFont="1" applyFill="1" applyBorder="1" applyAlignment="1">
      <alignment horizontal="center" vertical="center"/>
    </xf>
    <xf numFmtId="10" fontId="28" fillId="38" borderId="49" xfId="0" applyNumberFormat="1" applyFont="1" applyFill="1" applyBorder="1" applyAlignment="1" applyProtection="1">
      <alignment horizontal="center" vertical="center" wrapText="1"/>
      <protection locked="0"/>
    </xf>
    <xf numFmtId="2" fontId="28" fillId="38" borderId="49" xfId="1" applyNumberFormat="1" applyFont="1" applyFill="1" applyBorder="1" applyAlignment="1" applyProtection="1">
      <alignment horizontal="center" vertical="center" wrapText="1"/>
      <protection locked="0"/>
    </xf>
    <xf numFmtId="2" fontId="28" fillId="38" borderId="49" xfId="0" applyNumberFormat="1" applyFont="1" applyFill="1" applyBorder="1" applyAlignment="1" applyProtection="1">
      <alignment horizontal="center" vertical="center" wrapText="1"/>
      <protection locked="0"/>
    </xf>
    <xf numFmtId="0" fontId="27" fillId="26" borderId="49" xfId="1" applyFont="1" applyFill="1" applyBorder="1" applyAlignment="1" applyProtection="1">
      <alignment vertical="center" wrapText="1"/>
    </xf>
    <xf numFmtId="1" fontId="27" fillId="26" borderId="49" xfId="0" applyNumberFormat="1" applyFont="1" applyFill="1" applyBorder="1" applyAlignment="1">
      <alignment horizontal="center" vertical="center" wrapText="1"/>
    </xf>
    <xf numFmtId="0" fontId="27" fillId="26" borderId="49" xfId="52" applyFont="1" applyFill="1" applyBorder="1" applyAlignment="1">
      <alignment horizontal="justify" vertical="top" wrapText="1"/>
    </xf>
    <xf numFmtId="0" fontId="30" fillId="26" borderId="49" xfId="0" applyFont="1" applyFill="1" applyBorder="1" applyAlignment="1">
      <alignment horizontal="left" vertical="top" wrapText="1"/>
    </xf>
    <xf numFmtId="0" fontId="28" fillId="26" borderId="49" xfId="0" applyFont="1" applyFill="1" applyBorder="1" applyAlignment="1">
      <alignment vertical="center"/>
    </xf>
    <xf numFmtId="0" fontId="28" fillId="27" borderId="49" xfId="0" applyFont="1" applyFill="1" applyBorder="1" applyAlignment="1">
      <alignment vertical="center" wrapText="1"/>
    </xf>
    <xf numFmtId="0" fontId="28" fillId="0" borderId="49" xfId="0" applyFont="1" applyBorder="1" applyAlignment="1">
      <alignment vertical="center" wrapText="1"/>
    </xf>
    <xf numFmtId="0" fontId="26" fillId="26" borderId="49" xfId="0" applyFont="1" applyFill="1" applyBorder="1" applyAlignment="1">
      <alignment horizontal="left" vertical="top" wrapText="1"/>
    </xf>
    <xf numFmtId="10" fontId="30" fillId="0" borderId="49" xfId="72" applyNumberFormat="1" applyFont="1" applyFill="1" applyBorder="1" applyAlignment="1" applyProtection="1">
      <alignment horizontal="center" vertical="center"/>
    </xf>
    <xf numFmtId="173" fontId="27" fillId="0" borderId="49" xfId="0" applyNumberFormat="1" applyFont="1" applyBorder="1" applyAlignment="1">
      <alignment horizontal="center" vertical="center"/>
    </xf>
    <xf numFmtId="1" fontId="27" fillId="0" borderId="49" xfId="1" applyNumberFormat="1" applyFont="1" applyFill="1" applyBorder="1" applyAlignment="1" applyProtection="1">
      <alignment horizontal="center" vertical="center" wrapText="1"/>
    </xf>
    <xf numFmtId="0" fontId="27" fillId="26" borderId="49" xfId="0" applyFont="1" applyFill="1" applyBorder="1" applyAlignment="1">
      <alignment horizontal="center" vertical="center" wrapText="1"/>
    </xf>
    <xf numFmtId="0" fontId="27" fillId="26" borderId="49" xfId="1" applyFont="1" applyFill="1" applyBorder="1" applyAlignment="1" applyProtection="1">
      <alignment horizontal="center" vertical="center" wrapText="1"/>
    </xf>
    <xf numFmtId="0" fontId="30" fillId="2" borderId="51" xfId="0" applyFont="1" applyFill="1" applyBorder="1" applyAlignment="1">
      <alignment horizontal="center" vertical="center"/>
    </xf>
    <xf numFmtId="0" fontId="30" fillId="2" borderId="51" xfId="0" applyFont="1" applyFill="1" applyBorder="1" applyAlignment="1">
      <alignment horizontal="justify" vertical="top"/>
    </xf>
    <xf numFmtId="0" fontId="30" fillId="2" borderId="52"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4" xfId="0" applyFont="1" applyFill="1" applyBorder="1" applyAlignment="1">
      <alignment horizontal="center" vertical="center"/>
    </xf>
    <xf numFmtId="0" fontId="27" fillId="2" borderId="0" xfId="0" applyFont="1" applyFill="1" applyAlignment="1">
      <alignment horizontal="justify" vertical="top"/>
    </xf>
    <xf numFmtId="0" fontId="27" fillId="2" borderId="50" xfId="0" applyFont="1" applyFill="1" applyBorder="1" applyAlignment="1">
      <alignment vertical="center"/>
    </xf>
    <xf numFmtId="0" fontId="27" fillId="2" borderId="52" xfId="0" applyFont="1" applyFill="1" applyBorder="1" applyAlignment="1">
      <alignment horizontal="center" vertical="center"/>
    </xf>
    <xf numFmtId="0" fontId="30" fillId="2" borderId="51" xfId="0" applyFont="1" applyFill="1" applyBorder="1" applyAlignment="1">
      <alignment horizontal="left" vertical="top"/>
    </xf>
    <xf numFmtId="0" fontId="27" fillId="2" borderId="10" xfId="0" applyFont="1" applyFill="1" applyBorder="1" applyAlignment="1">
      <alignment vertical="center"/>
    </xf>
    <xf numFmtId="0" fontId="27" fillId="2" borderId="14" xfId="0" applyFont="1" applyFill="1" applyBorder="1" applyAlignment="1">
      <alignment horizontal="center" vertical="center"/>
    </xf>
    <xf numFmtId="0" fontId="30" fillId="2" borderId="0" xfId="0" applyFont="1" applyFill="1" applyAlignment="1">
      <alignment horizontal="left" vertical="top"/>
    </xf>
    <xf numFmtId="0" fontId="27" fillId="2" borderId="0" xfId="0" applyFont="1" applyFill="1" applyAlignment="1">
      <alignment horizontal="center" vertical="center"/>
    </xf>
    <xf numFmtId="0" fontId="27" fillId="2" borderId="0" xfId="0" applyFont="1" applyFill="1" applyAlignment="1">
      <alignment horizontal="left" vertical="top"/>
    </xf>
    <xf numFmtId="169" fontId="30" fillId="2" borderId="49" xfId="0" applyNumberFormat="1" applyFont="1" applyFill="1" applyBorder="1" applyAlignment="1">
      <alignment horizontal="right" vertical="center"/>
    </xf>
    <xf numFmtId="169" fontId="30" fillId="32" borderId="49" xfId="0" applyNumberFormat="1" applyFont="1" applyFill="1" applyBorder="1" applyAlignment="1">
      <alignment horizontal="right" vertical="center"/>
    </xf>
    <xf numFmtId="169" fontId="30" fillId="26" borderId="49" xfId="0" applyNumberFormat="1" applyFont="1" applyFill="1" applyBorder="1" applyAlignment="1">
      <alignment horizontal="right" vertical="center"/>
    </xf>
    <xf numFmtId="169" fontId="30" fillId="33" borderId="49" xfId="0" applyNumberFormat="1" applyFont="1" applyFill="1" applyBorder="1" applyAlignment="1">
      <alignment horizontal="right" vertical="center"/>
    </xf>
    <xf numFmtId="0" fontId="27" fillId="2" borderId="12" xfId="0" applyFont="1" applyFill="1" applyBorder="1" applyAlignment="1">
      <alignment horizontal="left" vertical="top"/>
    </xf>
    <xf numFmtId="14" fontId="27" fillId="2" borderId="12" xfId="0" applyNumberFormat="1" applyFont="1" applyFill="1" applyBorder="1" applyAlignment="1">
      <alignment horizontal="center" vertical="center"/>
    </xf>
    <xf numFmtId="0" fontId="27" fillId="2" borderId="13" xfId="0" applyFont="1" applyFill="1" applyBorder="1" applyAlignment="1">
      <alignment horizontal="center" vertical="center"/>
    </xf>
    <xf numFmtId="2" fontId="27" fillId="26" borderId="49" xfId="0" applyNumberFormat="1" applyFont="1" applyFill="1" applyBorder="1" applyAlignment="1">
      <alignment horizontal="center" vertical="center"/>
    </xf>
    <xf numFmtId="14" fontId="27" fillId="26" borderId="49" xfId="0" applyNumberFormat="1" applyFont="1" applyFill="1" applyBorder="1" applyAlignment="1">
      <alignment horizontal="center" vertical="center"/>
    </xf>
    <xf numFmtId="14" fontId="27" fillId="26" borderId="49" xfId="52" applyNumberFormat="1" applyFont="1" applyFill="1" applyBorder="1" applyAlignment="1">
      <alignment horizontal="center" vertical="center" wrapText="1"/>
    </xf>
    <xf numFmtId="0" fontId="27" fillId="26" borderId="49" xfId="0" applyFont="1" applyFill="1" applyBorder="1" applyAlignment="1">
      <alignment horizontal="left" vertical="top"/>
    </xf>
    <xf numFmtId="14" fontId="27" fillId="26" borderId="49" xfId="0" applyNumberFormat="1" applyFont="1" applyFill="1" applyBorder="1" applyAlignment="1">
      <alignment horizontal="left" vertical="top" wrapText="1"/>
    </xf>
    <xf numFmtId="0" fontId="30" fillId="26" borderId="49" xfId="0" applyFont="1" applyFill="1" applyBorder="1" applyAlignment="1">
      <alignment horizontal="justify" vertical="top" wrapText="1"/>
    </xf>
    <xf numFmtId="0" fontId="27" fillId="26" borderId="49" xfId="0" applyFont="1" applyFill="1" applyBorder="1" applyAlignment="1">
      <alignment horizontal="justify" vertical="top"/>
    </xf>
    <xf numFmtId="10" fontId="27" fillId="26" borderId="49" xfId="52" applyNumberFormat="1" applyFont="1" applyFill="1" applyBorder="1" applyAlignment="1">
      <alignment horizontal="center" vertical="center" wrapText="1"/>
    </xf>
    <xf numFmtId="14" fontId="27" fillId="26" borderId="49" xfId="52" applyNumberFormat="1" applyFont="1" applyFill="1" applyBorder="1" applyAlignment="1">
      <alignment horizontal="left" vertical="top" wrapText="1"/>
    </xf>
    <xf numFmtId="0" fontId="27" fillId="26" borderId="49" xfId="55" applyFont="1" applyFill="1" applyBorder="1" applyAlignment="1">
      <alignment horizontal="justify" vertical="top" wrapText="1"/>
    </xf>
    <xf numFmtId="0" fontId="27" fillId="26" borderId="49" xfId="1" applyFont="1" applyFill="1" applyBorder="1" applyAlignment="1" applyProtection="1">
      <alignment horizontal="left" vertical="top" wrapText="1"/>
    </xf>
    <xf numFmtId="0" fontId="27" fillId="26" borderId="49" xfId="55" applyFont="1" applyFill="1" applyBorder="1" applyAlignment="1">
      <alignment horizontal="left" vertical="top" wrapText="1"/>
    </xf>
    <xf numFmtId="0" fontId="27" fillId="26" borderId="49" xfId="1" applyFont="1" applyFill="1" applyBorder="1" applyAlignment="1" applyProtection="1">
      <alignment horizontal="justify" vertical="top" wrapText="1"/>
    </xf>
    <xf numFmtId="1" fontId="27" fillId="26" borderId="49" xfId="0" applyNumberFormat="1" applyFont="1" applyFill="1" applyBorder="1" applyAlignment="1">
      <alignment horizontal="left" vertical="top" wrapText="1"/>
    </xf>
    <xf numFmtId="0" fontId="27" fillId="26" borderId="49" xfId="55" quotePrefix="1" applyFont="1" applyFill="1" applyBorder="1" applyAlignment="1">
      <alignment horizontal="left" vertical="top" wrapText="1"/>
    </xf>
    <xf numFmtId="0" fontId="27" fillId="26" borderId="49" xfId="1" applyFont="1" applyFill="1" applyBorder="1" applyAlignment="1" applyProtection="1">
      <alignment horizontal="left" vertical="center" wrapText="1"/>
    </xf>
    <xf numFmtId="0" fontId="27" fillId="26" borderId="49" xfId="0" applyFont="1" applyFill="1" applyBorder="1" applyAlignment="1">
      <alignment horizontal="left" vertical="center" wrapText="1"/>
    </xf>
    <xf numFmtId="9" fontId="27" fillId="26" borderId="49" xfId="0" applyNumberFormat="1" applyFont="1" applyFill="1" applyBorder="1" applyAlignment="1">
      <alignment horizontal="left" vertical="top" wrapText="1"/>
    </xf>
    <xf numFmtId="0" fontId="27" fillId="26" borderId="49" xfId="0" quotePrefix="1" applyFont="1" applyFill="1" applyBorder="1" applyAlignment="1">
      <alignment horizontal="justify" vertical="top" wrapText="1"/>
    </xf>
    <xf numFmtId="4" fontId="27" fillId="26" borderId="49" xfId="0" applyNumberFormat="1" applyFont="1" applyFill="1" applyBorder="1" applyAlignment="1">
      <alignment horizontal="center" vertical="center"/>
    </xf>
    <xf numFmtId="10" fontId="27" fillId="26" borderId="49" xfId="72" applyNumberFormat="1" applyFont="1" applyFill="1" applyBorder="1" applyAlignment="1" applyProtection="1">
      <alignment horizontal="center" vertical="center"/>
    </xf>
    <xf numFmtId="0" fontId="27" fillId="26" borderId="49" xfId="82" applyFont="1" applyFill="1" applyBorder="1" applyAlignment="1">
      <alignment horizontal="left" vertical="top" wrapText="1"/>
    </xf>
    <xf numFmtId="0" fontId="27" fillId="27" borderId="49" xfId="0" applyFont="1" applyFill="1" applyBorder="1" applyAlignment="1">
      <alignment horizontal="justify" vertical="top" wrapText="1"/>
    </xf>
    <xf numFmtId="0" fontId="27" fillId="27" borderId="49" xfId="0" applyFont="1" applyFill="1" applyBorder="1" applyAlignment="1">
      <alignment horizontal="left" vertical="top" wrapText="1"/>
    </xf>
    <xf numFmtId="14" fontId="27" fillId="27" borderId="49" xfId="0" applyNumberFormat="1" applyFont="1" applyFill="1" applyBorder="1" applyAlignment="1">
      <alignment horizontal="center" vertical="center" wrapText="1"/>
    </xf>
    <xf numFmtId="2" fontId="27" fillId="27" borderId="49" xfId="0" applyNumberFormat="1" applyFont="1" applyFill="1" applyBorder="1" applyAlignment="1">
      <alignment horizontal="center" vertical="center"/>
    </xf>
    <xf numFmtId="0" fontId="30" fillId="27" borderId="49" xfId="0" applyFont="1" applyFill="1" applyBorder="1" applyAlignment="1">
      <alignment horizontal="left" vertical="top" wrapText="1"/>
    </xf>
    <xf numFmtId="2" fontId="27" fillId="26" borderId="49" xfId="0" applyNumberFormat="1" applyFont="1" applyFill="1" applyBorder="1" applyAlignment="1">
      <alignment horizontal="left" vertical="top" wrapText="1"/>
    </xf>
    <xf numFmtId="0" fontId="27" fillId="26" borderId="49" xfId="0" quotePrefix="1" applyFont="1" applyFill="1" applyBorder="1" applyAlignment="1">
      <alignment horizontal="left" vertical="top" wrapText="1"/>
    </xf>
    <xf numFmtId="2" fontId="27" fillId="26" borderId="49" xfId="0" quotePrefix="1" applyNumberFormat="1" applyFont="1" applyFill="1" applyBorder="1" applyAlignment="1">
      <alignment horizontal="left" vertical="top" wrapText="1"/>
    </xf>
    <xf numFmtId="169" fontId="27" fillId="26" borderId="49" xfId="0" applyNumberFormat="1" applyFont="1" applyFill="1" applyBorder="1" applyAlignment="1">
      <alignment horizontal="left" vertical="top" wrapText="1"/>
    </xf>
    <xf numFmtId="49" fontId="27" fillId="26" borderId="49" xfId="0" applyNumberFormat="1" applyFont="1" applyFill="1" applyBorder="1" applyAlignment="1">
      <alignment horizontal="justify" vertical="top" wrapText="1"/>
    </xf>
    <xf numFmtId="49" fontId="27" fillId="26" borderId="49" xfId="0" applyNumberFormat="1" applyFont="1" applyFill="1" applyBorder="1" applyAlignment="1">
      <alignment horizontal="left" vertical="top" wrapText="1"/>
    </xf>
    <xf numFmtId="10" fontId="27" fillId="26" borderId="49" xfId="0" applyNumberFormat="1" applyFont="1" applyFill="1" applyBorder="1" applyAlignment="1">
      <alignment horizontal="center" vertical="center" wrapText="1"/>
    </xf>
    <xf numFmtId="1" fontId="27" fillId="26" borderId="49" xfId="1" applyNumberFormat="1" applyFont="1" applyFill="1" applyBorder="1" applyAlignment="1" applyProtection="1">
      <alignment horizontal="center" vertical="center" wrapText="1"/>
    </xf>
    <xf numFmtId="2" fontId="27" fillId="26" borderId="49" xfId="1" applyNumberFormat="1" applyFont="1" applyFill="1" applyBorder="1" applyAlignment="1" applyProtection="1">
      <alignment horizontal="center" vertical="center" wrapText="1"/>
    </xf>
    <xf numFmtId="0" fontId="27" fillId="27" borderId="49" xfId="0" applyFont="1" applyFill="1" applyBorder="1" applyAlignment="1">
      <alignment horizontal="center" vertical="center" wrapText="1"/>
    </xf>
    <xf numFmtId="4" fontId="27" fillId="27" borderId="49" xfId="0" applyNumberFormat="1" applyFont="1" applyFill="1" applyBorder="1" applyAlignment="1">
      <alignment horizontal="center" vertical="center" wrapText="1"/>
    </xf>
    <xf numFmtId="1" fontId="27" fillId="27" borderId="49" xfId="0" applyNumberFormat="1" applyFont="1" applyFill="1" applyBorder="1" applyAlignment="1">
      <alignment horizontal="center" vertical="center"/>
    </xf>
    <xf numFmtId="10" fontId="27" fillId="27" borderId="49" xfId="0" applyNumberFormat="1" applyFont="1" applyFill="1" applyBorder="1" applyAlignment="1">
      <alignment horizontal="center" vertical="center"/>
    </xf>
    <xf numFmtId="4" fontId="27" fillId="26" borderId="49" xfId="0" applyNumberFormat="1" applyFont="1" applyFill="1" applyBorder="1" applyAlignment="1">
      <alignment horizontal="center" vertical="center" wrapText="1"/>
    </xf>
    <xf numFmtId="0" fontId="27" fillId="34" borderId="49" xfId="0" applyFont="1" applyFill="1" applyBorder="1" applyAlignment="1">
      <alignment horizontal="left" vertical="top" wrapText="1"/>
    </xf>
    <xf numFmtId="0" fontId="27" fillId="26" borderId="49" xfId="0" applyFont="1" applyFill="1" applyBorder="1" applyAlignment="1">
      <alignment horizontal="left" vertical="center"/>
    </xf>
    <xf numFmtId="0" fontId="27" fillId="27" borderId="49" xfId="0" applyFont="1" applyFill="1" applyBorder="1" applyAlignment="1">
      <alignment horizontal="left" vertical="center" wrapText="1"/>
    </xf>
    <xf numFmtId="0" fontId="27" fillId="34" borderId="49" xfId="0" applyFont="1" applyFill="1" applyBorder="1" applyAlignment="1">
      <alignment horizontal="left" vertical="top"/>
    </xf>
    <xf numFmtId="14" fontId="27" fillId="34" borderId="49" xfId="0" applyNumberFormat="1" applyFont="1" applyFill="1" applyBorder="1" applyAlignment="1">
      <alignment horizontal="left" vertical="top" wrapText="1"/>
    </xf>
    <xf numFmtId="0" fontId="27" fillId="34" borderId="49" xfId="52" applyFont="1" applyFill="1" applyBorder="1" applyAlignment="1">
      <alignment horizontal="left" vertical="top" wrapText="1"/>
    </xf>
    <xf numFmtId="0" fontId="30" fillId="34" borderId="49" xfId="0" applyFont="1" applyFill="1" applyBorder="1" applyAlignment="1">
      <alignment horizontal="left" vertical="top" wrapText="1"/>
    </xf>
    <xf numFmtId="10" fontId="27" fillId="34" borderId="49" xfId="0" applyNumberFormat="1" applyFont="1" applyFill="1" applyBorder="1" applyAlignment="1">
      <alignment horizontal="left" vertical="top" wrapText="1"/>
    </xf>
    <xf numFmtId="10" fontId="30" fillId="34" borderId="49" xfId="0" applyNumberFormat="1" applyFont="1" applyFill="1" applyBorder="1" applyAlignment="1">
      <alignment horizontal="left" vertical="top" wrapText="1"/>
    </xf>
    <xf numFmtId="14" fontId="26" fillId="34" borderId="49" xfId="0" applyNumberFormat="1" applyFont="1" applyFill="1" applyBorder="1" applyAlignment="1" applyProtection="1">
      <alignment horizontal="center" vertical="center" wrapText="1"/>
      <protection locked="0"/>
    </xf>
    <xf numFmtId="0" fontId="27" fillId="0" borderId="0" xfId="0" applyFont="1" applyAlignment="1">
      <alignment horizontal="center" vertical="center" wrapText="1"/>
    </xf>
    <xf numFmtId="0" fontId="30" fillId="0" borderId="12" xfId="82" applyFont="1" applyBorder="1" applyAlignment="1">
      <alignment horizontal="center" vertical="center" wrapText="1"/>
    </xf>
    <xf numFmtId="2" fontId="27" fillId="0" borderId="49" xfId="102" applyNumberFormat="1" applyFont="1" applyBorder="1" applyAlignment="1">
      <alignment horizontal="center" vertical="center" wrapText="1"/>
    </xf>
    <xf numFmtId="171" fontId="27" fillId="0" borderId="49" xfId="0" applyNumberFormat="1" applyFont="1" applyBorder="1" applyAlignment="1">
      <alignment horizontal="center" vertical="center" wrapText="1"/>
    </xf>
    <xf numFmtId="166" fontId="27" fillId="0" borderId="49" xfId="0" applyNumberFormat="1" applyFont="1" applyBorder="1" applyAlignment="1">
      <alignment horizontal="left" vertical="top" wrapText="1"/>
    </xf>
    <xf numFmtId="0" fontId="30" fillId="26" borderId="49" xfId="0" applyFont="1" applyFill="1" applyBorder="1" applyAlignment="1">
      <alignment horizontal="center" vertical="center" wrapText="1"/>
    </xf>
    <xf numFmtId="0" fontId="27" fillId="35" borderId="49" xfId="54" applyFont="1" applyFill="1" applyBorder="1" applyAlignment="1">
      <alignment horizontal="center" vertical="center" wrapText="1"/>
    </xf>
    <xf numFmtId="0" fontId="27" fillId="26" borderId="49" xfId="0" applyFont="1" applyFill="1" applyBorder="1" applyAlignment="1">
      <alignment vertical="top" wrapText="1"/>
    </xf>
    <xf numFmtId="4" fontId="39" fillId="26" borderId="49" xfId="0" applyNumberFormat="1" applyFont="1" applyFill="1" applyBorder="1" applyAlignment="1" applyProtection="1">
      <alignment horizontal="center" vertical="center"/>
      <protection locked="0"/>
    </xf>
    <xf numFmtId="0" fontId="27" fillId="42" borderId="49" xfId="1" applyFont="1" applyFill="1" applyBorder="1" applyAlignment="1" applyProtection="1">
      <alignment horizontal="justify" vertical="top" wrapText="1"/>
    </xf>
    <xf numFmtId="0" fontId="27" fillId="42" borderId="49" xfId="0" applyFont="1" applyFill="1" applyBorder="1" applyAlignment="1">
      <alignment vertical="top" wrapText="1"/>
    </xf>
    <xf numFmtId="2" fontId="27" fillId="42" borderId="49" xfId="0" applyNumberFormat="1" applyFont="1" applyFill="1" applyBorder="1" applyAlignment="1">
      <alignment horizontal="center" vertical="center"/>
    </xf>
    <xf numFmtId="14" fontId="27" fillId="42" borderId="49" xfId="1" applyNumberFormat="1" applyFont="1" applyFill="1" applyBorder="1" applyAlignment="1" applyProtection="1">
      <alignment horizontal="center" vertical="center" wrapText="1"/>
    </xf>
    <xf numFmtId="1" fontId="27" fillId="42" borderId="49" xfId="0" applyNumberFormat="1" applyFont="1" applyFill="1" applyBorder="1" applyAlignment="1">
      <alignment horizontal="center" vertical="center"/>
    </xf>
    <xf numFmtId="4" fontId="39" fillId="42" borderId="49" xfId="0" applyNumberFormat="1" applyFont="1" applyFill="1" applyBorder="1" applyAlignment="1" applyProtection="1">
      <alignment horizontal="center" vertical="center"/>
      <protection locked="0"/>
    </xf>
    <xf numFmtId="2" fontId="27" fillId="42" borderId="49" xfId="0" applyNumberFormat="1" applyFont="1" applyFill="1" applyBorder="1" applyAlignment="1">
      <alignment horizontal="left" vertical="top" wrapText="1"/>
    </xf>
    <xf numFmtId="0" fontId="27" fillId="44" borderId="49" xfId="1" applyFont="1" applyFill="1" applyBorder="1" applyAlignment="1" applyProtection="1">
      <alignment horizontal="justify" vertical="top" wrapText="1"/>
    </xf>
    <xf numFmtId="0" fontId="27" fillId="44" borderId="49" xfId="0" applyFont="1" applyFill="1" applyBorder="1" applyAlignment="1">
      <alignment vertical="top" wrapText="1"/>
    </xf>
    <xf numFmtId="2" fontId="27" fillId="44" borderId="49" xfId="0" applyNumberFormat="1" applyFont="1" applyFill="1" applyBorder="1" applyAlignment="1">
      <alignment horizontal="center" vertical="center"/>
    </xf>
    <xf numFmtId="14" fontId="27" fillId="44" borderId="49" xfId="1" applyNumberFormat="1" applyFont="1" applyFill="1" applyBorder="1" applyAlignment="1" applyProtection="1">
      <alignment horizontal="center" vertical="center" wrapText="1"/>
    </xf>
    <xf numFmtId="1" fontId="27" fillId="44" borderId="49" xfId="0" applyNumberFormat="1" applyFont="1" applyFill="1" applyBorder="1" applyAlignment="1">
      <alignment horizontal="center" vertical="center"/>
    </xf>
    <xf numFmtId="4" fontId="39" fillId="44" borderId="49" xfId="0" applyNumberFormat="1" applyFont="1" applyFill="1" applyBorder="1" applyAlignment="1" applyProtection="1">
      <alignment horizontal="center" vertical="center"/>
      <protection locked="0"/>
    </xf>
    <xf numFmtId="2" fontId="27" fillId="44" borderId="49" xfId="0" applyNumberFormat="1" applyFont="1" applyFill="1" applyBorder="1" applyAlignment="1">
      <alignment horizontal="left" vertical="top" wrapText="1"/>
    </xf>
    <xf numFmtId="0" fontId="27" fillId="36" borderId="49" xfId="0" applyFont="1" applyFill="1" applyBorder="1" applyAlignment="1">
      <alignment horizontal="justify" vertical="top" wrapText="1"/>
    </xf>
    <xf numFmtId="0" fontId="27" fillId="36" borderId="49" xfId="0" applyFont="1" applyFill="1" applyBorder="1" applyAlignment="1">
      <alignment horizontal="left" vertical="top" wrapText="1"/>
    </xf>
    <xf numFmtId="2" fontId="27" fillId="36" borderId="49" xfId="0" applyNumberFormat="1" applyFont="1" applyFill="1" applyBorder="1" applyAlignment="1">
      <alignment horizontal="center" vertical="center"/>
    </xf>
    <xf numFmtId="14" fontId="27" fillId="36" borderId="49" xfId="0" applyNumberFormat="1" applyFont="1" applyFill="1" applyBorder="1" applyAlignment="1">
      <alignment horizontal="center" vertical="center"/>
    </xf>
    <xf numFmtId="0" fontId="27" fillId="36" borderId="49" xfId="0" applyFont="1" applyFill="1" applyBorder="1" applyAlignment="1">
      <alignment horizontal="center" vertical="center"/>
    </xf>
    <xf numFmtId="0" fontId="27" fillId="36" borderId="48" xfId="0" applyFont="1" applyFill="1" applyBorder="1" applyAlignment="1">
      <alignment horizontal="justify" vertical="top" wrapText="1"/>
    </xf>
    <xf numFmtId="0" fontId="27" fillId="36" borderId="48" xfId="0" applyFont="1" applyFill="1" applyBorder="1" applyAlignment="1">
      <alignment horizontal="left" vertical="top" wrapText="1"/>
    </xf>
    <xf numFmtId="0" fontId="27" fillId="36" borderId="48" xfId="0" applyFont="1" applyFill="1" applyBorder="1" applyAlignment="1">
      <alignment horizontal="center" vertical="center"/>
    </xf>
    <xf numFmtId="10" fontId="27" fillId="36" borderId="49" xfId="0" applyNumberFormat="1" applyFont="1" applyFill="1" applyBorder="1" applyAlignment="1">
      <alignment horizontal="center" vertical="center"/>
    </xf>
    <xf numFmtId="10" fontId="39" fillId="36" borderId="49" xfId="0" applyNumberFormat="1" applyFont="1" applyFill="1" applyBorder="1" applyAlignment="1" applyProtection="1">
      <alignment horizontal="center" vertical="center"/>
      <protection locked="0"/>
    </xf>
    <xf numFmtId="14" fontId="27" fillId="36" borderId="48" xfId="0" applyNumberFormat="1" applyFont="1" applyFill="1" applyBorder="1" applyAlignment="1">
      <alignment vertical="center"/>
    </xf>
    <xf numFmtId="14" fontId="27" fillId="36" borderId="48" xfId="0" applyNumberFormat="1" applyFont="1" applyFill="1" applyBorder="1" applyAlignment="1">
      <alignment horizontal="center" vertical="center"/>
    </xf>
    <xf numFmtId="0" fontId="27" fillId="44" borderId="49" xfId="0" applyFont="1" applyFill="1" applyBorder="1" applyAlignment="1">
      <alignment horizontal="justify" vertical="top" wrapText="1"/>
    </xf>
    <xf numFmtId="0" fontId="27" fillId="44" borderId="49" xfId="0" applyFont="1" applyFill="1" applyBorder="1" applyAlignment="1">
      <alignment horizontal="left" vertical="top" wrapText="1"/>
    </xf>
    <xf numFmtId="14" fontId="27" fillId="44" borderId="49" xfId="0" applyNumberFormat="1" applyFont="1" applyFill="1" applyBorder="1" applyAlignment="1">
      <alignment horizontal="center" vertical="center"/>
    </xf>
    <xf numFmtId="0" fontId="27" fillId="47" borderId="49" xfId="0" applyFont="1" applyFill="1" applyBorder="1" applyAlignment="1">
      <alignment horizontal="justify" vertical="top" wrapText="1"/>
    </xf>
    <xf numFmtId="0" fontId="27" fillId="47" borderId="49" xfId="0" applyFont="1" applyFill="1" applyBorder="1" applyAlignment="1">
      <alignment horizontal="left" vertical="top" wrapText="1"/>
    </xf>
    <xf numFmtId="2" fontId="27" fillId="47" borderId="49" xfId="0" applyNumberFormat="1" applyFont="1" applyFill="1" applyBorder="1" applyAlignment="1">
      <alignment horizontal="center" vertical="center"/>
    </xf>
    <xf numFmtId="14" fontId="27" fillId="47" borderId="49" xfId="0" applyNumberFormat="1" applyFont="1" applyFill="1" applyBorder="1" applyAlignment="1">
      <alignment horizontal="center" vertical="center"/>
    </xf>
    <xf numFmtId="1" fontId="27" fillId="47" borderId="49" xfId="0" applyNumberFormat="1" applyFont="1" applyFill="1" applyBorder="1" applyAlignment="1">
      <alignment horizontal="center" vertical="center"/>
    </xf>
    <xf numFmtId="0" fontId="27" fillId="42" borderId="49" xfId="0" applyFont="1" applyFill="1" applyBorder="1" applyAlignment="1">
      <alignment horizontal="justify" vertical="top" wrapText="1"/>
    </xf>
    <xf numFmtId="0" fontId="27" fillId="42" borderId="49" xfId="0" applyFont="1" applyFill="1" applyBorder="1" applyAlignment="1">
      <alignment horizontal="left" vertical="top" wrapText="1"/>
    </xf>
    <xf numFmtId="14" fontId="27" fillId="42" borderId="49" xfId="0" applyNumberFormat="1" applyFont="1" applyFill="1" applyBorder="1" applyAlignment="1">
      <alignment horizontal="center" vertical="center"/>
    </xf>
    <xf numFmtId="14" fontId="27" fillId="36" borderId="49" xfId="0" applyNumberFormat="1" applyFont="1" applyFill="1" applyBorder="1" applyAlignment="1">
      <alignment horizontal="center" vertical="center" wrapText="1"/>
    </xf>
    <xf numFmtId="1" fontId="27" fillId="36" borderId="49" xfId="0" applyNumberFormat="1" applyFont="1" applyFill="1" applyBorder="1" applyAlignment="1">
      <alignment horizontal="center" vertical="center"/>
    </xf>
    <xf numFmtId="4" fontId="39" fillId="36" borderId="49" xfId="0" applyNumberFormat="1" applyFont="1" applyFill="1" applyBorder="1" applyAlignment="1" applyProtection="1">
      <alignment horizontal="center" vertical="center"/>
      <protection locked="0"/>
    </xf>
    <xf numFmtId="0" fontId="27" fillId="31" borderId="49" xfId="0" applyFont="1" applyFill="1" applyBorder="1" applyAlignment="1">
      <alignment horizontal="justify" vertical="top" wrapText="1"/>
    </xf>
    <xf numFmtId="0" fontId="27" fillId="31" borderId="49" xfId="0" applyFont="1" applyFill="1" applyBorder="1" applyAlignment="1">
      <alignment horizontal="left" vertical="top" wrapText="1"/>
    </xf>
    <xf numFmtId="2" fontId="27" fillId="31" borderId="49" xfId="0" applyNumberFormat="1" applyFont="1" applyFill="1" applyBorder="1" applyAlignment="1">
      <alignment horizontal="center" vertical="center"/>
    </xf>
    <xf numFmtId="14" fontId="27" fillId="31" borderId="49" xfId="0" applyNumberFormat="1" applyFont="1" applyFill="1" applyBorder="1" applyAlignment="1">
      <alignment horizontal="center" vertical="center" wrapText="1"/>
    </xf>
    <xf numFmtId="1" fontId="27" fillId="31" borderId="49" xfId="0" applyNumberFormat="1" applyFont="1" applyFill="1" applyBorder="1" applyAlignment="1">
      <alignment horizontal="center" vertical="center"/>
    </xf>
    <xf numFmtId="4" fontId="39" fillId="31" borderId="49" xfId="0" applyNumberFormat="1" applyFont="1" applyFill="1" applyBorder="1" applyAlignment="1" applyProtection="1">
      <alignment horizontal="center" vertical="center"/>
      <protection locked="0"/>
    </xf>
    <xf numFmtId="14" fontId="27" fillId="42" borderId="49" xfId="0" applyNumberFormat="1" applyFont="1" applyFill="1" applyBorder="1" applyAlignment="1">
      <alignment horizontal="center" vertical="center" wrapText="1"/>
    </xf>
    <xf numFmtId="14" fontId="27" fillId="44" borderId="49" xfId="0" applyNumberFormat="1" applyFont="1" applyFill="1" applyBorder="1" applyAlignment="1">
      <alignment horizontal="center" vertical="center" wrapText="1"/>
    </xf>
    <xf numFmtId="0" fontId="27" fillId="46" borderId="49" xfId="1" applyFont="1" applyFill="1" applyBorder="1" applyAlignment="1" applyProtection="1">
      <alignment horizontal="center" vertical="center" wrapText="1"/>
    </xf>
    <xf numFmtId="49" fontId="27" fillId="46" borderId="49" xfId="0" applyNumberFormat="1" applyFont="1" applyFill="1" applyBorder="1" applyAlignment="1">
      <alignment horizontal="center" vertical="center"/>
    </xf>
    <xf numFmtId="0" fontId="27" fillId="46" borderId="49" xfId="0" applyFont="1" applyFill="1" applyBorder="1" applyAlignment="1">
      <alignment horizontal="justify" vertical="top" wrapText="1"/>
    </xf>
    <xf numFmtId="14" fontId="27" fillId="47" borderId="49" xfId="0" applyNumberFormat="1" applyFont="1" applyFill="1" applyBorder="1" applyAlignment="1">
      <alignment horizontal="center" vertical="center" wrapText="1"/>
    </xf>
    <xf numFmtId="0" fontId="27" fillId="29" borderId="49" xfId="0" applyFont="1" applyFill="1" applyBorder="1" applyAlignment="1">
      <alignment horizontal="justify" vertical="top" wrapText="1"/>
    </xf>
    <xf numFmtId="0" fontId="27" fillId="29" borderId="49" xfId="0" applyFont="1" applyFill="1" applyBorder="1" applyAlignment="1">
      <alignment horizontal="left" vertical="top" wrapText="1"/>
    </xf>
    <xf numFmtId="2" fontId="27" fillId="29" borderId="49" xfId="0" applyNumberFormat="1" applyFont="1" applyFill="1" applyBorder="1" applyAlignment="1">
      <alignment horizontal="center" vertical="center"/>
    </xf>
    <xf numFmtId="14" fontId="27" fillId="29" borderId="49" xfId="0" applyNumberFormat="1" applyFont="1" applyFill="1" applyBorder="1" applyAlignment="1">
      <alignment horizontal="center" vertical="center" wrapText="1"/>
    </xf>
    <xf numFmtId="1" fontId="27" fillId="29" borderId="49" xfId="0" applyNumberFormat="1" applyFont="1" applyFill="1" applyBorder="1" applyAlignment="1">
      <alignment horizontal="center" vertical="center"/>
    </xf>
    <xf numFmtId="0" fontId="27" fillId="0" borderId="49" xfId="0" applyFont="1" applyBorder="1" applyAlignment="1">
      <alignment vertical="top" wrapText="1"/>
    </xf>
    <xf numFmtId="0" fontId="27" fillId="0" borderId="48" xfId="0" applyFont="1" applyBorder="1" applyAlignment="1">
      <alignment horizontal="left" vertical="top" wrapText="1"/>
    </xf>
    <xf numFmtId="0" fontId="27" fillId="0" borderId="48" xfId="0" applyFont="1" applyBorder="1" applyAlignment="1">
      <alignment horizontal="center" vertical="center"/>
    </xf>
    <xf numFmtId="14" fontId="27" fillId="0" borderId="48" xfId="0" applyNumberFormat="1" applyFont="1" applyBorder="1" applyAlignment="1">
      <alignment vertical="center"/>
    </xf>
    <xf numFmtId="14" fontId="27" fillId="0" borderId="48" xfId="0" applyNumberFormat="1" applyFont="1" applyBorder="1" applyAlignment="1">
      <alignment horizontal="center" vertical="center"/>
    </xf>
    <xf numFmtId="49" fontId="27" fillId="0" borderId="49" xfId="0" applyNumberFormat="1" applyFont="1" applyBorder="1" applyAlignment="1">
      <alignment horizontal="center" vertical="center"/>
    </xf>
    <xf numFmtId="4" fontId="27" fillId="0" borderId="49" xfId="0" applyNumberFormat="1" applyFont="1" applyBorder="1" applyAlignment="1" applyProtection="1">
      <alignment horizontal="center" vertical="center"/>
      <protection locked="0"/>
    </xf>
    <xf numFmtId="10" fontId="27" fillId="0" borderId="49" xfId="0" applyNumberFormat="1" applyFont="1" applyBorder="1" applyAlignment="1" applyProtection="1">
      <alignment horizontal="center" vertical="center"/>
      <protection locked="0"/>
    </xf>
    <xf numFmtId="0" fontId="27" fillId="0" borderId="48" xfId="0" applyFont="1" applyBorder="1" applyAlignment="1">
      <alignment horizontal="justify" vertical="top" wrapText="1"/>
    </xf>
    <xf numFmtId="0" fontId="27" fillId="36" borderId="0" xfId="0" applyFont="1" applyFill="1"/>
    <xf numFmtId="0" fontId="30" fillId="2" borderId="0" xfId="0" applyFont="1" applyFill="1" applyAlignment="1">
      <alignment horizontal="center" vertical="center" wrapText="1"/>
    </xf>
    <xf numFmtId="0" fontId="27" fillId="2" borderId="0" xfId="0" applyFont="1" applyFill="1" applyAlignment="1">
      <alignment horizontal="center" vertical="center" wrapText="1"/>
    </xf>
    <xf numFmtId="0" fontId="56" fillId="2" borderId="51" xfId="0" applyFont="1" applyFill="1" applyBorder="1" applyAlignment="1">
      <alignment horizontal="center" vertical="center" wrapText="1"/>
    </xf>
    <xf numFmtId="0" fontId="56" fillId="2" borderId="49" xfId="82" applyFont="1" applyFill="1" applyBorder="1" applyAlignment="1">
      <alignment vertical="center"/>
    </xf>
    <xf numFmtId="0" fontId="30" fillId="2" borderId="23" xfId="1" applyFont="1" applyFill="1" applyBorder="1" applyAlignment="1" applyProtection="1">
      <alignment horizontal="center" vertical="center" wrapText="1"/>
    </xf>
    <xf numFmtId="0" fontId="27" fillId="2" borderId="51" xfId="0" applyFont="1" applyFill="1" applyBorder="1" applyAlignment="1">
      <alignment horizontal="left" vertical="top"/>
    </xf>
    <xf numFmtId="0" fontId="55" fillId="2" borderId="0" xfId="0" applyFont="1" applyFill="1" applyAlignment="1">
      <alignment vertical="center"/>
    </xf>
    <xf numFmtId="14" fontId="32" fillId="34" borderId="49" xfId="0" applyNumberFormat="1" applyFont="1" applyFill="1" applyBorder="1" applyAlignment="1" applyProtection="1">
      <alignment horizontal="center" vertical="center"/>
      <protection locked="0"/>
    </xf>
    <xf numFmtId="0" fontId="32" fillId="34" borderId="49" xfId="0" applyFont="1" applyFill="1" applyBorder="1" applyAlignment="1" applyProtection="1">
      <alignment vertical="top" wrapText="1"/>
      <protection locked="0"/>
    </xf>
    <xf numFmtId="0" fontId="28" fillId="34" borderId="49" xfId="0" applyFont="1" applyFill="1" applyBorder="1" applyAlignment="1" applyProtection="1">
      <alignment horizontal="justify" vertical="top" wrapText="1"/>
      <protection locked="0"/>
    </xf>
    <xf numFmtId="0" fontId="28" fillId="34" borderId="49" xfId="0" applyFont="1" applyFill="1" applyBorder="1" applyAlignment="1" applyProtection="1">
      <alignment vertical="center" wrapText="1"/>
      <protection locked="0"/>
    </xf>
    <xf numFmtId="14" fontId="28" fillId="34" borderId="49" xfId="0" applyNumberFormat="1" applyFont="1" applyFill="1" applyBorder="1" applyAlignment="1" applyProtection="1">
      <alignment horizontal="center" vertical="center"/>
      <protection locked="0"/>
    </xf>
    <xf numFmtId="0" fontId="28" fillId="34" borderId="49" xfId="0" applyFont="1" applyFill="1" applyBorder="1" applyAlignment="1" applyProtection="1">
      <alignment vertical="top" wrapText="1"/>
      <protection locked="0"/>
    </xf>
    <xf numFmtId="0" fontId="28" fillId="34" borderId="49" xfId="0" applyFont="1" applyFill="1" applyBorder="1" applyAlignment="1" applyProtection="1">
      <alignment horizontal="justify" vertical="center" wrapText="1"/>
      <protection locked="0"/>
    </xf>
    <xf numFmtId="14" fontId="26" fillId="34" borderId="49" xfId="0" applyNumberFormat="1" applyFont="1" applyFill="1" applyBorder="1" applyAlignment="1">
      <alignment horizontal="center" vertical="center"/>
    </xf>
    <xf numFmtId="0" fontId="58" fillId="34" borderId="49" xfId="0" applyFont="1" applyFill="1" applyBorder="1" applyAlignment="1">
      <alignment horizontal="center" vertical="center" wrapText="1"/>
    </xf>
    <xf numFmtId="14" fontId="26" fillId="34" borderId="49" xfId="0" applyNumberFormat="1" applyFont="1" applyFill="1" applyBorder="1" applyAlignment="1">
      <alignment horizontal="center" vertical="center" wrapText="1"/>
    </xf>
    <xf numFmtId="0" fontId="27" fillId="34" borderId="49" xfId="0" applyFont="1" applyFill="1" applyBorder="1" applyAlignment="1">
      <alignment horizontal="center" vertical="center" wrapText="1"/>
    </xf>
    <xf numFmtId="0" fontId="27" fillId="34" borderId="49" xfId="0" applyFont="1" applyFill="1" applyBorder="1" applyAlignment="1">
      <alignment horizontal="justify" vertical="top" wrapText="1"/>
    </xf>
    <xf numFmtId="0" fontId="27" fillId="34" borderId="49" xfId="0" applyFont="1" applyFill="1" applyBorder="1" applyAlignment="1">
      <alignment horizontal="justify" vertical="top"/>
    </xf>
    <xf numFmtId="0" fontId="27" fillId="34" borderId="49" xfId="0" applyFont="1" applyFill="1" applyBorder="1" applyAlignment="1">
      <alignment horizontal="center" vertical="center"/>
    </xf>
    <xf numFmtId="0" fontId="28" fillId="34" borderId="49" xfId="0" applyFont="1" applyFill="1" applyBorder="1" applyAlignment="1" applyProtection="1">
      <alignment horizontal="justify" vertical="top" wrapText="1"/>
      <protection locked="0"/>
    </xf>
    <xf numFmtId="0" fontId="27" fillId="34" borderId="49" xfId="0" applyFont="1" applyFill="1" applyBorder="1" applyAlignment="1">
      <alignment horizontal="left" vertical="top" wrapText="1"/>
    </xf>
    <xf numFmtId="2" fontId="27" fillId="34" borderId="49" xfId="0" applyNumberFormat="1" applyFont="1" applyFill="1" applyBorder="1" applyAlignment="1">
      <alignment horizontal="justify" vertical="top" wrapText="1"/>
    </xf>
    <xf numFmtId="0" fontId="27" fillId="34" borderId="49" xfId="52" applyFont="1" applyFill="1" applyBorder="1" applyAlignment="1">
      <alignment horizontal="center" vertical="center" wrapText="1"/>
    </xf>
    <xf numFmtId="0" fontId="27" fillId="34" borderId="49" xfId="52" applyFont="1" applyFill="1" applyBorder="1" applyAlignment="1">
      <alignment horizontal="justify" vertical="top" wrapText="1"/>
    </xf>
    <xf numFmtId="0" fontId="27" fillId="0" borderId="49" xfId="1" applyFont="1" applyFill="1" applyBorder="1" applyAlignment="1" applyProtection="1">
      <alignment horizontal="center" vertical="center" wrapText="1"/>
    </xf>
    <xf numFmtId="0" fontId="27" fillId="0" borderId="49" xfId="0" applyFont="1" applyBorder="1" applyAlignment="1">
      <alignment horizontal="center" vertical="center" wrapText="1"/>
    </xf>
    <xf numFmtId="0" fontId="27" fillId="0" borderId="49" xfId="0" applyFont="1" applyBorder="1" applyAlignment="1">
      <alignment horizontal="justify" vertical="top" wrapText="1"/>
    </xf>
    <xf numFmtId="0" fontId="27" fillId="0" borderId="48" xfId="1" applyFont="1" applyFill="1" applyBorder="1" applyAlignment="1" applyProtection="1">
      <alignment horizontal="justify" vertical="top" wrapText="1"/>
    </xf>
    <xf numFmtId="0" fontId="27" fillId="0" borderId="23" xfId="1" applyFont="1" applyFill="1" applyBorder="1" applyAlignment="1" applyProtection="1">
      <alignment horizontal="justify" vertical="top" wrapText="1"/>
    </xf>
    <xf numFmtId="0" fontId="27" fillId="0" borderId="49" xfId="0" applyFont="1" applyBorder="1" applyAlignment="1">
      <alignment horizontal="center" vertical="center"/>
    </xf>
    <xf numFmtId="0" fontId="35" fillId="0" borderId="49" xfId="0" applyFont="1" applyBorder="1" applyAlignment="1">
      <alignment horizontal="justify" vertical="top" wrapText="1"/>
    </xf>
    <xf numFmtId="0" fontId="27" fillId="0" borderId="49" xfId="76" applyFont="1" applyFill="1" applyBorder="1" applyAlignment="1" applyProtection="1">
      <alignment horizontal="justify" vertical="top" wrapText="1"/>
    </xf>
    <xf numFmtId="0" fontId="27" fillId="0" borderId="49" xfId="0" applyFont="1" applyBorder="1" applyAlignment="1">
      <alignment horizontal="justify" vertical="top"/>
    </xf>
    <xf numFmtId="0" fontId="27" fillId="0" borderId="49" xfId="83" applyFont="1" applyFill="1" applyBorder="1" applyAlignment="1" applyProtection="1">
      <alignment horizontal="center" vertical="center" wrapText="1"/>
    </xf>
    <xf numFmtId="0" fontId="27" fillId="0" borderId="49" xfId="83" applyFont="1" applyFill="1" applyBorder="1" applyAlignment="1" applyProtection="1">
      <alignment horizontal="justify" vertical="top" wrapText="1"/>
    </xf>
    <xf numFmtId="2" fontId="27" fillId="0" borderId="49" xfId="0" applyNumberFormat="1" applyFont="1" applyBorder="1" applyAlignment="1">
      <alignment horizontal="justify" vertical="top" wrapText="1"/>
    </xf>
    <xf numFmtId="0" fontId="27" fillId="0" borderId="49" xfId="102" applyFont="1" applyBorder="1" applyAlignment="1">
      <alignment horizontal="justify" vertical="top" wrapText="1"/>
    </xf>
    <xf numFmtId="0" fontId="27" fillId="0" borderId="49" xfId="82" applyFont="1" applyBorder="1" applyAlignment="1">
      <alignment horizontal="justify" vertical="top" wrapText="1"/>
    </xf>
    <xf numFmtId="49" fontId="27" fillId="0" borderId="49" xfId="0" applyNumberFormat="1" applyFont="1" applyBorder="1" applyAlignment="1">
      <alignment horizontal="center" vertical="center" wrapText="1"/>
    </xf>
    <xf numFmtId="49" fontId="27" fillId="0" borderId="49" xfId="0" applyNumberFormat="1" applyFont="1" applyBorder="1" applyAlignment="1">
      <alignment horizontal="justify" vertical="top" wrapText="1"/>
    </xf>
    <xf numFmtId="0" fontId="27" fillId="0" borderId="48" xfId="1" applyFont="1" applyFill="1" applyBorder="1" applyAlignment="1" applyProtection="1">
      <alignment horizontal="center" vertical="center" wrapText="1"/>
    </xf>
    <xf numFmtId="0" fontId="27" fillId="0" borderId="53" xfId="1" applyFont="1" applyFill="1" applyBorder="1" applyAlignment="1" applyProtection="1">
      <alignment horizontal="center" vertical="center" wrapText="1"/>
    </xf>
    <xf numFmtId="0" fontId="27" fillId="0" borderId="23" xfId="1" applyFont="1" applyFill="1" applyBorder="1" applyAlignment="1" applyProtection="1">
      <alignment horizontal="center" vertical="center" wrapText="1"/>
    </xf>
    <xf numFmtId="0" fontId="27" fillId="0" borderId="48" xfId="0" applyFont="1" applyBorder="1" applyAlignment="1">
      <alignment horizontal="justify" vertical="top" wrapText="1"/>
    </xf>
    <xf numFmtId="0" fontId="27" fillId="0" borderId="53" xfId="0" applyFont="1" applyBorder="1" applyAlignment="1">
      <alignment horizontal="justify" vertical="top" wrapText="1"/>
    </xf>
    <xf numFmtId="0" fontId="27" fillId="0" borderId="23" xfId="0" applyFont="1" applyBorder="1" applyAlignment="1">
      <alignment horizontal="justify" vertical="top" wrapText="1"/>
    </xf>
    <xf numFmtId="0" fontId="30" fillId="0" borderId="49" xfId="0" applyFont="1" applyBorder="1" applyAlignment="1">
      <alignment horizontal="justify" vertical="top" wrapText="1"/>
    </xf>
    <xf numFmtId="0" fontId="27" fillId="0" borderId="49" xfId="1" applyFont="1" applyFill="1" applyBorder="1" applyAlignment="1" applyProtection="1">
      <alignment horizontal="justify" vertical="top" wrapText="1"/>
    </xf>
    <xf numFmtId="0" fontId="27" fillId="0" borderId="48" xfId="82" applyFont="1" applyBorder="1" applyAlignment="1">
      <alignment horizontal="justify" vertical="top" wrapText="1"/>
    </xf>
    <xf numFmtId="0" fontId="27" fillId="0" borderId="23" xfId="82" applyFont="1" applyBorder="1" applyAlignment="1">
      <alignment horizontal="justify" vertical="top" wrapText="1"/>
    </xf>
    <xf numFmtId="49" fontId="27" fillId="0" borderId="48" xfId="1" applyNumberFormat="1" applyFont="1" applyFill="1" applyBorder="1" applyAlignment="1" applyProtection="1">
      <alignment horizontal="center" vertical="center" wrapText="1"/>
    </xf>
    <xf numFmtId="49" fontId="27" fillId="0" borderId="53" xfId="1" applyNumberFormat="1" applyFont="1" applyFill="1" applyBorder="1" applyAlignment="1" applyProtection="1">
      <alignment horizontal="center" vertical="center" wrapText="1"/>
    </xf>
    <xf numFmtId="49" fontId="27" fillId="0" borderId="23" xfId="1" applyNumberFormat="1" applyFont="1" applyFill="1" applyBorder="1" applyAlignment="1" applyProtection="1">
      <alignment horizontal="center" vertical="center" wrapText="1"/>
    </xf>
    <xf numFmtId="0" fontId="30" fillId="0" borderId="48" xfId="0" applyFont="1" applyBorder="1" applyAlignment="1">
      <alignment horizontal="justify" vertical="top" wrapText="1"/>
    </xf>
    <xf numFmtId="0" fontId="30" fillId="0" borderId="53" xfId="0" applyFont="1" applyBorder="1" applyAlignment="1">
      <alignment horizontal="justify" vertical="top" wrapText="1"/>
    </xf>
    <xf numFmtId="0" fontId="30" fillId="0" borderId="23" xfId="0" applyFont="1" applyBorder="1" applyAlignment="1">
      <alignment horizontal="justify" vertical="top" wrapText="1"/>
    </xf>
    <xf numFmtId="0" fontId="27" fillId="37" borderId="49" xfId="0" applyFont="1" applyFill="1" applyBorder="1" applyAlignment="1">
      <alignment horizontal="justify" vertical="top" wrapText="1"/>
    </xf>
    <xf numFmtId="0" fontId="27" fillId="42" borderId="49" xfId="0" applyFont="1" applyFill="1" applyBorder="1" applyAlignment="1">
      <alignment horizontal="justify" vertical="top" wrapText="1"/>
    </xf>
    <xf numFmtId="166" fontId="30" fillId="33" borderId="47" xfId="0" applyNumberFormat="1" applyFont="1" applyFill="1" applyBorder="1" applyAlignment="1">
      <alignment horizontal="left" vertical="center"/>
    </xf>
    <xf numFmtId="166" fontId="30" fillId="33" borderId="24" xfId="0" applyNumberFormat="1" applyFont="1" applyFill="1" applyBorder="1" applyAlignment="1">
      <alignment horizontal="left" vertical="center"/>
    </xf>
    <xf numFmtId="166" fontId="30" fillId="26" borderId="47" xfId="0" applyNumberFormat="1" applyFont="1" applyFill="1" applyBorder="1" applyAlignment="1">
      <alignment horizontal="left" vertical="center"/>
    </xf>
    <xf numFmtId="166" fontId="30" fillId="26" borderId="24" xfId="0" applyNumberFormat="1" applyFont="1" applyFill="1" applyBorder="1" applyAlignment="1">
      <alignment horizontal="left" vertical="center"/>
    </xf>
    <xf numFmtId="166" fontId="30" fillId="2" borderId="47" xfId="0" applyNumberFormat="1" applyFont="1" applyFill="1" applyBorder="1" applyAlignment="1">
      <alignment horizontal="left" vertical="center"/>
    </xf>
    <xf numFmtId="166" fontId="30" fillId="2" borderId="24" xfId="0" applyNumberFormat="1" applyFont="1" applyFill="1" applyBorder="1" applyAlignment="1">
      <alignment horizontal="left" vertical="center"/>
    </xf>
    <xf numFmtId="166" fontId="30" fillId="32" borderId="47" xfId="0" applyNumberFormat="1" applyFont="1" applyFill="1" applyBorder="1" applyAlignment="1">
      <alignment horizontal="left" vertical="center"/>
    </xf>
    <xf numFmtId="166" fontId="30" fillId="32" borderId="24" xfId="0" applyNumberFormat="1" applyFont="1" applyFill="1" applyBorder="1" applyAlignment="1">
      <alignment horizontal="left" vertical="center"/>
    </xf>
    <xf numFmtId="0" fontId="30" fillId="2" borderId="0" xfId="0" applyFont="1" applyFill="1" applyAlignment="1">
      <alignment vertical="top" wrapText="1"/>
    </xf>
    <xf numFmtId="0" fontId="30" fillId="2" borderId="47" xfId="82" applyFont="1" applyFill="1" applyBorder="1" applyAlignment="1">
      <alignment vertical="center"/>
    </xf>
    <xf numFmtId="0" fontId="30" fillId="2" borderId="40" xfId="82" applyFont="1" applyFill="1" applyBorder="1" applyAlignment="1">
      <alignment vertical="center"/>
    </xf>
    <xf numFmtId="0" fontId="30" fillId="0" borderId="40" xfId="82" applyFont="1" applyBorder="1" applyAlignment="1">
      <alignment vertical="center"/>
    </xf>
    <xf numFmtId="0" fontId="30" fillId="2" borderId="24" xfId="82" applyFont="1" applyFill="1" applyBorder="1" applyAlignment="1">
      <alignment vertical="center"/>
    </xf>
    <xf numFmtId="0" fontId="30" fillId="2" borderId="50" xfId="82" applyFont="1" applyFill="1" applyBorder="1" applyAlignment="1">
      <alignment vertical="center"/>
    </xf>
    <xf numFmtId="0" fontId="27" fillId="26" borderId="48" xfId="0" applyFont="1" applyFill="1" applyBorder="1" applyAlignment="1">
      <alignment horizontal="center" vertical="center" wrapText="1"/>
    </xf>
    <xf numFmtId="0" fontId="27" fillId="26" borderId="53" xfId="0" applyFont="1" applyFill="1" applyBorder="1" applyAlignment="1">
      <alignment horizontal="center" vertical="center" wrapText="1"/>
    </xf>
    <xf numFmtId="0" fontId="27" fillId="26" borderId="23" xfId="0" applyFont="1" applyFill="1" applyBorder="1" applyAlignment="1">
      <alignment horizontal="center" vertical="center" wrapText="1"/>
    </xf>
    <xf numFmtId="0" fontId="27" fillId="26" borderId="48" xfId="52" applyFont="1" applyFill="1" applyBorder="1" applyAlignment="1">
      <alignment horizontal="justify" vertical="top" wrapText="1"/>
    </xf>
    <xf numFmtId="0" fontId="27" fillId="26" borderId="53" xfId="52" applyFont="1" applyFill="1" applyBorder="1" applyAlignment="1">
      <alignment horizontal="justify" vertical="top" wrapText="1"/>
    </xf>
    <xf numFmtId="0" fontId="27" fillId="26" borderId="23" xfId="52" applyFont="1" applyFill="1" applyBorder="1" applyAlignment="1">
      <alignment horizontal="justify" vertical="top" wrapText="1"/>
    </xf>
    <xf numFmtId="0" fontId="27" fillId="26" borderId="49" xfId="0" applyFont="1" applyFill="1" applyBorder="1" applyAlignment="1">
      <alignment horizontal="center" vertical="center" wrapText="1"/>
    </xf>
    <xf numFmtId="0" fontId="27" fillId="26" borderId="49" xfId="0" applyFont="1" applyFill="1" applyBorder="1" applyAlignment="1">
      <alignment horizontal="justify" vertical="top" wrapText="1"/>
    </xf>
    <xf numFmtId="0" fontId="30" fillId="26" borderId="49" xfId="0" applyFont="1" applyFill="1" applyBorder="1" applyAlignment="1">
      <alignment horizontal="justify" vertical="top" wrapText="1"/>
    </xf>
    <xf numFmtId="0" fontId="27" fillId="26" borderId="49" xfId="52" applyFont="1" applyFill="1" applyBorder="1" applyAlignment="1">
      <alignment horizontal="justify" vertical="top" wrapText="1"/>
    </xf>
    <xf numFmtId="0" fontId="27" fillId="26" borderId="49" xfId="55" applyFont="1" applyFill="1" applyBorder="1" applyAlignment="1">
      <alignment horizontal="justify" vertical="top" wrapText="1"/>
    </xf>
    <xf numFmtId="0" fontId="30" fillId="26" borderId="49" xfId="0" applyFont="1" applyFill="1" applyBorder="1" applyAlignment="1">
      <alignment horizontal="center" vertical="center" wrapText="1"/>
    </xf>
    <xf numFmtId="0" fontId="27" fillId="26" borderId="49" xfId="1" applyFont="1" applyFill="1" applyBorder="1" applyAlignment="1" applyProtection="1">
      <alignment horizontal="center" vertical="center" wrapText="1"/>
    </xf>
    <xf numFmtId="0" fontId="27" fillId="26" borderId="49" xfId="54" applyFont="1" applyFill="1" applyBorder="1" applyAlignment="1">
      <alignment horizontal="center" vertical="center" wrapText="1"/>
    </xf>
    <xf numFmtId="0" fontId="27" fillId="26" borderId="49" xfId="1" applyFont="1" applyFill="1" applyBorder="1" applyAlignment="1" applyProtection="1">
      <alignment horizontal="justify" vertical="top" wrapText="1"/>
    </xf>
    <xf numFmtId="0" fontId="27" fillId="26" borderId="48" xfId="0" applyFont="1" applyFill="1" applyBorder="1" applyAlignment="1">
      <alignment horizontal="justify" vertical="top" wrapText="1"/>
    </xf>
    <xf numFmtId="0" fontId="27" fillId="26" borderId="53" xfId="0" applyFont="1" applyFill="1" applyBorder="1" applyAlignment="1">
      <alignment horizontal="justify" vertical="top" wrapText="1"/>
    </xf>
    <xf numFmtId="0" fontId="27" fillId="26" borderId="23" xfId="0" applyFont="1" applyFill="1" applyBorder="1" applyAlignment="1">
      <alignment horizontal="justify" vertical="top" wrapText="1"/>
    </xf>
    <xf numFmtId="0" fontId="27" fillId="26" borderId="49" xfId="0" applyFont="1" applyFill="1" applyBorder="1" applyAlignment="1">
      <alignment horizontal="center" vertical="center"/>
    </xf>
    <xf numFmtId="0" fontId="27" fillId="26" borderId="49" xfId="0" quotePrefix="1" applyFont="1" applyFill="1" applyBorder="1" applyAlignment="1">
      <alignment horizontal="justify" vertical="top" wrapText="1"/>
    </xf>
    <xf numFmtId="0" fontId="27" fillId="26" borderId="49" xfId="52" applyFont="1" applyFill="1" applyBorder="1" applyAlignment="1">
      <alignment horizontal="center" vertical="center" wrapText="1"/>
    </xf>
    <xf numFmtId="0" fontId="27" fillId="26" borderId="49" xfId="0" applyFont="1" applyFill="1" applyBorder="1" applyAlignment="1">
      <alignment horizontal="justify" vertical="top"/>
    </xf>
    <xf numFmtId="0" fontId="35" fillId="26" borderId="49" xfId="52" applyFont="1" applyFill="1" applyBorder="1" applyAlignment="1">
      <alignment horizontal="justify" vertical="top" wrapText="1"/>
    </xf>
    <xf numFmtId="0" fontId="27" fillId="27" borderId="49" xfId="0" applyFont="1" applyFill="1" applyBorder="1" applyAlignment="1">
      <alignment horizontal="justify" vertical="top" wrapText="1"/>
    </xf>
    <xf numFmtId="0" fontId="27" fillId="26" borderId="49" xfId="102" applyFont="1" applyFill="1" applyBorder="1" applyAlignment="1">
      <alignment horizontal="justify" vertical="top" wrapText="1"/>
    </xf>
    <xf numFmtId="0" fontId="27" fillId="27" borderId="49" xfId="0" applyFont="1" applyFill="1" applyBorder="1" applyAlignment="1">
      <alignment horizontal="center" vertical="center" wrapText="1"/>
    </xf>
    <xf numFmtId="0" fontId="27" fillId="27" borderId="48" xfId="0" applyFont="1" applyFill="1" applyBorder="1" applyAlignment="1">
      <alignment horizontal="center" vertical="center" wrapText="1"/>
    </xf>
    <xf numFmtId="0" fontId="27" fillId="27" borderId="53" xfId="0" applyFont="1" applyFill="1" applyBorder="1" applyAlignment="1">
      <alignment horizontal="center" vertical="center" wrapText="1"/>
    </xf>
    <xf numFmtId="0" fontId="27" fillId="27" borderId="23" xfId="0" applyFont="1" applyFill="1" applyBorder="1" applyAlignment="1">
      <alignment horizontal="center" vertical="center" wrapText="1"/>
    </xf>
    <xf numFmtId="0" fontId="27" fillId="27" borderId="48" xfId="0" applyFont="1" applyFill="1" applyBorder="1" applyAlignment="1">
      <alignment horizontal="justify" vertical="top" wrapText="1"/>
    </xf>
    <xf numFmtId="0" fontId="27" fillId="27" borderId="53" xfId="0" applyFont="1" applyFill="1" applyBorder="1" applyAlignment="1">
      <alignment horizontal="justify" vertical="top" wrapText="1"/>
    </xf>
    <xf numFmtId="0" fontId="27" fillId="27" borderId="23" xfId="0" applyFont="1" applyFill="1" applyBorder="1" applyAlignment="1">
      <alignment horizontal="justify" vertical="top" wrapText="1"/>
    </xf>
    <xf numFmtId="0" fontId="27" fillId="0" borderId="49" xfId="0" applyFont="1" applyBorder="1" applyAlignment="1">
      <alignment horizontal="left" vertical="top" wrapText="1"/>
    </xf>
    <xf numFmtId="0" fontId="30" fillId="0" borderId="49" xfId="1" applyFont="1" applyFill="1" applyBorder="1" applyAlignment="1" applyProtection="1">
      <alignment horizontal="justify" vertical="top" wrapText="1"/>
    </xf>
    <xf numFmtId="0" fontId="27" fillId="0" borderId="48" xfId="54" applyFont="1" applyBorder="1" applyAlignment="1">
      <alignment horizontal="center" vertical="center" wrapText="1"/>
    </xf>
    <xf numFmtId="0" fontId="27" fillId="0" borderId="53" xfId="54" applyFont="1" applyBorder="1" applyAlignment="1">
      <alignment horizontal="center" vertical="center" wrapText="1"/>
    </xf>
    <xf numFmtId="0" fontId="27" fillId="0" borderId="23" xfId="54" applyFont="1" applyBorder="1" applyAlignment="1">
      <alignment horizontal="center" vertical="center" wrapText="1"/>
    </xf>
    <xf numFmtId="0" fontId="38" fillId="31" borderId="49" xfId="0" applyFont="1" applyFill="1" applyBorder="1" applyAlignment="1">
      <alignment horizontal="center" vertical="top" wrapText="1"/>
    </xf>
    <xf numFmtId="0" fontId="40" fillId="29" borderId="49" xfId="0" applyFont="1" applyFill="1" applyBorder="1" applyAlignment="1">
      <alignment horizontal="center" readingOrder="1"/>
    </xf>
    <xf numFmtId="0" fontId="33" fillId="29" borderId="25" xfId="0" applyFont="1" applyFill="1" applyBorder="1" applyAlignment="1">
      <alignment horizontal="center" vertical="center"/>
    </xf>
    <xf numFmtId="0" fontId="33" fillId="29" borderId="41" xfId="0" applyFont="1" applyFill="1" applyBorder="1" applyAlignment="1">
      <alignment horizontal="center" vertical="center"/>
    </xf>
    <xf numFmtId="0" fontId="33" fillId="29" borderId="26" xfId="0" applyFont="1" applyFill="1" applyBorder="1" applyAlignment="1">
      <alignment horizontal="center" vertical="center"/>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9" xfId="0" applyFont="1" applyBorder="1" applyAlignment="1">
      <alignment horizontal="center" vertical="center"/>
    </xf>
    <xf numFmtId="0" fontId="0" fillId="2" borderId="0" xfId="0" applyFill="1"/>
    <xf numFmtId="0" fontId="28" fillId="26" borderId="49" xfId="0" applyFont="1" applyFill="1" applyBorder="1" applyAlignment="1">
      <alignment horizontal="center" vertical="center" wrapText="1"/>
    </xf>
    <xf numFmtId="0" fontId="28" fillId="26" borderId="49" xfId="0" applyFont="1" applyFill="1" applyBorder="1" applyAlignment="1">
      <alignment horizontal="justify" vertical="top" wrapText="1"/>
    </xf>
    <xf numFmtId="0" fontId="28" fillId="26" borderId="48" xfId="0" applyFont="1" applyFill="1" applyBorder="1" applyAlignment="1">
      <alignment horizontal="left" vertical="top" wrapText="1"/>
    </xf>
    <xf numFmtId="0" fontId="28" fillId="26" borderId="23" xfId="0" applyFont="1" applyFill="1" applyBorder="1" applyAlignment="1">
      <alignment horizontal="left" vertical="top" wrapText="1"/>
    </xf>
    <xf numFmtId="0" fontId="28" fillId="27" borderId="48" xfId="0" applyFont="1" applyFill="1" applyBorder="1" applyAlignment="1">
      <alignment horizontal="center" vertical="center" wrapText="1"/>
    </xf>
    <xf numFmtId="0" fontId="28" fillId="27" borderId="53" xfId="0" applyFont="1" applyFill="1" applyBorder="1" applyAlignment="1">
      <alignment horizontal="center" vertical="center" wrapText="1"/>
    </xf>
    <xf numFmtId="0" fontId="28" fillId="27" borderId="23" xfId="0" applyFont="1" applyFill="1" applyBorder="1" applyAlignment="1">
      <alignment horizontal="center" vertical="center" wrapText="1"/>
    </xf>
    <xf numFmtId="0" fontId="28" fillId="27" borderId="48" xfId="0" applyFont="1" applyFill="1" applyBorder="1" applyAlignment="1">
      <alignment horizontal="justify" vertical="top" wrapText="1"/>
    </xf>
    <xf numFmtId="0" fontId="28" fillId="27" borderId="53" xfId="0" applyFont="1" applyFill="1" applyBorder="1" applyAlignment="1">
      <alignment horizontal="justify" vertical="top" wrapText="1"/>
    </xf>
    <xf numFmtId="0" fontId="28" fillId="27" borderId="23" xfId="0" applyFont="1" applyFill="1" applyBorder="1" applyAlignment="1">
      <alignment horizontal="justify" vertical="top" wrapText="1"/>
    </xf>
    <xf numFmtId="0" fontId="28" fillId="27" borderId="49" xfId="0" applyFont="1" applyFill="1" applyBorder="1" applyAlignment="1">
      <alignment horizontal="center" vertical="center" wrapText="1"/>
    </xf>
    <xf numFmtId="0" fontId="28" fillId="41" borderId="49" xfId="0" applyFont="1" applyFill="1" applyBorder="1" applyAlignment="1">
      <alignment horizontal="center" vertical="center" wrapText="1"/>
    </xf>
    <xf numFmtId="0" fontId="28" fillId="27" borderId="49" xfId="0" applyFont="1" applyFill="1" applyBorder="1" applyAlignment="1">
      <alignment horizontal="justify" vertical="top" wrapText="1"/>
    </xf>
    <xf numFmtId="0" fontId="28" fillId="26" borderId="49" xfId="54" applyFont="1" applyFill="1" applyBorder="1" applyAlignment="1">
      <alignment horizontal="center" vertical="center" wrapText="1"/>
    </xf>
    <xf numFmtId="0" fontId="28" fillId="26" borderId="49" xfId="1" applyFont="1" applyFill="1" applyBorder="1" applyAlignment="1" applyProtection="1">
      <alignment horizontal="center" vertical="center" wrapText="1"/>
    </xf>
    <xf numFmtId="0" fontId="28" fillId="26" borderId="49" xfId="52" applyFont="1" applyFill="1" applyBorder="1" applyAlignment="1">
      <alignment horizontal="justify" vertical="top" wrapText="1"/>
    </xf>
    <xf numFmtId="0" fontId="28" fillId="26" borderId="49" xfId="102" applyFont="1" applyFill="1" applyBorder="1" applyAlignment="1">
      <alignment horizontal="justify" vertical="top" wrapText="1"/>
    </xf>
    <xf numFmtId="0" fontId="28" fillId="26" borderId="49" xfId="52" applyFont="1" applyFill="1" applyBorder="1" applyAlignment="1">
      <alignment horizontal="center" vertical="center" wrapText="1"/>
    </xf>
    <xf numFmtId="0" fontId="47" fillId="26" borderId="49" xfId="52" applyFont="1" applyFill="1" applyBorder="1" applyAlignment="1">
      <alignment horizontal="justify" vertical="top" wrapText="1"/>
    </xf>
    <xf numFmtId="0" fontId="28" fillId="26" borderId="49" xfId="0" quotePrefix="1" applyFont="1" applyFill="1" applyBorder="1" applyAlignment="1">
      <alignment horizontal="justify" vertical="top" wrapText="1"/>
    </xf>
    <xf numFmtId="0" fontId="28" fillId="26" borderId="49" xfId="0" applyFont="1" applyFill="1" applyBorder="1" applyAlignment="1">
      <alignment horizontal="justify" vertical="top"/>
    </xf>
    <xf numFmtId="0" fontId="28" fillId="26" borderId="49" xfId="0" applyFont="1" applyFill="1" applyBorder="1" applyAlignment="1">
      <alignment horizontal="center" vertical="center"/>
    </xf>
    <xf numFmtId="0" fontId="28" fillId="26" borderId="49" xfId="1" applyFont="1" applyFill="1" applyBorder="1" applyAlignment="1" applyProtection="1">
      <alignment horizontal="justify" vertical="top" wrapText="1"/>
    </xf>
    <xf numFmtId="0" fontId="37" fillId="26" borderId="49" xfId="0" applyFont="1" applyFill="1" applyBorder="1" applyAlignment="1">
      <alignment horizontal="justify" vertical="top" wrapText="1"/>
    </xf>
    <xf numFmtId="0" fontId="29" fillId="26" borderId="49" xfId="0" applyFont="1" applyFill="1" applyBorder="1" applyAlignment="1">
      <alignment horizontal="justify" vertical="top" wrapText="1"/>
    </xf>
    <xf numFmtId="0" fontId="28" fillId="26" borderId="49" xfId="55" applyFont="1" applyFill="1" applyBorder="1" applyAlignment="1">
      <alignment horizontal="justify" vertical="top" wrapText="1"/>
    </xf>
    <xf numFmtId="0" fontId="29" fillId="26" borderId="49" xfId="0" applyFont="1" applyFill="1" applyBorder="1" applyAlignment="1">
      <alignment horizontal="center" vertical="center" wrapText="1"/>
    </xf>
    <xf numFmtId="0" fontId="28" fillId="26" borderId="48" xfId="0" applyFont="1" applyFill="1" applyBorder="1" applyAlignment="1">
      <alignment horizontal="center" vertical="center" wrapText="1"/>
    </xf>
    <xf numFmtId="0" fontId="28" fillId="26" borderId="53" xfId="0" applyFont="1" applyFill="1" applyBorder="1" applyAlignment="1">
      <alignment horizontal="center" vertical="center" wrapText="1"/>
    </xf>
    <xf numFmtId="0" fontId="28" fillId="26" borderId="23" xfId="0" applyFont="1" applyFill="1" applyBorder="1" applyAlignment="1">
      <alignment horizontal="center" vertical="center" wrapText="1"/>
    </xf>
    <xf numFmtId="0" fontId="28" fillId="26" borderId="48" xfId="52" applyFont="1" applyFill="1" applyBorder="1" applyAlignment="1">
      <alignment horizontal="justify" vertical="top" wrapText="1"/>
    </xf>
    <xf numFmtId="0" fontId="28" fillId="26" borderId="53" xfId="52" applyFont="1" applyFill="1" applyBorder="1" applyAlignment="1">
      <alignment horizontal="justify" vertical="top" wrapText="1"/>
    </xf>
    <xf numFmtId="0" fontId="28" fillId="26" borderId="23" xfId="52" applyFont="1" applyFill="1" applyBorder="1" applyAlignment="1">
      <alignment horizontal="justify" vertical="top" wrapText="1"/>
    </xf>
    <xf numFmtId="0" fontId="27" fillId="2" borderId="50" xfId="0" applyFont="1" applyFill="1" applyBorder="1" applyAlignment="1">
      <alignment horizontal="left"/>
    </xf>
    <xf numFmtId="0" fontId="27" fillId="2" borderId="51" xfId="0" applyFont="1" applyFill="1" applyBorder="1"/>
    <xf numFmtId="0" fontId="27" fillId="2" borderId="10" xfId="0" applyFont="1" applyFill="1" applyBorder="1" applyAlignment="1">
      <alignment horizontal="left"/>
    </xf>
    <xf numFmtId="0" fontId="27" fillId="2" borderId="0" xfId="0" applyFont="1" applyFill="1"/>
    <xf numFmtId="0" fontId="30" fillId="2" borderId="51" xfId="0" applyFont="1" applyFill="1" applyBorder="1" applyAlignment="1">
      <alignment horizontal="center" vertical="center"/>
    </xf>
    <xf numFmtId="0" fontId="30" fillId="2" borderId="51" xfId="0" applyFont="1" applyFill="1" applyBorder="1" applyAlignment="1">
      <alignment horizontal="justify" vertical="top"/>
    </xf>
    <xf numFmtId="0" fontId="30" fillId="2" borderId="52"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4" xfId="0" applyFont="1" applyFill="1" applyBorder="1" applyAlignment="1">
      <alignment horizontal="center" vertical="center"/>
    </xf>
    <xf numFmtId="0" fontId="27" fillId="2" borderId="0" xfId="0" applyFont="1" applyFill="1" applyAlignment="1">
      <alignment horizontal="center"/>
    </xf>
    <xf numFmtId="0" fontId="27" fillId="2" borderId="0" xfId="0" applyFont="1" applyFill="1" applyAlignment="1">
      <alignment horizontal="justify" vertical="top"/>
    </xf>
    <xf numFmtId="0" fontId="27" fillId="2" borderId="14" xfId="0" applyFont="1" applyFill="1" applyBorder="1" applyAlignment="1">
      <alignment horizontal="center"/>
    </xf>
    <xf numFmtId="0" fontId="30" fillId="2" borderId="10" xfId="82" applyFont="1" applyFill="1" applyBorder="1" applyAlignment="1">
      <alignment horizontal="left" vertical="center"/>
    </xf>
    <xf numFmtId="0" fontId="30" fillId="2" borderId="0" xfId="82" applyFont="1" applyFill="1" applyAlignment="1">
      <alignment horizontal="left" vertical="center"/>
    </xf>
    <xf numFmtId="0" fontId="30" fillId="2" borderId="0" xfId="82" applyFont="1" applyFill="1" applyAlignment="1">
      <alignment horizontal="justify" vertical="top"/>
    </xf>
    <xf numFmtId="166" fontId="30" fillId="2" borderId="49" xfId="0" applyNumberFormat="1" applyFont="1" applyFill="1" applyBorder="1" applyAlignment="1">
      <alignment horizontal="center" vertical="center"/>
    </xf>
    <xf numFmtId="166" fontId="30" fillId="26" borderId="49" xfId="0" applyNumberFormat="1" applyFont="1" applyFill="1" applyBorder="1" applyAlignment="1">
      <alignment horizontal="left" vertical="center"/>
    </xf>
    <xf numFmtId="166" fontId="30" fillId="2" borderId="49" xfId="0" applyNumberFormat="1" applyFont="1" applyFill="1" applyBorder="1" applyAlignment="1">
      <alignment horizontal="left" vertical="center"/>
    </xf>
    <xf numFmtId="166" fontId="30" fillId="25" borderId="49" xfId="0" applyNumberFormat="1" applyFont="1" applyFill="1" applyBorder="1" applyAlignment="1">
      <alignment horizontal="left" vertical="center"/>
    </xf>
    <xf numFmtId="0" fontId="40" fillId="26" borderId="49" xfId="0" applyFont="1" applyFill="1" applyBorder="1" applyAlignment="1">
      <alignment horizontal="justify" vertical="top" wrapText="1"/>
    </xf>
    <xf numFmtId="0" fontId="28" fillId="26" borderId="48" xfId="0" applyFont="1" applyFill="1" applyBorder="1" applyAlignment="1">
      <alignment horizontal="justify" vertical="top" wrapText="1"/>
    </xf>
    <xf numFmtId="0" fontId="28" fillId="26" borderId="23" xfId="0" applyFont="1" applyFill="1" applyBorder="1" applyAlignment="1">
      <alignment horizontal="justify" vertical="top" wrapText="1"/>
    </xf>
    <xf numFmtId="0" fontId="37" fillId="26" borderId="49" xfId="1" applyFont="1" applyFill="1" applyBorder="1" applyAlignment="1" applyProtection="1">
      <alignment horizontal="justify" vertical="top" wrapText="1"/>
    </xf>
    <xf numFmtId="0" fontId="46" fillId="26" borderId="49" xfId="1" applyFont="1" applyFill="1" applyBorder="1" applyAlignment="1" applyProtection="1">
      <alignment horizontal="center" vertical="center" wrapText="1"/>
    </xf>
    <xf numFmtId="0" fontId="46" fillId="26" borderId="49" xfId="0" applyFont="1" applyFill="1" applyBorder="1" applyAlignment="1">
      <alignment horizontal="justify" vertical="top" wrapText="1"/>
    </xf>
    <xf numFmtId="0" fontId="27" fillId="0" borderId="50" xfId="0" applyFont="1" applyBorder="1" applyAlignment="1">
      <alignment horizontal="center" vertical="center"/>
    </xf>
    <xf numFmtId="0" fontId="27" fillId="0" borderId="51" xfId="0" applyFont="1" applyBorder="1" applyAlignment="1">
      <alignment horizontal="center" vertical="center"/>
    </xf>
    <xf numFmtId="0" fontId="27" fillId="0" borderId="10" xfId="0" applyFont="1" applyBorder="1" applyAlignment="1">
      <alignment horizontal="center" vertical="center"/>
    </xf>
    <xf numFmtId="0" fontId="27" fillId="0" borderId="0" xfId="0" applyFont="1" applyAlignment="1">
      <alignment horizontal="center" vertical="center"/>
    </xf>
    <xf numFmtId="0" fontId="30" fillId="0" borderId="51" xfId="0" applyFont="1" applyBorder="1" applyAlignment="1">
      <alignment horizontal="center" vertical="center"/>
    </xf>
    <xf numFmtId="0" fontId="30" fillId="0" borderId="52" xfId="0" applyFont="1" applyBorder="1" applyAlignment="1">
      <alignment horizontal="center" vertical="center"/>
    </xf>
    <xf numFmtId="0" fontId="30" fillId="0" borderId="0" xfId="0" applyFont="1" applyAlignment="1">
      <alignment horizontal="center" vertical="center"/>
    </xf>
    <xf numFmtId="0" fontId="30" fillId="0" borderId="14" xfId="0" applyFont="1" applyBorder="1" applyAlignment="1">
      <alignment horizontal="center" vertical="center"/>
    </xf>
    <xf numFmtId="0" fontId="27" fillId="0" borderId="14" xfId="0" applyFont="1" applyBorder="1" applyAlignment="1">
      <alignment horizontal="center" vertical="center"/>
    </xf>
    <xf numFmtId="0" fontId="30" fillId="0" borderId="10" xfId="82" applyFont="1" applyBorder="1" applyAlignment="1">
      <alignment horizontal="left" vertical="center"/>
    </xf>
    <xf numFmtId="0" fontId="30" fillId="0" borderId="0" xfId="82" applyFont="1" applyAlignment="1">
      <alignment horizontal="left" vertical="center"/>
    </xf>
    <xf numFmtId="166" fontId="30" fillId="0" borderId="49" xfId="0" applyNumberFormat="1" applyFont="1" applyBorder="1" applyAlignment="1">
      <alignment horizontal="center" vertical="center"/>
    </xf>
    <xf numFmtId="166" fontId="30" fillId="0" borderId="49" xfId="0" applyNumberFormat="1" applyFont="1" applyBorder="1" applyAlignment="1">
      <alignment horizontal="left" vertical="center"/>
    </xf>
    <xf numFmtId="0" fontId="27" fillId="38" borderId="48" xfId="1" applyFont="1" applyFill="1" applyBorder="1" applyAlignment="1" applyProtection="1">
      <alignment horizontal="center" vertical="center" wrapText="1"/>
    </xf>
    <xf numFmtId="0" fontId="27" fillId="38" borderId="53" xfId="1" applyFont="1" applyFill="1" applyBorder="1" applyAlignment="1" applyProtection="1">
      <alignment horizontal="center" vertical="center" wrapText="1"/>
    </xf>
    <xf numFmtId="0" fontId="27" fillId="38" borderId="23" xfId="1" applyFont="1" applyFill="1" applyBorder="1" applyAlignment="1" applyProtection="1">
      <alignment horizontal="center" vertical="center" wrapText="1"/>
    </xf>
    <xf numFmtId="0" fontId="27" fillId="38" borderId="48" xfId="0" applyFont="1" applyFill="1" applyBorder="1" applyAlignment="1">
      <alignment horizontal="justify" vertical="top" wrapText="1"/>
    </xf>
    <xf numFmtId="0" fontId="27" fillId="38" borderId="53" xfId="0" applyFont="1" applyFill="1" applyBorder="1" applyAlignment="1">
      <alignment horizontal="justify" vertical="top" wrapText="1"/>
    </xf>
    <xf numFmtId="0" fontId="27" fillId="38" borderId="23" xfId="0" applyFont="1" applyFill="1" applyBorder="1" applyAlignment="1">
      <alignment horizontal="justify" vertical="top" wrapText="1"/>
    </xf>
    <xf numFmtId="0" fontId="27" fillId="42" borderId="48" xfId="1" applyFont="1" applyFill="1" applyBorder="1" applyAlignment="1" applyProtection="1">
      <alignment horizontal="justify" vertical="top" wrapText="1"/>
    </xf>
    <xf numFmtId="0" fontId="27" fillId="42" borderId="23" xfId="1" applyFont="1" applyFill="1" applyBorder="1" applyAlignment="1" applyProtection="1">
      <alignment horizontal="justify" vertical="top" wrapText="1"/>
    </xf>
    <xf numFmtId="0" fontId="27" fillId="0" borderId="50" xfId="0" applyFont="1" applyBorder="1" applyAlignment="1">
      <alignment horizontal="center"/>
    </xf>
    <xf numFmtId="0" fontId="27" fillId="0" borderId="51" xfId="0" applyFont="1" applyBorder="1" applyAlignment="1">
      <alignment horizontal="center"/>
    </xf>
    <xf numFmtId="0" fontId="27" fillId="0" borderId="10" xfId="0" applyFont="1" applyBorder="1" applyAlignment="1">
      <alignment horizontal="center"/>
    </xf>
    <xf numFmtId="0" fontId="27" fillId="0" borderId="0" xfId="0" applyFont="1" applyAlignment="1">
      <alignment horizontal="center"/>
    </xf>
    <xf numFmtId="0" fontId="33" fillId="0" borderId="51" xfId="0" applyFont="1" applyBorder="1" applyAlignment="1">
      <alignment horizontal="center" vertical="center"/>
    </xf>
    <xf numFmtId="0" fontId="33" fillId="0" borderId="52" xfId="0" applyFont="1" applyBorder="1" applyAlignment="1">
      <alignment horizontal="center" vertical="center"/>
    </xf>
    <xf numFmtId="0" fontId="33" fillId="0" borderId="0" xfId="0" applyFont="1" applyAlignment="1">
      <alignment horizontal="center" vertical="center"/>
    </xf>
    <xf numFmtId="0" fontId="33" fillId="0" borderId="14" xfId="0" applyFont="1" applyBorder="1" applyAlignment="1">
      <alignment horizontal="center" vertical="center"/>
    </xf>
    <xf numFmtId="0" fontId="27" fillId="0" borderId="14" xfId="0" applyFont="1" applyBorder="1" applyAlignment="1">
      <alignment horizontal="center"/>
    </xf>
    <xf numFmtId="0" fontId="30" fillId="0" borderId="0" xfId="82" applyFont="1" applyAlignment="1">
      <alignment horizontal="center" vertical="center"/>
    </xf>
    <xf numFmtId="0" fontId="27" fillId="45" borderId="48" xfId="1" applyFont="1" applyFill="1" applyBorder="1" applyAlignment="1" applyProtection="1">
      <alignment horizontal="center" vertical="center" wrapText="1"/>
    </xf>
    <xf numFmtId="0" fontId="27" fillId="45" borderId="53" xfId="1" applyFont="1" applyFill="1" applyBorder="1" applyAlignment="1" applyProtection="1">
      <alignment horizontal="center" vertical="center" wrapText="1"/>
    </xf>
    <xf numFmtId="0" fontId="27" fillId="45" borderId="23" xfId="1" applyFont="1" applyFill="1" applyBorder="1" applyAlignment="1" applyProtection="1">
      <alignment horizontal="center" vertical="center" wrapText="1"/>
    </xf>
    <xf numFmtId="0" fontId="27" fillId="45" borderId="48" xfId="0" applyFont="1" applyFill="1" applyBorder="1" applyAlignment="1">
      <alignment horizontal="justify" vertical="top" wrapText="1"/>
    </xf>
    <xf numFmtId="0" fontId="27" fillId="45" borderId="53" xfId="0" applyFont="1" applyFill="1" applyBorder="1" applyAlignment="1">
      <alignment horizontal="justify" vertical="top" wrapText="1"/>
    </xf>
    <xf numFmtId="0" fontId="27" fillId="45" borderId="23" xfId="0" applyFont="1" applyFill="1" applyBorder="1" applyAlignment="1">
      <alignment horizontal="justify" vertical="top" wrapText="1"/>
    </xf>
    <xf numFmtId="0" fontId="27" fillId="36" borderId="48" xfId="1" applyFont="1" applyFill="1" applyBorder="1" applyAlignment="1" applyProtection="1">
      <alignment horizontal="justify" vertical="top" wrapText="1"/>
    </xf>
    <xf numFmtId="0" fontId="27" fillId="36" borderId="23" xfId="1" applyFont="1" applyFill="1" applyBorder="1" applyAlignment="1" applyProtection="1">
      <alignment horizontal="justify" vertical="top" wrapText="1"/>
    </xf>
    <xf numFmtId="0" fontId="27" fillId="35" borderId="48" xfId="1" applyFont="1" applyFill="1" applyBorder="1" applyAlignment="1" applyProtection="1">
      <alignment horizontal="center" vertical="center" wrapText="1"/>
    </xf>
    <xf numFmtId="0" fontId="27" fillId="35" borderId="53" xfId="1" applyFont="1" applyFill="1" applyBorder="1" applyAlignment="1" applyProtection="1">
      <alignment horizontal="center" vertical="center" wrapText="1"/>
    </xf>
    <xf numFmtId="0" fontId="27" fillId="35" borderId="23" xfId="1" applyFont="1" applyFill="1" applyBorder="1" applyAlignment="1" applyProtection="1">
      <alignment horizontal="center" vertical="center" wrapText="1"/>
    </xf>
    <xf numFmtId="49" fontId="27" fillId="35" borderId="48" xfId="1" applyNumberFormat="1" applyFont="1" applyFill="1" applyBorder="1" applyAlignment="1" applyProtection="1">
      <alignment horizontal="center" vertical="center" wrapText="1"/>
    </xf>
    <xf numFmtId="49" fontId="27" fillId="35" borderId="53" xfId="1" applyNumberFormat="1" applyFont="1" applyFill="1" applyBorder="1" applyAlignment="1" applyProtection="1">
      <alignment horizontal="center" vertical="center" wrapText="1"/>
    </xf>
    <xf numFmtId="49" fontId="27" fillId="35" borderId="23" xfId="1" applyNumberFormat="1" applyFont="1" applyFill="1" applyBorder="1" applyAlignment="1" applyProtection="1">
      <alignment horizontal="center" vertical="center" wrapText="1"/>
    </xf>
    <xf numFmtId="0" fontId="30" fillId="35" borderId="48" xfId="0" applyFont="1" applyFill="1" applyBorder="1" applyAlignment="1">
      <alignment horizontal="justify" vertical="top" wrapText="1"/>
    </xf>
    <xf numFmtId="0" fontId="30" fillId="35" borderId="53" xfId="0" applyFont="1" applyFill="1" applyBorder="1" applyAlignment="1">
      <alignment horizontal="justify" vertical="top" wrapText="1"/>
    </xf>
    <xf numFmtId="0" fontId="30" fillId="35" borderId="23" xfId="0" applyFont="1" applyFill="1" applyBorder="1" applyAlignment="1">
      <alignment horizontal="justify" vertical="top" wrapText="1"/>
    </xf>
    <xf numFmtId="0" fontId="27" fillId="35" borderId="48" xfId="0" applyFont="1" applyFill="1" applyBorder="1" applyAlignment="1">
      <alignment horizontal="justify" vertical="top" wrapText="1"/>
    </xf>
    <xf numFmtId="0" fontId="27" fillId="35" borderId="53" xfId="0" applyFont="1" applyFill="1" applyBorder="1" applyAlignment="1">
      <alignment horizontal="justify" vertical="top" wrapText="1"/>
    </xf>
    <xf numFmtId="0" fontId="27" fillId="35" borderId="23" xfId="0" applyFont="1" applyFill="1" applyBorder="1" applyAlignment="1">
      <alignment horizontal="justify" vertical="top" wrapText="1"/>
    </xf>
    <xf numFmtId="0" fontId="27" fillId="43" borderId="48" xfId="1" applyFont="1" applyFill="1" applyBorder="1" applyAlignment="1" applyProtection="1">
      <alignment horizontal="center" vertical="center" wrapText="1"/>
    </xf>
    <xf numFmtId="0" fontId="27" fillId="43" borderId="53" xfId="1" applyFont="1" applyFill="1" applyBorder="1" applyAlignment="1" applyProtection="1">
      <alignment horizontal="center" vertical="center" wrapText="1"/>
    </xf>
    <xf numFmtId="0" fontId="27" fillId="43" borderId="23" xfId="1" applyFont="1" applyFill="1" applyBorder="1" applyAlignment="1" applyProtection="1">
      <alignment horizontal="center" vertical="center" wrapText="1"/>
    </xf>
    <xf numFmtId="0" fontId="27" fillId="43" borderId="48" xfId="0" applyFont="1" applyFill="1" applyBorder="1" applyAlignment="1">
      <alignment horizontal="justify" vertical="top" wrapText="1"/>
    </xf>
    <xf numFmtId="0" fontId="27" fillId="43" borderId="53" xfId="0" applyFont="1" applyFill="1" applyBorder="1" applyAlignment="1">
      <alignment horizontal="justify" vertical="top" wrapText="1"/>
    </xf>
    <xf numFmtId="0" fontId="27" fillId="43" borderId="23" xfId="0" applyFont="1" applyFill="1" applyBorder="1" applyAlignment="1">
      <alignment horizontal="justify" vertical="top" wrapText="1"/>
    </xf>
    <xf numFmtId="0" fontId="27" fillId="44" borderId="48" xfId="1" applyFont="1" applyFill="1" applyBorder="1" applyAlignment="1" applyProtection="1">
      <alignment horizontal="justify" vertical="top" wrapText="1"/>
    </xf>
    <xf numFmtId="0" fontId="27" fillId="44" borderId="23" xfId="1" applyFont="1" applyFill="1" applyBorder="1" applyAlignment="1" applyProtection="1">
      <alignment horizontal="justify" vertical="top" wrapText="1"/>
    </xf>
    <xf numFmtId="0" fontId="27" fillId="46" borderId="48" xfId="1" applyFont="1" applyFill="1" applyBorder="1" applyAlignment="1" applyProtection="1">
      <alignment horizontal="center" vertical="center" wrapText="1"/>
    </xf>
    <xf numFmtId="0" fontId="27" fillId="46" borderId="53" xfId="1" applyFont="1" applyFill="1" applyBorder="1" applyAlignment="1" applyProtection="1">
      <alignment horizontal="center" vertical="center" wrapText="1"/>
    </xf>
    <xf numFmtId="0" fontId="27" fillId="46" borderId="23" xfId="1" applyFont="1" applyFill="1" applyBorder="1" applyAlignment="1" applyProtection="1">
      <alignment horizontal="center" vertical="center" wrapText="1"/>
    </xf>
    <xf numFmtId="0" fontId="27" fillId="46" borderId="48" xfId="0" applyFont="1" applyFill="1" applyBorder="1" applyAlignment="1">
      <alignment horizontal="justify" vertical="top" wrapText="1"/>
    </xf>
    <xf numFmtId="0" fontId="27" fillId="46" borderId="53" xfId="0" applyFont="1" applyFill="1" applyBorder="1" applyAlignment="1">
      <alignment horizontal="justify" vertical="top" wrapText="1"/>
    </xf>
    <xf numFmtId="0" fontId="27" fillId="46" borderId="23" xfId="0" applyFont="1" applyFill="1" applyBorder="1" applyAlignment="1">
      <alignment horizontal="justify" vertical="top" wrapText="1"/>
    </xf>
    <xf numFmtId="0" fontId="27" fillId="31" borderId="48" xfId="1" applyFont="1" applyFill="1" applyBorder="1" applyAlignment="1" applyProtection="1">
      <alignment horizontal="justify" vertical="top" wrapText="1"/>
    </xf>
    <xf numFmtId="0" fontId="27" fillId="31" borderId="23" xfId="1" applyFont="1" applyFill="1" applyBorder="1" applyAlignment="1" applyProtection="1">
      <alignment horizontal="justify" vertical="top" wrapText="1"/>
    </xf>
    <xf numFmtId="0" fontId="27" fillId="48" borderId="48" xfId="1" applyFont="1" applyFill="1" applyBorder="1" applyAlignment="1" applyProtection="1">
      <alignment horizontal="center" vertical="center" wrapText="1"/>
    </xf>
    <xf numFmtId="0" fontId="27" fillId="48" borderId="53" xfId="1" applyFont="1" applyFill="1" applyBorder="1" applyAlignment="1" applyProtection="1">
      <alignment horizontal="center" vertical="center" wrapText="1"/>
    </xf>
    <xf numFmtId="0" fontId="27" fillId="48" borderId="23" xfId="1" applyFont="1" applyFill="1" applyBorder="1" applyAlignment="1" applyProtection="1">
      <alignment horizontal="center" vertical="center" wrapText="1"/>
    </xf>
    <xf numFmtId="0" fontId="27" fillId="48" borderId="48" xfId="0" applyFont="1" applyFill="1" applyBorder="1" applyAlignment="1">
      <alignment horizontal="justify" vertical="top" wrapText="1"/>
    </xf>
    <xf numFmtId="0" fontId="27" fillId="48" borderId="53" xfId="0" applyFont="1" applyFill="1" applyBorder="1" applyAlignment="1">
      <alignment horizontal="justify" vertical="top" wrapText="1"/>
    </xf>
    <xf numFmtId="0" fontId="27" fillId="48" borderId="23" xfId="0" applyFont="1" applyFill="1" applyBorder="1" applyAlignment="1">
      <alignment horizontal="justify" vertical="top" wrapText="1"/>
    </xf>
    <xf numFmtId="0" fontId="27" fillId="30" borderId="48" xfId="1" applyFont="1" applyFill="1" applyBorder="1" applyAlignment="1" applyProtection="1">
      <alignment horizontal="center" vertical="center" wrapText="1"/>
    </xf>
    <xf numFmtId="0" fontId="27" fillId="30" borderId="53" xfId="1" applyFont="1" applyFill="1" applyBorder="1" applyAlignment="1" applyProtection="1">
      <alignment horizontal="center" vertical="center" wrapText="1"/>
    </xf>
    <xf numFmtId="0" fontId="27" fillId="30" borderId="23" xfId="1" applyFont="1" applyFill="1" applyBorder="1" applyAlignment="1" applyProtection="1">
      <alignment horizontal="center" vertical="center" wrapText="1"/>
    </xf>
    <xf numFmtId="0" fontId="27" fillId="30" borderId="48" xfId="0" applyFont="1" applyFill="1" applyBorder="1" applyAlignment="1">
      <alignment horizontal="justify" vertical="top" wrapText="1"/>
    </xf>
    <xf numFmtId="0" fontId="27" fillId="30" borderId="53" xfId="0" applyFont="1" applyFill="1" applyBorder="1" applyAlignment="1">
      <alignment horizontal="justify" vertical="top" wrapText="1"/>
    </xf>
    <xf numFmtId="0" fontId="27" fillId="30" borderId="23" xfId="0" applyFont="1" applyFill="1" applyBorder="1" applyAlignment="1">
      <alignment horizontal="justify" vertical="top" wrapText="1"/>
    </xf>
    <xf numFmtId="0" fontId="27" fillId="29" borderId="48" xfId="1" applyFont="1" applyFill="1" applyBorder="1" applyAlignment="1" applyProtection="1">
      <alignment horizontal="justify" vertical="top" wrapText="1"/>
    </xf>
    <xf numFmtId="0" fontId="27" fillId="29" borderId="23" xfId="1" applyFont="1" applyFill="1" applyBorder="1" applyAlignment="1" applyProtection="1">
      <alignment horizontal="justify" vertical="top" wrapText="1"/>
    </xf>
    <xf numFmtId="0" fontId="27" fillId="43" borderId="48" xfId="54" applyFont="1" applyFill="1" applyBorder="1" applyAlignment="1">
      <alignment horizontal="center" vertical="center" wrapText="1"/>
    </xf>
    <xf numFmtId="0" fontId="27" fillId="43" borderId="53" xfId="54" applyFont="1" applyFill="1" applyBorder="1" applyAlignment="1">
      <alignment horizontal="center" vertical="center" wrapText="1"/>
    </xf>
    <xf numFmtId="0" fontId="27" fillId="43" borderId="23" xfId="54" applyFont="1" applyFill="1" applyBorder="1" applyAlignment="1">
      <alignment horizontal="center" vertical="center" wrapText="1"/>
    </xf>
    <xf numFmtId="0" fontId="27" fillId="28" borderId="49" xfId="1" applyFont="1" applyFill="1" applyBorder="1" applyAlignment="1" applyProtection="1">
      <alignment horizontal="center" vertical="center" wrapText="1"/>
    </xf>
    <xf numFmtId="0" fontId="27" fillId="28" borderId="49" xfId="0" applyFont="1" applyFill="1" applyBorder="1" applyAlignment="1">
      <alignment horizontal="justify" vertical="top" wrapText="1"/>
    </xf>
    <xf numFmtId="166" fontId="30" fillId="28" borderId="49" xfId="0" applyNumberFormat="1" applyFont="1" applyFill="1" applyBorder="1" applyAlignment="1">
      <alignment horizontal="left" vertical="center"/>
    </xf>
    <xf numFmtId="0" fontId="28" fillId="2" borderId="50" xfId="0" applyFont="1" applyFill="1" applyBorder="1" applyAlignment="1">
      <alignment horizontal="center"/>
    </xf>
    <xf numFmtId="0" fontId="28" fillId="2" borderId="51" xfId="0" applyFont="1" applyFill="1" applyBorder="1" applyAlignment="1">
      <alignment horizontal="center"/>
    </xf>
    <xf numFmtId="0" fontId="28" fillId="2" borderId="10" xfId="0" applyFont="1" applyFill="1" applyBorder="1" applyAlignment="1">
      <alignment horizontal="center"/>
    </xf>
    <xf numFmtId="0" fontId="28" fillId="2" borderId="0" xfId="0" applyFont="1" applyFill="1" applyAlignment="1">
      <alignment horizontal="center"/>
    </xf>
    <xf numFmtId="0" fontId="31" fillId="2" borderId="51" xfId="0" applyFont="1" applyFill="1" applyBorder="1" applyAlignment="1">
      <alignment horizontal="center" vertical="center"/>
    </xf>
    <xf numFmtId="0" fontId="31" fillId="2" borderId="52" xfId="0" applyFont="1" applyFill="1" applyBorder="1" applyAlignment="1">
      <alignment horizontal="center" vertical="center"/>
    </xf>
    <xf numFmtId="0" fontId="31" fillId="2" borderId="0" xfId="0" applyFont="1" applyFill="1" applyAlignment="1">
      <alignment horizontal="center" vertical="center"/>
    </xf>
    <xf numFmtId="0" fontId="31" fillId="2" borderId="14" xfId="0" applyFont="1" applyFill="1" applyBorder="1" applyAlignment="1">
      <alignment horizontal="center" vertical="center"/>
    </xf>
    <xf numFmtId="0" fontId="28" fillId="2" borderId="14" xfId="0" applyFont="1" applyFill="1" applyBorder="1" applyAlignment="1">
      <alignment horizontal="center"/>
    </xf>
    <xf numFmtId="0" fontId="41" fillId="0" borderId="25" xfId="0" pivotButton="1" applyFont="1" applyBorder="1" applyAlignment="1" applyProtection="1">
      <alignment vertical="center"/>
    </xf>
    <xf numFmtId="0" fontId="39" fillId="0" borderId="57" xfId="0" applyFont="1" applyBorder="1" applyAlignment="1" applyProtection="1">
      <alignment horizontal="left" vertical="center"/>
    </xf>
    <xf numFmtId="3" fontId="39" fillId="0" borderId="57" xfId="0" applyNumberFormat="1" applyFont="1" applyBorder="1" applyAlignment="1" applyProtection="1">
      <alignment vertical="center"/>
    </xf>
    <xf numFmtId="0" fontId="45" fillId="0" borderId="58" xfId="0" applyFont="1" applyBorder="1" applyAlignment="1" applyProtection="1">
      <alignment horizontal="left" vertical="center"/>
    </xf>
    <xf numFmtId="3" fontId="45" fillId="0" borderId="58" xfId="0" applyNumberFormat="1" applyFont="1" applyBorder="1" applyAlignment="1" applyProtection="1">
      <alignment vertical="center"/>
    </xf>
    <xf numFmtId="0" fontId="39" fillId="0" borderId="30" xfId="0" applyFont="1" applyBorder="1" applyAlignment="1" applyProtection="1">
      <alignment vertical="center"/>
    </xf>
    <xf numFmtId="0" fontId="39" fillId="0" borderId="31" xfId="0" applyFont="1" applyBorder="1" applyAlignment="1" applyProtection="1">
      <alignment vertical="center"/>
    </xf>
    <xf numFmtId="0" fontId="22" fillId="2" borderId="25" xfId="0" applyFont="1" applyFill="1" applyBorder="1" applyProtection="1"/>
    <xf numFmtId="0" fontId="0" fillId="2" borderId="26" xfId="0" applyFill="1" applyBorder="1" applyProtection="1"/>
    <xf numFmtId="0" fontId="39" fillId="2" borderId="31" xfId="0" applyFont="1" applyFill="1" applyBorder="1" applyAlignment="1" applyProtection="1">
      <alignment vertical="center"/>
    </xf>
    <xf numFmtId="0" fontId="39" fillId="0" borderId="29" xfId="0" applyFont="1" applyBorder="1" applyAlignment="1" applyProtection="1">
      <alignment horizontal="left" vertical="center"/>
    </xf>
    <xf numFmtId="3" fontId="39" fillId="0" borderId="29" xfId="0" applyNumberFormat="1" applyFont="1" applyBorder="1" applyAlignment="1" applyProtection="1">
      <alignment vertical="center"/>
    </xf>
    <xf numFmtId="0" fontId="39" fillId="0" borderId="46" xfId="0" applyFont="1" applyBorder="1" applyAlignment="1" applyProtection="1">
      <alignment horizontal="left"/>
    </xf>
    <xf numFmtId="0" fontId="45" fillId="0" borderId="31" xfId="0" applyFont="1" applyBorder="1" applyAlignment="1" applyProtection="1">
      <alignment horizontal="left"/>
    </xf>
    <xf numFmtId="0" fontId="39" fillId="0" borderId="29" xfId="0" applyFont="1" applyBorder="1" applyAlignment="1" applyProtection="1">
      <alignment horizontal="left"/>
    </xf>
    <xf numFmtId="0" fontId="27" fillId="35" borderId="49" xfId="1" applyFont="1" applyFill="1" applyBorder="1" applyAlignment="1" applyProtection="1">
      <alignment horizontal="center" vertical="center" wrapText="1"/>
    </xf>
    <xf numFmtId="0" fontId="27" fillId="35" borderId="49" xfId="0" applyFont="1" applyFill="1" applyBorder="1" applyAlignment="1">
      <alignment horizontal="center" vertical="center" wrapText="1"/>
    </xf>
    <xf numFmtId="0" fontId="27" fillId="35" borderId="49" xfId="0" applyFont="1" applyFill="1" applyBorder="1" applyAlignment="1">
      <alignment horizontal="justify" vertical="top" wrapText="1"/>
    </xf>
    <xf numFmtId="0" fontId="27" fillId="35" borderId="49" xfId="0" applyFont="1" applyFill="1" applyBorder="1" applyAlignment="1">
      <alignment horizontal="justify" vertical="top" wrapText="1"/>
    </xf>
    <xf numFmtId="0" fontId="27" fillId="35" borderId="49" xfId="0" applyFont="1" applyFill="1" applyBorder="1" applyAlignment="1">
      <alignment horizontal="left" vertical="top" wrapText="1"/>
    </xf>
    <xf numFmtId="2" fontId="27" fillId="35" borderId="49" xfId="0" applyNumberFormat="1" applyFont="1" applyFill="1" applyBorder="1" applyAlignment="1">
      <alignment horizontal="center" vertical="center" shrinkToFit="1"/>
    </xf>
    <xf numFmtId="14" fontId="27" fillId="35" borderId="49" xfId="0" applyNumberFormat="1" applyFont="1" applyFill="1" applyBorder="1" applyAlignment="1">
      <alignment horizontal="center" vertical="center"/>
    </xf>
    <xf numFmtId="1" fontId="27" fillId="35" borderId="49" xfId="0" applyNumberFormat="1" applyFont="1" applyFill="1" applyBorder="1" applyAlignment="1">
      <alignment horizontal="center" vertical="center"/>
    </xf>
    <xf numFmtId="10" fontId="27" fillId="35" borderId="49" xfId="0" applyNumberFormat="1" applyFont="1" applyFill="1" applyBorder="1" applyAlignment="1">
      <alignment horizontal="center" vertical="center"/>
    </xf>
    <xf numFmtId="0" fontId="27" fillId="35" borderId="49" xfId="0" applyFont="1" applyFill="1" applyBorder="1" applyAlignment="1">
      <alignment horizontal="center" vertical="center"/>
    </xf>
    <xf numFmtId="10" fontId="27" fillId="35" borderId="49" xfId="0" applyNumberFormat="1" applyFont="1" applyFill="1" applyBorder="1" applyAlignment="1">
      <alignment horizontal="center" vertical="center" wrapText="1"/>
    </xf>
    <xf numFmtId="0" fontId="27" fillId="35" borderId="49" xfId="0" applyFont="1" applyFill="1" applyBorder="1" applyAlignment="1">
      <alignment horizontal="left" vertical="top"/>
    </xf>
    <xf numFmtId="0" fontId="45" fillId="0" borderId="43" xfId="0" applyFont="1" applyBorder="1" applyAlignment="1" applyProtection="1">
      <alignment horizontal="left"/>
    </xf>
    <xf numFmtId="0" fontId="0" fillId="0" borderId="26" xfId="0" applyBorder="1" applyAlignment="1" applyProtection="1">
      <alignment vertical="center"/>
    </xf>
    <xf numFmtId="0" fontId="0" fillId="0" borderId="29" xfId="0" pivotButton="1" applyBorder="1" applyAlignment="1" applyProtection="1">
      <alignment horizontal="center" vertical="center"/>
    </xf>
    <xf numFmtId="0" fontId="0" fillId="0" borderId="29" xfId="0" applyBorder="1" applyAlignment="1" applyProtection="1">
      <alignment horizontal="center" vertical="center"/>
    </xf>
    <xf numFmtId="0" fontId="0" fillId="0" borderId="46" xfId="0" applyBorder="1" applyAlignment="1" applyProtection="1">
      <alignment horizontal="left" vertical="center"/>
    </xf>
    <xf numFmtId="0" fontId="0" fillId="0" borderId="0" xfId="0" applyBorder="1" applyAlignment="1" applyProtection="1">
      <alignment vertical="center"/>
    </xf>
    <xf numFmtId="3" fontId="0" fillId="0" borderId="29" xfId="0" applyNumberFormat="1" applyBorder="1" applyAlignment="1" applyProtection="1">
      <alignment vertical="center"/>
    </xf>
    <xf numFmtId="0" fontId="0" fillId="0" borderId="30" xfId="0" applyBorder="1" applyAlignment="1" applyProtection="1">
      <alignment vertical="center"/>
    </xf>
    <xf numFmtId="0" fontId="0" fillId="0" borderId="31" xfId="0" applyBorder="1" applyAlignment="1" applyProtection="1">
      <alignment vertical="center"/>
    </xf>
    <xf numFmtId="0" fontId="39" fillId="0" borderId="46" xfId="0" applyFont="1" applyBorder="1" applyAlignment="1" applyProtection="1">
      <alignment horizontal="left" vertical="center"/>
    </xf>
    <xf numFmtId="3" fontId="39" fillId="0" borderId="45" xfId="0" applyNumberFormat="1" applyFont="1" applyBorder="1" applyAlignment="1" applyProtection="1">
      <alignment vertical="center"/>
    </xf>
    <xf numFmtId="0" fontId="45" fillId="0" borderId="31" xfId="0" applyFont="1" applyBorder="1" applyAlignment="1" applyProtection="1">
      <alignment horizontal="left" vertical="center"/>
    </xf>
    <xf numFmtId="3" fontId="45" fillId="0" borderId="27" xfId="0" applyNumberFormat="1" applyFont="1" applyBorder="1" applyAlignment="1" applyProtection="1">
      <alignment vertical="center"/>
    </xf>
    <xf numFmtId="0" fontId="0" fillId="0" borderId="29" xfId="0" applyBorder="1" applyAlignment="1" applyProtection="1">
      <alignment horizontal="left" vertical="center"/>
    </xf>
    <xf numFmtId="0" fontId="0" fillId="29" borderId="25" xfId="0" applyFill="1" applyBorder="1" applyAlignment="1" applyProtection="1">
      <alignment horizontal="left" vertical="center"/>
    </xf>
    <xf numFmtId="0" fontId="0" fillId="29" borderId="29" xfId="0" applyFill="1" applyBorder="1" applyAlignment="1" applyProtection="1">
      <alignment vertical="center"/>
    </xf>
    <xf numFmtId="3" fontId="0" fillId="29" borderId="29" xfId="0" applyNumberFormat="1" applyFill="1" applyBorder="1" applyAlignment="1" applyProtection="1">
      <alignment vertical="center"/>
    </xf>
    <xf numFmtId="0" fontId="22" fillId="0" borderId="29" xfId="0" pivotButton="1" applyFont="1" applyBorder="1" applyAlignment="1" applyProtection="1">
      <alignment vertical="center"/>
    </xf>
    <xf numFmtId="0" fontId="0" fillId="0" borderId="45" xfId="0" applyBorder="1" applyAlignment="1" applyProtection="1">
      <alignment horizontal="left" vertical="center"/>
    </xf>
    <xf numFmtId="0" fontId="0" fillId="0" borderId="46" xfId="0" applyNumberFormat="1" applyFill="1" applyBorder="1" applyAlignment="1" applyProtection="1">
      <alignment vertical="center"/>
    </xf>
    <xf numFmtId="0" fontId="0" fillId="0" borderId="59" xfId="0" applyBorder="1" applyAlignment="1" applyProtection="1">
      <alignment horizontal="left" vertical="center"/>
    </xf>
    <xf numFmtId="0" fontId="0" fillId="0" borderId="30" xfId="0" applyNumberFormat="1" applyFill="1" applyBorder="1" applyAlignment="1" applyProtection="1">
      <alignment vertical="center"/>
    </xf>
    <xf numFmtId="0" fontId="0" fillId="0" borderId="27" xfId="0" applyBorder="1" applyAlignment="1" applyProtection="1">
      <alignment horizontal="left" vertical="center"/>
    </xf>
    <xf numFmtId="0" fontId="0" fillId="0" borderId="31" xfId="0" applyNumberFormat="1" applyFill="1" applyBorder="1" applyAlignment="1" applyProtection="1">
      <alignment vertical="center"/>
    </xf>
    <xf numFmtId="0" fontId="0" fillId="0" borderId="29" xfId="0" applyNumberFormat="1" applyBorder="1" applyAlignment="1" applyProtection="1">
      <alignment vertical="center"/>
    </xf>
    <xf numFmtId="0" fontId="0" fillId="2" borderId="29" xfId="0" applyFill="1" applyBorder="1" applyProtection="1"/>
    <xf numFmtId="0" fontId="0" fillId="2" borderId="29" xfId="0" applyFill="1" applyBorder="1" applyAlignment="1" applyProtection="1">
      <alignment horizontal="left"/>
    </xf>
    <xf numFmtId="0" fontId="0" fillId="2" borderId="29" xfId="0" applyNumberFormat="1" applyFill="1" applyBorder="1" applyProtection="1"/>
    <xf numFmtId="0" fontId="0" fillId="2" borderId="45" xfId="0" applyFill="1" applyBorder="1" applyAlignment="1" applyProtection="1">
      <alignment horizontal="left" indent="1"/>
    </xf>
    <xf numFmtId="0" fontId="0" fillId="2" borderId="45" xfId="0" applyNumberFormat="1" applyFill="1" applyBorder="1" applyProtection="1"/>
    <xf numFmtId="0" fontId="45" fillId="2" borderId="31" xfId="0" applyFont="1" applyFill="1" applyBorder="1" applyAlignment="1" applyProtection="1">
      <alignment horizontal="left" indent="1"/>
    </xf>
    <xf numFmtId="0" fontId="45" fillId="2" borderId="31" xfId="0" applyNumberFormat="1" applyFont="1" applyFill="1" applyBorder="1" applyProtection="1"/>
    <xf numFmtId="0" fontId="0" fillId="2" borderId="46" xfId="0" applyFill="1" applyBorder="1" applyAlignment="1" applyProtection="1">
      <alignment horizontal="left" indent="1"/>
    </xf>
    <xf numFmtId="0" fontId="0" fillId="2" borderId="30" xfId="0" applyNumberFormat="1" applyFill="1" applyBorder="1" applyProtection="1"/>
    <xf numFmtId="0" fontId="0" fillId="2" borderId="31" xfId="0" applyNumberFormat="1" applyFill="1" applyBorder="1" applyProtection="1"/>
    <xf numFmtId="0" fontId="0" fillId="2" borderId="30" xfId="0" applyFill="1" applyBorder="1" applyAlignment="1" applyProtection="1">
      <alignment horizontal="left" indent="1"/>
    </xf>
    <xf numFmtId="3" fontId="0" fillId="2" borderId="31" xfId="0" applyNumberFormat="1" applyFill="1" applyBorder="1" applyProtection="1"/>
    <xf numFmtId="0" fontId="22" fillId="0" borderId="25" xfId="0" pivotButton="1" applyFont="1" applyBorder="1" applyAlignment="1" applyProtection="1">
      <alignment vertical="center"/>
    </xf>
    <xf numFmtId="0" fontId="0" fillId="0" borderId="29" xfId="0" pivotButton="1" applyBorder="1" applyAlignment="1" applyProtection="1">
      <alignment vertical="center"/>
    </xf>
    <xf numFmtId="0" fontId="0" fillId="0" borderId="29" xfId="0" applyBorder="1" applyAlignment="1" applyProtection="1">
      <alignment vertical="center"/>
    </xf>
    <xf numFmtId="0" fontId="0" fillId="0" borderId="46" xfId="0" applyNumberFormat="1" applyBorder="1" applyAlignment="1" applyProtection="1">
      <alignment vertical="center"/>
    </xf>
    <xf numFmtId="0" fontId="0" fillId="0" borderId="30" xfId="0" applyBorder="1" applyAlignment="1" applyProtection="1">
      <alignment horizontal="left" vertical="center"/>
    </xf>
    <xf numFmtId="0" fontId="0" fillId="0" borderId="30" xfId="0" applyNumberFormat="1" applyBorder="1" applyAlignment="1" applyProtection="1">
      <alignment vertical="center"/>
    </xf>
    <xf numFmtId="0" fontId="0" fillId="0" borderId="31" xfId="0" applyBorder="1" applyAlignment="1" applyProtection="1">
      <alignment horizontal="left" vertical="center"/>
    </xf>
    <xf numFmtId="0" fontId="0" fillId="0" borderId="28" xfId="0" applyBorder="1" applyAlignment="1" applyProtection="1">
      <alignment horizontal="left" vertical="center"/>
    </xf>
    <xf numFmtId="0" fontId="0" fillId="0" borderId="43" xfId="0" applyBorder="1" applyAlignment="1" applyProtection="1">
      <alignment horizontal="left" vertical="center"/>
    </xf>
    <xf numFmtId="41" fontId="0" fillId="0" borderId="29" xfId="0" applyNumberFormat="1" applyBorder="1" applyAlignment="1" applyProtection="1">
      <alignment horizontal="right" vertical="center"/>
    </xf>
    <xf numFmtId="0" fontId="0" fillId="0" borderId="29" xfId="0" pivotButton="1" applyBorder="1" applyAlignment="1" applyProtection="1"/>
    <xf numFmtId="0" fontId="0" fillId="0" borderId="25" xfId="0" applyBorder="1" applyAlignment="1" applyProtection="1"/>
    <xf numFmtId="0" fontId="0" fillId="0" borderId="41" xfId="0" applyBorder="1" applyAlignment="1" applyProtection="1"/>
    <xf numFmtId="0" fontId="0" fillId="0" borderId="26" xfId="0" applyBorder="1" applyAlignment="1" applyProtection="1"/>
    <xf numFmtId="0" fontId="0" fillId="0" borderId="43" xfId="0" pivotButton="1" applyBorder="1" applyAlignment="1" applyProtection="1">
      <alignment horizontal="center" vertical="center"/>
    </xf>
    <xf numFmtId="0" fontId="0" fillId="0" borderId="38" xfId="0" applyBorder="1" applyAlignment="1" applyProtection="1">
      <alignment horizontal="center" vertical="center"/>
    </xf>
    <xf numFmtId="0" fontId="0" fillId="0" borderId="43" xfId="0" applyBorder="1" applyAlignment="1" applyProtection="1">
      <alignment horizontal="center" vertical="center"/>
    </xf>
    <xf numFmtId="41" fontId="39" fillId="0" borderId="32" xfId="0" applyNumberFormat="1" applyFont="1" applyBorder="1" applyAlignment="1" applyProtection="1"/>
    <xf numFmtId="41" fontId="39" fillId="0" borderId="39" xfId="0" applyNumberFormat="1" applyFont="1" applyBorder="1" applyAlignment="1" applyProtection="1"/>
    <xf numFmtId="41" fontId="39" fillId="0" borderId="33" xfId="0" applyNumberFormat="1" applyFont="1" applyBorder="1" applyAlignment="1" applyProtection="1"/>
    <xf numFmtId="0" fontId="39" fillId="0" borderId="45" xfId="0" applyFont="1" applyBorder="1" applyAlignment="1" applyProtection="1">
      <alignment horizontal="left"/>
    </xf>
    <xf numFmtId="41" fontId="39" fillId="0" borderId="54" xfId="0" applyNumberFormat="1" applyFont="1" applyBorder="1" applyAlignment="1" applyProtection="1"/>
    <xf numFmtId="41" fontId="39" fillId="0" borderId="55" xfId="0" applyNumberFormat="1" applyFont="1" applyBorder="1" applyAlignment="1" applyProtection="1"/>
    <xf numFmtId="41" fontId="39" fillId="0" borderId="56" xfId="0" applyNumberFormat="1" applyFont="1" applyBorder="1" applyAlignment="1" applyProtection="1"/>
    <xf numFmtId="0" fontId="45" fillId="0" borderId="27" xfId="0" applyFont="1" applyBorder="1" applyAlignment="1" applyProtection="1">
      <alignment horizontal="left"/>
    </xf>
    <xf numFmtId="41" fontId="45" fillId="0" borderId="42" xfId="0" applyNumberFormat="1" applyFont="1" applyBorder="1" applyAlignment="1" applyProtection="1"/>
    <xf numFmtId="41" fontId="45" fillId="0" borderId="38" xfId="0" applyNumberFormat="1" applyFont="1" applyBorder="1" applyAlignment="1" applyProtection="1"/>
    <xf numFmtId="41" fontId="45" fillId="0" borderId="43" xfId="0" applyNumberFormat="1" applyFont="1" applyBorder="1" applyAlignment="1" applyProtection="1"/>
    <xf numFmtId="41" fontId="0" fillId="0" borderId="32" xfId="0" applyNumberFormat="1" applyBorder="1" applyAlignment="1" applyProtection="1"/>
    <xf numFmtId="41" fontId="0" fillId="0" borderId="39" xfId="0" applyNumberFormat="1" applyBorder="1" applyAlignment="1" applyProtection="1"/>
    <xf numFmtId="41" fontId="0" fillId="0" borderId="33" xfId="0" applyNumberFormat="1" applyBorder="1" applyAlignment="1" applyProtection="1"/>
    <xf numFmtId="41" fontId="45" fillId="0" borderId="49" xfId="0" applyNumberFormat="1" applyFont="1" applyBorder="1" applyAlignment="1" applyProtection="1"/>
    <xf numFmtId="41" fontId="45" fillId="0" borderId="28" xfId="0" applyNumberFormat="1" applyFont="1" applyBorder="1" applyAlignment="1" applyProtection="1"/>
    <xf numFmtId="0" fontId="0" fillId="29" borderId="29" xfId="0" applyFill="1" applyBorder="1" applyAlignment="1" applyProtection="1">
      <alignment horizontal="left"/>
    </xf>
    <xf numFmtId="41" fontId="22" fillId="29" borderId="32" xfId="0" applyNumberFormat="1" applyFont="1" applyFill="1" applyBorder="1" applyAlignment="1" applyProtection="1"/>
    <xf numFmtId="41" fontId="22" fillId="29" borderId="39" xfId="0" applyNumberFormat="1" applyFont="1" applyFill="1" applyBorder="1" applyAlignment="1" applyProtection="1"/>
    <xf numFmtId="41" fontId="22" fillId="29" borderId="33" xfId="0" applyNumberFormat="1" applyFont="1" applyFill="1" applyBorder="1" applyAlignment="1" applyProtection="1"/>
    <xf numFmtId="0" fontId="22" fillId="0" borderId="32" xfId="0" pivotButton="1" applyFont="1" applyBorder="1" applyAlignment="1" applyProtection="1">
      <alignment vertical="center"/>
    </xf>
    <xf numFmtId="0" fontId="0" fillId="0" borderId="33" xfId="0" applyBorder="1" applyAlignment="1" applyProtection="1">
      <alignment vertical="center"/>
    </xf>
    <xf numFmtId="0" fontId="22" fillId="0" borderId="26" xfId="0" applyFont="1" applyBorder="1" applyAlignment="1" applyProtection="1">
      <alignment vertical="center"/>
    </xf>
    <xf numFmtId="0" fontId="0" fillId="0" borderId="28" xfId="0" applyNumberFormat="1" applyBorder="1" applyAlignment="1" applyProtection="1">
      <alignment vertical="center"/>
    </xf>
  </cellXfs>
  <cellStyles count="140">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00000000-0005-0000-0000-000023000000}"/>
    <cellStyle name="Currency [0] 2 2 2" xfId="112" xr:uid="{00000000-0005-0000-0000-000024000000}"/>
    <cellStyle name="Currency [0] 2 2 3" xfId="126" xr:uid="{00000000-0005-0000-0000-000025000000}"/>
    <cellStyle name="Currency [0] 2 3" xfId="111" xr:uid="{00000000-0005-0000-0000-000026000000}"/>
    <cellStyle name="Currency [0] 2 4" xfId="125" xr:uid="{00000000-0005-0000-0000-000027000000}"/>
    <cellStyle name="Encabezado 4 2" xfId="37" xr:uid="{00000000-0005-0000-0000-000028000000}"/>
    <cellStyle name="Énfasis1 2" xfId="38" xr:uid="{00000000-0005-0000-0000-000029000000}"/>
    <cellStyle name="Énfasis2 2" xfId="39" xr:uid="{00000000-0005-0000-0000-00002A000000}"/>
    <cellStyle name="Énfasis3 2" xfId="40" xr:uid="{00000000-0005-0000-0000-00002B000000}"/>
    <cellStyle name="Énfasis4 2" xfId="41" xr:uid="{00000000-0005-0000-0000-00002C000000}"/>
    <cellStyle name="Énfasis5 2" xfId="42" xr:uid="{00000000-0005-0000-0000-00002D000000}"/>
    <cellStyle name="Énfasis6 2" xfId="43" xr:uid="{00000000-0005-0000-0000-00002E000000}"/>
    <cellStyle name="Entrada 2" xfId="44" xr:uid="{00000000-0005-0000-0000-00002F000000}"/>
    <cellStyle name="Incorrecto 2" xfId="45" xr:uid="{00000000-0005-0000-0000-000030000000}"/>
    <cellStyle name="Millares [0] 2" xfId="94" xr:uid="{00000000-0005-0000-0000-000031000000}"/>
    <cellStyle name="Millares [0] 2 2" xfId="104" xr:uid="{00000000-0005-0000-0000-000032000000}"/>
    <cellStyle name="Millares [0] 2 2 2" xfId="114" xr:uid="{00000000-0005-0000-0000-000033000000}"/>
    <cellStyle name="Millares [0] 2 2 3" xfId="128" xr:uid="{00000000-0005-0000-0000-000034000000}"/>
    <cellStyle name="Millares [0] 2 3" xfId="113" xr:uid="{00000000-0005-0000-0000-000035000000}"/>
    <cellStyle name="Millares [0] 2 4" xfId="127" xr:uid="{00000000-0005-0000-0000-000036000000}"/>
    <cellStyle name="Millares [0] 3" xfId="101" xr:uid="{00000000-0005-0000-0000-000037000000}"/>
    <cellStyle name="Millares [0] 3 2" xfId="109" xr:uid="{00000000-0005-0000-0000-000038000000}"/>
    <cellStyle name="Millares [0] 3 2 2" xfId="116" xr:uid="{00000000-0005-0000-0000-000039000000}"/>
    <cellStyle name="Millares [0] 3 2 3" xfId="130" xr:uid="{00000000-0005-0000-0000-00003A000000}"/>
    <cellStyle name="Millares [0] 3 3" xfId="115" xr:uid="{00000000-0005-0000-0000-00003B000000}"/>
    <cellStyle name="Millares [0] 3 4" xfId="129" xr:uid="{00000000-0005-0000-0000-00003C000000}"/>
    <cellStyle name="Millares 2" xfId="46" xr:uid="{00000000-0005-0000-0000-00003D000000}"/>
    <cellStyle name="Millares 2 2" xfId="84" xr:uid="{00000000-0005-0000-0000-00003E000000}"/>
    <cellStyle name="Millares 3" xfId="93" xr:uid="{00000000-0005-0000-0000-00003F000000}"/>
    <cellStyle name="Millares 3 2" xfId="103" xr:uid="{00000000-0005-0000-0000-000040000000}"/>
    <cellStyle name="Millares 3 2 2" xfId="118" xr:uid="{00000000-0005-0000-0000-000041000000}"/>
    <cellStyle name="Millares 3 2 3" xfId="132" xr:uid="{00000000-0005-0000-0000-000042000000}"/>
    <cellStyle name="Millares 3 3" xfId="117" xr:uid="{00000000-0005-0000-0000-000043000000}"/>
    <cellStyle name="Millares 3 4" xfId="131" xr:uid="{00000000-0005-0000-0000-000044000000}"/>
    <cellStyle name="Millares 4" xfId="96" xr:uid="{00000000-0005-0000-0000-000045000000}"/>
    <cellStyle name="Millares 4 2" xfId="106" xr:uid="{00000000-0005-0000-0000-000046000000}"/>
    <cellStyle name="Millares 4 2 2" xfId="120" xr:uid="{00000000-0005-0000-0000-000047000000}"/>
    <cellStyle name="Millares 4 2 3" xfId="134" xr:uid="{00000000-0005-0000-0000-000048000000}"/>
    <cellStyle name="Millares 4 3" xfId="119" xr:uid="{00000000-0005-0000-0000-000049000000}"/>
    <cellStyle name="Millares 4 4" xfId="133" xr:uid="{00000000-0005-0000-0000-00004A000000}"/>
    <cellStyle name="Millares 5" xfId="97" xr:uid="{00000000-0005-0000-0000-00004B000000}"/>
    <cellStyle name="Millares 5 2" xfId="107" xr:uid="{00000000-0005-0000-0000-00004C000000}"/>
    <cellStyle name="Millares 5 2 2" xfId="122" xr:uid="{00000000-0005-0000-0000-00004D000000}"/>
    <cellStyle name="Millares 5 2 3" xfId="136" xr:uid="{00000000-0005-0000-0000-00004E000000}"/>
    <cellStyle name="Millares 5 3" xfId="121" xr:uid="{00000000-0005-0000-0000-00004F000000}"/>
    <cellStyle name="Millares 5 4" xfId="135" xr:uid="{00000000-0005-0000-0000-000050000000}"/>
    <cellStyle name="Moneda 2" xfId="90" xr:uid="{00000000-0005-0000-0000-000051000000}"/>
    <cellStyle name="Moneda 3" xfId="95" xr:uid="{00000000-0005-0000-0000-000052000000}"/>
    <cellStyle name="Moneda 3 2" xfId="105" xr:uid="{00000000-0005-0000-0000-000053000000}"/>
    <cellStyle name="Moneda 3 2 2" xfId="124" xr:uid="{00000000-0005-0000-0000-000054000000}"/>
    <cellStyle name="Moneda 3 2 3" xfId="138" xr:uid="{00000000-0005-0000-0000-000055000000}"/>
    <cellStyle name="Moneda 3 3" xfId="123" xr:uid="{00000000-0005-0000-0000-000056000000}"/>
    <cellStyle name="Moneda 3 4" xfId="137" xr:uid="{00000000-0005-0000-0000-000057000000}"/>
    <cellStyle name="Neutral 2" xfId="47" xr:uid="{00000000-0005-0000-0000-000058000000}"/>
    <cellStyle name="Normal" xfId="0" builtinId="0"/>
    <cellStyle name="Normal 10" xfId="80" xr:uid="{00000000-0005-0000-0000-00005A000000}"/>
    <cellStyle name="Normal 11" xfId="110" xr:uid="{00000000-0005-0000-0000-00005B000000}"/>
    <cellStyle name="Normal 14" xfId="78" xr:uid="{00000000-0005-0000-0000-00005C000000}"/>
    <cellStyle name="Normal 2" xfId="48" xr:uid="{00000000-0005-0000-0000-00005D000000}"/>
    <cellStyle name="Normal 2 2" xfId="49" xr:uid="{00000000-0005-0000-0000-00005E000000}"/>
    <cellStyle name="Normal 2 2 2" xfId="82" xr:uid="{00000000-0005-0000-0000-00005F000000}"/>
    <cellStyle name="Normal 2 2 2 2 2" xfId="2" xr:uid="{00000000-0005-0000-0000-000060000000}"/>
    <cellStyle name="Normal 2 3" xfId="50" xr:uid="{00000000-0005-0000-0000-000061000000}"/>
    <cellStyle name="Normal 2 4" xfId="71" xr:uid="{00000000-0005-0000-0000-000062000000}"/>
    <cellStyle name="Normal 3" xfId="51" xr:uid="{00000000-0005-0000-0000-000063000000}"/>
    <cellStyle name="Normal 3 2" xfId="87" xr:uid="{00000000-0005-0000-0000-000064000000}"/>
    <cellStyle name="Normal 3 2 2" xfId="88" xr:uid="{00000000-0005-0000-0000-000065000000}"/>
    <cellStyle name="Normal 3 3" xfId="81" xr:uid="{00000000-0005-0000-0000-000066000000}"/>
    <cellStyle name="Normal 3 4" xfId="76" xr:uid="{00000000-0005-0000-0000-000067000000}"/>
    <cellStyle name="Normal 3 4 2" xfId="92" xr:uid="{00000000-0005-0000-0000-000068000000}"/>
    <cellStyle name="Normal 3 5" xfId="89" xr:uid="{00000000-0005-0000-0000-000069000000}"/>
    <cellStyle name="Normal 4" xfId="52" xr:uid="{00000000-0005-0000-0000-00006A000000}"/>
    <cellStyle name="Normal 4 2" xfId="79" xr:uid="{00000000-0005-0000-0000-00006B000000}"/>
    <cellStyle name="Normal 4 2 2" xfId="98" xr:uid="{00000000-0005-0000-0000-00006C000000}"/>
    <cellStyle name="Normal 4 3" xfId="83" xr:uid="{00000000-0005-0000-0000-00006D000000}"/>
    <cellStyle name="Normal 4 3 2" xfId="102" xr:uid="{00000000-0005-0000-0000-00006E000000}"/>
    <cellStyle name="Normal 5" xfId="53" xr:uid="{00000000-0005-0000-0000-00006F000000}"/>
    <cellStyle name="Normal 5 2" xfId="85" xr:uid="{00000000-0005-0000-0000-000070000000}"/>
    <cellStyle name="Normal 6" xfId="54" xr:uid="{00000000-0005-0000-0000-000071000000}"/>
    <cellStyle name="Normal 6 2" xfId="75" xr:uid="{00000000-0005-0000-0000-000072000000}"/>
    <cellStyle name="Normal 6 2 2" xfId="91" xr:uid="{00000000-0005-0000-0000-000073000000}"/>
    <cellStyle name="Normal 7" xfId="55" xr:uid="{00000000-0005-0000-0000-000074000000}"/>
    <cellStyle name="Normal 7 2" xfId="139" xr:uid="{00000000-0005-0000-0000-000075000000}"/>
    <cellStyle name="Normal 8" xfId="56" xr:uid="{00000000-0005-0000-0000-000076000000}"/>
    <cellStyle name="Normal 9" xfId="57" xr:uid="{00000000-0005-0000-0000-000077000000}"/>
    <cellStyle name="Normal_Hoja1" xfId="77" xr:uid="{00000000-0005-0000-0000-000078000000}"/>
    <cellStyle name="Normal_SegCúcuta Impuestos 2" xfId="1" xr:uid="{00000000-0005-0000-0000-000079000000}"/>
    <cellStyle name="Notas 2" xfId="58" xr:uid="{00000000-0005-0000-0000-00007A000000}"/>
    <cellStyle name="Notas 2 2" xfId="59" xr:uid="{00000000-0005-0000-0000-00007B000000}"/>
    <cellStyle name="Porcentaje" xfId="72" builtinId="5"/>
    <cellStyle name="Porcentaje 2" xfId="60" xr:uid="{00000000-0005-0000-0000-00007D000000}"/>
    <cellStyle name="Porcentaje 2 2" xfId="86" xr:uid="{00000000-0005-0000-0000-00007E000000}"/>
    <cellStyle name="Porcentaje 3" xfId="61" xr:uid="{00000000-0005-0000-0000-00007F000000}"/>
    <cellStyle name="Porcentual 2" xfId="62" xr:uid="{00000000-0005-0000-0000-000080000000}"/>
    <cellStyle name="Salida 2" xfId="63" xr:uid="{00000000-0005-0000-0000-000081000000}"/>
    <cellStyle name="Text" xfId="73" xr:uid="{00000000-0005-0000-0000-000082000000}"/>
    <cellStyle name="Text 2" xfId="74" xr:uid="{00000000-0005-0000-0000-000083000000}"/>
    <cellStyle name="Text 2 2" xfId="99" xr:uid="{00000000-0005-0000-0000-000084000000}"/>
    <cellStyle name="Texto de advertencia 2" xfId="64" xr:uid="{00000000-0005-0000-0000-000085000000}"/>
    <cellStyle name="Texto explicativo 2" xfId="65" xr:uid="{00000000-0005-0000-0000-000086000000}"/>
    <cellStyle name="Título 1 2" xfId="66" xr:uid="{00000000-0005-0000-0000-000087000000}"/>
    <cellStyle name="Título 2 2" xfId="67" xr:uid="{00000000-0005-0000-0000-000088000000}"/>
    <cellStyle name="Título 3 2" xfId="68" xr:uid="{00000000-0005-0000-0000-000089000000}"/>
    <cellStyle name="Título 4" xfId="69" xr:uid="{00000000-0005-0000-0000-00008A000000}"/>
    <cellStyle name="Total 2" xfId="70" xr:uid="{00000000-0005-0000-0000-00008B000000}"/>
  </cellStyles>
  <dxfs count="763">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horizontal="center"/>
    </dxf>
    <dxf>
      <alignment horizontal="center"/>
    </dxf>
    <dxf>
      <alignment horizontal="cent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s>
  <tableStyles count="0" defaultTableStyle="TableStyleMedium2" defaultPivotStyle="PivotStyleLight16"/>
  <colors>
    <mruColors>
      <color rgb="FFE5FFFF"/>
      <color rgb="FFCCFFFF"/>
      <color rgb="FFFFFFE5"/>
      <color rgb="FFFF9900"/>
      <color rgb="FFE1FFFF"/>
      <color rgb="FF66FF66"/>
      <color rgb="FFC5FFC5"/>
      <color rgb="FF66FFFF"/>
      <color rgb="FF99FF99"/>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pivotCacheDefinition" Target="pivotCache/pivotCacheDefinition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[Plan-de-Mejoramiento-Institucional-30032026.xlsx]RESUMEN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106B-4069-8996-E4FF92B7963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106B-4069-8996-E4FF92B7963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106B-4069-8996-E4FF92B79635}"/>
              </c:ext>
            </c:extLst>
          </c:dPt>
          <c:cat>
            <c:strRef>
              <c:f>'RESUMEN TOTAL PMI'!$C$6:$C$9</c:f>
              <c:strCache>
                <c:ptCount val="3"/>
                <c:pt idx="0">
                  <c:v>CGR</c:v>
                </c:pt>
                <c:pt idx="1">
                  <c:v>ITRC</c:v>
                </c:pt>
                <c:pt idx="2">
                  <c:v>OCI</c:v>
                </c:pt>
              </c:strCache>
            </c:strRef>
          </c:cat>
          <c:val>
            <c:numRef>
              <c:f>'RESUMEN TOTAL PMI'!$D$6:$D$9</c:f>
              <c:numCache>
                <c:formatCode>General</c:formatCode>
                <c:ptCount val="3"/>
                <c:pt idx="0">
                  <c:v>148</c:v>
                </c:pt>
                <c:pt idx="1">
                  <c:v>234</c:v>
                </c:pt>
                <c:pt idx="2">
                  <c:v>122</c:v>
                </c:pt>
              </c:numCache>
            </c:numRef>
          </c:val>
          <c:extLst>
            <c:ext xmlns:c16="http://schemas.microsoft.com/office/drawing/2014/chart" uri="{C3380CC4-5D6E-409C-BE32-E72D297353CC}">
              <c16:uniqueId val="{00000006-208A-4FD0-B1FC-6D580CB85D6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9.0016006206848673E-2"/>
          <c:h val="0.21528082632264059"/>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[Plan-de-Mejoramiento-Institucional-30032026.xlsx]RESUMEN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PMI'!$F$8:$F$16</c:f>
              <c:strCache>
                <c:ptCount val="8"/>
                <c:pt idx="0">
                  <c:v>ADUANAS</c:v>
                </c:pt>
                <c:pt idx="1">
                  <c:v>CORPORATIVA</c:v>
                </c:pt>
                <c:pt idx="2">
                  <c:v>FISCALIZACIÓN</c:v>
                </c:pt>
                <c:pt idx="3">
                  <c:v>IMPUESTOS</c:v>
                </c:pt>
                <c:pt idx="4">
                  <c:v>INNOVACIÓN Y TECNOLOGÍA</c:v>
                </c:pt>
                <c:pt idx="5">
                  <c:v>JURÍDICA</c:v>
                </c:pt>
                <c:pt idx="6">
                  <c:v>ESTRATÉGICA Y  DE ANALÍTICA</c:v>
                </c:pt>
                <c:pt idx="7">
                  <c:v>POLFA</c:v>
                </c:pt>
              </c:strCache>
            </c:strRef>
          </c:cat>
          <c:val>
            <c:numRef>
              <c:f>'RESUMEN TOTAL PMI'!$G$8:$G$16</c:f>
              <c:numCache>
                <c:formatCode>General</c:formatCode>
                <c:ptCount val="8"/>
                <c:pt idx="0">
                  <c:v>136</c:v>
                </c:pt>
                <c:pt idx="1">
                  <c:v>72</c:v>
                </c:pt>
                <c:pt idx="2">
                  <c:v>48</c:v>
                </c:pt>
                <c:pt idx="3">
                  <c:v>211</c:v>
                </c:pt>
                <c:pt idx="4">
                  <c:v>21</c:v>
                </c:pt>
                <c:pt idx="5">
                  <c:v>5</c:v>
                </c:pt>
                <c:pt idx="6">
                  <c:v>4</c:v>
                </c:pt>
                <c:pt idx="7">
                  <c:v>7</c:v>
                </c:pt>
              </c:numCache>
            </c:numRef>
          </c:val>
          <c:extLst>
            <c:ext xmlns:c16="http://schemas.microsoft.com/office/drawing/2014/chart" uri="{C3380CC4-5D6E-409C-BE32-E72D297353CC}">
              <c16:uniqueId val="{00000000-5391-4106-84C1-9967294A89F0}"/>
            </c:ext>
          </c:extLst>
        </c:ser>
        <c:dLbls>
          <c:showLegendKey val="0"/>
          <c:showVal val="1"/>
          <c:showCatName val="0"/>
          <c:showSerName val="0"/>
          <c:showPercent val="0"/>
          <c:showBubbleSize val="0"/>
        </c:dLbls>
        <c:gapWidth val="150"/>
        <c:shape val="box"/>
        <c:axId val="415868728"/>
        <c:axId val="415863632"/>
        <c:axId val="0"/>
      </c:bar3DChart>
      <c:catAx>
        <c:axId val="41586872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15863632"/>
        <c:crosses val="autoZero"/>
        <c:auto val="1"/>
        <c:lblAlgn val="ctr"/>
        <c:lblOffset val="100"/>
        <c:noMultiLvlLbl val="0"/>
      </c:catAx>
      <c:valAx>
        <c:axId val="415863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415868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[Plan-de-Mejoramiento-Institucional-30032026.xlsx]RESUMEN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45-4E41-8BE3-D98E1093B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45-4E41-8BE3-D98E1093B8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45-4E41-8BE3-D98E1093B89D}"/>
              </c:ext>
            </c:extLst>
          </c:dPt>
          <c:cat>
            <c:strRef>
              <c:f>'RESUMEN TOTAL PMI'!$C$35:$C$38</c:f>
              <c:strCache>
                <c:ptCount val="3"/>
                <c:pt idx="0">
                  <c:v>CGR</c:v>
                </c:pt>
                <c:pt idx="1">
                  <c:v>OCI</c:v>
                </c:pt>
                <c:pt idx="2">
                  <c:v>ITRC</c:v>
                </c:pt>
              </c:strCache>
            </c:strRef>
          </c:cat>
          <c:val>
            <c:numRef>
              <c:f>'RESUMEN TOTAL PMI'!$D$35:$D$38</c:f>
              <c:numCache>
                <c:formatCode>General</c:formatCode>
                <c:ptCount val="3"/>
                <c:pt idx="0">
                  <c:v>1251</c:v>
                </c:pt>
                <c:pt idx="1">
                  <c:v>633</c:v>
                </c:pt>
                <c:pt idx="2">
                  <c:v>865</c:v>
                </c:pt>
              </c:numCache>
            </c:numRef>
          </c:val>
          <c:extLst>
            <c:ext xmlns:c16="http://schemas.microsoft.com/office/drawing/2014/chart" uri="{C3380CC4-5D6E-409C-BE32-E72D297353CC}">
              <c16:uniqueId val="{00000009-C26C-4313-8D0E-0A82781F9F6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624067391505942"/>
          <c:h val="0.2266266040122899"/>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[Plan-de-Mejoramiento-Institucional-30032026.xlsx]RESUMEN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PMI'!$D$45</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B-703D-424D-9419-7E2461F8D0FF}"/>
              </c:ext>
            </c:extLst>
          </c:dPt>
          <c:dPt>
            <c:idx val="6"/>
            <c:invertIfNegative val="0"/>
            <c:bubble3D val="0"/>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3D-424D-9419-7E2461F8D0F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PMI'!$C$46:$C$55</c:f>
              <c:multiLvlStrCache>
                <c:ptCount val="6"/>
                <c:lvl>
                  <c:pt idx="0">
                    <c:v>CUMPLIDA</c:v>
                  </c:pt>
                  <c:pt idx="1">
                    <c:v>PROCESO</c:v>
                  </c:pt>
                  <c:pt idx="2">
                    <c:v>CUMPLIDA</c:v>
                  </c:pt>
                  <c:pt idx="3">
                    <c:v>PROCESO</c:v>
                  </c:pt>
                  <c:pt idx="4">
                    <c:v>CUMPLIDA</c:v>
                  </c:pt>
                  <c:pt idx="5">
                    <c:v>PROCESO</c:v>
                  </c:pt>
                </c:lvl>
                <c:lvl>
                  <c:pt idx="0">
                    <c:v>CGR</c:v>
                  </c:pt>
                  <c:pt idx="2">
                    <c:v>ITRC</c:v>
                  </c:pt>
                  <c:pt idx="4">
                    <c:v>OCI</c:v>
                  </c:pt>
                </c:lvl>
              </c:multiLvlStrCache>
            </c:multiLvlStrRef>
          </c:cat>
          <c:val>
            <c:numRef>
              <c:f>'RESUMEN TOTAL PMI'!$D$46:$D$55</c:f>
              <c:numCache>
                <c:formatCode>General</c:formatCode>
                <c:ptCount val="6"/>
                <c:pt idx="0">
                  <c:v>841</c:v>
                </c:pt>
                <c:pt idx="1">
                  <c:v>410</c:v>
                </c:pt>
                <c:pt idx="2">
                  <c:v>648</c:v>
                </c:pt>
                <c:pt idx="3">
                  <c:v>217</c:v>
                </c:pt>
                <c:pt idx="4">
                  <c:v>349</c:v>
                </c:pt>
                <c:pt idx="5">
                  <c:v>284</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415866376"/>
        <c:axId val="415864024"/>
      </c:barChart>
      <c:catAx>
        <c:axId val="415866376"/>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4024"/>
        <c:crosses val="autoZero"/>
        <c:auto val="1"/>
        <c:lblAlgn val="ctr"/>
        <c:lblOffset val="100"/>
        <c:noMultiLvlLbl val="0"/>
      </c:catAx>
      <c:valAx>
        <c:axId val="415864024"/>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6376"/>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[Plan-de-Mejoramiento-Institucional-30032026.xlsx]RESUMEN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415867160"/>
        <c:axId val="415862848"/>
      </c:barChart>
      <c:catAx>
        <c:axId val="415867160"/>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2848"/>
        <c:crosses val="autoZero"/>
        <c:auto val="1"/>
        <c:lblAlgn val="ctr"/>
        <c:lblOffset val="100"/>
        <c:noMultiLvlLbl val="0"/>
      </c:catAx>
      <c:valAx>
        <c:axId val="415862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7160"/>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1004455</xdr:colOff>
      <xdr:row>0</xdr:row>
      <xdr:rowOff>69272</xdr:rowOff>
    </xdr:from>
    <xdr:to>
      <xdr:col>0</xdr:col>
      <xdr:colOff>2205125</xdr:colOff>
      <xdr:row>2</xdr:row>
      <xdr:rowOff>269851</xdr:rowOff>
    </xdr:to>
    <xdr:pic>
      <xdr:nvPicPr>
        <xdr:cNvPr id="3" name="Imagen 2">
          <a:extLst>
            <a:ext uri="{FF2B5EF4-FFF2-40B4-BE49-F238E27FC236}">
              <a16:creationId xmlns:a16="http://schemas.microsoft.com/office/drawing/2014/main" id="{2F027CC7-8F68-4FF3-B956-ED5DFEB040DA}"/>
            </a:ext>
          </a:extLst>
        </xdr:cNvPr>
        <xdr:cNvPicPr>
          <a:picLocks noChangeAspect="1"/>
        </xdr:cNvPicPr>
      </xdr:nvPicPr>
      <xdr:blipFill>
        <a:blip xmlns:r="http://schemas.openxmlformats.org/officeDocument/2006/relationships" r:embed="rId1"/>
        <a:stretch>
          <a:fillRect/>
        </a:stretch>
      </xdr:blipFill>
      <xdr:spPr>
        <a:xfrm>
          <a:off x="1004455" y="69272"/>
          <a:ext cx="1194955" cy="1108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21</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21</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23</xdr:row>
      <xdr:rowOff>152811</xdr:rowOff>
    </xdr:from>
    <xdr:to>
      <xdr:col>17</xdr:col>
      <xdr:colOff>625928</xdr:colOff>
      <xdr:row>44</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51</xdr:row>
      <xdr:rowOff>4576</xdr:rowOff>
    </xdr:from>
    <xdr:to>
      <xdr:col>18</xdr:col>
      <xdr:colOff>258535</xdr:colOff>
      <xdr:row>72</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38</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3">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710045</xdr:colOff>
      <xdr:row>0</xdr:row>
      <xdr:rowOff>17319</xdr:rowOff>
    </xdr:from>
    <xdr:to>
      <xdr:col>1</xdr:col>
      <xdr:colOff>263583</xdr:colOff>
      <xdr:row>2</xdr:row>
      <xdr:rowOff>537245</xdr:rowOff>
    </xdr:to>
    <xdr:pic>
      <xdr:nvPicPr>
        <xdr:cNvPr id="3" name="Imagen 2">
          <a:extLst>
            <a:ext uri="{FF2B5EF4-FFF2-40B4-BE49-F238E27FC236}">
              <a16:creationId xmlns:a16="http://schemas.microsoft.com/office/drawing/2014/main" id="{7925E381-7397-4BC6-9871-3C0FE7CAF579}"/>
            </a:ext>
          </a:extLst>
        </xdr:cNvPr>
        <xdr:cNvPicPr>
          <a:picLocks noChangeAspect="1"/>
        </xdr:cNvPicPr>
      </xdr:nvPicPr>
      <xdr:blipFill>
        <a:blip xmlns:r="http://schemas.openxmlformats.org/officeDocument/2006/relationships" r:embed="rId1"/>
        <a:stretch>
          <a:fillRect/>
        </a:stretch>
      </xdr:blipFill>
      <xdr:spPr>
        <a:xfrm>
          <a:off x="710045" y="17319"/>
          <a:ext cx="1194955" cy="11087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25400</xdr:rowOff>
    </xdr:from>
    <xdr:to>
      <xdr:col>2</xdr:col>
      <xdr:colOff>33752</xdr:colOff>
      <xdr:row>2</xdr:row>
      <xdr:rowOff>148705</xdr:rowOff>
    </xdr:to>
    <xdr:pic>
      <xdr:nvPicPr>
        <xdr:cNvPr id="2" name="Imagen 1">
          <a:extLst>
            <a:ext uri="{FF2B5EF4-FFF2-40B4-BE49-F238E27FC236}">
              <a16:creationId xmlns:a16="http://schemas.microsoft.com/office/drawing/2014/main" id="{DF04C7E1-4DBF-4145-AC1A-6D650CCDAF1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 y="25400"/>
          <a:ext cx="2716627" cy="50430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99060</xdr:colOff>
      <xdr:row>0</xdr:row>
      <xdr:rowOff>49405</xdr:rowOff>
    </xdr:from>
    <xdr:ext cx="1521871" cy="471462"/>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6_07_25%20Seguimiento%20CGR%20-%20STORM\CGR_DGI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6_07_25%20Seguimiento%20CGR%20-%20STORM\Plan-de-Mejoramiento-Institucional-14072025_CG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TOTAL PMI"/>
      <sheetName val="PMI"/>
      <sheetName val="CGR"/>
      <sheetName val="OCI"/>
      <sheetName val="AGN"/>
      <sheetName val="ITRC"/>
    </sheetNames>
    <sheetDataSet>
      <sheetData sheetId="0"/>
      <sheetData sheetId="1"/>
      <sheetData sheetId="2">
        <row r="4">
          <cell r="P4">
            <v>45838</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TOTAL PMI"/>
      <sheetName val="PMI"/>
      <sheetName val="CGR"/>
      <sheetName val="OCI"/>
      <sheetName val="AGN"/>
      <sheetName val="ITRC"/>
    </sheetNames>
    <sheetDataSet>
      <sheetData sheetId="0"/>
      <sheetData sheetId="1"/>
      <sheetData sheetId="2">
        <row r="4">
          <cell r="P4">
            <v>45657</v>
          </cell>
        </row>
      </sheetData>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Ayda Malena Imbacuan Chaguezac" id="{78397535-08AD-4999-A467-09FD54F5118D}" userId="S::aimbacuanc@dian.gov.co::75edb9eb-4c77-403a-aa83-88f65978aa66" providerId="AD"/>
</personList>
</file>

<file path=xl/pivotCache/_rels/pivotCacheDefinition1.xml.rels><?xml version="1.0" encoding="UTF-8" standalone="yes"?>
<Relationships xmlns="http://schemas.openxmlformats.org/package/2006/relationships"><Relationship Id="rId3" Type="http://schemas.microsoft.com/office/2019/04/relationships/externalLinkLongPath" Target="https://diancolombia.sharepoint.com/sites/diannetpruebas/DIAN/OFCINT/Despacho/Despacho/Planes-de-Mejoramiento/20_11_24%20Reformulaciones%20CGR%20-%20OCI%20-%20Revisi&#243;n%20conjunta%20CAI%20-%20Despacho/20_11_24%20Reformulaciones%20CGR%20-%20OCI%20-%20Revisi&#243;n%20conjunta%20CAI%20-%20Despacho/30_11_24%20Retiros_Formalizados/Plan-de-Mejoramiento-Institucional-05122024.xlsx?0DB25B98" TargetMode="External"/><Relationship Id="rId2" Type="http://schemas.openxmlformats.org/officeDocument/2006/relationships/externalLinkPath" Target="file:///\\0DB25B98\Plan-de-Mejoramiento-Institucional-05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00000000-000A-0000-FFFF-FFFF00000000}">
  <cacheSource type="worksheet">
    <worksheetSource ref="A9:E9" sheet="PMI" r:id="rId2"/>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6111.600340740741" createdVersion="8" refreshedVersion="8" minRefreshableVersion="3" recordCount="2749" xr:uid="{C342972B-D0A3-42C4-B1E9-E7AD7AB97E28}">
  <cacheSource type="worksheet">
    <worksheetSource ref="A9:Q2758" sheet="PMI"/>
  </cacheSource>
  <cacheFields count="17">
    <cacheField name="DIRECCIÓN/_x000a_OFICINA" numFmtId="0">
      <sharedItems count="8">
        <s v="CORPORATIVA"/>
        <s v="FISCALIZACIÓN"/>
        <s v="INNOVACIÓN Y TECNOLOGÍA"/>
        <s v="IMPUESTOS"/>
        <s v="ADUANAS"/>
        <s v="POLFA"/>
        <s v="ESTRATÉGICA Y  DE ANALÍTICA"/>
        <s v="JURÍDICA"/>
      </sharedItems>
    </cacheField>
    <cacheField name="ENTE DE CONTROL" numFmtId="0">
      <sharedItems count="3">
        <s v="OCI"/>
        <s v="CGR"/>
        <s v="ITRC"/>
      </sharedItems>
    </cacheField>
    <cacheField name="AUDITORIA/_x000a_INSPECCIÓN" numFmtId="0">
      <sharedItems containsBlank="1" longText="1"/>
    </cacheField>
    <cacheField name="CÓDIGO DELHALLAZGO/_x000a_OBSERVACIÓN/INDICIO" numFmtId="0">
      <sharedItems containsBlank="1" longText="1"/>
    </cacheField>
    <cacheField name="DESCRIPCIÓN DEL HALLAZGO/OBSERVACIÓN/INDICIO" numFmtId="0">
      <sharedItems containsBlank="1" longText="1"/>
    </cacheField>
    <cacheField name="CAUSA  DEL HALLAZGO/OBSERVACIÓN/INDICI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MixedTypes="1" containsNumber="1" minValue="0" maxValue="20021334751"/>
    </cacheField>
    <cacheField name="FECHA INICIO ACTIVIDADES" numFmtId="0">
      <sharedItems containsSemiMixedTypes="0" containsNonDate="0" containsDate="1" containsString="0" minDate="2015-03-01T00:00:00" maxDate="2028-07-12T00:00:00"/>
    </cacheField>
    <cacheField name="FECHA TERMINACIÓN ACTIVIDADES" numFmtId="0">
      <sharedItems containsSemiMixedTypes="0" containsNonDate="0" containsDate="1" containsString="0" minDate="2015-09-30T00:00:00" maxDate="2030-01-01T00:00:00"/>
    </cacheField>
    <cacheField name="PLAZO EN SEMANAS ACTIVIDADES" numFmtId="0">
      <sharedItems containsSemiMixedTypes="0" containsString="0" containsNumber="1" minValue="-0.14285714285714285" maxValue="391"/>
    </cacheField>
    <cacheField name="AVANCE FÍSICO EJECUCIÓN ACTIVIDADES" numFmtId="0">
      <sharedItems containsSemiMixedTypes="0" containsString="0" containsNumber="1" minValue="0" maxValue="4231115073.1700001"/>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2">
        <s v="PROCESO"/>
        <s v="CUMPLI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49">
  <r>
    <x v="0"/>
    <x v="0"/>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6-06-30T00:00:00"/>
    <n v="208.57142857142858"/>
    <n v="0.93459999999999999"/>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n v="0.93459999999999999"/>
    <x v="0"/>
  </r>
  <r>
    <x v="0"/>
    <x v="0"/>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6-07-31T00:00:00"/>
    <n v="204.14285714285714"/>
    <n v="0.98"/>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98"/>
    <x v="0"/>
  </r>
  <r>
    <x v="0"/>
    <x v="0"/>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6-06-30T00:00:00"/>
    <n v="199.71428571428572"/>
    <n v="0.88009999999999999"/>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88009999999999999"/>
    <x v="0"/>
  </r>
  <r>
    <x v="0"/>
    <x v="0"/>
    <m/>
    <m/>
    <m/>
    <m/>
    <s v="Actualizar del procedimiento PR-ADF-312 "/>
    <s v="Publicación del procedimiento PR-ADF-312 "/>
    <s v="Procedimiento"/>
    <n v="1"/>
    <d v="2022-09-01T00:00:00"/>
    <d v="2023-08-31T00:00:00"/>
    <n v="52"/>
    <n v="1"/>
    <s v="DGC_x000a_NC - Subproceso Operación Logística_x000a_Subdirección Logística._x000a_"/>
    <n v="1"/>
    <x v="1"/>
  </r>
  <r>
    <x v="0"/>
    <x v="0"/>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n v="1"/>
    <x v="1"/>
  </r>
  <r>
    <x v="0"/>
    <x v="0"/>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3"/>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n v="1"/>
    <x v="1"/>
  </r>
  <r>
    <x v="0"/>
    <x v="0"/>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n v="1"/>
    <x v="1"/>
  </r>
  <r>
    <x v="0"/>
    <x v="0"/>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5"/>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n v="1"/>
    <x v="1"/>
  </r>
  <r>
    <x v="0"/>
    <x v="0"/>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1"/>
  </r>
  <r>
    <x v="0"/>
    <x v="0"/>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1"/>
  </r>
  <r>
    <x v="0"/>
    <x v="0"/>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s v="DGC_x000a_NC – Subproceso Recursos Administrativos_x000a_Dirección de Gestión Corporativa_x000a_Subdirección Administrativa_x000a__x000a_ELABORACIÓN (dd/mm/aaaa)_x000a_23/08/2023"/>
    <n v="1"/>
    <x v="1"/>
  </r>
  <r>
    <x v="0"/>
    <x v="0"/>
    <m/>
    <m/>
    <m/>
    <m/>
    <s v="Implantar el  Sistema SINOT a Nivel Nacional"/>
    <s v="Implantar el  Sistema SINOT a Nivel Nacional"/>
    <s v="Reporte consolidado  generado a través del SINOT, donde se evidencia las direcciones Seccionales donde fue implementado"/>
    <n v="1"/>
    <d v="2023-08-01T00:00:00"/>
    <d v="2025-12-31T00:00:00"/>
    <n v="126.14285714285714"/>
    <n v="1"/>
    <s v="DGC_x000a_NC – Subproceso Recursos Administrativos_x000a_Dirección de Gestión Corporativa_x000a_Subdirección Administrativa_x000a__x000a_ELABORACIÓN (dd/mm/aaaa)_x000a_23/08/2023"/>
    <n v="1"/>
    <x v="1"/>
  </r>
  <r>
    <x v="0"/>
    <x v="0"/>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2"/>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n v="1"/>
    <x v="1"/>
  </r>
  <r>
    <x v="0"/>
    <x v="0"/>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12"/>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n v="1"/>
    <x v="1"/>
  </r>
  <r>
    <x v="0"/>
    <x v="0"/>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y Aduanas de Santa Marta_x000a_División de Recaudo y Cobranzas_x000a__x000a_ELABORACIÓN (dd/mm/aaaa)_x000a_23/08/2023"/>
    <n v="1"/>
    <x v="1"/>
  </r>
  <r>
    <x v="0"/>
    <x v="0"/>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de Cali_x000a_División de Recaudo y Cobranzas_x000a__x000a_ELABORACIÓN (dd/mm/aaaa)_x000a_23/08/2023"/>
    <n v="1"/>
    <x v="1"/>
  </r>
  <r>
    <x v="0"/>
    <x v="0"/>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6"/>
    <s v="DGC_x000a_DS -Subproceso Administración de Cartera_x000a_Dirección Seccional de Impuestos de Cali_x000a_División de Recaudo y Cobranzas_x000a__x000a_ELABORACIÓN (dd/mm/aaaa)_x000a_23/08/2023"/>
    <n v="1"/>
    <x v="1"/>
  </r>
  <r>
    <x v="0"/>
    <x v="0"/>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1"/>
    <s v="DGC_x000a_DS - Subproceso de Recaudo y Devoluciones_x000a_Dirección Seccional de Impuestos de Cali._x000a_División de Recaudo y Cobranzas_x000a__x000a_ELABORACIÓN (dd/mm/aaaa)_x000a_23/08/2023"/>
    <n v="1"/>
    <x v="1"/>
  </r>
  <r>
    <x v="0"/>
    <x v="0"/>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6"/>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n v="1"/>
    <x v="1"/>
  </r>
  <r>
    <x v="0"/>
    <x v="0"/>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5-12-31T00:00:00"/>
    <n v="126.14285714285714"/>
    <n v="1"/>
    <s v="DGC_x000a_NC - Subproceso Recursos Administrativos_x000a_Dirección de Gestión Corporativa_x000a_Subdirección Administrativa_x000a__x000a_ELABORACIÓN (dd/mm/aaaa)_x000a_23/08/2023"/>
    <n v="1"/>
    <x v="1"/>
  </r>
  <r>
    <x v="0"/>
    <x v="0"/>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on de una nueva herramienta tecnologica para soportar las diferentes etapas de la gestion  documental."/>
    <s v="1. Adquisicion de una nueva herramienta tecnologica para soportar las diferentes etapas de la gestion  documental."/>
    <s v="Diagnóstico y caracterización documental, insumo para la implementación del sistema"/>
    <n v="1"/>
    <d v="2025-02-02T00:00:00"/>
    <d v="2026-03-30T00:00:00"/>
    <n v="60.142857142857146"/>
    <n v="0.2"/>
    <s v="DGC_x000a_Subdirección Administrativa_x000a__x000a_Subdirección de Soluciones y Desarrollo _x000a_Subdirección de Innovación y Proyectos"/>
    <n v="0.2"/>
    <x v="0"/>
  </r>
  <r>
    <x v="0"/>
    <x v="0"/>
    <m/>
    <m/>
    <m/>
    <m/>
    <m/>
    <s v="1. Adquisicion de una nueva herramienta tecnologica para soportar las diferentes etapas de la gestion  documental."/>
    <s v="Elaboración de términos de referencia"/>
    <n v="1"/>
    <d v="2025-06-01T00:00:00"/>
    <d v="2026-04-30T00:00:00"/>
    <n v="47.571428571428569"/>
    <n v="0.5"/>
    <s v="DGC_x000a_Subdirección Administrativa_x000a__x000a_Subdirección de Soluciones y Desarrollo _x000a_Subdirección de Innovación y Proyectos"/>
    <n v="0.5"/>
    <x v="0"/>
  </r>
  <r>
    <x v="0"/>
    <x v="0"/>
    <m/>
    <m/>
    <m/>
    <m/>
    <m/>
    <s v="1. Adquisicion de una nueva herramienta tecnologica para soportar las diferentes etapas de la gestion  documental."/>
    <s v="Convocatoria y evaluación de propuestas "/>
    <n v="1"/>
    <d v="2026-01-15T00:00:00"/>
    <d v="2026-05-30T00:00:00"/>
    <n v="19.285714285714285"/>
    <n v="0"/>
    <s v="DGC_x000a_Subdirección Administrativa_x000a__x000a_Subdirección de Soluciones y Desarrollo _x000a_Subdirección de Innovación y Proyectos"/>
    <n v="0"/>
    <x v="0"/>
  </r>
  <r>
    <x v="0"/>
    <x v="0"/>
    <m/>
    <m/>
    <m/>
    <m/>
    <m/>
    <s v="1. Adquisicion de una nueva herramienta tecnologica para soportar las diferentes etapas de la gestion  documental."/>
    <s v="Contrato Firmado "/>
    <n v="1"/>
    <d v="2026-04-30T00:00:00"/>
    <d v="2026-05-30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0"/>
  </r>
  <r>
    <x v="0"/>
    <x v="0"/>
    <m/>
    <m/>
    <m/>
    <m/>
    <m/>
    <s v="1. Adquisicion de una nueva herramienta tecnologica para soportar las diferentes etapas de la gestion  documental."/>
    <s v="Plan de trabajo de_x000a_implementación de la solución_x000a_tecnológica. "/>
    <n v="1"/>
    <d v="2026-06-01T00:00:00"/>
    <d v="2026-07-01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0"/>
  </r>
  <r>
    <x v="0"/>
    <x v="0"/>
    <m/>
    <m/>
    <m/>
    <m/>
    <m/>
    <s v="1. Adquisicion de una nueva herramienta tecnologica para soportar las diferentes etapas de la gestion  documental."/>
    <s v="Informes de seguimiento "/>
    <n v="2"/>
    <d v="2026-07-08T00:00:00"/>
    <d v="2028-10-31T00:00:00"/>
    <n v="120.85714285714286"/>
    <n v="0"/>
    <s v="DGC_x000a_NC - Subproceso Recursos Administrativos_x000a_Subdirección Administrativo_x000a__x000a_DGIT_x000a_NC - Subproceso Innovación y Tecnología_x000a_Subdirección de Soluciones y Desarrollo _x000a_Subdirección de Innovación y Proyectos"/>
    <n v="0"/>
    <x v="0"/>
  </r>
  <r>
    <x v="0"/>
    <x v="0"/>
    <m/>
    <m/>
    <m/>
    <m/>
    <m/>
    <s v="1. Adquisicion de una nueva herramienta tecnologica para soportar las diferentes etapas de la gestion  documental."/>
    <s v="Puesta en producción de la solución tecnológica: _x000a_ _x000a_a. (01) Un formato información de versión FT-IIT-1851._x000a_ _x000a_b) (01) Un formato de Aceptación de Pruebas funcionales y salida a producción _x000a_FT-IIT-2180_x000a_ _x000a_b. (01) Un Acta de comité de gestión de Cambios de Tecnología del correspondiente software instalado y en producción"/>
    <n v="3"/>
    <d v="2028-07-11T00:00:00"/>
    <d v="2028-10-17T00:00:00"/>
    <n v="14"/>
    <n v="0"/>
    <s v="DGC_x000a_NC - Subproceso Recursos Administrativos_x000a_Subdirección Administrativo_x000a__x000a_DGIT_x000a_NC - Subproceso Innovación y Tecnología_x000a_Subdirección de Soluciones y Desarrollo _x000a_Subdirección de Innovación y Proyectos"/>
    <n v="0"/>
    <x v="0"/>
  </r>
  <r>
    <x v="0"/>
    <x v="0"/>
    <m/>
    <m/>
    <m/>
    <m/>
    <m/>
    <s v="1. Adquisicion de una nueva herramienta tecnologica para soportar las diferentes etapas de la gestion  documental."/>
    <s v="Documento con la solicitud de retiro del sistema SGDIAN del inventario de las soluciones tecnológicas._x000a_Documento de solicitud de retiro de la placa del sistema SGDIAN del inventario de activos de la DIAN."/>
    <n v="2"/>
    <d v="2024-07-19T00:00:00"/>
    <d v="2024-08-18T00:00:00"/>
    <n v="4.2857142857142856"/>
    <n v="2"/>
    <s v="DGC_x000a_NC - Subproceso Innovación y Tecnología_x000a_Subdirección de Soluciones y Desarrollo _x000a_Coordinación de Soporte Técnico al Usuario_x000a__x000a_NC - Subproceso Recursos Administrativos_x000a_Subdirección Administrativa_x000a_Coordinación de Correspondencia y Notificaciones"/>
    <n v="1"/>
    <x v="1"/>
  </r>
  <r>
    <x v="0"/>
    <x v="0"/>
    <m/>
    <m/>
    <m/>
    <m/>
    <m/>
    <s v="1. Adquisicion de una nueva herramienta tecnologica para soportar las diferentes etapas de la gestion  documental."/>
    <s v="Anexo de Roles actualizado y publicado"/>
    <n v="1"/>
    <d v="2024-07-19T00:00:00"/>
    <d v="2024-08-18T00:00:00"/>
    <n v="4.2857142857142856"/>
    <n v="1"/>
    <s v="DGC_x000a_NC - Subproceso Innovación y Tecnología_x000a_Subdirección de Soluciones y Desarrollo _x000a_Coordinación de Soporte Técnico al Usuario"/>
    <n v="1"/>
    <x v="1"/>
  </r>
  <r>
    <x v="0"/>
    <x v="0"/>
    <s v="Auditoría a la Radicación y Trámite de Quejas Disciplinarias ATD 2024-005"/>
    <s v=" ATD 2024-005_x000a__x000a_H1"/>
    <s v="Hallazgo No. 1. Deficiencias en la gestión, trámite y evaluación de las quejas y/o noticias disciplinarias. _x000a_De una muestra de 81 quejas o noticias disciplinarias recibidas en la Subdirección de Asuntos Disciplinarios y radicadas en VIGIA entre el 01/01/2023 al 30/06/2024 se evidenció que:_x000a__x000a_1.1  _x0009_En 24 casos, se presentó dilación para emitir el auto con el que se evaluó la noticia disciplinaria, entre 30 a 179 días hábiles desde su recepción. (Anexo 1)_x000a__x000a_1.2_x0009_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_x000a__x000a_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_x000a__x000a_1.3_x0009_En 43 casos transcurrieron entre 34 a 165 días hábiles desde la recepción de la noticia disciplinaria en la Subdirección de Asuntos Disciplinarios hasta la expedición del auto de Indagación Previa. Así mismo, se identificó que: (Anexo 2)_x000a__x000a_• _x0009_En un expediente, había operado la caducidad de la acción disciplinaria incluso al momento de recibir la noticia; sin embargo, se ordenó la apertura de Indagación Previa. (Anexo 3)_x000a__x000a_•_x0009_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_x000a__x000a_•_x0009_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_x000a_ _x000a_1.4  _x0009_En ocho expedientes transcurrieron entre 65 a 123 días hábiles para evaluar la noticia disciplinaria desde su recepción hasta la expedición del auto con el que se dio inicio a la actuación mediante apertura de Investigación Disciplinaria. (Anexo 4)_x000a__x000a_1.5   _x0009_En dos expedientes transcurrieron más de cinco y seis meses desde la recepción de la noticia disciplinaria en la Subdirección de Asuntos Disciplinarios hasta la expedición del auto que ordenó su acumulación a otro expediente o actuación en curso. (Anexo 5)_x000a_"/>
    <s v="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
    <s v="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_x000a_"/>
    <s v="Documento de lineamiento"/>
    <s v="Documento de lineamiento"/>
    <n v="1"/>
    <d v="2024-12-15T00:00:00"/>
    <d v="2025-02-28T00:00:00"/>
    <n v="10.714285714285714"/>
    <n v="1"/>
    <s v="DGC_x000a_Dirección de Gestión Corporativa_x000a_Subdirección de Asuntos Disciplinarios_x000a_Coordinación de Instrucción "/>
    <n v="1"/>
    <x v="1"/>
  </r>
  <r>
    <x v="0"/>
    <x v="0"/>
    <m/>
    <m/>
    <m/>
    <m/>
    <s v="Efectuar seguimiento a la implementación y cumplimiento del lineamiento interno.  El primer informe incluirá el reporte de gestión de las quejas disciplinarias que al momento de la auditoría estaban pendientes de cumplir el direccionamiento dispuesto. "/>
    <s v="Informe de seguimiento mensual "/>
    <s v="Informe de seguimiento mensual "/>
    <n v="8"/>
    <d v="2025-03-31T00:00:00"/>
    <d v="2025-11-30T00:00:00"/>
    <n v="34.857142857142854"/>
    <n v="8"/>
    <s v="DGC_x000a_Dirección de Gestión Corporativa_x000a_Subdirección de Asuntos Disciplinarios_x000a_Coordinación de Instrucción "/>
    <n v="1"/>
    <x v="1"/>
  </r>
  <r>
    <x v="0"/>
    <x v="0"/>
    <m/>
    <m/>
    <m/>
    <m/>
    <s v="Efectuar, para la vigencia 2025, sensibilización a los Jefes de área y demás personal de la entidad sobre la importancia que reviste la presentación de los informes con incidencia disciplinaria, una vez se tenga conocimiento de la situación irregular."/>
    <s v="Publicaciones"/>
    <s v="Publicaciones"/>
    <n v="2"/>
    <d v="2025-04-01T00:00:00"/>
    <d v="2025-08-31T00:00:00"/>
    <n v="21.714285714285715"/>
    <n v="2"/>
    <s v="DGC_x000a_Dirección de Gestión Corporativa_x000a_Subdirección de Asuntos Disciplinarios_x000a_Coordinación de Instrucción "/>
    <n v="1"/>
    <x v="1"/>
  </r>
  <r>
    <x v="0"/>
    <x v="0"/>
    <s v="Auditoría a la Radicación y Trámite de Quejas Disciplinarias ATD 2024-005"/>
    <s v=" ATD 2024-005_x000a__x000a_H2"/>
    <s v="Hallazgo No. 2. Deficiencias en la gestión de comunicación y notificación de actos administrativos proferidos en la etapa de instrucción disciplinaria._x000a_De una muestra de 68 expedientes, asociados a 70 quejas recibidas entre el 01/01/2023 a 30/06/2024 se identificaron deficiencias en la gestión de comunicación y notificación de actos administrativos, así:_x000a__x000a_2.1_x0009_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_x000a__x000a_2.2  _x0009_En dos expedientes no se dio cumplimiento a la comunicación del auto de terminación y archivo al quejoso, limitando la posibilidad de recurrir esta decisión. (Anexo 7)._x000a_2.3_x0009_  Se observaron deficiencias y dilación en las gestiones para la notificación de actos proferidos en la etapa de instrucción disciplinaria, así:_x000a__x000a_•_x0009_Para cuatro expedientes, el envío de los autos y documentos para efectuar la notificación a través de comisionado se realizó habiendo transcurrido entre 16 y 17 días hábiles posteriores a la expedición de los autos de Investigación Disciplinaria. (Anexo 8)_x000a__x000a_•_x0009_En un expediente reposa notificación del auto de Investigación Disciplinaria realizada por la Dirección Seccional de Aduanas de Barranquilla, no obstante, en el expediente no reposa el auto o soporte mediante el cual se comisionó para tal efecto. (Anexo 8)_x000a__x000a_•_x0009_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_x000a__x000a_•_x0009_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_x000a__x000a_•_x0009_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_x000a__x000a_•_x0009_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
    <s v="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
    <s v="Realizar seguimiento al 50% de las providencias radicadas para notificaciones y/o comunicaciones registradas en la base de datos dispuesta para tal fin, con el propósito de asegurar la consistencia, oportunidad y completitud de la gestión encomendada. "/>
    <s v="Informe de seguimiento mensual "/>
    <s v="Informe de seguimiento mensual "/>
    <n v="10"/>
    <d v="2025-02-01T00:00:00"/>
    <d v="2025-11-30T00:00:00"/>
    <n v="43.142857142857146"/>
    <n v="10"/>
    <s v="DGC_x000a_Dirección de Gestión Corporativa_x000a_Subdirección de Asuntos Disciplinarios_x000a_Coordinación de Enlace Procesal"/>
    <n v="1"/>
    <x v="1"/>
  </r>
  <r>
    <x v="0"/>
    <x v="0"/>
    <s v="Auditoría a la Radicación y Trámite de Quejas Disciplinarias ATD 2024-005"/>
    <s v=" ATD 2024-005_x000a__x000a_H3"/>
    <s v="Hallazgo No. 3. Incumplimiento en la conformación, gestión documental y en el manejo de información reservada y/o de datos personales en los expedientes._x000a__x000a_3.1_x0009_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_x000a__x000a_•_x0009_Una queja sin su correspondiente antecedente de noticia y/o queja disciplinaria que motivó la expedición del acto administrativo de evaluación con auto inhibitorio. (Anexo 10)_x000a__x000a_•_x0009_Una queja que reporta en VIGIA con evaluación de auto inhibitorio, sin allegarse el referido acto administrativo. (Anexo 10) _x000a__x000a_Quejas contenidas en carpeta digital: _x000a__x000a_•_x0009_Dos quejas sin su respectivo antecedente de noticia y/o queja disciplinaria que motivó la expedición del acto administrativo de evaluación con auto inhibitorio. (Anexo 11)_x000a__x000a_Adicionalmente, de la muestra de 68 expedientes, asociados a 70 quejas o noticias disciplinarias recibidas en el período auditado, se encontró lo siguiente:_x000a__x000a_3.2  _x0009_Incumplimiento al deber de garantizar la reserva de la actuación disciplinaria, así:_x000a__x000a_•_x0009_Ocho expedientes contienen información que goza de reserva, pese a lo cual no se dio cumplimiento a la conformación de cuadernos separados. (Anexo 12)_x000a__x000a_•_x0009_En un expediente que se encontraba sujeto a reserva, se remitió el auto de investigación disciplinaria a ser notificado por comisión, a funcionario diferente al comisionado para tal actividad. (Anexo 12)_x000a__x000a_•_x0009_En un expediente, reposa información con datos personales (nombres, direcciones electrónicas y físicas) de investigados de otras actuaciones disciplinarias. (Anexo 12)_x000a__x000a_3.3_x0009_ 67 expedientes no cuentan con el duplicado o copia integral de la actuación disciplinaria.  (Anexo 13) _x000a__x000a_3.4 _x0009_Se identificaron deficiencias en la conformación de las unidades documentales que componen las actuaciones disciplinarias revisadas, así:_x000a__x000a_•_x0009_51 expedientes cuentan con carátula en el formato FT-ADF-2338 “Identificación Unidad Documental”, pero ésta no se encuentra diligenciada. (Anexo 13)_x000a__x000a_•_x0009_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
    <s v="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_x000a_"/>
    <s v="_x000a_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_x000a__x000a__x000a_"/>
    <s v="Lista que de cuenta de la asistencia de los servidores SAD a la capacitación._x000a__x000a__x000a__x000a__x000a__x000a__x000a_"/>
    <s v="Lista que de cuenta de la asistencia de los servidores SAD a la capacitación._x000a__x000a__x000a__x000a__x000a__x000a__x000a_"/>
    <n v="1"/>
    <d v="2025-01-15T00:00:00"/>
    <d v="2025-03-31T00:00:00"/>
    <n v="10.714285714285714"/>
    <n v="1"/>
    <s v="DGC_x000a_Dirección de Gestión Corporativa_x000a_Subdirección de Asuntos Disciplinarios_x000a_Coordinación de Instrucción "/>
    <n v="1"/>
    <x v="1"/>
  </r>
  <r>
    <x v="0"/>
    <x v="0"/>
    <m/>
    <m/>
    <m/>
    <m/>
    <s v="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
    <s v="Lista de Chequeo físico y/o Virtual "/>
    <s v="Lista de Chequeo físico y/o Virtual "/>
    <n v="8"/>
    <d v="2025-04-01T00:00:00"/>
    <d v="2025-11-30T00:00:00"/>
    <n v="34.714285714285715"/>
    <n v="8"/>
    <s v="DGC_x000a_Dirección de Gestión Corporativa_x000a_Subdirección de Asuntos Disciplinarios_x000a_Coordinación de Instrucción "/>
    <n v="1"/>
    <x v="1"/>
  </r>
  <r>
    <x v="0"/>
    <x v="0"/>
    <m/>
    <m/>
    <m/>
    <m/>
    <s v="Efectuar jornada especial de trabajo para la creación de cuadernos separados con información reservada en relación con los expedientes que fueron identificados en la auditoría, sin esa condición."/>
    <s v="Informe que de cuenta del cumplimiento de la debida conformación del cuaderno separado con información reservada del 100% de los expedientes  a que refiere la acción."/>
    <s v="Informe que de cuenta del cumplimiento de la debida conformación del cuaderno separado con información reservada del 100% de los expedientes  a que refiere la acción."/>
    <n v="1"/>
    <d v="2025-01-02T00:00:00"/>
    <d v="2025-03-31T00:00:00"/>
    <n v="12.571428571428571"/>
    <n v="1"/>
    <s v="DGC_x000a_Dirección de Gestión Corporativa_x000a_Subdirección de Asuntos Disciplinarios_x000a_Coordinación de Instrucción "/>
    <n v="1"/>
    <x v="1"/>
  </r>
  <r>
    <x v="0"/>
    <x v="0"/>
    <m/>
    <m/>
    <m/>
    <m/>
    <s v="Efectuar jornada para realizar la actualización de carátulas o formato FT-ADF-2338, a fin de registrar en éstas la información mínima requerida de cada expediente, de conformidad con las directrices y procedimientos vigentes. "/>
    <s v="Carátulas actualizadas"/>
    <s v="Carátulas actualizadas"/>
    <n v="1"/>
    <d v="2025-02-01T00:00:00"/>
    <d v="2025-02-28T00:00:00"/>
    <n v="3.8571428571428572"/>
    <n v="1"/>
    <s v="DGC_x000a_Dirección de Gestión Corporativa_x000a_Subdirección de Asuntos Disciplinarios_x000a_Coordinación de Instrucción "/>
    <n v="1"/>
    <x v="1"/>
  </r>
  <r>
    <x v="0"/>
    <x v="0"/>
    <m/>
    <m/>
    <m/>
    <m/>
    <s v="Verificar aleatoriamente el cumplimiento del registro de infomación en el formato FT-ADF-2338 en el 50% de los expedientes, de conformidad con las directrices y procedimientos vigentes y el Instructivo IN-ADF-0132 v 5 en materia de gestión documental."/>
    <s v="Informe"/>
    <s v="Informe"/>
    <n v="1"/>
    <d v="2025-03-01T00:00:00"/>
    <d v="2025-03-31T00:00:00"/>
    <n v="4.2857142857142856"/>
    <n v="1"/>
    <s v="DGC_x000a_Dirección de Gestión Corporativa_x000a_Subdirección de Asuntos Disciplinarios_x000a_Coordinación de Instrucción "/>
    <n v="1"/>
    <x v="1"/>
  </r>
  <r>
    <x v="0"/>
    <x v="0"/>
    <m/>
    <m/>
    <m/>
    <m/>
    <s v="_x000a_Solicitar a la Dirección de Gestión de Innovación y Tecnología la ampliación del espacio de SharePoint asignado a la Subdirección de Asuntos Disciplinarios o la asignación de otro espacio. "/>
    <s v="Correo electrónico de solicitud de ampliación de espacio en SharePoint o de asignación de otro espacio para repositorio de archivos digitalizados"/>
    <s v="Correo electrónico de solicitud de ampliación de espacio en SharePoint o de asignación de otro espacio para repositorio de archivos digitalizados"/>
    <n v="1"/>
    <d v="2024-12-15T00:00:00"/>
    <d v="2025-01-31T00:00:00"/>
    <n v="6.7142857142857144"/>
    <n v="1"/>
    <s v="DGC_x000a_Dirección de Gestión Corporativa_x000a_Subdirección de Asuntos Disciplinarios_x000a__x000a_Dirección de Gestión de Innovación y Tecnología   _x000a_Subdirección Innovación y Proyectos "/>
    <n v="1"/>
    <x v="1"/>
  </r>
  <r>
    <x v="0"/>
    <x v="0"/>
    <m/>
    <m/>
    <m/>
    <m/>
    <s v="Realizar la digitalización y almacenamiento progresivo de los expedientes, para contar con una copia de respaldo."/>
    <s v="Captura de imagen de SharePoint "/>
    <s v="Captura de imagen de SharePoint "/>
    <n v="1"/>
    <d v="2025-02-01T00:00:00"/>
    <d v="2025-11-30T00:00:00"/>
    <n v="43.142857142857146"/>
    <n v="1"/>
    <s v="DGC_x000a_Dirección de Gestión Corporativa_x000a_Subdirección de Asuntos Disciplinarios_x000a_Coordinación de Instrucción "/>
    <n v="1"/>
    <x v="1"/>
  </r>
  <r>
    <x v="0"/>
    <x v="0"/>
    <s v="Auditoría a la Radicación y Trámite de Quejas Disciplinarias ATD 2024-005"/>
    <s v=" ATD 2024-005_x000a__x000a_H4"/>
    <s v="Hallazgo No. 4. Deficiencias en la gestión de accesos al aplicativo VIGIA. _x000a__x000a_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quot;Roles de las soluciones tecnológicas según procedimientos y procesos_V4_R003”,  como se describen a continuación: _x000a__x000a_4.1_x0009_Cuatro funcionarios con roles activos en el aplicativo VIGIA, que no aparecen registrados en la planta de personal activa a 01/07/2024. (Anexo 14)_x000a__x000a_4.2_x0009_Cuatro funcionarios ubicados en Direcciones Seccionales con roles activos del aplicativo VIGIA. (Anexo 15)_x000a__x000a_4.3_x0009_Siete funcionarios que se encuentran ubicados en el Nivel Central, en dependencias diferentes a la Subdirección de Asuntos Disciplinarios y poseen roles activos en el aplicativo VIGIA (Anexo 16)."/>
    <s v="Falta de cumplimiento a los controles establecidos por parte de la primera y segunda línea de defensa en relación con la gestión y seguimiento de roles de acceso a los sistemas de información. "/>
    <s v="Gestionar la cancelación de roles del aplicativo Vigía  de los exfuncionarios de la SAD y de los que no se encuentren adscritos a ella, ante la Subdirección de Soluciones y Desarrollo, a través de la herramienta Aranda."/>
    <s v="Casos registrados y gestionados en la herramienta Aranda "/>
    <s v="Casos registrados y gestionados en la herramienta Aranda "/>
    <n v="1"/>
    <d v="2024-12-01T00:00:00"/>
    <d v="2025-01-31T00:00:00"/>
    <n v="8.7142857142857135"/>
    <n v="1"/>
    <s v="DGC_x000a_Dirección de Gestión Corporativa_x000a_Subdirección de Asuntos Disciplinarios_x000a_Coordinación de Instrucción  _x000a__x000a_Dirección de Gestión de Innovación y Tecnología   _x000a_Subdirección Innovación y Proyectos "/>
    <n v="1"/>
    <x v="1"/>
  </r>
  <r>
    <x v="0"/>
    <x v="0"/>
    <m/>
    <m/>
    <m/>
    <m/>
    <s v="Contrastar mensualmente los reportes de roles que se publican por parte de la DGIT en la DIANNET vs el listado de funcionarios de la Subdirección de Asuntos Disciplinarios."/>
    <s v="Informe mensual de verificación contentivo de lo encontrado y de las acciones a realizar en caso de advertir alguna inconsistencia. "/>
    <s v="Informe mensual de verificación contentivo de lo encontrado y de las acciones a realizar en caso de advertir alguna inconsistencia. "/>
    <n v="9"/>
    <d v="2024-12-01T00:00:00"/>
    <d v="2025-08-31T00:00:00"/>
    <n v="39"/>
    <n v="9"/>
    <s v="DGC_x000a_Dirección de Gestión Corporativa_x000a_Subdirección de Asuntos Disciplinarios_x000a_Coordinación de Instrucción_x000a_Coordinación de Decisiones_x000a_Coordinación de Enlace Procesal                                       "/>
    <n v="1"/>
    <x v="1"/>
  </r>
  <r>
    <x v="0"/>
    <x v="0"/>
    <s v="Auditoría a la Radicación y Trámite de Quejas Disciplinarias ATD 2024-005"/>
    <s v=" ATD 2024-005_x000a__x000a_H5"/>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Adelantar el proceso de contratación de la solución tecnológica"/>
    <s v="Realizar el proceso de_x000a_contratación de acuerdo_x000a_con sus etapas"/>
    <s v="Contrato Firmado"/>
    <n v="1"/>
    <d v="2025-10-01T00:00:00"/>
    <d v="2026-02-01T00:00:00"/>
    <n v="17.571428571428573"/>
    <n v="0.8"/>
    <s v="DGC_x000a_Dirección de Gestión de Innovación y Tecnología_x000a_Coordinación para el apoyo a los sistemas de información_x000a__x000a_Dirección de Gestión Corporativa_x000a_Subdirección de Asuntos Disciplinarios            "/>
    <n v="0.8"/>
    <x v="0"/>
  </r>
  <r>
    <x v="0"/>
    <x v="0"/>
    <m/>
    <m/>
    <m/>
    <m/>
    <s v="Definir un plan de trabajo de desarrollo de la solución tecnológica"/>
    <s v="Definir el plan de_x000a_trabajo de la solución_x000a_tecnológica"/>
    <s v="Plan de trabajo"/>
    <n v="1"/>
    <d v="2025-12-01T00:00:00"/>
    <d v="2026-04-30T00:00:00"/>
    <n v="21.428571428571427"/>
    <n v="0"/>
    <s v="DGC_x000a_Dirección de Gestión de Innovación y Tecnología_x000a_Coordinación para el apoyo a los sistemas de información_x000a__x000a_Dirección de Gestión Corporativa_x000a_Subdirección de Asuntos Disciplinarios "/>
    <n v="0"/>
    <x v="0"/>
  </r>
  <r>
    <x v="0"/>
    <x v="0"/>
    <m/>
    <m/>
    <m/>
    <m/>
    <s v="Iniciar el desarrollo de la solución tecnológica."/>
    <s v="Desarrollo de la solución tecnológica"/>
    <s v="Informes de seguimiento/actas de reunión"/>
    <n v="5"/>
    <d v="2026-04-01T00:00:00"/>
    <d v="2027-06-30T00:00:00"/>
    <n v="65"/>
    <n v="0"/>
    <s v="DGC_x000a_Dirección de Gestión de Innovación y Tecnología_x000a_Coordinación para el apoyo a los sistemas de información_x000a__x000a_Dirección de Gestión Corporativa_x000a_Subdirección de Asuntos Disciplinarios "/>
    <n v="0"/>
    <x v="0"/>
  </r>
  <r>
    <x v="0"/>
    <x v="0"/>
    <m/>
    <m/>
    <m/>
    <m/>
    <s v="Poner en producción la solución tecnológica"/>
    <s v="Definir la puesta producción de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8-01-30T00:00:00"/>
    <n v="69.428571428571431"/>
    <n v="0"/>
    <s v="DGC_x000a_Dirección de Gestión de Innovación y Tecnología_x000a_Coordinación para el apoyo a los sistemas de información_x000a__x000a_Dirección de Gestión Corporativa_x000a_Subdirección de Asuntos Disciplinarios             "/>
    <n v="0"/>
    <x v="0"/>
  </r>
  <r>
    <x v="0"/>
    <x v="0"/>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2"/>
    <s v="DGC_x000a_Dirección de Gestión Corporativa_x000a_Subdirección de Asuntos Disciplinarios_x000a_Coordinación de Instrucción"/>
    <n v="1"/>
    <x v="1"/>
  </r>
  <r>
    <x v="0"/>
    <x v="0"/>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2"/>
    <s v="DGC_x000a_Dirección de Gestión Corporativa_x000a_Subdirección de Asuntos Disciplinarios_x000a_Coordinación de Instrucción"/>
    <n v="1"/>
    <x v="1"/>
  </r>
  <r>
    <x v="0"/>
    <x v="0"/>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2"/>
    <s v="DGC_x000a_Dirección de Gestión Corporativa_x000a_Subdirección de Asuntos Disciplinarios"/>
    <n v="1"/>
    <x v="1"/>
  </r>
  <r>
    <x v="0"/>
    <x v="0"/>
    <s v="AUDITORÍA A LA CONTRATACIÓN DE LA DIAN _x000a__x000a_ACD-2025-001"/>
    <s v="ACD-2025-001_x000a__x000a_H-1 Lit. a)_x000a__x000a_H-1 Lit. b)_x000a__x000a_H-1 Lit. c)"/>
    <s v="Hallazgo No. 1 Deficiencias en la planeación y gestiones en la etapa precontractual de contratos de arrendamiento: DSA Medellín, DSA Cali, DSIA Villavicencio._x000a_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_x000a__x000a_a. Edificio El Colombiano - Direcciones Seccionales de Impuestos y Aduanas de Medellín. Contratos 90-013-2024 y 90-001-2025 (F-D)_x000a_La DSA de Medellín suscribió los contratos 90-013-2024 y 90-001-2025 cuyo objeto era el “Arrendamiento de un inmueble para el funcionamiento de la DIAN – Direcciones Seccionales de Impuestos y Aduanas de Medellín”._x000a_ Para el contrato 90-013-2024,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_x000a_·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_x000a_·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_x000a_Para el contrato 90-001-2025,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_x000a_·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_x000a_·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_x000a_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_x000a__x000a_b. Edificio Pacific Tower – Dirección Seccional de Aduanas de Cali. Contrato 88-001-2025 (D):_x000a_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_x000a_·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_x000a_·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_x000a_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_x000a_•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_x000a__x000a_c. Contratos de arrendamiento DSIA de Villavicencio No. 22-001-2024 y No. 22-001-2025:_x000a_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_x000a_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_x000a_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
    <s v="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
    <s v="Revisar y actualizar el instructivo IN-ADF-0226 “Modalidades de selección” para incluir listas de chequeo por modalidad de selección, que garanticen cumplimiento de la normatividad vigente y estandarización de procesos a nivel nacional"/>
    <s v="Actualizar el instructivo IN-ADF-0226 “Modalidades de selección” para incluir listas de chequeo por modalidad de selección, que garanticen cumplimiento de la normatividad vigente y estandarización de procesos a nivel nacional"/>
    <s v="IN-ADF-0226 “Modalidades de selección”_x000a__x000a_"/>
    <n v="1"/>
    <d v="2025-09-01T00:00:00"/>
    <d v="2026-03-30T00:00:00"/>
    <n v="30"/>
    <n v="0"/>
    <s v="DGC_x000a_Dirección de Gestión Corporativa_x000a_Subdirección de Compras y Contratos"/>
    <n v="0"/>
    <x v="0"/>
  </r>
  <r>
    <x v="0"/>
    <x v="0"/>
    <m/>
    <m/>
    <m/>
    <m/>
    <m/>
    <s v="Elaborar y publicar listas de chequeo por modalidad de selección"/>
    <s v="Lista de chequeo por modalidad de selección"/>
    <n v="7"/>
    <d v="2025-09-01T00:00:00"/>
    <d v="2026-03-30T00:00:00"/>
    <n v="30"/>
    <n v="0"/>
    <s v="DGC_x000a_Dirección de Gestión Corporativa_x000a_Subdirección de Compras y Contratos"/>
    <n v="0"/>
    <x v="0"/>
  </r>
  <r>
    <x v="0"/>
    <x v="0"/>
    <m/>
    <m/>
    <m/>
    <m/>
    <m/>
    <s v="Socializar a través de comunicación interna actualización del instructivo IN-ADF-0226 “Modalidades de selección” y las listas de chequeo por modalidad de selección"/>
    <s v="Comunicación interna"/>
    <n v="1"/>
    <d v="2025-09-01T00:00:00"/>
    <d v="2026-04-30T00:00:00"/>
    <n v="34.428571428571431"/>
    <n v="0"/>
    <s v="DGC_x000a_Dirección de Gestión Corporativa_x000a_Subdirección de Compras y Contratos"/>
    <n v="0"/>
    <x v="0"/>
  </r>
  <r>
    <x v="0"/>
    <x v="0"/>
    <m/>
    <m/>
    <m/>
    <m/>
    <s v="Llevar a cabo seguimiento al cumplimiento de cronogramas y obligaciones derivadas de la etapa precontractual, contractual y post contractual"/>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2"/>
    <s v="DGC_x000a_Dirección de Gestión Corporativa_x000a_Subdirección de Compras y Contratos_x000a__x000a_Direcciones Seccionales_x000a_Divisiones Administrativas y Financieras "/>
    <n v="0.22222222222222221"/>
    <x v="0"/>
  </r>
  <r>
    <x v="0"/>
    <x v="0"/>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1"/>
  </r>
  <r>
    <x v="0"/>
    <x v="0"/>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0"/>
  </r>
  <r>
    <x v="0"/>
    <x v="0"/>
    <m/>
    <m/>
    <m/>
    <m/>
    <s v="Fortalecer los conocimientos de los funcionarios que participan en la estructuración de los procesos de contratación, específicamente en la solicitud de adquisición y estudios del sector."/>
    <s v="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
    <s v="Registros de asistencia a la capacitación, presentación socializada o material expuesto y  la evaluación de impacto de la capacitación (conocimientos pre y post)"/>
    <n v="1"/>
    <d v="2025-09-01T00:00:00"/>
    <d v="2025-12-31T00:00:00"/>
    <n v="17.285714285714285"/>
    <n v="1"/>
    <s v="DGC_x000a_Dirección de Gestión Corporativa_x000a_Subdirección de Compras y Contratos_x000a_Subdirección Escuela de Impuestos y Aduanas_x000a_ "/>
    <n v="1"/>
    <x v="1"/>
  </r>
  <r>
    <x v="0"/>
    <x v="0"/>
    <s v="AUDITORÍA A LA CONTRATACIÓN DE LA DIAN _x000a__x000a_ACD-2025-001"/>
    <s v="ACD-2025-001_x000a__x000a_H-2"/>
    <s v="Hallazgo No. 2. Inoportunidad en la presentación de la solicitud de adquisición: Nivel Central, DSA Cali, DSA Medellín, DSIA Villavicencio. _x000a__x000a_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
    <s v="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 Actas de seguimiento con el consolidado mensual a nivel nacional"/>
    <n v="9"/>
    <d v="2025-09-01T00:00:00"/>
    <d v="2026-06-30T00:00:00"/>
    <n v="43.142857142857146"/>
    <n v="2"/>
    <s v="DGC_x000a_Dirección de Gestión Corporativa_x000a_Subdirección de Compras y Contratos_x000a__x000a_Direcciones Seccionales_x000a_Divisiones Administrativas y Financieras "/>
    <n v="0.22222222222222221"/>
    <x v="0"/>
  </r>
  <r>
    <x v="0"/>
    <x v="0"/>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1"/>
  </r>
  <r>
    <x v="0"/>
    <x v="0"/>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post contractual"/>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0"/>
  </r>
  <r>
    <x v="0"/>
    <x v="0"/>
    <s v="AUDITORÍA A LA CONTRATACIÓN DE LA DIAN _x000a__x000a_ACD-2025-001"/>
    <s v="ACD-2025-001_x000a__x000a_H-3"/>
    <s v="Hallazgo No. 3. Inoportunidad o falta de publicación de documentos del proceso contractual en el Sistema Electrónico para la Contratación Pública – SECOP II: Nivel Central, DSA Cali, DSA Medellín, DSI Bogotá, DSIA Villavicencio._x000a__x000a_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
    <s v="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2"/>
    <s v="DGC_x000a_Dirección de Gestión Corporativa_x000a_Subdirección de Compras y Contratos_x000a__x000a_Direcciones Seccionales_x000a_Divisiones Administrativas y Financieras "/>
    <n v="0.22222222222222221"/>
    <x v="0"/>
  </r>
  <r>
    <x v="0"/>
    <x v="0"/>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1"/>
  </r>
  <r>
    <x v="0"/>
    <x v="0"/>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0"/>
  </r>
  <r>
    <x v="0"/>
    <x v="0"/>
    <s v="AUDITORÍA A LA CONTRATACIÓN DE LA DIAN _x000a__x000a_ACD-2025-001"/>
    <s v="ACD-2025-001_x000a__x000a_H-4"/>
    <s v="Hallazgo No. 4. Deficiencias en la supervisión de contratos: Nivel Central, DSA Cali, DSA Medellín, DSI Bogotá, DSIA Villavicencio._x000a__x000a_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_x000a__x000a_•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_x000a__x000a_•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_x000a__x000a_• Incumplimiento en la periodicidad en la emisión de informes de supervisión en los contratos Nivel Central: 00-053-2024, 00-084-2024, 00-172-2024, 00-175-2024, 00-219-2024, 00-007-2025, DSA Cali: 88-006-2024, DSA Medellín: 90-013-2024, DSI Bogotá: OC 137800, DSIA Villavicencio: 22-001-2024. (Anexo 4 - Ibidem)._x000a__x000a_• Deficiente monitoreo y seguimiento a los riesgos en los contratos Nivel Central: 00-175-2024, 00-007-2025, DSA Cali: 88-006-2024, DSA Medellín: 90-013-2024, 90-001-2025. (Anexo 4 - Ibidem)."/>
    <s v="Inaplicación e insuficiencia de controles que permitan garantizar que las actividades de seguimiento y verificación a la ejecución contractual se realicen, documenten y publiquen de manera permanente y en la periodicidad establecida."/>
    <s v="Fortalecer los conocimientos de  los funcionarios que ejercer funciones de supervisión en las etapas contractual y  "/>
    <s v="Realizar capacitación en supervisión contractual y "/>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s v="Auditoría a  la Gestión de Accesos_x000a_AGA 2025-002"/>
    <s v="AGA 2025-002_x000a__x000a_H7"/>
    <s v="Hallazgo 7. Debilidades en la gestión de roles asignados en periodos de situaciones administrativas superiores a 15 días calendario. (P)_x000a__x000a_Analizada la información relacionada con los reportes de roles asignados respecto de las situaciones administrativas, superiores a 15 días calendario, de los funcionarios reportados por la SGEP, entre el 01 de enero de 2024 y 15 de marzo de 2025, se evidenció:_x000a__x000a_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_x000a__x000a_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_x000a__x000a_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_x000a__x000a_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quot;Servidor DIAN&quot; por lo que se evidencia acceso indebido a los sistemas de información de la entidad, por parte de exfuncionarios que ya no ostentaban la calidad de servidores públicos de la DIAN, por lo que se establece una presunta incidencia de tipo penal, según el artículo &quot;269A Acceso abusivo a un sistema informático” del Código Penal, modificado por la Ley 1273 de 2009. (Solución Tecnológica: Análisis de Operaciones).  (P)."/>
    <s v="Falta de:_x000a__x000a_ i) de desarrollos que permitan la integración confiable entre la solución tecnológica KACTUS y la plataforma MUISCA, la plataforma SIAT y con otras soluciones tecnológicas; _x000a__x000a_i) de acceso en tiempo real a la información de los roles que no fueron inactivados por fallas en la integración entre soluciones tecnológicas; _x000a__x000a_iii) estandarización en la frecuencia de la publicación de reportes y sincronización y/o actualización oportuna de las situaciones administrativas de las Direcciones Seccionales en el Sistema KACTUS; _x000a__x000a_- Multiplicidad de reportes generados de las diferentes plataformas y soluciones tecnológicas."/>
    <s v="Realizar una 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Recibir un requerimiento formal de mejora que incluya las necesidades propias de MUISCA_x000a_"/>
    <s v="Informe"/>
    <n v="1"/>
    <d v="2025-10-01T00:00:00"/>
    <d v="2026-04-30T00:00:00"/>
    <n v="30.142857142857142"/>
    <n v="0"/>
    <s v="DGC_x000a_Dirección de Gestión de Innovación y Tecnología_x000a__x000a_Dirección de Gestión Corporativa_x000a_Subdirección de Gestión del Empleo Público "/>
    <n v="0"/>
    <x v="0"/>
  </r>
  <r>
    <x v="0"/>
    <x v="0"/>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C_x000a_Dirección de Gestión de Innovación y Tecnología_x000a__x000a_Dirección de Gestión Corporativa_x000a_Subdirección de Gestión del Empleo Público "/>
    <n v="0"/>
    <x v="0"/>
  </r>
  <r>
    <x v="0"/>
    <x v="0"/>
    <m/>
    <m/>
    <m/>
    <m/>
    <s v="Realizar un diagnóstico que permita  identificar la viabilidad para implementar la interfaz entre SIAT y Kactus "/>
    <s v="Diagnóstico técnico y analisis de viabilidad_x000a_"/>
    <s v="Informe técnico"/>
    <n v="1"/>
    <d v="2025-10-01T00:00:00"/>
    <d v="2025-12-31T00:00:00"/>
    <n v="13"/>
    <n v="1"/>
    <s v="DGC_x000a_Dirección de Gestión de Innovación y Tecnología_x000a_Subdirección de Innovación y Proyectos _x000a_"/>
    <n v="1"/>
    <x v="1"/>
  </r>
  <r>
    <x v="0"/>
    <x v="0"/>
    <m/>
    <m/>
    <m/>
    <m/>
    <s v="Creación de un reporte unificado de situación administrativa de funcionarios activos en planta a partir del sistema KACTUS"/>
    <s v="Llevar a cabo una mesa de trabajo con los responsables, con el fin de identificar campos necesarios de las bases de datos de kactus de la planta personal."/>
    <s v="Acta de mesa de trabajo"/>
    <n v="1"/>
    <d v="2025-11-01T00:00:00"/>
    <d v="2025-12-31T00:00:00"/>
    <n v="8.5714285714285712"/>
    <n v="1"/>
    <s v="DGC_x000a_Dirección de Gestión de Innovación y Tecnología_x000a__x000a_Dirección de Gestión Corporativa_x000a_Subdirección de Gestión del Empleo Público "/>
    <n v="1"/>
    <x v="1"/>
  </r>
  <r>
    <x v="0"/>
    <x v="0"/>
    <m/>
    <m/>
    <m/>
    <m/>
    <m/>
    <s v="- Generar un reporte estandarizado desde el sistema KACTUS que integre la situación administrativa actualizada de todos los funcionarios, contratistas, pasantes, entes de control y demás usuarios no funcionarios. "/>
    <s v="Reporte"/>
    <n v="1"/>
    <d v="2025-10-01T00:00:00"/>
    <d v="2026-04-30T00:00:00"/>
    <n v="30.142857142857142"/>
    <n v="0"/>
    <s v="DGC_x000a_Dirección de Gestión de Innovación y Tecnología_x000a__x000a_Dirección de Gestión Corporativa_x000a_Subdirección de Gestión del Empleo Público "/>
    <n v="0"/>
    <x v="0"/>
  </r>
  <r>
    <x v="0"/>
    <x v="0"/>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C_x000a_Dirección de Gestión de Innovación y Tecnología_x000a__x000a_Dirección de Gestión Corporativa_x000a_Subdirección de Gestión del Empleo Público "/>
    <n v="0"/>
    <x v="0"/>
  </r>
  <r>
    <x v="0"/>
    <x v="0"/>
    <m/>
    <m/>
    <m/>
    <m/>
    <s v="Solicitar a la DGIT la actualización respecto al estado de los casos de usuarios que no figuran en Directorio Activo  y tampoco estuvieron vinculados a la extinta Direccion Seccional de Grandes contribuyentes."/>
    <s v="Enviar un correo u oficio la DGIT , solicitando que analice los casos con el fin de obtener una solución sobre el tema. "/>
    <s v="Envio solicitud a  través de correo."/>
    <n v="1"/>
    <d v="2025-09-01T00:00:00"/>
    <d v="2026-03-30T00:00:00"/>
    <n v="30"/>
    <n v="0"/>
    <s v="DGC_x000a_Dirección de Gestión de Innovación y Tecnología_x000a__x000a_Dirección Operativa de Grandes Contribuyentes_x000a_"/>
    <n v="0"/>
    <x v="0"/>
  </r>
  <r>
    <x v="0"/>
    <x v="0"/>
    <s v="Auditoría a la Contratación de la DIAN - ACD 2023-006"/>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Llevar a cabo seguimiento al cumplimiento de obligaciones derivadas de la etapa  postcontractual de los procesos contractuales"/>
    <s v="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
    <s v="Actas de seguimiento con el consolidado mensual a nivel nacional"/>
    <n v="7"/>
    <d v="2025-11-01T00:00:00"/>
    <d v="2026-06-30T00:00:00"/>
    <n v="34.428571428571431"/>
    <n v="2"/>
    <s v="DGC_x000a_Dirección de Gestión Corporativa_x000a_Subdirección de Compras y Contratos"/>
    <n v="0.2857142857142857"/>
    <x v="0"/>
  </r>
  <r>
    <x v="0"/>
    <x v="0"/>
    <m/>
    <m/>
    <m/>
    <m/>
    <s v="Impartir lineamientos para que se inlcuya en los compromisos laborales de los funcionarios que participan en la planeación, ejecución y etapa postcontractual de los procesos de selección, la evaluación de la oportunidad en el cumplimiento de sus funciones."/>
    <s v="Expedir memorando lineamientos para que se inlcuya en los compromisos laborales de los funcionarios que participan en la planeación, ejecución y etapa postcontractual de los procesos de selección, la evaluación de la oportunidad en el cumplimiento de sus funciones."/>
    <s v="Memorando impartiendo lineamientos para que se inlcuya en los compromisos laborales de los funcionarios que participan en la planeación, ejecución y etapa postcontractual de los procesos de selección, la evaluación de la oportunidad en el cumplimiento de sus funciones."/>
    <n v="1"/>
    <d v="2025-10-01T00:00:00"/>
    <d v="2025-10-31T00:00:00"/>
    <n v="4.2857142857142856"/>
    <n v="1"/>
    <s v="DGC_x000a_Dirección de Gestión Corporativa_x000a_Subdirección de Compras y Contratos_x000a_Subdirección de Talento Humano"/>
    <n v="1"/>
    <x v="1"/>
  </r>
  <r>
    <x v="0"/>
    <x v="0"/>
    <m/>
    <m/>
    <m/>
    <m/>
    <s v="Fortalecer los conocimientos de  los funcionarios que ejercer funciones de supervisión en las etapas contractual y postcontractual "/>
    <s v="Realizar capacitación en supervisión contractual y postcontractual"/>
    <s v="Registros de asistencia a la capacitación, presentación socializada o material expuesto e informe de  las evaluaciones de impacto de la capacitación (conocimientos pre y post)"/>
    <n v="2"/>
    <d v="2025-10-01T00:00:00"/>
    <d v="2026-06-30T00:00:00"/>
    <n v="38.857142857142854"/>
    <n v="0"/>
    <s v="DGC_x000a_Dirección de Gestión Corporativa_x000a_Subdirección de Compras y Contratos"/>
    <n v="0"/>
    <x v="0"/>
  </r>
  <r>
    <x v="0"/>
    <x v="0"/>
    <s v="AUDITORÍA A LAS MERCANCÍAS APREHENDIDAS, DECOMISADAS O ABANDONADAS A FAVOR DE LA NACIÓN - ADA - AMA2025-007"/>
    <s v="AMA-2025-007_x000a__x000a_H1"/>
    <s v="Inoportunidad en la disposición de las mercancías Aprehendidas, Decomisadas o Abandonadas – ADA a favor de la Nación._x000a__x000a_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_x000a_El consolidado por Dirección Seccional y valor total de las mercancías pendientes de disposición, se presentan en la siguiente tabla:_x000a__x000a_Tabla 3.  Mercancías con situación jurídica definida pendientes de disposición_x000a_(VER INFORME PÁGINA 8)_x000a_"/>
    <s v="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
    <s v="Acción 1: 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_x000a__x000a_"/>
    <s v="Actividad 1: Realizar egresos de las mercancias ADA con situación jurídica definida y relacionadas en el Anexo 1 de la AMA 2025-007_x000a_"/>
    <s v="valor de la mercancía egresada en el periodo / valor total de las mercancias a disponer. Periodicidad mensual"/>
    <n v="1"/>
    <d v="2026-01-01T00:00:00"/>
    <d v="2026-12-31T00:00:00"/>
    <n v="52"/>
    <n v="0"/>
    <s v="DGC_x000a_Dirección de Gestión Corporativa_x000a__x000a_Dirección Seccional de Aduanas de Bogotá _x000a_División Administrativa y Financiera_x000a_GIT de Operación Logística _x000a_Dirección Seccional de Aduanas de Cali_x000a_División Administrativa y Financiera_x000a_GIT de Operación Logística _x000a_Dirección Seccional de Aduanas de Medellín _x000a_División Administrativa y Financiera_x000a_GIT de Operación Logística _x000a_Dirección Seccional de Impuestos y Aduanas de Bucaramanga_x000a_División Administrativa y Financiera_x000a_GIT de Operación Logística "/>
    <n v="0"/>
    <x v="0"/>
  </r>
  <r>
    <x v="0"/>
    <x v="0"/>
    <m/>
    <m/>
    <m/>
    <m/>
    <m/>
    <s v="Actividad 2: Realizar seguimiento mensual a las Direcciones Seccionales a través del Dashboard, con la alerta de mercancía con situación jurídica sin disponer."/>
    <s v="Informe de seguimiento mensual"/>
    <n v="12"/>
    <d v="2026-01-01T00:00:00"/>
    <d v="2026-12-31T00:00:00"/>
    <n v="52"/>
    <n v="0"/>
    <s v="DGC_x000a_Dirección de Gestión Corporativa_x000a_Subdirección Logística_x000a_Coordinación de Optimización de la Operación Logística"/>
    <n v="0"/>
    <x v="0"/>
  </r>
  <r>
    <x v="0"/>
    <x v="0"/>
    <s v="AUDITORÍA A LAS MERCANCÍAS APREHENDIDAS, DECOMISADAS O ABANDONADAS A FAVOR DE LA NACIÓN - ADA - AMA2025-007"/>
    <s v="AMA-2025-007_x000a__x000a_H2 - Lit a)_x000a_H2 - Lit b)"/>
    <s v="H2 - Literal a). Deficiencias en el procedimiento para la disposición de las mercancías ADA y en la conformación de los eventos._x000a__x000a_Inoportunidad en la elaboración del formato FT-ADF-2623 verificación de requisitos de las donaciones – Nivel Central – Subdirección Logística - Coordinación de Gestión Social y Comercialización_x000a__x000a_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_x000a__x000a_H2 - Literal b). Falta de completitud documental en los eventos de donación - Nivel Central – Subdirección Logística - Coordinación de Gestión Social y Comercialización.  Nivel Local – Direcciones Seccionales de Aduanas de Cartagena, Cali y Medellín._x000a__x000a_En la revisión de 17 eventos de disposición bajo la modalidad de donación en las Direcciones Seccionales auditadas, en la DSA Medellín (1), DSA Cartagena (2), de la DSA Cali (4), se identificó la ausencia de documentos en la conformación de estos, tales como:  _x000a_Oficios de ofrecimientos de la mercancía (DSA Medellín y Cartagena) y correo electrónico u oficio de comunicación para la programación de la diligencia de entrega de la mercancía donada (DSA Cali)._x000a_Lo que dificulta el seguimiento del proceso de disposición, impide verificar que la entrega se haya realizado correctamente y a la entidad y/o persona beneficiaria autorizada, y representa un incumplimiento a los procedimientos establecidos por la entidad. (Anexo 3)"/>
    <s v="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
    <s v="Acción 1: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_x000a__x000a_"/>
    <s v="Actividad 1: Diseñar un instructivo simplificado para el diligenciamiento  del formato FT-ADF-2623_x000a_"/>
    <s v="Instructivo del formato FT-ADF-2623"/>
    <n v="1"/>
    <d v="2026-01-01T00:00:00"/>
    <d v="2026-03-31T00:00:00"/>
    <n v="12.714285714285714"/>
    <n v="0"/>
    <s v="DGC_x000a_Dirección de Gestión Corporativa_x000a_Subdirección Logística_x000a_Coordinación de Gestión Social y Comercialización"/>
    <n v="0"/>
    <x v="0"/>
  </r>
  <r>
    <x v="0"/>
    <x v="0"/>
    <m/>
    <m/>
    <m/>
    <m/>
    <m/>
    <s v="Actividad 2: Capacitar a los sustanciadores de la Coordinación de Gestión Social y Comercialización sobre la correcta y obligatorio diligenciamiento del formato FT-ADF-2623"/>
    <s v="Listado de asistencia"/>
    <n v="1"/>
    <d v="2026-04-01T00:00:00"/>
    <d v="2026-05-31T00:00:00"/>
    <n v="8.5714285714285712"/>
    <n v="0"/>
    <s v="DGC_x000a_Dirección de Gestión Corporativa_x000a_Subdirección Logística_x000a_Coordinación de Gestión Social y Comercialización"/>
    <n v="0"/>
    <x v="0"/>
  </r>
  <r>
    <x v="0"/>
    <x v="0"/>
    <m/>
    <m/>
    <m/>
    <m/>
    <m/>
    <s v="Actividad 3: Realizar seguimiento trimestral a los sustanciadores de la Coordinación de Gestión Social y Comercialización para verificar la oportunidad en el diligenciamiento y remisión a las Direcciones Seccionales del FT-ADF-2623"/>
    <s v="Informe de seguimiento trimestral"/>
    <n v="4"/>
    <d v="2026-06-01T00:00:00"/>
    <d v="2027-06-01T00:00:00"/>
    <n v="52.142857142857146"/>
    <n v="0"/>
    <s v="DGC_x000a_Dirección de Gestión Corporativa_x000a_Subdirección Logística_x000a_Coordinación de Gestión Social y Comercialización"/>
    <n v="0"/>
    <x v="0"/>
  </r>
  <r>
    <x v="0"/>
    <x v="0"/>
    <m/>
    <m/>
    <m/>
    <m/>
    <s v="Acción 2: Socializar con las Direcciones Seccionales la lista de chequeo de los proyectos de donación y realizar seguimiento trimestral a su aplicación en las Direcciones de Aduanas de Cartagena, Cali y Medellín."/>
    <s v="Actividad 1: Socializar con las Direcciones Seccionales la lista de chequeo de los proyectos de donación. "/>
    <s v="Listado de asistencia"/>
    <n v="1"/>
    <d v="2026-01-01T00:00:00"/>
    <d v="2026-04-30T00:00:00"/>
    <n v="17"/>
    <n v="0"/>
    <s v="DGC_x000a_Dirección de Gestión Corporativa_x000a_Subdirección Logística_x000a_Coordinación de Gestión Social y Comercialización"/>
    <n v="0"/>
    <x v="0"/>
  </r>
  <r>
    <x v="0"/>
    <x v="0"/>
    <m/>
    <m/>
    <m/>
    <m/>
    <m/>
    <s v="Actividad 2:  Realizar seguimiento trimestral a las Direcciones Seccionales de Aduanas de Cartagena, Cali y Medellín"/>
    <s v="Informe de seguimiento trimestral por Dirección Seccional"/>
    <n v="12"/>
    <d v="2026-05-01T00:00:00"/>
    <d v="2027-04-30T00:00:00"/>
    <n v="52"/>
    <n v="0"/>
    <s v="DGC_x000a_Dirección de Gestión Corporativa_x000a_Subdirección Logística_x000a_Coordinación de Gestión Social y Comercialización_x000a__x000a_Dirección Seccional de Aduanas de Cartagena, Cali y de Medellín_x000a_GIT de Operación Logística "/>
    <n v="0"/>
    <x v="0"/>
  </r>
  <r>
    <x v="0"/>
    <x v="0"/>
    <s v="AUDITORÍA A LAS MERCANCÍAS APREHENDIDAS, DECOMISADAS O ABANDONADAS A FAVOR DE LA NACIÓN - ADA - AMA2025-007"/>
    <s v="AMA-2025-007_x000a__x000a_H3 - Lit a)_x000a_H3 - Lit b)_x000a_H3 - Lit c)_x000a_H3 - Lit d)_x000a_H3 - Lit e)_x000a_H3 - Lit f)_x000a_H3 - Lit g)"/>
    <s v="H3 - Lit a) Deficiencias en la administración y control de los inventarios de mercancías ADA_x000a_Revisado el inventario total de mercancías ADA, suministrado por la Subdirección Logística con corte a 30 de junio de 2025, para las Direcciones Seccionales de Aduanas de Bogotá, Medellín, Cartagena, Cali y de Impuestos y Aduanas de Bucaramanga, se evidenció:_x000a_La solución tecnológica ADA no cuenta con los campos requeridos para una correcta clasificación de las mercancías, así:_x000a_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_x000a__x000a_H3 - Lit b) La solución tecnológica ADA no permite identificar de forma individual todos los depósitos sin contrato, 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_x000a__x000a_H3 - Lit c) La entidad no cuenta con un sistema de información integral que registre la trazabilidad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_x000a__x000a_H3 - Lit d) Verificados los controles y autocontroles implementados por el área,  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_x000a__x000a_H3 - Lit e) Deficiencias en la inspección física de mercancías que permitan la verificación rigurosa de la mercancía abandonada a favor de la Nación._x000a_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_x000a__x000a_H3 - Lit f) Durante la vigencia 2024, en la Dirección Seccional de Impuestos y Aduanas de Buenaventura se registraron faltantes en 319 DIM,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_x000a__x000a_H3 - Lit g) Deficiencias en el almacenamiento de oro, joyas o metales preciosos,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Dar lineamiento a las Direcciones Seccionales relacionado con la correcta clasificación de las mercancías ADA en los grupos y subgrupos del aplicativo ADA, con un término que permita subsanar las mercancías mal clasificadas."/>
    <s v="Actividad 1: Elaborar y comunicar un lineamiento relacionado con la correcta clasificación de las mercancías en los grupos y subgrupos del sistema ADA, previo diagnóstico de las existencias del sistema ADA."/>
    <s v="Lineamiento comunicado"/>
    <n v="1"/>
    <d v="2026-01-01T00:00:00"/>
    <d v="2026-06-30T00:00:00"/>
    <n v="25.714285714285715"/>
    <n v="0"/>
    <s v="DGC_x000a_Dirección de Gestión Corporativa_x000a_Subdirección Logística_x000a_Coordinación de Optimización de la Operación Logística._x000a_Coordinación de Gestión Social y Comercialización_x000a_Coordinación de Chatarrización y Destrucciones"/>
    <n v="0"/>
    <x v="0"/>
  </r>
  <r>
    <x v="0"/>
    <x v="0"/>
    <m/>
    <m/>
    <m/>
    <m/>
    <m/>
    <s v="Actividad 2: Corregir en ADA el subgrupo de las mercancías ADA relacionadas en el anexo 4, que se encuentren mal clasificadas "/>
    <s v="Reporte de existencias en Excel con la actualización"/>
    <n v="1"/>
    <d v="2026-01-01T00:00:00"/>
    <d v="2026-06-30T00:00:00"/>
    <n v="25.714285714285715"/>
    <n v="0"/>
    <s v="DGC_x000a_Dirección de Gestión Corporativa_x000a_Subdirección Logística_x000a_Coordinación de Optimización de la Operación Logística_x000a__x000a_Dirección Seccional de Aduanas de Bogotá_x000a_GIT de Operación Logística"/>
    <n v="0"/>
    <x v="0"/>
  </r>
  <r>
    <x v="0"/>
    <x v="0"/>
    <m/>
    <m/>
    <m/>
    <m/>
    <s v="Acción 2: Impartir un lineamiento relacionado con la manera correcta de hacer el registro y la creación del depósito habilitado en el sistema ADA"/>
    <s v="Actividad 1: Elaborar y comunicar un lineamiento relacionado con la manera correcta de hacer el registro y la creación del depósito habilitado en el sistema ADA"/>
    <s v="Oficio electrónico"/>
    <n v="1"/>
    <d v="2026-01-01T00:00:00"/>
    <d v="2026-06-30T00:00:00"/>
    <n v="25.714285714285715"/>
    <n v="0"/>
    <s v="DGC_x000a_Dirección de Gestión Corporativa_x000a_Subdirección Logística_x000a_Coordinación de Optimización de la Operación Logística"/>
    <n v="0"/>
    <x v="0"/>
  </r>
  <r>
    <x v="0"/>
    <x v="0"/>
    <m/>
    <m/>
    <m/>
    <m/>
    <s v="Acción 3: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
    <s v="Actividad 1: Implementar una herramienta ofimática para el control de abandonos, que sea remitida a las Direcciones Seccionales"/>
    <s v="Un correo electrónico"/>
    <n v="1"/>
    <d v="2026-01-01T00:00:00"/>
    <d v="2026-06-30T00:00:00"/>
    <n v="25.714285714285715"/>
    <n v="0"/>
    <s v="DGC_x000a_Dirección de Gestión Corporativa_x000a_Subdirección Logística_x000a_Coordinación de Optimización de la Operación Logística"/>
    <n v="0"/>
    <x v="0"/>
  </r>
  <r>
    <x v="0"/>
    <x v="0"/>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Medellín_x000a_Grupo Interno de Trabajo de Operación Logística"/>
    <n v="0"/>
    <x v="0"/>
  </r>
  <r>
    <x v="0"/>
    <x v="0"/>
    <m/>
    <m/>
    <m/>
    <m/>
    <s v="Acción 4: Capacitar a las Direcciones Seccionales sobre el control e inspección de las mercancías reportadas en abandono de acuerdo con los procedimientos e intructivos del subproceso logístico."/>
    <s v="Actividad 1: Realizar una capacitación a las Direcciones Seccionales relacionada con el control e inspección de mercancías reportadas en abandono."/>
    <s v="lista de asistencia"/>
    <n v="1"/>
    <d v="2026-01-01T00:00:00"/>
    <d v="2026-06-30T00:00:00"/>
    <n v="25.714285714285715"/>
    <n v="0"/>
    <s v="DGC_x000a_Dirección de Gestión Corporativa_x000a_Subdirección Logística_x000a_Coordinación de Optimización de la Operación Logística"/>
    <n v="0"/>
    <x v="0"/>
  </r>
  <r>
    <x v="0"/>
    <x v="0"/>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Cartagena_x000a_Grupo Interno de Trabajo de Operación Logística"/>
    <n v="0"/>
    <x v="0"/>
  </r>
  <r>
    <x v="0"/>
    <x v="0"/>
    <m/>
    <m/>
    <m/>
    <m/>
    <s v="Acción 5: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
    <s v="Actividad 1: Elaborar un lineamiento dirigido a las Direcciones Seccionales sobre la gestión de mercancías ADA faltantes"/>
    <s v="Oficio electrónico"/>
    <n v="1"/>
    <d v="2026-01-01T00:00:00"/>
    <d v="2026-06-30T00:00:00"/>
    <n v="25.714285714285715"/>
    <n v="0"/>
    <s v="DGC_x000a_Dirección de Gestión Corporativa_x000a_Subdirección Logística_x000a_Coordinación de Optimización de la Operación Logística_x000a__x000a_Dirección Seccional de Impuestos y Aduanas de Buenaventura_x000a_Grupo Interno de Trabajo de Operación Logística"/>
    <n v="0"/>
    <x v="0"/>
  </r>
  <r>
    <x v="0"/>
    <x v="0"/>
    <m/>
    <m/>
    <m/>
    <m/>
    <s v="Acción 6: Realizar seguimiento trimestral al inventario de las mercancías ADA sin situación jurídica definida, de una muestra, seleccionada por la Coordinación de Optimización de la Operación Logística"/>
    <s v="Actividad 1: Realizar la inspección física de las mercancías por parte de Direcciones Seccionales de una muestra remitida trimestralmente."/>
    <s v="Informe de seguimiento consolidado trimestral."/>
    <n v="4"/>
    <d v="2026-01-01T00:00:00"/>
    <d v="2026-12-31T00:00:00"/>
    <n v="52"/>
    <n v="0"/>
    <s v="DGC_x000a_Dirección de Gestión Corporativa_x000a_Subdirección Logística_x000a_Coordinación de Optimización de la Operación Logística_x000a__x000a_Direcciones Seccionales _x000a_División Administrativa y Financiera_x000a_Grupo Interno de Trabajo de Operación Logística"/>
    <n v="0"/>
    <x v="0"/>
  </r>
  <r>
    <x v="0"/>
    <x v="0"/>
    <m/>
    <m/>
    <m/>
    <m/>
    <s v="Acción 7: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Aduanas de Cali_x000a_Grupo Interno de Trabajo de Operación Logística"/>
    <n v="0"/>
    <x v="0"/>
  </r>
  <r>
    <x v="0"/>
    <x v="0"/>
    <m/>
    <m/>
    <m/>
    <m/>
    <s v="Acción 8: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0"/>
    <s v="DGC_x000a_Dirección de Gestión Corporativa_x000a_Subdirección Logística"/>
    <n v="0"/>
    <x v="0"/>
  </r>
  <r>
    <x v="0"/>
    <x v="0"/>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0"/>
    <s v="DGC_x000a_Dirección de Gestión Corporativa_x000a_Subdirección Logística"/>
    <n v="0"/>
    <x v="0"/>
  </r>
  <r>
    <x v="0"/>
    <x v="0"/>
    <s v="AUDITORÍA A LAS MERCANCÍAS APREHENDIDAS, DECOMISADAS O ABANDONADAS A FAVOR DE LA NACIÓN - ADA - AMA2025-007"/>
    <s v="AMA-2025-007_x000a__x000a_H4 - Lit a)_x000a_H4 - Lit b)_x000a_H4 - Lit c)_x000a_H4 - Lit d)_x000a_H4 - Lit e)_x000a_H4 - Lit f)_x000a_H4 - Lit g)_x000a_H4 - Lit h)_x000a_H4 - Lit i)_x000a_H4 - Lit j)_x000a_H4 - Lit k)_x000a_"/>
    <s v="H4 - Lit a) Deficiencias en la administración, custodia y disposición de metales preciosos joyas – Nivel Central Subdirección Logística. Nivel Local - DSIA de Bucaramanga._x000a_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_x000a_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_x000a__x000a_H4 - Lit b) Deficiencias en las inspecciones físicas de las mercancías, las cuales se deben desarrollar con el fin de verificar  que las cantidades 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_x000a__x000a_H4 - Lit c) Deficiencias en las inspecciones físicas de las mercancías, estas no se realizaron de forma periódica, desde la aprehensión en la vigencia 2021,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_x000a__x000a_H4 - Lit d) Incumplimiento de los términos señalados en el procedimiento para realizar el avalúo de las mercancías con un valor superior a los 35 SMMLV, éstos se deben surtir con periodicidad anual mientras se realiza su disposición. Las mercancías (joyas) contaban con avalúo realizado en el año 2021 cuando éstas fueron objeto de aprehensión y en la vigencia 2023 se requirió la actualización de precio de las joyas._x000a__x000a_H4 - Lit e) El avalúo utilizado para la venta de las mercancías en la subasta corresponde al realizado en la vigencia 2021 (aprehensión), situación que no permitió a la entidad evidenciar de forma oportuna las presuntas irregularidades, presentadas con el posible cambio o sustracción de las mercancías, antes de proceder con su venta y adjudicación._x000a__x000a_H4 - Lit f)  Deficiencias en las publicaciones de las mercancías objeto de venta, el registro fotográfico utilizado y publicado para la venta de joyas (lotes de bienes 48, 49, 50 y 55), no fueron fotografías recientes o actualizadas, si no las del año 2021 cuando la mercancía fue aprehendida, afectando la credibilidad e imagen institucional en estos procesos._x000a__x000a_H4 - Lit g)  En los contratos de compraventa derivada de la subasta electrónica ascendente para bienes muebles no sujetos a registro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_x000a__x000a_H4 - Lit h)  Deficiencias en los documentos y en las acciones que hacen parte del evento de venta (joyas), en atención a que revisados los “Informes de Actualización de Avalúo Oro”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_x000a__x000a_H4 - Lit i) Falta de oportunidad en el proceso de verificación de las mercancías (joyas), toda vez que transcurrieron 92 días calendario desde la fecha en que el adjudicatario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_x000a__x000a_H4 - Lit j) A la fecha se encuentra pendiente el reintegro del dinero ordenado mediante Resolución nro. 009135 de fecha 14/08/2025 “Por medio de la cual se ordena la devolución de una suma de dinero a favor de la sociedad C.I Colombian MINT S.A.S”, correspondiente a los Lotes nros. 48, 49, 50 y 55 adjudicados en Subasta Electrónica Ascendente nro. 007 - 2023, por valor de $136.187.200._x000a__x000a_H4 - Lit k) La entidad no cuenta con personal experto para practicar in situ “Estudios merciológicos”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_x000a__x000a__x000a_"/>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Realizar seguimiento trimestral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Impuestos y Aduanas de Bucaramanga_x000a_División Administrativa y Financiera_x000a_Grupo Interno de Trabajo de Operación Logística"/>
    <n v="0"/>
    <x v="0"/>
  </r>
  <r>
    <x v="0"/>
    <x v="0"/>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0"/>
    <s v="DGC_x000a_Dirección de Gestión Corporativa_x000a_Subdirección Logística"/>
    <n v="0"/>
    <x v="0"/>
  </r>
  <r>
    <x v="0"/>
    <x v="0"/>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0"/>
    <s v="DGC_x000a_Dirección de Gestión Corporativa_x000a_Subdirección Logística"/>
    <n v="0"/>
    <x v="0"/>
  </r>
  <r>
    <x v="0"/>
    <x v="0"/>
    <m/>
    <m/>
    <m/>
    <m/>
    <s v="Acción 3: Actualizar y comunicar a las Direcciones Seccionales el instructivo de venta de mercancías ADA y bienes adjudicados a la nación IN-ADF-0222 y los lineamientos establecidos para esta modalidad de disposición. "/>
    <s v="Actividad 1:  Actualizar el  instructivo de venta de mercancías ADA y bienes adjudicados a la nación IN-ADF-0222"/>
    <s v="Instructivo actualizado"/>
    <n v="1"/>
    <d v="2025-12-01T00:00:00"/>
    <d v="2026-06-30T00:00:00"/>
    <n v="30.142857142857142"/>
    <n v="0"/>
    <s v="DGC_x000a_Dirección de Gestión Corporativa_x000a_Subdirección Logística_x000a_Coordinación de Gestión Social y Comercialización"/>
    <n v="0"/>
    <x v="0"/>
  </r>
  <r>
    <x v="0"/>
    <x v="0"/>
    <m/>
    <m/>
    <m/>
    <m/>
    <m/>
    <s v="Actividad 2: Socializar a las Direcciones Seccionales el instructivo de venta de mercancías ADA y bienes adjudicados a la nación IN-ADF-0222"/>
    <s v="Listado de asistencia a socialización del instructivo de venta"/>
    <n v="1"/>
    <d v="2026-07-01T00:00:00"/>
    <d v="2026-09-30T00:00:00"/>
    <n v="13"/>
    <n v="0"/>
    <s v="DGC_x000a_Dirección de Gestión Corporativa_x000a_Subdirección Logística_x000a_Coordinación de Gestión Social y Comercialización"/>
    <n v="0"/>
    <x v="0"/>
  </r>
  <r>
    <x v="0"/>
    <x v="0"/>
    <m/>
    <m/>
    <m/>
    <m/>
    <m/>
    <s v="Actividad 3: Elaborar y comunicar un lineamiento dirigido a las Direcciones Seccionales relacionado con la venta de mercancías ADA"/>
    <s v="Oficio electrónico"/>
    <n v="1"/>
    <d v="2026-01-01T00:00:00"/>
    <d v="2026-06-30T00:00:00"/>
    <n v="25.714285714285715"/>
    <n v="0"/>
    <s v="DGC_x000a_Dirección de Gestión Corporativa_x000a_Subdirección Logística_x000a_Coordinación de Gestión Social y Comercialización"/>
    <n v="0"/>
    <x v="0"/>
  </r>
  <r>
    <x v="0"/>
    <x v="0"/>
    <m/>
    <m/>
    <m/>
    <m/>
    <s v="Acción 4: Verificar con el área respectiva que se haya realizado el reintegro a la sociedad C.I Colombian Mint SAS"/>
    <s v="Actividad 1: Conservar el documento que demuestre el reintegro a la sociedad C.I Colombian Mint SAS"/>
    <s v="Archivo virtual"/>
    <n v="1"/>
    <d v="2025-12-01T00:00:00"/>
    <d v="2026-02-28T00:00:00"/>
    <n v="12.714285714285714"/>
    <n v="0"/>
    <s v="DGC_x000a_Dirección de Gestión Corporativa_x000a_Subdirección Logística_x000a_Coordinación de Optimización de la Operación Logística_x000a_Coordinación de Gestión Social y Comercialización_x000a__x000a_Dirección Seccional de Impuestos y Aduanas de Bucaramanga"/>
    <n v="0"/>
    <x v="0"/>
  </r>
  <r>
    <x v="0"/>
    <x v="0"/>
    <m/>
    <m/>
    <m/>
    <m/>
    <s v="Acción 5: Realizar un estudio de viabilidad que evalúe la pertinencia de adquirir espectrómetros especializados para metales, con el fin de ubicarlos en las Direcciones Seccionales que registran mayor aprehensión de este tipo de mercancías."/>
    <s v="Actividad 1: Realizar estudio de viabilidad para la adquisición de espectrómetros de metales en Direcciones Seccionales con mayor aprehensión de estas mercancías."/>
    <s v="Informe con estudio"/>
    <n v="1"/>
    <d v="2026-01-01T00:00:00"/>
    <d v="2026-06-30T00:00:00"/>
    <n v="25.714285714285715"/>
    <n v="0"/>
    <s v="DGC_x000a_Dirección de Gestión Corporativa_x000a_Subdirección Logística_x000a_Coordinación de Gestión Social y Comercialización_x000a__x000a_Dirección Seccional de Impuestos y Aduanas de Bucaramanga_x000a_GIT de Operación Logística"/>
    <n v="0"/>
    <x v="0"/>
  </r>
  <r>
    <x v="0"/>
    <x v="0"/>
    <s v="AUDITORÍA A LAS MERCANCÍAS APREHENDIDAS, DECOMISADAS O ABANDONADAS A FAVOR DE LA NACIÓN - ADA - AMA2025-007"/>
    <s v="AMA-2025-007_x000a__x000a_H5 - Lit a)_x000a_H5 - Lit b)_x000a_H5 - Lit c)_x000a_H5 - Lit d)_x000a_H5 - Lit e)"/>
    <s v="H5 - Lit a) - Falencias en la gestión de accesos de las soluciones tecnológicas – Nivel Central - Dirección de Gestión Corporativa y Dirección de Gestión de Innovación y Tecnología_x000a_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_x000a_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_x000a__x000a_H5 - Lit b) - Falta de completitud en el &quot;Anexo Roles de las soluciones tecnológicas según procedimientos y procesos_V4_R016&quot;, debido a que no están especificados los roles asociados al componente &quot;ADA_WEB&quot; utilizado por los depósitos con contrato y por los funcionarios DIAN para los depósitos sin contrato; y en el reporte de “Roles Activos Usuarios DIAN (SIAT)” no se están incluyendo los funcionarios que tienen asignado el rol “Usuarios Externos e Internos - Depósitos&quot;. _x000a__x000a_H5 - Lit c) - Ausencia de un reporte periódico con el listado de usuarios externos con roles asignados en la solución tecnológica ADA, limitando el adecuado control y seguimiento a los accesos realizados._x000a__x000a_H5 - Lit d) Multiplicidad de usuarios para un mismo funcionario DIAN, asociados a los depósitos sin contrato, modificando el número de cédula, lo que afecta la confiabilidad, integridad y trazabilidad de la información. (Anexo 12)._x000a__x000a_H5 - Lit e) Inoportuna inactivación de roles de funcionarios en situaciones administrativas (vacaciones, licencias, permisos, retiros), puesto que se observaron 115 funcionarios de la solución tecnológica ADA y dos (2) de COMER20, con roles activos, en estos periodos. (Anexo 13)._x000a__x000a__x000a__x000a_"/>
    <s v="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
    <s v="Acción 1: Actualizar el Anexo de roles de las soluciones tecnologicas de acuerdo con lo informado por los responsables de las mismas"/>
    <s v="Actividad 1: Realizar solicitud al área responsable para la actualización y depuración del Anexo de roles de las soluciones tecnológicas . Recibir las solicitdes del área responsable y actualizar el anexo de roles de las soluciones tecnologicas."/>
    <s v="Anexo roles actualizado de acuerdo a las solicitudes realizadas por los responsables de las soluciones tecnológicas "/>
    <n v="1"/>
    <d v="2025-12-01T00:00:00"/>
    <d v="2026-06-30T00:00:00"/>
    <n v="30.142857142857142"/>
    <n v="0"/>
    <s v="DGC_x000a_Dirección de Gestión Corporativa_x000a_Subdirección Logística _x000a_Coordinación de Optimización de la Operación Logística_x000a__x000a_Dirección de Gestión de Innovación y Tecnología      _x000a_Subdirección de Soluciones y Desarrollo _x000a_Coordinación de Soporte Técnico al Usuario _x000a_"/>
    <n v="0"/>
    <x v="0"/>
  </r>
  <r>
    <x v="0"/>
    <x v="0"/>
    <m/>
    <m/>
    <m/>
    <m/>
    <s v="Acción 2: Definir una estrategia que permita realizar actualización y seguimiento periódico a los usuarios internos y externos habilitados para los sistemas ADA Y ADA WEB   "/>
    <s v="Actividad 1: Elaborar un oficio a las Direcciones Seccionales que permita realizar la actualización y el seguimiento periódico a los usuarios habiltados para los sistemas ADA Y ADA WEB, en coordinación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0"/>
  </r>
  <r>
    <x v="0"/>
    <x v="0"/>
    <m/>
    <m/>
    <m/>
    <m/>
    <m/>
    <s v="Actividad 2: Elaborar un oficio dirigido a la Unión Temporal Nueva Logística, solicitando el reporte de los usuarios activos con acceso al módulo ADA WEB, para actualizar la información de forma mensual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0"/>
  </r>
  <r>
    <x v="0"/>
    <x v="0"/>
    <s v="AUDITORÍA A LAS MERCANCÍAS APREHENDIDAS, DECOMISADAS O ABANDONADAS A FAVOR DE LA NACIÓN - ADA - AMA2025-007"/>
    <s v="AMA-2025-007_x000a__x000a_H6 - Lit a)_x000a_H6 - Lit b)_x000a_H6 - Lit c)_x000a_H6 - Lit d)"/>
    <s v="H6 - Lit a) Desactualización tecnológica en activos de información – Nivel Central - Dirección de Gestión de Innovación y Tecnología y Dirección de Gestión Corporativa_x000a_Verificados los activos de información que apoyan el Subproceso de Operación Logística, se evidenció desactualización tecnológica, así: _x000a_La base de datos de la solución tecnológica ADA opera en un Sistema Manejador de Base de Datos (DBMS), cuyo soporte finalizó en 2010 y el del componente ADA-WEB finalizó en 2013._x000a__x000a_H6 - Lit b) El sistema operativo del servidor de solución tecnológica ADA, finalizó la vida útil en 2023; por otra parte, el cliente Web requiere de un navegador que dejó de recibir soporte por no cumplir con los estándares de desarrollo y requiere un sistema operativo antiguo cuyo soporte finalizó en 2009 y necesita de una máquina virtual para su funcionamiento. _x000a__x000a_H6 - Lit c) El lenguaje de programación, en el que está desarrollado el cliente de la solución tecnológica, finalizó el soporte del fabricante en 2008. _x000a__x000a_H6 - Lit d) La solución tecnológica COMER20 opera en un sistema operativo cuya vida útil finalizó en 2016 y la del manejador de la base de datos finalizó el soporte del fabricante en 2004.  _x000a_Por lo anterior, estos componentes tecnológicos ya no reciben actualizaciones de seguridad, ni parches, ni soporte por parte del fabricante, exponiendo a riesgos de seguridad a la información institucional y terceros._x000a__x000a__x000a_"/>
    <s v="Falta de actualización de los activos de información y de modernización de las herramientas tecnológicas utilizadas para apoyar el Subproceso de Operación Logística."/>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_x000a_"/>
    <n v="0"/>
    <x v="0"/>
  </r>
  <r>
    <x v="0"/>
    <x v="0"/>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0"/>
    <x v="0"/>
    <m/>
    <m/>
    <m/>
    <m/>
    <s v="Poner en producción la solución tecnológica_x000a_"/>
    <s v="Desarrollar  la solución tecnológica"/>
    <s v="Informes de seguimiento/actas de reunión"/>
    <n v="5"/>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0"/>
  </r>
  <r>
    <x v="0"/>
    <x v="0"/>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0"/>
  </r>
  <r>
    <x v="0"/>
    <x v="0"/>
    <s v="AUDITORÍA A LAS MERCANCÍAS APREHENDIDAS, DECOMISADAS O ABANDONADAS A FAVOR DE LA NACIÓN - ADA - AMA2025-007"/>
    <s v="AMA-2025-007_x000a__x000a_H7 - Lit a)_x000a_H7 - Lit b)_x000a_H7 - Lit c)_x000a_H7 - Lit d)_x000a_H7 - Lit e)_x000a_H7 - Lit f)_x000a_H7 - Lit g)_x000a_H7 - Lit h)_x000a_H7 - Lit i)_x000a_H7 - Lit j)_x000a_H7 - Lit k)_x000a_H7 - Lit l)_x000a_H7 - Lit m)_x000a_H7 - Lit n)_x000a_H7 - Lit o)_x000a_H7 - Lit p)_x000a_H7 - Lit q)_x000a_H7 - Lit r)_x000a_H7 - Lit s)_x000a_"/>
    <s v="H7 - Lit a) Falencias en el ciclo de vida del software – Nivel Central - Dirección de Gestión de Innovación y Tecnología y Dirección de Gestión Corporativa_x000a_Se evidenciaron falencias en el ciclo del desarrollo del software lo que genera pérdida de eficiencia operativa, pone en riesgo la continuidad del negocio, la transferencia del conocimiento y la seguridad de la información, así:_x000a_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_x000a_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_x000a__x000a_H7 - Lit b) Baja legibilidad en el diagrama relacional de la base de datos ADA suministrado, lo 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_x000a__x000a_H7 - Lit c) La solución tecnológica ADA no permite el cargue de archivos soporte y estos reposan en documentos físicos o en carpetas digitales en repositorios de cada área, limitando la consulta ágil, oportuna, en tiempo real y la trazabilidad de la información._x000a__x000a_H7 - Lit d)  La información generada en los reportes de la solución tecnológica COMER20 no permite la edición y deben ser transcritos manualmente a las soluciones tecnológicas destino, lo que puede generar errores de digitación debido al volumen de información y tipo de dato numérico._x000a__x000a_H7 - Lit e) Falencias en el manejo de excepciones en el componente ADA Local, puesto que se generan errores en tiempo de ejecución que cierran abruptamente la solución tecnológica, implicando reprocesos y afectando la experiencia del usuario._x000a__x000a_H7 - Lit f) En la DSIA de Bucaramanga, para los depósitos sin contrato, en la funcionalidad de Egreso de mercancías ADA, en el campo “Empleado Almacenadora” toma por defecto el nombre de una exfuncionaria y no el nombre del funcionario que realiza el Egreso, generando inconsistencias y falta de confiabilidad en la información. _x000a__x000a_H7 - Lit g) La clave asignada para el uso de la solución tecnológica ADA no es comunicada directamente al interesado sino a través del funcionario con rol “Registrador” en el aplicativo Soporte TIC, sin cifrar, incumpliendo con los atributos de “personal” e “intransferible” de los usuarios y contraseñas._x000a__x000a_H7 - Lit h) La solución tecnológica ADA no cuenta con ambiente de pruebas, lo que puede generar que fallos no verificados lleguen directamente al ambiente de producción._x000a__x000a_H7 - Lit i) La solución tecnológica ADA no cuenta con ambiente de pruebas, lo que p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quot;Observaciones&quot;, sin estandarización y a criterio del usuario que los captura, limitando la trazabilidad de la información, denotando falencias en la gestión por procesos._x000a__x000a_H7 - Lit j) Las tablas paramétricas se encuentran desactualizadas (depósitos, tipos y categorías de mercancías) y algunos campos, como el de “Descripción de las mercancías” tiene un tamaño muy limitado frente a las necesidades del negocio._x000a__x000a_H7 - Lit k) La solución tecnológica ADA no permite registrar toda la información de los trámites 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_x000a__x000a_H7 - Lit l) Falta de integración automática de la solución tecnológica ADA con otras soluciones tecnológicas como SYGA SIGLO XXI e INFAD, debiéndose capturar nuevamente los datos que ya se encuentran en dichas fuentes, sin que se realicen validaciones de integridad._x000a__x000a_H7 - Lit m) La solución tecnológica ADA_WEB no cuenta con doble factor de autenticación implementado, lo que puede afectar la preservación de la integridad y el no repudio._x000a__x000a_H7 - Lit n) El reporte de requerimientos e incidentes suministrado, generado de la herramienta Soporte TIC, no permite determinar claramente cuáles casos corresponden a nuevos desarrollos o ajustes en el sistema, ni determinar cuáles cambios son &quot;Ordinarios&quot;, &quot;Extraordinarios&quot; o de &quot;Emergencia&quot;.  Adicionalmente, aunque algunos casos figuran con descripción en el campo &quot;Solución&quot;, el texto muestra que se trató de una atención y cierre, mas no solución efectiva._x000a__x000a_H7 - Lit o) El Manual Técnico de la solución tecnológica ADA se encuentra desactualizado e incompleto y la ayuda en línea del componente Web, las opciones: &quot;Contenido&quot; y &quot;Buscar&quot; no se encuentran operando, lo que puede afectar el adecuado uso de esta._x000a__x000a_H7 - Lit p) Existen falencias en los mecanismos de respaldo para el mantenimiento y atención de eventos en la solución tecnológica ADA el cual depende de una sola funcionaria que concentra el conocimiento de esta, lo que puede afectar la continuidad del negocio._x000a__x000a_H7 - Lit q) Falta de confiabilidad de los resultados de las consultas en la solución tecnológica ADA, puesto que, a pesar de existir el registro de las actas de aprehensión, en algunos casos al momento de consultarlas no reflejaba información._x000a__x000a_H7 - Lit r) La estructura del código para el DIM y DEM es la misma, lo que dificulta identificar, a través del código, a qué tipo de documento se refiere, así como los cruces de información y el análisis de datos; y el consecutivo del AIAMA se genera de forma manual._x000a__x000a_H7 - Lit s)  Falta de actualización de la interfaz de la solución tecnológica ADA WEB, puesto que se observan mensajes de años anteriores, no es amigable y no se acoge a los lineamientos del manual de marca institucional."/>
    <s v="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
    <s v="Actualizar el documento de arquitectura del aplicativo ADA"/>
    <s v="Actualizar el documento de arquitectura aplicativo ADA"/>
    <s v="Documento de arquitectura aplicativo ADA actualizado"/>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m/>
    <s v="Cargar  en el sitio de arquitectura empresarial el documento de arquitectura del aplicativo ADA actualizado"/>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0"/>
  </r>
  <r>
    <x v="0"/>
    <x v="0"/>
    <m/>
    <m/>
    <m/>
    <m/>
    <s v="Diseñar el documento de Arquitectura servicio informatico  COMER20"/>
    <s v="Elaborar el documento de Arquitectura servicio Informatico COMER20"/>
    <s v="Documento Arquitectura servicio Informatico COMER20"/>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m/>
    <s v="Cargar  en el sitio de arquitectura empresarial el documento de arquitectura del aplicativo Comer 20"/>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0"/>
  </r>
  <r>
    <x v="0"/>
    <x v="0"/>
    <m/>
    <m/>
    <m/>
    <m/>
    <s v="Actualizar el documento con el listado de tablas del aplicativo ADA"/>
    <s v="Actualizar Documento listado de tablas del aplicativo ADA"/>
    <s v="Documento con el listado de las tablas actualizadas del aplicativo ADA"/>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s v="Diseñar el modelo Entidad-Relacion y el Diccionario de Datos para el servicio informático COMER20.  _x000a_"/>
    <s v="Elaborar modelo Entidad-Relacion y el diccionario de datos de servicio COMER20.  "/>
    <s v="Documento modelo Entidad-Relacion y Diccionario de Datos del servicio COMER20.  _x000a_"/>
    <n v="2"/>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
    <n v="0"/>
    <x v="0"/>
  </r>
  <r>
    <x v="0"/>
    <x v="0"/>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0"/>
    <x v="0"/>
    <m/>
    <m/>
    <m/>
    <m/>
    <s v="Poner en producción la solución tecnológica"/>
    <s v="Desarrollar la solución tecnológica"/>
    <s v="Informes de seguimiento/actas de reunión"/>
    <n v="4"/>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0"/>
  </r>
  <r>
    <x v="0"/>
    <x v="0"/>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0"/>
  </r>
  <r>
    <x v="0"/>
    <x v="0"/>
    <m/>
    <m/>
    <m/>
    <m/>
    <s v="Actualizar manual técnico del  aplicativo ADA"/>
    <s v="Actualizar del manual tecnico del aplicativo ADA de acuerdo con la arquitectura actual."/>
    <s v="Manual técnico actualizado"/>
    <n v="1"/>
    <d v="2026-03-01T00:00:00"/>
    <d v="2027-01-31T00:00:00"/>
    <n v="48"/>
    <n v="0"/>
    <s v="DGC_x000a_Dirección de Gestión Corporativa _x000a__x000a_Dirección de Gestión de Innovación y Tecnología_x000a_Subdirección de Soluciones y Desarrollo"/>
    <n v="0"/>
    <x v="0"/>
  </r>
  <r>
    <x v="0"/>
    <x v="0"/>
    <m/>
    <m/>
    <m/>
    <m/>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_x000a_"/>
    <n v="0"/>
    <x v="0"/>
  </r>
  <r>
    <x v="0"/>
    <x v="0"/>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0"/>
    <x v="0"/>
    <m/>
    <m/>
    <m/>
    <m/>
    <s v="Poner en producción la solución tecnológica_x000a_"/>
    <s v="Desarrollar  la solución tecnológica"/>
    <s v="Informes de seguimiento/actas de reunión"/>
    <n v="4"/>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0"/>
  </r>
  <r>
    <x v="0"/>
    <x v="0"/>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0"/>
  </r>
  <r>
    <x v="0"/>
    <x v="0"/>
    <s v="AUDITORÍA A LAS MERCANCÍAS APREHENDIDAS, DECOMISADAS O ABANDONADAS A FAVOR DE LA NACIÓN - ADA - AMA2025-007"/>
    <s v="AMA-2025-007_x000a__x000a_H8 - Lit a)_x000a_H8 - Lit b)_x000a_H8 - Lit c)"/>
    <s v="H8 - Lit a) Deficiencias en la supervisión de contratos_x000a_Revisados los informes de supervisión de los contratos nros. 00-159-2022 y 00-176-2022 suscritos con la UT NUEVA LOGISTICA y con Incinerados del Huila SAS E.S.P - INCIHUILA S.A.S. - E.S.P, respectivamente, correspondientes a la vigencia 2024 y a 30 de junio de 2025, se evidenció:_x000a_Incumplimiento en la periodicidad de elaboración y publicación de los informes de supervisión en la plataforma SECOP II. Nivel Central – Subdirección Logística (Anexo 14)_x000a__x000a_H8 - Lit b) Deficiencias en el seguimiento, periodicidad y en la elaboración de las Actas del Comité de seguimiento al Contrato 00-159-2022 - UT Nueva Logística,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_x000a__x000a_H8 - Lit c) En la carpeta de supervisión del contrato no hay las evidencias o soportes del monitoreo realizado a los riesgos, según lo establecido en la matriz de riesgos del contrato donde se identificó el riesgo &quot;Mora del Supervisor Seccional para destrucción de mercancías perecederas&quot;,  y se estableció que el monitoreo a realizar es la &quot;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quot;. Nivel Local - DSA de Cartagena."/>
    <s v="Inaplicación e insuficiencia de controles que permitan garantizar que las actividades de seguimiento, monitoreo y verificación a la ejecución contractual se realicen, documenten y publiquen de manera permanente y en la periodicidad establecida. "/>
    <s v="Acción 1: 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
    <s v="Actividad 1: Elaborar un oficio dirigido a los supervisores técnicos y sus apoyos con los lineamientos de las obligaciones de la supervisión técnica y administrativa del contrato de destrucción No 00-176-2022"/>
    <s v="Oficio electrónico"/>
    <n v="1"/>
    <d v="2025-12-01T00:00:00"/>
    <d v="2026-03-31T00:00:00"/>
    <n v="17.142857142857142"/>
    <n v="0"/>
    <s v="DGC_x000a_Dirección de Gestión Corporativa_x000a_Subdirección Logística_x000a_Coordinación de Chatarrización y Destrucciones"/>
    <n v="0"/>
    <x v="0"/>
  </r>
  <r>
    <x v="0"/>
    <x v="0"/>
    <m/>
    <m/>
    <m/>
    <m/>
    <m/>
    <s v="Actividad 2: Diseñar e implementar un formulario (forms) para realizar el seguimiento y control mensual de la ejecución contractual a las Direcciones Seccionales"/>
    <s v="Formulario (forms)"/>
    <n v="1"/>
    <d v="2025-12-01T00:00:00"/>
    <d v="2026-03-31T00:00:00"/>
    <n v="17.142857142857142"/>
    <n v="0"/>
    <s v="DGC_x000a_Dirección de Gestión Corporativa_x000a_Subdirección Logística_x000a_Coordinación de Chatarrización y Destrucciones"/>
    <n v="0"/>
    <x v="0"/>
  </r>
  <r>
    <x v="0"/>
    <x v="0"/>
    <m/>
    <m/>
    <m/>
    <m/>
    <m/>
    <s v="Actividad 3: Socializar con las Direcciones Seccionales las obligaciones de la supervisión técnica y administrativa, así como la forma y fecha establecidas para el diligenciamiento oportuno del formulario."/>
    <s v="Listado de asistencia"/>
    <n v="1"/>
    <d v="2026-04-01T00:00:00"/>
    <d v="2026-06-30T00:00:00"/>
    <n v="12.857142857142858"/>
    <n v="0"/>
    <s v="DGC_x000a_Dirección de Gestión Corporativa_x000a_Subdirección Logística_x000a_Coordinación de Chatarrización y Destrucciones"/>
    <n v="0"/>
    <x v="0"/>
  </r>
  <r>
    <x v="0"/>
    <x v="0"/>
    <m/>
    <m/>
    <m/>
    <m/>
    <m/>
    <s v="Actividad 4: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Chatarrización y Destrucciones"/>
    <n v="0"/>
    <x v="0"/>
  </r>
  <r>
    <x v="0"/>
    <x v="0"/>
    <m/>
    <m/>
    <m/>
    <m/>
    <s v="Acción 2: 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
    <s v="Actividad 1: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
    <s v="Oficio electrónico"/>
    <n v="1"/>
    <d v="2025-12-01T00:00:00"/>
    <d v="2026-06-30T00:00:00"/>
    <n v="30.142857142857142"/>
    <n v="0"/>
    <s v="DGC_x000a_Dirección de Gestión Corporativa_x000a_Subdirección Logística_x000a_Coordinación de Optimización de la Operación Logística"/>
    <n v="0"/>
    <x v="0"/>
  </r>
  <r>
    <x v="0"/>
    <x v="0"/>
    <m/>
    <m/>
    <m/>
    <m/>
    <m/>
    <s v="Actividad 2: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Optimización de la Operación Logística"/>
    <n v="0"/>
    <x v="0"/>
  </r>
  <r>
    <x v="0"/>
    <x v="0"/>
    <m/>
    <m/>
    <m/>
    <m/>
    <s v="Acción 3: 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
    <s v="Actividad 1: Elaborar un lineamiento relacionado con las responsabilidades de la supervisión local del contrato No. 00-159-2022."/>
    <s v="Lineamiento comunicado"/>
    <n v="1"/>
    <d v="2026-01-01T00:00:00"/>
    <d v="2026-03-31T00:00:00"/>
    <n v="12.714285714285714"/>
    <n v="0"/>
    <s v="DGC_x000a_Dirección de Gestión Corporativa_x000a_Subdirección Logística_x000a__x000a_Direcciones Seccionales_x000a_GIT de Operación Logística"/>
    <n v="0"/>
    <x v="0"/>
  </r>
  <r>
    <x v="0"/>
    <x v="0"/>
    <m/>
    <m/>
    <m/>
    <m/>
    <m/>
    <s v="Actividad 2:  Implementar a Nivel Nacional un modelo estandarizado de acta de reuniones formales con el contratista de Operación Logística vigente."/>
    <s v="Modelo acta de reuniones de seguimiento a la ejecución contractual."/>
    <n v="1"/>
    <d v="2026-01-01T00:00:00"/>
    <d v="2026-03-31T00:00:00"/>
    <n v="12.714285714285714"/>
    <n v="0"/>
    <s v="DGC_x000a_Dirección de Gestión Corporativa_x000a_Subdirección Logística_x000a__x000a_Direcciones Seccionales_x000a_GIT de Operación Logística"/>
    <n v="0"/>
    <x v="0"/>
  </r>
  <r>
    <x v="0"/>
    <x v="0"/>
    <m/>
    <m/>
    <m/>
    <m/>
    <m/>
    <s v="Actividad 3: Realizar una capacitación a Nivel Nacional sobre la supervisión y vigilancia contractual del contrato No. 00-159-2022._x000a_"/>
    <s v="lista de asistencia"/>
    <n v="1"/>
    <d v="2025-12-01T00:00:00"/>
    <d v="2025-12-31T00:00:00"/>
    <n v="4.2857142857142856"/>
    <n v="1"/>
    <s v="DGC_x000a_Dirección de Gestión Corporativa_x000a_Subdirección Logística_x000a_Coordinación de Optimización de la Operación Logística"/>
    <n v="1"/>
    <x v="1"/>
  </r>
  <r>
    <x v="1"/>
    <x v="0"/>
    <s v="Auditoría al Trámite de Insumos de Fiscalización remitidos a las Direcciones Seccionales ATI 2024-003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alización_x000a__x000a__x000a__x000a_"/>
    <s v=" Memorando y correo de soc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1"/>
  </r>
  <r>
    <x v="1"/>
    <x v="0"/>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4"/>
    <s v="DGF_x000a_NC – Subproceso de Fiscalización y Liquidación_x000a_Dirección de Gestión de Fiscalización_x000a_Subdirección de Fiscalización  Tributaria "/>
    <n v="1"/>
    <x v="1"/>
  </r>
  <r>
    <x v="1"/>
    <x v="0"/>
    <m/>
    <m/>
    <m/>
    <m/>
    <s v="3. Verificar trimestralmente  la oportunidad y consistencia en la generación de la matriz de seguimiento, supervisión y control desde el nivel central, promoviendo la construcción de alertas preventivas continuas y oportunas. "/>
    <s v="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_x000a_"/>
    <s v=" Historias de usuario desarrolladas y puestas en producción  (HU22-Integra-LP-Carga_masiva_expedientes_preliminares-definitivos y HU24-Integra-LP-Carga_masiva_preliminares- control perceptivo.)_x000a_"/>
    <n v="2"/>
    <d v="2024-09-01T00:00:00"/>
    <d v="2025-12-31T00:00:00"/>
    <n v="69.428571428571431"/>
    <n v="2"/>
    <s v="DGF_x000a_NC – Subproceso de Fiscalización y Liquidación_x000a_Dirección de Gestión de Fiscalización_x000a_Subdirección de Fiscalización  Tributaria "/>
    <n v="1"/>
    <x v="1"/>
  </r>
  <r>
    <x v="1"/>
    <x v="0"/>
    <m/>
    <m/>
    <m/>
    <m/>
    <m/>
    <s v="3.2. Verificar de manera trimestral  el proceso de depuración de la información de la matriz de seguimiento, control y supervisión mediante la acción directa de los gerentes designados desde la Coordinación de Supervisión y Control de la SG Fiscalización Tributaria.  "/>
    <s v=" Matriz de seguimiento  actualizada trimestral."/>
    <n v="3"/>
    <d v="2024-09-01T00:00:00"/>
    <d v="2025-06-30T00:00:00"/>
    <n v="43.142857142857146"/>
    <n v="3"/>
    <s v="DGF_x000a_NC – Subproceso de Fiscalización y Liquidación_x000a_Dirección de Gestión de Fiscalización_x000a_Subdirección de Fiscalización  Tributaria _x000a_Coordinación de Supervisión y Seguimiento"/>
    <n v="1"/>
    <x v="1"/>
  </r>
  <r>
    <x v="1"/>
    <x v="0"/>
    <m/>
    <m/>
    <m/>
    <m/>
    <s v="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1"/>
    <x v="0"/>
    <s v="Auditoría al Trámite de Insumos de Fiscalización remitidos a las Direcciones Seccionales 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1"/>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1"/>
    <x v="1"/>
  </r>
  <r>
    <x v="1"/>
    <x v="0"/>
    <m/>
    <m/>
    <m/>
    <m/>
    <s v="2. Actualizar los términos y condiciones de la supervisión, seguimiento y control, dentro del  procedimiento PR-COT-465 Investigación y determinación de tributos e imposición de sanciones, frente al  formatos 1561 que se reciba como insumo  _x000a_ "/>
    <s v="2.1. Revisar y Actualizar el procedimiento PR-COT-465 Investigación y determinación de tributos e imposición de sanciones  generando la obligación de realizar el  de seguimiento a los formatos 1561. _x000a__x000a_"/>
    <s v="El   PR-COT-465 Investigación y determinación de tributos e imposición de sanciones, actualizado, publicado y socializado_x000a__x000a__x000a_"/>
    <n v="1"/>
    <d v="2024-09-01T00:00:00"/>
    <d v="2026-02-28T00:00:00"/>
    <n v="77.857142857142861"/>
    <n v="0"/>
    <s v="DGF_x000a_NC – Subproceso de Fiscalización y Liquidación_x000a_Dirección de Gestión de Fiscalización_x000a_Subdirección de Fiscalización Tributaria_x000a__x000a_NC –  Proceso  Planeación Estrategia y Control _x000a_Dirección de Gestión de Estratégica y Analítica_x000a_Subdirección de Procesos_x000a_ "/>
    <n v="0"/>
    <x v="0"/>
  </r>
  <r>
    <x v="1"/>
    <x v="0"/>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1"/>
    <x v="0"/>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1"/>
    <x v="0"/>
    <m/>
    <m/>
    <m/>
    <m/>
    <m/>
    <s v="3..3. Efectuar los desarrollos y plan de pruebas del requerimiento, con participación de las Direcciones Seccionales. _x000a__x000a_"/>
    <s v="Formato de paso a producción y aceptación de pruebas."/>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1"/>
    <x v="0"/>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6-02-28T00:00:00"/>
    <n v="77.857142857142861"/>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0"/>
  </r>
  <r>
    <x v="1"/>
    <x v="0"/>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1"/>
    <s v="DGF_x000a_NC – Subproceso de Fiscalización y Liquidación_x000a_Dirección de Gestión de Fiscalización_x000a_Subdirección de Fiscalización  Aduanera"/>
    <n v="1"/>
    <x v="1"/>
  </r>
  <r>
    <x v="1"/>
    <x v="0"/>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6-02-28T00:00:00"/>
    <n v="77.857142857142861"/>
    <n v="0"/>
    <s v="DGF_x000a_NC – Subproceso de Fiscalización y Liquidación_x000a_Dirección de Gestión de Fiscalización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0"/>
  </r>
  <r>
    <x v="1"/>
    <x v="0"/>
    <s v="Auditoría al Trámite de Insumos de Fiscalización remitidos a las Direcciones Seccionales 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1"/>
  </r>
  <r>
    <x v="1"/>
    <x v="0"/>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6-03-30T00:00:00"/>
    <n v="85.28571428571429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0"/>
  </r>
  <r>
    <x v="1"/>
    <x v="0"/>
    <m/>
    <m/>
    <m/>
    <m/>
    <m/>
    <s v="Socializar los ajustes realizados._x000a__x000a__x000a__x000a__x000a_"/>
    <s v="Correo"/>
    <n v="1"/>
    <d v="2025-03-30T00:00:00"/>
    <d v="2026-03-30T00:00:00"/>
    <n v="52.142857142857146"/>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Contra el Delito Aduanero y Fiscal _x000a_Subdireccion de Fiscalización Cambiaria_x000a__x000a_NC –  Proceso  Planeación Estrategia y Control _x000a_Dirección de Gestión de Estratégica y Analítica_x000a_Subdirección de Procesos_x000a_Coordinación de Procesos y Riesgos Operacionales"/>
    <n v="0"/>
    <x v="0"/>
  </r>
  <r>
    <x v="1"/>
    <x v="0"/>
    <s v="Auditoría al Trámite de Insumos de Fiscalización remitidos a las Direcciones Seccionales ATI 2024-003"/>
    <s v="ATI 2024-003_x000a__x000a_H6"/>
    <s v="Hallazgo No. 6 - Requerimientos funcionales y nuevos desarrollos sin avance de gestión, reportados en la herramienta JIRA para los sistemas INTEGRA e IRIS_x000a_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_x000a_Para el SI INTEGRA, en la siguiente tabla se evidencia que existen un total de 95 solicitudes de ajustes y nuevos desarrollos que no tienen avance entre los años 2020 y 2024._x000a_Ver en informe de auditoría ATI2024-003 la Tabla No. 6 Registro de requerimientos funcionales y nuevos desarrollos INTEGRA._x000a_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_x000a_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_x000a_"/>
    <s v="1.- No ejecución de los ajustes y nuevos desarrollos solicitados que requieren los sistemas de información INTEGRA e IRIS"/>
    <s v="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
    <s v="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
    <s v="Un Informe semestral con el resultado de la actividad 1.1"/>
    <n v="2"/>
    <d v="2024-08-01T00:00:00"/>
    <d v="2025-07-31T00:00:00"/>
    <n v="52"/>
    <n v="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_x000a_ "/>
    <n v="1"/>
    <x v="1"/>
  </r>
  <r>
    <x v="1"/>
    <x v="0"/>
    <m/>
    <m/>
    <m/>
    <m/>
    <s v="2. Ejecutar el Plan de ejecución continuo de la célula de fiscalización en las distintas épicas asociadas al SI IRIS, efectuando seguimiento al repositorio de HU pendientes de asignación o Backlog de la célula de fiscalización._x000a__x000a_"/>
    <s v="2.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2.1.  evidencia de reuniones de replaneación o pre planning para identificar Historias de Usuario HU"/>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s v="_x000a_2.2. Ejecutar los Sprint o fases de desarrollo al interior de la célula de Fiscalización."/>
    <s v="_x000a_2.2.-  Acta de ejecución del Sprint de la célula de fiscalización."/>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s v="2.3. Efectuar las evaluaciones periódicas o review de la célula de fiscalización a fin de identificar las mejoras implementadas y el cambio periódico en el remanente o backlog de la célula de fiscalización. "/>
    <s v="_x000a_ 2.3. Acta de ejecución del Sprint de la célula de fiscalización."/>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s v="_x000a_2.4. Divulgar los resultados de cada uno de los Sprint a nivel nacional_x000a__x000a__x000a__x000a__x000a__x000a__x000a__x000a__x000a__x000a__x000a_"/>
    <s v="2.4 Soporte de paso a producción"/>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1"/>
    <x v="1"/>
  </r>
  <r>
    <x v="1"/>
    <x v="0"/>
    <m/>
    <m/>
    <m/>
    <m/>
    <s v="3. Depurar el estado de JIRAS creados para programar mejoras y ajustes dentro del SI INTEGRA, teniendo en cuenta las Historias de Usuario levantadas, desarrolladas e implementadas desde octubre de 2023 en la célula de fiscalización._x000a__x000a_"/>
    <s v="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_x000a_"/>
    <s v="1.1. Informe de verificación y confrontación de JIRAS y PST abiertos frente a Historias de Usuario creadas en la célula de Fiscalización. _x000a__x000a__x000a__x000a_"/>
    <n v="1"/>
    <d v="2024-09-01T00:00:00"/>
    <d v="2024-12-31T00:00:00"/>
    <n v="17.285714285714285"/>
    <n v="1"/>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
    <n v="1"/>
    <x v="1"/>
  </r>
  <r>
    <x v="1"/>
    <x v="0"/>
    <m/>
    <m/>
    <m/>
    <m/>
    <s v="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_x000a__x000a_"/>
    <s v="4.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4.1.  Evidencia de reuniones de replaneación o pre planning para identificar Historias de Usuario HU"/>
    <n v="12"/>
    <d v="2024-09-01T00:00:00"/>
    <d v="2025-08-31T00:00:00"/>
    <n v="52"/>
    <n v="12"/>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1"/>
    <x v="1"/>
  </r>
  <r>
    <x v="1"/>
    <x v="0"/>
    <m/>
    <m/>
    <m/>
    <m/>
    <m/>
    <s v="_x000a_4.2. Ejecutar los Sprint o fases de desarrollo al interior de la célula de Fiscalización."/>
    <s v="_x000a_4.2.-  Acta de ejecución del Sprint de la célula de fiscalización."/>
    <n v="12"/>
    <d v="2024-09-01T00:00:00"/>
    <d v="2025-08-31T00:00:00"/>
    <n v="52"/>
    <n v="12"/>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1"/>
    <x v="1"/>
  </r>
  <r>
    <x v="1"/>
    <x v="0"/>
    <m/>
    <m/>
    <m/>
    <m/>
    <m/>
    <s v="4.3. Efectuar las evaluaciones periódicas o review de la célula de fiscalización a fin de identificar las mejoras implementadas y el cambio periódico en el remanente o backlog de la célula de fiscalización. "/>
    <s v="_x000a_ 4.3. Acta de ejecución del Sprint de la célula de fiscalización."/>
    <n v="12"/>
    <d v="2024-09-01T00:00:00"/>
    <d v="2025-08-31T00:00:00"/>
    <n v="52"/>
    <n v="12"/>
    <s v="DGF_x000a_NC – Subproceso de Fiscalización y Liquidación_x000a_Dirección de Gestión de Fiscalización_x000a_Subdirección de Fiscalización  Tributaria _x000a_Subdirección de Fiscalización Cambiaria_x000a__x000a_NC - Proceso de Información,  Innovación y Tecnología_x000a_Dirección de Gestión de Innovación y Tecnología _x000a_Subdirección de Innovación y Proyectos "/>
    <n v="1"/>
    <x v="1"/>
  </r>
  <r>
    <x v="1"/>
    <x v="0"/>
    <m/>
    <m/>
    <m/>
    <m/>
    <m/>
    <s v="_x000a_4.4. Divulgar los resultados de cada uno de los Sprint a nivel nacional_x000a__x000a__x000a__x000a__x000a__x000a__x000a__x000a__x000a__x000a__x000a_"/>
    <s v="_x000a_Soporte de paso a producción_x000a__x000a__x000a__x000a__x000a__x000a__x000a__x000a__x000a__x000a__x000a__x000a_"/>
    <n v="12"/>
    <d v="2024-09-01T00:00:00"/>
    <d v="2025-08-31T00:00:00"/>
    <n v="52"/>
    <n v="12"/>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_x000a__x000a__x000a_"/>
    <n v="1"/>
    <x v="1"/>
  </r>
  <r>
    <x v="1"/>
    <x v="0"/>
    <s v="Auditoría al Trámite de Insumos de Fiscalización remitidos a las Direcciones Seccionales ATI 2024-003"/>
    <s v="ATI2024-003_x000a__x000a_H8"/>
    <s v="Hallazgo No. 8 - Funcionalidades de los sistemas de información_x000a_Sistema INTEGRA  _x000a_Revisado el funcionamiento del sistema se observaron las siguiente falencias e inconsistencias:_x000a_• El sistema no cuenta con un módulo de insumos, lo que genera una brecha de seguridad de la información, toda vez que su registro, control y gestión se está realizando en hojas Excel que no hacen parte de la trazabilidad del expediente._x000a_•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_x000a_• Se evidenciaron algunos actos administrativos generados por contingencia del período auditado que no estaban cargados en el sistema, lo que incurre en la pérdida de trazabilidad de los expedientes._x000a_•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_x000a_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quot;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_x000a_Sistema IRIS:_x000a_Revisado el sistema se evidenciaron las siguientes falencias: _x000a_•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_x000a_• En la captura de los insumos se evidenció que carece de validaciones en los campos número de documento y razón social, de igual forma, no se cuenta con un campo específico donde se registre la procedencia del formato E46._x000a_• El sistema no genera número de expediente, lo que conlleva a que las direcciones seccionales utilicen los sistemas no corporativos para su creación, control y seguimiento (CORAN - Seccional Aduanas Medellín y EL MAR - Seccional Aduanas de Bogotá) . _x000a_• La trazabilidad del proceso se genera en una bitácora que es alimentada a discreción del funcionario y no automáticamente por las actuaciones registradas en el sistema._x000a_• El módulo de reportes tiene filtros limitados para las búsquedas, solo se permite por rango de fechas y los resultados al generarse presentan error en más de 2.000 registros._x000a_• El sistema no cuenta con una funcionalidad que permita el traslado de los expedientes entre áreas o seccionales ni la integración entre las áreas de jurídica y notificaciones para el manejo de los expedientes."/>
    <s v="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
    <s v="1. Generar un esquema de seguimiento quincenal al estado y tipología de los incidentes del SI INTEGRA reportados a través de los PST ARANDA a nivel nacional que estén pendientes de solución o requieran desarrollos técnicos_x000a_"/>
    <s v="_x000a_1.1. Generar la rutina de consulta y suministro semanal de casos pst activos relacionados con el comportamiento nacional del SI INTEGRA"/>
    <s v="Consulta quincenal del reporte de estado de casos PST del árbol de especialistas del SI Integra   _x000a_Reuniones de replaneación o pre planning para identificar Historias de Usuario HU. "/>
    <n v="24"/>
    <d v="2024-09-01T00:00:00"/>
    <d v="2025-08-31T00:00:00"/>
    <n v="52"/>
    <n v="24"/>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1"/>
    <x v="1"/>
  </r>
  <r>
    <x v="1"/>
    <x v="0"/>
    <m/>
    <m/>
    <m/>
    <m/>
    <m/>
    <s v="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
    <s v="2. Las HU definidas/ # incidentes identificados"/>
    <n v="1"/>
    <d v="2024-09-01T00:00:00"/>
    <d v="2025-08-31T00:00:00"/>
    <n v="52"/>
    <n v="1"/>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1"/>
    <x v="1"/>
  </r>
  <r>
    <x v="1"/>
    <x v="0"/>
    <m/>
    <m/>
    <m/>
    <m/>
    <m/>
    <s v="1.3. Generar las pruebas y puesta en producción de las historias de usuario derivadas de incidentes PST para divulgar los ajustes a nivel nacional una vez se realicen._x000a_"/>
    <s v="3. Paso a producción (Una vez culminados los Sprint y aceptadas las pruebas) / Historias de usuario definidas"/>
    <n v="1"/>
    <d v="2024-09-01T00:00:00"/>
    <d v="2025-08-31T00:00:00"/>
    <n v="52"/>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Soluciones y Desarrollo"/>
    <n v="1"/>
    <x v="1"/>
  </r>
  <r>
    <x v="1"/>
    <x v="0"/>
    <m/>
    <m/>
    <m/>
    <m/>
    <s v="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
    <s v="2.1. Efectuar una preplaneación o pre planning para identificar Historias de Usuario HU para priorizar en cada una de las fases o sprints de la célula de fiscalización, bajo la metodología de desarrollo ágil SCRUM que actualmente se ejecuta con el área de innovación de TI. "/>
    <s v=" Reuniones de replaneación o pre planning para identificar Historias de Usuario HU"/>
    <n v="12"/>
    <d v="2024-09-01T00:00:00"/>
    <d v="2025-08-31T00:00:00"/>
    <n v="52"/>
    <n v="12"/>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1"/>
    <x v="1"/>
  </r>
  <r>
    <x v="1"/>
    <x v="0"/>
    <m/>
    <m/>
    <m/>
    <m/>
    <m/>
    <s v="2.2. Ejecutar los Sprint o fases de desarrollo al interior de la célula de Fiscalización."/>
    <s v="2.2.- 2.3. Acta de ejecución del Sprint de la célula de fiscalización."/>
    <n v="12"/>
    <d v="2024-09-01T00:00:00"/>
    <d v="2025-08-31T00:00:00"/>
    <n v="52"/>
    <n v="12"/>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1"/>
    <x v="1"/>
  </r>
  <r>
    <x v="1"/>
    <x v="0"/>
    <m/>
    <m/>
    <m/>
    <m/>
    <m/>
    <s v="2.3. Efectuar las evaluaciones periódicas o review de la célula de fiscalización a fin de identificar las mejoras implementadas y el cambio periódico en el remanente o backlog de la célula de fiscalización. "/>
    <s v="2.2.- 2.3. Acta de ejecución del Sprint de la célula de fiscalización."/>
    <n v="12"/>
    <d v="2024-09-01T00:00:00"/>
    <d v="2025-08-31T00:00:00"/>
    <n v="52"/>
    <n v="12"/>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
    <n v="1"/>
    <x v="1"/>
  </r>
  <r>
    <x v="1"/>
    <x v="0"/>
    <m/>
    <m/>
    <m/>
    <m/>
    <m/>
    <s v="_x000a_2.4. Divulgar los resultados de cada uno de los Sprint a nivel nacional_x000a__x000a__x000a__x000a__x000a__x000a__x000a__x000a__x000a__x000a__x000a_"/>
    <s v="_x000a_Soporte de paso a producción_x000a_"/>
    <n v="12"/>
    <d v="2024-09-01T00:00:00"/>
    <d v="2025-08-31T00:00:00"/>
    <n v="52"/>
    <n v="12"/>
    <s v="DGF_x000a_NC – Subproceso de Fiscalización y Liquidación_x000a_Dirección de Gestión de Fiscalización_x000a_Subdirección de Fiscalización  Tributaria _x000a_Subdirección de Fiscalización Cambiaria_x000a__x000a_NC-Proceso de Información,  Innovación y Tecnología_x000a_Dirección de Gestión de Innovación y Tecnología _x000a_Subdirección de Soluciones y Desarrollo_x000a__x000a_"/>
    <n v="1"/>
    <x v="1"/>
  </r>
  <r>
    <x v="1"/>
    <x v="0"/>
    <m/>
    <m/>
    <m/>
    <m/>
    <s v="3. Ejecutar el Plan de ejecución continuo de la célula de fiscalización en las distintas épicas asociadas al SI IRIS, efectuando seguimiento al repositorio de HU pendientes de asignación o Backlog de la célula de fiscalización._x000a__x000a_"/>
    <s v="3.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3.1.  Evidencia de reuniones de replaneación o pre planning para identificar Historias de Usuario HU"/>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s v="_x000a_3.2. Ejecutar los Sprint o fases de desarrollo al interior de la célula de Fiscalización."/>
    <s v="_x000a_3.2.-  Acta de ejecución del Sprint de la célula de fiscalización."/>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s v="3.3. Efectuar las evaluaciones periódicas o review de la célula de fiscalización a fin de identificar las mejoras implementadas y el cambio periódico en el remanente o backlog de la célula de fiscalización. "/>
    <s v="_x000a_ 3.3. Acta de ejecución del Sprint de la célula de fiscalización."/>
    <n v="12"/>
    <d v="2024-09-01T00:00:00"/>
    <d v="2025-08-31T00:00:00"/>
    <n v="52"/>
    <n v="12"/>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Innovación y Proyectos"/>
    <n v="1"/>
    <x v="1"/>
  </r>
  <r>
    <x v="1"/>
    <x v="0"/>
    <m/>
    <m/>
    <m/>
    <m/>
    <m/>
    <s v="_x000a_3.4. Divulgar los resultados de cada uno de los Sprint a nivel nacional_x000a__x000a__x000a__x000a__x000a__x000a__x000a__x000a__x000a__x000a__x000a_"/>
    <s v="_x000a_Soporte de paso a producción"/>
    <n v="12"/>
    <d v="2024-09-01T00:00:00"/>
    <d v="2025-08-31T00:00:00"/>
    <n v="52"/>
    <n v="12"/>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Soluciones y Desarrollo_x000a__x000a_"/>
    <n v="1"/>
    <x v="1"/>
  </r>
  <r>
    <x v="1"/>
    <x v="0"/>
    <m/>
    <m/>
    <m/>
    <m/>
    <s v="4. Generar un esquema de seguimiento trimestral al estado y tipología de los incidentes del SI IRIS reportados a través de los PST ARANDA a nivel nacional que estén pendientes de solución o requieran desarrollos técnicos"/>
    <s v="Trimestralmente verificar los casos reportados por ARANDA versus los casos solucionados del SI IRIS."/>
    <s v="Cantidad de casos solucionados/ cantidad de casos allegados_x000a_"/>
    <n v="1"/>
    <d v="2024-09-01T00:00:00"/>
    <d v="2025-02-28T00:00:00"/>
    <n v="25.714285714285715"/>
    <n v="1"/>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1"/>
    <x v="1"/>
  </r>
  <r>
    <x v="1"/>
    <x v="0"/>
    <s v="Auditoría al Trámite de Insumos de Fiscalización remitidos a las Direcciones Seccionales ATI 2024-003"/>
    <s v="ATI2024-003_x000a__x000a_H9"/>
    <s v="Hallazgo No. 9 - Deficiencias en la gestión de datos (NC DG Fiscalización y Subdirecciones TAC)_x000a_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_x000a_• Casos no radicados, no encontrados, no reportados o incompletos._x000a_• Insumos de investigación no registrados en la dirección seccional de destino. _x000a_• Imposibilidad de validar la completitud, calidad, oportunidad en la remisión y gestión efectuada por el área receptora._x000a_• Falta de estandarización y parametrización que permita la identificación y ubicación de insumos en los sistemas de información._x000a_• Presentación de casos ante Comité Directivo extemporáneos, según cronogramas establecidos o atemporales en el caso de los formatos FT-1561 o no presentación de éstos ante el comité. _x000a_• Actas de comité sin soportes de las decisiones._x000a_• Falta de control a las decisiones del comité._x000a_• Sistemas informáticos que no facilitan la gestión de información, no cuentan con control de términos, incompletos y desactualizados. _x000a_• Falta de mecanismos de seguridad frente a la custodia y almacenamiento de la información._x000a_Ver en informe de auditoría ATI2024-003 la Tabla No. 7 Deficiencias en el manejo y control de la información"/>
    <s v="1.- Deficiente control por parte de los responsables de la primera línea de defensa en las direcciones seccionales frente al cumplimiento del registro, control y trazabilidad de las gestiones y términos de los seleccionados de acciones de control e insumos de investigación _x000a__x000a_2.-insuficiente seguimiento desde la segunda línea de defensa en el nivel central, al no ejercer de manera específica controles de seguimiento a su desarrollo._x000a__x000a_3.- Además, falta de un aplicativo o repositorio unificado de estas actuaciones, que garantice el flujo de actividades desde el registro inicial del caso hasta la finalización del expediente o traslado de manera centralizada."/>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lización_x000a__x000a__x000a__x000a_"/>
    <s v="Memorando y correo de social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1"/>
  </r>
  <r>
    <x v="1"/>
    <x v="0"/>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4"/>
    <s v="DGF_x000a_NC – Subproceso de Fiscalización y Liquidación_x000a_Dirección de Gestión de Fiscalización_x000a_Subdirección de Fiscalización  Tributaria "/>
    <n v="1"/>
    <x v="1"/>
  </r>
  <r>
    <x v="1"/>
    <x v="0"/>
    <m/>
    <m/>
    <m/>
    <m/>
    <s v="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1"/>
    <x v="0"/>
    <m/>
    <m/>
    <m/>
    <m/>
    <s v="4. Emitir directriz a los subdirectores de fiscalización  para que en las visitas de Autoevaluación que realicen se revise y haga seguimiento entre otros temas, al uso del Formato 1561. "/>
    <s v="4.1. Correo con Directriz "/>
    <s v="Correo"/>
    <n v="1"/>
    <d v="2024-09-01T00:00:00"/>
    <d v="2024-10-30T00:00:00"/>
    <n v="8.4285714285714288"/>
    <n v="1"/>
    <s v="DGF_x000a_NC – Subproceso de Fiscalización y Liquidación_x000a_Dirección de Gestión de Fiscalización_x000a_Subdirecciónes de Fiscalización  Aduanera, Tributaria, Cambiaria, internacional y de Apoyo "/>
    <n v="1"/>
    <x v="1"/>
  </r>
  <r>
    <x v="1"/>
    <x v="0"/>
    <s v="Auditoría a los Procedimientos de Fiscalización _x000a_APF 2025-004"/>
    <s v="APF 2025-004_x000a__x000a_H1"/>
    <s v="Hallazgo 1. Desarticulación del ciclo de la denuncia TAC _x000a__x000a_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_x000a__x000a_a)_x0009_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_x000a__x000a_b)_x0009_En el canal de WhatsApp se recibieron 10.948 denuncias, dentro del periodo de marzo a octubre de 2024, impactando la capacidad operativa de la Entidad, generando retrasos por el cumulo en la atención y resolución de casos y la falta de priorización de las denuncias._x000a__x000a_c)_x0009_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_x000a__x000a_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_x000a__x000a_d)_x0009_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_x000a__x000a_Criterio:_x000a_Artículo 209, Constitución Política; principios de eficacia, economía, celeridad, publicidad y transparencia; Artículo 3, Ley 489 de 1998 principios de eficacia, coordinación y responsabilidad; Artículo 3, Ley 1437 de 2011, principios de economía, responsabilidad y eficacia._x000a__x000a_Criterio MIPG V6:_x000a_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
    <s v="Deficiencia en la planeación, coordinación y control de implementación de nuevos canales, así como su integración con los lineamientos y procedimientos establecidos y la falta de análisis para medir el impacto de capacidad de la entidad."/>
    <s v="Revisar el procedimiento de Gestión de Denuncias de Fiscalización, las entradas respecto de los canales autorizados y hacer los ajustes que sean necesario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1"/>
    <x v="0"/>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
    <n v="0"/>
    <x v="0"/>
  </r>
  <r>
    <x v="1"/>
    <x v="0"/>
    <m/>
    <m/>
    <m/>
    <m/>
    <s v="Convocar reuniones con POLFA para analizar la viabilidad de la atención y tratamiento de la información recibida a través de este canal (línea 159 anticontrabando) con el procedimiento de Gestión de Denuncias de Fiscalización y garantizar su trazabilidad. _x000a__x000a_ "/>
    <s v="Realizar reuniones con  POLFA para analizar la viabilidad de la atención y tratamiento de la información recibida a través de este canal (línea 159 anticontrabando)."/>
    <s v="Lista de asistencia"/>
    <n v="2"/>
    <d v="2025-08-01T00:00:00"/>
    <d v="2025-10-30T00:00:00"/>
    <n v="12.857142857142858"/>
    <n v="2"/>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1"/>
    <x v="1"/>
  </r>
  <r>
    <x v="1"/>
    <x v="0"/>
    <m/>
    <m/>
    <m/>
    <m/>
    <m/>
    <s v="Elaborar informe con los compromisos de las reuniones realizadas y las acciones a implementar."/>
    <s v="Documento con compromisos y acciones a implementar"/>
    <n v="1"/>
    <d v="2025-08-01T00:00:00"/>
    <d v="2025-11-30T00:00:00"/>
    <n v="17.285714285714285"/>
    <n v="1"/>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1"/>
    <x v="1"/>
  </r>
  <r>
    <x v="1"/>
    <x v="0"/>
    <m/>
    <m/>
    <m/>
    <m/>
    <s v="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
    <s v="Realizar mesa de trabajo con la Coordinación de Administración del Sistema de PQSRD - Peticiones, Quejas, Sugerencias, Reclamos y Denuncias"/>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s v="Convocar mesas técnicas para revisar la viabilidad de la interoperabilidad entre PQRS y SIDF."/>
    <s v="Realizar mesa de trabajo con la Coordinación de Administración del Sistema de PQSRD - Peticiones, Quejas, Sugerencias, la DGIT y la Coordinación de Denuncias de Fiscalización."/>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1"/>
    <x v="1"/>
  </r>
  <r>
    <x v="1"/>
    <x v="0"/>
    <s v="Auditoría a los Procedimientos de Fiscalización _x000a_APF 2025-004"/>
    <s v="APF 2025-004_x000a__x000a_H2_x000a_"/>
    <s v="Hallazgo 2. Inoportunidad en la gestión de las denuncias TAC_x000a__x000a_a)_x0009_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_x000a__x000a_b)_x0009_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_x000a__x000a_c)_x0009_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_x000a__x000a_d)_x0009_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_x000a__x000a_e)_x0009_Verificado el trámite de traslado de las denuncias TAC por parte del Nivel central a las Direcciones Seccionales de Impuestos Bogotá, de Aduanas Bogotá, de Impuestos Cali y de Impuestos y Aduanas Armenia, se evidenció:_x000a__x000a_En DSI Bogotá, de una muestra de 45 denuncias, 25 presentan falta de oportunidad en su traslado por el Nivel central tardando de dos a tres años aproximadamente en su remisión. (Ver Anexo 4: Inoportunidad traslado denuncias a DSI Bogotá)._x000a__x000a_En DSA Bogotá: De una muestra de 21 denuncias, se encuentran 20 casos que presentan falta de oportunidad en su traslado por el Nivel central tardando entre 11 meses y 4 años en su remisión. (Ver Anexo 5: Inoportunidad traslado denuncias DSA Bogotá)._x000a__x000a_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_x000a__x000a_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_x000a__x000a_En la DSI Cali de una muestra de 10 denuncias, se encuentra 9 casos que presentan falta de oportunidad en su traslado por el Nivel central tardando de 2 a 3 años. (Ver Anexo 7: Inoportunidad traslado denuncias DSI Cali). _x000a__x000a_En la DSIA Armenia de una muestra de 10 denuncias se encuentran 3 casos que presentan falta de oportunidad en su traslado por el Nivel central tardando de 1 a 2 años. (Ver Anexo 8: Inoportunidad traslado denuncias DS Armenia)._x000a__x000a_f)_x0009_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_x000a__x000a_g)_x0009_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_x000a__x000a_Criterio:_x000a_Art. 209 de la Constitución Política de Colombia, principios de eficacia, eficiencia, celeridad y responsabilidad; Art. 3º de la Ley 489 de 1998; Art. 684 del Estatuto Tributario, Procedimientos PR-PEC-0339 V3; PR-COA-0375 V2 y PR-COT-0375 V2._x000a__x000a_Criterio MIPG V6:_x000a_Dimensiones 3 “evaluación de resultados”, 5 “Información y Comunicación” y 7 “Control Interno” en los Componentes 3 “Actividades de Control” y 5 “Actividades de Monitoreo”._x000a_"/>
    <s v="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
    <s v="Realizar seguimiento a la evacuación de las Denuncias de Fiscalización"/>
    <s v="Realizar seguimiento bimestral a las Denuncias de Fiscalización evacuadas en la Coordinación de Denuncias de Fiscalización."/>
    <s v="Informe bimestral de seguimiento"/>
    <n v="6"/>
    <d v="2025-09-01T00:00:00"/>
    <d v="2026-08-30T00:00:00"/>
    <n v="51.857142857142854"/>
    <n v="2"/>
    <s v="DGF_x000a_Dirección de Gestión de Fiscalización _x000a_Subdirección de Apoyo en la Lucha Contra el Delito Aduanero y Fiscal_x000a_Coordinación de Denuncias de Fiscalización"/>
    <n v="0.33333333333333331"/>
    <x v="0"/>
  </r>
  <r>
    <x v="1"/>
    <x v="0"/>
    <m/>
    <m/>
    <m/>
    <m/>
    <m/>
    <s v="Realizar seguimiento bimestral a las Denuncias de Fiscalización trasladadas a las Direcciones Seccionales y Dirección Operativa de Grandes Contribuyente."/>
    <s v="Informe bimestral de seguimiento"/>
    <n v="6"/>
    <d v="2025-09-01T00:00:00"/>
    <d v="2026-08-30T00:00:00"/>
    <n v="51.857142857142854"/>
    <n v="2"/>
    <s v="DGF_x000a_Dirección de Gestión de Fiscalización _x000a_Subdirección de Apoyo en la Lucha Contra el Delito Aduanero y Fiscal_x000a_Coordinación de Denuncias de Fiscalización"/>
    <n v="0.33333333333333331"/>
    <x v="0"/>
  </r>
  <r>
    <x v="1"/>
    <x v="0"/>
    <m/>
    <m/>
    <m/>
    <m/>
    <s v="Revisar el procedimiento de Gestión de Denuncias de Fiscalización, en lo relacionado con los tiempos de radicación en el Sistema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1"/>
    <x v="0"/>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s v="Realizar mesa de trabajo con la Subdirección de Fiscalización Tributaria con el propósito de realizar acciones conjuntas frente a la inactividad de las denuncias luego de aperturadas._x000a_"/>
    <s v="Realizar mesa de trabajo con la Subdirección de Fiscalización Tributaria"/>
    <s v="Acta de reunión"/>
    <n v="1"/>
    <d v="2025-09-01T00:00:00"/>
    <d v="2025-11-30T00:00:00"/>
    <n v="12.857142857142858"/>
    <n v="1"/>
    <s v="DGF_x000a_Dirección de Gestión de Fiscalización _x000a_Subdirección de Apoyo en la Lucha Contra el Delito Aduanero y Fiscal_x000a_Coordinación de Denuncias de Fiscalización_x000a_Subdirección de Fiscalización Tributaria"/>
    <n v="1"/>
    <x v="1"/>
  </r>
  <r>
    <x v="1"/>
    <x v="0"/>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s v="Realizar seguimiento al envío del formato 2440 a las Subdirecciones de Fiscalización por parte de la Coordinación de Denuncias de Fiscalización, en el cual se relacionan las denuncias decidas en RND para traslado."/>
    <s v="Realizar seguimiento al envío del Formato 2440  a las Subdirecciones de Fiscalización."/>
    <s v="Correo mediante el cual se remite el formato 2440 &quot;Control y seguimiento de las denuncias trasladadas a la Direcciones Seccionales&quot; a las Subdirecciones de Fiscalización."/>
    <n v="12"/>
    <d v="2025-09-01T00:00:00"/>
    <d v="2026-08-30T00:00:00"/>
    <n v="51.857142857142854"/>
    <n v="9"/>
    <s v="DGF_x000a_Dirección de Gestión de Fiscalización _x000a_Subdirección de Apoyo en la Lucha Contra el Delito Aduanero y Fiscal_x000a_Coordinación de Denuncias de Fiscalización"/>
    <n v="0.75"/>
    <x v="0"/>
  </r>
  <r>
    <x v="1"/>
    <x v="0"/>
    <m/>
    <m/>
    <m/>
    <m/>
    <s v="Crear Historia de usuario para  implementar la opción de consulta y reportes estadísticos asociados al Rol de Jefe de División de Fiscalización o Subdirección Operativa de Fiscalización."/>
    <s v="Crear Historia de usuario._x000a_Radicar la Historia de Usuario ante la DGIT"/>
    <s v="Historia de usuario"/>
    <n v="1"/>
    <d v="2025-11-01T00:00:00"/>
    <d v="2026-06-01T00:00:00"/>
    <n v="30.285714285714285"/>
    <n v="0"/>
    <s v="DGF_x000a_Dirección de Gestión de Fiscalización _x000a_Subdirección de Apoyo en la Lucha Contra el Delito Aduanero y Fiscal_x000a_Coordinación de Denuncias de Fiscalización"/>
    <n v="0"/>
    <x v="0"/>
  </r>
  <r>
    <x v="1"/>
    <x v="0"/>
    <m/>
    <m/>
    <m/>
    <m/>
    <s v="Poner en producción la solución tecnológica para las denuncias de Fiscalización."/>
    <s v="Poner en producción la solución tecnológica."/>
    <s v="Un formato de Aceptación de Pruebas funcionales y salida a producción - FT-IIT-1851._x000a__x000a_Un Acta de comité de gestión de Cambios de Tecnología del correspondiente software instalado y en producción"/>
    <n v="2"/>
    <d v="2026-07-01T00:00:00"/>
    <d v="2027-06-30T00:00:00"/>
    <n v="52"/>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m/>
    <m/>
    <m/>
    <m/>
    <s v="Desarrollar un algoritmo con el apoyo de la Subdirección de Analítica, que permita la  reducción de tiempos en la clasificación de las denuncias de fiscalización."/>
    <s v="Desarrollar algoritmo"/>
    <s v="Algoritm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Información y Analítica"/>
    <n v="0"/>
    <x v="0"/>
  </r>
  <r>
    <x v="1"/>
    <x v="0"/>
    <s v="Auditoría a los Procedimientos de Fiscalización _x000a_APF 2025-004"/>
    <s v="APF 2025-004_x000a__x000a_H3"/>
    <s v="Hallazgo 3. Deficiencia en el control para la trazabilidad de las denuncias TAC en los lugares auditados_x000a__x000a_Evaluada la integridad y confiabilidad de la información de denuncias reportada por las dependencias auditadas se presentan deficiencias en el control para la trazabilidad de estas, así:_x000a__x000a_a)_x0009_En cinco casos se estableció diferencia entre la fecha registrada en el sistema SIDF, respecto de la fecha de los formatos 2104 “Reunión del Nivel Directivo – RND”, las cuales son: Denuncia 2024-xxx-173-xxx68 en el SIDF, aparece &quot;Revisada RND el 10/03/2025&quot;; 2023-xxx-173-xxx40 en el SIDF aparece &quot;Revisada RND 21/02/2025”; 2024-xxx-173-xxx86 &quot;Revisada RND 17/02/2025”;  2024-xxx-524-xxx19 &quot;Revisada RND 3/03/2025” y la 2024-xxx-416-xxx22 en el SIDF aparece &quot;Revisada RND 26/02/2025”, las cuales figuran en la RND número 7 con fecha inicial 18/10/2024 y fecha final 10/11/2024._x000a__x000a_b)_x0009_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_x000a__x000a_c)_x0009_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_x000a__x000a_d)_x0009_Verificadas las denuncias trasladadas a la DSI Bogotá, se identificaron 13 casos que no aparecen en la información de denuncias suministrada por la Subdirección de Fiscalización Tributaria. (Ver Anexo 10 denuncias DSI Bogotá_SFT)._x000a__x000a_e)_x0009_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_x000a__x000a_f)_x0009_Verificadas las denuncias trasladadas a la DSI Bogotá, se identificaron 3 casos que no aparecen en la información de denuncias suministrada por la Subdirección de Fiscalización Tributaria, que corresponden a las denuncias 2022-xxx-524-xxx80, 2022-xxx-173-xxx97 y 2022-xxx-173-xxx11._x000a__x000a_g)_x0009_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_x000a__x000a_h)_x0009_No se evidenció el diligenciamiento de los campos &quot;Número del acto administrativo de apertura&quot; y fecha del mismo en los formatos FT-COT-2440 “Control y seguimiento de las Denuncias Trasladadas a las Direcciones Seccionales” por parte de la Subdirección de Fiscalización Tributaria y Fiscalización Aduanera, lo que permite realizar el control del trámite de las denuncias._x000a__x000a_i)_x0009_No se evidencia el diligenciamiento del Formato FT COT 2439 “Entrega denuncias para archivo” por parte de la Coordinación de Denuncias de Fiscalización.  _x000a__x000a_Criterio:_x000a_Art. 209 de la Constitución Política de Colombia, principios de eficacia y eficiencia; Art. 3º de la Ley 489 de 1998; procedimientos PR-PEC-0339 V3, PR-COA-0375 V2 y PR-COT-0375 V2._x000a__x000a_Criterio MIPG V6:_x000a_Dimensiones 3 “Evaluación de resultados”, 5 “Información y Comunicación” y 7 “Control Interno” en los Componentes 1 “Ambiente de control”, 3 “Actividades de Control” y 5 “Actividades de Monitoreo”."/>
    <s v="Registros manuales por no disponer de reportes en el sistema informático y la falta de control y seguimiento a la información."/>
    <s v="Implementar el tablero de control de denuncias, soportado en Power BI, para fortalecer el seguimiento de las Denuncias de Fiscalización. "/>
    <s v="Implementar el tablero de control de denuncias, soportado en Power BI."/>
    <s v="Link de acceso al tablero de control"/>
    <n v="1"/>
    <d v="2025-09-01T00:00:00"/>
    <d v="2025-12-31T00:00:00"/>
    <n v="17.285714285714285"/>
    <n v="1"/>
    <s v="DGF_x000a_Dirección de Gestión de Fiscalización_x000a_Subdirección de Apoyo en la Lucha Contra el Delito Aduanero y Fiscal_x000a_"/>
    <n v="1"/>
    <x v="1"/>
  </r>
  <r>
    <x v="1"/>
    <x v="0"/>
    <m/>
    <m/>
    <m/>
    <m/>
    <s v="Realizar mesas de trabajo internas con el objetivo de definir la viabilidad y alcance de incluir los lineamientos definidos en el hallazgo para la actualización del procedimiento de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1"/>
    <x v="0"/>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s v="Realizar reuniones periódicas con las Direcciones Seccionales para Capacitación (SIDF - Procedimiento) teniendo en cuenta la movilidad de la planta de personal en la entidad."/>
    <s v="Realizar reuniones de Capacitación (SIDF - Procedimiento)  con las Direcciones Seccionales."/>
    <s v="Acta de Reunión"/>
    <n v="6"/>
    <d v="2025-09-01T00:00:00"/>
    <d v="2026-08-30T00:00:00"/>
    <n v="51.857142857142854"/>
    <n v="0"/>
    <s v="DGF_x000a_Dirección de Gestión de Fiscalización _x000a_Subdirección de Apoyo en la Lucha Contra el Delito Aduanero y Fiscal_x000a_Coordinación de Denuncias de Fiscalización"/>
    <n v="0"/>
    <x v="0"/>
  </r>
  <r>
    <x v="1"/>
    <x v="0"/>
    <m/>
    <m/>
    <m/>
    <m/>
    <s v="Realizar seguimiento al envío del Formato 2440  a las Subdirecciones de Fiscalización y su consistencia con la información registrada en el Sistema de Denuncias."/>
    <s v="Realizar seguimiento bimestral al envío formato 2440 y consistencia de la información registrada con el Sistema de Denuncias."/>
    <s v="Informe de seguimiento"/>
    <n v="3"/>
    <d v="2025-09-01T00:00:00"/>
    <d v="2026-03-02T00:00:00"/>
    <n v="26"/>
    <n v="2"/>
    <s v="DGF_x000a_Dirección de Gestión de Fiscalización _x000a_Subdirección de Apoyo en la Lucha Contra el Delito Aduanero y Fiscal_x000a_Coordinación de Denuncias de Fiscalización"/>
    <n v="0.66666666666666663"/>
    <x v="0"/>
  </r>
  <r>
    <x v="1"/>
    <x v="0"/>
    <m/>
    <m/>
    <m/>
    <m/>
    <s v="Construir una historia de usuario para actualizar el campo NIT en el SIDF, en el listado de radicaciones"/>
    <s v="Construir una historia de usuario para actualizar el campo NIT en el SIDF."/>
    <s v="Historia de usuario"/>
    <n v="1"/>
    <d v="2025-09-01T00:00:00"/>
    <d v="2026-08-30T00:00:00"/>
    <n v="51.857142857142854"/>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m/>
    <m/>
    <m/>
    <m/>
    <s v="Realizar seguimiento al diligenciamiento de los formato 2440 que son remitidos desde las Subdirecciones de Fiscalización a la Coordinación de Denuncias de Fiscalización."/>
    <s v="Realizar seguimiento trimestral al diligenciamiento de los  formato 2440 que son remitidos desde las Subdirecciones de Fiscalización tengan diligenciado los campos de acto administrativo y la fecha."/>
    <s v="Informe de seguimiento"/>
    <n v="4"/>
    <d v="2025-09-01T00:00:00"/>
    <d v="2026-08-30T00:00:00"/>
    <n v="51.857142857142854"/>
    <n v="1"/>
    <s v="DGF_x000a_Dirección de Gestión de Fiscalización_x000a_Subdirección de Apoyo en la Lucha Contra el Delito Aduanero y Fiscal_x000a_"/>
    <n v="0.25"/>
    <x v="0"/>
  </r>
  <r>
    <x v="1"/>
    <x v="0"/>
    <m/>
    <m/>
    <m/>
    <m/>
    <s v="Socializar el diligenciamiento del Formato FT-COT-2439 “Entrega denuncias para archivo” por parte de la Coordinación de Denuncias de Fiscalización, con los servidores de la CDF."/>
    <s v="Socializar el diligenciamiento del Formato FT COT 2439 “Entrega denuncias para archivo”."/>
    <s v="Acta de Reunión"/>
    <n v="1"/>
    <d v="2025-09-01T00:00:00"/>
    <d v="2025-12-31T00:00:00"/>
    <n v="17.285714285714285"/>
    <n v="1"/>
    <s v="DGF_x000a_Dirección de Gestión de Fiscalización _x000a_Subdirección de Apoyo en la Lucha Contra el Delito Aduanero y Fiscal_x000a_Coordinación de Denuncias de Fiscalización"/>
    <n v="1"/>
    <x v="1"/>
  </r>
  <r>
    <x v="1"/>
    <x v="0"/>
    <m/>
    <m/>
    <m/>
    <m/>
    <s v="Realizar monitoreo del diligenciamiento del FT-COT-2439 “Entrega denuncias para archivo” por parte de los servidores de la Coordinación de denuncias."/>
    <s v="Realizar monitoreo del diligenciamiento del FT-COT-2439 “Entrega denuncias para archivo."/>
    <s v="Informe del monitoreo"/>
    <n v="4"/>
    <d v="2025-10-01T00:00:00"/>
    <d v="2026-09-30T00:00:00"/>
    <n v="52"/>
    <n v="0"/>
    <s v="DGF_x000a_Dirección de Gestión de Fiscalización _x000a_Subdirección de Apoyo en la Lucha Contra el Delito Aduanero y Fiscal_x000a_Coordinación de Denuncias de Fiscalización"/>
    <n v="0"/>
    <x v="0"/>
  </r>
  <r>
    <x v="1"/>
    <x v="0"/>
    <s v="Auditoría a los Procedimientos de Fiscalización _x000a_APF 2025-004"/>
    <s v="APF 2025-004_x000a__x000a_H4"/>
    <s v="Hallazgo 4. Deficiencias en el seguimiento al marchitamiento de las denuncias TAC en el sistema DENFIS_x000a__x000a_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_x000a__x000a_Criterio:_x000a_Art. 209 de la Constitución Política de Colombia, principios de eficacia, eficiencia, celeridad y responsabilidad; Art. 3º de la Ley 489 de 1998; procedimientos PR-PEC-0339 V3, PR-COA-0375 V2 y PR-COT-0375 V2_x000a__x000a_Criterio MIPG V6:_x000a_Dimensiones 3 “Evaluación de resultados”, 5 “Información y Comunicación” y 7 “Control Interno” en los Componentes 3 “Actividades de Control” y 5 “Actividades de Monitoreo”."/>
    <s v="Deficiencias en el seguimiento, monitoreo y análisis de la información de las herramientas de control ofimático"/>
    <s v="Proferir lineamiento a las Direcciones Seccionales y Dirección Operativa de Grandes Contribuyentes para que agilicen la gestión de las denuncias pendientes por llevar al estado terminado en el aplicativo DENFIS, realizando seguimiento de su cumplimiento"/>
    <s v="Elaborar memorando impartiendo instrucciones sobre la gestión de las denuncias pendientes por llevar al estado terminado en el aplicativo DENFIS"/>
    <s v="Memorando"/>
    <n v="1"/>
    <d v="2025-09-01T00:00:00"/>
    <d v="2025-10-31T00:00:00"/>
    <n v="8.5714285714285712"/>
    <n v="1"/>
    <s v="DGF_x000a_Dirección de Gestión de Fiscalización _x000a_Subdirección de Apoyo en la Lucha Contra el Delito Aduanero y Fiscal_x000a_Coordinación de Denuncias de Fiscalización"/>
    <n v="1"/>
    <x v="1"/>
  </r>
  <r>
    <x v="1"/>
    <x v="0"/>
    <m/>
    <m/>
    <m/>
    <m/>
    <m/>
    <s v="Realizar seguimiento mensual de las denuncias pendientes por llevar al estado terminado en el aplicativo DENFIS."/>
    <s v="Informe de seguimiento"/>
    <n v="12"/>
    <d v="2025-11-01T00:00:00"/>
    <d v="2026-10-31T00:00:00"/>
    <n v="52"/>
    <n v="1"/>
    <s v="DGF_x000a_Dirección de Gestión de Fiscalización _x000a_Subdirección de Apoyo en la Lucha Contra el Delito Aduanero y Fiscal_x000a_Coordinación de Denuncias de Fiscalización"/>
    <n v="8.3333333333333329E-2"/>
    <x v="0"/>
  </r>
  <r>
    <x v="1"/>
    <x v="0"/>
    <m/>
    <m/>
    <m/>
    <m/>
    <s v="Realizar mesas de trabajo con la Subdirección de Soluciones y Desarrollo de Software para solicitar el apoyo en lo relacionado con la solución de incidentes tecnológicos que presenta DENFIS en el cierre de las Denuncias de Fiscalización."/>
    <s v="Realizar mesa de trabajo con Subdirección de Soluciones y Desarrollo"/>
    <s v="Acta de reunión"/>
    <n v="1"/>
    <d v="2025-09-01T00:00:00"/>
    <d v="2025-12-31T00:00:00"/>
    <n v="17.285714285714285"/>
    <n v="1"/>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1"/>
    <x v="1"/>
  </r>
  <r>
    <x v="1"/>
    <x v="0"/>
    <m/>
    <m/>
    <m/>
    <m/>
    <m/>
    <s v="Ejecutar los compromisos de la reunión realizada y las acciones a implementar."/>
    <s v="Informe que relacione la ejecución de los compromisos de la reunión realizada y las acciones implementadas"/>
    <n v="1"/>
    <d v="2025-09-01T00:00:00"/>
    <d v="2026-08-30T00:00:00"/>
    <n v="51.857142857142854"/>
    <n v="1"/>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1"/>
    <x v="1"/>
  </r>
  <r>
    <x v="1"/>
    <x v="0"/>
    <s v="Auditoría a los Procedimientos de Fiscalización _x000a_APF 2025-004"/>
    <s v="APF 2025-004_x000a__x000a_H5"/>
    <s v="Hallazgo 5. Deficiencias de los documentos del sistema de gestión para la atención y gestión de las denuncias Tributarias, Aduaneras y Cambiarias – TAC y desactualización de los procedimientos asociados._x000a__x000a_a)_x0009_Deficiencia en los procedimientos establecidos _x000a__x000a_Analizada la estructura de los procedimientos PR-COA-0375 “Gestión Denuncias de Fiscalización” V2 y PR-COT-0375 “Gestión Denuncias de Fiscalización” V2 se presentan las siguientes deficiencias: _x000a__x000a_•_x0009_No se señalan términos o plazos para la realización de las siguientes actividades:  entrega y aceptación del auditor responsable en el Nivel central, sustanciación o análisis de la denuncia y presentación en la Reunión del Nivel Directivo – RND. _x000a_•_x0009_No se indica las actividades a realizar en los casos que se requiera reasignar las denuncias entre direcciones seccionales. _x000a_•_x0009_No se establecen lineamientos para los casos en que las direcciones seccionales requieran hacer una devolución de una denuncia. _x000a_•_x0009_En el procedimiento se indica que la denuncia se escala por el sistema y adicional se remite correo al 201YYenunciasXX@dian.gov.co; esta última actividad hace referencia a un buzón que no existe actualmente.  _x000a_•_x0009_Existen diferentes canales de ingreso de las denuncias, tales como WhatsApp y línea 159 anticontrabando, que no hacen parte de los canales oficiales definidos en el procedimiento y disponibles en la página web._x000a__x000a_b)_x0009_Desactualización de documentos del sistema de gestión y de la matriz de riesgos, dispuestos para la atención y gestión de las denuncias Tributarias, Aduaneras y Cambiarias – TAC - Nivel Central _x000a__x000a_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_x000a__x000a_Al respecto se registran entre otras, las siguientes actualizaciones que deben surtirse respecto de los documentos procedimentales, así:_x000a__x000a_•_x0009_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quot;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_x000a_•_x0009_Se hace referencia al formato 2270 “Acta de hechos de acción de control”, el cual no se encuentra publicado en el listado maestro de documentos; y al realizar las visitas derivadas de las denuncias, se elabora acta de hechos en plantilla diseñada por la Dirección Seccional. _x000a_•_x0009_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_x000a_•_x0009_La matriz de riesgos del Subproceso de Fiscalización y Liquidación, versión 4 del 29/11/2021, no incluye un riesgo asociado directamente a la gestión de denuncias de fiscalización TAC._x000a_•_x0009_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_x000a__x000a_Criterio:_x000a_Art. 209 de la Constitución Política, principio de eficacia; Art. 3 de la Ley 489 de 1998 principios de eficacia y responsabilidad; Art. 3 de la Ley 1437 de 2011 principios de economía, responsabilidad y eficacia._x000a__x000a_Criterio MIPG V6:_x000a_Dimensiones 3. “Gestión con valores para resultados”, 4. “Evaluación de Resultados”, 5. “Información y comunicación” y 7. “Control Interno” en sus componentes “Evaluación del riesgo”, “Actividades de control”, “Actividades de monitoreo” e “Información y comunicación”."/>
    <s v="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_x000a_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
    <s v="Realizar mesa de trabajo interna con el objetivo de definir la viabilidad y alcance de incluir los lineamientos definidos en el hallazgo  para la actualización del procedimiento de Denuncias de Fiscalización, incluyendo la modificación de los formatos correspondiente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1"/>
    <x v="0"/>
    <m/>
    <m/>
    <m/>
    <m/>
    <m/>
    <s v="Actualizar el procedimiento de Gestión de Denuncias de Fiscalización, con los lineamientos que se definan en la mesa de trabajo."/>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m/>
    <s v="Realizar mesa de trabajo para proponer los cambios en los formatos asociados al procedimiento de Denuncias de Fiscalización que lo requieran."/>
    <s v="Acta de Reunión"/>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m/>
    <s v="Actualizar los formatos asociados al procedimiento de Denuncias de Fiscalización que se definieron en la mesa de trabajo."/>
    <s v="Informe con la relación de los formatos que fueron actualizados y publicados en el listado maestro de documentos"/>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s v="Convocar mesas de trabajo con la Coordinación de Administración del Sistema de PQSRD - Peticiones, Quejas, Sugerencias, Reclamos y Denuncias con el propósito de analizar la  actualización de los documentos relacionados con Denuncias de Fiscalización."/>
    <s v="Realizar mesa de trabajo con la Coordinación de Administración del Sistema de PQSRD - Peticiones, Quejas, Sugerencias, Reclamos y Denuncias"/>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1"/>
    <x v="1"/>
  </r>
  <r>
    <x v="1"/>
    <x v="0"/>
    <s v="Auditoría a los Procedimientos de Fiscalización _x000a_APF 2025-004"/>
    <s v="APF 2025-004_x000a__x000a_H6"/>
    <s v="Hallazgo 6. Deficiencias en el registro y control sobre los activos de información en la herramienta institucional de gestión de activos de información GRC – Novasec _x000a__x000a_Verificado el Anexo &quot;Roles de las soluciones tecnológicas&quot;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_x000a__x000a_a)_x0009_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_x000a__x000a_b)_x0009_En Novasec está el registro de los activos de información, con los riesgos, controles y planes de acción de los mismos, pero sin las aprobaciones respectivas. (Ver Anexo 13: Sistemas de Inform ación)._x000a__x000a_Criterio:_x000a_Numerales 1.5, 1.6 y 2.1 del “Manual de Gobierno Digital”, procedimiento PR-IIT-0366 V6, cartilla CT-IIT-0079 V4_x000a__x000a_Criterio MIPG V6:_x000a_Política 5.2.3 “Transparencia, acceso a la información pública y lucha contra la corrupción” de la Dimensión 5 “Información y comunicación” y los componentes 3 “Actividades de Control”, 4 “Información y Comunicación” y 5 “Actividades de Monitoreo” de la Dimensión 7 “Control Interno”."/>
    <s v="Deficiencias en el seguimiento, control y monitoreo de los activos de información que apoyan el subproceso auditado, impidiendo su correcta gobernanza, publicación y control de riesgos."/>
    <s v="Actualizar el índice de información clasificada y reservada en lo relacionado con el proceso de Denuncias de Fiscalización, realizando su publicación en el portal de transparencia y de datos abiertos."/>
    <s v="Actualizar el índice de información clasificada y reservada en lo relacionado con Denuncias de Fiscalización"/>
    <s v="Índice de información clasificada y reservada actualizado y publicado"/>
    <n v="1"/>
    <d v="2025-09-01T00:00:00"/>
    <d v="2025-12-31T00:00:00"/>
    <n v="17.285714285714285"/>
    <n v="1"/>
    <s v="DGF_x000a_Dirección de Gestión de Fiscalización_x000a_Subdirección de Apoyo en la Lucha Contra el Delito Aduanero y Fiscal_x000a__x000a_Oficina de Seguridad de la Información"/>
    <n v="1"/>
    <x v="1"/>
  </r>
  <r>
    <x v="1"/>
    <x v="0"/>
    <m/>
    <m/>
    <m/>
    <m/>
    <s v="Actualizar el inventario de activos de información de la Subdirección de Apoyo en la Lucha contra del Delito Aduanero y Fiscal en NOVASEC, realizando su publicación en el portal de transparencia y de datos abiertos."/>
    <s v="Actualizar el inventario de activos de información de la Subdirección de Apoyo en la Lucha contra del Delito Aduanero y Fiscal en NOVASEC."/>
    <s v="Registro actualizado de los activos de información en NOVASEC"/>
    <n v="1"/>
    <d v="2025-09-01T00:00:00"/>
    <d v="2025-12-31T00:00:00"/>
    <n v="17.285714285714285"/>
    <n v="1"/>
    <s v="DGF_x000a_Dirección de Gestión de Fiscalización_x000a_Subdirección de Apoyo en la Lucha Contra el Delito Aduanero y Fiscal_x000a__x000a_Oficina de Seguridad de la Información"/>
    <n v="1"/>
    <x v="1"/>
  </r>
  <r>
    <x v="1"/>
    <x v="0"/>
    <s v="Auditoría a los Procedimientos de Fiscalización _x000a_APF 2025-004"/>
    <s v="APF 2025-004_x000a__x000a_H7"/>
    <s v="Hallazgo 7. Deficiencias en la gestión de los roles de los sistemas de información – SI, del subproceso Fiscalización y Liquidación_x000a__x000a_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quot;Roles de las soluciones tecnológicas&quot; según procedimientos y procesos_V4_R011, del proceso de Información, Innovación y Tecnología, referentes a los roles de los sistemas de información del subproceso auditado, se evidenció lo siguiente:_x000a__x000a_a)_x0009_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_x000a__x000a_b)_x0009_Desactualización en el Anexo de Roles de las soluciones tecnológicas en las columnas relacionadas a los procedimientos, procesos y ubicación cartillas/manuales/ayudas del usuario, referentes a los sistemas de información SIDF y DENFIS._x000a__x000a_c)_x0009_El Manual técnico del SIDF relaciona los siguientes roles: 2304, 2306, 2308, 2314, 2312, 2310, 2316, 2318, 2341, 2343, que no son empleados para el manejo del sistema._x000a__x000a_d)_x0009_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_x000a__x000a_•_x0009_Para el Sistema de Información de Denuncias de Fiscalización - SIDF, 14 casos: Nivel Central: 2, DSI Bogotá: 5, DSA Bogotá: 0, DSI Cali: 3 y DSIA Armenia: 4. _x000a_•_x0009_Para el Sistema de Información - DENFIS, 22 casos:  Nivel Central: 5, DSI Bogotá: 0, DSA Bogotá: 0, DSI Cali: 9 y DSIA Armenia: 4._x000a__x000a_e)_x0009_Se identificaron 28 funcionarios con roles activos tanto en el sistema informático de denuncias de fiscalización – SIDF, como del Sistema de denuncias – DENFIS, en situación administrativa, el cual debió ser inactivado, así: (Ver Anexo 13: Sistemas de Información)._x000a__x000a_•_x0009_Para el Sistema de Información de Denuncias de Fiscalización - SIDF, 27 casos: Nivel Central: 2, DSI Bogotá: 15, DSA Bogotá: 0, DSI Cali: 4 y DSIA Armenia: 6. _x000a_•_x0009_Para el Sistema de Información - DENFIS, se estableció 1 caso en el Nivel central. _x000a__x000a_f)_x0009_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_x000a__x000a_•_x0009_Para el Sistema de Información de Denuncias de Fiscalización - SIDF 113 casos:  Nivel Central: 14, DSI Bogotá: 42, DSA Bogotá: 7, DSI Cali: 27 y DSIA Armenia: 23 _x000a_•_x0009_Para el Sistema de Información – DENFIS 46, casos: Nivel Central: 21, DSI Bogotá: 8, DSA Bogotá: 7, DSI Cali: 8 y DSIA Armenia: 2._x000a__x000a_Criterio:_x000a_Numerales 1.6, 5.2, 5.3 y 5.6 del “Manual de Gobierno Digital”, el procedimiento PR-IIT-0455 V3, los instructivos IN-IIT-0203 V6, IN-IIT-0273 V2 e IN-IIT-0105; numeral 5.1.18 del “Manual de políticas y lineamientos de seguridad de la información”, el numeral 5.3 de la norma ISO IEC 27001:2022._x000a__x000a_Criterio MIPG V6:_x000a_Política 5.2.4 “Gestión de la Información Estadística” de la Dimensión 5 “Información y comunicación” y los componentes 3 “Actividades de Control”, 4 “Información y Comunicación” y 5 “Actividades de Monitoreo” de la Dimensión 7“Control Interno”"/>
    <s v="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
    <s v="Realizar la actualización del anexo de roles del SIDF y DENFIS_x000a_"/>
    <s v="Actualizar el anexo de roles respecto de los aplicativos DENFIS y SIDF_x000a_"/>
    <s v="Anexo de roles actualizado para SIDF y DENFIS"/>
    <n v="1"/>
    <d v="2025-09-01T00:00:00"/>
    <d v="2025-12-31T00:00:00"/>
    <n v="17.285714285714285"/>
    <n v="1"/>
    <s v="DGF_x000a_Dirección de Gestión de Fiscalización_x000a_Subdirección de Apoyo en la Lucha Contra el Delito Aduanero y Fiscal _x000a_Coordinación de Denuncias de Fiscalización _x000a__x000a_Dirección de Gestión de Innovación y Tecnología_x000a_Subdirección de Soluciones y Desarrollo_x000a_Coordinación de Soporte Técnico al Usuario._x000a__x000a_Direcciones Seccionales a Nivel Nacional"/>
    <n v="1"/>
    <x v="1"/>
  </r>
  <r>
    <x v="1"/>
    <x v="0"/>
    <m/>
    <m/>
    <m/>
    <m/>
    <s v="Realizar mesas de trabajo para actualizar el Manual Técnico del SIDF"/>
    <s v="Actualizar el manual del SIDF."/>
    <s v="Manual técnico SIDF actualizado"/>
    <n v="1"/>
    <d v="2025-09-01T00:00:00"/>
    <d v="2025-12-31T00:00:00"/>
    <n v="17.285714285714285"/>
    <n v="1"/>
    <s v="DGF_x000a_Dirección de Gestión de Innovación y Tecnología_x000a_Subdirección de Innovación y proyectos_x000a__x000a_Dirección de Gestión de Fiscalización_x000a_Subdirección de Apoyo en la Lucha Contra el Delito Aduanero y Fiscal _x000a_Coordinación de Denuncias de Fiscalización"/>
    <n v="1"/>
    <x v="1"/>
  </r>
  <r>
    <x v="1"/>
    <x v="0"/>
    <s v="Auditoría a los Procedimientos de Fiscalización _x000a_APF 2025-004"/>
    <s v="APF 2025-004_x000a__x000a_H8"/>
    <s v="Hallazgo 8. Inconsistencias en el flujo de la información consignada en la documentación, manuales y funcionalidades del sistema de información de denuncias de fiscalización - SIDF  _x000a__x000a_Luego de validar la documentación y flujo de la información alojada en el sistema SIDF que apoya el subproceso auditado, se evidenció lo siguiente:  _x000a__x000a_a)_x0009_Ausencia de los manuales y cartillas que puedan ser consultados por los contribuyentes para realizar el proceso de registro de denuncias TAC. La opción indica “Sitio web en construcción”._x000a__x000a_b)_x0009_Publicación en el listado maestro de documentos de la DIANNET, del manual de usuario del anterior sistema de información de denuncias MN-COT-0043 “Manual de usuario DENFIS”._x000a__x000a_c)_x0009_Falta de publicación del manual funcional del actual sistema de información SIDF para ser consultado por los servidores públicos, en el listado maestro de documentos en la DIANNET. _x000a__x000a_d)_x0009_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_x000a__x000a_e)_x0009_El campo denominado “Número de Expediente” no define claramente qué se debe diligenciar, tampoco se establece si es obligatorio o no; este campo debería contener información relevante a la gestión de las investigaciones propias de la denuncia. _x000a__x000a_f)_x0009_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_x000a__x000a_g)_x0009_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_x000a__x000a_h)_x0009_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_x000a__x000a_i)_x0009_No hay conectividad entre el SIDF y otras herramientas de la entidad que le permita consultar información referente de las denuncias.  _x000a__x000a_Criterio:_x000a_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_x000a__x000a_Criterio MIPG V6:_x000a_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
    <s v="Deficiencias en la implementación de las mejores prácticas en el desarrollo de aplicaciones empresariales que permitan dar valor agregado a los procesos de las entidades."/>
    <s v="Diseñar manual que pueda ser  consultado por los contribuyentes para realizar el proceso de registro de denuncias TAC"/>
    <s v="Diseñar y publicar el manual."/>
    <s v="Manual publicado"/>
    <n v="1"/>
    <d v="2025-11-01T00:00:00"/>
    <d v="2026-06-01T00:00:00"/>
    <n v="30.285714285714285"/>
    <n v="0"/>
    <s v="DGF_x000a_Dirección de Gestión de Fiscalización _x000a_Subdirección de Apoyo en la Lucha Contra el Delito Aduanero y Fiscal_x000a_Coordinación de Denuncias de Fiscalización"/>
    <n v="0"/>
    <x v="0"/>
  </r>
  <r>
    <x v="1"/>
    <x v="0"/>
    <m/>
    <m/>
    <m/>
    <m/>
    <s v="Publicar en el listado maestro de documentos  en la DIANNET los documentos solicitados en los numerales b y c"/>
    <s v="Actualizar en el listado maestro los manuales de usuario del  DENFIS y SIDF."/>
    <s v="Manual publicado"/>
    <n v="2"/>
    <d v="2025-11-01T00:00:00"/>
    <d v="2026-06-01T00:00:00"/>
    <n v="30.285714285714285"/>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s v="Crear Historia de usuario para deshabilitar la opción &quot;Generar Informe Denuncias&quot; y crear el que debe tener habilitado el reporte estadístico en cada ROL"/>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0"/>
  </r>
  <r>
    <x v="1"/>
    <x v="0"/>
    <m/>
    <m/>
    <m/>
    <m/>
    <s v="Crear historia de usuario para cambiar el nombre de la etiqueta de  “Número de Expediente” por &quot;Acto administrativo&quot; (auto de apertura, acta de hechos, acta de visitas, acta de aprehensión, entre otras)"/>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0"/>
  </r>
  <r>
    <x v="1"/>
    <x v="0"/>
    <m/>
    <m/>
    <m/>
    <m/>
    <s v="Poner en producción la solución tecnológica para las denuncias de Fiscalización."/>
    <s v="Realizar pruebas funcionales de la solución tecnológica para las denuncias fiscalización."/>
    <s v="Un formato de Aceptación de Pruebas funcionales y salida a producción - FT-IIT-1851._x000a__x000a_"/>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m/>
    <m/>
    <m/>
    <m/>
    <m/>
    <s v="Poner el producción la solución tecnológica para las denuncias fiscalización."/>
    <s v="Un Acta de comité de gestión de Cambios de Tecnología del correspondiente software instalado y en producción"/>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s v="Auditoría a los Procedimientos de Fiscalización _x000a_APF 2025-004"/>
    <s v="APF 2025-004_x000a__x000a_H9"/>
    <s v="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_x000a__x000a_Al verificar las solicitudes reportadas tanto en las plataformas Aranda como en DEVOPS registrados con casos funcionales e incidentes del subproceso auditado, se estableció que:  _x000a__x000a_a)_x0009_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_x000a__x000a_b)_x0009_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_x000a__x000a_c)_x0009_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_x000a__x000a_Criterio:_x000a_“Condiciones Generales” del procedimiento PR-IIT-0458, numeral 4.2 “Solución de Incidentes y Problemas” del Instructivo IN-IIT-0255 V2._x000a__x000a_Criterio MIPG V6:_x000a_Política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la gestión y monitoreo de los Acuerdos de Niveles de Servicio."/>
    <s v="Actualizar los acuerdos de nivel de servicio - ANS"/>
    <s v="Realizar la mesa de trabajo para definir los acuerdos de servicio._x000a__x000a_"/>
    <s v="Listado de asistencia"/>
    <n v="1"/>
    <d v="2025-09-01T00:00:00"/>
    <d v="2025-10-31T00:00:00"/>
    <n v="8.5714285714285712"/>
    <n v="1"/>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1"/>
    <x v="1"/>
  </r>
  <r>
    <x v="1"/>
    <x v="0"/>
    <m/>
    <m/>
    <m/>
    <m/>
    <m/>
    <s v="Configurar en la herramienta ARANDA los acuerdos de niveles de Servicio."/>
    <s v="Informe de resultados con la configuración realizada"/>
    <n v="1"/>
    <d v="2025-11-01T00:00:00"/>
    <d v="2025-12-31T00:00:00"/>
    <n v="8.5714285714285712"/>
    <n v="1"/>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1"/>
    <x v="1"/>
  </r>
  <r>
    <x v="1"/>
    <x v="0"/>
    <m/>
    <m/>
    <m/>
    <m/>
    <s v="Realizar mesas de trabajo con el objetivo de priorizar las historias de usuarios creadas"/>
    <s v="Realizar mesas de trabajo."/>
    <s v="Actas de reunión"/>
    <n v="2"/>
    <d v="2025-09-01T00:00:00"/>
    <d v="2025-12-31T00:00:00"/>
    <n v="17.285714285714285"/>
    <n v="2"/>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1"/>
  </r>
  <r>
    <x v="1"/>
    <x v="0"/>
    <m/>
    <m/>
    <m/>
    <m/>
    <s v="Crear historia de usuario para corregir la funcionalidad que genera los consecutivos de radicación de la denuncias de fiscalización."/>
    <s v="Radicar la historia de usuario para corregir la funcionalidad que genera los consecutivos de radicación de la denuncias de fiscalización."/>
    <s v="Historia de usuario radicada"/>
    <n v="1"/>
    <d v="2025-09-01T00:00:00"/>
    <d v="2025-12-31T00:00:00"/>
    <n v="17.285714285714285"/>
    <n v="1"/>
    <s v="DGF_x000a_Dirección de Gestión de Fiscalización _x000a_Subdirección de Apoyo en la Lucha Contra el Delito Aduanero y Fiscal_x000a_Coordinación de Denuncias de Fiscalización"/>
    <n v="1"/>
    <x v="1"/>
  </r>
  <r>
    <x v="1"/>
    <x v="0"/>
    <m/>
    <m/>
    <m/>
    <m/>
    <s v="Poner en producción la solución tecnológica que corrige el error en la funcionalidad que genera los consecutivos de radicación de la denuncias de fiscalización."/>
    <s v="Poner el producción la solución tecnológica que corrige el error en la funcionalidad que genera los consecutivos de radicación de la denuncias de fiscalización."/>
    <s v="Un formato de Aceptación de Pruebas funcionales y salida a producción - FT-IIT-1851._x000a__x000a_Un Acta de comité de gestión de Cambios de Tecnología del correspondiente software instalado y en producción"/>
    <n v="2"/>
    <d v="2025-01-01T00:00:00"/>
    <d v="2026-08-30T00:00:00"/>
    <n v="86.571428571428569"/>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s v="Auditoría a los Procedimientos de Fiscalización _x000a_APF 2025-004"/>
    <s v="APF 2025-004_x000a__x000a_H10"/>
    <s v="Hallazgo 10. Deficiencias en la aplicación de políticas de accesibilidad del portal web que aloja el Sistema Informático de Denuncias de Fiscalización – SIDF  _x000a__x000a_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_x000a__x000a_Criterio:_x000a_Anexo 1 “Directrices de accesibilidad web” de la Resolución MinTIC 1519 del 2020, criterios de accesibilidad. _x000a__x000a_Criterio MIPG V6:_x000a_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el monitoreo y validación de las directrices de accesibilidad del sitio web habilitado para el subproceso auditado."/>
    <s v="Realizar mesas de trabajo con el objetivo de definir la viabilidad y alcance de incluir los lineamiento definidos en el hallazgo para el Sistema actual o en el nuevo sistema de Denuncias de Fiscalización."/>
    <s v="Realizar mesas de trabajo"/>
    <s v="Actas de reunión"/>
    <n v="2"/>
    <d v="2025-09-01T00:00:00"/>
    <d v="2025-12-31T00:00:00"/>
    <n v="17.285714285714285"/>
    <n v="2"/>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1"/>
  </r>
  <r>
    <x v="1"/>
    <x v="0"/>
    <m/>
    <m/>
    <m/>
    <m/>
    <m/>
    <s v="Elaborar informe con los compromisos de las reuniones realizadas y las acciones a implementar."/>
    <s v="Documento con compromisos y acciones a implementar"/>
    <n v="1"/>
    <d v="2025-09-01T00:00:00"/>
    <d v="2025-12-31T00:00:00"/>
    <n v="17.285714285714285"/>
    <n v="1"/>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1"/>
  </r>
  <r>
    <x v="1"/>
    <x v="0"/>
    <m/>
    <m/>
    <m/>
    <m/>
    <m/>
    <s v="Realizar seguimiento a los compromisos y acciones definidos en las mesas de trabajo."/>
    <s v="Informe de seguimiento"/>
    <n v="1"/>
    <d v="2026-01-01T00:00:00"/>
    <d v="2026-06-30T00:00:00"/>
    <n v="25.714285714285715"/>
    <n v="0"/>
    <s v="DGF_x000a_Dirección de Gestión de Fiscalización _x000a_Subdirección de Apoyo en la Lucha Contra el Delito Aduanero y Fiscal_x000a_Coordinación de Denuncias de Fiscalización"/>
    <n v="0"/>
    <x v="0"/>
  </r>
  <r>
    <x v="1"/>
    <x v="0"/>
    <s v="Auditoría a la Gestión de Accesos - AGA 2025-002"/>
    <s v="AGA 2025-002_x000a__x000a_H5"/>
    <s v="Hallazgo 5.  Uso de aplicativo público no institucional Portal SAR (D)_x000a__x000a_Verificados los aplicativos de información,  se identificó uno denominado &quot;Portal SAR - Aplicación diseñada para manejo de control posterior, revisión documental y alertamiento&quot;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_x000a__x000a_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quot;Portal SAR&quot; con la URL citada previamente._x000a__x000a_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_x000a_(...)"/>
    <s v="- Falta de cumplimiento de los acuerdos de confidencialidad de la entidad sin la debida protección, _x000a__x000a_Falta de herramientas robustas que permitan correlacionar eventos generados entre diferentes fuentes de información  institucionales y su respectivo análisis; _x000a__x000a_- Falta de implementación de controles para garantizar la seguridad y privacidad de la información y prevenir accesos a aplicativos no autorizados; _x000a__x000a_- Falta de mecanismos de monitoreo y supervisión a los aplicativos a fin de establecer  el uso indebido de estos."/>
    <s v="Realizar la desinstalación del aplicativo no corporativo identificado, siguiendo el procedimiento establecido por el área de tecnología, documentando el proceso y validando que no se afecten otros componentes del sistema."/>
    <s v="Oficiar a la Oficina de Seguridad de la Información y la Dirección de Gestión de Innovación y Tecnología, solicitando la desinstalación del aplicativo no corporativo, con el cumplimiento de los protocolos que el área indique y dejando documentado dicho proceso."/>
    <s v="Informe de resultados "/>
    <n v="1"/>
    <d v="2025-09-01T00:00:00"/>
    <d v="2025-12-31T00:00:00"/>
    <n v="17.285714285714285"/>
    <n v="1"/>
    <s v="DGF_x000a_Dirección de Gestión de Fiscalización._x000a_Dirección de Gestión de Innovación y Tecnología _x000a_Oficina de Seguridad de la Información_x000a__x000a_DSIA Buenaventura"/>
    <n v="1"/>
    <x v="1"/>
  </r>
  <r>
    <x v="1"/>
    <x v="0"/>
    <m/>
    <m/>
    <m/>
    <m/>
    <s v="Fortalecer el conocimiento del código de integridad y de las políticas de seguridad de la información a los funcionarios de la Dirección Seccional de impuestos y Aduanas de Buenaventura."/>
    <s v="Realizar una capacitación a los funcionarios de la Dirección Seccional de Impuestos y Aduanas de Buenaventura con el fin fortalecimiento al conocimiento del código de integridad y las políticas de seguridad de la información."/>
    <s v="Listado de asistencia y presentación"/>
    <n v="1"/>
    <d v="2025-09-01T00:00:00"/>
    <d v="2025-12-31T00:00:00"/>
    <n v="17.285714285714285"/>
    <n v="1"/>
    <s v="DGF_x000a_Dirección de Gestión de Fiscalización._x000a_Dirección de Gestión de Innovación y Tecnología _x000a_Oficina de Seguridad de la Información_x000a__x000a_DSIA Buenaventura"/>
    <n v="1"/>
    <x v="1"/>
  </r>
  <r>
    <x v="2"/>
    <x v="0"/>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1"/>
  </r>
  <r>
    <x v="2"/>
    <x v="0"/>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1"/>
  </r>
  <r>
    <x v="2"/>
    <x v="0"/>
    <m/>
    <m/>
    <m/>
    <m/>
    <s v="Iniciar el proyecto con la definición de  los requerimientos funcionales"/>
    <s v="Definir los requerimientos funcionales "/>
    <s v="Documento de requerimientos funcionales V1"/>
    <n v="1"/>
    <d v="2024-02-01T00:00:00"/>
    <d v="2025-03-31T00:00:00"/>
    <n v="60.571428571428569"/>
    <n v="1"/>
    <s v="DGIT_x000a_NC – Subproceso Operación Aduanera_x000a_Dirección de Gestión de Aduanas_x000a_Subdirección de Registro y Control Aduanero"/>
    <n v="1"/>
    <x v="1"/>
  </r>
  <r>
    <x v="2"/>
    <x v="0"/>
    <m/>
    <m/>
    <m/>
    <m/>
    <s v="Validar requerimientos funcionales"/>
    <s v="Validar requerimientos funcionales"/>
    <s v="Documento de requerimientos funcionales aprobado  V1"/>
    <n v="1"/>
    <d v="2024-02-01T00:00:00"/>
    <d v="2025-03-31T00:00:00"/>
    <n v="60.571428571428569"/>
    <n v="1"/>
    <s v="DGIT_x000a_NC - Subproceso Innovación y Tecnología_x000a_Dirección de Gestión de Innovación y Tecnología_x000a_Subdirección de Innovación y Proyectos_x000a_Subdirecció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1"/>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Registro y Control Aduanero"/>
    <n v="1"/>
    <x v="1"/>
  </r>
  <r>
    <x v="2"/>
    <x v="0"/>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1"/>
  </r>
  <r>
    <x v="2"/>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1"/>
    <x v="1"/>
  </r>
  <r>
    <x v="2"/>
    <x v="0"/>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0"/>
  </r>
  <r>
    <x v="2"/>
    <x v="0"/>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0"/>
  </r>
  <r>
    <x v="2"/>
    <x v="0"/>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0"/>
  </r>
  <r>
    <x v="2"/>
    <x v="0"/>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13"/>
    <s v="DGIT_x000a_NC - Subproceso Seguridad de la Información_x000a_Oficina de Seguridad de la Información_x000a__x000a_REFORMULADO_x000a_22072020_x000a_20102022_x000a_ACTUALIZADO_x000a_30112021"/>
    <n v="1"/>
    <x v="1"/>
  </r>
  <r>
    <x v="2"/>
    <x v="0"/>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34"/>
    <s v="DGIT_x000a_NC - Subproceso Innovación y Tecnología_x000a_Dirección de Gestión de Innovación y Tecnología_x000a__x000a_REFORMULADO_x000a_24102022"/>
    <n v="1"/>
    <x v="1"/>
  </r>
  <r>
    <x v="2"/>
    <x v="0"/>
    <s v="Auditoría a la Gestión de Cartera 2024-001_x000a__x000a_H7_x000a__x000a_Periodo 01/01/2023 al 30/03/2024"/>
    <s v="AGC2024-001"/>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2"/>
    <x v="0"/>
    <m/>
    <m/>
    <m/>
    <m/>
    <s v="Definir los requerimientos no funcionales "/>
    <s v="Definir los requerimientos no funcionales "/>
    <s v="Documento de requerimientos no funcionales V1"/>
    <n v="1"/>
    <d v="2024-02-01T00:00:00"/>
    <d v="2025-03-31T00:00:00"/>
    <n v="60.571428571428569"/>
    <n v="1"/>
    <s v="DGIT_x000a_NC- Subproceso Innovación y Tecnología_x000a_Dirección de Gestión de Innovación y Tecnología_x000a__x000a_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T_x000a_NC- Subproceso Innovación y Tecnología_x000a_Dirección de Gestión de Innovación y Tecnología_x000a__x000a__x000a__x000a_"/>
    <n v="1"/>
    <x v="1"/>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T_x000a_NC- Subproceso Innovación y Tecnología_x000a_Dirección de Gestión de Innovación y Tecnología_x000a_ _x000a_"/>
    <n v="1"/>
    <x v="1"/>
  </r>
  <r>
    <x v="2"/>
    <x v="0"/>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1"/>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1"/>
  </r>
  <r>
    <x v="2"/>
    <x v="0"/>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2"/>
    <x v="0"/>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65"/>
    <s v="DGIT_x000a_NC- Subproceso Innovación y Tecnología_x000a_Dirección de Gestión de Innovación y Tecnología_x000a__x000a__x000a__x000a_"/>
    <n v="0.65"/>
    <x v="0"/>
  </r>
  <r>
    <x v="2"/>
    <x v="0"/>
    <s v="Auditoría a la Gestión de Accesos _x000a__x000a_H1_x000a__x000a_AGA 2025-002"/>
    <s v="AGA 2025-002"/>
    <s v="Hallazgo 1. Coherencia entre el Anexo &quot;Roles de las soluciones tecnológicas según procedimientos y procesos&quot; y los reportes &quot;Roles Activos Usuarios DIAN”._x000a__x000a_Verificada la relación entre el anexo &quot;Roles de las soluciones tecnológicas según procedimientos y procesos V4_R011&quot; y los reportes &quot;Roles Activos Usuarios DIAN&quot;, con corte a febrero y marzo de la vigencia 2025 se evidenció:_x000a__x000a_a. 117 códigos de rol en el reporte de &quot;Roles activos usuarios DIAN&quot;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quot;, en consecuencia no es posible determinar, a través de esta herramienta, la solución tecnológica a la que pertenecen ni la funcionalidad que ejecutan. _x000a__x000a_b. Falta de completitud en los reportes de &quot;Roles activos usuarios DIAN&quot; debido a que no se observa la relación de asignaciones de roles a usuarios en las soluciones tecnológicas: &quot;Bitácora SYGA&quot;, &quot;Administración de contratos&quot;, &quot;Formulación Análisis de operaciones&quot;, &quot;Control EAR&quot;, &quot;DEVYCOM&quot; y &quot;Anotaciones fiscales&quot;, de la muestra de soluciones tecnológicas seleccionadas y establecidas en el &quot;Anexo Roles (…)&quot;._x000a__x000a_c. Reportes de &quot;Roles activos usuarios DIAN&quot; de las plataformas MUISCA y algunos de SIAT que no relacionan la solución tecnológica a la que pertenece cada uno de los roles, lo que dificulta la identificación._x000a__x000a_d. Falta de estandarización entre los roles establecidos en el &quot;Anexo Roles (…)&quot; y los reportes &quot;Roles activos usuarios DIAN&quot;, encontrándose diferencias en la nomenclatura utilizada entre los instrumentos, como por ejemplo: en anexo de roles figura el rol &quot;(Básico 1279 - Concreto 1280)&quot;, mientras que en el reporte &quot; Roles activos usuarios DIAN &quot; figura &quot;1279&quot;, lo que dificulta el cruce de información; y la nomenclatura utilizada en los campos, como por ejemplo, en &quot;Dirección Seccional&quot;, para unas registra el nombre completo, en otros abreviado o solamente de la ciudad._x000a_(...)"/>
    <s v="- Falta de articulación entre la DGIT y los procesos responsables para la gestión de roles en el nivel central;_x000a__x000a_- Carencia de herramientas automatizadas; deficiencias en el seguimiento y control de los roles asignados; _x000a__x000a_- Desactualización del &quot;Anexo Roles (…)”; _x000a__x000a_- Falta de completitud de la información de los roles en el reporte “Roles Activos Usuarios DIAN” y estandarización en la nomenclatura de campos."/>
    <s v="Actualizar el Anexo de roles de las soluciones tecnologicas conforme a los literales a y b  de acuerdo con lo informado por las direcciones de gestión "/>
    <s v="Realizar solicitud a todas las áreas para la identificación, actualización y depuración del Anexo de roles de las soluciones tecnológicas ._x000a__x000a_Recibir las solicitdes de las direcciones de gestión y actualizar el anexo de roles de las soluciones tecnologicas._x000a__x000a_Requerir la actualización del anexo de roles para el Sistema Informático Electrónico SYGA Importaciones y Bitácora Syga a la Subdirección de Operación Aduanera, correspondiente al literal a y b"/>
    <s v="Anexo roles actualizado "/>
    <n v="1"/>
    <d v="2025-08-12T00:00:00"/>
    <d v="2026-02-28T00:00:00"/>
    <n v="28.571428571428573"/>
    <n v="0.7"/>
    <s v="DGIT_x000a_Dirección de Gestión de Innovación y Tecnología _x000a_Subdirección de Soluciones y Desarrollo_x000a_Coordinación de Soporte Técnico al Usuario  _x000a__x000a_Dirección de Gestión de Aduanas_x000a_Subdirección de Operación Aduanera_x000a_Subdirección de Registro y Control Aduanero_x000a_Coordinación de Secretaría y Servicio al Usuario Aduanero _x000a_"/>
    <n v="0.7"/>
    <x v="0"/>
  </r>
  <r>
    <x v="2"/>
    <x v="0"/>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3"/>
    <s v="DGIT_x000a_Dirección de Gestión de Innovación y Tecnología _x000a_Subdirección de Soluciones y Desarrollo_x000a_Coordinación de Soporte Técnico al Usuario  _x000a__x000a_Dirección de Gestión de Aduanas_x000a_Subdirección de Operación Aduanera"/>
    <n v="0.3"/>
    <x v="0"/>
  </r>
  <r>
    <x v="2"/>
    <x v="0"/>
    <s v="Auditoría a la Gestión de Accesos _x000a__x000a_H2_x000a__x000a_AGA 2025-002"/>
    <s v="AGA 2025-002"/>
    <s v="Hallazgo 2. Deficiencias en la gestión de roles informáticos en las soluciones tecnológicas institucionales._x000a__x000a_a.  En el reporte &quot;Roles activos usuarios DIAN&quot;,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quot;EX_roles_activos_MUISCA&quot; de Direcciones de Gestión, Operativa y Direcciones Seccionales)._x000a__x000a_b. En el reporte &quot;Roles activos usuarios DIAN&quot;, con corte a 07 de marzo de 2025, en la plataforma MUISCA se evidenciaron 19 usuarios, no encontrados en planta, clasificados como funcionarios, ubicados en: DGI, DGIT, OTROS-DGIT, DOGC, DSIA Ipiales, DSIA Sincelejo._x000a__x000a_c. En el reporte &quot;Roles activos usuarios DIAN&quot;,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_x000a__x000a_d. En el reporte &quot;Roles activos usuarios DIAN&quot;,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_x000a__x000a_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quot;Roles activos usuarios DIAN&quot; clasificados como funcionarios, sin que se observe un criterio que indique esta situación._x000a__x000a_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_x000a__x000a_g. Roles en la plataforma SIAT que han sido desactivados mediante solicitud y nuevamente figuran activos en posteriores reportes de &quot;Roles activos usuarios DIAN&quot;, generando reprocesos y riesgos de uso de estos._x000a_(...)_x000a__x000a_"/>
    <s v="- Fallas en la sincronización entre el Sistema KACTUS y la plataforma MUISCA; _x000a__x000a_- Falta de integración entre el Sistema KACTUS y las plataformas SIAT, Siglo XXI, SIFARO; _x000a__x000a_- Desactualización del Anexo de  Roles (…); _x000a__x000a_- Ausencia de campos en los reportes “Roles Activos usuarios DIAN” que permitan identificar el tipo del usuario (funcionario DIAN, funcionario de ente de control externo, nombre del ente de control externo, contratista, pasante, judicante, ad honorem); _x000a__x000a_- Falta de aplicación del lineamiento 5.1.18 Derechos de Acceso literal c) del MN-IIT-0072 V5."/>
    <s v="Revisar e incluir campos adicionales en el archivo Roles Activos Usuarios DIAN_x000a_ "/>
    <s v="_x000a_Realizar la validación en la consulta que permite generar el listado de roles para definir los campos que se pueden incluir,  se tomará como insumo principal el listado que genera Kactus_x000a_"/>
    <s v="Roles Activos Usuarios DIAN"/>
    <n v="3"/>
    <d v="2025-09-01T00:00:00"/>
    <d v="2026-02-28T00:00:00"/>
    <n v="25.714285714285715"/>
    <n v="2"/>
    <s v="DGIT_x000a_Dirección de Gestión de Innovación y Tecnología_x000a_Subdirección de Procesamiento de Datos _x000a_Subdirección de Gestión del Empleo Público"/>
    <n v="0.66666666666666663"/>
    <x v="0"/>
  </r>
  <r>
    <x v="2"/>
    <x v="0"/>
    <m/>
    <m/>
    <m/>
    <m/>
    <s v="Elaborar reporte de ausentismos"/>
    <s v="Diseñar reporte en kactus para identificar funcionarios con ausentismos de 15 o mas dias."/>
    <s v="Generar reporte de ausentismos para anexo de roles"/>
    <n v="1"/>
    <d v="2025-09-01T00:00:00"/>
    <d v="2025-10-31T00:00:00"/>
    <n v="8.5714285714285712"/>
    <n v="1"/>
    <s v="DGIT_x000a_Dirección de Gestión de Innovación y Tecnología_x000a__x000a_Dirección de Gestión Corporativa_x000a_Subdirección de Gestión del Empleo Público "/>
    <n v="1"/>
    <x v="1"/>
  </r>
  <r>
    <x v="2"/>
    <x v="0"/>
    <m/>
    <m/>
    <m/>
    <m/>
    <m/>
    <s v="Llevar a cabo una mesa de trabajo con los responsables, con el fin de identificar campos necesarios de las bases de datos de kactus de la planta personal."/>
    <s v="Acta de mesa de trabajo"/>
    <n v="1"/>
    <d v="2025-11-01T00:00:00"/>
    <d v="2025-12-31T00:00:00"/>
    <n v="8.5714285714285712"/>
    <n v="1"/>
    <s v="DGIT_x000a_Dirección de Gestión de Innovación y Tecnología_x000a__x000a_Dirección de Gestión Corporativa_x000a_Subdirección de Gestión del Empleo Público "/>
    <n v="1"/>
    <x v="1"/>
  </r>
  <r>
    <x v="2"/>
    <x v="0"/>
    <m/>
    <m/>
    <m/>
    <m/>
    <m/>
    <s v=" -Generar un reporte estandarizado desde el sistema KACTUS que integre la situación administrativa actualizada de todos los funcionarios, contratistas, pasantes, entes de control y demás usuarios no funcionarios. "/>
    <s v="Reporte"/>
    <n v="1"/>
    <d v="2025-11-01T00:00:00"/>
    <d v="2025-12-31T00:00:00"/>
    <n v="8.5714285714285712"/>
    <n v="1"/>
    <s v="DGIT_x000a_Dirección de Gestión de Innovación y Tecnología_x000a__x000a_Dirección de Gestión Corporativa_x000a_Subdirección de Gestión del Empleo Público "/>
    <n v="1"/>
    <x v="1"/>
  </r>
  <r>
    <x v="2"/>
    <x v="0"/>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IT_x000a_Dirección de Gestión de Innovación y Tecnología_x000a__x000a_Dirección de Gestión Corporativa_x000a_Subdirección de Gestión del Empleo Público "/>
    <n v="0"/>
    <x v="0"/>
  </r>
  <r>
    <x v="2"/>
    <x v="0"/>
    <m/>
    <m/>
    <m/>
    <m/>
    <s v="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Entregar a la SGEP un requerimiento formal de mejora que incluya las necesidades propias de MUISCA_x000a__x000a_"/>
    <s v="Informe"/>
    <n v="1"/>
    <d v="2025-10-01T00:00:00"/>
    <d v="2026-04-30T00:00:00"/>
    <n v="30.142857142857142"/>
    <n v="0"/>
    <s v="DGIT_x000a_Dirección de Gestión de Innovación y Tecnología_x000a_Subdirección de Innovación y Proyectos _x000a__x000a_Dirección de Gestión Corporativa_x000a_Subdirección de Gestión del Empleo Público "/>
    <n v="0"/>
    <x v="0"/>
  </r>
  <r>
    <x v="2"/>
    <x v="0"/>
    <m/>
    <m/>
    <m/>
    <m/>
    <s v="Realizar un diagnóstico que permita  identificar la viabilidad para implementar la interfaz entre SIAT y Kactus "/>
    <s v="Diagnóstico técnico y analisis de viabilidad_x000a_"/>
    <s v="Informe técnico"/>
    <n v="1"/>
    <d v="2025-10-01T00:00:00"/>
    <d v="2025-12-31T00:00:00"/>
    <n v="13"/>
    <n v="1"/>
    <s v="DGIT_x000a_Dirección de Gestión de Innovación y Tecnología_x000a_Subdirección de Innovación y Proyectos _x000a__x000a_"/>
    <n v="1"/>
    <x v="1"/>
  </r>
  <r>
    <x v="2"/>
    <x v="0"/>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IT_x000a_Dirección de Gestión de Innovación y Tecnología_x000a__x000a_Dirección de Gestión Corporativa_x000a_Subdirección de Gestión del Empleo Público "/>
    <n v="0"/>
    <x v="0"/>
  </r>
  <r>
    <x v="2"/>
    <x v="0"/>
    <m/>
    <m/>
    <m/>
    <m/>
    <s v="Garantizar que los usuarios que figuran en los listados de autorizados sean efectivamente funcionarios activos que, para el desempeño de sus funciones, requieran accesos a las plataformas SIAT Y MUISCA                                                                                                                                              "/>
    <s v=" 1. Revisión trimestral  por parte de cada Subdirección Operativa y Despacho del reporte &quot;Roles activos usuarios DIAN&quot;, con el fin de verificar que todos los servidores relacionados se encuentren activos.                                           _x000a_2. Registro de caso en el Púnto único de soluciones tecnológicas (PST) solictando la cancelación de roles de aquellos funcionarios que presenten novedades administrativas (retiros, traslados, reubicaciones)."/>
    <s v="Informe  de Revision trimestral realizada   &quot;Roles activos usuarios DIAN&quot;  "/>
    <n v="2"/>
    <d v="2025-09-01T00:00:00"/>
    <d v="2026-03-30T00:00:00"/>
    <n v="30"/>
    <n v="1"/>
    <s v="DGIT_x000a_Dirección de Gestión de Innovación y Tecnología_x000a__x000a_Dirección Operativa de Grandes Contribuyentes_x000a__x000a_"/>
    <n v="0.5"/>
    <x v="0"/>
  </r>
  <r>
    <x v="2"/>
    <x v="0"/>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5"/>
    <s v="DGIT_x000a_Dirección de Gestión de Innovación y Tecnología      _x000a_Subdirección de Soluciones y Desarrollo _x000a__x000a_Oficina de Seguridad de la Información _x000a_                                                                _x000a_Dirección de Gestión de Policía Fiscal y Aduanera"/>
    <n v="0.5"/>
    <x v="0"/>
  </r>
  <r>
    <x v="2"/>
    <x v="0"/>
    <m/>
    <m/>
    <m/>
    <m/>
    <s v="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
    <s v="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
    <s v="Informe de los roles reportados, los roles que permanecerán activos y los roles en los que se solicitó inactivación."/>
    <n v="1"/>
    <d v="2025-09-01T00:00:00"/>
    <d v="2025-11-30T00:00:00"/>
    <n v="12.857142857142858"/>
    <n v="1"/>
    <s v="DGIT_x000a_Dirección de Gestión de Impuestos_x000a_Subdirección de Cobranzas y Control Extensivo_x000a_Coordinación de Cobranzas"/>
    <n v="1"/>
    <x v="1"/>
  </r>
  <r>
    <x v="2"/>
    <x v="0"/>
    <m/>
    <m/>
    <m/>
    <m/>
    <s v="Efectuar seguimiento, por medio del indicador denomidado &quot;Seguimiento de roles asignados&quot;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
    <s v="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_x000a_Reportar en el SIE de planeación la información del indicador de acuerdo con la periodicidad definida en el sistema"/>
    <s v="Informe "/>
    <n v="1"/>
    <d v="2025-09-01T00:00:00"/>
    <d v="2026-08-30T00:00:00"/>
    <n v="51.857142857142854"/>
    <n v="0"/>
    <s v="DGIT_x000a_Dirección de Gestión de Innovación y Tecnología_x000a__x000a_Dirección de Gestión de Impuestos_x000a_Subdirección de Recaudo._x000a_"/>
    <n v="0"/>
    <x v="0"/>
  </r>
  <r>
    <x v="2"/>
    <x v="0"/>
    <s v="Auditoría a la Gestión de Accesos _x000a__x000a_H3_x000a__x000a_AGA 2025-002"/>
    <s v="AGA 2025-002"/>
    <s v="Hallazgo 3. Deficiencias en la depuración de roles en sistemas corporativos que no figuran en los reportes &quot;Roles Activos Usuarios DIAN&quot;_x000a__x000a_Revisada una muestra de soluciones tecnológicas cuyos roles no figuran en los reportes de &quot;Roles Activos Usuarios DIAN&quot;, se seleccionó la solución tecnológica &quot;Bitácora SYGA&quot;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
    <s v="- Falta de inclusión de los roles asignados en Bitácora SYGA en los reportes &quot;Roles Activos Usuarios DIAN&quot;; _x000a__x000a_- Deficiencias en el proceso de revisión y depuración de roles y perfiles; _x000a__x000a_- Falta de herramientas de control y supervisión en la asignación de los roles."/>
    <s v="Garantizar que los usuarios relacionados en el reporte &quot;Roles activos usuarios DIAN&quot;  sean efectivamente funcionarios activos que para el desempeño de sus funciones, requieran accesos a las plataformas SYGA  _x000a__x000a_"/>
    <s v="Revisión trimestral por parte de cada Subdirección Operativa "/>
    <s v="Informe  de Revision trimestral "/>
    <n v="2"/>
    <d v="2025-09-01T00:00:00"/>
    <d v="2026-03-30T00:00:00"/>
    <n v="30"/>
    <n v="1"/>
    <s v="DGIT_x000a_Dirección de Gestión de Innovación y Tecnología_x000a__x000a_Dirección Operativa de Grandes Contribuyentes_x000a_"/>
    <n v="0.5"/>
    <x v="0"/>
  </r>
  <r>
    <x v="2"/>
    <x v="0"/>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3"/>
    <s v="DGIT_x000a_Dirección de Gestión de Innovación y Tecnología _x000a_Subdirección de Soluciones y Desarrollo_x000a_Coordinación de Soporte Técnico al Usuario  _x000a_Subdirección de Procesamiento de Datos "/>
    <n v="0.3"/>
    <x v="0"/>
  </r>
  <r>
    <x v="2"/>
    <x v="0"/>
    <s v="Auditoría a la Gestión de Accesos _x000a__x000a_H4_x000a__x000a_AGA 2025-002"/>
    <s v="AGA 2025-002"/>
    <s v="Hallazgo 4. Deficiencias en la gestión de aplicativos no corporativos._x000a__x000a_Responsables: Dirección de Gestión de Innovación y Tecnología, Oficina de Seguridad de la Información._x000a_Corresponsables: Direcciones de Gestión, Operativa y Direcciones Seccionales._x000a__x000a_Se evidenciaron aplicativos no corporativos que, según Memorando No. 000203 del 13 de noviembre de 2020 de la Oficina de Seguridad de Información de la DIAN, se definen como: &quot;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_x000a__x000a_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_x000a__x000a_b. Un aplicativo no corporativo que opera en un servicio en “nube Render”, con plan “free Hobby”, el cual no se encuentra en la infraestructura de la entidad. (DSI Cali)._x000a__x000a_c. Un aplicativo no corporativo denominado &quot;Conhora&quot;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_x000a__x000a_d. Aplicativos reportados como no corporativos que no fueron encontrados como activos de información en el Sistema GRC. (DGA, DGC, DGJ, DOGC, DSA: Bogotá - Aeropuerto El Dorado, Cúcuta; DSI: Bogotá, Medellín, Cali; DSIA: Bucaramanga, Villavicencio, Buenaventura)._x000a__x000a_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
    <s v="- Uso de tecnologías obsoletas y sin soporte por parte de los fabricantes; _x000a__x000a_- Soluciones tecnológicas que no cubren las necesidades de la operación del negocio."/>
    <s v="Actualizar  y publicar los activos de información "/>
    <s v="1. actualización de activos- listado de activos de información actualizado._x000a_2. Publicación de activos de información en el portal de transparencia actualizado_x000a_3. Publicación del indice de información clasificada y reservada actualizado"/>
    <s v="Un listado de activos de información actualizado _x000a_Un pantallazo de la publicacion de los activos de información actualizado en el portal de transparencia_x000a_Un pantallazo de la publicación del índice de información clasificada y reservada actualizado "/>
    <n v="3"/>
    <d v="2025-09-01T00:00:00"/>
    <d v="2026-06-30T00:00:00"/>
    <n v="43.142857142857146"/>
    <n v="3"/>
    <s v="DGIT_x000a_Oficina de Seguridad de la Información_x000a__x000a_Direcciones de Gestión_x000a__x000a_Direcciones Seccionales_x000a_"/>
    <n v="1"/>
    <x v="1"/>
  </r>
  <r>
    <x v="2"/>
    <x v="0"/>
    <m/>
    <m/>
    <m/>
    <m/>
    <s v="Realizar monitoreo mensual al software instalado no autorizado en las seccionales, a través de la herramienta con la cuenta la Coordinación de Soporte al Usuario para tal fin.  "/>
    <s v="Monitoreo de los equipos de los equipos de computo en la seccionales.  Generación de reporte, seguimiento mensual con el líder informático de las seccionales para reportar las inconsistencia encontradas y subsanarlas.  "/>
    <s v="Acta de reunión"/>
    <n v="9"/>
    <d v="2025-10-01T00:00:00"/>
    <d v="2026-06-30T00:00:00"/>
    <n v="38.857142857142854"/>
    <n v="2"/>
    <s v="DGIT_x000a_Dirección de Gestión de Innovación y Tecnología _x000a_Subdirección de Innovación y Proyectos_x000a_Subdirección de Soluciones y Desarrollo_x000a_Coordinación de Soporte Técnico al Usuario "/>
    <n v="0.22222222222222221"/>
    <x v="0"/>
  </r>
  <r>
    <x v="2"/>
    <x v="0"/>
    <s v="Auditoría a la Gestión de Accesos _x000a__x000a_H8_x000a__x000a_AGA 2025-002"/>
    <s v="AGA 2025-002"/>
    <s v="Hallazgo 8. Cuentas activas sin uso, vinculadas a funcionarios con situaciones administrativas o retirados de la Entidad o terceros con relación terminada. _x000a_ _x000a_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_x000a_ _x000a_•_x0009_Cuentas activas (431) en el Directorio Activo asociadas a funcionarios con situación administrativa superior a 15 días hábiles, sin que se les haya deshabilitado el acceso correspondiente. _x000a_•_x0009_Cuentas activas (167) de judicantes sin inicio de sesión, desde 2024 o antes. _x000a_•_x0009_Cuentas activas asignadas a terceros: POLFA (50), ITRC (19) y CGR (19) con actividad nula desde diciembre de 2024 hacia atrás. _x000a_•_x0009_Cuentas activas asignadas a pasantes (311) que no han registrado inicio de sesión desde diciembre 2024 hacia atrás, incluyendo 15 sin ningún registro de uso._x000a_•_x0009_La cuenta del usuario &quot;dcastiblancos&quot;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_x000a_(...)"/>
    <s v="- Falta de control y monitoreo en la inactivación de las cuentas de Directorio Activo, una vez se presentan situaciones administrativas o se finaliza el vínculo con la entidad o terminada la relación con terceros."/>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1"/>
    <s v="DGIT_x000a_Dirección de Gestión de Innovación y Tecnología _x000a_Subdirección de Soluciones y Desarrollo _x000a__x000a_Oficina de Seguridad de la Información _x000a_                                                                     _x000a_Dirección de Gestión de Policía Fiscal y Aduanera"/>
    <n v="1"/>
    <x v="1"/>
  </r>
  <r>
    <x v="2"/>
    <x v="0"/>
    <m/>
    <m/>
    <m/>
    <m/>
    <s v="Creación de un reporte unificado de situación administrativa de funcionarios activos en planta a partir del sistema KACTUS"/>
    <s v="- Generar un reporte estandarizado desde el sistema KACTUS que integre la situación administrativa actualizada de todos los funcionarios, contratistas, pasantes, entes de control y demás usuarios no funcionarios. _x000a__x000a_-Llevar a cabo una mesa de trabajo con los responsables, con el fin de identificar campos necesarios de las bases de datos de Kactus de la planta personal."/>
    <s v="Reporte"/>
    <n v="1"/>
    <d v="2025-10-01T00:00:00"/>
    <d v="2026-04-30T00:00:00"/>
    <n v="30.142857142857142"/>
    <n v="0"/>
    <s v="DGIT_x000a_Dirección de Gestión de Innovación y Tecnología_x000a__x000a_Dirección de Gestión Corporativa_x000a_Subdirección de Gestión del Empleo Público "/>
    <n v="0"/>
    <x v="0"/>
  </r>
  <r>
    <x v="2"/>
    <x v="0"/>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1"/>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1"/>
    <x v="1"/>
  </r>
  <r>
    <x v="2"/>
    <x v="0"/>
    <s v="Auditoría a la Gestión de Accesos _x000a__x000a_H9_x000a__x000a_AGA 2025-002"/>
    <s v="AGA 2025-002"/>
    <s v="Hallazgo 9. Deficiencias en la seguridad de los logs de las contraseñas y manejo de usuarios de prueba en producción en las bases de datos de SYGA Siglo XXI. _x000a__x000a_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quot; vigente; así mismo, 1.198 usuarios que se encuentran en “estado = (I) inactivo” y 2.127 se encuentran en “estado = (P) primera vez”._x000a__x000a_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_x000a_(...)_x000a_"/>
    <s v="- Deficiencias en la seguridad del manejo de la información de los usuarios en el sistema de información SYGA Siglo XXI; _x000a__x000a_- Falta de control en la asignación de usuarios de prueba en producción; desarrollos que aseguren el cifrado de las contraseñas en todos los casos; y lineamientos para la entrega de las contraseñas que garanticen que sean conocidas sólo por el interesado."/>
    <s v="Sensibilizar en temas relacionados con Seguridad y Privacidad de información."/>
    <s v="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
    <s v="5 Informes de Visitas  _x000a_1 campaña de sensibilización "/>
    <n v="6"/>
    <d v="2025-08-15T00:00:00"/>
    <d v="2026-01-31T00:00:00"/>
    <n v="24.142857142857142"/>
    <n v="6"/>
    <s v="DGIT_x000a_Oficina de Seguridad de la Información "/>
    <n v="1"/>
    <x v="1"/>
  </r>
  <r>
    <x v="2"/>
    <x v="0"/>
    <m/>
    <m/>
    <m/>
    <m/>
    <s v="Realizar mesas de trabajo para validar la encriptación de las credenciales en el sistema SYGA, realizar el análisis técnico respectivo y sugerir el diseño del cambio sobre la aplicación de SYGA para el registro de las credenciales."/>
    <s v="Revisión de la funcionalidad de encriptacióon de las credenciales en el sistema SYGA, con el objetvio de  sugerir ajustes en el mismo "/>
    <s v="Informe de resultados "/>
    <n v="1"/>
    <d v="2025-10-01T00:00:00"/>
    <d v="2026-03-31T00:00:00"/>
    <n v="25.857142857142858"/>
    <n v="0.7"/>
    <s v="DGIT_x000a__x000a_Dirección de Gestión de Innovación y Tecnología_x000a_Subdirección de Soluciones y Desarrollo_x000a_Subdirección de Infraestructura Tecnológica y de Operaciones "/>
    <n v="0.7"/>
    <x v="0"/>
  </r>
  <r>
    <x v="2"/>
    <x v="0"/>
    <m/>
    <m/>
    <m/>
    <m/>
    <s v="_x000a_Realizar una mesa de trabajo con el fin de revisar la viabilidad para la  eliminación de los usuarios que no tienen la contraseña cifrada"/>
    <s v="Solicitar a la Dirección de Innovación y Tecnología la lista de los usuarios que no cuentan con la contraseña encriptada._x000a__x000a_Realizar revisión de la lista de usuarios proporcionada por la DGIT y si es viable  solicitar la eliminación y posterior creación de los usuarios activos con el fin de que queden con las políticas de seguridad actualizadas, entre ellas, el cifrado de la contraseña._x000a__x000a_En la mesa de trabajo se definen actividades para la Subdirección de Resgistro y Control Aduanero "/>
    <s v="Informe de resultados "/>
    <n v="1"/>
    <d v="2025-09-01T00:00:00"/>
    <d v="2026-07-31T00:00:00"/>
    <n v="47.571428571428569"/>
    <n v="0.1"/>
    <s v="DGIT_x000a_Dirección de Gestión de Innovación y Tecnología_x000a_Subdirección de Soluciones y Desarrollo_x000a__x000a_Dirección de Gestión de Aduanas _x000a_Subdirección de Operación Aduanera _x000a_Subdirección de Registro y Control Aduanero "/>
    <n v="0.1"/>
    <x v="0"/>
  </r>
  <r>
    <x v="2"/>
    <x v="0"/>
    <s v="Auditoría a la Gestión de Accesos _x000a__x000a_H10_x000a__x000a_AGA 2025-002"/>
    <s v="AGA 2025-002"/>
    <s v="Hallazgo 10. Deficiencias en la aplicación de políticas de seguridad de información en las terminales de autogestión (Kioscos)_x000a_ _x000a_a. Se evidenciaron archivos almacenados en las carpetas de “Documentos”, “Descargas”, &quot;Escritorio&quot;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_x000a_ _x000a_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_x000a_(...)"/>
    <s v="- Deficiencia en la aplicación de las normas, políticas o procedimientos de seguridad digital."/>
    <s v="Revisar y actualizar los lineamientos relacionados con políticas de seguridad y privacidad de información para equipos de cómputo de la entidad dispuestos para terceros."/>
    <s v="Revisión y actualización de lineamientos relacionados con políticas de seguridad y privacidad de información para equipos de cómputo de la entidad dispuestos para terceros"/>
    <s v="Manual de Políticas y lineamientos de seguridad de la información actualizado "/>
    <n v="1"/>
    <d v="2025-08-15T00:00:00"/>
    <d v="2026-01-31T00:00:00"/>
    <n v="24.142857142857142"/>
    <n v="1"/>
    <s v="DGIT_x000a_Oficina de Seguridad de la Información "/>
    <n v="1"/>
    <x v="1"/>
  </r>
  <r>
    <x v="2"/>
    <x v="0"/>
    <m/>
    <m/>
    <m/>
    <m/>
    <s v="Realizar acción de seguimiento"/>
    <s v="Realizar acción de seguimiento para monitorear  que no existan archivos de los ciudadanos almacenados en los equipos de autogestión ni contraseñas adheridas a las estaciones"/>
    <s v="Informe de los resultados"/>
    <n v="1"/>
    <d v="2026-02-01T00:00:00"/>
    <d v="2026-02-28T00:00:00"/>
    <n v="3.8571428571428572"/>
    <n v="0"/>
    <s v="DGIT_x000a_Dirección de Gestión de Innovación y Tecnología_x000a__x000a_Oficina de Seguridad de la Información_x000a__x000a_Subdirección de Servicio al Ciudadano en Asuntos Tributarios SSCAT_x000a__x000a_DSA Bogotá - Aeropuerto El Dorado_x000a_DSI Barranquilla_x000a_DSIA Buenaventura_x000a_ "/>
    <n v="0"/>
    <x v="0"/>
  </r>
  <r>
    <x v="2"/>
    <x v="0"/>
    <m/>
    <m/>
    <m/>
    <m/>
    <s v="Reunión de sensibilización con los funcionarios del grupo interno de trabajo de servicio al ciudadano.._x000a_"/>
    <s v="Realizar una reunión de sensibilización con los funcionarios del grupo interno de trabajo servicio al ciudadano, con el objeto de que conozcan en detalle la política en su alcance e importancia._x000a_"/>
    <s v="Planilla de asistencia "/>
    <n v="1"/>
    <d v="2025-09-01T00:00:00"/>
    <d v="2025-12-31T00:00:00"/>
    <n v="17.285714285714285"/>
    <n v="1"/>
    <s v="DGIT_x000a_Dirección de Gestión de Innovación y Tecnología_x000a__x000a_Oficina de Seguridad de la Información_x000a__x000a_DSA Bogotá - Aeropuerto El Dorado_x000a_DSI Barranquilla_x000a_DSIA Buenaventura_x000a_ "/>
    <n v="1"/>
    <x v="1"/>
  </r>
  <r>
    <x v="2"/>
    <x v="0"/>
    <m/>
    <m/>
    <m/>
    <m/>
    <s v="Revisión mensual del grupo de dominio de los equipos de Kiosco."/>
    <s v="Realizar, por parte de los ingenieros del Despacho, una revisión mensual que permita verificar que los equipos del Kiosco se encuentren ubicados, en el grupo correcto del directorio activo."/>
    <s v="Imagen del directorio activo "/>
    <n v="6"/>
    <d v="2025-09-01T00:00:00"/>
    <d v="2026-02-01T00:00:00"/>
    <n v="21.857142857142858"/>
    <n v="4"/>
    <s v="DGIT_x000a_Direcciones Seccionales _x000a__x000a_DSA Bogotá - Aeropuerto El Dorado_x000a_DSI Barranquilla_x000a_DSIA Buenaventura_x000a_ "/>
    <n v="0.66666666666666663"/>
    <x v="0"/>
  </r>
  <r>
    <x v="2"/>
    <x v="0"/>
    <s v="Auditoría a la Gestión de Accesos _x000a__x000a_H11_x000a__x000a_AGA 2025-002"/>
    <s v="AGA 2025-002"/>
    <s v="Hallazgo 11. Deficiencias en la gestión de cuentas institucionales con inactividad prolongada en servicios como VPN y plataforma de correo electrónico Institucional a nivel nacional._x000a__x000a_Realizado el cruce entre el reporte de funcionarios de planta con corte a 10/03/2025 remitido por la SGEP vs. el reporte de cuentas de usuarios del Directorio Activo con corte a 06/05/2025 suministrado por la DGIT, se identificó:_x000a_ _x000a_a. Cuentas con accesos por VPN asignadas a (4) usuarios no registrados como funcionarios activos en la planta de personal y sin evidencia de ingreso._x000a_b. Cuentas con accesos por VPN asignadas a (8) usuarios con más de 180 días calendario desde su último acceso._x000a_c. Cuentas activas de correo institucional asignadas a (209) usuarios que presentan inactividad por más de 180 días calendario, distribuidas así: funcionarios (18), judicantes (164), CGR(3), ITRC(3), pasantes(3) y POLFA(18)._x000a_d. Cuentas activas de correo institucional asignadas a (251) usuarios no ubicados en planta de personal, de las cuales 38 no han sido utilizadas._x000a_e. Desactualización frente a la información registrada en el sistema KACTUS y falta de estandarización de la información en las propiedades del correo electrónico de los funcionarios activos, correspondiente al lugar administrativo y área a la que pertenece._x000a_(...)"/>
    <s v="- Falta de control, monitoreo y depuración de las cuentas de accesos por VPN y del correo institucional, con relación a cuentas inactivas._x000a__x000a_- Desactualización de la información en los buzones de correo electrónico institucional."/>
    <s v="Verificar el número de usuarios asignados a la POLFA frente a los usuarios activos requeridos, de acuerdo con el personal actualmente vinculado a esta Dirección."/>
    <s v="Convocar mesa de trabajo con la Oficina de Innovación y Tecnología, Oficina de Seguridad de la Información y Dirección de Gestión de Policía Fiscal y Aduanera."/>
    <s v="Informe"/>
    <n v="1"/>
    <d v="2025-09-01T00:00:00"/>
    <d v="2025-10-31T00:00:00"/>
    <n v="8.5714285714285712"/>
    <n v="1"/>
    <s v="DGIT_x000a_Dirección de Gestión de Innovación y Tecnología _x000a_Subdirección de Soluciones y Desarrollo _x000a__x000a_Oficina de Seguridad de la Información _x000a_                                                                     _x000a_Dirección de Gestión de Policía Fiscal y Aduanera"/>
    <n v="1"/>
    <x v="1"/>
  </r>
  <r>
    <x v="2"/>
    <x v="0"/>
    <m/>
    <m/>
    <m/>
    <m/>
    <s v="Inactivación VPN_x000a__x000a__x000a__x000a_"/>
    <s v="Emitir memorando con la desactivación de las VPN_x000a__x000a_"/>
    <s v="Memorando_x000a__x000a_"/>
    <n v="1"/>
    <d v="2025-07-01T00:00:00"/>
    <d v="2025-08-08T00:00:00"/>
    <n v="5.4285714285714288"/>
    <n v="1"/>
    <s v="DGIT_x000a_Dirección de Gestión de Innovación y Tecnología_x000a_Subdirección de Infraestructura Tecnológica y de Operaciones "/>
    <n v="1"/>
    <x v="1"/>
  </r>
  <r>
    <x v="2"/>
    <x v="0"/>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1"/>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1"/>
    <x v="1"/>
  </r>
  <r>
    <x v="2"/>
    <x v="0"/>
    <s v="Auditoría a la Gestión de Accesos _x000a__x000a_H12_x000a__x000a_AGA 2025-002"/>
    <s v="AGA 2025-002"/>
    <s v="Hallazgo 12. Incumplimiento en la prestación del servicio “Zona WiFi Gratis para la Gente”_x000a_ _x000a_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_x000a__x000a_Durante la visita realizada a los puntos de contacto: DSA Bogotá – Aeropuerto El Dorado (CAC), DSI y DSA de Barranquilla, DSIA de Buenaventura, DSI y DSA de Cartagena, se verificó el estado de operación del servicio de conectividad gratuito denominado &quot;Zona WIFI Gratis para la Gente&quot; que hace parte de los servicios cubiertos por el mencionado contrato, observando:_x000a_ _x000a_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_x000a_ _x000a_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_x000a__x000a_Enlaces Wifi gratis para la gente _x0009_ID IFX _x0009__x0009_Valor pagado 04/2025 Factura IFXC - 431623_x000a_Aeropuerto El Dorado - Muelle Carga _x0009_ 2329992 _x0009_$ 235.375_x000a_Barranquilla - Aduanas _x0009__x0009_ 2330029 _x0009_$ 197.716 _x000a_Barranquilla - Impuestos _x0009__x0009_ 2330033 _x0009_$ 208.122 _x000a_TOTAL _x0009__x0009__x0009__x0009__x0009__x0009__x0009_$ 641.214 _x000a_(...)"/>
    <s v="- Incumplimiento de lo establecido en el Decreto 728 de 2017, artículos: 2.2.9.2.2. “Zonas de acceso público a Internet inalámbrico en entidades públicas”, artículos 2.2.9.2.4. “Conexión al servicio de acceso a Internet” y artículo 2.2.9.2.5. “Señalética”; _x000a__x000a_-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
    <s v="Verificar la disponibilidad del servicio de zona WIFI."/>
    <s v="Establecer una actividad de verificación, que permita corroborar la disponibilidad y  el correcto funcionamiento de la zona Wifi Gratis para la gente, por parte del informático de cada sede _x000a_"/>
    <s v="Pantallazo que permita evidenciar la correcta conexión a la red WIFI"/>
    <n v="6"/>
    <d v="2025-09-01T00:00:00"/>
    <d v="2026-02-01T00:00:00"/>
    <n v="21.857142857142858"/>
    <n v="4"/>
    <s v="DGIT_x000a__x000a_DSA Aduanas Bogotá - Aeropuerto El Dorado _x000a_DSI Barranquilla"/>
    <n v="0.66666666666666663"/>
    <x v="0"/>
  </r>
  <r>
    <x v="2"/>
    <x v="0"/>
    <m/>
    <m/>
    <m/>
    <m/>
    <s v="Revisión y monitoreo de prestación del servicio"/>
    <s v="Reporte mensual del proveedor del servicio “Zona WiFi Gratis para la Gente” que evidencie metricas de la prestación del mismo en las sedes de la Entidad"/>
    <s v="Reporte mensual "/>
    <n v="5"/>
    <d v="2025-08-30T00:00:00"/>
    <d v="2025-12-31T00:00:00"/>
    <n v="17.571428571428573"/>
    <n v="5"/>
    <s v="DGIT_x000a_Dirección de Gestión de Innovación y Tecnología_x000a_Subdirección de Infraestructura Tecnológica y de Operaciones _x000a__x000a_DSA Aduanas Bogotá - Aeropuerto El Dorado_x000a_DSI Barranquilla"/>
    <n v="1"/>
    <x v="1"/>
  </r>
  <r>
    <x v="3"/>
    <x v="0"/>
    <s v="Auditoría de Seguimiento a Planes Integrados de Mejoramiento del Proceso de Administración de Cartera - ASA 2017005_x000a_Período_x000a_01/01/2016 a 30/01/02017_x000a_"/>
    <s v="ASA 2017005_x000a__x000a_H16"/>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_x000a_"/>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3"/>
    <x v="0"/>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Auditoría de Seguimiento a Planes Integrados de Mejoramiento del Proceso de Administración de Cartera - ASA 2017005_x000a_Período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Auditoría de Seguimiento a Planes Integrados de Mejoramiento del Proceso de Administración de Cartera - ASA 2017005_x000a_01/01/2016 a 30/01/02017"/>
    <s v="ASA 2017005_x000a__x000a_B"/>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Auditoría de Seguimiento a Planes Integrados de Mejoramiento del Proceso de Administración de Cartera - ASA 2017005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1"/>
  </r>
  <r>
    <x v="3"/>
    <x v="0"/>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1"/>
  </r>
  <r>
    <x v="3"/>
    <x v="0"/>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Evaluación a la Administración de  Riesgos asociados a los procedimientos de Devoluciones y/o Compensaciones y Tráfico Postal y envios urgentes_x000a_Periodo 01/01/2016 al 30/09/2016"/>
    <s v=" ARC 2016008_x000a__x000a_H7"/>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1"/>
  </r>
  <r>
    <x v="3"/>
    <x v="0"/>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0"/>
  </r>
  <r>
    <x v="3"/>
    <x v="0"/>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1"/>
  </r>
  <r>
    <x v="3"/>
    <x v="0"/>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1"/>
  </r>
  <r>
    <x v="3"/>
    <x v="0"/>
    <s v=" AUDITORÍA CONTROL INTERNO CONTABLE FUNCIÓN RECAUDADORA. - ACC2018-02_x000a_Periodo 01/01/2017 al 31/12/2018"/>
    <s v="ACC 2018002_x000a__x000a_H3"/>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s v="Auditoría al flujo de la información contable que impacta la Función Recaudadora AFR 2023-003_x000a_Periodo: 01/01/2022 al 30/03/2023"/>
    <s v="AFR 2023-003_x000a__x000a_H1"/>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1"/>
    <x v="1"/>
  </r>
  <r>
    <x v="3"/>
    <x v="0"/>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3"/>
    <x v="0"/>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3"/>
    <x v="0"/>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1"/>
  </r>
  <r>
    <x v="3"/>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1"/>
  </r>
  <r>
    <x v="3"/>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1"/>
  </r>
  <r>
    <x v="3"/>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1"/>
    <x v="1"/>
  </r>
  <r>
    <x v="3"/>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n v="0"/>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0"/>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s v="Auditoría al flujo de la información contable que impacta la Función Recaudadora AFR 2023-003_x000a_Periodo: 01/01/2022 al 30/03/2023"/>
    <s v="AFR 2023-003_x000a__x000a_H2"/>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7"/>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7"/>
    <x v="0"/>
  </r>
  <r>
    <x v="3"/>
    <x v="0"/>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1"/>
  </r>
  <r>
    <x v="3"/>
    <x v="0"/>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3"/>
    <x v="0"/>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3"/>
    <x v="0"/>
    <s v="Auditoría al flujo de la información contable que impacta la Función Recaudadora AFR 2023-003_x000a_Periodo: 01/01/2022 al 30/03/2023"/>
    <s v="AFR 2023-003_x000a__x000a_H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7"/>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7"/>
    <x v="0"/>
  </r>
  <r>
    <x v="3"/>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3"/>
    <x v="0"/>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1"/>
  </r>
  <r>
    <x v="3"/>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1"/>
    <x v="1"/>
  </r>
  <r>
    <x v="3"/>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s v="Auditoría al flujo de la información contable que impacta la Función Recaudadora AFR 2023-003_x000a_Periodo: 01/01/2022 al 30/03/2023"/>
    <s v="AFR 2023-003_x000a__x000a_H4"/>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6-02-28T00:00:00"/>
    <n v="134.57142857142858"/>
    <n v="0.7"/>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7"/>
    <x v="0"/>
  </r>
  <r>
    <x v="3"/>
    <x v="0"/>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3"/>
    <x v="0"/>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Hoja de trabajo con el concepto sobre la procedencia o improcedencia de la reclasificación contable de los registros de que trata el hallazgo y auxiliar de los terceros reclasificados en la contabilidad FR, en los casos en en que procede."/>
    <n v="1"/>
    <d v="2025-01-07T00:00:00"/>
    <d v="2026-02-28T00:00:00"/>
    <n v="59.571428571428569"/>
    <n v="0.4"/>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                                                                                                                                                                                           O la Dirección seccional que resulte competente en razón de los traslados efectuados por competencia_x000a_                                                                                                                                           ELABORACIÓN (dd/mm/aaaa)_x000a_10/08/2023                                                                                                                    18/02/2024"/>
    <n v="0.4"/>
    <x v="0"/>
  </r>
  <r>
    <x v="3"/>
    <x v="0"/>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6-02-28T00:00:00"/>
    <n v="134.57142857142858"/>
    <n v="0.7"/>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7"/>
    <x v="0"/>
  </r>
  <r>
    <x v="3"/>
    <x v="0"/>
    <s v="Auditoría al flujo de la información contable que impacta la Función Recaudadora AFR 2023-003_x000a_Periodo: 01/01/2022 al 30/03/2023"/>
    <s v="AFR 2023-003_x000a__x000a_H7"/>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3"/>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1"/>
  </r>
  <r>
    <x v="3"/>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1"/>
    <x v="1"/>
  </r>
  <r>
    <x v="3"/>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7"/>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7"/>
    <x v="0"/>
  </r>
  <r>
    <x v="3"/>
    <x v="0"/>
    <s v="Auditoría al flujo de la información contable que impacta la Función Recaudadora AFR 2023-003_x000a_Periodo: 01/01/2022 al 30/03/2023"/>
    <s v="AFR 2023-003_x000a__x000a_H5"/>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4-06-01T00:00:00"/>
    <d v="2024-07-31T00:00:00"/>
    <n v="8.5714285714285712"/>
    <n v="1"/>
    <s v="DGI_x000a_DS- Subproceso Administración de Cartera    _x000a_Direccion Seccional de Impuestos de Cali_x000a_División de Recaudo y Cobranzas_x000a_GIT Secretaria de Cobranzas_x000a__x000a_ELABORACIÓN (dd/mm/aaaa)_x000a_10/08/2023"/>
    <n v="1"/>
    <x v="1"/>
  </r>
  <r>
    <x v="3"/>
    <x v="0"/>
    <m/>
    <m/>
    <m/>
    <m/>
    <s v="Realizar bimestralmente verificacion del FT-COT-2616 Control facilidades de pago para certificar que se encuentra debidamente actualizada toda la informacion y gestionada oportunamente las facilidades de pago a cargo de cada funcionario"/>
    <s v="Realizar bimestralmente verificacion del FT-COT-2616 Control facilidades de pago para certificar que se encuentra debidamente actualizada toda la informacion y gestionada oportunamente las facilidades de pago a cargo de cada funcionario"/>
    <s v="certificacion firmada por el jefe de division de informacion actualizada en el FT-COT-2616"/>
    <n v="6"/>
    <d v="2024-07-31T00:00:00"/>
    <d v="2025-07-31T00:00:00"/>
    <n v="52.142857142857146"/>
    <n v="6"/>
    <s v="DGI_x000a_DS- Subproceso Administración de Cartera    _x000a_Direccion Seccional de Impuestos de Cali_x000a_División de Recaudo y Cobranzas_x000a_GIT Secretaria de Cobranzas_x000a__x000a_ELABORACIÓN (dd/mm/aaaa)_x000a_10/08/2023"/>
    <n v="1"/>
    <x v="1"/>
  </r>
  <r>
    <x v="3"/>
    <x v="0"/>
    <m/>
    <m/>
    <m/>
    <m/>
    <s v="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
    <s v="Verificar mensualmente la gestión oportuna de las actuaciones de expedientes con facilidad de pago que presenten obligaciones incumplidas en el FT-COT-2616 “Control facilidades de pago”"/>
    <s v="Relación en excel de los NITs verificados vs vencimiento de términos y archivo PDF con fecha cierta, indicando el objetivo, metodología, selección de la muestra, resultados y conclusiones, debidamente firmado por el jefe de División de Cobranzas"/>
    <n v="12"/>
    <d v="2024-07-01T00:00:00"/>
    <d v="2025-07-31T00:00:00"/>
    <n v="56.428571428571431"/>
    <n v="12"/>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n v="1"/>
    <x v="1"/>
  </r>
  <r>
    <x v="3"/>
    <x v="0"/>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
    <n v="12"/>
    <d v="2024-07-01T00:00:00"/>
    <d v="2025-07-31T00:00:00"/>
    <n v="56.428571428571431"/>
    <n v="12"/>
    <s v="DGI_x000a_DS- Subproceso Administración de Cartera_x000a_Direccion Seccional de Impuestos de Cali            _x000a_División de Recaudo y Cobranzas  _x000a_GIT Secretaria de Cobranzas_x000a__x000a_ELABORACIÓN (dd/mm/aaaa)_x000a_10/08/2023"/>
    <n v="1"/>
    <x v="1"/>
  </r>
  <r>
    <x v="3"/>
    <x v="0"/>
    <s v="Auditoría a los Mecanismos de Atención al Ciudadano - AMA2024-002 Periodo 01/07/2023 al 29/02/2024"/>
    <s v="AMA2024-002 _x000a__x000a_H1"/>
    <s v="Hallazgo 1. Desactualización de procedimiento, cartillas, formatos, así como de la información dispuesta para la atención del ciudadano cliente _x000a__x000a_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_x000a__x000a_a)_x0009_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_x000a__x000a__x0009_El procedimiento PR-CAC-0265 V8 “Atención en Canales”, no contempla la modalidad de atención virtual que se desarrolla en los puntos de contacto, a través de Microsoft Teams, la cual es una plataforma unificada de comunicación y colaboración al servicio de la entidad._x000a__x0009_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_x000a__x0009_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_x000a__x0009_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_x000a__x0009_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_x000a__x000a_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_x000a__x000a_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_x000a_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_x000a__x000a_b)_x0009_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_x000a__x000a_"/>
    <s v="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
    <s v="Solicitar apoyo metodológico al área competente. "/>
    <s v="Solicitar formalmente a la Subdirección de procesos y riesgos operativos el apoyo metodológico para la modificación de los procedimientos, forma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_x000a_Gestionar la actualización del procedimiento PR-CAC-0265 V8, Atención en Canales, ahora &quot;Subproceso Administración de canales&quot;"/>
    <s v="_x000a_Revisar los cambios técnicos que requiere el Subproceso Administración de Canales, para que contemple la atención virtual."/>
    <s v="_x000a_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 Gestionar la actualización de la cartilla CT-CAC-0052 V4 “Agendamiento de Citas”"/>
    <s v="Revisar los cambios técnicos que requiere la cartilla CT-CAC-0052_x000a_V4 “Agendamiento de Citas”, para que el correo de agendamiento sea coord_canal_experiencia@dian.gov.co, _x000a_"/>
    <s v="Cartilla técnicamente ajustada en escrito dirigido a la dependencia competente para proceder con las actualizaciones correspondientes."/>
    <n v="1"/>
    <d v="2024-08-16T00:00:00"/>
    <d v="2025-12-30T00:00:00"/>
    <n v="71.571428571428569"/>
    <n v="1"/>
    <s v="DGI_x000a_NC - Subproceso Asistencia al Usuario_x000a_Dirección de Gestión de Impuestos_x000a_Subdirección de Servicio al Ciudadano en Asuntos Tributarios_x000a_Coordinación de Canales de servicio y experiencia de Usuario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 Gestionar la actualización del formato FT-CAC-2612 V3 “Solicitud agendamiento de_x000a_citas” "/>
    <s v="Revisar los cambios técnicos que requiere El formato  FT-CAC-2612 V3 “Solicitud agendamiento de_x000a_citas” para ajustar el tiempo y tramites que se encuentre acorde a lo establecido para las direcciones seccionales."/>
    <s v="Formato técnicamente ajustado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3"/>
    <x v="0"/>
    <m/>
    <m/>
    <m/>
    <m/>
    <s v=" Gestionar la actualización de la cartilla CT-CAC-0057 V4 “Evaluación del servicio y atención al ciudadano cliente”"/>
    <s v=" Revisar los cambios técnicos que requiere La cartilla CT-CAC-0057 V4 “Evaluación del servicio y atención al ciudadano cliente” para que se ajusten a los acuerdos de niveles de servicio actuales."/>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
    <n v="1"/>
    <x v="1"/>
  </r>
  <r>
    <x v="3"/>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3"/>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3"/>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3"/>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6T00:00:00"/>
    <d v="2025-01-01T00:00:00"/>
    <n v="19.714285714285715"/>
    <n v="1"/>
    <s v="DGI_x000a_NC - Subproceso Innovación y Tecnología_x000a_Dirección de Gestión Innovación y Tecnología"/>
    <n v="1"/>
    <x v="1"/>
  </r>
  <r>
    <x v="3"/>
    <x v="0"/>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_x000a_"/>
    <n v="1"/>
    <x v="1"/>
  </r>
  <r>
    <x v="3"/>
    <x v="0"/>
    <m/>
    <m/>
    <m/>
    <m/>
    <s v="Solicitar apoyo metodológico al área competente "/>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 Gestionar la actualización de la cartilla CT-CAC-0052 V4 “Agendamiento de Citas”"/>
    <s v="Solicitar los cambios técnicos para Individualizar y ajustar en la cartilla CT-CAC-0052 V4 “Agendamiento de Citas”, el apartado de: &quot;documentos relacionados&quot; con el procedimiento adecuado, que es el PR-IIT-0342  “Gestión de trámites, otros procedimientos administrativos (OPA) y/o consultas&quot;. El procedimiento PR-PEC-0342  no existe._x000a__x000a_"/>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_x000a__x000a_"/>
    <n v="1"/>
    <x v="1"/>
  </r>
  <r>
    <x v="3"/>
    <x v="0"/>
    <s v="Auditoría a los Mecanismos de Atención al Ciudadano - AMA2024-002 Periodo 01/07/2023 al 29/02/2024"/>
    <s v="AMA2024-002 _x000a_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1"/>
    <s v="DGI_x000a_DS - Subproceso Asistencia al Usuario_x000a_Dirección Seccional de Impuestos de Bogotá _x000a_Dirección Seccional de Impuestos de Medellín "/>
    <n v="1"/>
    <x v="1"/>
  </r>
  <r>
    <x v="3"/>
    <x v="0"/>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1"/>
    <s v="DGI_x000a_DS - Subproceso Asistencia al Usuario_x000a_Dirección Seccional de Impuestos de Bogotá_x000a_Dirección Seccional de Impuestos de Medellín _x000a_Dirección Seccional de Impuestos de Cali"/>
    <n v="1"/>
    <x v="1"/>
  </r>
  <r>
    <x v="3"/>
    <x v="0"/>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1"/>
    <s v="DGI_x000a_DS - Subproceso Asistencia al Usuario_x000a_Dirección Seccional de Impuestos de Cali"/>
    <n v="1"/>
    <x v="1"/>
  </r>
  <r>
    <x v="3"/>
    <x v="0"/>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1"/>
  </r>
  <r>
    <x v="3"/>
    <x v="0"/>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que adopta el reglamento para el uso de servicios tecnológicos y Reglamento para el uso de servicios tecnológicos"/>
    <n v="2"/>
    <d v="2025-04-01T00:00:00"/>
    <d v="2026-09-30T00:00:00"/>
    <n v="78.142857142857139"/>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5"/>
    <x v="0"/>
  </r>
  <r>
    <x v="3"/>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1"/>
    <s v="DGI_x000a_NC - Subproceso Asistencia al Usuario_x000a_Dirección de Gestión de Impuestos_x000a_Subdirección de Servicio al Ciudadano en Asuntos Tributarios_x000a__x000a_OSI_x000a_Oficina de Seguridad de la Información – OSI_x000a__x000a__x000a_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3"/>
    <x v="0"/>
    <m/>
    <m/>
    <m/>
    <m/>
    <s v="Gestionar la actualización del procedimiento PR-CAC-0265 V8, Atención en Canales, ahora &quot; Subproceso Administración de canales&quot;"/>
    <s v="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_x000a__x000a_ "/>
    <s v="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1"/>
  </r>
  <r>
    <x v="3"/>
    <x v="0"/>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1"/>
  </r>
  <r>
    <x v="3"/>
    <x v="0"/>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1"/>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1"/>
    <x v="1"/>
  </r>
  <r>
    <x v="3"/>
    <x v="0"/>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1"/>
    <s v="DGI_x000a_DS - Subproceso Asistencia al Usuario_x000a_Dirección Seccional de Impuestos de Bogotá _x000a_Dirección Seccional de Impuestos de Medellín "/>
    <n v="1"/>
    <x v="1"/>
  </r>
  <r>
    <x v="3"/>
    <x v="0"/>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
    <n v="1"/>
    <x v="1"/>
  </r>
  <r>
    <x v="3"/>
    <x v="0"/>
    <s v="Auditoría a los Mecanismos de Atención al Ciudadano - AMA2024-002 Periodo 01/07/2023 al 29/02/2024"/>
    <s v="AMA2024-002_x000a_ _x000a_H3"/>
    <s v="Hallazgo 3. Deficiencia de controles en las publicaciones de los documentos del Subproceso Asistencia al Usuario_x000a__x000a_Revisadas las publicaciones realizadas por la Subdirección de Servicio al Ciudadano en Asuntos Tributarios, se evidenció lo siguiente:_x000a__x000a_a)_x0009_El Informe anual “Resultados Encuesta Nacional de Percepción de la Calidad General del Servicio DIAN 2023” Versión 1 enero de 2024, publicado en la página web de la DIAN, de acceso y consulta a la ciudadanía en general presenta:_x000a__x000a_•_x0009_Gráficas incompletas o cortadas que impiden la lectura adecuada. (Págs. 30, 33 y 52)_x000a_•_x0009_No presenta imagen o tabla asociada en el texto. (Págs. 48, 65 y 66)_x000a_•_x0009_Páginas en blanco. (Págs. 52 y 60) _x000a_•_x0009_Falta cuadro o imagen comparativa. (Pág. 71)_x000a_•_x0009_Inexactitud de los datos: La sumatoria de “Genero” no es igual a 14.593. (Pág. 13)_x000a__x000a_b)_x0009_La Política de Servicio publicada en la página de la DIAN  de acceso y consulta a la ciudadanía en general presenta:_x000a__x000a_•_x0009_Errores de ortografía._x000a_•_x0009_Sin numeración de páginas (5 páginas)._x000a_•_x0009_La plantilla publicada se encuentra desactualizada. _x000a_•_x0009_El pie de página hace referencia a la Subdirección de Gestión de Asistencia al Cliente._x000a__x000a_c)_x0009_La Cartilla CT-CAC-0057 V4 “Evaluación del servicio y atención al ciudadano cliente”, en el numeral 4.3 “Tipo de trámite” hace referencia a un enlace cuya ruta electrónica direcciona a una página no encontrada propiedad de la DIAN."/>
    <s v="Debido a deficiencias en la aplicación de los controles, seguimiento y monitoreo por parte de la primera y segunda línea de defensa, en las publicaciones web de los documentos de consulta, tanto interna como externa."/>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09-01T00:00:00"/>
    <d v="2024-12-31T00:00:00"/>
    <n v="17.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Presentar proyecto con las correcciones del Informe anual “Resultados Encuesta Nacional de Percepción de la Calidad General del Servicio DIAN 2023” Versión 1 enero de 2024"/>
    <s v="Se acogerán las recomendaciones que suministra la Oficina de Control Interno y se ajustará el documento, se le remitirá a la Subdirección de soluciones y desarrollo para que lo públique en el portal correspondiente."/>
    <s v="Presentación proyecto corregido de los Resultados Encuesta Nacional de Percepción de la Calidad General del Servicio DIAN 2023” Versión 1 enero de 2024"/>
    <n v="1"/>
    <d v="2024-08-01T00:00:00"/>
    <d v="2024-10-01T00:00:00"/>
    <n v="8.7142857142857135"/>
    <n v="1"/>
    <s v="DGI_x000a_NC - Subproceso Asistencia al Usuario_x000a_Dirección de Gestión de Impuestos_x000a_Subdirección de Servicio al Ciudadano en Asuntos Tributarios_x000a_Coordinación de Canales de servicio y experiencia de Usuario"/>
    <n v="1"/>
    <x v="1"/>
  </r>
  <r>
    <x v="3"/>
    <x v="0"/>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Presentar proyecto para actualizar la Política de Servicio publicada en la página de la DIAN"/>
    <s v="Se acogerán las recomendaciones que suministra la Oficina de Control Interno para la política y se le remitirá a la Subdirección de Soluciones y Desarrollo para que lo públique en el portal correspondiente."/>
    <s v="Presentar proyecto para actualizar la Política de Servicio publicada en la página de la DIAN y remisión a la Subdirección de Soluciones y Desarrollo"/>
    <n v="1"/>
    <d v="2024-08-15T00:00:00"/>
    <d v="2025-08-14T00:00:00"/>
    <n v="52"/>
    <n v="1"/>
    <s v="DGI_x000a_NC - Subproceso Asistencia al Usuario_x000a_Dirección de Gestión de Impuestos_x000a_Subdirección de Servicio al Ciudadano en Asuntos Tributarios_x000a_Coordinación de Canales de servicio y experiencia de Usuario"/>
    <n v="1"/>
    <x v="1"/>
  </r>
  <r>
    <x v="3"/>
    <x v="0"/>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Gestionar la actualización de la cartilla de &quot;Evaluación del servicio y atención al ciudadano cliente&quot; CT-CAC-0057 "/>
    <s v="Revisar los cambios técnicos que requieren para ajustar cartilla de &quot;Evaluación del servicio y atención al ciudadano cliente&quot; CT-CAC-0057 para subsanar los enlaces afectados."/>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s v="Auditoría a los Mecanismos de Atención al Ciudadano - AMA2024-002 Periodo 01/07/2023 al 29/02/2024"/>
    <s v="AMA2024-002 _x000a_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que adopta el reglamento para el uso de servicios tecnológicos y Reglamento para el uso de servicios tecnológicos"/>
    <n v="2"/>
    <d v="2025-04-01T00:00:00"/>
    <d v="2026-09-30T00:00:00"/>
    <n v="78.142857142857139"/>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3"/>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1"/>
    <s v="DGI_x000a_NC - Subproceso Asistencia al Usuario_x000a_Dirección de Gestión de Impuestos_x000a_Subdirección de Servicio al Ciudadano en Asuntos Tributarios_x000a__x000a_OSI_x000a_Oficina de Seguridad de la Información – OSI_x000a__x000a__x000a__x000a_"/>
    <n v="1"/>
    <x v="1"/>
  </r>
  <r>
    <x v="3"/>
    <x v="0"/>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3"/>
    <x v="0"/>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3"/>
    <x v="0"/>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3"/>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s v="Auditoría a los Mecanismos de Atención al Ciudadano - AMA2024-002 Periodo 01/07/2023 al 29/02/2025"/>
    <s v="AMA2024-002 _x000a__x000a_H6"/>
    <s v="Hallazgo 6. Incumplimiento de características de operatividad de las zonas de acceso público a internet inalámbrico y señalética en los Puntos de Contacto auditados_x000a__x000a_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_x000a__x000a_DSI Bogotá, DSI Medellín y DSI Cali_x000a_a)_x0009_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_x000a__x000a_DSI Medellín y DSI Cali_x000a__x000a_b)_x0009_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
    <s v="Debido a deficiencias en la aplicación de los controles, seguimiento y monitoreo por parte de la primera y segunda línea de defensa, en la aplicación de las normas, políticas o procedimientos de seguridad digital."/>
    <s v="Realizar control a la totalidad de políticas de control de contenido aplicadas en el proxy para la red gratuita Wifi con la que cuenta la entidad en los puntos de contacto denominada “Zona +Digital Mejor País”."/>
    <s v="Solicitar al proveedor realizar control a la totalidad de políticas de control de contenido aplicadas en el proxy para la red gratuita Wifi con la que cuenta la entidad en los puntos de contacto denominada “Zona +Digital Mejor País”."/>
    <s v="Reporte de filtros configurados en el proxy para la red gratuita WIFI. "/>
    <n v="1"/>
    <d v="2024-08-01T00:00:00"/>
    <d v="2024-08-31T00:00:00"/>
    <n v="4.2857142857142856"/>
    <n v="1"/>
    <s v="DGI_x000a_Subproceso Innovación y Tecnología_x000a_NC - Dirección de Gestión de Innovación y Tecnología – DGIT_x000a__x000a_DS - Subproceso Asistencia al Usuario_x000a_Dirección Seccional de Impuestos de Bogotá_x000a_Dirección Seccional de Impuestos de Medellín _x000a_Dirección Seccional de Impuestos de Cali"/>
    <n v="1"/>
    <x v="1"/>
  </r>
  <r>
    <x v="3"/>
    <x v="0"/>
    <m/>
    <m/>
    <m/>
    <m/>
    <s v="Corrección de los filtros de contenido exigidos en la resolución del  MINTIC 0003436 en todos los puntos de contacto"/>
    <s v="Corrección de los filtros exigidos en la resolución del  MINTIC 0003436 en todos los puntos de contacto. _x000a_Levantamiento de evidencia de los filtros configurados y pruebas de acceso en los puntos de contacto, con la verificación del cumplimiento de  los controles establecidos en el  MN-IIT-0072 “Manual de Políticas y Lineamientos de Seguridad de la Información”. "/>
    <s v="Reporte de evidencias de acceso desde los puntos de contacto"/>
    <n v="1"/>
    <d v="2024-08-01T00:00:00"/>
    <d v="2024-08-31T00:00:00"/>
    <n v="4.2857142857142856"/>
    <n v="1"/>
    <s v="DGI_x000a_NC -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
    <n v="1"/>
    <x v="1"/>
  </r>
  <r>
    <x v="3"/>
    <x v="0"/>
    <m/>
    <m/>
    <m/>
    <m/>
    <s v="Realizar acción de control"/>
    <s v="Realizar acción de control que permita subsanar los problemas identificados con la señalética."/>
    <s v="Informe donde se documente la revisión y el control definido."/>
    <n v="1"/>
    <d v="2024-08-01T00:00:00"/>
    <d v="2025-08-01T00:00:00"/>
    <n v="52.142857142857146"/>
    <n v="1"/>
    <s v="DGI_x000a_DS - Subproceso Asistencia al Usuario_x000a_Dirección Seccional de Impuestos de Medellín _x000a_Dirección Seccional de Impuestos de Cali"/>
    <n v="1"/>
    <x v="1"/>
  </r>
  <r>
    <x v="3"/>
    <x v="0"/>
    <m/>
    <m/>
    <m/>
    <m/>
    <s v="Programar visita de autoevaluación, auditoría y retroalimentación señaletica"/>
    <s v="Incorporar en el plan de autoevaluación la visita para verificar el cumplimiento de normativa de la señaletica, constatando si ya fue colocada o que acciones fueron adelantadas con la dependencia correspondiente "/>
    <s v="Informe de visita"/>
    <n v="1"/>
    <d v="2024-08-15T00:00:00"/>
    <d v="2024-12-31T00:00:00"/>
    <n v="19.714285714285715"/>
    <n v="1"/>
    <s v="DGI_x000a_NC - Subproceso Asistencia al Usuario_x000a_Dirección de Gestión de Impuestos_x000a_Subdirección de Servicio al Ciudadano en Asuntos Tributarios _x000a_Coordinación de Canales de servicio y experiencia de Usuario_x000a__x000a_DS - Subproceso Asistencia al Usuario_x000a_Dirección Seccional de Impuestos de Medellín _x000a_Dirección Seccional de Impuestos de Cali"/>
    <n v="1"/>
    <x v="1"/>
  </r>
  <r>
    <x v="3"/>
    <x v="0"/>
    <s v="Auditoría a la Gestión de Cartera 2024-001_x000a_Periodo 01/01/2023 al 30/03/2024"/>
    <s v="AGC2024-001_x000a__x000a_H1"/>
    <s v="Hallazgo No.1 Deficiencias en la expedición y notificación de los mandamientos de pago y de la resolución que ordena seguir adelante la ejecución _x000a__x000a_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_x000a__x000a__x0009__x0009__x0009__x0009__x0009__x0009__x0009__x0009__x0009__x0009__x0009__x0009__x0009__x0009__x000a_a._x0009_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Ver anexo No.1 MP Sin Notificar). DSI Bogotá._x000a__x000a__x0009__x0009__x0009__x0009__x000a_b._x0009_29 mandamientos de pago pendientes del trámite de notificación, proferidos entre el 29/06/2022 y el 07/03/2024 y 19 fueron notificados con demoras entre dos (2) y cinco (5) meses contados desde la fecha de devolución o de expedición del acto administrativo.  (Ver anexo No.2 MP Sin Notificar). DSI Barranquilla_x0009__x000a__x000a_c._x0009_Cuatro (4) mandamientos de pago pendientes del trámite de notificación, proferidos entre el 05/09/2023 y el 10/01/2024 y para el NIT 77.094.887 y NIT 901.058.547, con demoras entre cuatro (4) y cinco (5) meses respectivamente para efectuar la notificación. (Ver anexo No.3 MP Sin Notificar). DSIA Valledupar_x0009__x000a_d._x0009_En el expediente no obra el mandamiento de pago, están sin firmas y/o la constancia de notificación no reposa en este, que demuestre que se haya librado el mandamiento de pago y su debida notificación. DSI Barranquilla NIT 27.001.732, 72.211.845, 901.172.637, 19.367.732, 88.060.131, 72.195.546, 900.646.311, 800.177.119, 890.113.551, 5.764.861, 72.211.845, 901.172.637, 19.367.732 DSIA Valledupar NIT 901.058.547, 92.258.957, 824.002.380, 824.000.795.  DSI Bogotá NIT 900.223.901, 830.050.525, 800.249.401._x0009__x000a__x0009__x0009__x0009__x000a_e._x0009_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DSIA Valledupar NIT 77.188.544, 901.272.534, 900.932.959, 900.871.261, 77.187.122, 901.092.583, 49.605.792, 900.679.774._x0009__x0009__x000a__x0009__x0009__x0009__x0009__x0009__x0009__x0009__x0009__x0009__x0009__x000a_f._x0009_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DSI Bogotá: NIT 830.061.338, 1.158.833, 900.664.939, 900.223.901 Similar situación se observó en la DSI Barranquilla: NIT 27.001.732, 72.211.845, 900.389.024, 22.368.763, 72.195.546, 900.527.429, 72.211.845, 900.389.024 y DSIA Valledupar NIT 900.073.672, 900.359.618._x000a__x0009__x0009__x0009__x0009__x0009__x0009__x0009__x000a_g._x0009_Dilaciones en la expedición de la resolución que ordena seguir adelante la ejecución, desde la notificación del mandamiento de pago, observando que transcurren hasta 4 años y 10 meses o a la fecha no habían sido proferidas. DSI Bogotá: NIT 80.469.963, 1.158.833, 830.049.117, 900.664.939, 19.129.919, 79.857.283, 900.223.901, 39.775.456, 93.396.253, 860.079.278, 900.209.137, 800.249.401, 830.050.525, 79.555.471, 900.662.664. DSI Barranquilla NIT 5.764.861, 900.527.429, 7.448.225, 27.001.732, 19.367.732, 72.211.845, 900.389.024, 901.172.637. DSIA Valledupar NIT 5.645.982, 77.176.802, 824.004.287, 824.002.380, 49.758.958, 5.645.982, 824.000.425, 77.034.143, 77.176.802, 49.758.858._x000a__x000a_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
    <s v="Deficiencias en la supervisión, monitoreo, seguimiento y control que deben ejercer los responsables de su ejecución, que garanticen la expedición oportuna de los mandamientos de pago y de las resoluciones que ordenan seguir adelante la ejecución_x000a__x000a_Insuficiencia en la aplicación de la norma y de los controles establecidos en los procedimientos para la notificación de estos actos administrativos"/>
    <s v="Efectuar seguimiento a la expedicion de mandamientos de pago y resoluciones de seguir la ejecucion de acuerdo con los inventarios de cartera publicados por la Subdireccion de Cobranzas"/>
    <s v="De acuerdo con inventario de obligaciones que se remite a cada seccional, realizar seguimiento a la expedicion oportuna de mandamientos de pago y resoluciones de ejecucion por parte de los funcionarios a cargo de los expedientes"/>
    <s v="Informe mensual ( 6 informes) de seguimiento realizado en PDF en donde se consignen todos los datos del seguimiento efectuado"/>
    <n v="6"/>
    <d v="2024-11-15T00:00:00"/>
    <d v="2025-05-30T00:00:00"/>
    <n v="28"/>
    <n v="6"/>
    <s v="DGI_x000a_NC - Subproceso Administración de Cartera_x000a_Dirección de Gestión de Impuestos_x000a_Subdirección de Cobranzas y Control Extensivo_x000a_Coordinación de Cobranzas_x000a__x000a_ _x000a__x000a_ _x000a__x000a_ _x000a_"/>
    <n v="1"/>
    <x v="1"/>
  </r>
  <r>
    <x v="3"/>
    <x v="0"/>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1"/>
  </r>
  <r>
    <x v="3"/>
    <x v="0"/>
    <m/>
    <m/>
    <m/>
    <m/>
    <s v="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_x000a__x000a__x000a_     _x000a_"/>
    <s v="Enviar mensualmente a cada Jefe de  GIT, una base de datos en donde se evidencian los actos administrativos notificados y no notificados."/>
    <s v="Reporte en archivo excel en el que se identifiquen los mandamientos de pago y resoluciones de seguir adelante la ejecución notificados y sin fecha de notificación registrada remitido por correo electrónico"/>
    <n v="36"/>
    <d v="2024-11-01T00:00:00"/>
    <d v="2025-10-31T00:00:00"/>
    <n v="52"/>
    <n v="36"/>
    <s v="DGI_x000a_DS - Subproceso Administración de Cartera_x000a_Dirección Seccional de Impuestos de Bogotá, Barranquilla y Valledupar_x000a_División de Cobranzas y/o de Recaudo y Cobranzas"/>
    <n v="1"/>
    <x v="1"/>
  </r>
  <r>
    <x v="3"/>
    <x v="0"/>
    <m/>
    <m/>
    <m/>
    <m/>
    <s v="Verificar trimestralmente la notificación de  mandamientos de pago y resoluciones de seguir adelante la ejecución proferidos._x000a__x000a_   "/>
    <s v="Elaborar informe en PDF donde se evidencie el número de actos proferidos, con fecha de notificación registrada en el período"/>
    <s v="Informe en PDF donde se evidencie el número de actos proferidos, con fecha de notificación registrada en el período"/>
    <n v="12"/>
    <d v="2024-12-15T00:00:00"/>
    <d v="2025-12-15T00:00:00"/>
    <n v="52.142857142857146"/>
    <n v="12"/>
    <s v="DGI_x000a_DS - Subproceso Administración de Cartera_x000a_Dirección Seccional de Impuestos de Bogotá, Barranquilla y Valledupar_x000a_División de Cobranzas y/o Recaudo y Cobranzas"/>
    <n v="1"/>
    <x v="1"/>
  </r>
  <r>
    <x v="3"/>
    <x v="0"/>
    <s v="Auditoría a la Gestión de Cartera 2024-001_x000a_Periodo 01/01/2023 al 30/03/2024"/>
    <s v="AGC2024-001_x000a__x000a_H2"/>
    <s v="Hallazgo No. 2 Dilaciones en las actuaciones que se deben surtir en la gestión de cobro_x000a__x000a_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_x0009__x0009__x0009__x0009__x0009__x0009__x0009__x0009__x0009__x0009__x0009__x0009__x0009__x0009__x0009__x0009__x000a__x000a_a._x0009_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DSI Barranquilla NIT 88.060.131, 900.335.216, 5.764.861, 19.088.860, 3.675.616, 12.114.845, 900.043.191, 900.468.030, 27.001.732, 800.019.254, 900.047.321, 900.389.024, 8.531.547, 900.306.966._x000a__x0009__x0009__x0009__x0009__x0009__x0009__x0009__x0009__x0009__x000a_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DSI Barranquilla NIT 900.335.216, 72.195.546, 72.211.845, 900.043.191, 19.088.860, 19.367.732, 900.047.321, 901.172.637, 8.531.547. DSIA Valledupar NIT 901.092.583, 900.932.959, 900.679.774, 824.000.795. DSI Bogotá NIT 830.061.338, 830.049.117, 19.129.919, 900.664.939, 79.857.283, 830.050.525, 38.864.317, 79.555.471._x000a__x0009__x0009__x0009__x0009__x0009__x0009__x0009__x0009__x0009__x0009__x0009__x000a_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DSI Barranquilla NIT 88.060.131, 72.195.546, 900.527.429, 900.047.321, 901.172.637, 900.389.024, 901.172.637,72.211.845. DSIA Valledupar NIT 824.002.380: (Matrículas inmobiliarias No. 190-24085, 190-8933, 190-8000,190-15145 y 190-39555); y NIT 900.542.303, 900.008.328, 900.272.582, 900.825.151._x000a__x0009__x0009__x0009__x0009__x0009__x0009__x0009__x0009__x0009__x0009__x0009__x0009__x000a_d._x0009_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DSI Barranquilla NIT 8.531.547, 82.330.349, 900.047.321 (D) (F)._x000a__x0009__x0009__x0009__x000a_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DSI Valledupar NIT 900.008.328, 12.720.906, 900.129.765, 900.664.250, 900.221.435, 824.001.382, 822.006.210. DSI Barranquilla NIT 5.764.861, 890.101.466, 900.343.521._x000a__x000a_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DSI Valledupar NIT 901.308.124, 900.008.328, 900.542.303, 822.006.210, 19.379.230, 17.123.009, 824.001.382, 901.059.733.  DSI Barranquilla NIT 900.842.287, 890.113.551, 5.764.861, 890.101.466, 900.343.521, 802.018.299._x000a__x0009__x0009__x0009__x0009__x0009__x0009__x0009__x0009__x0009__x0009__x0009__x000a_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DSI Bogotá NIT 830.061.338, 830.049.117, 80.469.963, 900.664.939, 19.129.919, 79.857.283, 900.223.901, 93.396.253, 860.079.278, 900.209.137, 38.864.317, 800.249.401, 830.050.525, 900.662.664, 79.555.471. DSI Barranquilla NIT 27.001.732, 82.330.349, 900.527.429, 900.306.966, 800.019.254, 890.106.778, 19.367.732, 900.047.321, 901.172.637, 8.531.547, 12.114.845, 88.060.131, 72.195.546, 900.646.311, 19.088.860, 5.764.861, 22.368.763, 900.043.191, 900.468.030, 3.675.616, 72.211.845, 900.389.024, DSIA Valledupar NIT 901.308.124, 900.359.618, 900.197.845, 77.188.544, 824.004.287, 900.932.959, 900.871.261, 77.016.480, 49.758.958, 901.092.583, 900.679.774, 5.645.982, 49.605.792, 824.000.795, 824.001.382, 901.059.733, 824.000.425, 77.034.143, 900.129.765, 901.272.534, 900.134.397,  77.176.802, 890.300.016._x000a__x000a_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_x000a__x000a_"/>
    <s v="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
    <s v="Efectuar seguimiento a la oportuna gestion de cobro de acuerdo con los inventarios de cartera publicados por la Subdireccion de Cobranzas."/>
    <s v="De acuerdo con inventario de obligaciones que se remite a cada seccional, realizar seguimiento a la oportuna gestion procesal por parte de los funcionarios a cargo de los expedientes"/>
    <s v="Informe mensual ( 6 informes) de seguimiento realizado en PDF en donde se consignen todos los datos del seguimiento efectuado"/>
    <n v="6"/>
    <d v="2024-11-01T00:00:00"/>
    <d v="2025-04-30T00:00:00"/>
    <n v="25.714285714285715"/>
    <n v="6"/>
    <s v="DGI_x000a_NC - Subproceso Administración de Cartera_x000a_Dirección de Gestión de Impuestos_x000a_Subdirección de Cobranzas y Control Extensivo_x000a_Coordinación de Cobranzas_x000a__x000a_ _x000a__x000a_ _x000a__x000a_ _x000a_"/>
    <n v="1"/>
    <x v="1"/>
  </r>
  <r>
    <x v="3"/>
    <x v="0"/>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1"/>
  </r>
  <r>
    <x v="3"/>
    <x v="0"/>
    <m/>
    <m/>
    <m/>
    <m/>
    <s v="Informar mensualmente a cada Jefe de GIT, los expedientes sin gestión de cobro en los últimos tres  meses, priorizados de acuerdo con las mejoras de la metodología identificadas. "/>
    <s v="Enviar mensualmente a cada Jefe de  GIT, una base de datos en donde se evidencian los expedientes de cobro sin gestión en los últimos tres meses."/>
    <s v="Reporte en archivo excel con relación de expedientes sin gestión remitido por correo electrónico"/>
    <n v="36"/>
    <d v="2024-11-01T00:00:00"/>
    <d v="2025-10-31T00:00:00"/>
    <n v="52"/>
    <n v="36"/>
    <s v="DGI_x000a_DS - Subproceso Administración de Cartera_x000a_Dirección Seccional de Impuestos de Bogotá, Barranquilla y Valledupar_x000a_División de Cobranzas y/o Recaudo y Cobranzas"/>
    <n v="1"/>
    <x v="1"/>
  </r>
  <r>
    <x v="3"/>
    <x v="0"/>
    <m/>
    <m/>
    <m/>
    <m/>
    <s v="Verificar en las bases y aplicativos de la División el número de expedientes a los que se les realizó gestión de cobro durante el trimestre, priorizados de acuerdo con las mejoras de la metodología identificadas.  _x000a__x000a_"/>
    <s v="Adelantar verificaciones y elaborar informe donde se identifique el número de expedientes a los que se le realizó gestión de cobro durante el trimestre."/>
    <s v="Informe en PDF donde se identifique el número de expedientes a los que se le realizó gestión de cobro durante el trimestre"/>
    <n v="12"/>
    <d v="2024-12-15T00:00:00"/>
    <d v="2025-12-15T00:00:00"/>
    <n v="52.142857142857146"/>
    <n v="12"/>
    <s v="DGI_x000a_DS - Subproceso Administración de Cartera_x000a_Dirección Seccional de Impuestos de Bogotá, Barranquilla y Valledupar_x000a_División de Cobranzas y/o de Recaudo y Cobranzas"/>
    <n v="1"/>
    <x v="1"/>
  </r>
  <r>
    <x v="3"/>
    <x v="0"/>
    <s v="Auditoría a la Gestión de Cartera 2024-001_x000a_Periodo 01/01/2023 al 30/03/2024"/>
    <s v="AGC2024-001_x000a__x000a_H3"/>
    <s v="Hallazgo No.3 Depósitos judiciales (DJ) pendientes de gestionar _x000a__x000a_Verificada la gestión de los depósitos judiciales constituidos a favor de la Nación UAE DIAN, la aplicación de estos a las obligaciones objeto del proceso y/o gestión de cobro y el seguimiento y control realizado frente a la gestión ordenada, se evidenció:_x0009__x0009__x0009__x0009__x0009__x0009__x0009__x0009__x0009__x0009__x0009__x0009__x0009__x0009__x0009__x0009__x0009__x0009__x0009__x0009__x000a_a._x0009_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 DSI Bogotá NIT 1.577.835._x000a__x0009__x0009__x0009__x0009__x0009__x0009__x000a_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_x000a__x000a_De igual forma, procesos de cobro sin gestión de depósitos o pendientes de pago en el Banco Agrario. DSI Bogotá. DSI Bogotá. NIT 830.061.338, 830.049.117, 80.469.963, 1.158.833, 830.126.433, 900.664.939, 19.129.919, 79.857.283, 900.223.901, 93.396.253, 38.864.317, 800.249.401, 79.555.471._x000a__x000a_c._x0009_Los contribuyentes con NIT 800.177.119 y NIT 900.955.501 presentan 28 y nueve (9) depósitos judiciales respectivamente en la base de datos del Banco Agrario pendientes de aplicar por valor de $2.518.475.438 y $247.501.836, respectivamente. DSI Barranquilla._x0009__x000a__x0009__x0009__x0009__x0009__x0009__x0009__x0009__x0009__x0009__x0009__x0009__x0009__x0009__x0009__x0009__x0009__x0009__x0009__x000a_d._x0009_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DSI Valledupar._x000a__x000a_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_x000a_ "/>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Gestionar aplicando  criterios de priorización en la gestión, los depósitos judiciales   identificados en la Auditoría AGC 2024 -001 como &quot;pendientes de gestionar&quot;. "/>
    <s v="Verificar el cumplimiento de requisitos legales para la aplicación, endoso, fraccionamiento y/o conversión, de los depósitos judiciales  identificados en la Auditoría AGC 2024 -001 como &quot;pendientes de gestionar&quot; y proferir los actos administrativos  necesarios para su efectiva gestión, en los casos en que sea procedente."/>
    <s v="Numero de TDJ identificados en el hallazgo gestionados / Total TDJ  identificados en el hallazgo para los que procede gestión"/>
    <n v="1"/>
    <d v="2024-11-10T00:00:00"/>
    <d v="2025-08-15T00:00:00"/>
    <n v="39.714285714285715"/>
    <n v="1"/>
    <s v="DGI_x000a_DS - Subproceso Administración de Cartera_x000a_Dirección Seccional de Impuestos de Bogotá, Barranquilla y Valledupar_x000a_División de Cobranzas y/o Recaudo y Cobranzas"/>
    <n v="1"/>
    <x v="1"/>
  </r>
  <r>
    <x v="3"/>
    <x v="0"/>
    <m/>
    <m/>
    <m/>
    <m/>
    <s v="Informar mensualmente a cada Jefe de GIT los TDJ  sin gestionar, priorizados de acuerdo con las mejoras de la metodología identificadas _x000a_"/>
    <s v="Enviar mensualmente a cada Jefe de GIT, una base en datos en donde se evidencian los TDJ  sin gestionar."/>
    <s v="Reporte remitido por correo electrónico"/>
    <n v="36"/>
    <d v="2024-11-01T00:00:00"/>
    <d v="2025-11-30T00:00:00"/>
    <n v="56.285714285714285"/>
    <n v="36"/>
    <s v="DGI_x000a_DS - Subproceso Administración de Cartera_x000a_Dirección Seccional de Impuestos de Bogotá, Barranquilla y Valledupar_x000a_División de Cobranzas y/o de Recaudo y Cobranzas"/>
    <n v="1"/>
    <x v="1"/>
  </r>
  <r>
    <x v="3"/>
    <x v="0"/>
    <m/>
    <m/>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Verificar en la base de Administración de  TDJ,  la gestión de depósitos durante el trimestre, priorizados de acuerdo con las mejoras de la metodología identificadas "/>
    <s v="Adelantar verificaciones y elaborar informe en donde se identifique el número de TDJ  gestionados durante el trimestre."/>
    <s v="Informe en PDF donde se evidencie el número de TDJ  gestionados durante el trimestre. En este informe se debe incluir el estado de conciliacion de los titulos gestionados en el periodo"/>
    <n v="12"/>
    <d v="2024-12-15T00:00:00"/>
    <d v="2025-12-15T00:00:00"/>
    <n v="52.142857142857146"/>
    <n v="12"/>
    <s v="DGI_x000a_DS - Subproceso Administración de Cartera_x000a_Dirección Seccional de Impuestos de Bogotá, Barranquilla y Valledupar_x000a_División de Cobranzas y/o Recaudo y Cobranzas"/>
    <n v="1"/>
    <x v="1"/>
  </r>
  <r>
    <x v="3"/>
    <x v="0"/>
    <s v="Auditoría a la Gestión de Cartera 2024-001_x000a_Periodo 01/01/2023 al 30/03/2024"/>
    <s v="AGC2024-001_x000a__x000a_H4"/>
    <s v="Hallazgo No.4 Deficiencias en el seguimiento y control de los procesos concursales_x000a__x000a_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_x000a__x000a_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DSIA Valledupar NIT 88.142.681, 800.002.818, 824.000.263, 12.721.808, 892.301.175, 830.508.513, 900.751.541, 800.075.700, 892.300.222, 892.301.629, 85.460.718, 800.173.673, 892.300.531, 824.004.657, 900.596.875, 807.004.688, 900.502.919, 17.115.786, 26.940.099, 900.587.861, 892.301.090, 824.006.265,  84.040.063, 900.637.017, 900.433.810, 900.606.573, 892.301.629.DSI Bogotá NIT 79.143.675, 830.120.172, 900.298.200, 900.267.095, 900.316.933, 800.001.075, 830.040.332, 900.156.448, 19.412.666, 901.440.527, 900.023.512, 900.480.908, 1.073.512.646, 900.177.976, 900.189.751, 900.201.524, 830.101.778, 830.134.871, 41.773.249, 900.457.077, 860.036.856, 19.348.724, 860.001.113. DSI Barranquilla NIT 800.075.337, 901.177.895, 900.144.157, 900.343.521, 900.763.559, 900.504.965, 900.302.613, 800.205.719, 900.529.637, 900.040.054, 900.073.226, 7.474.651, 890.116.937, 890.107.394, 802.006.132, 900.842.287._x0009__x000a__x0009__x0009__x0009__x0009__x0009__x0009__x0009__x0009__x0009__x0009__x0009__x0009__x0009__x000a_b. El formato FT-COT-1466 “Seguimiento acuerdo de Reorganización”, no se encuentra diligenciado, dificultando evidenciar cual fue la fórmula de pago con el fin de que el área conozca y controle la ejecución del acuerdo. DSI Valledupar NIT 88.142.681, 824.000.263, 12.721.808, 892.301.175, 830.508.513, 900.751.541, 800.075.700, 892.300.222, 892.301.629, 85.460.718, 800.173.673, 892.300.531, 824.004.657, 900.596.875, 807.004.688, 900.502.919, 17.115.786, 900.576.285, 12.644.035, 900.587.861, 892.301.090, 824.006.265, 84.040.063, 900.637.017, 900.433.810, 900.606.573. DSI Bogotá NIT 900.127.114, 800.001.075, 860.051.688, 901.440.527, 900.023.512, 900.480.908, 1.073.512.646, 900.177.976, 900.189.751, 900.201.524, 830.101.778, 830.134.871, 41.773.249, 900.457.077, 860.036.856, 19.348.724, 860.001.113, 900.298.200. DSI Barranquilla NIT 900.452.511, 800.075.337, 900.461.017, 800.038.391, 900.763.559, 900.504.965, 900.302.613, 800.205.719, 900.529.637, 900.040.054, 890.116.937, 890.107.394, 802.006.132, 900.842.287, 72.277.612._x000a__x0009__x000a_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DSI Bogotá. NIT 860.031.131, 899.999.453, 860.532.520, 860.026.222, 19.424.950, 20.357.968, 79.454.660, 900.156.448._x000a__x0009__x0009__x0009__x0009__x0009__x000a_d._x0009_Inoportunidad en la expedición de la resolución &quot;Por la cual se cancelan obligaciones mediante la adjudicación de bienes a favor de la Nación U.A.E.- DIAN&quot;, de los bienes inmuebles adjudicados con registros de Matricula Inmobiliaria 50N-20286620 y 50N-20286417, la cual desde el 22 de junio de 2023 a la fecha de la auditoría estaba en el buzón del GIT de Representación Externa, para la gestión correspondiente. DSI Bogotá NIT 830.120.172. Similar situación NIT 860.001.113._x000a__x0009__x0009__x0009__x0009__x0009__x0009__x0009__x0009__x0009__x0009__x0009__x0009__x0009__x0009__x0009__x0009__x0009__x0009__x0009__x000a_e._x0009_Procesos concursales de Liquidación Judicial, que presentan rendición de cuentas final y el juez de concurso ordenó la cancelación del RUT, los cuales aún están en estado activo. DSI Bogotá NIT 830.120.172, 830.060.292. DSI Barranquilla NIT 901.177.895, 900.364.771, 900.717.280._x0009__x000a__x0009__x0009__x0009__x0009__x0009__x0009__x0009__x0009__x0009__x0009__x0009__x0009__x0009__x0009__x000a_f._x0009_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 DSI Barranquilla (F) (D)._x000a__x000a_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_x000a_ _x000a_"/>
    <s v="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_x000a__x000a_"/>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3-15T00:00:00"/>
    <n v="17.142857142857142"/>
    <n v="3"/>
    <s v="DGI_x000a_DS - Subproceso Administración de Cartera_x000a_Dirección Seccional de Impuestos de Bogotá, Barranquilla y Valledupar_x000a_División de Cobranzas y/o de Recaudo y Cobranzas"/>
    <n v="1"/>
    <x v="1"/>
  </r>
  <r>
    <x v="3"/>
    <x v="0"/>
    <m/>
    <m/>
    <m/>
    <m/>
    <s v="Realizar trimestralmente verificación aleatoria a una muestra de 20 expedientes en proceso especial para confirmar la actualización de los registros correspondientes en el Formato FT COT 2615 “Seguimiento y control procesos concursales”.  "/>
    <s v="Adelantar verificaciones a partir de una muestra de expedientes en proceso especial para confirmar actualización de formato de control y elaborar informe en donde se consoliden resultados"/>
    <s v="Informe en PDF en el que se consolide el resultado de la verificación a la actualización del Formato FT COT 2615 “Seguimiento y control procesos concursales”."/>
    <n v="12"/>
    <d v="2024-11-15T00:00:00"/>
    <d v="2025-11-14T00:00:00"/>
    <n v="52"/>
    <n v="12"/>
    <s v="DGI_x000a_DS - Subproceso Administración de Cartera_x000a_Dirección Seccional de Impuestos de Bogotá, Barranquilla y Valledupar_x000a_División de Cobranzas y/o Recaudo y Cobranzas_x000a_GIT de Representación Externa de Cobranzas o quien haga sus veces"/>
    <n v="1"/>
    <x v="1"/>
  </r>
  <r>
    <x v="3"/>
    <x v="0"/>
    <m/>
    <m/>
    <m/>
    <m/>
    <s v="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
    <s v="Adelantar verificaciones a partir de una muestra de expedientes en proceso especial para confirmar actualización de formato de control  y elaborar informe  en donde se consoliden resultados "/>
    <s v="Informe en PDF en el que se consolide el resultado de la verificación a la actualización del FT COT 1466 “Seguimiento acuerdo de Reorganización” . "/>
    <n v="12"/>
    <d v="2024-11-15T00:00:00"/>
    <d v="2025-11-14T00:00:00"/>
    <n v="52"/>
    <n v="12"/>
    <s v="DGI_x000a_DS - Subproceso Administración de Cartera_x000a_Dirección Seccional de Impuestos de Bogotá, Barranquilla y Valledupar_x000a_División de Cobranzas_x000a_GIT de Representación Externa  Cobranzas o quien haga sus veces"/>
    <n v="1"/>
    <x v="1"/>
  </r>
  <r>
    <x v="3"/>
    <x v="0"/>
    <m/>
    <m/>
    <m/>
    <m/>
    <s v="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
    <s v="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
    <s v="Informe en PDF de la gestión adelantada y/o la oportuna expedición de los actos administrativos en los expedientes en proceso especial en los cuales se ordene la adjudicación de bienes a favor de la Nación U.A.E.- DIAN"/>
    <n v="12"/>
    <d v="2024-11-15T00:00:00"/>
    <d v="2025-11-14T00:00:00"/>
    <n v="52"/>
    <n v="12"/>
    <s v="DGI_x000a_DS - Subproceso Administración de Cartera_x000a_Dirección Seccional de Impuestos de Bogotá, Barranquilla y Valledupar_x000a_División de Cobranzas y/o Recaudo y Cobranzas_x000a_GIT de Representación Externa  Cobranzas o quien haga sus veces"/>
    <n v="1"/>
    <x v="1"/>
  </r>
  <r>
    <x v="3"/>
    <x v="0"/>
    <m/>
    <m/>
    <m/>
    <m/>
    <s v="Adelantar revisión trimestral para establecer la realización por parte del GIT de Representación Externa, de la solicitud de cancelación de RUT de las sociedades en liquidación judicial que tengan orden de cancelación dada por el competente. "/>
    <s v="Adelantar verificación  trimestral para establecer la solicitud de cancelación de RUT de las sociedades en liquidación judicial que tengan orden  dada por el competente y su estado"/>
    <s v="Informe en PDF el que se consolide el resultado de la verificación de solicitud cancelación de RUT, cuando proceda. "/>
    <n v="12"/>
    <d v="2024-11-15T00:00:00"/>
    <d v="2025-11-14T00:00:00"/>
    <n v="52"/>
    <n v="12"/>
    <s v="DGI_x000a_DS - Subproceso Administración de Cartera_x000a_Dirección Seccional de Impuestos de Bogotá, Barranquilla y valledupar_x000a_División de Cobranzas_x000a_GIT de Representación Externa  Cobranzas o quien haga sus veces"/>
    <n v="1"/>
    <x v="1"/>
  </r>
  <r>
    <x v="3"/>
    <x v="0"/>
    <s v="Auditoría a la Gestión de Cartera 2024-001_x000a_Periodo 01/01/2023 al 30/03/2024"/>
    <s v="AGC2024-001_x000a__x000a_H5"/>
    <s v="Hallazgo No. 5 Inadecuada conformación y/o desactualización de unidades documentales y expedientes de cobro_x000a__x000a_Revisada la gestión documental en los expedientes de cobro, la conformación de las unidades documentales en los procesos concursales, el cumplimiento de las normas emitidas por el Archivo General de la Nación se evidenció:_x0009__x0009__x000a__x000a_a._x0009_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DSI Bogotá, DSI Barranquilla, DSIA Valledupar. _x0009__x000a__x0009__x0009__x0009__x0009__x0009__x0009__x0009__x0009__x0009__x0009__x0009__x0009__x0009__x000a_b._x0009_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DSI Bogotá, DSI Barranquilla, DSIA Valledupar._x000a__x000a_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_x000a__x000a__x0009__x0009__x0009__x0009__x0009__x0009__x0009_"/>
    <s v="Deficiencias en la implementación de autocontroles, para que la gestión documental se realice según las normas que rigen la materia, se conformen los expedientes y unidades documentales conservando su trazabilidad"/>
    <s v="Seleccionar en cada GIT de Cobranzas una muestra de 20 expedientes BIMESTRALMENTE para revisar la aplicación de procedimientos de conformacion de expedientes"/>
    <s v="Verificacion en los expedientes seleccionados de correcta conformacion documental "/>
    <s v="Informe en PDF que contenga la descripcion de las muestras seleccionadas, la metodologia empleada y las conclusiones obtenidas"/>
    <n v="18"/>
    <d v="2024-11-15T00:00:00"/>
    <d v="2025-12-15T00:00:00"/>
    <n v="56.428571428571431"/>
    <n v="18"/>
    <s v="DGI_x000a_DS - Subproceso Administración de Cartera_x000a_Dirección Seccional de Impuestos de Bogotá, Barranquilla y Valledupar_x000a_División de Cobranzas y/o Recaudo y Cobranzas"/>
    <n v="1"/>
    <x v="1"/>
  </r>
  <r>
    <x v="3"/>
    <x v="0"/>
    <m/>
    <m/>
    <m/>
    <m/>
    <s v="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
    <s v="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
    <s v="Memorias de las mesas de trabajo realizadas"/>
    <n v="2"/>
    <d v="2024-11-15T00:00:00"/>
    <d v="2025-04-15T00:00:00"/>
    <n v="21.571428571428573"/>
    <n v="2"/>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Jefe División de Cobranzas y/o Recaudo y Cobranzas_x000a_"/>
    <n v="1"/>
    <x v="1"/>
  </r>
  <r>
    <x v="3"/>
    <x v="0"/>
    <m/>
    <m/>
    <m/>
    <m/>
    <s v="Implementar plan de trabajo acordado en las mesas de trabajo realizadas"/>
    <s v="cronograma de ejecucion de tareas del plan de trabajo acordado en las mesas de trabajo"/>
    <s v="Informe en PDF donde se indique ele cumplimiento de las acciones  identificadas en las mesas de trabajo realizadas"/>
    <n v="1"/>
    <d v="2025-04-15T00:00:00"/>
    <d v="2025-08-31T00:00:00"/>
    <n v="19.714285714285715"/>
    <n v="1"/>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División de Cobranzas y/o Recaudo y Cobranzas_x000a_"/>
    <n v="1"/>
    <x v="1"/>
  </r>
  <r>
    <x v="3"/>
    <x v="0"/>
    <s v="Auditoría a la Gestión de Cartera 2024-001_x000a_Periodo 01/01/2023 al 30/03/2024"/>
    <s v="AGC2024-001_x000a__x000a_H6"/>
    <s v="Hallazgo No.6 Deficiencias en la gestión para la inactivación de roles en los sistemas de información Obligación Financiera, SIPAC y aplicativo OBLIGA y en la actualización de los listados._x000a__x000a_Verificada la actualización de los catálogos de roles, los listados de roles activos y la oportunidad en la inactivación de estos, se evidenció:_x0009__x0009__x0009__x0009__x0009__x0009__x0009__x0009__x0009__x0009__x0009__x0009__x0009__x0009__x0009__x0009__x000a_a. 7 de los 8 roles establecidos para el Sistema SIPAC en el catálogo “Anexo Roles de las soluciones tecnológicas según procedimientos y procesos_V3_R054/Soluciones Digitales&quot;,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Ver anexo No.5 Roles. Hoja a). Dirección de Gestión de Innovación y Tecnología, Dirección de Gestión de Impuestos/Coordinación de Cobranzas._x0009__x0009__x0009__x0009__x0009__x0009__x0009__x0009__x0009__x0009__x0009__x0009__x0009__x0009__x0009__x0009__x0009__x000a_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Dirección de Gestión de Impuestos/ Coordinación de Cobranzas._x0009__x0009__x0009__x0009__x0009__x0009__x0009__x0009__x000a_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Ver anexo No.5 Roles. Hoja c). Dirección de Gestión de Impuestos/Coordinación de Cobranzas. Dirección de Gestión de Innovación y Tecnología._x0009__x000a__x0009__x0009__x0009__x0009__x0009__x0009__x0009__x000a_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Ver anexo No.5 Roles. Hoja d). DSI Bogotá, Dirección de Gestión de Innovación y Tecnología, Coordinación de Administración de Aplicativos de Impuestos._x000a__x000a_e. En el aplicativo OBLIGA, el exfuncionario identificado con C.C. 1.042.769.784 mantiene roles activos de consulta, grabación y eliminación. DSI Barranquilla._x0009__x0009__x0009__x0009__x0009__x0009__x0009__x0009__x0009__x0009__x000a_f. En el Sistema SIPAC, según &quot;Lista de usuarios con roles activos asignados en el Sistema SIPAC&quot;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 (Ver anexo No.5 Roles Hoja f). DSI Bogotá, DSI Barranquilla, Dirección de Gestión de Innovación y Tecnología/CO Soporte Técnico al Usuario._x0009__x000a__x000a_g. En el Sistema SIPAC, según el listado en mención, 25 exfuncionarios mantienen roles activos, distribuidos así: 24 en DSI Bogotá y uno (1) en DO Grandes Contribuyentes (Ver anexo No.5 Roles Hoja g). DSI Bogotá, DO Grandes Contribuyentes, Dirección de Gestión de Innovación y Tecnología/CO de Soporte Técnico al Usuario._x000a__x0009__x0009__x0009__x0009__x0009__x0009__x000a__x000a_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Ver anexo No.5 Roles. Hoja h). DSI Barranquilla, DSI Bogotá, DO Grandes Contribuyentes._x000a__x0009__x000a__x000a_i. En el Sistema SIPAC, dos (2) exfuncionarias de la Dirección de Gestión de Innovación y Tecnología mantienen roles activos con privilegios de consulta sobre las bases de datos, así: uno (1) con acceso a Barranquilla, Bogotá y Valledupar y otra para Barranquilla y Valledupar. (Ver anexo No.5 Roles. Hoja i). Dirección de Gestión de Innovación y Tecnología._x000a__x000a_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quot;Segregación de funciones&quot;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s v="Deficiencias en el seguimiento y control de los roles que han sido asignados al personal externo y a los funcionarios; y en los autocontroles para verificar la inactivación de éstos; _x000a__x000a_Desactualización del catálogo de roles &quot;Anexo Roles de las soluciones tecnológicas según procedimientos y procesos_V3_R054&quot;_x000a__x000a_Falta de incorporación de la información de los roles asignados y activos del Sistema SIPAC y aplicativo OBLIGA en el reporte del “Listado de Roles Activos”_x000a__x000a_Ausencia de campos en los “Listados de Roles Activos” que permitan identificar la calidad del usuario relacionado en el reporte (funcionario DIAN, funcionario de ente de control externo, nombre del ente de control externo o contratista) e inoportunidad en la inactivación de roles._x000a__x000a__x0009__x0009__x0009__x0009__x0009_"/>
    <s v="Revisar y gestionar la solucion de cada uno de los casos enumerados en el informe de auditoria en los numerales a,b,c,d,e,f.g.h.i"/>
    <s v="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
    <s v="Informe en PDF que contenga la descripcion y solucion de los casos enumerados"/>
    <n v="1"/>
    <d v="2024-11-15T00:00:00"/>
    <d v="2025-03-15T00:00:00"/>
    <n v="17.142857142857142"/>
    <n v="1"/>
    <s v="DGI_x000a_NC - Subproceso Administración de Cartera_x000a_Dirección de Gestión de Impuestos_x000a_Subdirección de Cobranzas y Control Extensivo_x000a_Coordinación de Cobranzas_x000a_ _x000a__x000a_ _x000a__x000a_ _x000a_"/>
    <n v="1"/>
    <x v="1"/>
  </r>
  <r>
    <x v="3"/>
    <x v="0"/>
    <m/>
    <m/>
    <m/>
    <m/>
    <s v="Realizar una auditoria a los roles asignados en aplicativos de cobro para verificar que no se presenten inconsistencias o desactualizaciones"/>
    <s v="Efectuar los cruces y verificaciones necesarios para determinar la correcta asignacion y control de roles de acceso en los aplicativos de cobro"/>
    <s v="Informe en PDF que contenga objetivo, metodologia, muestras  y conclusiones de la auditoria efectuada recomendando efectuar posteriores auditorias periodicas de esta indole"/>
    <n v="1"/>
    <d v="2025-03-15T00:00:00"/>
    <d v="2025-07-15T00:00:00"/>
    <n v="17.428571428571427"/>
    <n v="1"/>
    <s v="DGI_x000a_NC - Subproceso Administración de Cartera_x000a_Dirección de Gestión de Impuestos_x000a_Subdirección de Cobranzas y Control Extensivo_x000a_Coordinación de Cobranzas_x000a_ _x000a__x000a_ _x000a__x000a_ _x000a_"/>
    <n v="1"/>
    <x v="1"/>
  </r>
  <r>
    <x v="3"/>
    <x v="0"/>
    <s v="Auditoría a la Gestión de Cartera 2024-001_x000a_Periodo 01/01/2023 al 30/03/2024"/>
    <s v="AGC2024-001_x000a_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3"/>
    <x v="0"/>
    <m/>
    <m/>
    <m/>
    <m/>
    <s v="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_x000a__x000a__x000a__x000a_"/>
    <n v="1"/>
    <x v="1"/>
  </r>
  <r>
    <x v="3"/>
    <x v="0"/>
    <m/>
    <m/>
    <m/>
    <m/>
    <s v="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_x000a__x000a__x000a__x000a_"/>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3"/>
    <x v="0"/>
    <m/>
    <m/>
    <m/>
    <m/>
    <s v="Definir un plan de trabajo de desarrollo de la solución tecnológica "/>
    <s v="Definir un plan de trabajo de desarrollo de la solución tecnológica "/>
    <s v="Plan de trabajo"/>
    <n v="1"/>
    <d v="2023-11-01T00:00:00"/>
    <d v="2025-03-31T00:00:00"/>
    <n v="73.714285714285708"/>
    <n v="1"/>
    <s v="DGI_x000a_NC- Subproceso Innovación y Tecnología_x000a_Dirección de Gestión de Innovación y Tecnología_x000a_ _x000a_"/>
    <n v="1"/>
    <x v="1"/>
  </r>
  <r>
    <x v="3"/>
    <x v="0"/>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1"/>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1"/>
  </r>
  <r>
    <x v="3"/>
    <x v="0"/>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0"/>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3"/>
    <x v="0"/>
    <s v="Auditoría al Proyecto de Implementación de Factura Electrónica y Controles a Proveedores Tecnológicos _x000a_AFE 2024-006"/>
    <s v="AFE 2024-006_x000a__x000a_H3"/>
    <s v="Hallazgo No. 3. Deficiencias en la planeación y ejecución del premio fiscal 2023 _x000a__x000a_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_x000a__x000a_1._x0009_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_x000a_2._x0009_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_x000a_3._x0009_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_x000a_4._x0009_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_x000a_5._x0009_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_x000a_ _x000a_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
    <s v="Lo anterior, debido a deficiencias en la planeación y ejecución del sorteo de premio fiscal por parte de la DIAN, en el autocontrol, monitoreo y seguimiento de las etapas de este."/>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1"/>
    <s v="DGI_x000a_Subdirección de Factura Electrónica y Soluciones Operativas_x000a_Subdirección de Servicio al Ciudadano"/>
    <n v="1"/>
    <x v="1"/>
  </r>
  <r>
    <x v="3"/>
    <x v="0"/>
    <m/>
    <m/>
    <m/>
    <m/>
    <s v="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_x000a_"/>
    <s v="Acta de comité"/>
    <s v="Acta de comité"/>
    <n v="1"/>
    <d v="2024-12-02T00:00:00"/>
    <d v="2025-02-28T00:00:00"/>
    <n v="12.571428571428571"/>
    <n v="1"/>
    <s v="DGI_x000a_Subdirección de Factura electrónica y soluciones operativas_x000a_Subdirección de Servicio al Ciudadano"/>
    <n v="1"/>
    <x v="1"/>
  </r>
  <r>
    <x v="3"/>
    <x v="0"/>
    <s v="Auditoría al Proyecto de Implementación de Factura Electrónica y Controles a Proveedores Tecnológicos _x000a_AFE 2024-006"/>
    <s v="AFE 2024-006_x000a__x000a_H4"/>
    <s v="Hallazgo No. 4. Inconsistencias entre la información depurada y el protocolo de la depuración de bases de datos del Premio Fiscal 2023 _x000a__x000a_Verificada la base de datos depurada sobre la cual se realizó el sorteo del Premio Fiscal 2023 y la aplicación del protocolo relacionado en el artículo 10 de la resolución 8743 de 2023 que reglamentó la ejecución de dicho premio, se encontró lo siguiente: _x000a_ _x000a_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_x000a__x000a_1._x0009_Campo denominado VAL_CORREO_ELECTRONICO registro de correos sin la sintaxis correcta (nombre@dominio), registro de correos de tipo numérico, registros en blanco, registros de correos sin dominios válidos, más de dos correos registrados en el mismo campo. _x000a__x000a_2._x0009_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_x000a__x000a_3._x0009_Campo NUM_IDENTIFICACIÓN se evidencian datos con números incoherentes, por ejemplo: 1111111, campos con datos de NIT. (Anexo_No.4_SI). _x000a_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
    <s v="Lo anterior, se debe a deficiencias en la elaboración, aplicación, validación y control de correcto uso del protocolo determinado para la depuración de la base de datos del sorteo del Premio Fiscal “La Factura Electrónica Me Premia” 2023."/>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1"/>
    <s v="DGI_x000a_Subdirección de Factura Electrónica y Soluciones Operativas_x000a_Subdirección de Servicio al Ciudadano"/>
    <n v="1"/>
    <x v="1"/>
  </r>
  <r>
    <x v="3"/>
    <x v="0"/>
    <s v="Auditoría al Proyecto de Implementación de Factura Electrónica y Controles a Proveedores Tecnológicos _x000a_AFE 2024-006"/>
    <s v="AFE 2024-006_x000a__x000a_H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1"/>
  </r>
  <r>
    <x v="3"/>
    <x v="0"/>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1"/>
    <s v="DGI_x000a_Subdirección de Factura Electrónica y Soluciones Operativas"/>
    <n v="1"/>
    <x v="1"/>
  </r>
  <r>
    <x v="3"/>
    <x v="0"/>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13"/>
    <s v="DGI_x000a_Subdirección de Factura Electrónica y Soluciones Operativas"/>
    <n v="1"/>
    <x v="1"/>
  </r>
  <r>
    <x v="3"/>
    <x v="0"/>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1"/>
    <s v="DGI_x000a_Subdirección de Factura Electrónica y Soluciones Operativas_x000a__x000a_Subdirección de Infraestructura Tecnológica y de Operaciones"/>
    <n v="1"/>
    <x v="1"/>
  </r>
  <r>
    <x v="3"/>
    <x v="0"/>
    <m/>
    <m/>
    <m/>
    <m/>
    <s v="5. Elaborar un plan de acción derivado de las decisiones tomadas en la mesa de trabajo"/>
    <s v="Plan de acción "/>
    <s v="Plan de acción "/>
    <n v="1"/>
    <d v="2025-03-01T00:00:00"/>
    <d v="2025-04-30T00:00:00"/>
    <n v="8.5714285714285712"/>
    <n v="1"/>
    <s v="DGI_x000a_Subdirección de Factura Electrónica y Soluciones Operativas_x000a__x000a_Subdirección de Infraestructura Tecnológica y de Operaciones"/>
    <n v="1"/>
    <x v="1"/>
  </r>
  <r>
    <x v="3"/>
    <x v="0"/>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1"/>
    <s v="DGI_x000a_Subdirección de Factura Electrónica y Soluciones Operativas_x000a__x000a_Subdirección de Innovación y Proyectos"/>
    <n v="1"/>
    <x v="1"/>
  </r>
  <r>
    <x v="3"/>
    <x v="0"/>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1"/>
    <s v="DGI_x000a_Subdirección de Factura Electrónica y Soluciones Operativas_x000a__x000a_Subdirección de Innovación y Proyectos"/>
    <n v="1"/>
    <x v="1"/>
  </r>
  <r>
    <x v="3"/>
    <x v="0"/>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6-10-31T00:00:00"/>
    <n v="65.142857142857139"/>
    <n v="0.06"/>
    <s v="DGI_x000a_Subdirección de Factura Electrónica y Soluciones Operativas_x000a__x000a_Subdirección de Innovación y Proyectos"/>
    <n v="0.06"/>
    <x v="0"/>
  </r>
  <r>
    <x v="3"/>
    <x v="0"/>
    <s v="Auditoría al Proyecto de Implementación de Factura Electrónica y Controles a Proveedores Tecnológicos _x000a_AFE 2024-006"/>
    <s v="AFE 2024-006_x000a__x000a_H7"/>
    <s v="Hallazgo No. 7. Deficiencias en la documentación y manuales de los sistemas de información _x000a__x000a_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_x000a__x000a_1._x0009_Falta de Manuales de Administración del Sistema Premio Fiscal 2023 -&quot;La Factura Electrónica Me Premia&quot;. _x000a_2._x0009_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_x000a__x000a_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
    <s v="Debido a la falta de monitoreo y gestión en la actualización de la documentación técnica de los sistemas de información que apoyan el subproceso de  Factura Electrónica y Servicios Digitales,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1"/>
  </r>
  <r>
    <x v="3"/>
    <x v="0"/>
    <m/>
    <m/>
    <m/>
    <m/>
    <s v="2. Actualizar la documentación técnica del Sistema de Facturación Electrónica - SFESO _x000a_-Manual del Administrador._x000a_-Diccionario de Datos. _x000a_- Arquitectura de Software."/>
    <s v="Documentos  técnicos  actualizados "/>
    <s v="Documentos  técnicos  actualizados "/>
    <n v="3"/>
    <d v="2025-01-15T00:00:00"/>
    <d v="2025-09-30T00:00:00"/>
    <n v="36.857142857142854"/>
    <n v="3"/>
    <s v="DGI_x000a_Subdirección de Factura electrónica y Soluciones Operativas_x000a__x000a_Subdirección de Innovación y Proyectos_x000a_Subdirección de Soluciones y Desarrollo_x000a_Subdirección de Procesamiento de Datos"/>
    <n v="1"/>
    <x v="1"/>
  </r>
  <r>
    <x v="3"/>
    <x v="0"/>
    <s v="Auditoría al Proyecto de Implementación de Factura Electrónica y Controles a Proveedores Tecnológicos _x000a_AFE 2024-006"/>
    <s v="AFE 2024-006_x000a__x000a_H8"/>
    <s v="Hallazgo No. 8. Inconsistencias en el cumplimiento de los Acuerdos de Niveles de Servicio - ANS establecidos para la atención de solicitudes en las herramientas Aranda, Service Now y Bugs sobre el Sistema de Factura Electrónica - SFESO_x000a__x000a_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_x000a__x000a_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
    <s v="Debido a deficiencias en la gestión y monitoreo de los acuerdos de niveles de servicios para la atención de incidentes y requerimientos funcionales y no funcionales para los sistemas de información que apoyan el subproceso "/>
    <s v="1. Diseñar un reporte de seguimiento de ANS por cada integrante del equipo de mesa de soporte para los incidentes registrados en la herramienta SERVICENOW y posterior escalamiento en BUGs. Esta solicitud se hará al área encargada de implementar reportes dentro de la herramienta._x000a__x000a_"/>
    <s v="Reporte de seguimiento de ANS implementado "/>
    <s v="Reporte de seguimiento de ANS implementado "/>
    <n v="1"/>
    <d v="2024-12-02T00:00:00"/>
    <d v="2024-12-31T00:00:00"/>
    <n v="4.1428571428571432"/>
    <n v="1"/>
    <s v="DGI_x000a_Subdirección de Factura Electronica y Soluciones Operativas_x000a__x000a_Subdirección de Soluciones y Desarrollo"/>
    <n v="1"/>
    <x v="1"/>
  </r>
  <r>
    <x v="3"/>
    <x v="0"/>
    <m/>
    <m/>
    <m/>
    <m/>
    <s v="2. Realizar reunión semanal con Administracion Técnica para la validación de incidentes escalados y que estén sin resolver, registrando en un acta dicha situación y la gestiones adelantadas."/>
    <s v="Acta de Reunion de las sesiones semanales realizadas que registren  cumplimiento de los ANS, la documentación, trazabilidad y la gestión de los casos reportados."/>
    <s v="Acta de Reunion de las sesiones semanales realizadas que registren  cumplimiento de los ANS, la documentación, trazabilidad y la gestión de los casos reportados."/>
    <n v="25"/>
    <d v="2025-01-15T00:00:00"/>
    <d v="2025-06-15T00:00:00"/>
    <n v="21.571428571428573"/>
    <n v="25"/>
    <s v="DGI_x000a_Subdirección de Factura Electronica y Soluciones Operativas_x000a__x000a_Subdirección de Soluciones y Desarrollo"/>
    <n v="1"/>
    <x v="1"/>
  </r>
  <r>
    <x v="3"/>
    <x v="0"/>
    <s v="Auditoria a la Gestión de Cartera_x000a_AGC2025-003"/>
    <s v="AGC2025-003_x000a__x000a_H1"/>
    <s v="Hallazgo No.1 Ausencia de informes y de seguimiento a la gestión del secuestre (D)_x000a__x000a_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_x000a__x000a_a._x0009_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_x000a__x000a_b._x0009_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_x000a__x000a_c._x0009_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_x000a__x000a_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_x000a__x000a_d._x0009_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_x000a__x000a_e._x0009_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_x000a__x000a_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_x000a__x000a_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_x000a_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
    <s v="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
    <s v="Realizar seguimiento a la correcta gestión de los auxiliares de justicia  y entrega de bienes adjudicados"/>
    <s v="Revisar mensualmente una muestra del 10% de los bienes en los que se haya designado auxiliar de justicia/secuestre, incluyendo para el muestreo los expedientes que cumplan con los siguientes criterios: _x000a__x000a_1. Mayores cuantías en el avalúo del bien_x000a_2. Expedientes con obligaciones próximas a prescribir_x000a_3. Auxiliares de justicia/secuestres que no hayan rendido cuentas en el último trimestre_x000a_4. Bienes que no hayan sido objeto de revisión en el periodo anterior_x000a__x000a_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
    <s v="Informe"/>
    <n v="24"/>
    <d v="2025-09-01T00:00:00"/>
    <d v="2026-08-31T00:00:00"/>
    <n v="52"/>
    <n v="8"/>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0"/>
  </r>
  <r>
    <x v="3"/>
    <x v="0"/>
    <m/>
    <m/>
    <m/>
    <m/>
    <m/>
    <s v="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1"/>
  </r>
  <r>
    <x v="3"/>
    <x v="0"/>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s v="Auditoria a la Gestión de Cartera_x000a_AGC2025-003"/>
    <s v="AGC2025-003_x000a__x000a_H2"/>
    <s v="Hallazgo No.2 Deficiencias en el seguimiento a las facilidades de pago_x000a__x000a_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_x000a__x000a_a._x0009_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_x000a__x000a_b._x0009_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_x000a__x000a_c._x0009_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_x000a__x000a_d._x0009_Inconsistencias en la información registrada en el control de facilidades de pago formato FT-COT-2616 &quot;Control facilidades de pago” y FT-COT-2639 &quot;Control a facilidades de pago – Normas transitorias&quot;. DSI Medellín. NIT 811.022.917, 901.528.551, 72.344.185, 1.128.264.998, 900.455.326, 900.284.917, 900.958.259, 900.263.762, 70.163.877, 8.128.266, 70.130.864, 98.626.930, 900.823.127, 1.017.185.790._x000a_e._x0009_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_x000a__x000a_f._x0009_Falta la expedición de la resolución de cumplimiento de la facilidad de pago, donde han transcurrido hasta 14 meses desde la finalización del pago de la última cuota por parte del contribuyente. DSI Medellín. NIT 8.128.266, 72.344.185_x000a__x000a_Con lo anterior, se incumplen criterios normativos, dimensiones de MIPG y procedimientos institucionales generando efectos y riesgos con ocasión a las causas como se muestra en la siguiente tabla:_x000a__x000a_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_x000a__x000a_Riesgos: Exposición a los riesgos R1 “Obligaciones exigibles no gestionadas eficientemente en los términos de la ley y los procedimientos” de la Matriz de riesgos del Subproceso Administración de Cartera V4 del 11/10/2022."/>
    <s v="Deficiencias en el seguimiento de las facilidades de acuerdo con los términos establecidos para verificar su cumplimiento e inaplicación de los controles definidos en los procedimientos."/>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m/>
    <m/>
    <m/>
    <m/>
    <s v="Realizar seguimiento y generar alertas a la gestión de las facilidades de pago otorgadas"/>
    <s v="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
    <s v="Informe"/>
    <n v="12"/>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0"/>
  </r>
  <r>
    <x v="3"/>
    <x v="0"/>
    <m/>
    <m/>
    <m/>
    <m/>
    <m/>
    <s v="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
    <s v="Informe"/>
    <n v="8"/>
    <d v="2025-09-01T00:00:00"/>
    <d v="2026-08-31T00:00:00"/>
    <n v="52"/>
    <n v="2"/>
    <s v="DGI_x000a_Dirección de Gestión de Impuestos_x000a_Subdirección de Cobranzas y Control Extensivo_x000a_Coordinación de Cobranzas_x000a__x000a_Dirección Seccional de Impuestos de Medellín_x000a__x000a_Dirección Seccional de Impuestos y Aduanas de Bucaramanga"/>
    <n v="0.25"/>
    <x v="0"/>
  </r>
  <r>
    <x v="3"/>
    <x v="0"/>
    <s v="Auditoria a la Gestión de Cartera_x000a_AGC2025-003"/>
    <s v="AGC2025-003_x000a__x000a_H3"/>
    <s v="Hallazgo No.3 Deficiencias en la gestión de cobro e incumplimiento de los términos señalados en el procedimiento para el trámite de las actuaciones._x000a__x000a_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quot;Inventario de bienes embargados&quot;, se evidenció que:_x000a__x000a_a._x0009_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_x000a__x000a_b._x0009_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_x000a__x000a_c._x0009_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_x000a__x000a_d._x0009_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_x000a__x000a_e._x0009_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_x000a__x000a_En el mismo sentido se presentan 19 mandamientos de pagos en estado “capturado en el área técnica” y 18 resoluciones de embargo de créditos u otros derechos semejantes, sin evidencia del trámite de notificación o comunicación respectivamente. Anexo No.2 DSIA Bucaramanga._x000a__x000a_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_x000a__x000a_g._x0009_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_x000a__x000a_h._x0009_Desactualización del formato FT-COT-5255 &quot;Inventario de bienes embargados&quot;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_x000a__x000a_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_x000a__x000a_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
    <s v="Insuficiencias en las labores de seguimiento y control por parte de los responsables del proceso para la expedición de los actos administrativos, en el registro de las obligaciones del contribuyente y su correspondiente notificación y/o comunicación."/>
    <s v="Identificar en el inventario de cartera obligaciones sin gestión de cobro y adelantar las actuaciones procedentes, teniendo en cuenta criterios de priorización"/>
    <s v="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
    <s v="Reporte de obligaciones con actuaciones realizadas"/>
    <n v="6"/>
    <d v="2025-09-01T00:00:00"/>
    <d v="2026-08-31T00:00:00"/>
    <n v="52"/>
    <n v="1"/>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m/>
    <m/>
    <m/>
    <m/>
    <s v="Realizar seguimiento a la eficaz comunicación y/o notificación de actos administrativos proferidos por las áreas de cobranzas"/>
    <s v="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
    <s v="Informe"/>
    <n v="8"/>
    <d v="2025-09-01T00:00:00"/>
    <d v="2026-08-31T00:00:00"/>
    <n v="52"/>
    <n v="2"/>
    <s v="DGI_x000a_Dirección de Gestión de Impuestos_x000a_Subdirección de Cobranzas y Control Extensivo_x000a_Coordinación de Cobranzas_x000a__x000a_Dirección Seccional de Impuestos de Medellín_x000a__x000a_Dirección Seccional de Impuestos y Aduanas de Bucaramanga"/>
    <n v="0.25"/>
    <x v="0"/>
  </r>
  <r>
    <x v="3"/>
    <x v="0"/>
    <m/>
    <m/>
    <m/>
    <m/>
    <s v="Realizar, según sea procedente, las actuaciones para subsanar las situaciones detectadas en el proceso de auditoria"/>
    <s v="Revisar los casos descritos en los Anexos 1 y 2 de las situaciones encontradas para garantizar la comunicación y/o notificación procedente"/>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1"/>
  </r>
  <r>
    <x v="3"/>
    <x v="0"/>
    <m/>
    <m/>
    <m/>
    <m/>
    <m/>
    <s v="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1"/>
  </r>
  <r>
    <x v="3"/>
    <x v="0"/>
    <m/>
    <m/>
    <m/>
    <m/>
    <m/>
    <s v=" Revisar el caso de posible prescripción (literal b), para adelantar las actuaciones a que haya lugar, y/o proferir el acto administrativo para la declaratoria de prescripción de la(s) obligaciones(s) "/>
    <s v="Informe"/>
    <n v="1"/>
    <d v="2025-09-01T00:00:00"/>
    <d v="2025-11-30T00:00:00"/>
    <n v="12.857142857142858"/>
    <n v="1"/>
    <s v="DGI_x000a_Dirección de Gestión de Impuestos_x000a_Subdirección de Cobranzas y Control Extensivo_x000a_Coordinación de Cobranzas_x000a__x000a_Dirección Seccional de Impuestos de Medellín"/>
    <n v="1"/>
    <x v="1"/>
  </r>
  <r>
    <x v="3"/>
    <x v="0"/>
    <m/>
    <m/>
    <m/>
    <m/>
    <m/>
    <s v="Revisar el caso en particular (literal c) para reclasificar el segmento de cartera al que pertenece según los criterios definidos en el IN-COT-0305 &quot;Clasificación de la cartera&quot; actualizando la información en el FT-COT-2615 &quot;Seguimiento y control a procesos concursales&quot;"/>
    <s v="Informe"/>
    <n v="1"/>
    <d v="2025-09-01T00:00:00"/>
    <d v="2025-11-30T00:00:00"/>
    <n v="12.857142857142858"/>
    <n v="1"/>
    <s v="DGI_x000a_Dirección de Gestión de Impuestos_x000a_Subdirección de Cobranzas y Control Extensivo_x000a_Coordinación de Cobranzas_x000a__x000a_Dirección Seccional de Impuestos y Aduanas de Bucaramanga"/>
    <n v="1"/>
    <x v="1"/>
  </r>
  <r>
    <x v="3"/>
    <x v="0"/>
    <m/>
    <m/>
    <m/>
    <m/>
    <s v="Realizar validaciones de presuntos casos de duplicidad en la cartera"/>
    <s v="Detectar mensualmente casos de presunta duplicidad en la cartera, remitiendo a las Direcciones Seccionales la relación de presuntas duplicidades para que se adelante la gestión procedente"/>
    <s v="Informe"/>
    <n v="12"/>
    <d v="2025-09-01T00:00:00"/>
    <d v="2026-08-31T00:00:00"/>
    <n v="52"/>
    <n v="3"/>
    <s v="DGI_x000a_Dirección de Gestión de Impuestos_x000a_Subdirección de Cobranzas y Control Extensivo_x000a_Coordinación de Cobranzas"/>
    <n v="0.25"/>
    <x v="0"/>
  </r>
  <r>
    <x v="3"/>
    <x v="0"/>
    <s v="Auditoria a la Gestión de Cartera_x000a_AGC2025-003"/>
    <s v="AGC2025-003_x000a__x000a_H4"/>
    <s v="Hallazgo No.4 Depósitos judiciales producto de remate y de embargo de créditos u otros derechos semejantes sin gestionar_x000a__x000a_Verificada la gestión de los depósitos judiciales constituidos a favor de la Nación UAE DIAN producto de remates, embargo de créditos u otros derechos semejantes y/o de la productividad de los bienes secuestrados; así como el seguimiento y control realizado, se evidenció:_x000a__x000a_a._x0009_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_x000a__x000a_b._x0009_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_x000a__x000a_c._x0009_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_x000a__x000a__x000a_d._x0009_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_x000a__x000a_e._x0009_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_x000a_Con lo anterior, se incumplen criterios normativos, dimensiones de MIPG y procedimientos institucionales generando efectos y riesgos con ocasión a las causas como se muestra en la siguiente tabla:_x000a__x000a_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_x000a__x000a_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
    <s v="Falencias en el control y en las actividades de verificación para la oportuna y debida gestión de los depósitos bien sea para su aplicación en las obligaciones o endoso al contribuyente según corresponda."/>
    <s v="Realizar, según sea procedente, las actuaciones para subsanar las situaciones detectadas en el proceso de auditoria"/>
    <s v="Verificar el cumplimiento de requisitos legales para la aplicación, endoso, fraccionamiento y/o conversión de los depósitos judiciales identificados en la Auditoría AGC 2025-003 como &quot;pendientes de gestionar&quot; y proferir los actos administrativos necesarios para su efectiva gestión, en los casos en que sea procedente"/>
    <s v="Informe"/>
    <n v="2"/>
    <d v="2025-09-01T00:00:00"/>
    <d v="2026-02-28T00:00:00"/>
    <n v="25.714285714285715"/>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0"/>
  </r>
  <r>
    <x v="3"/>
    <x v="0"/>
    <m/>
    <m/>
    <m/>
    <m/>
    <s v="Realizar seguimiento a la eficaz gestión de los depósitos judiciales"/>
    <s v="Enviar trimestralmente a los funcionarios de cobro una relación de Títulos de Deposito Judicial sin gestionar, priorizando la gestión según los siguientes criterios:_x000a_1. Mayores cuantías del Titulo de Deposito Judicial_x000a_2. Títulos de mas de 6 meses de conformación"/>
    <s v="Reporte de títulos gestionados"/>
    <n v="8"/>
    <d v="2025-09-01T00:00:00"/>
    <d v="2026-08-31T00:00:00"/>
    <n v="52"/>
    <n v="2"/>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25"/>
    <x v="0"/>
  </r>
  <r>
    <x v="3"/>
    <x v="0"/>
    <m/>
    <m/>
    <m/>
    <m/>
    <m/>
    <s v="Revisar bimestralmente una muestra de 10 expedientes en los que se hayan endosado depósitos judiciales, validando que dentro del expediente obre soporte de la comunicación del endoso al contribuyente"/>
    <s v="Informe"/>
    <n v="12"/>
    <d v="2025-09-01T00:00:00"/>
    <d v="2026-08-31T00:00:00"/>
    <n v="52"/>
    <n v="4"/>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estión de Cobranzas"/>
    <n v="0.33333333333333331"/>
    <x v="0"/>
  </r>
  <r>
    <x v="3"/>
    <x v="0"/>
    <s v="Auditoria a la Gestión de Cartera_x000a_AGC2025-003"/>
    <s v="AGC2025-003_x000a__x000a_H5"/>
    <s v="Hallazgo No.5 Inadecuada gestión documental en la conformación de los expedientes de cobro _x000a__x000a_Revisada la conformación de los expedientes del proceso de Recuperación de Cartera, el cumplimiento de las normas relacionadas con la gestión documental emitidas por el Archivo General de la Nación y los procedimientos internos se evidenció:_x0009__x000a__x0009__x000a_a._x0009_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_x000a__x000a_Criterios:_x000a_Artículo 12 del Acuerdo 02 de 2014 del Archivo General de la Nación; Procedimiento - PR-ADF-0163 V4; numeral 4 del Instructivo - IN-ADF-0132 V5; Formato FT-ADF-2558 “Hoja de control unidad documental”._x000a__x000a_Riesgos:_x000a_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
    <s v="Deficiencias en la implementación de controles para la conformación de los expedientes de acuerdo con los lineamientos de gestión documental."/>
    <s v="Realizar seguimiento a la aplicación de normas de gestión documental"/>
    <s v="Seleccionar bimestralmente una muestra de 20 expedientes para revisar la correcta aplicación de procedimientos de conformación de expedientes"/>
    <s v="Informe de chequeos realizados"/>
    <n v="12"/>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0"/>
  </r>
  <r>
    <x v="3"/>
    <x v="0"/>
    <s v="Auditoria a la Gestión de Cartera_x000a_AGC2025-003"/>
    <s v="AGC2025-003_x000a__x000a_H6"/>
    <s v="Hallazgo No.6 Deficiencias en el registro y la publicación de los activos de información en el portal web de la Entidad, enlace de transparencia y en la herramienta de Gestión, Riesgo y Control GRC._x000a__x000a_Dirección de Gestión de Impuestos/Subdirección de Cobranzas y Control Extensivo/Oficina de Seguridad de la Información_x000a__x000a_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_x000a__x000a_a._x0009_El activo de información “Remates Virtuales” registrado en la herramienta de Gestión Riesgo y Control como &quot;Aplicativo Remate Virtual-SCCE NIVEL CENTRAL&quot;, no cuenta con el registro de riesgos, controles ni planes de acción._x000a__x000a_b._x0009_En el enlace de trasparencia del portal Web de la Entidad, el Activo “Remate Virtual-SCCE NIVEL CENTRAL” no se identificó la categoría de este activo, al señalarse como “No aplica”._x000a__x000a_c._x0009_En el “Anexo de Roles de las soluciones tecnológicas según procedimientos y procesos_V4_R011”, no se encuentra registrado el repositorio Obliga, además dicho anexo presenta desactualización de los procedimientos asociados a los SIES antes mencionados._x000a__x000a_Criterios:_x000a_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_x000a_Riesgos:_x000a_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
    <s v="Deficiencias en el seguimiento, control y monitoreo de los registros de los activos de información que apoyan al proceso auditado."/>
    <s v="Analizar, determinar, solicitar la actualización y actualizar, conforme sea procedente, el activo de información &quot;Sistema de Remates Virtuales&quot; y el &quot;Anexo de Roles&quot;"/>
    <s v="Analizar, determinar, solicitar la actualización y actualizar, conforme sea procedente, en la herramienta GRC y Portal Web de la entidad el activo de información &quot;Sistema de Remates Virtuales&quot; con sus: riesgos, planes de acción, controles asociados y categoría"/>
    <s v="Activo actualizado en la Herramienta de Gestión, Riesgo y Cumplimiento GRC"/>
    <n v="1"/>
    <d v="2025-09-01T00:00:00"/>
    <d v="2026-03-31T00:00:00"/>
    <n v="30.142857142857142"/>
    <n v="1"/>
    <s v="DGI_x000a_Dirección de Gestión de Impuestos_x000a_Subdirección de Cobranzas y Control Extensivo_x000a_Coordinación de Cobranzas_x000a__x000a_Oficina de Seguridad de la Información"/>
    <n v="1"/>
    <x v="1"/>
  </r>
  <r>
    <x v="3"/>
    <x v="0"/>
    <m/>
    <m/>
    <m/>
    <m/>
    <m/>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1"/>
    <s v="DGI_x000a_Dirección de Gestión de Impuestos_x000a_Subdirección de Cobranzas y Control Extensivo_x000a_Coordinación de Cobranzas_x000a__x000a_Dirección de Gestión de Innovación y Tecnología_x000a_Subdirección de Soluciones y Desarrollo"/>
    <n v="1"/>
    <x v="1"/>
  </r>
  <r>
    <x v="3"/>
    <x v="0"/>
    <s v="Auditoria a la Gestión de Cartera_x000a_AGC2025-003"/>
    <s v="AGC2025-003_x000a__x000a_H7"/>
    <s v="Hallazgo No.7 Falta de completitud de los manuales y documentación técnica, soporte de base de datos de los sistemas de información que apoyan al proceso de Recuperación de Cartera._x000a__x000a_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_x000a__x000a_a._x0009_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_x000a__x000a_b._x0009_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_x000a__x000a_c._x0009_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_x000a__x000a_d._x0009_Inexistencia del manual para usuario funcional del Sistema Remates Virtuales, que facilite el uso de las funcionalidades del sistema y de esta manera se eviten reprocesos, suspensión de las diligencias o acciones judiciales en contra de la entidad. DGIT/ DGI_x000a__x000a_e._x0009_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_x000a__x000a_Criterios:_x000a_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
    <s v="Deficiencias de control y seguimiento en la actualización de la documentación técnica, manuales de los sistemas de información; así como, utilización de sistemas obsoletos que carecen de soporte del fabricante en los sistemas que apoyan al proceso de Recuperación de Cartera."/>
    <s v="Actualizar el diccionario de datos en el repositorio central de Enterprise Architect (SIPAC) "/>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5-08-01T00:00:00"/>
    <d v="2026-07-15T00:00:00"/>
    <n v="49.714285714285715"/>
    <n v="0.65"/>
    <s v="DGIT_x000a_Dirección de Gestión de Innovación y Tecnología_x000a_Subdirección de Soluciones y Desarrollo _x000a_Subdirección Innovación y Proyectos "/>
    <n v="0.65"/>
    <x v="0"/>
  </r>
  <r>
    <x v="3"/>
    <x v="0"/>
    <m/>
    <m/>
    <m/>
    <m/>
    <s v="Actualizar el diccionario de datos en el repositorio central de Enterprise Architect (Remates Virtuales)"/>
    <s v="Habilitar el repositorio y usuario de acceso para los ingenieros que van a realizar la actualización. Revisar el estado actual  y actualizar  la información de cada una de las tablas que hacen parte del sistema de Remates Virtuales en el repositorio central de Enterprise Architec"/>
    <s v="Diccionario de datos actualizado"/>
    <n v="1"/>
    <d v="2025-12-01T00:00:00"/>
    <d v="2027-01-31T00:00:00"/>
    <n v="60.857142857142854"/>
    <n v="0"/>
    <s v="DGIT_x000a_Dirección de Gestión de Innovación y Tecnología_x000a_Subdirección de Soluciones y Desarrollo _x000a_Subdirección Innovación y Proyectos "/>
    <n v="0"/>
    <x v="0"/>
  </r>
  <r>
    <x v="3"/>
    <x v="0"/>
    <m/>
    <m/>
    <m/>
    <m/>
    <s v="Actualizar el diccionario de datos en el repositorio central de Enterprise Architect (Obligación Financiera)"/>
    <s v="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
    <s v="Diccionario de datos actualizado"/>
    <n v="1"/>
    <d v="2025-08-01T00:00:00"/>
    <d v="2026-01-30T00:00:00"/>
    <n v="26"/>
    <n v="0.3"/>
    <s v="DGIT_x000a_Dirección de Gestión de Innovación y Tecnología_x000a_Subdirección de Soluciones y Desarrollo _x000a_Subdirección Innovación y Proyectos "/>
    <n v="0.3"/>
    <x v="0"/>
  </r>
  <r>
    <x v="3"/>
    <x v="0"/>
    <m/>
    <m/>
    <m/>
    <m/>
    <s v="Actualizar el manual técnico de SIPAC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15T00:00:00"/>
    <d v="2026-02-10T00:00:00"/>
    <n v="25.571428571428573"/>
    <n v="0.5"/>
    <s v="DGIT_x000a_Dirección de Gestión de Innovación y Tecnología_x000a_Subdirección de Soluciones y Desarrollo _x000a_Subdirección Innovación y Proyectos "/>
    <n v="0.5"/>
    <x v="0"/>
  </r>
  <r>
    <x v="3"/>
    <x v="0"/>
    <m/>
    <m/>
    <m/>
    <m/>
    <s v="Actualizar el manual técnico de Obligación Financiera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08T00:00:00"/>
    <d v="2026-01-31T00:00:00"/>
    <n v="25.142857142857142"/>
    <n v="0.3"/>
    <s v="DGIT_x000a_Dirección de Gestión de Innovación y Tecnología_x000a_Subdirección de Soluciones y Desarrollo _x000a_Subdirección Innovación y Proyectos "/>
    <n v="0.3"/>
    <x v="0"/>
  </r>
  <r>
    <x v="3"/>
    <x v="0"/>
    <m/>
    <m/>
    <m/>
    <m/>
    <s v="Actualizar el manual técnico de Remates Virtuales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12-01T00:00:00"/>
    <d v="2026-12-31T00:00:00"/>
    <n v="56.428571428571431"/>
    <n v="0"/>
    <s v="DGIT_x000a_Dirección de Gestión de Innovación y Tecnología_x000a_Subdirección de Soluciones y Desarrollo _x000a_Subdirección Innovación y Proyectos "/>
    <n v="0"/>
    <x v="0"/>
  </r>
  <r>
    <x v="3"/>
    <x v="0"/>
    <m/>
    <m/>
    <m/>
    <m/>
    <s v="Diseñar el manual técnico del Repositorio Obliga "/>
    <s v="Definir los diferentes componentes técnicos del repositorio Obliga "/>
    <s v="Manual técnico"/>
    <n v="1"/>
    <d v="2025-09-01T00:00:00"/>
    <d v="2026-12-31T00:00:00"/>
    <n v="69.428571428571431"/>
    <n v="0.5"/>
    <s v="DGIT_x000a_Dirección de Gestión de Innovación y Tecnología_x000a_Subdirección de Soluciones y Desarrollo _x000a_Subdirección Innovación y Proyectos "/>
    <n v="0.5"/>
    <x v="0"/>
  </r>
  <r>
    <x v="3"/>
    <x v="0"/>
    <m/>
    <m/>
    <m/>
    <m/>
    <s v="Revisar y actualizar el manual de usuario del sistema de remates virtuales"/>
    <s v="Revisar y actualizar, en lo pertinente, el manual de usuario del sistema de remates virtuales"/>
    <s v="Manual de usuario del sistema de remates virtuales actualizado"/>
    <n v="1"/>
    <d v="2025-09-01T00:00:00"/>
    <d v="2026-04-30T00:00:00"/>
    <n v="34.428571428571431"/>
    <n v="1"/>
    <s v="DGI_x000a_Dirección de Gestión de Impuestos_x000a_Subdirección de Cobranzas y Control Extensivo_x000a_Coordinación de Cobranzas"/>
    <n v="1"/>
    <x v="1"/>
  </r>
  <r>
    <x v="3"/>
    <x v="0"/>
    <m/>
    <m/>
    <m/>
    <m/>
    <s v="Iniciar el desarrollo de la solución tecnológica para el módulo de Cobranzas "/>
    <s v="Desarrollo de la solución"/>
    <s v="Informes trimestrales de seguimiento"/>
    <n v="7"/>
    <d v="2026-01-02T00:00:00"/>
    <d v="2027-09-30T00:00:00"/>
    <n v="90.857142857142861"/>
    <n v="0"/>
    <s v="DGIT_x000a_Dirección de Gestión de Innovación y Tecnología_x000a_Subdirección de Soluciones y Desarrollo _x000a_Subdirección Innovación y Proyectos "/>
    <n v="0"/>
    <x v="0"/>
  </r>
  <r>
    <x v="3"/>
    <x v="0"/>
    <m/>
    <m/>
    <m/>
    <m/>
    <s v="Iniciar la implementación de la solución tecnológica para el módulo de Cobranzas"/>
    <s v="Pruebas y evaluación funcional"/>
    <s v=" (01) Un  formato de Aceptación de Pruebas funcionales y salida a producción - FT-IIT-1851."/>
    <n v="1"/>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0"/>
  </r>
  <r>
    <x v="3"/>
    <x v="0"/>
    <m/>
    <m/>
    <m/>
    <m/>
    <s v="Poner en  producción la solución tecnológica para el módulo de Cobranzas "/>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0"/>
  </r>
  <r>
    <x v="3"/>
    <x v="0"/>
    <s v="Auditoria a la Gestión de Cartera_x000a_AGC2025-003"/>
    <s v="AGC2025-003_x000a__x000a_H8"/>
    <s v="Hallazgo No.8 Deficiencias en la gestión de roles de acceso de los sistemas de información_x000a__x000a_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_x000a__x000a_a._x0009_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_x000a__x000a_b._x0009_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_x000a__x000a_c._x0009_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_x000a__x000a_Criterios:_x000a_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_x000a_Riesgos:_x000a_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
    <s v="Fallas en el cumplimiento de los controles establecidos por parte de la primera y segunda línea de defensa en relación con la información, gestión y seguimiento a los roles de acceso a los sistemas de información que apoyan el proceso de Recuperación de Cartera."/>
    <s v="Analizar, determinar, solicitar la actualización y actualizar, conforme sea procedente, el &quot;Anexo de Roles&quot;"/>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1"/>
    <s v="DGI_x000a_Dirección de Gestión de Impuestos_x000a_Subdirección de Cobranzas y Control Extensivo_x000a_Coordinación de Cobranzas_x000a__x000a_Dirección de Gestión de Innovación y Tecnología_x000a_Subdirección de Soluciones y Desarrollo"/>
    <n v="1"/>
    <x v="1"/>
  </r>
  <r>
    <x v="3"/>
    <x v="0"/>
    <m/>
    <m/>
    <m/>
    <m/>
    <s v="Realizar, según sea procedente, las actuaciones para subsanar las situaciones detectadas en el proceso de auditoria"/>
    <s v="Revisar los casos descritos en el literal c del informe de auditoria y realizar la gestión pertinente para actualizar los roles asignados"/>
    <s v="Informe "/>
    <n v="1"/>
    <d v="2025-09-01T00:00:00"/>
    <d v="2026-03-31T00:00:00"/>
    <n v="30.142857142857142"/>
    <n v="0"/>
    <s v="DGI_x000a_Dirección de Gestión de Impuestos_x000a_Subdirección de Cobranzas y Control Extensivo_x000a_Coordinación de Cobranzas_x000a__x000a_Dirección Seccional de Impuestos y Aduanas de Bucaramanga"/>
    <n v="0"/>
    <x v="0"/>
  </r>
  <r>
    <x v="3"/>
    <x v="0"/>
    <s v="Auditoria a la Gestión de Cartera_x000a_AGC2025-003"/>
    <s v="AGC2025-003_x000a__x000a_H9"/>
    <s v="Hallazgo No.9 Deficiencias en el seguimiento y gestión de incidentes y/o requerimientos para los sistemas de información que apoyan al proceso _x000a__x000a_Verificados los casos de soporte para los sistemas de información que apoyan el Proceso de Recuperación de Cartera, se identificaron deficiencias en los mecanismos actuales para el seguimiento y gestión en la atención de los casos reportados así:_x000a__x000a_a._x0009_SIPAC_x000a__x000a_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quot;no se pudo realizar operación&quot; al generar actos, error al aplicar títulos judiciales, error en traslado electrónico de expedientes, entre otros. Anexo No.5 Incidentes. DGIT/DGI_x000a__x000a_b._x0009_Remates Virtuales_x000a__x000a_•_x0009_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_x000a__x000a_•_x0009_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_x000a__x000a_Criterios:_x000a_Condiciones generales del procedimiento - PR-IIT-0458 V2; numeral 4.2 del Instructivo -IN-IIT-0255 V2._x000a_Riesgos: 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seguimiento, control y cumplimiento de la solución de los incidentes de los sistemas de información que apoyan al proceso auditado."/>
    <s v="Establecer el plan de atención para los casos reportados para SIPAC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07-22T00:00:00"/>
    <d v="2026-02-23T00:00:00"/>
    <n v="30.857142857142858"/>
    <n v="0.56999999999999995"/>
    <s v="DGI_x000a_Dirección de Gestión de Innovación y Tecnología_x000a_Subdirección de Soluciones y Desarrollo _x000a_Subdirección Innovación y Proyectos "/>
    <n v="0.56999999999999995"/>
    <x v="0"/>
  </r>
  <r>
    <x v="3"/>
    <x v="0"/>
    <m/>
    <m/>
    <m/>
    <m/>
    <s v="Establecer el plan de atención para los casos reportados para Remates Virtuales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12-01T00:00:00"/>
    <d v="2026-12-31T00:00:00"/>
    <n v="56.428571428571431"/>
    <n v="0"/>
    <s v="DGI_x000a_Dirección de Gestión de Innovación y Tecnología_x000a_Subdirección de Soluciones y Desarrollo _x000a_Subdirección Innovación y Proyectos "/>
    <n v="0"/>
    <x v="0"/>
  </r>
  <r>
    <x v="3"/>
    <x v="0"/>
    <s v="Auditoria a la Gestión de Cartera_x000a_AGC2025-003"/>
    <s v="AGC2025-003_x000a__x000a_H10"/>
    <s v="Hallazgo No.10 Fallas en la herramienta de Remates Virtuales para el registro y desarrollo de las audiencias_x000a__x000a_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_x000a__x000a_a._x0009_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_x000a__x000a_b._x0009_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_x000a__x000a_c._x0009_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_x000a__x000a_Criterios:_x000a_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registro de los incidentes del sistema de información de Remates Virtuales."/>
    <s v="Realizar, según sea procedente, las actuaciones para subsanar las situaciones detectadas en el proceso de auditoria"/>
    <s v="Validar en el SIE de remates virtuales el estado real de las diligencias de remate descritas en el Anexo 6, generando las gestiones correspondientes para el cierre de las diligencias (de ser procedente), o el reporte de fallas en el aplicativo si se considera necesario"/>
    <s v="Informe de gestión de cada caso"/>
    <n v="1"/>
    <d v="2025-09-01T00:00:00"/>
    <d v="2026-03-31T00:00:00"/>
    <n v="30.142857142857142"/>
    <n v="1"/>
    <s v="DGI_x000a_Dirección de Gestión de Impuestos_x000a_Subdirección de Cobranzas y Control Extensivo_x000a_Coordinación de Cobranzas_x000a__x000a_Impuestos de: Barranquilla, Bogotá, Cali, Cartagena, Cúcuta y de Medellín_x000a_Impuestos y Aduanas de: Armenia, Barrancabermeja, Bucaramanga, Ibagué, Manizales, Montería, Palmira, Pasto, Pereira, Popayán, Quibdó, Santa Marta, Sincelejo, Tuluá, Tunja, Villavicencio y de Yopal"/>
    <n v="1"/>
    <x v="1"/>
  </r>
  <r>
    <x v="3"/>
    <x v="0"/>
    <m/>
    <m/>
    <m/>
    <m/>
    <s v="Realizar las validaciones y generar las gestiones necesarias para la actualización del acta de audiencia de diligencia de remates"/>
    <s v="Identificar las diferencias entre el acta de audiencia de remate generada por el SIE de Remates Virtuales y la plantilla publicada en el Listado Maestro de documentos, al igual que la normatividad asociada, definiendo una plantilla final"/>
    <s v="Plantilla de acta de audiencia de remate actualizada"/>
    <n v="1"/>
    <d v="2025-09-01T00:00:00"/>
    <d v="2026-03-31T00:00:00"/>
    <n v="30.142857142857142"/>
    <n v="1"/>
    <s v="DGI_x000a_Dirección de Gestión de Impuestos_x000a_Subdirección de Cobranzas y Control Extensivo_x000a_Coordinación de Cobranzas"/>
    <n v="1"/>
    <x v="1"/>
  </r>
  <r>
    <x v="3"/>
    <x v="0"/>
    <m/>
    <m/>
    <m/>
    <m/>
    <m/>
    <s v="Desarrollar  mesa de trabajo con la Subdirección de Soluciones y Desarrollo para analizar la pertinencia y viabilidad de realizar ajustes en el SIE de Remates Virtuales para que el acta de audiencia se ajuste a la normatividad y los procesos"/>
    <s v="Memorias de mesa de trabajo"/>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_x000a_Subdirección de Innovación y Proyectos "/>
    <n v="0"/>
    <x v="0"/>
  </r>
  <r>
    <x v="3"/>
    <x v="0"/>
    <s v="Auditoria a la Gestión de Cartera_x000a_AGC2025-003"/>
    <s v="AGC2025-003_x000a__x000a_H11"/>
    <s v="Hallazgo No.11 Deficiencias en el cumplimiento de los criterios de accesibilidad Web_x000a__x000a_Verificado el cumplimiento de las directrices de accesibilidad Web para los Sistemas Obligación Financiera y Remates Virtuales a través de la herramienta Tawdis  se evidencio: _x000a__x000a_a._x0009_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_x000a__x000a_Criterios:_x000a_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_x000a_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cumplimiento y actualización de los criterios de accesibilidad Web para los sistemas de información Obligación Financiera y Remates Virtuales y deficiencias en el lenguaje del sitio."/>
    <s v="Realizar mesas de trabajo con el objetivo de definir la viabilidad y alcance de incluir los estándares de la Guía de Accesibilidad de Contenidos Web en el Sistema actual o en el nuevo sistema de gestión tributaria"/>
    <s v="Realizar mesas de trabajo con el objetivo de definir la viabilidad y alcance de incluir los estándares de la Guía de Accesibilidad de Contenidos Web en el Sistema actual (SIE Remates Virtuales - SIE Obligación Financiera) o en el nuevo sistema de gestión tributaria"/>
    <s v="Actas de reunión"/>
    <n v="2"/>
    <d v="2026-01-02T00:00:00"/>
    <d v="2026-09-30T00:00:00"/>
    <n v="38.714285714285715"/>
    <n v="0"/>
    <s v="DGI_x000a_Dirección de Gestión de Impuestos_x000a_Subdirección de Cobranzas y Control Extensivo_x000a_Coordinación de Cobranzas_x000a__x000a_Subdirección de Recaudo_x000a_Coordinación de Administracion de Aplicativos de Impuestos_x000a__x000a_Dirección de Gestión de Innovación y Tecnología_x000a_Subdirección de Soluciones y Desarrollo_x000a_Subdirección de Innovación y Proyectos "/>
    <n v="0"/>
    <x v="0"/>
  </r>
  <r>
    <x v="3"/>
    <x v="0"/>
    <s v="Auditoría a la Gestión de Accesos_x000a_AGA 2025-002"/>
    <s v="AGA 2025-002_x000a__x000a_H6_x000a_"/>
    <s v="Hallazgo 6. Falencias en la gestión de accesos y suplantación de usuarios en el Sistema RUT (D)_x000a_  _x000a_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_x000a__x000a_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_x000a_(...)"/>
    <s v="- Inoportuna inactivación de roles, _x000a__x000a_-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_x000a__x000a_- Desaprovechamiento del sistema de seguridad de auditoría de bases de datos, con el que cuenta la OSI y su correspondiente análisis."/>
    <s v="Identificar las bases de datos en los segmentos de producción"/>
    <s v="Realizar la busqueda de las bases de datos en los segmentos de producción "/>
    <s v="Listado de bases de datos identificadas"/>
    <n v="1"/>
    <d v="2025-09-01T00:00:00"/>
    <d v="2025-10-01T00:00:00"/>
    <n v="4.2857142857142856"/>
    <n v="1"/>
    <s v="DGI_x000a_Oficina de Seguridad de la Información "/>
    <n v="1"/>
    <x v="1"/>
  </r>
  <r>
    <x v="3"/>
    <x v="0"/>
    <m/>
    <m/>
    <m/>
    <m/>
    <s v="Instalar los agentes de guardium sobre los servidores de Bases de Datos  que hayan sido solicitados por la OSI"/>
    <s v="Solicitar la instalación de los clientes de guardium en los servidores faltantes (OSI) Instalación de los agentes de Guardium sobres los servidores de bases de datos "/>
    <s v="Reporte de instalación de agentes"/>
    <n v="1"/>
    <d v="2025-11-01T00:00:00"/>
    <d v="2026-01-31T00:00:00"/>
    <n v="13"/>
    <n v="0"/>
    <s v="DGI_x000a_Dirección de Gestión de Innovación y Tecnología _x000a_Subdirección de Infraestructura Tecnológica y de Operaciones _x000a_Oficina de Seguridad de la Información "/>
    <n v="0"/>
    <x v="0"/>
  </r>
  <r>
    <x v="3"/>
    <x v="0"/>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
    <s v="Anexo roles actualizado "/>
    <n v="1"/>
    <d v="2025-08-12T00:00:00"/>
    <d v="2026-02-28T00:00:00"/>
    <n v="28.571428571428573"/>
    <n v="0"/>
    <s v="DGI_x000a_Dirección de Gestión de Innovación y Tecnología _x000a_Subdirección de Soluciones y Desarrollo_x000a_Coordinación de Soporte Técnico al Usuario  _x000a__x000a_Dirección de Gestión de Impuestos_x000a_Subdirección de Factura electrónica y soluciones operativas_x000a__x000a_"/>
    <n v="0"/>
    <x v="0"/>
  </r>
  <r>
    <x v="3"/>
    <x v="0"/>
    <m/>
    <m/>
    <m/>
    <m/>
    <s v="Sensibilizar la aplicación del procedimiento PR-IIT-0455- &quot; Gestión de accesos&quot; a la Subdirección de RUT."/>
    <s v="1) sensibilización manejo de roles para garantizar que se de aplicación al procedimiento  PR-IIT-0455- &quot; Gestión de accesos&quot; "/>
    <s v="Listado de asistencia"/>
    <n v="1"/>
    <d v="2025-09-01T00:00:00"/>
    <d v="2025-10-31T00:00:00"/>
    <n v="8.5714285714285712"/>
    <n v="1"/>
    <s v="DGI_x000a_Dirección de Gestión de Innovación y Tecnología_x000a__x000a_Oficina de Seguridad de la Información"/>
    <n v="1"/>
    <x v="1"/>
  </r>
  <r>
    <x v="3"/>
    <x v="0"/>
    <m/>
    <m/>
    <m/>
    <m/>
    <s v="Realizar la verificación de los roles asignados a los funcionarios de la DIAN en el sistema MUISCA, enfocándose específicamente en aquellos relacionados con la Subdirección de Administración del RUT"/>
    <s v="2).Verificación de los roles asignados a través del informe de roles activos publicado por el área de Tecnología."/>
    <s v="Informe trimestral de monitoreo"/>
    <n v="4"/>
    <d v="2025-09-01T00:00:00"/>
    <d v="2026-09-01T00:00:00"/>
    <n v="52.142857142857146"/>
    <n v="1"/>
    <s v="DGI_x000a_Subdirección de Administración del RUT"/>
    <n v="0.25"/>
    <x v="0"/>
  </r>
  <r>
    <x v="3"/>
    <x v="0"/>
    <m/>
    <m/>
    <m/>
    <m/>
    <m/>
    <s v="3).Envío de correo dirigido a cada uno de los jefes de división, o a quien haga sus veces, informando las novedades encontradas y manifestando la necesidad de su cancelación o justificación."/>
    <s v="Correo trimestral de monitoreo"/>
    <n v="4"/>
    <d v="2025-09-01T00:00:00"/>
    <d v="2026-09-01T00:00:00"/>
    <n v="52.142857142857146"/>
    <n v="1"/>
    <s v="DGI_x000a_Subdirección de Administración del RUT"/>
    <n v="0.25"/>
    <x v="0"/>
  </r>
  <r>
    <x v="3"/>
    <x v="0"/>
    <m/>
    <m/>
    <m/>
    <m/>
    <m/>
    <s v="4).Seguimiento al cumplimiento por parte de los jefes de división, o de quien haga sus veces.         "/>
    <s v="Informe trimestral de monitoreo"/>
    <n v="4"/>
    <d v="2025-09-01T00:00:00"/>
    <d v="2026-09-01T00:00:00"/>
    <n v="52.142857142857146"/>
    <n v="0"/>
    <s v="DGI_x000a_Direcciones Seccionales"/>
    <n v="0"/>
    <x v="0"/>
  </r>
  <r>
    <x v="4"/>
    <x v="0"/>
    <s v="_x000a_Auditoría a la Operación en Zona Franca _x000a__x000a_H1_x000a__x000a_AZF-2025-005"/>
    <s v="AZF-2025-005"/>
    <s v="Hallazgo No. 1. Inconsistencias en la verificación de requisitos en las autorizaciones de tránsitos aduaneros (DSA de Bogotá Aeropuerto El Dorado)_x000a__x000a_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_x000a__x000a_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_x000a__x000a_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_x000a__x000a_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
    <s v="Inadecuada aplicación de las normas y procedimientos_x000a__x000a_Falencias en el seguimiento, monitoreo y control por parte de la primera línea de defensa e insuficiencia de controles de la matriz de riesgos de tránsito aduanero."/>
    <s v="A1  Realizar seguimiento a la presentación de la factura del servicio prestado dentro de la zona franca, para operaciones de salida con código 221, asignando la tarea específica a un grupo de funcionarios."/>
    <s v="Fortalecer la verificación de requisitos en las autorizaciones de tránsitos aduaneros, realizando una sensibilización trimestral a los funcionarios que realizan la actividad."/>
    <s v="Lista de asistencia y material presentado_x000a__x000a_"/>
    <n v="2"/>
    <d v="2025-09-04T00:00:00"/>
    <d v="2026-02-04T00:00:00"/>
    <n v="21.857142857142858"/>
    <n v="1"/>
    <s v="DGA_x000a_Dirección de Gestión de Aduanas _x000a_Subdirección de Operación Aduanera _x000a__x000a_DSA de Bogotá Aeropuerto El Dorado_x000a_División de Operación Aduanera_x000a_GIT Zona Franca"/>
    <n v="0.5"/>
    <x v="0"/>
  </r>
  <r>
    <x v="4"/>
    <x v="0"/>
    <m/>
    <m/>
    <m/>
    <m/>
    <m/>
    <s v="Realizar seguimiento mensual a cada solicitud de autorización de transito aduanero, en la que se aporte la factura del servicio prestado dentro de la zona franca, para operaciones de salida con código 221."/>
    <s v="_x000a_Informe mensual de validación de solicitudes con factura."/>
    <n v="6"/>
    <d v="2025-09-04T00:00:00"/>
    <d v="2026-02-04T00:00:00"/>
    <n v="21.857142857142858"/>
    <n v="4"/>
    <s v="DGA_x000a_Dirección de Gestión de Aduanas _x000a_Subdirección de Operación Aduanera _x000a__x000a_DSA de Bogotá Aeropuerto El Dorado_x000a_División de Operación Aduanera_x000a_GIT Zona Franca"/>
    <n v="0.66666666666666663"/>
    <x v="0"/>
  </r>
  <r>
    <x v="4"/>
    <x v="0"/>
    <m/>
    <m/>
    <m/>
    <m/>
    <s v="A2 Socializar con usuarios operadores para que en el campo de descripción ítem incluyan la clasificación central de productos de cámara de comercio."/>
    <s v="Realizar reuniones mensuales con usuarios operadores de la jurisdicción para informar el cumplimiento de dicho requisito en los Formulario de Movimiento de Mercancías - FMM (se realizará por grupos según tamaño y/o desarrollo de aplicativo de consulta de inventarios.)"/>
    <s v="Actas de reunión de mensual"/>
    <n v="6"/>
    <d v="2025-09-04T00:00:00"/>
    <d v="2026-01-31T00:00:00"/>
    <n v="21.285714285714285"/>
    <n v="4"/>
    <s v="DGA_x000a_Dirección de Gestión de Aduanas _x000a_Subdirección de Operación Aduanera _x000a__x000a_DSA de Bogotá Aeropuerto El Dorado_x000a_División de Operación Aduanera_x000a_GIT Zona Franca"/>
    <n v="0.66666666666666663"/>
    <x v="0"/>
  </r>
  <r>
    <x v="4"/>
    <x v="0"/>
    <s v="_x000a_Auditoría a la Operación en Zona Franca _x000a__x000a_H2_x000a__x000a_AZF-2025-005"/>
    <s v="AZF-2025-005"/>
    <s v="Hallazgo No. 2 - Tránsitos aduaneros sin registro de trazabilidad de finalización. (DSA de Bogotá Aeropuerto El Dorado y Cartagena)_x000a__x000a_Evaluados los controles del registro de finalización de tránsitos aduaneros, efectuados a los GIT Zona Franca, se observaron las siguientes situaciones:_x000a__x000a_a) DSA de Bogotá Aeropuerto El Dorado_x000a__x000a_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_x000a__x000a_b) DSA de Cartagena_x000a__x000a_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_x000a__x000a_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_x000a_ "/>
    <s v="Inadecuada aplicación de las normas y procedimientos_x000a__x000a_Ausencia de medidas de control y seguimiento a la trazabilidad de las mercancías por parte de los líderes responsables del proceso y subproceso._x000a__x000a_Insuficiencia de controles de la matriz de riesgos de tránsito aduanero."/>
    <s v="A1 - Capacitar a las Direcciones Seccionales - funcionarios del GIT Zona Franca sobre el SIE de Tránsito con el fin de que se realice el control a través del sistema, por alta rotación del personal, e indicar que para tránsitos manuales se debe hacer inspección aleatoria"/>
    <s v="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
    <s v="_x000a_Lista de asistencia a la capacitación y material "/>
    <n v="2"/>
    <d v="2025-10-01T00:00:00"/>
    <d v="2026-06-30T00:00:00"/>
    <n v="38.857142857142854"/>
    <n v="1"/>
    <s v="DGA_x000a_Dirección de Gestión de Aduanas _x000a_Subdirección de Operación Aduanera"/>
    <n v="0.5"/>
    <x v="0"/>
  </r>
  <r>
    <x v="4"/>
    <x v="0"/>
    <m/>
    <m/>
    <m/>
    <m/>
    <s v="A2 - Asignar un grupo de tres funcionarios para gestionar exclusivamente la aceptación, autorización y trazabilidad de tránsitos aduaneros, incluyendo definición de roles, capacitación y supervisión para fortalecer el control y eliminar las causas del hallazgo."/>
    <s v="Designar y capacitar trimestralmente a un grupo específico de tres funcionarios para el seguimiento exclusivo y trazabilidad de los tránsitos aduaneros, estableciendo roles y responsabilidades claras."/>
    <s v="Capacitaciones trimestrales"/>
    <n v="3"/>
    <d v="2025-10-01T00:00:00"/>
    <d v="2026-07-31T00:00:00"/>
    <n v="43.285714285714285"/>
    <n v="1"/>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33333333333333331"/>
    <x v="0"/>
  </r>
  <r>
    <x v="4"/>
    <x v="0"/>
    <m/>
    <m/>
    <m/>
    <m/>
    <m/>
    <s v="Realizar un reporte mensual de finalización de tránsitos que no cuenten con registro correspondiente, para asegurar la actualización oportuna de la información."/>
    <s v="Reportes"/>
    <n v="6"/>
    <d v="2025-10-01T00:00:00"/>
    <d v="2026-04-30T00:00:00"/>
    <n v="30.142857142857142"/>
    <n v="3"/>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5"/>
    <x v="0"/>
  </r>
  <r>
    <x v="4"/>
    <x v="0"/>
    <s v="_x000a_Auditoría a la Operación en Zona Franca _x000a__x000a_H3_x000a__x000a_AZF-2025-005"/>
    <s v="AZF-2025-005"/>
    <s v="Hallazgo No. 3 - Deficiente control a los documentos de transporte recibidos en Zona Franca. (DSA de Barranquilla)_x000a__x000a_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_x000a__x000a_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_x000a__x000a_"/>
    <s v="Deficiente aplicación de las normas._x000a__x000a_Debilidades en los mecanismos de control ejercidos por la primera línea de defensa sobre la trazabilidad de las mercancías que ingresan a zona franca."/>
    <s v="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
    <s v="Solicitar  mensualmente a traves de ROI a los Usuarios Operadores de zona franca, los FMM de ingresos extemporaneos y sus documentos soporte que no tuvieron reconocimiento para su validacion._x000a__x000a_"/>
    <s v="Informe Trimestral  de las validaciones de ingresos extemporáneos"/>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0"/>
  </r>
  <r>
    <x v="4"/>
    <x v="0"/>
    <m/>
    <m/>
    <m/>
    <m/>
    <m/>
    <s v="Remitir los insumos a la División de Fiscalización Aduanera si es procedente ."/>
    <s v="Informe trimestral de insumos remitidos a la División de Fiscalización"/>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0"/>
  </r>
  <r>
    <x v="4"/>
    <x v="0"/>
    <m/>
    <m/>
    <m/>
    <m/>
    <s v="A2 Programar jornadas de capacitación a los funcionarios del GIT Zona Franca relativo al regimen franco y al proceso de entregas de las mercancias al deposito o zona franca"/>
    <s v="Capacitar  trimestralmente a los funcionarios del GIT Zona Franca sobre la verificación de los terminos de traslado de la mercancia a zona franca y la remisión de los insumos a la División de Fiscalización Aduanera y sobre los proecedimientos de competncia del grupo ."/>
    <s v="Planilla de asistencia "/>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0"/>
  </r>
  <r>
    <x v="4"/>
    <x v="0"/>
    <s v="_x000a_Auditoría a la Operación en Zona Franca _x000a__x000a_H4_x000a__x000a_AZF-2025-005"/>
    <s v="AZF-2025-005"/>
    <s v="Hallazgo No. 4 - Inconsistencias en la validación del cumplimiento de las formalidades aduaneras en la ejecución de controles de ingresos y salidas de mercancías en Zona Franca. (DSA de Bogotá Aeropuerto El Dorado y Cartagena)._x000a_Realizadas las validaciones de los procedimientos y formatos establecidos para el cumplimiento de las formalidades aduaneras, asociadas a los ingresos y salidas de mercancías hacia o desde una zona franca, se evidenció lo siguiente:_x000a_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_x000a_a) DSA de Bogotá Aeropuerto El Dorado_x000a_• Falta de diligenciamiento del código de la operación en la zona franca (necesario para establecer el tipo de transacción y los documentos soporte a validar), en 19 actas de hechos._x000a_• Sin firmas, observado en tres (3) actas de hechos._x000a_• Insuficiente sustentación en la motivación, observado en 16 actas de hechos (Ver Anexo 3)._x000a_b) DSA de Cartagena_x000a_Falta de diligenciamiento del código de la operación en la zona franca (necesario para establecer el tipo de transacción y los documentos soporte a validar), observado en 45 actas de hechos (Ver Anexo 4)._x000a_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_x000a_a) DSA de Bogotá Aeropuerto El Dorado y Barranquilla._x000a_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_x000a_b) DSA de Cartagena_x000a_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_x000a_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
    <s v="Inadecuada aplicación de las normas y procedimientos_x000a__x000a_Falencias en el seguimiento, monitoreo y control por parte de los líderes responsables del proceso como primera línea de defensa._x000a__x000a_Deficiencias en la aplicación de los controles de la matriz de riesgos de zona franca."/>
    <s v="A1 Generar una lista de chequeo para el  diligenciamiento y cargue del archivo PDF del FT-COA-2157 “Acta de Hechos” con la totalidad de los campos y de las firmas._x000a_"/>
    <s v="Verificar mensualmente la aplicación de la lista de chequeo, al porcentaje de actas definido por cada seccional, de acuerdo con su capacidad y estructura."/>
    <s v="Informe de verificación de actas, con base en la lista de chequeo"/>
    <n v="6"/>
    <d v="2025-10-01T00:00:00"/>
    <d v="2026-03-31T00:00:00"/>
    <n v="25.857142857142858"/>
    <n v="3"/>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5"/>
    <x v="0"/>
  </r>
  <r>
    <x v="4"/>
    <x v="0"/>
    <m/>
    <m/>
    <m/>
    <m/>
    <s v="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
    <s v="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_x000a__x000a__x000a__x000a_"/>
    <s v="Lista de asistencia y material presentado_x000a_"/>
    <n v="2"/>
    <d v="2025-10-01T00:00:00"/>
    <d v="2026-03-31T00:00:00"/>
    <n v="25.857142857142858"/>
    <n v="1"/>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5"/>
    <x v="0"/>
  </r>
  <r>
    <x v="4"/>
    <x v="0"/>
    <m/>
    <m/>
    <m/>
    <m/>
    <s v="A3 Designar a un grupo de funcionarios para que ejerzan el control sobre el correcto diligenciamiento de los formatos COA-2157 acta de hechos y el FT-COA-2647 “Registro, Seguimiento y Control de Ingresos y Salida de Mercancías de la Zona Franca "/>
    <s v="Realizar seguimiento mensual al diligenciamiento de los formatos COA-2157 acta de hechos y el FT-COA-2647 “Registro, Seguimiento y Control de Ingresos y Salida de Mercancías de la Zona Franca."/>
    <s v="Informe mensual de las direcciones seccionales"/>
    <n v="5"/>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6"/>
    <x v="0"/>
  </r>
  <r>
    <x v="4"/>
    <x v="0"/>
    <s v="Auditoría a la Operación en Zona Franca _x000a__x000a_H5_x000a__x000a_AZF-2025-005"/>
    <s v="AZF-2025-005"/>
    <s v="Hallazgo No. 5. Deficiencias en el control de las salidas temporales al TAN y reingresos de mercancías a Zona Franca. (DSA de Cartagena) (D)_x000a__x000a_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_x000a__x000a_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_x000a__x000a_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_x000a__x000a_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
    <s v="Deficiencias en el seguimiento, monitoreo y control por parte de los líderes responsables del proceso y subproceso y en la aplicación de los controles establecidos en la matriz de riesgos de Zona Franca."/>
    <s v="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
    <s v="Diseñar y desarrollar la herramienta de control para el seguimiento de salidas temporales al TAN y reingresos de mercancías, asegurando que sea funcional y accesible para los responsables del proceso."/>
    <s v="Documento con diseño de la herramienta"/>
    <n v="1"/>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0"/>
  </r>
  <r>
    <x v="4"/>
    <x v="0"/>
    <m/>
    <m/>
    <m/>
    <m/>
    <m/>
    <s v="Implementar la herramienta de control para el monitoreo de salidas y reingresos de mercancías de los años 2022, 2023 y 2024 y siguientes que aún no han sido controlados, asegurando que se utilice adecuadamente por todos los responsables del GIT Zona Franca.."/>
    <s v="Informes cuatrimestrales de implementación"/>
    <n v="2"/>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0"/>
  </r>
  <r>
    <x v="4"/>
    <x v="0"/>
    <s v="_x000a_Auditoría a la Operación en Zona Franca _x000a__x000a_H6_x000a__x000a_AZF-2025-005"/>
    <s v="AZF-2025-005"/>
    <s v="Hallazgo No. 6. Deficiencias en el módulo de consulta de movimiento de mercancías en Zona Franca. (Subdirección de Operación Aduanera y Dirección de Gestión de Innovación y Tecnología)_x000a__x000a_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_x000a__x000a_a)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_x000a__x000a_b)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_x000a_c) 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
    <s v="Falencias en el seguimiento, monitoreo y control por parte de los líderes responsables del proceso y subproceso:_x000a__x000a_Deficiencias en la aplicación de los controles establecidos en la matriz de riesgos de Zona Franca."/>
    <s v="A1 - DGIT - SOA_x000a_Iniciar el desarrollo de la solución tecnológica."/>
    <s v="Desarrollo de la solución"/>
    <s v="Informes trimestrales de seguimiento"/>
    <n v="15"/>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4"/>
    <x v="0"/>
    <m/>
    <m/>
    <m/>
    <m/>
    <s v="A2 - DGIT - SOA_x000a_Iniciar la implementación de la solución tecnológica"/>
    <s v="Pruebas y evaluación funcional"/>
    <s v=" (01) Un  formato de Aceptación de Pruebas funcionales y salida a producción - FT-IIT-1851."/>
    <n v="1"/>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4"/>
    <x v="0"/>
    <m/>
    <m/>
    <m/>
    <m/>
    <s v="A3 - DGIT - SOA_x000a_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4"/>
    <x v="0"/>
    <s v="Auditoría a la Operación en Zona Franca _x000a__x000a_H7_x000a__x000a_AZF-2025-005"/>
    <s v="AZF-2025-005"/>
    <s v="Hallazgo No. 7. Fallas recurrentes en la disponibilidad de servicios de interoperabilidad (Subdirección de Operación Aduanera y Dirección de Gestión de Innovación y Tecnología)_x000a__x000a_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_x000a__x000a_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
    <s v="Fallas reiteradas en la disponibilidad de los servicios e inexistencia de un sistema consolidado de trazabilidad de incidentes."/>
    <s v="A1 - DGIT - SOA_x000a_Realizar el monitoreo de los incidentes reportados por los usuarios aduaneros en la herramienta Aranda para determinar causa raiz y acciones a realizar en cada caso "/>
    <s v="Se realizará la revisión de los errores reportados por los usuarios aduaneros para realizar las acciones pertinentes en cada caso "/>
    <s v="Informe trimestral "/>
    <n v="2"/>
    <d v="2025-09-01T00:00:00"/>
    <d v="2026-02-28T00:00:00"/>
    <n v="25.714285714285715"/>
    <n v="1"/>
    <s v="DGA_x000a_Dirección de Gestión de Aduanas_x000a_Subdirección de Operación Aduanera_x000a__x000a_Dirección de Gestión de Innovación y Tecnología_x000a_Subdirección de Innovación y Proyectos_x000a_Subdirección de Soluciones y Desarrollo"/>
    <n v="0.5"/>
    <x v="0"/>
  </r>
  <r>
    <x v="4"/>
    <x v="0"/>
    <m/>
    <m/>
    <m/>
    <m/>
    <s v="A2 - DGIT - SOA_x000a_Realizar el monitoreo mensual de los tramites y operaciones realizadas en todo el país parte de los usuarios de operación de zonas francas "/>
    <s v="Se realizará consulta en las bases de datos para tener métricas de la operación mensual de todos los usuarios aduaneros._x000a_"/>
    <s v="Informe mensual "/>
    <n v="6"/>
    <d v="2025-09-01T00:00:00"/>
    <d v="2026-02-28T00:00:00"/>
    <n v="25.714285714285715"/>
    <n v="4"/>
    <s v="DGA_x000a_Dirección de Gestión de Aduanas_x000a_Subdirección de Operación Aduanera_x000a__x000a_Dirección de Gestión de Innovación y Tecnología_x000a_Subdirección de Innovación y Proyectos_x000a_Subdirección de Soluciones y Desarrollo"/>
    <n v="0.66666666666666663"/>
    <x v="0"/>
  </r>
  <r>
    <x v="4"/>
    <x v="0"/>
    <s v="_x000a_Auditoría a la Operación en Zona Franca _x000a__x000a_H8_x000a__x000a_AZF-2025-005"/>
    <s v="AZF-2025-005"/>
    <s v="Hallazgo No. 8. Omisión de la selección de controles a las operaciones de zonas francas (DSA de Bogotá Aeropuerto El Dorado, Cartagena y Barranquilla)_x000a__x000a_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_x000a__x000a_(Ver informe  pág., 13 - Tabla 11.  Presencia institucional en Zonas Francas)_x000a_"/>
    <s v="Inadecuada aplicación de las normas y procedimientos_x000a__x000a_Falencias en el seguimiento, monitoreo y control por parte de los líderes responsables del proceso y subproceso_x000a__x000a_Deficiencias en la aplicación de los controles de la matriz de riesgos de Zona Franca."/>
    <s v="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
    <s v="Realizar capacitación semestral a los Grupos Internos de Trabajo de Zona Franca de las Direcciones Seccionales sobre la aplicación del procedimiento PR-COA-0209 V3 “Selección del tipo de control a realizar en la operatividad de las zonas francas”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m/>
    <m/>
    <m/>
    <m/>
    <s v="A2  - Definir y aplicar de acuerdo con la estructura y capacidad operativa, la planeación de  los controles del GIT Zona Franca según lo establecido en el PR-COA-0209"/>
    <s v="Ejecutar las actividades definidas en  la planeacion y recoleccion de los datos estadisticos de las operaciones de las zonas francasde la DSA, a fin de ejercer  controles operacionales por tipo de usuarios y tipo de mercancias"/>
    <s v="Informe trimestral"/>
    <n v="4"/>
    <d v="2025-10-01T00:00:00"/>
    <d v="2026-09-30T00:00:00"/>
    <n v="5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25"/>
    <x v="0"/>
  </r>
  <r>
    <x v="4"/>
    <x v="0"/>
    <m/>
    <m/>
    <m/>
    <m/>
    <s v="A3 Verificar la efectividad de la planificación  y controles y realizar los ajustes del caso"/>
    <s v="Realizar mesas de trabajo con base en el informe trimestral de ejecución de la planeación, para efectuar la retroalimentación trimestral del GIT Zona Franca de la efectividad de la planificación mensual y sus controles ._x000a_"/>
    <s v="Informe de retroalimentación y ajustes"/>
    <n v="4"/>
    <d v="2025-10-01T00:00:00"/>
    <d v="2026-09-30T00:00:00"/>
    <n v="52"/>
    <n v="1"/>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25"/>
    <x v="0"/>
  </r>
  <r>
    <x v="4"/>
    <x v="0"/>
    <m/>
    <m/>
    <m/>
    <m/>
    <s v="A4  Realizar 4 mesas de trabajo para revisar los  procedimientos PR-COA-0209, PR-COA-0208 y PR-COA-0211, con el propósito de verificar y documentar su actualización de ser necesario, de manera que se ajusten a las realidades operativas  de los GIT Zona Franca. _x000a__x000a_."/>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m/>
    <m/>
    <m/>
    <m/>
    <m/>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Documento final con los resultados de las mesas de trabajo."/>
    <n v="1"/>
    <d v="2025-10-01T00:00:00"/>
    <d v="2026-12-30T00:00:00"/>
    <n v="65"/>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0"/>
  </r>
  <r>
    <x v="4"/>
    <x v="0"/>
    <s v="_x000a_Auditoría a la Operación en Zona Franca _x000a__x000a_H9_x000a__x000a_AZF-2025-005"/>
    <s v="AZF-2025-005"/>
    <s v="Hallazgo No. 9. Omisión del control de inventarios de mercancías a los Usuarios Operadores y Usuarios Calificados de las Zonas Francas (DSA Bogotá Aeropuerto El Dorado y Cartagena)_x000a__x000a_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_x000a__x000a_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_x000a__x000a_Teniendo en cuenta lo anterior, se encontraron deficiencias o falta de aplicación de este procedimiento en los diferentes lugares administrativos así:_x000a__x000a_a) DSA de Bogotá Aeropuerto El Dorado_x000a__x000a_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_x000a_Adicionalmente, al solicitar los soportes documentales de las acciones de control de inventarios realizados durante la anualidad 2024 a través de la solicitud No. 22, no se aportó evidencia al respecto._x000a__x000a_b) DSA de Cartagena_x000a__x000a_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_x000a_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
    <s v="Inadecuada aplicación de las normas y procedimientos._x000a__x000a_Falencias en el seguimiento, monitoreo y control por parte de la primera y segunda línea de defensa relacionadas con el proceso auditado._x000a__x000a_Deficiencias en la aplicación de los controles de la matriz de riesgos de zona franca."/>
    <s v="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
    <s v="Realizar capacitación semestral a los Grupos Internos de Trabajo de Zona Franca de las Direcciones seccionales sobre la aplicación del procedimiento PR-COA-0211 V3 “Control de inventarios en zona franca”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m/>
    <m/>
    <m/>
    <m/>
    <s v="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
    <s v="Definir y desarrollar la herramienta de control para el  registro y seguimiento  de actividades de planeación y ejecución de las actividades de verificación de movimiento de mercancías en zona franca, de acuerdo con las características propias de la Dirección Seccional."/>
    <s v="Documento con diseño y características  de la herramienta"/>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m/>
    <m/>
    <m/>
    <m/>
    <m/>
    <s v="Implementar la herramienta de control para el monitoreo de salidas y reingresos de mercancías, asegurando que se utilice adecuadamente por todos los responsables del GIT Zona Franca."/>
    <s v="Informe de implementación"/>
    <n v="1"/>
    <d v="2025-12-01T00:00:00"/>
    <d v="2026-01-31T00:00:00"/>
    <n v="8.714285714285713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s v="_x000a_Auditoría a la Operación en Zona Franca _x000a__x000a_H10_x000a__x000a_AZF-2025-005"/>
    <s v="AZF-2025-005"/>
    <s v="Hallazgo No. 10. Zonas Francas sin controles operacionales y de inventarios. (DSA de Bogotá Aeropuerto El Dorado, Cartagena y Barranquilla)_x000a__x000a_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_x000a__x000a__x000a__x000a__x000a__x000a__x000a__x000a__x000a__x000a__x000a__x000a__x000a__x000a__x000a__x000a__x000a_ _x000a__x000a__x000a__x000a__x000a__x000a__x000a__x000a__x000a__x000a__x000a__x000a__x000a__x000a__x000a__x000a__x000a__x000a__x000a__x000a__x000a__x000a__x000a__x000a__x000a__x000a__x000a__x000a__x000a__x000a__x000a_"/>
    <s v="Inadecuada aplicación de las normas y procedimientos_x000a__x000a_Falencias en el seguimiento, monitoreo y control por parte de la primera y segunda línea de defensa del proceso auditado_x000a__x000a_Deficiencias en la aplicación de los controles de la matriz de riesgos de zona franca."/>
    <s v="A1 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
    <s v="Realizar cronograma mensual de visitas a zonas francas, priorizando aquellas que no hayan sido objeto de acciones de control por parte de la DIAN._x000a__x000a__x000a_"/>
    <s v="Cronograma de visitas a zonas francas"/>
    <n v="6"/>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0"/>
  </r>
  <r>
    <x v="4"/>
    <x v="0"/>
    <m/>
    <m/>
    <m/>
    <m/>
    <m/>
    <s v="Socializar cronograma de visitas a zonas francas con los funcionarios asignados, dando las instrucciones para su ejecución"/>
    <s v="Acta de reunión de socialización"/>
    <n v="6"/>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0"/>
  </r>
  <r>
    <x v="4"/>
    <x v="0"/>
    <m/>
    <m/>
    <m/>
    <m/>
    <m/>
    <s v="Realizar seguimientos trimestrales al cumplimiento del cronograma de visitas mediante un informe de resultados"/>
    <s v="Informe de seguimiento"/>
    <n v="2"/>
    <d v="2025-11-01T00:00:00"/>
    <d v="2026-04-30T00:00:00"/>
    <n v="25.71428571428571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s v="Auditoría a la Operación en Zona Franca _x000a__x000a_H11_x000a__x000a_AZF-2025-005"/>
    <s v="AZF-2025-005"/>
    <s v="Hallazgo No. 11. Deficiencias en la organización de unidades documentales, gestión de espacios físicos para la custodia de los archivos y transferencias documentales (DSA de Cartagena)_x000a__x000a_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_x000a__x000a_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
    <s v="Deficiencias en la aplicación de técnicas de archivo._x000a__x000a_Deficiencias en los lineamientos de gestión documental, tablas de retención documental._x000a__x000a_Falencias en el registro y control de los documentos."/>
    <s v="A1 Revisar para mejorar las técnicas de archivo, asegurando su correcta ejecución y alineación con las necesidades operativas, para optimizar la gestión documental en las zonas francas."/>
    <s v="Revisar anualmente las tablas de retención documental para garantizar su cumplimiento con las normativas vigentes."/>
    <s v="Informe de Tablas de retención documental revisadas"/>
    <n v="1"/>
    <d v="2025-10-01T00:00:00"/>
    <d v="2025-12-30T00:00:00"/>
    <n v="12.857142857142858"/>
    <n v="1"/>
    <s v="DGA_x000a_Dirección de Gestión de Aduanas _x000a_Subdirección de Operación Aduanera _x000a__x000a_Dirección Seccional de Aduanas Cartagena _x000a_División de la Operación Aduanera_x000a_GIT Zona Franca"/>
    <n v="1"/>
    <x v="1"/>
  </r>
  <r>
    <x v="4"/>
    <x v="0"/>
    <m/>
    <m/>
    <m/>
    <m/>
    <m/>
    <s v="Organizar y remitir mensualmente las cajas faltantes al archivo central, según lo indicado en las tablas de retención documental."/>
    <s v="Informe de cajas de archivo enviadas al archivo central"/>
    <n v="6"/>
    <d v="2025-10-01T00:00:00"/>
    <d v="2026-03-31T00:00:00"/>
    <n v="25.857142857142858"/>
    <n v="3"/>
    <s v="DGA_x000a_Dirección de Gestión de Aduanas _x000a_Subdirección de Operación Aduanera _x000a__x000a_Dirección Seccional de Aduanas Cartagena _x000a_División de la Operación Aduanera_x000a_GIT Zona Franca"/>
    <n v="0.5"/>
    <x v="0"/>
  </r>
  <r>
    <x v="4"/>
    <x v="0"/>
    <m/>
    <m/>
    <m/>
    <m/>
    <m/>
    <s v="Adecuar los espacios en las zonas francas para el correcto almacenamiento de los archivos físicos, garantizando su accesibilidad y conservación."/>
    <s v="Informe de espacios adecuados"/>
    <n v="6"/>
    <d v="2025-10-01T00:00:00"/>
    <d v="2026-03-31T00:00:00"/>
    <n v="25.857142857142858"/>
    <n v="3"/>
    <s v="DGA_x000a_Dirección de Gestión de Aduanas _x000a_Subdirección de Operación Aduanera _x000a__x000a_Dirección Seccional de Aduanas Cartagena _x000a_División de la Operación Aduanera_x000a_GIT Zona Franca"/>
    <n v="0.5"/>
    <x v="0"/>
  </r>
  <r>
    <x v="4"/>
    <x v="0"/>
    <s v="Auditoría a la Operación en Zona Franca _x000a__x000a_H12_x000a__x000a_AZF-2025-005"/>
    <s v="AZF-2025-005"/>
    <s v="Hallazgo No. 12. Inconsistencia, falta de uniformidad y seguridad en el registro de datos en las herramientas de control. (DSA de Bogotá Aeropuerto El Dorado, de Barranquilla y de Cartagena)_x000a__x000a_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_x000a__x000a_a) DSA de Bogotá Aeropuerto El Dorado_x000a__x000a_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_x000a__x000a_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_x000a__x000a_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_x000a_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_x000a__x000a_b) DSA de Barranquilla_x000a__x000a_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_x000a__x000a_c) DSA de Bogotá Aeropuerto El Dorado, Barranquilla y Cartagena_x000a__x000a_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
    <s v="Falencias en el seguimiento, monitoreo y control por parte de la primera y segunda línea de defensa relacionadas con el proceso auditado._x000a__x000a_Deficiencias en la aplicación de los controles de la matriz de riesgos de zona franca."/>
    <s v="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_x000a__x000a_."/>
    <s v="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
    <s v="Actas de mesas de trabajo"/>
    <n v="4"/>
    <d v="2025-10-01T00:00:00"/>
    <d v="2026-12-30T00:00:00"/>
    <n v="65"/>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25"/>
    <x v="0"/>
  </r>
  <r>
    <x v="4"/>
    <x v="0"/>
    <m/>
    <m/>
    <m/>
    <m/>
    <s v="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_x000a_"/>
    <s v="Ajustar los formatos de los procedimientos  PR-COA-0209, PR-COA-0208 y PR-COA-0211 con base en las actas de las mesas de trabajo de revisión de los mismos."/>
    <s v="Correo a la Subdirección de Procesos solicitando el ajuste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0"/>
  </r>
  <r>
    <x v="4"/>
    <x v="0"/>
    <m/>
    <m/>
    <m/>
    <m/>
    <s v="A3 Asignar un grupo de tres funcionarios para la verificación mensual de la información diligenciada en las hojas de cálculo utilizadas para el control de la operaciones de la Zona Franca, entre tanto se cuenta con un SIE unificado"/>
    <s v="Designar y capacitar trimestralmente a un grupo específico de tres funcionarios responsables de verificar la información registrada en las hojas de cálculo utilizadas para el control de las operaciones de la Zona Franca, mientras se implementa un SIE unificado."/>
    <s v="Capacitaciones trimestrales"/>
    <n v="2"/>
    <d v="2025-10-01T00:00:00"/>
    <d v="2026-04-30T00:00:00"/>
    <n v="30.14285714285714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0"/>
  </r>
  <r>
    <x v="4"/>
    <x v="0"/>
    <m/>
    <m/>
    <m/>
    <m/>
    <m/>
    <s v="Generar un reporte mensual de inconsistencias, con el fin de apoyar el mejoramiento continuo del proceso y garantizar la actualización oportuna y correcta de la información."/>
    <s v="Reportes"/>
    <n v="6"/>
    <d v="2025-10-01T00:00:00"/>
    <d v="2026-04-30T00:00:00"/>
    <n v="30.14285714285714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16666666666666666"/>
    <x v="0"/>
  </r>
  <r>
    <x v="4"/>
    <x v="0"/>
    <s v="Auditoría a la Operación en Zona Franca _x000a__x000a_H13_x000a__x000a_AZF-2025-005"/>
    <s v="AZF-2025-005"/>
    <s v="Hallazgo No. 13. Deficiencia en el monitoreo y control de la primera línea de defensa respecto de las operaciones realizadas por los GIT Zona Franca de las DSA de Bogotá Aeropuerto El Dorado, Cartagena y Barranquilla. (Subdirección de Operación Aduanera)_x000a__x000a__x000a_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_x000a__x000a_• El 58% de las zonas francas de la Jurisdicción de las DSA de Bogotá Aeropuerto El Dorado, Cartagena y Barranquilla no fueron objeto de ningún tipo de control por parte de los GIT encargados de ejecutar dicha función._x000a__x000a_•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_x000a__x000a_• Falta de estandarización en el registro de la información en los diferentes formatos dispuestos para la ejecución de los controles operacionales y de inventarios por parte de las tres (3) DSA auditadas._x000a__x000a_•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
    <s v="Deficiente control por parte de los responsables de la primera línea de defensa en el Nivel Central frente al cumplimiento de los procedimientos._x000a__x000a_Deficiente control  aplicables a la trazabilidad._x000a__x000a_Deficiente control aplicables en monitoreo, registro y términos de las operaciones de los ingresos y salidas de mercancías desde y hacia zona franca."/>
    <s v="H13. A1 SOA_x000a_Asegurar la aplicación de procedimientos (PR-COA-0209 y PR-COA-0211)"/>
    <s v="Capacitar y reentrenar semestralmente a los equipos de los GIT  de las seccionales a nivel nacional sobre los procedimientos vigentes (PR-COA-0209 y PR-COA-0211), enfatizando su aplicación obligatoria."/>
    <s v="Listas de asistencia con el Material socializado"/>
    <n v="2"/>
    <d v="2025-10-01T00:00:00"/>
    <d v="2026-10-31T00:00:00"/>
    <n v="56.428571428571431"/>
    <n v="0"/>
    <s v="DGA_x000a_Dirección de Gestión de Aduanas_x000a_Subdirecciónde Operación Aduanera"/>
    <n v="0"/>
    <x v="0"/>
  </r>
  <r>
    <x v="4"/>
    <x v="0"/>
    <m/>
    <m/>
    <m/>
    <m/>
    <m/>
    <s v="Diseñar listas de chequeo estandarizadas para cada procedimiento, para facilitar la aplicación de los mismos en campo y asegurar trazabilidad de los controles."/>
    <s v="Listas de chequeo"/>
    <n v="2"/>
    <d v="2025-10-01T00:00:00"/>
    <d v="2026-04-30T00:00:00"/>
    <n v="30.142857142857142"/>
    <n v="0"/>
    <s v="DGA_x000a_Dirección de Gestión de Aduanas_x000a_Subdirecciónde Operación Aduanera"/>
    <n v="0"/>
    <x v="0"/>
  </r>
  <r>
    <x v="4"/>
    <x v="0"/>
    <m/>
    <m/>
    <m/>
    <m/>
    <s v="H13. A2 Realizar revisiones periódicas de cumplimiento"/>
    <s v="Solicitar reportes trimestrales de hallazgos e inconsistencias detectadas en los controles realizados por los GIT Zona Franca de las Direcciones Seccionales."/>
    <s v="Reportes"/>
    <n v="6"/>
    <d v="2025-10-01T00:00:00"/>
    <d v="2026-04-30T00:00:00"/>
    <n v="30.142857142857142"/>
    <n v="0"/>
    <s v="DGA_x000a_Dirección de Gestión de Aduanas_x000a_Subdirecciónde Operación Aduanera"/>
    <n v="0"/>
    <x v="0"/>
  </r>
  <r>
    <x v="4"/>
    <x v="0"/>
    <m/>
    <m/>
    <m/>
    <m/>
    <s v="H13. A3 Realizar una mesa de trabajo con el personal de Zonas Francas a nivel nacional con el fin de analizar los formatos utilizados por éstas y elaborar propuesta estandarizada"/>
    <s v="Unificar los formatos de control operativo e inventarios en un único modelo validado por la SOA."/>
    <s v="Correo a la Subdirección de procesos, solicitando el apoyo para la unificación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0"/>
  </r>
  <r>
    <x v="4"/>
    <x v="0"/>
    <s v="Auditoría a la Nacionalización de Mercancías ANM-2025-006"/>
    <s v="ANM-2025-006_x000a__x000a_H1"/>
    <s v="Hallazgo 1. Inconsistencia en el registro de las actas de inspección _x000a__x000a_En una muestra de 150 actas de inspección realizadas entre julio de 2024 y junio de 2025 por las direcciones seccionales auditadas, se evidenció lo siguiente:_x000a_ _x000a_En 13 casos se presentaron inconsistencias en el diligenciamiento de las actas de inspección en las cuales los funcionarios documentaron de manera errónea la vigencia de los procedimientos en que sustentaron los actos administrativos; así como falta de rigurosidad frente a los datos registrados tales como precios de la mercancía, comparecencia de supuestas agencias de aduanas cuando la actuación se realizó a través de importador directo, inadecuada relación de los autos comisorios y falta de desarrollo argumentativo para el otorgamiento del levante, lo que expone a la entidad al riesgo de decisiones discrecionales, sin adecuado sustento jurídico en el proceso de nacionalización de mercancías y falta de claridad en las situaciones de tiempo, modo y lugar de la actuación. (Ver Anexo 1)_x000a__x000a_Actas con inconsistencia: DSA Aeropuerto El Dorado, 2; DSIA Buenaventura, 1; DSIA Santa Marta, 9; DSIA Ipiales, 1 para un total de 13 actas."/>
    <s v="Deficiencias de autocontroles en el monitoreo y seguimiento del registro realizado en las actas de inspección_x000a__x000a_Falencias en el entrenamiento específico al puesto de trabajo, _x000a__x000a_Deficiencia e inadecuada aplicación de las normas, procedimientos e instructivos."/>
    <s v="Realizar capacitación y/o sensibilización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
    <s v="Capacitación y/o sensibilización por parte de los funcionarios de los GIT de Importaciones de cada una de las Direcciones Seccionales auditadas, la cual debe ser enfocada en el correcto diligenciamiento de las actas de inspección, entre otros temas._x000a__x000a__x000a__x000a__x000a__x000a__x000a_                                                                                                                                                                "/>
    <s v="Listado de asistencia_x000a__x000a__x000a__x000a__x000a__x000a__x000a__x000a__x000a__x000a__x000a__x000a_"/>
    <n v="1"/>
    <d v="2026-01-02T00:00:00"/>
    <d v="2026-12-31T00:00:00"/>
    <n v="51.857142857142854"/>
    <n v="0"/>
    <s v="DGA_x000a_Dirección de gestión de Aduanas                        Subdirección de Operación Aduanera                                Direcciones Seccionales Bogotá Aeropuerto el Dorado, Buenaventura, Santa Marta e Ipiales - GIT Importaciones o quien haga sus veces_x000a__x000a__x000a__x000a__x000a__x000a__x000a__x000a__x000a__x000a_"/>
    <n v="0"/>
    <x v="0"/>
  </r>
  <r>
    <x v="4"/>
    <x v="0"/>
    <m/>
    <m/>
    <m/>
    <m/>
    <m/>
    <s v="Indicador de procedimiento (resultados)         "/>
    <s v="Resultado indicador de procedimiento"/>
    <n v="1"/>
    <d v="2026-01-02T00:00:00"/>
    <d v="2026-07-31T00:00:00"/>
    <n v="30"/>
    <n v="0"/>
    <s v="DGA_x000a_Dirección de gestión de Aduanas                        Subdirección de Operación Aduanera                                Direcciones Seccionales Bogotá Aeropuerto el Dorado, Buenaventura, Santa Marta e Ipiales - GIT Importaciones o quien haga sus veces"/>
    <n v="0"/>
    <x v="0"/>
  </r>
  <r>
    <x v="4"/>
    <x v="0"/>
    <s v="Auditoría a la Nacionalización de Mercancías ANM-2025-006"/>
    <s v="ANM-2025-006_x000a__x000a_H2"/>
    <s v="Hallazgo 2. Incumplimientos normativos frente en la realización de inspecciones aduaneras _x000a__x000a_En el análisis de una muestra de 150 actas de inspección realizadas entre julio de 2024 y junio de 2025 por las direcciones seccionales auditadas, se identificaron incumplimientos frente a la normativa vigente._x000a__x000a_En la declaración de importación No. 352025001086041, inspeccionada en la DSIA de Buenaventura a través del acta No. 352025000027699, se observó que correspondía a una declaración de legalización seleccionada por el sistema de Selectividad Aduanera Importaciones –LUCIA- el 26/06/2025, sin embargo, la actuación se llevó a cabo el 08/07/2025, superando el término establecido para la práctica de las inspecciones aduaneras. Adicionalmente, en el acta no se dejó constancia ni explicación frente a las razones de dicha demora._x000a__x000a_En la declaración de importación No. 352025001016785, inspeccionada el 30/05/2025 a través del acta 352025000020855 por la DSIA Buenaventura, el inspector ordenó medida de suspensión por 5 días para apoyo técnico a través de análisis merceológico de la mercancía, de la cual, la fecha de finalización de la actuación fue el 5/06/2025. Sin embargo, a través del acta de inspección No. 352025000022269 del 12 de junio siguiente, el inspector generó controversia de clasificación arancelaria y no aceptó el levante. A pesar de ello y analizada la respuesta del auditado, se observa que no se realizó referencia alguna a la demora de la inspección aduanera (entre el 30 de mayo al 5 de junio), ni respecto de la ampliación del término, sin perjuicio de haber ordenado la suspensión entre el 5 y el 12 de junio."/>
    <s v="Deficiencia en control y seguimiento a las inspecciones aduaneras realizadas por los inspectores de importaciones_x000a__x000a_Falta de rigurosidad en la sustentación de las actas de inspección_x000a__x000a_Inadecuado control a los términos de las actuaciones aduaneras_x000a__x000a_Inadecuada aplicación de las normas y procedimientos. "/>
    <s v="Elaborar un documento y realizar una posterior socialización del mismo con periodicidad semestral, con el propósito de fortalecer los mecanismos de control en las Direcciones Seccionales, relacionados con la aplicación de la norma y/o el procedimiento vigente respecto de los términos para llevar a cabo las diligencias de inspección y en caso de existir demoras en la ejecución de la misma, detallar las razones."/>
    <s v=" Documento ABC y/o el equivalente "/>
    <s v="Documento, "/>
    <n v="1"/>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4"/>
    <x v="0"/>
    <m/>
    <m/>
    <m/>
    <m/>
    <m/>
    <s v="listado asistencia socialialización."/>
    <s v="listado de asistencia."/>
    <n v="14"/>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4"/>
    <x v="0"/>
    <m/>
    <m/>
    <m/>
    <m/>
    <s v="Implementar y/o establecer un indicador de procedimiento en el SIE de Planeación, determinando un autocontrol del Jefe del GIT de importaciones, quien haga sus veces, o sea designado, para lo relacionado con las actas de inspección y la actuación aduanera. con una meta minima de autocontrol del 5% de la cantidad de actuaciones en el mes"/>
    <s v="Indicador de procedimiento (resultados)         "/>
    <s v="Resultado indicador de procedimiento"/>
    <n v="1"/>
    <d v="2026-01-02T00:00:00"/>
    <d v="2026-07-31T00:00:00"/>
    <n v="30"/>
    <n v="0"/>
    <s v="_x000a_DGA_x000a_Dirección de Gestión de Aduanas                    Subdirección de Operación Aduanera                                  Direcciones Seccionales de Aduanas de Buenaventura, Bogotá Aeropuerto el Dorado, Santa Marta, Cartagena, Barranquilla, Medellín y Cali - GIT Importaciones o quien haga sus veces."/>
    <n v="0"/>
    <x v="0"/>
  </r>
  <r>
    <x v="4"/>
    <x v="0"/>
    <s v="Auditoría a la Nacionalización de Mercancías ANM-2025-006"/>
    <s v="ANM-2025-006_x000a__x000a_H3"/>
    <s v="Hallazgo 3. Uso de canales de comunicación no oficiales en la gestión de Operaciones de Importación – DSIA Buenaventura_x000a__x000a_Durante la revisión de la gestión de aprobación de trámites manuales y la visita realizada a la DSIA de Buenaventura, se evidenció el uso de canales de comunicación informales (teléfonos particulares y chats de WhatsApp) como herramienta de interacción con los importadores / declarantes. Dicha situación fue documentada en el acta de entrevista realizada el 29/10/2025 con funcionarios de la DSIA quienes indicaron “Desde la cultura de la seccional se tiene que los usuarios tienen el número personal de los servidores para solicitar aclaraciones (…) respecto a las devoluciones registradas, oportunidad en la que se atienden las consultas que tengan sobre el particular” y en repuesta a la situación encontrada, la DSIA  señaló: “(…) es pertinente mencionar que los usuarios aduaneros cuando tienen duda frente a una negación efectuada por correo electrónico, actualmente puede hacer contacto con el funcionario a través del teléfono personal para pedir claridad al respecto, debido a que la seccional no cuenta con líneas telefónicas para atención a los usuarios y nuestros números de celular fueron compartidos durante la pandemia Covid 19”, lo que expone tanto a los funcionarios como a la entidad a diversos riesgos operacionales, especialmente en lo relacionado con la integridad, confidencialidad y transparencia de las actuaciones y de la información. "/>
    <s v="Deficiencias de autocontroles en el monitoreo y seguimiento del registro realizado en las actas de inspección_x000a__x000a_Falencias en el entrenamiento específico al puesto de trabajo_x000a__x000a_Deficiencia e inadecuada aplicación de las normas, procedimientos e instructivos."/>
    <s v="Realizar capacitación y/o sensibilización por parte de los GIT de trabajo, de las DSA,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_x000a_"/>
    <s v="Capacitación trimestral y/o sensibilización enfocada en fortalecer el uso de los canales oficiales de comunicación, con el fin de garantizar la integridad de las operaciones y actuaciones administrativas._x000a__x000a__x000a__x000a__x000a__x000a__x000a_"/>
    <s v="listados de asistencia "/>
    <n v="28"/>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_x000a__x000a__x000a__x000a__x000a__x000a_"/>
    <n v="0"/>
    <x v="0"/>
  </r>
  <r>
    <x v="4"/>
    <x v="0"/>
    <s v="Auditoría a la Nacionalización de Mercancías ANM-2025-006"/>
    <s v="ANM-2025-006_x000a__x000a_H4"/>
    <s v="Hallazgo 4. Deficiencia de control a las sanciones mínimas por infracciones aduaneras en SYGA SIGLO XXI _x000a__x000a_En la revisión de las sanciones mínimas liquidadas para las declaraciones de importación anticipadas obligatorias, que fueron presentadas extemporáneamente en el Sistema SYGA – SIGLO XXI para las Direcciones Seccionales auditadas, durante el período julio 2024 a junio de 2025, se evidenció lo siguiente:_x000a__x000a_- Veinticuatro (24) declaraciones de importación en la DSA Bogotá Aeropuerto El Dorado y siete (7) en la DSIA de Buenaventura con levante automático, en las cuales el declarante liquidó una sanción inferior a la mínima establecida en el artículo 16 del Decreto 920 de 2023, el cual dispone que el valor no podrá ser menor a 10 UVT. (Ver Anexo 02)_x000a_- En la DSIA de Buenaventura, se observaron 12 casos con levante automático en los que el declarante liquidó la sanción mínima, cuando lo que correspondía era el 80% de la multa, liquidada sobre el 1% del valor FOB, conforme a lo dispuesto en el numeral 2.3 del artículo 29 del Decreto 920 de 2023. En igual forma, se presentaron 2 declaraciones de importación en la DSA de Bogotá Aeropuerto El Dorado. (Ver Anexo 02)"/>
    <s v="Deficiencias en las validaciones automáticas que realiza el sistema SYGA SIGLO XXI para la aceptación de declaraciones de importación_x000a__x000a__x000a_Falta de controles, monitoreo y seguimiento a la liquidación de sanciones aduaneras por infracciones de los declarantes en el régimen de importación."/>
    <s v="Realizar un barrido en sistema junto con la DGIT, con las declaraciones y las correspondientes sanciones aduaneras por infracciones de los declarantes y en caso de encontrarse pertinente, enviar a fiscalización las declaraciones que presenten irregularidades en las sanciones"/>
    <s v="Barrido de las declaraciones en sistemas, con el propósito de verificar las sanciones aduaneras por infracciones a los declarantes, y de ser pertinente, enviar el insumo a fiscalización."/>
    <s v="Informes de resultado semestrales"/>
    <n v="2"/>
    <d v="2026-01-02T00:00:00"/>
    <d v="2026-12-31T00:00:00"/>
    <n v="51.857142857142854"/>
    <n v="0"/>
    <s v="DGA_x000a_Dirección de Gestión de Aduanas                                                  Subdirección de Operación Aduanera     _x000a__x000a_Dirección de Gestión de Innovación y Tecnología - DGIT               "/>
    <n v="0"/>
    <x v="0"/>
  </r>
  <r>
    <x v="4"/>
    <x v="0"/>
    <s v="Auditoría a la Nacionalización de Mercancías ANM-2025-006"/>
    <s v="ANM-2025-006_x000a__x000a_H5"/>
    <s v="Hallazgo 5. Falta de control a los términos definidos para la presentación de las declaraciones anticipadas en el SI SYGA - SIGLO XXI y a la sanción aplicable por su incumplimiento_x000a__x000a_En la revisión de la liquidación de tributos aduaneros de las declaraciones de importación con subpartidas arancelarias que requerían presentación anticipada obligatoria y que fueron declaradas de manera extemporánea en el Sistema SYGA – SIGLO XXI para las Direcciones Seccionales auditadas, durante el período julio 2024 a junio de 2025, se evidenció:  _x000a_ _x000a_Levante automático sin liquidación de sanción en dos (2) declaraciones de importación: 352024000337509 y 352025000054872 de la DSIA Buenaventura y ocho (8) declaraciones de la DSIA Santa Marta con los números: 192024000042851, 192024000051003, 192024000077922, 192024000080263, 192025000000260, 192025000003818, 192025000022190 y 192025000037532._x000a__x000a_Levante otorgado por el inspector de aduana, con liquidación de sanción inferior a la sanción mínima aplicable en las declaraciones 032024001695713 y 032024000967661 de la DSA de Bogotá Aeropuerto El Dorado."/>
    <s v="Inexactitud en las validaciones automáticas que realiza el sistema SYGA SIGLO XXI para la aceptación de declaraciones de importación por la presentación extemporánea de declaraciones anticipadas obligatoria_x000a__x000a_Falta de controles, monitoreo y seguimiento a la liquidación de sanciones aduaneras por infracciones de los declarantes en el régimen de importación en las actuaciones aduaneras adelantadas por los inspectores."/>
    <s v="Validaciones manuales aleatorias con periodicidad semestral, de las validaciones realizadas por los sistemas SYGA SIGLO XXI, en la aceptación de las declaraciones de importacion anticipada._x000a__x000a_"/>
    <s v="Informe de las validaciones aleatorias resultado de las validaciones realizadas de forma automatica por los sistemas SYGA SIGLO XXI"/>
    <s v="Informes semestrales resultado "/>
    <n v="14"/>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_x000a__x000a__x000a__x000a__x000a__x000a_"/>
    <n v="0"/>
    <x v="0"/>
  </r>
  <r>
    <x v="4"/>
    <x v="0"/>
    <s v="Auditoría a la Nacionalización de Mercancías ANM-2025-006"/>
    <s v="ANM-2025-006_x000a__x000a_H6"/>
    <s v="Hallazgo 6. Incumplimiento de la normatividad que enmarca el funcionamiento del Comité de Selectividad Aduanera_x000a__x000a_En la revisión de las respuestas remitidas y la inspección practicada a la Subdirección de Análisis de Riesgos y Programas en su calidad de Secretaría Técnica del Comité de Selectividad de la UAE DIAN, se observaron las siguientes deficiencias:_x000a__x000a_a. Incumplimiento en la cantidad de sesiones ordinarias del Comité de Selectividad durante el año 2024_x000a__x000a_Del análisis realizado a las actas del Comité de Selectividad Aduanera, se observó que durante la vigencia 2024 el comité sesionó únicamente en tres (3) ocasiones, en las siguientes fechas: _x000a_- Sesión ordinaria No. 01 en fecha 1/03/2024, modalidad Virtual por MS Teams_x000a_- Sesión ordinaria No. 02 en fecha 3/10/2024, modalidad presenecial_x000a_- Sesión ordinaria No. 02 en fecha 3/10/2024, modalidad presenecial_x000a__x000a_De acuerdo con el artículo 7° de la Resolución 55 de 2013, modificada por la Resolución 155 de 2021 —vigente hasta el 27 de marzo de 2025—, el Comité de Selectividad Aduanera debe reunirse de manera ordinaria al menos cuatro (4) veces al año, previa convocatoria realizada por la Secretaría Técnica. No obstante, del análisis de las actas correspondientes al año 2024, se evidenció que el Comité sesionó únicamente en tres (3) ocasiones, incumpliendo así la periodicidad mínima establecida en la normativa vigente._x000a__x000a_Este incumplimiento limita el desarrollo de las funciones asignadas al Comité, particularmente en lo relacionado con la evaluación, orientación, planeación y adopción de políticas de selectividad que garanticen un control aduanero eficiente, alineado con las necesidades institucionales y los principios del Modelo Integrado de Planeación y Gestión (MIPG)._x000a__x000a_b. Falta de adopción y aprobación del reglamento para el desarrollo de las sesiones del Comité de Selectividad Aduanera_x000a__x000a_En el ejercicio auditor se observó que, a la fecha de presentación de las situaciones, el Comité de Selectividad Aduanera no ha expedido y aprobado el reglamento para el desarrollo de sus sesiones. Esta omisión representa el incumplimiento de una función propia de dicha instancia, conforme a lo que disponía el numeral 8 del artículo 3° de la Resolución 55 de 2013 (modificada por la Resolución 155 de 2021) y, que fue incluido en la reglamentación vigente —Resolución 201 de 2025— en el numeral 8 del artículo 4°. _x000a__x000a_Conforme a lo anterior, el Comité sesiona sin un reglamento que enmarque la ejecución de las actividades encaminadas al cumplimiento de sus funciones, como instancia de evaluación, orientación, planeación y adopción de políticas de selectividad para el control y administración de las operaciones aduaneras._x000a_ _x000a_c. Deficiencias en la gestión documental del Comité de Selectividad Aduanera _x000a__x000a_Al revisar la gestión documental generada en el marco del Comité de Selectividad Aduanera, se observó que la misma no está acorde con las Tablas de Retención Documental -TRD- dispuesta en el FT-FI-1303 aplicable a la “Subdirección de Gestión de Análisis Operacional – 100207219”, para la Serie 002, Subserie 007, pues en las unidades documentales de las anualidades 2024 y 2025 dentro de las que obra los FT-ADF-2558 “Hoja de Control Unidad Documental”, se relacionan y disponen las actas del Comité, pero no se incluyen las “comunicaciones oficiales de convocatoria” a cada uno de los miembros, ni el “informe control registro de asistencia reuniones”. _x000a__x000a_Es de mencionar que con la actualización de la TRD a la versión 4, para la Serie 01 y Subserie 017 de la Subdirección de Análisis de Riesgo y Programas se disponen la conservación de las “Actas del comité” y “Listado de asistencia”, frente a lo cual se hace necesario completar la documentación."/>
    <s v="Deficiencias en el seguimiento y controles a la cantidad de sesiones ordinarias anuales por parte de la Secretaría Técnica y del Comité de Selectividad Aduanera. _x000a__x000a_Deficiencias en los controles de las funciones del Comité de Selectividad Aduanera por parte de los miembros y de la Secretaría Técnica. _x000a__x000a_Deficiencias en la implementación de controles para la conformación de las unidades documentales de acuerdo con los lineamientos de gestión documental y las TRD aplicables. "/>
    <s v="Elaborar de la nueva reglamentación para el funcionamiento del comité de selectividad. _x000a_"/>
    <s v="Elaborar Reglamentación_x000a_"/>
    <s v="Reglamento Comité de Selectividad_x000a_"/>
    <n v="1"/>
    <d v="2026-01-02T00:00:00"/>
    <d v="2026-08-30T00:00:00"/>
    <n v="34.285714285714285"/>
    <n v="0"/>
    <s v="DGA_x000a_Dirección de Gestión de Aduanas   _x000a_Dirección de Gestión Estratégica y Analítica - DGEA_x000a_Subdirección de Análisis de Riesgo y Programas - SARP_x000a_Coordinación de Procesos y Riesgos Operacionales_x000a__x000a_"/>
    <n v="0"/>
    <x v="0"/>
  </r>
  <r>
    <x v="4"/>
    <x v="0"/>
    <m/>
    <m/>
    <m/>
    <m/>
    <s v="Crear y actualizar la carpeta de Sharepoint y física de los soportes de las sesiones del Comité de Selectividad"/>
    <s v="Creación y actualizacion de carpeta"/>
    <s v="Carpeta_x000a_"/>
    <n v="1"/>
    <d v="2026-01-02T00:00:00"/>
    <d v="2026-08-30T00:00:00"/>
    <n v="34.285714285714285"/>
    <n v="0"/>
    <s v="DGA_x000a_Dirección de Gestión de Aduanas   _x000a_Dirección de Gestión Estratégica y Analítica - DGEA_x000a_Subdirección de Análisis de Riesgo y Programas - SARP_x000a_Coordinación de Procesos y Riesgos Operacionales_x000a__x000a_"/>
    <n v="0"/>
    <x v="0"/>
  </r>
  <r>
    <x v="4"/>
    <x v="0"/>
    <s v="Auditoría a la Nacionalización de Mercancías ANM-2025-006"/>
    <s v="ANM-2025-006_x000a__x000a_H7"/>
    <s v="Hallazgo 7. Deficiencia de control y discrecionalidad en la verificación de requisitos para la aceptación de las solicitudes de trámite manual _x000a__x000a_En la revisión de una muestra conformada por 50 solicitudes de trámite manual correspondientes a las Direcciones Seccionales auditadas (Bogotá Aeropuerto El Dorado 21, Santa Marta 12, Buenaventura 11 e Ipiales 6) en el periodo comprendido entre el 01 de julio 2024 al 30 de junio de 2025, se evidenciaron las siguientes situaciones:_x000a__x000a_a. Deficiencias en la validación y control del Formato FT-COA-2134 “Solicitud de trámites manuales” V5_x000a__x000a_Se identificaron inconsistencias en la gestión del trámite manual para nacionalización de mercancías, relacionadas con la deficiencia de controles en la recepción, la validación de la causal, la completitud del formato FT-COA-2134, la justificación del trámite y su aceptación. En particular, se evidenció falta de mecanismos previos como la radicación en PST, cuando aplica, y el visto bueno del jefe de División/GIT Importaciones, lo cual incrementa el riesgo de discrecionalidad en la aceptación del trámite.  Adicionalmente, se identificaron situaciones como:_x000a__x000a_- El Formato FT-COA-2134 se encuentra incompleto: ausencia de datos clave, sin firma del funcionario aceptador, uso recurrente de la causal “Otros” sin especificación, justificación insuficiente, omisión del estado del trámite (aceptado/rechazado/devuelto), falta de número de aceptación, bitácora y fechas, y uso de versiones desactualizadas del formato._x000a_- Documentos soporte incompletos en contravención del artículo 177 del Decreto 1165 de 2019 y del procedimiento -PR-COA-0184 _x000a_- Causales no consignadas, genéricas o incongruentes frente a las registradas en la bitácora. _x000a__x000a_Estas inconsistencias se resumen en la tabla 10, donde se relacionan los casos por Dirección Seccional (Ver Anexo 03) así: _x000a_DSA Bogotá Aeropuerto El Dorado, 54; DSIA Buenaventura, 13; DSIA Santa Marta, 66; DSIA Ipiales, 4 para un total de 137._x000a__x000a_b. Deficiencias de registro en el Sistema de Información (SI) Bitácora de Trámites Manuales_x000a__x000a_Se identificaron deficiencias de registro en el sistema de información Bitácora de Trámites Manuales, que comprometen la trazabilidad y el seguimiento a las operaciones autorizadas. Entre las principales se encuentran:_x000a__x000a_- Ausencia de sustento en la causal invocada y/o falta de justificación para la aceptación del trámite.  _x000a_- Inconsistencias entre la información registrada en la bitácora y la consignada en las solicitudes de trámite manual (FT-COA-2134) previamente autorizadas.  _x000a_- Actualización tardía u omisión en el registro de actuaciones del inspector, número de levante y fecha correspondiente, así como deficiencias en la fundamentación de dichas actuaciones, particularmente en los levantes automáticos. _x000a__x000a_Lo anterior contraviene lo dispuesto en el manual MN-COA-0023 y el procedimiento PR-COA-0184, que precisan el diligenciamiento íntegro, oportuno y verificable en el sistema, para asegurar transparencia y control institucional.  Estas inconsistencias se resumen en la tabla 11, donde se relacionan los casos por Dirección Seccional. (Ver Anexo 03) así:_x000a_DSA Aeropuerto El Dorado, 20; DSIA Buenaventura, 6; DSIA Santa Marta, 20; DSIA Ipiales, 5 para un total de 51._x000a__x000a_c. Inconsistencias en el diligenciamiento de la Declaración de Importación litográfica (F500) _x000a__x000a_Se constató falta de completitud en el diligenciamiento de la Declaración de Importación (F500) frente a lo establecido en la “Cartilla de diligenciamiento Declaración de Importación 2022” CT-COA-0125 y la normativa aplicable, así como ausencia de referencias obligatorias al trámite manual, afectando la validez y trazabilidad del proceso. _x000a__x000a_Las principales deficiencias identificadas son: _x000a__x000a_- Casilla 130: No se consigna referencia a la contingencia ni al trámite manual. _x000a_- Casillas 134 y 135: No se diligencian el número y la fecha de levante, lo que puede generar que la declaración no surta efecto legal. _x000a_- Casillas 136 y 137: Ausencia de nombre, cédula y firma del funcionario responsable. _x000a__x000a_Estas inconsistencias se resumen en la tabla 12, donde se relacionan los casos por Dirección Seccional. (Ver Anexo 03) así:_x000a_DSA Bogotá Aeropuerto El Dorado, 23; DSIA Santa Marta, 15 y DSIA B/tura, 18."/>
    <s v="Deficiencias en el control interno y falta de capacitación del personal encargado del registro y validación de la solicitud y del registro en la bitácora_x000a__x000a_Ausencia de controles automatizados o listas de verificación estandarizadas_x000a__x000a_Escasa supervisión o monitoreo del uso del sistema."/>
    <s v="Capacitar al personal encargado de los registros y realizar listas de verificación estandarizadas en la bitácora de trámites manuales"/>
    <s v="Capacitaciones enfocadas en el registro de bitácora de trámites manuales en las cuales se haga enfasis que debe incluirse la actuación del inspector."/>
    <s v="Listados de asistencia."/>
    <n v="2"/>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4"/>
    <x v="0"/>
    <m/>
    <m/>
    <m/>
    <m/>
    <m/>
    <s v="Lista de chequeo estandarizada."/>
    <s v="Lista de chequeo"/>
    <n v="1"/>
    <d v="2026-01-02T00:00:00"/>
    <d v="2026-12-31T00:00:00"/>
    <n v="51.857142857142854"/>
    <n v="0"/>
    <s v="_x000a__x000a__x000a__x000a__x000a_DGA_x000a_Dirección de Gestión de Aduanas                    Subdirección de Operación Aduanera        "/>
    <n v="0"/>
    <x v="0"/>
  </r>
  <r>
    <x v="4"/>
    <x v="0"/>
    <s v="Auditoría a la Nacionalización de Mercancías ANM-2025-006"/>
    <s v="ANM-2025-006_x000a__x000a_H8"/>
    <s v="Hallazgo 8. Deficiencias en la programación, conformación y control de diligencias de inspección aduanera y autos comisorios_x000a__x000a_En la revisión de muestras, conformadas por 42 autos comisorios (junto con sus soportes) y 39 actas de inspección, correspondientes a las Direcciones Seccionales auditadas (Bogotá Aeropuerto El Dorado, Santa Marta, Buenaventura e Ipiales) en el periodo comprendido entre el 01 de julio de 2024 al 30 de junio de 2025, se evidenció lo siguiente:_x000a__x000a_a._x0009_Incumplimiento de requisitos normativos sobre programación y registro de comparecencia (DSIA Santa Marta y Buenaventura)_x000a__x000a_Durante el desarrollo de las visitas a las Direcciones Seccionales de Impuestos y Aduanas (DSIA) de Santa Marta y Buenaventura, se evidenciaron prácticas que incumplen lo dispuesto en los artículos 182 y 756 (inciso 4) del Decreto 1165 de 2019, 211, 213 y 684-1 de la Resolución 46 de 2019, el numeral 4.3 del instructivo IN-COA-0151 y actividades 20 y 21 del PR-COA-0184. Estas disposiciones exigen que el horario y lugar de comparecencia para la inspección sean determinados, consignados por escrito y coincidan con la diligencia efectivamente realizada. _x000a__x000a_En ambas seccionales, la programación se realiza mediante comunicaciones o publicaciones generales que establecen un rango horario para que los declarantes se presenten en las oficinas y firmen los autos comisorios. Posteriormente, inspectores y usuarios acuerdan verbalmente la hora de la inspección, lo cual es diferente a la registrada en el formato FT-COA-2299 “Horario de Comparecencia”, lo que afecta la trazabilidad y el control y la legalidad del proceso._x000a__x000a_b. Notificación extemporánea y en lugar distinto del auto comisorio, afectando la trazabilidad y legalidad del acto administrativo_x000a__x000a_En la revisión de 17 autos comisorios en la DSIA de Santa Marta, se evidenció que éstos son notificados con una antelación o posterioridad considerable (más de 4 horas), lo cual contraviene lo dispuesto en el inciso 4 del artículo 756 del Decreto 1165 de 2019 y el artículo 684-1 de la Resolución 46 de 2019, que exigen la notificación previa al inicio de la diligencia, en el lugar y momento de su realización._x000a__x000a_Lo anterior se observa de la siguiente manera: (Ver Anexo 04)_x000a__x000a_- La hora registrada en el formato FT-COA-2299 difiere de la hora real de inicio y finalización de la inspección._x000a_- No existe evidencia objetiva que permita verificar la comparecencia del usuario en el lugar y hora programados._x000a_- Se genera incertidumbre frente a la aplicación de sanciones por inasistencia previstas en el numeral 3.2 del artículo 29 del Decreto Ley 920 de 2023._x000a__x000a_c. Asignación de comisiones en autos comisorios que vulnera el reparto diario y afecta la transparencia en la programación de inspecciones._x000a__x000a_En la validación de 31 autos comisorios, se evidenció que la asignación de comisiones no se realiza conforme al sistema de reparto diario en las Direcciones Seccionales de Impuestos y Aduanas (DSIA) de Santa Marta y Buenaventura. En Santa Marta se identificaron 25 casos en los que se asignaron comisiones a los funcionarios para dos días consecutivos, mientras que en Buenaventura se observaron 6 casos donde las comisiones se otorgaron por más de dos días, lo que contraviene el principio de aleatoriedad y rotación diaria previsto en el procedimiento._x000a__x000a_Estas prácticas afectan el cumplimiento del plazo legal para la práctica de la inspección aduanera, establecido en el artículo 183 del Decreto 1165 de 2019 y los numerales 4.1.3 y 4.4 del Instructivo IN-COA-0151, lo que puede derivar en actuaciones extemporáneas o no justificadas y compromete la aleatoriedad, objetividad y transparencia en la asignación de comisiones. (Ver Anexo 04)_x000a__x000a_d. Autos comisorios sin registro de las declaraciones de importación, limitando la precisión y control en la asignación de inspecciones_x000a__x000a_En la revisión de 25 autos comisorios emitidos por la DSA de Bogotá Aeropuerto El Dorado (6) y DSIA Buenaventura (19) se evidenció que ninguno de estos incluía el formato FT-2300 “Listado de declaraciones de importación manuales para inspección” el cual contiene el listado de declaraciones de importación manuales objeto de inspección y debe estar firmado por el declarante. Esta omisión implica que los autos comisorios fueron emitidos sin el soporte documental requerido para identificar con precisión las declaraciones a inspeccionar, incumpliendo lo señalado en la actividad 21 del PR-COA-0184 y numeral 4.2 del instructivo IN-COA-0151. La falta de esta información limita la precisión del acto administrativo, reduce la trazabilidad de la operación y debilita los controles sobre la facultad otorgada al funcionario (Ver Anexo 04)."/>
    <s v="Deficiencias en la aplicación de las normas y procedimientos_x000a__x000a_Falencias en los controles de primera línea de defensa, como el autocontrol_x000a__x000a_Falta de capacitación del personal encargado del reparto de las inspecciones y de la elaboración y aprobación de autos comisorios_x000a__x000a_Deficiente segregación de funciones dentro del proceso de emisión y validación_x000a__x000a_Prácticas que priorizan la operatividad sobre el cumplimiento normativo_x000a__x000a_Ausencia de monitoreo en el reparto aleatorio y diario_x000a__x000a_Falta de herramientas tecnológicas que automaticen el reparto y asignación de inspecciones."/>
    <s v="Creación e incorporación de herramienta de reparto que cumpla con las características “Aleatorio, transparente y equitativo.” dentro del módulo de aduanas."/>
    <s v="formato de Aceptación de Pruebas funcionales y salida a producción - FT-IIT-1851."/>
    <s v="Formato_x000a_"/>
    <n v="1"/>
    <d v="2026-01-07T00:00:00"/>
    <d v="2027-07-31T00:00:00"/>
    <n v="81.428571428571431"/>
    <n v="0"/>
    <s v="DGA _x000a_Dirección de Gestión de Aduanas.                     Subdirección de Operación Aduanera._x000a_Dirección de Gestión de Innovación y tecnología._x000a__x000a__x000a_"/>
    <n v="0"/>
    <x v="0"/>
  </r>
  <r>
    <x v="4"/>
    <x v="0"/>
    <m/>
    <m/>
    <m/>
    <m/>
    <m/>
    <s v="_x000a__x000a_Acta de comité de gestión de Cambios.  "/>
    <s v="Acta_x000a__x000a__x000a__x000a_"/>
    <n v="1"/>
    <d v="2026-01-07T00:00:00"/>
    <d v="2027-07-31T00:00:00"/>
    <n v="81.428571428571431"/>
    <n v="0"/>
    <s v="_x000a_DGA_x000a_Dirección de Gestión de Aduanas.                     Subdirección de Operación Aduanera._x000a_Dirección de Gestión de Innovación y tecnología._x000a__x000a__x000a_"/>
    <n v="0"/>
    <x v="0"/>
  </r>
  <r>
    <x v="4"/>
    <x v="0"/>
    <s v="Auditoría a la Nacionalización de Mercancías ANM-2025-006"/>
    <s v="ANM-2025-006_x000a__x000a_H9"/>
    <s v="Hallazgo 9. Deficiencias en el diligenciamiento de actas de inspección de trámite manual_x000a__x000a_En la revisión de 39 actas de inspección se identificaron inconsistencias frente a lo establecido en los procedimientos PR-COA-0184, PR-COA-0188 y el IN-COA-0151, afectando la trazabilidad y sustentación de las actuaciones. _x000a__x000a_Principales inconsistencias identificadas: _x000a_- Actas citan versiones desactualizadas del PR-COA-0188 e IN-COA-0151 y mencionan la Subdirección de Comercio Exterior (Subdirección de Operación Aduanera desde 2021). _x000a_- No se indica fecha de inicio de la diligencia. _x000a_- Casillas sin diligenciar (17 y 19 DAV y observador). _x000a_- Falta firma del jefe de bodega. _x000a_- No se menciona la comparecencia del auxiliar de la agencia de aduanas ni su acreditación. _x000a_- No se indica porcentaje real de mercancía revisada ni justificación del sobrante conforme art. 153 del Decreto 1165 de 2019. _x000a_- No se registra la verificación del pago de tributos en el acta ni en la bitácora. _x000a__x000a_Estas inconsistencias se resumen en la tabla 16, en la que se relacionan los casos por Dirección Seccional (Ver Anexo 05) así: _x000a_DSA Bogotá Aeropuerto el Dorado, 12; DSIA Santa Marta, 23 y DSIA Buenaventura, 4."/>
    <s v="Inadecuada aplicación de los lineamientos establecidos en el Instructivo IN-COA-0151 y los procedimientos PR-COA-0184 y PR-COA-0188_x000a__x000a_Debilidad de los controles internos al permitir la planificación anticipada y no rotativa de funcionarios, lo que puede derivar en la concentración de funciones en un mismo servidor público_x000a__x000a_Falta de supervisión o revisión por parte de los jefes inmediatos sobre la calidad del diligenciamiento;_x000a__x000a_Capacitación insuficiente o no periódica sobre los cambios normativos y procedimentales_x000a__x000a_Prácticas operativas que priorizan la continuidad del servicio o la disponibilidad de personal, sin considerar el impacto en la transparencia y legalidad del proceso."/>
    <s v="Realizar una capacitación /sensibilización cuatrimestral del Instructivo IN-COA-0151 y los procedimientos PR-COA-0184 y PR-COA-0188 y las normas existentes sobre el tema._x000a__x000a_"/>
    <s v="Capacitación cuatrimestral_x000a__x000a__x000a__x000a__x000a_"/>
    <s v="Listado de asistencia. _x000a_"/>
    <n v="21"/>
    <d v="2026-02-01T00:00:00"/>
    <d v="2026-12-31T00:00:00"/>
    <n v="47.571428571428569"/>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4"/>
    <x v="0"/>
    <s v="Auditoría a la Nacionalización de Mercancías ANM-2025-006"/>
    <s v="ANM-2025-006_x000a__x000a_H10"/>
    <s v="Hallazgo 10. Falta de oportunidad en el registro de control de base de suspensiones FT-COA-2298 y en la entrega de actas de aprehensión a Fiscalización FT-COA-2205_x000a__x000a_En la revisión de la completitud y actualización del registro del control de base de suspensiones FT- COA-2298 en las direcciones seccionales auditadas, en relación con las declaraciones de importación en causal de suspensión conforme al artículo 185 del Decreto 1165 de 2019 y el instructivo IN-COA-0151, se evidenciaron registros pendientes de validación, sin finalización de la medida o con términos de ampliación cumplidos sin haber obtenido levante. El número de casos se relacionan en la siguiente tabla (Ver Anexo 06), así:_x000a__x000a_DSA Bogotá Aeropuerto El Dorado, 824; DSIA de Buenaventura, 258; DSIA de Santa Marta y DSIA de Ipiales, 6 declaraciones de importación suspendidas (con y sin declaración de subsanación) sin registro de finalización._x000a__x000a_En la revisión realizada a las actas de aprehensión de mercancías en las direcciones seccionales auditadas, se evidenció el incumplimiento del plazo establecido en el procedimiento institucional para el traslado de dichos documentos a la División de Fiscalización, el cual debe efectuarse al día siguiente de la notificación de la aprehensión. Los resultados observados fueron los siguientes: (Ver Anexo 07)_x000a__x000a_- DSA Buenaventura: Se revisaron 22 actas de aprehensión elaboradas por el GIT de Importaciones, encontrando que el promedio de traslado de las actas y sus soportes a la División de Fiscalización fue de nueve (9) días posteriores a la notificación._x000a_- DSA Bogotá Aeropuerto El Dorado: En el análisis de 23 actas de aprehensión, se identificó un promedio de ocho (8) días para el traslado de los documentos a Fiscalización._x000a_- DSIA Santa Marta: En tres (3) actas revisadas, el traslado se realizó en un promedio de dos (2) días después de la formalización de la aprehensión._x000a__x000a_Frente al particular, se observó que la DSIA Ipiales no tiene implementado el control y seguimiento a las aprehensiones que está previsto y estandarizado para el Proceso de Cumplimiento de Obligaciones Aduaneras y Cambiarias, en el formato FT-COA-2205 “Control y Seguimiento a las Aprehensiones” V2._x000a__x000a_Con ocasión de la visita de auditoría y posterior a ella, una vez evidenciados los incumplimientos y  la falta de completitud de la Base de Suspensiones “FT-COA-2298” y del seguimiento de las Actas de Aprehensión “FT-COA-2005”, las direcciones seccionales a través de los GIT de Importaciones han implementado acciones de mejoramiento correctivas para la optimización y actualización de estos controles, de los cuales se sugiere retomarlos en las acciones de mejoramiento que se propongan para mitigar y contrarrestar la causas que estaban dando origen es estos incumplimientos."/>
    <s v="Debilidades en el monitoreo y seguimiento para el registro oportuno de la Base de Suspensiones en el procedimiento nacionalización de mercancía_x000a__x000a_Debilidades en el monitoreo y seguimiento para el registro para el control de términos de entrega de actas de aprehensión  a fiscalización, para el inicio de la Definición de situación Jurídica de las Mercancías,."/>
    <s v="Expedir un lineamiento para efectos de que área administrativa del GIT de importaciones, quien haga sus veces o a quien se designe, realice seguimiento a los traslados hechos a Fiscalización y la actualización del registro del contro de la base de suspensiones"/>
    <s v="_x000a_Lineamiento para efectos de realizar seguimiento a los traslados al área competente y a las actualizaciones de la base de suspensiones._x000a__x000a__x000a__x000a__x000a__x000a_"/>
    <s v="Lineamiento _x000a__x000a__x000a__x000a__x000a__x000a__x000a__x000a_"/>
    <n v="1"/>
    <d v="2026-01-02T00:00:00"/>
    <d v="2026-07-01T00:00:00"/>
    <n v="25.714285714285715"/>
    <n v="0"/>
    <s v="DGA_x000a_Dirección de Gestión de Aduanas                                                  Subdirección de Operación Aduanera     _x000a__x000a__x000a__x000a__x000a__x000a_                                       "/>
    <n v="0"/>
    <x v="0"/>
  </r>
  <r>
    <x v="4"/>
    <x v="0"/>
    <m/>
    <m/>
    <m/>
    <m/>
    <m/>
    <s v="Monitoreo del cumplimiento de los traslados y a las actualizaciones correspondientes"/>
    <s v="Informe monitoreo semestral"/>
    <n v="2"/>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
    <n v="0"/>
    <x v="0"/>
  </r>
  <r>
    <x v="4"/>
    <x v="0"/>
    <s v="Auditoría a la Nacionalización de Mercancías ANM-2025-006"/>
    <s v="ANM-2025-006_x000a__x000a_H11"/>
    <s v="Hallazgo 11. Inconsistencias entre el canal de riesgo asignado en SI Selectividad y el tipo de inspección ejecutada en SYGA en DSA Bogotá Aeropuerto El Dorado y DSIA Buenaventura – Subdirección de Operación Aduanera _x000a__x000a_Durante la revisión del proceso de selectividad y control a las declaraciones de importación en las dependencias DSA Bogotá Aeropuerto El Dorado y DSIA Buenaventura, se identificaron 16 declaraciones de importación, correspondientes al período julio de 2024 a junio de 2025, en las cuales el SI Selectividad Aduanera LUCIA asignó canal ROJO (Inspección física) o NARANJA (Inspección documental) pero, al consultar el SI SYGA SIGLO XXI, estas registraron “Levante Automático”, de lo cual no se encontró evidencia de la realización de alguna inspección asociada a dichas declaraciones (Ver Anexo 08)._x000a__x000a_La muestra fue obtenida mediante cruce de información entre los archivos de declaraciones de importación F500 (SYGA) y el sistema Selectividad LUCIA, realizando análisis de correspondencia entre el canal de riesgo asignado y la actuación efectivamente ejecutada que aparece en SYGA. En la siguiente tabla se presentan los casos detectados, clasificados por seccional, así: DSA Aeropuerto El Dorado, 13 y DSIA Buenaventura, 3."/>
    <s v="Deficiencias en la trazabilidad y sincronización entre los sistemas SI Selectividad y SYGA Siglo XXI._x000a__x000a_ Debilidades en el monitoreo de información_x000a__x000a_Ausencia de logs de auditoría y de aplicaciones que permitan identificar anomalías."/>
    <s v="Desarrollar (3) mesas de trabajo con el contratista para revisar la posible consulta y validación de los logs transacionales._x000a__x000a__x000a__x000a_"/>
    <s v="Revisar la posible consulta y validación de los logs transaccionales sobre las bases de datos de selectividad - LUCIA, interfaz SYGA-MUISCA._x000a__x000a__x000a__x000a_"/>
    <s v="Actas de reunión_x000a_"/>
    <n v="3"/>
    <d v="2026-02-02T00:00:00"/>
    <d v="2026-07-31T00:00:00"/>
    <n v="25.571428571428573"/>
    <n v="0"/>
    <s v="DGA_x000a_Dirección de Gestión de Aduanas_x000a_Subdirección de Operación Aduanera _x000a_DGA_x000a_Dirección de Gestión Estratégica y Analítica _x000a_Subdirección de Análisis de Riesgo y Programas _x000a_Coordinación de Procesos y Riesgos Operacionales_x000a_DGIT_x000a_Dirección de Gestión de Innovación y Tecnología _x000a_Subdirección de Soluciones y Desarrollo_x000a__x000a_Oficina de Seguridad de la Información "/>
    <n v="0"/>
    <x v="0"/>
  </r>
  <r>
    <x v="4"/>
    <x v="0"/>
    <s v="Auditoría a la Nacionalización de Mercancías ANM-2025-006"/>
    <s v="ANM-2025-006_x000a__x000a_H12"/>
    <s v="Hallazgo 12. Cuentas de usuario SYGA activas, vinculadas a funcionarios retirados de la entidad – Registro y Control Aduanero _x000a__x000a_Resultado del análisis del reporte de funcionarios de planta DIAN, remitido por la subdirección de Gestión del Empleo Público con corte a 30/06/2025; y de roles del Sistema de Información SYGA, remitido en respuesta 100202204-1714 por parte de la DGIT; se identificaron dos (2) cuentas de usuario en estado Activo y una cuenta en estado Primera Vez, pertenecientes a exfuncionarios que se encuentran desvinculados de la entidad. De igual manera, se encontraron, en el reporte de usuarios SYGA, tres (3) cuentas para las cuales los números de identificación no coinciden con los Nombres y Apellidos de su documento de identificación. (Ver Anexo 09). "/>
    <s v="Deficiencias en el proceso de revisión y depuración de roles y perfiles_x000a__x000a__x000a_Falta de herramientas de control y supervisión en la asignación de los roles."/>
    <s v="Actualizar el Anexo de roles de las soluciones tecnologicas  de acuerdo con lo informado por las direcciones de gestión "/>
    <s v="Realizar solicitud a todas las áreas para la identificación, actualización y depuración del Anexo de roles de las soluciones tecnológicas ."/>
    <s v="Anexo roles actualizado "/>
    <n v="1"/>
    <d v="2026-01-15T00:00:00"/>
    <d v="2026-03-31T00:00:00"/>
    <n v="10.714285714285714"/>
    <n v="0"/>
    <s v="DGA_x000a_Dirección de Gestión de Aduanas_x000a_Subdirección de Operación Aduanera _x000a__x000a_DGIT_x000a_Dirección de Gestión de Innovación y Tecnología _x000a_Subdirección de Soluciones y Desarrollo_x000a_Coordinación de Soporte Técnico al Usuario "/>
    <n v="0"/>
    <x v="0"/>
  </r>
  <r>
    <x v="4"/>
    <x v="0"/>
    <s v="Auditoría a la Nacionalización de Mercancías ANM-2025-006"/>
    <s v="ANM-2025-006_x000a__x000a_H13"/>
    <s v="Hallazgo 13. Deficiencia en el control de uso del servicio “Zona Wifi Gratis para la Gente” en DSA Aeropuerto El Dorado, DSIA Santa Marta, DSIA Ipiales y DSIA Buenaventura – Dirección de Gestión de Innovación y Tecnología _x000a__x000a_Durante las visitas efectuadas a la DSA Aeropuerto El Dorado, DSIA Santa Marta, DSIA Ipiales y DSIA Buenaventura, se evidenció que, a través del servicio de red Wifi de acceso gratuito para los ciudadanos (“Zona Wifi Gratis para la Gente”), es posible la navegación, reproducción y uso de plataformas de video streaming y otros servicios de carácter recreativo, sin restricciones aparentes de contenido ni de consumo de ancho de banda. Esta situación refleja una deficiencia en la aplicación de los lineamientos de seguridad de redes y servicios de red, segmentación, monitoreo y registro establecidos en el manual MN-IIT-0072 “Políticas y Lineamientos de Seguridad de la Información” V5, los cuales disponen que los recursos de conectividad deben ser administrados y controlados para prevenir usos no autorizados o no alineados con los fines institucionales, así como para garantizar la disponibilidad y calidad del servicio para los trámites y servicios ofrecidos por la Entidad. _x000a__x000a_La situación descrita puede generar, entre otros, los siguientes impactos: _x000a__x000a_- Saturación o degradación del desempeño de la red inalámbrica, afectando la disponibilidad y calidad del servicio para los ciudadanos que requieren utilizar la “Zona Wifi Gratis para la Gente” como apoyo a trámites y servicios de la DIAN. _x000a_- Uso inadecuado de recursos tecnológicos institucionales, al destinar capacidad y ancho de banda a actividades recreativas no relacionadas con la misionalidad de la Entidad. _x000a_- Incremento del riesgo de exposición a contenidos no apropiados o potencialmente maliciosos, al no contar con esquemas de filtrado y monitoreo acordes con los lineamientos de seguridad de la información vigentes."/>
    <s v="Fallas en la configuración de políticas de filtrado/QoS en la red de Zona WiFi Gratis para la Gente y ausencia de límites por usuario."/>
    <s v="Revisar y monitorear la prestación del servicio"/>
    <s v="Reporte mensual del proveedor del servicio “Zona WiFi Gratis para la Gente” que evidencie métricas de la prestación del mismo en las sedes de la Entidad."/>
    <s v="Informes mensual"/>
    <n v="4"/>
    <d v="2025-09-01T00:00:00"/>
    <d v="2025-12-31T00:00:00"/>
    <n v="17.285714285714285"/>
    <n v="4"/>
    <s v="DGA_x000a_Dirección de Gestión de Aduanas _x000a_Subdirección de Operación Aduanera_x000a_DGIT_x000a_Dirección de Gestión de Innovación y Tecnología _x000a_Subdirección de Infraestructura Tecnológica y de Operaciones "/>
    <n v="1"/>
    <x v="1"/>
  </r>
  <r>
    <x v="4"/>
    <x v="0"/>
    <s v="Auditoría a la Nacionalización de Mercancías ANM-2025-006"/>
    <s v="ANM-2025-006_x000a__x000a_H14"/>
    <s v="Hallazgo 14. Deficiencias en la aplicación de políticas de seguridad de la información en terminal de apoyo a la ciudadana – DSIA Ipiales _x000a__x000a_Durante la visita virtual a la DSIA Ipiales, en el puesto de control Rumichaca, se evidenció que en la estación de cómputo identificada como 037-8FRCBM2, con placa DIAN No. 480460, destinada para el apoyo al ciudadano, se encontraban almacenados archivos en las carpetas “Documentos”, “Descargas”, “Escritorio” y “Papelera de reciclaje”._x000a__x000a_Al revisar dichos archivos se constató que correspondían a documentos privados de un ciudadano, tales como tarjeta de propiedad de vehículo y copias de documentos de identificación, que contienen datos personales de carácter reservado. Estos archivos permanecen accesibles para usuarios que hagan uso posterior de la estación de cómputo, sin que se evidencien mecanismos de borrado automático, perfiles de sesión temporal o procedimientos de limpieza de información al finalizar cada atención._x000a__x000a_Esta situación implica una exposición innecesaria de datos personales de ciudadanos, al permitir que usuarios no autorizados puedan visualizar, copiar o reutilizar dicha información, lo que genera posibilidades de:_x000a__x000a_- Vulneración de la confidencialidad de los datos personales almacenados en el equipo. _x000a_- Suplantación de identidad y posibles fraudes a partir de la información contenida en los documentos hallados. _x000a_- Incumplimiento de las políticas internas de seguridad de la información y del régimen de protección de datos personales aplicable, así como afectación a la confianza de los ciudadanos en el manejo de su información por parte de la Entidad. (Ver Anexo10)"/>
    <s v="Incumplimiento o deficiencia en la aplicación de las normas, políticas o procedimientos de seguridad digital."/>
    <s v="Fortalecer la adopción de la seguridad y  privacidad de la inforamación a través de campañas masivas de comunicación asociadas a la protección de la inforación y datos personales (archivos físicos), a  través de los canales institucionales definidos para tal fin"/>
    <s v="Campañas de sensibilización y comunicación a través del plan a nual de comunicaciones (TEMAS OSI)"/>
    <s v="Piezas de comunicación"/>
    <n v="2"/>
    <d v="2026-02-01T00:00:00"/>
    <d v="2026-06-30T00:00:00"/>
    <n v="21.285714285714285"/>
    <n v="0"/>
    <s v="DGA _x000a_Dirección de Gestión de Aduanas _x000a_Oficina de Seguridad de la Información"/>
    <n v="0"/>
    <x v="0"/>
  </r>
  <r>
    <x v="4"/>
    <x v="0"/>
    <m/>
    <m/>
    <m/>
    <m/>
    <s v="Hacer solicitud a la sede para que recuerden a los usuarios cerrar sesión cada vez que utilicen la sesión._x000a_"/>
    <s v="Comunicado (correo electrónico) al informático de la sede y al director de la seccional para que los funcionarios de atención al ciudadano recomienden a los usuarios cerrar sesión."/>
    <s v="Correo electronico_x000a_"/>
    <n v="1"/>
    <d v="2026-02-15T00:00:00"/>
    <d v="2026-03-31T00:00:00"/>
    <n v="6.2857142857142856"/>
    <n v="0"/>
    <s v="DGA _x000a_Dirección de Gestión de Aduanas _x000a_Subdirección de Operación Aduanera_x000a_DGIT_x000a_Dirección de Gestión de Innovación y Tecnología _x000a_Subdirección de Infraestructura Tecnológica y de Operaciones "/>
    <n v="0"/>
    <x v="0"/>
  </r>
  <r>
    <x v="4"/>
    <x v="0"/>
    <s v="Auditoría a la Nacionalización de Mercancías ANM-2025-006"/>
    <s v="ANM-2025-006_x000a__x000a_H15"/>
    <s v="Hallazgo 15. Carencia de logs de auditoría y de eventos en el sistema Selectividad Aduanera – Dirección de Gestión de Innovación y Tecnología_x000a__x000a_La verificación realizada con el área técnica evidenció que el sistema no dispone de logs de auditoría funcional ni de seguridad, y que los registros existentes se limitan a trazas técnicas en modo info/debug/trace, utilizadas únicamente para diagnóstico y depuración de errores. Estos archivos no capturan información de acción ejecutada, tabla afectada ni marca temporal de transacción, impidiendo reconstruir eventos o correlacionarlos con los procesos de selectividad. _x000a__x000a_El personal técnico informó, además, que los logs generados presentan retención variable entre un día y seis meses, sin política ni procedimiento formal que defina criterios de conservación o depuración. La retención depende del volumen de datos y de la capacidad de almacenamiento disponible, lo que implica sobreescritura o eliminación rotativa para liberar espacio. Esta condición representa una ausencia de trazabilidad sobre las reglas de selectividad, la fecha en que se producen los cambios o el usuario con privilegios que los ejecuta."/>
    <s v="Logging inactivo/incompleto en aplicaciones._x000a__x000a_Centro de Monitoreo de Seguridad de la Información sin operación efectiva de alertamiento._x000a__x000a_Retención de logs menor a 12 meses_x000a__x000a_Falta de coordinación entre DGIT, OSI y SITO respecto a la ejecución de lineamientos relacionados con logs de auditoría. "/>
    <s v="Diseñar el instructivo de Gestión de logs"/>
    <s v="Generar un documento para establecer los lineamientos para la definición, implementación y gestión de logs de bases de datos, aplicaciones y auditorías, con el objetivo de garantizar trazabilidad, seguridad y capacidad de diagnóstico en los sistemas de información de la UEA - Dirección de Impuestos y Aduanas Nacionales."/>
    <s v="Instructivo de gestion de logs"/>
    <n v="1"/>
    <d v="2026-02-15T00:00:00"/>
    <d v="2026-12-31T00:00:00"/>
    <n v="45.571428571428569"/>
    <n v="0"/>
    <s v="DGA _x000a_Dirección de Gestión de Aduanas _x000a_ _x000a_Subdirección de Operación Aduanera_x000a_DGIT _x000a_Dirección de Gestión de Innovación y Tecnología _x000a_Subdirección de Infraestructura Tecnológica y de Operaciones _x000a_Subdirección de Soluciones y Desarrollo _x000a_Oficina de Seguridad de la Información "/>
    <n v="0"/>
    <x v="0"/>
  </r>
  <r>
    <x v="2"/>
    <x v="1"/>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1"/>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1"/>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1"/>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
    <n v="1"/>
    <x v="1"/>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1"/>
    <x v="1"/>
  </r>
  <r>
    <x v="2"/>
    <x v="1"/>
    <m/>
    <m/>
    <m/>
    <m/>
    <s v="Iniciar el desarrollo de la solución tecnológica."/>
    <s v="Desarrollo de la solución"/>
    <s v="Informes de seguimiento"/>
    <n v="2"/>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30499999999999999"/>
    <x v="0"/>
  </r>
  <r>
    <x v="2"/>
    <x v="1"/>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Proceso Cumplimiento de Obligaciones Aduaneras y Cambiarias_x000a_Dirección de Gestión de Aduanas_x000a_Subdirección de Operación Aduanera"/>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0"/>
  </r>
  <r>
    <x v="2"/>
    <x v="1"/>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1"/>
  </r>
  <r>
    <x v="2"/>
    <x v="1"/>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1"/>
  </r>
  <r>
    <x v="2"/>
    <x v="1"/>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1"/>
  </r>
  <r>
    <x v="2"/>
    <x v="1"/>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1"/>
  </r>
  <r>
    <x v="2"/>
    <x v="1"/>
    <m/>
    <m/>
    <m/>
    <m/>
    <s v="Definir un plan de trabajo de desarrollo de la solución tecnológica "/>
    <s v="Realizar el proceso de_x000a_contratación de acuerdo_x000a_con sus etapas"/>
    <s v="Contrato Firmado "/>
    <n v="1"/>
    <d v="2025-12-01T00:00:00"/>
    <d v="2026-05-30T00:00:00"/>
    <n v="25.714285714285715"/>
    <n v="0.8"/>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8"/>
    <x v="0"/>
  </r>
  <r>
    <x v="2"/>
    <x v="1"/>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2"/>
    <x v="1"/>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2"/>
    <x v="1"/>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1"/>
  </r>
  <r>
    <x v="2"/>
    <x v="1"/>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1"/>
  </r>
  <r>
    <x v="2"/>
    <x v="1"/>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2"/>
    <x v="1"/>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1"/>
  </r>
  <r>
    <x v="2"/>
    <x v="1"/>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1"/>
  </r>
  <r>
    <x v="2"/>
    <x v="1"/>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1"/>
  </r>
  <r>
    <x v="2"/>
    <x v="1"/>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1"/>
  </r>
  <r>
    <x v="2"/>
    <x v="1"/>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2"/>
    <x v="1"/>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2"/>
    <x v="1"/>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1"/>
  </r>
  <r>
    <x v="2"/>
    <x v="1"/>
    <m/>
    <m/>
    <m/>
    <m/>
    <s v="Definir un plan de trabajo de desarrollo de la solución tecnológica "/>
    <s v="Realizar el proceso de_x000a_contratación de acuerdo_x000a_con sus etapas"/>
    <s v="Contrato Firmado "/>
    <n v="1"/>
    <d v="2025-12-01T00:00:00"/>
    <d v="2026-05-30T00:00:00"/>
    <n v="25.714285714285715"/>
    <n v="0.8"/>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8"/>
    <x v="0"/>
  </r>
  <r>
    <x v="2"/>
    <x v="1"/>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1"/>
  </r>
  <r>
    <x v="2"/>
    <x v="1"/>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2"/>
    <x v="1"/>
    <m/>
    <m/>
    <m/>
    <m/>
    <s v="Iniciar el proyecto con la definición de  los requerimientos funcionales de Anotaciones Fiscales _x000a_"/>
    <s v="Definir los requerimientos funcionales "/>
    <s v="Documento de requerimientos funcionales V1"/>
    <n v="1"/>
    <d v="2024-02-01T00:00:00"/>
    <d v="2025-03-31T00:00:00"/>
    <n v="60.571428571428569"/>
    <n v="1"/>
    <s v="DGIT_x000a_NC - Subproceso Fiscalización y Liquidación_x000a_Dirección de Gestión de Fiscalización_x000a_Subdirección de Fiscalización Tributaria_x000a__x000a_"/>
    <n v="1"/>
    <x v="1"/>
  </r>
  <r>
    <x v="2"/>
    <x v="1"/>
    <m/>
    <m/>
    <m/>
    <m/>
    <s v="Definir los requerimientos no funcionales "/>
    <s v="Definir los requerimientos no funcionales "/>
    <s v="Documento de requerimientos no funcionales V1"/>
    <n v="1"/>
    <d v="2024-02-01T00:00:00"/>
    <d v="2025-03-31T00:00:00"/>
    <n v="60.571428571428569"/>
    <n v="1"/>
    <s v="DGIT_x000a_NC - Subproceso Innovación y Tecnología_x000a_Dirección de Gestión de Innovación y Tecnología_x000a_Subdirección de Soluciones y Desarrollo_x000a__x000a_"/>
    <n v="1"/>
    <x v="1"/>
  </r>
  <r>
    <x v="2"/>
    <x v="1"/>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Soluciones y Desarrollo_x000a__x000a_"/>
    <n v="1"/>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Fiscalización y Liquidación_x000a_Dirección de Gestión de Fiscalización_x000a_Subdirección de Fiscalización Tributaria_x000a__x000a_"/>
    <n v="1"/>
    <x v="1"/>
  </r>
  <r>
    <x v="2"/>
    <x v="1"/>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Soluciones y Desarrollo_x000a__x000a_"/>
    <n v="1"/>
    <x v="1"/>
  </r>
  <r>
    <x v="2"/>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1"/>
    <x v="1"/>
  </r>
  <r>
    <x v="2"/>
    <x v="1"/>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0"/>
  </r>
  <r>
    <x v="2"/>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0"/>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1"/>
  </r>
  <r>
    <x v="2"/>
    <x v="1"/>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2"/>
    <x v="1"/>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1"/>
  </r>
  <r>
    <x v="2"/>
    <x v="1"/>
    <m/>
    <m/>
    <m/>
    <m/>
    <s v="Definir un plan de trabajo de desarrollo de la solución tecnológica "/>
    <s v="Realizar el proceso de_x000a_contratación de acuerdo_x000a_con sus etapas"/>
    <s v="Contrato Firmado "/>
    <n v="1"/>
    <d v="2025-12-01T00:00:00"/>
    <d v="2026-05-30T00:00:00"/>
    <n v="25.714285714285715"/>
    <n v="0.8"/>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8"/>
    <x v="0"/>
  </r>
  <r>
    <x v="2"/>
    <x v="1"/>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1"/>
  </r>
  <r>
    <x v="2"/>
    <x v="1"/>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Soluciones y Desarrollo_x000a_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REFORMULADO_x000a_30092017_x000a_ACTUALIZADO_x000a_30112021"/>
    <n v="1"/>
    <x v="1"/>
  </r>
  <r>
    <x v="2"/>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on tecnolo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1"/>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1"/>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1"/>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1"/>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NC - Proceso Cumplimiento de Obligaciones Aduaneras y Cambiarias_x000a_Dirección de Gestión de Aduanas_x000a_Subdirección de Operación Aduanera_x000a__x000a__x000a_"/>
    <n v="1"/>
    <x v="1"/>
  </r>
  <r>
    <x v="2"/>
    <x v="1"/>
    <m/>
    <m/>
    <m/>
    <m/>
    <s v="Iniciar el desarrollo de la solución tecnológica."/>
    <s v="Desarrollo de la solución"/>
    <s v="Informes de seguimiento"/>
    <n v="3"/>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20333333333333334"/>
    <x v="0"/>
  </r>
  <r>
    <x v="2"/>
    <x v="1"/>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Proceso Cumplimiento de Obligaciones Aduaneras y Cambiarias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1"/>
  </r>
  <r>
    <x v="2"/>
    <x v="1"/>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1"/>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1"/>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1"/>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1"/>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1"/>
    <x v="1"/>
  </r>
  <r>
    <x v="2"/>
    <x v="1"/>
    <m/>
    <m/>
    <m/>
    <m/>
    <s v="Iniciar el desarrollo de la solución tecnológica."/>
    <s v="Desarrollo de la solución"/>
    <s v="Informes de seguimiento"/>
    <n v="3"/>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0.20333333333333334"/>
    <x v="0"/>
  </r>
  <r>
    <x v="2"/>
    <x v="1"/>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Subproceso Operación Aduanera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1"/>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1"/>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1"/>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1"/>
  </r>
  <r>
    <x v="2"/>
    <x v="1"/>
    <m/>
    <m/>
    <m/>
    <m/>
    <s v="Iniciar el desarrollo de la solución tecnológica."/>
    <s v="Desarrollo de la solución"/>
    <s v="Informes de seguimiento"/>
    <n v="3"/>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
    <n v="0.20333333333333334"/>
    <x v="0"/>
  </r>
  <r>
    <x v="2"/>
    <x v="1"/>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Subproceso Operación Aduanera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_x000a_"/>
    <n v="1"/>
    <x v="1"/>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1"/>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_x000a_"/>
    <n v="1"/>
    <x v="1"/>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1"/>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1"/>
  </r>
  <r>
    <x v="2"/>
    <x v="1"/>
    <m/>
    <m/>
    <m/>
    <m/>
    <s v="Iniciar el desarrollo de la solución tecnológica."/>
    <s v="Desarrollo de la solución"/>
    <s v="Informes de seguimiento"/>
    <n v="3"/>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_x000a_30112021_x000a_20052022_x000a__x000a_"/>
    <n v="0.20333333333333334"/>
    <x v="0"/>
  </r>
  <r>
    <x v="2"/>
    <x v="1"/>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Subproceso Operación Aduanera_x000a_Dirección de Gestión de Aduanas_x000a_Subdirección de Operación Aduaner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0"/>
  </r>
  <r>
    <x v="2"/>
    <x v="1"/>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1"/>
  </r>
  <r>
    <x v="2"/>
    <x v="1"/>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1"/>
  </r>
  <r>
    <x v="2"/>
    <x v="1"/>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1"/>
  </r>
  <r>
    <x v="2"/>
    <x v="1"/>
    <m/>
    <m/>
    <m/>
    <m/>
    <s v="Iniciar el proyecto con la definición de  los requerimientos funcionales _x000a_"/>
    <s v="Definir los requerimientos funcionales "/>
    <s v="Documento de requerimientos funcionales V1"/>
    <n v="1"/>
    <d v="2024-02-01T00:00:00"/>
    <d v="2025-03-31T00:00:00"/>
    <n v="60.571428571428569"/>
    <n v="1"/>
    <s v="DGIT_x000a_NC - Subproceso Operación Aduanera_x000a_Dirección de Gestión de Aduanas_x000a_Subdirección de Operación Aduanera_x000a__x000a_"/>
    <n v="1"/>
    <x v="1"/>
  </r>
  <r>
    <x v="2"/>
    <x v="1"/>
    <m/>
    <m/>
    <m/>
    <m/>
    <s v="Definir los requerimientos no funcionales "/>
    <s v="Definir los requerimientos no funcionales "/>
    <s v="Documento de requerimientos no funcionales V1"/>
    <n v="1"/>
    <d v="2024-02-01T00:00:00"/>
    <d v="2025-03-31T00:00:00"/>
    <n v="60.571428571428569"/>
    <n v="1"/>
    <s v="DGIT_x000a_NC - Subproceso Innovación y Tecnologia _x000a_Dirección de Gestión de Innovación y Tecnología_x000a_Subdirección de Innovación y Proyectos_x000a_Subdirección de Soluciones y Desarrollo"/>
    <n v="1"/>
    <x v="1"/>
  </r>
  <r>
    <x v="2"/>
    <x v="1"/>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Operación Aduanera_x000a__x000a_"/>
    <n v="1"/>
    <x v="1"/>
  </r>
  <r>
    <x v="2"/>
    <x v="1"/>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1"/>
  </r>
  <r>
    <x v="2"/>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1"/>
    <x v="1"/>
  </r>
  <r>
    <x v="2"/>
    <x v="1"/>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0"/>
  </r>
  <r>
    <x v="2"/>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0"/>
  </r>
  <r>
    <x v="2"/>
    <x v="1"/>
    <s v="Auditoria Financiera Vigencia 2024"/>
    <s v="11  03  001   "/>
    <s v=" Hallazgo No. 3 Implementación Plan de Modernización Tecnológica (A)_x000a__x000a_“(…)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_x000a_1.Los procesos de cobro se ejecutan entre varios sistemas que gestionan la información de manera fraccionada y no se comunican entre sí, dando como resultado múltiples tareas manuales y la dificultad consecuente de control y seguimiento. _x000a_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_x000a_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_x000a__x000a_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_x000a_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_x000a_(…)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
    <s v="“(…) Lo anterior, pone en evidencia una posible inobservancia del deber legal de implementar acciones correctivas efectivas y oportunas que garanticen la operación adecuada de las herramientas tecnológicas vinculadas al cumplimiento efectivo del deber misional de la entidad(…)”. "/>
    <s v="Implementar la funcionalidad de corrección de los actos administrativos en el  SIE de Devoluciones"/>
    <s v="Definición de requerimientos funcionales"/>
    <s v="Documento de requerimientos funcionales "/>
    <n v="1"/>
    <d v="2025-09-01T00:00:00"/>
    <d v="2025-10-31T00:00:00"/>
    <n v="8.5714285714285712"/>
    <n v="1"/>
    <s v="DGIT_x000a_Dirección de Gestión de Impuestos_x000a_Subdirección de Devoluciones_x000a_"/>
    <n v="1"/>
    <x v="1"/>
  </r>
  <r>
    <x v="2"/>
    <x v="1"/>
    <m/>
    <m/>
    <m/>
    <m/>
    <m/>
    <s v="Desarrollo de la funcionalidad "/>
    <s v="Informe semestral de seguimiento"/>
    <n v="2"/>
    <d v="2025-11-01T00:00:00"/>
    <d v="2026-11-30T00:00:00"/>
    <n v="56.285714285714285"/>
    <n v="0"/>
    <s v="DGIT_x000a_Dirección de Gestión de Innovación y  Tecnología _x000a_Subdirección de Innovación y Proyectos_x000a_Subdirección de Soluciones y Desarrollo _x000a__x000a_Dirección de Gestión de Impuestos_x000a_Subdirección de Devoluciones_x000a_Subdirección Cobranzas y Control Extensivo_x000a_Subdirección de Recaudo _x000a_Coordinación de la Función Recaudadora "/>
    <n v="0"/>
    <x v="0"/>
  </r>
  <r>
    <x v="2"/>
    <x v="1"/>
    <m/>
    <m/>
    <m/>
    <m/>
    <m/>
    <s v="Pruebas y evaluación funcional"/>
    <s v=" (01) Un  formato de Aceptación de Pruebas funcionales y salida a producción - FT-IIT-1851."/>
    <n v="1"/>
    <d v="2026-12-01T00:00:00"/>
    <d v="2027-02-28T00:00:00"/>
    <n v="12.714285714285714"/>
    <n v="0"/>
    <s v="DGIT_x000a_Dirección de Gestión de Impuestos_x000a_Subdirección de Devoluciones_x000a_Subdirección Cobranzas y Control Extensivo_x000a_Subdirección de Recaudo _x000a_Coordinación de la Función Recaudadora "/>
    <n v="0"/>
    <x v="0"/>
  </r>
  <r>
    <x v="2"/>
    <x v="1"/>
    <m/>
    <m/>
    <m/>
    <m/>
    <m/>
    <s v="Poner en  producción de la funcionalidad "/>
    <s v="Puesta en producción de la funcionalidad  _x000a_a. (01) Un formato información de versión             FT-IIT-2180_x000a_b. (01) Un Acta de comité de gestión de Cambios de Tecnología"/>
    <n v="2"/>
    <d v="2027-03-01T00:00:00"/>
    <d v="2027-04-30T00:00:00"/>
    <n v="8.5714285714285712"/>
    <n v="0"/>
    <s v="DGIT_x000a_Dirección de Gestión de Innovación y  Tecnología _x000a_Subdirección de Innovación y Proyectos_x000a_Subdirección de Soluciones y Desarrollo_x000a__x000a_Dirección de Gestión de Impuestos_x000a_Subdirección de Devoluciones_x000a_Subdirección Cobranzas y Control Extensivo_x000a_Subdirección de Recaudo _x000a_Coordinación de la Función Recaudadora "/>
    <n v="0"/>
    <x v="0"/>
  </r>
  <r>
    <x v="2"/>
    <x v="1"/>
    <m/>
    <m/>
    <m/>
    <m/>
    <s v="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
    <s v="1. Solicitar pst _x000a_2. Verificar información por parte de la CAAI_x000a_3. Clasificar la información por DS o DO y remitir correo electrónico a jefes de Recaudo y Fiscalización_x000a_4. Gestión de validación, verificación y corrección por parte de las DS o DOGC_x000a_5. Verificar la gestión de las correcciones,  si hay lugar "/>
    <s v="2 PST_x000a_2 Correo electrónico "/>
    <n v="4"/>
    <d v="2025-08-01T00:00:00"/>
    <d v="2026-07-31T00:00:00"/>
    <n v="52"/>
    <n v="2"/>
    <s v="DGIT_x000a_Dirección de Gestión de Innovación y  Tecnología _x000a_Subdirección Procesamiento De Datos_x000a__x000a_Dirección de Gestión de Impuestos_x000a_Subdirección de Recaudo _x000a_Coordinación de Administración de Aplicativos de Impuestos"/>
    <n v="0.5"/>
    <x v="0"/>
  </r>
  <r>
    <x v="2"/>
    <x v="1"/>
    <m/>
    <m/>
    <m/>
    <m/>
    <s v="Efectuar ajustes en el aplicativo SIPAC con el fin de mitigar riesgos en la generación de actuaciones y expedientes manuales "/>
    <s v="Mesas de trabajo para definir priorización funcional de acuerdo con los recursos disponibles "/>
    <s v="Actas de reunión "/>
    <n v="2"/>
    <d v="2025-07-15T00:00:00"/>
    <d v="2025-08-30T00:00:00"/>
    <n v="6.5714285714285712"/>
    <n v="2"/>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1"/>
    <x v="1"/>
  </r>
  <r>
    <x v="2"/>
    <x v="1"/>
    <m/>
    <m/>
    <m/>
    <m/>
    <m/>
    <s v="Definir un plan de trabajo "/>
    <s v="Plan de trabajo "/>
    <n v="1"/>
    <d v="2025-09-01T00:00:00"/>
    <d v="2025-09-30T00:00:00"/>
    <n v="4.1428571428571432"/>
    <n v="1"/>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_x000a_"/>
    <n v="1"/>
    <x v="1"/>
  </r>
  <r>
    <x v="2"/>
    <x v="1"/>
    <m/>
    <m/>
    <m/>
    <m/>
    <m/>
    <s v="Ejecución de actividades del plan de trabajo "/>
    <s v="Puesta en producción de las funcionalidades  descritas en el plan de trabajo_x000a_ (01) Un Acta de comité de gestión de Cambios de Tecnología "/>
    <n v="1"/>
    <d v="2025-10-01T00:00:00"/>
    <d v="2026-06-30T00:00:00"/>
    <n v="38.857142857142854"/>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0"/>
  </r>
  <r>
    <x v="2"/>
    <x v="1"/>
    <m/>
    <m/>
    <m/>
    <m/>
    <s v="Definir un plan de trabajo de desarrollo de la solución tecnológica "/>
    <s v="Realizar el proceso de_x000a_contratación de acuerdo_x000a_con sus etapas"/>
    <s v="Contrato Firmado "/>
    <n v="1"/>
    <d v="2025-12-01T00:00:00"/>
    <d v="2026-05-30T00:00:00"/>
    <n v="25.714285714285715"/>
    <n v="0.8"/>
    <s v="DGIT_x000a_Dirección de Gestión de Innovación y  Tecnología_x000a_Subdirección de Innovación y Proyectos _x000a_Subdirección de Soluciones y Desarrollo _x000a__x000a_Dirección de Gestión Corporativa_x000a_Subdirección Logística_x000a__x000a_"/>
    <n v="0.8"/>
    <x v="0"/>
  </r>
  <r>
    <x v="2"/>
    <x v="1"/>
    <m/>
    <m/>
    <m/>
    <m/>
    <s v="Iniciar el desarrollo de la solución tecnológica."/>
    <s v="Definir  el plan de_x000a_trabajo de la solución_x000a_tecnológica "/>
    <s v="Plan de trabajo"/>
    <n v="1"/>
    <d v="2026-06-01T00:00:00"/>
    <d v="2026-10-30T00:00:00"/>
    <n v="21.571428571428573"/>
    <n v="0"/>
    <s v="DGIT_x000a_Dirección de Gestión de Innovación y  Tecnología_x000a_Subdirección de Innovación y Proyectos _x000a_Subdirección de Soluciones y Desarrollo _x000a__x000a_Dirección de Gestión Corporativa_x000a_Subdirección Logística_x000a__x000a_"/>
    <n v="0"/>
    <x v="0"/>
  </r>
  <r>
    <x v="2"/>
    <x v="1"/>
    <m/>
    <m/>
    <m/>
    <m/>
    <s v="Poner en producción la solución tecnológica_x000a_tecnológica"/>
    <s v="Desarrollo de la solución tecnológica"/>
    <s v="Informes de seguimiento"/>
    <n v="5"/>
    <d v="2026-11-01T00:00:00"/>
    <d v="2028-01-31T00:00:00"/>
    <n v="65.142857142857139"/>
    <n v="0"/>
    <s v="DGIT_x000a_Dirección de Gestión de Innovación y  Tecnología_x000a_Subdirección de Innovación y Proyectos _x000a_Subdirección de Soluciones y Desarrollo _x000a__x000a_Dirección de Gestión Corporativa_x000a_Subdirección Logística_x000a__x000a_"/>
    <n v="0"/>
    <x v="0"/>
  </r>
  <r>
    <x v="2"/>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Dirección de Gestión de Innovación y  Tecnología_x000a_Subdirección de Innovación y Proyectos _x000a_Subdirección de Soluciones y Desarrollo _x000a__x000a_Dirección de Gestión Corporativa_x000a_Subdirección Logística_x000a__x000a_"/>
    <n v="0"/>
    <x v="0"/>
  </r>
  <r>
    <x v="2"/>
    <x v="1"/>
    <m/>
    <m/>
    <m/>
    <m/>
    <s v="Implementar nuevos controles en el aplicativo SYGA. para garantizar la integridad de los datos de las DIM (Declaraciones de Importación), entre el repositorio primario o fuente primaria de los datos y los demás repositorios a donde se migra la información de las DIM. "/>
    <s v="Cambio del procedimiento de generación del XML de las declaraciones de importación._x000a__x000a_Implementación de un proceso de verificación de la integridad de los datos del XML "/>
    <s v="Puesta en producción de acuerdo al procedi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8-01T00:00:00"/>
    <d v="2026-06-30T00:00:00"/>
    <n v="47.571428571428569"/>
    <n v="0.12"/>
    <s v="DGIT_x000a_Dirección de Gestión de Innovación y  Tecnología _x000a_Subdirección de Innovación y Proyectos_x000a_Subdirección de Soluciones y Desarrollo _x000a_Subdirección de Infraestructura Tecnológica y de Operaciones _x000a__x000a_Dirección de Gestión de Aduanas _x000a__x000a_Oficina de Seguridad de la Información "/>
    <n v="0.04"/>
    <x v="0"/>
  </r>
  <r>
    <x v="5"/>
    <x v="1"/>
    <s v="Auditoría de Cumplimiento adelantada a la UAE – DIRECCIÓN DE IMPUESTOS Y ADUANAS NACIONALES – DIAN – Operación Aduanera y Cambiaria, vigencias 2023, 2024 a 30 de junio de 2025."/>
    <s v="19  01 100   "/>
    <s v="Hallazgo nro. 1 Cruces Retención de Divisas – POLFA_x000a__x000a_“(…) se realizó verificación y cruce del reporte de retención de divisas correspondiente a las vigencias 2023, 2024 y a 30 de junio 2025, remitido por la POLFA13, contra la información registrada en la base histórica de viajeros, ingresada por Operación Aduanera, evidenciando las siguientes situaciones:_x000a__x000a_1. Se identificaron inconsistencias en el valor de las divisas en 10 Actas de retención reportadas por la POLFA, frente a la información registrada en la base histórica de viajeros._x000a__x000a_2. Se constató la ausencia del registro de 19 Actas de retención de divisas en la base histórica de viajeros, (...)”_x000a__x000a_“(…) Lo anterior, evidencia que se dejó de registrar divisas en la base histórica de viajeros por $197.933.266, 40(…)”_x000a__x000a_“(…) evidencia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 (…)”"/>
    <s v="“(…) debilidades en el seguimiento y en los cruces de información entre los registros efectuados por la POLFA y aquellos realizados por los inspectores aduaneros, lo cual afecta la confiabilidad de los reportes institucionales_x000a_y compromete el cumplimiento de los principios constitucionales que orientan la función administrativa y se vulneran los objetivos fundamentales del control interno consagrados en el artículo 2 de la Ley 87 de 1993.”"/>
    <s v="Implementar mecanismos para el control y verificación de la información relacionada con retenciones de divisas en la modalidad de viajeros, en articulación con las áreas competentes."/>
    <s v="1. Realizar una mesa de trabajo entre la POLFA y la DIAN con el fin de determinar las posibles inconsistencias y omisiones en la  base de datos histórica de viajeros en relación con actas de retención de divisas en el Aeropuerto El Dorado de Bogotá."/>
    <s v="Acta Mesa de Trabajo"/>
    <n v="1"/>
    <d v="2026-02-03T00:00:00"/>
    <d v="2026-02-28T00:00:00"/>
    <n v="3.5714285714285716"/>
    <n v="0"/>
    <s v="POLFA_x000a_Dirección de Gestión de Aduanas _x000a_Subdirección de Operación Aduanera_x000a__x000a_Dirección Seccional de Aduanas de Bogotá - Aeropuerto El Dorado_x000a_División de Viajeros _x000a__x000a_Dirección de Gestión de Policía Fiscal y Aduanera _x000a_Grupo Operativo Aeropuerto El Dorado/ AEROP-POLFA "/>
    <n v="0"/>
    <x v="0"/>
  </r>
  <r>
    <x v="5"/>
    <x v="1"/>
    <m/>
    <m/>
    <m/>
    <m/>
    <m/>
    <s v="2. Solicitar a la Dirección de Gestión de Aduanas DGA, la inclusión en el “PROTOCOLO APOYO POLICÍA FISCAL Y ADUANERA EN ZONA PRIMARIA ADUANERA” de un acápite que autorice remitir a la POLFA información consolidada respecto de las cifras oficiales de retención de divisas en la que haya existido apoyo del personal adscrito a la POLFA, sin que ello implique acceso directo a las bases de datos de la DIAN, ni el suministro de datos personales sujetos a reserva."/>
    <s v="Comunicación Oficial"/>
    <n v="1"/>
    <d v="2026-03-03T00:00:00"/>
    <d v="2026-04-03T00:00:00"/>
    <n v="4.4285714285714288"/>
    <n v="0"/>
    <s v="POLFA _x000a_Dirección de Gestión de Policía Fiscal y Aduanera"/>
    <n v="0"/>
    <x v="0"/>
  </r>
  <r>
    <x v="5"/>
    <x v="1"/>
    <m/>
    <m/>
    <m/>
    <m/>
    <m/>
    <s v="3.  Realizar un informe mensual desde la Subdirección de Operación Aduanera sobre los controles establecidos en el &quot;Lineamiento de control y seguimiento al traslado de las divisas retenidas al responsable de su custodia, atendiendo los protocolos de seguridad establecidos&quot; del 26 de enero de 2026, emitido por la Subdirección de Operación Aduanera, en el que se establece la responsabilidad de los jefes de las Divisiones y Grupos de Viajeros de las Direcciones Seccionales de realizar control semanal a las bases de datos de retención de divisas."/>
    <s v="Informe mensual"/>
    <n v="6"/>
    <d v="2026-01-26T00:00:00"/>
    <d v="2026-06-26T00:00:00"/>
    <n v="21.571428571428573"/>
    <n v="0"/>
    <s v="POLFA_x000a_Dirección de Gestión de Aduanas _x000a_Subdirección de Operación Aduanera_x000a__x000a_Dirección Seccional de Aduanas de Bogotá - Aeropuerto El Dorado_x000a_División de Viajeros  "/>
    <n v="0"/>
    <x v="0"/>
  </r>
  <r>
    <x v="0"/>
    <x v="1"/>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n v="1"/>
    <x v="1"/>
  </r>
  <r>
    <x v="0"/>
    <x v="1"/>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6-06-30T00:00:00"/>
    <n v="191"/>
    <n v="0.6828999999999999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n v="0.68289999999999995"/>
    <x v="0"/>
  </r>
  <r>
    <x v="0"/>
    <x v="1"/>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n v="0.97650000000000003"/>
    <x v="0"/>
  </r>
  <r>
    <x v="0"/>
    <x v="1"/>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n v="0.97650000000000003"/>
    <x v="0"/>
  </r>
  <r>
    <x v="0"/>
    <x v="1"/>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6-12-31T00:00:00"/>
    <n v="208.42857142857142"/>
    <n v="0.67820000000000003"/>
    <s v="DGC_x000a_DS - Subproceso Operación Logística_x000a_GIT de Operación Logística _x000a_Dirección Seccional de Aduanas de Cali_x000a__x000a_REFORMULADO _x000a_29052020_x000a_30102020_x000a_30112021_x000a_09122022"/>
    <n v="0.67820000000000003"/>
    <x v="0"/>
  </r>
  <r>
    <x v="0"/>
    <x v="1"/>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6-07-31T00:00:00"/>
    <n v="186.57142857142858"/>
    <n v="0.99139999999999995"/>
    <s v="DGC_x000a_DS - Subproceso Operación Logística_x000a_GIT de Operación Logística _x000a_Dirección Seccional de Aduanas de Cartagena_x000a_Área que apoya Subdirección Logística_x000a__x000a_REFORMULADO_x000a_29052020_x000a_31102020_x000a_30112021_x000a_09122022"/>
    <n v="0.99139999999999995"/>
    <x v="0"/>
  </r>
  <r>
    <x v="0"/>
    <x v="1"/>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s v="DGC_x000a_DS -  Dirección Seccional de Cucúta_x000a_División  Administrativa y financiera_x000a_GIT de Operación Logística de la _x000a__x000a_ACTUALIZADO_x000a_30112021"/>
    <n v="1"/>
    <x v="1"/>
  </r>
  <r>
    <x v="0"/>
    <x v="1"/>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tiva_x000a_Subdirección Logística_x000a_Coordinación de Optimización de la Operación Logística_x000a__x000a_ACTUALIZADO_x000a_30112021"/>
    <n v="1"/>
    <x v="1"/>
  </r>
  <r>
    <x v="0"/>
    <x v="1"/>
    <m/>
    <m/>
    <m/>
    <m/>
    <s v="Gestionar la disposición de mercancias con SJD a corte 30 de abril de 2025 cuyo valor asciende a $ 2.874.988.645, y registran un término de bodegaje superior a 2 años."/>
    <s v="Elaborar y remitir a la Subdirección Logistica los proyectos para la Disposición de Mercancías."/>
    <s v="Oficios o correos"/>
    <n v="2874988645"/>
    <d v="2025-07-01T00:00:00"/>
    <d v="2026-07-01T00:00:00"/>
    <n v="52.142857142857146"/>
    <n v="2199254935"/>
    <s v="DGC_x000a_DS - Dirección Seccional de Cucúta_x000a_División Administrativa y Financiera_x000a_GIT de Operación Logística  _x000a__x000a_NC -  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76496125952525285"/>
    <x v="0"/>
  </r>
  <r>
    <x v="0"/>
    <x v="1"/>
    <m/>
    <m/>
    <m/>
    <m/>
    <m/>
    <s v="Gestionar la entrega de las mercancías dispuestas bajo la modalidad de donación, destrucción, chatarrización, venta y/o asignación)"/>
    <s v="Egresos de mercancías ADA"/>
    <n v="2874988645"/>
    <d v="2025-07-01T00:00:00"/>
    <d v="2026-07-01T00:00:00"/>
    <n v="52.142857142857146"/>
    <n v="1928164455"/>
    <s v="DGC_x000a_DS - Dirección Seccional de Cucúta_x000a_División Administrativa y Financiera_x000a_GIT de Operación Logística  _x000a__x000a_NC - Subproceso Operación Logística_x000a_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67066854624046701"/>
    <x v="0"/>
  </r>
  <r>
    <x v="0"/>
    <x v="1"/>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tiva_x000a_Subdirección Logística_x000a__x000a_Dirección de Gestión Estrategica y Analítica_x000a_Subdirección de Procesos_x000a__x000a_REFORMULADO_x000a_30042020_x000a_ACTUALIZADO_x000a_30112021"/>
    <n v="1"/>
    <x v="1"/>
  </r>
  <r>
    <x v="0"/>
    <x v="1"/>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n v="1"/>
    <x v="1"/>
  </r>
  <r>
    <x v="0"/>
    <x v="1"/>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n v="1"/>
    <x v="1"/>
  </r>
  <r>
    <x v="0"/>
    <x v="1"/>
    <m/>
    <m/>
    <m/>
    <m/>
    <m/>
    <s v="Disponer de las mercancías remitidas en los proyectos de disposisión   a la Subdirección de Gestión Comercial."/>
    <s v="Egresos de mercancías"/>
    <n v="1"/>
    <d v="2023-01-02T00:00:00"/>
    <d v="2026-12-31T00:00:00"/>
    <n v="208.42857142857142"/>
    <n v="0.97540000000000004"/>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7540000000000004"/>
    <x v="0"/>
  </r>
  <r>
    <x v="0"/>
    <x v="1"/>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n v="1"/>
    <x v="1"/>
  </r>
  <r>
    <x v="0"/>
    <x v="1"/>
    <m/>
    <m/>
    <m/>
    <m/>
    <m/>
    <s v="Disponer de las mercancías remitidas en los proyectos de disposisión   a la Subdirección de Gestión Comercial."/>
    <s v="Egresos de mercancías"/>
    <n v="1"/>
    <d v="2023-01-02T00:00:00"/>
    <d v="2025-12-31T00:00:00"/>
    <n v="156.28571428571428"/>
    <n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1"/>
  </r>
  <r>
    <x v="0"/>
    <x v="1"/>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6-06-30T00:00:00"/>
    <n v="182.14285714285714"/>
    <n v="0.67120000000000002"/>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n v="0.67120000000000002"/>
    <x v="0"/>
  </r>
  <r>
    <x v="0"/>
    <x v="1"/>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6-06-30T00:00:00"/>
    <n v="182.14285714285714"/>
    <n v="0.30669999999999997"/>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30669999999999997"/>
    <x v="0"/>
  </r>
  <r>
    <x v="0"/>
    <x v="1"/>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n v="1"/>
    <x v="1"/>
  </r>
  <r>
    <x v="0"/>
    <x v="1"/>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6-06-30T00:00:00"/>
    <n v="158.71428571428572"/>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0"/>
  </r>
  <r>
    <x v="0"/>
    <x v="1"/>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1"/>
  </r>
  <r>
    <x v="0"/>
    <x v="1"/>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1"/>
  </r>
  <r>
    <x v="0"/>
    <x v="1"/>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6-03-31T00:00:00"/>
    <n v="139"/>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5"/>
    <x v="0"/>
  </r>
  <r>
    <x v="0"/>
    <x v="1"/>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itca_x000a_Dirección de Gestión Corporativa _x000a_Subdirección Logistica_x000a_Coordinación de Optimización de la Operación Logística_x000a__x000a_ELABORACIÓN 19062023"/>
    <n v="1"/>
    <x v="1"/>
  </r>
  <r>
    <x v="0"/>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ón física de la mercancía ubicada en depósitos sin contrato"/>
    <s v="Acta de Inspección"/>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0"/>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r informe de lo encontrado en la inspección física de las mercancías ubicadas en depósitos sin contrato"/>
    <s v="Informe"/>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0"/>
    <x v="1"/>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las TRD -Tablas de Retención Documental_x000a_"/>
    <n v="789"/>
    <d v="2023-12-18T00:00:00"/>
    <d v="2024-12-31T00:00:00"/>
    <n v="54.142857142857146"/>
    <n v="789"/>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m/>
    <m/>
    <m/>
    <m/>
    <m/>
    <s v="2. Aprobación de las TRD por el CIGD_x000a_"/>
    <s v="Acta de aprobación del CIGD_x000a_"/>
    <n v="1"/>
    <d v="2023-12-18T00:00:00"/>
    <d v="2024-12-31T00:00:00"/>
    <n v="54.142857142857146"/>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m/>
    <m/>
    <m/>
    <m/>
    <s v="2.Radicar ante el AGN para proceso de convalidación, aprobación e inscripción en el RUSD, las TRD."/>
    <s v="1. Radicación de las TRD ante el AGN para convalidación, aprobación e inscripción en el RUSD"/>
    <s v="Concepto Técnico del AGN"/>
    <n v="1"/>
    <d v="2023-12-18T00:00:00"/>
    <d v="2025-06-30T00:00:00"/>
    <n v="80"/>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m/>
    <m/>
    <m/>
    <m/>
    <m/>
    <s v="2.Socialización e implementación de las TRD según Decreto 1742 de 2020."/>
    <s v="Sesiones de Socialización"/>
    <n v="1"/>
    <d v="2023-12-18T00:00:00"/>
    <d v="2026-03-30T00:00:00"/>
    <n v="119"/>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m/>
    <m/>
    <m/>
    <m/>
    <s v="3.Elaboración Plan de Trabajo para implementar las 4 etapas de elaboración de las TVD-Tablas de Valoración Documental de la DIAN."/>
    <s v="Elaborar Plan de Trabajo"/>
    <s v="Plan de Trabajo"/>
    <n v="1"/>
    <d v="2024-01-15T00:00:00"/>
    <d v="2024-04-30T00:00:00"/>
    <n v="15.142857142857142"/>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i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3924762661"/>
    <s v="DGC_x000a_NC - Dirección de Gestión Corporativa_x000a_Subdirección Logistica_x000a__x000a_DS -  Dirección Seccional de Impuestos y Aduanas de Buenaventura_x000a_  _x000a_"/>
    <n v="0.54600522196819634"/>
    <x v="0"/>
  </r>
  <r>
    <x v="0"/>
    <x v="1"/>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1"/>
    <s v="DGC_x000a_NC - Subproceso Operación Logística_x000a_Dirección de Gestión Corporativa_x000a_Subdirección Logistica_x000a_Coordinación de Gestión Social y Comercialización_x000a_Coordinación de Chatarrización y Destrucciones_x000a__x000a_DS -  Subproceso Operación Logística_x000a_Dirección Seccional de Aduanas de Bogotá"/>
    <n v="1"/>
    <x v="1"/>
  </r>
  <r>
    <x v="0"/>
    <x v="1"/>
    <m/>
    <m/>
    <m/>
    <m/>
    <m/>
    <s v="Realizar inspección física al inventario de divisas para determinar su estado"/>
    <s v="Actas de inpección"/>
    <n v="399648949"/>
    <d v="2025-06-01T00:00:00"/>
    <d v="2026-06-01T00:00:00"/>
    <n v="52.142857142857146"/>
    <n v="0"/>
    <s v="DGC_x000a_NC - Subproceso Operación Logística_x000a_Dirección de Gestión Corporativa_x000a_Subdirección Logistica_x000a__x000a_DS -  Subproceso Operación Logística_x000a_Dirección Seccional de Aduanas de Bogotá"/>
    <n v="0"/>
    <x v="0"/>
  </r>
  <r>
    <x v="0"/>
    <x v="1"/>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ia, relojería, piedras y metales valorados en $15.830.766.985, los cuales registran un término de bodegaje superior a 2 años."/>
    <s v="Elaborar y remitir a la Subdirección Logistica los proyectos para la Disposición de Mercancías."/>
    <s v="Oficios o correos"/>
    <n v="20021334751"/>
    <d v="2025-06-01T00:00:00"/>
    <d v="2027-06-01T00:00:00"/>
    <n v="104.28571428571429"/>
    <n v="4231115073.1700001"/>
    <s v="DGC_x000a_NC - Subproceso Operación Logística_x000a_Dirección de Gestión Corporativa_x000a_Subdirección Logistica_x000a__x000a_DS -  Subproceso Operación Logística_x000a_Dirección Seccional de Aduanas de Bogotá"/>
    <n v="0.2113303196710534"/>
    <x v="0"/>
  </r>
  <r>
    <x v="0"/>
    <x v="1"/>
    <m/>
    <m/>
    <m/>
    <m/>
    <m/>
    <s v="Gestionar la entrega de las mercancías dispuestas bajo la modalidad de donación, destrucción, chatarrización, venta y/o asignación)"/>
    <s v="Egresos de mercancías ADA"/>
    <n v="20021334751"/>
    <d v="2025-06-01T00:00:00"/>
    <d v="2027-06-01T00:00:00"/>
    <n v="104.28571428571429"/>
    <n v="3580624483.8499999"/>
    <s v="DGC_x000a_NC - Subproceso Operación Logística_x000a_Dirección de Gestión Corporativa_x000a_Subdirección Logistica_x000a__x000a_DS -  Subproceso Operación Logística_x000a_Dirección Seccional de Aduanas de Bogotá"/>
    <n v="0.17884044837076407"/>
    <x v="0"/>
  </r>
  <r>
    <x v="0"/>
    <x v="1"/>
    <s v="Auditoria Financiera Vigencia 2024"/>
    <s v="14  01 001  "/>
    <s v="Hallazgo No. 1. Contrato CD-32-001-2024 (F-D)_x000a__x000a_“(…)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_x000a_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_x000a_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_x000a_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_x000a_(…)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
    <s v="“(…) por una inadecuada planeación y una gestión antieconómica que condujo a un proceso contractual innecesario, lo que se traduce en una gestión fiscal ineficaz, ineficiente e inoportuna, al tenor de lo dispuesto en el artículo 6º de la Ley 610 de 200(…)”. "/>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0"/>
  </r>
  <r>
    <x v="0"/>
    <x v="1"/>
    <m/>
    <m/>
    <m/>
    <m/>
    <m/>
    <s v="II) Socialización por comunicación interna actualización de los formatos "/>
    <s v="Comunicación interna"/>
    <n v="1"/>
    <d v="2025-07-01T00:00:00"/>
    <d v="2026-03-30T00:00:00"/>
    <n v="38.857142857142854"/>
    <n v="0"/>
    <s v="DGC_x000a_Dirección de Gestión Corporativa _x000a_Subdirección de Compras y Contratos_x000a__x000a__x000a_"/>
    <n v="0"/>
    <x v="0"/>
  </r>
  <r>
    <x v="0"/>
    <x v="1"/>
    <m/>
    <m/>
    <m/>
    <m/>
    <s v="Fortalecer los conocimientos de toos los funcionarios que participan en llos procesos de contratación en la gestión de riesgos."/>
    <s v="III) Realizar capacitación a todos los funcionarios que participan en los procesos de contratación a nivel nacional, en sus diferentes etapas, con el objetivo de fortalecer la planeación y gestión de los riesgos."/>
    <s v="Registros de capacitación"/>
    <n v="1"/>
    <d v="2025-07-01T00:00:00"/>
    <d v="2025-12-31T00:00:00"/>
    <n v="26.142857142857142"/>
    <n v="1"/>
    <s v="DGC_x000a_Dirección de Gestión Corporativa _x000a_Subdirección de Compras y Contratos"/>
    <n v="1"/>
    <x v="1"/>
  </r>
  <r>
    <x v="0"/>
    <x v="1"/>
    <s v="Auditoria Financiera Vigencia 2024"/>
    <s v="14  01 001  "/>
    <s v="Hallazgo No. 2 Contrato No.0078-2024 - Adquisición UPS (F-D)_x000a__x000a_“(…)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_x000a__x000a_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_x000a_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_x000a__x000a_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_x000a__x000a_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_x000a__x000a_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
    <s v="“(…)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0"/>
  </r>
  <r>
    <x v="0"/>
    <x v="1"/>
    <m/>
    <m/>
    <m/>
    <m/>
    <m/>
    <s v="II) Socialización por comunicación interna la actualización de los formatos"/>
    <s v="Comunicación interna"/>
    <n v="1"/>
    <d v="2025-07-01T00:00:00"/>
    <d v="2026-03-30T00:00:00"/>
    <n v="38.857142857142854"/>
    <n v="0"/>
    <s v="DGC_x000a_Dirección de Gestión Corporativa _x000a_Subdirección de Compras y Contratos_x000a__x000a__x000a_"/>
    <n v="0"/>
    <x v="0"/>
  </r>
  <r>
    <x v="0"/>
    <x v="1"/>
    <m/>
    <m/>
    <m/>
    <m/>
    <s v="Reubicar, instalar y poner en operación las tres UPS que se encuentran en bodega."/>
    <s v="III) Ejecutar el traslado, instalación y puesta en funcionamiento de las UPS en las sedes priorizadas"/>
    <s v="Formato Start-UP de UPS (instaladas y operativas)_x0009_"/>
    <n v="3"/>
    <d v="2025-08-01T00:00:00"/>
    <d v="2025-12-31T00:00:00"/>
    <n v="21.714285714285715"/>
    <n v="3"/>
    <s v="DGC_x000a_Dirección de Gestión Corporativa _x000a_Subdirección de Compras y Contratos_x000a__x000a_Dirección de Gestión de Innovación y Tecnología_x000a__x000a__x000a__x000a_"/>
    <n v="1"/>
    <x v="1"/>
  </r>
  <r>
    <x v="0"/>
    <x v="1"/>
    <s v="Auditoria Financiera Vigencia 2024"/>
    <s v="16  04 100   "/>
    <s v="Hallazgo No. 9. Inventario Mercancías ADA Seccional Cali (F-D)_x000a__x000a_“Al revisar la información reportada por la DIAN, relacionada con los faltantes en la Dirección Seccional de Cali - Valle; se evidenciaron dos (2) situaciones relacionadas con mercancías aprehendidas; las cuales se relacionan a continuación: _x000a_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_x000a_La mercancía en oro, como consta en cinco documentos de avalúo realizados por perito avaluador el 10 en mayo de 2023 y CONAVALUOS el 25 de julio de 2023, fue avaluada en $664.804.081. _x000a__x000a_(…) La mercancía fue sustraída y reemplazada por otros elementos sin valor representativo, como consta en los nuevos avalúos ordenados y efectuados por las mismas firmas de peritos avaluadores en junio 24 de 2024._x000a__x000a_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_x000a__x000a_(…)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_x000a__x000a_Referente a las gestiones realizadas para la recuperación del faltante, no se encontró cuenta de cobro que soporte su recuperación._x000a__x000a_A pesar que la Dirección Seccional de Impuestos y Aduanas de Cali,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_x000a__x0009_- No se realizaron las verificaciones, inspecciones y avalúos correspondientes a la mercancía ingresada por abandono. _x000a__x0009_- No se elaboró el acta de faltantes al momento de detectar la diferencia en la descripción de la mercancía; lo anterior, resultado del avalúo realizado en mayo de 2014, como tampoco se solicitó la investigación a través de formato 1561 _x000a__x0009_- No se emitió la cuenta de cobro al depósito responsable _x000a__x0009_- No instauró la denuncia penal ante la Fiscalía General de la Nación, como se indica en los procedimientos al momento de detectar la irregularidad _x000a__x0009_- No se realizó el reporte de siniestro a la Aseguradora, en las fechas en que se evidenció el hecho, dando lugar a la prescripción de los hechos _x000a__x0009_- No se anexan las actas de aprehensión de las mercancías, ni la correspondiente Acta de Inventario._x000a__x0009_(…)_x000a_-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_x000a__x000a_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_x000a__x000a_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_x000a_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_x000a__x000a__x0009_Las situaciones mencionadas, generaron un daño al patrimonio público por $664.884.081 que corresponde a $664.804.081 del Acta de Faltante 4 del 13 de junio de 2024 y $80.000 correspondiente al Acta de Faltante 2 del 9 de febrero de 2024…”. "/>
    <s v="“(… )Los casos descritos anteriormente, denotan que no existió una gestión efectiva encaminada a la recuperación de la mercancía faltante  (…)”. "/>
    <s v="Acción 1: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5-08-01T00:00:00"/>
    <d v="2026-08-01T00:00:00"/>
    <n v="52.142857142857146"/>
    <n v="1"/>
    <s v="DGC_x000a_Dirección de Gestión Corporativa_x000a_Subdirección Logística_x000a__x000a_Direccion Seccional de Aduanas de Cali_x000a_División Administrativa y financiera_x000a_GIT de Operación Logística       "/>
    <n v="0.25"/>
    <x v="0"/>
  </r>
  <r>
    <x v="0"/>
    <x v="1"/>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1"/>
    <s v="DGC_x000a_Dirección de Gestión Corporativa_x000a_Subdirección Logística"/>
    <n v="1"/>
    <x v="1"/>
  </r>
  <r>
    <x v="0"/>
    <x v="1"/>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0"/>
  </r>
  <r>
    <x v="0"/>
    <x v="1"/>
    <m/>
    <m/>
    <m/>
    <m/>
    <s v="Acción 3: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dirigida a los funcionarios de las Divisiones Administrativa y Financiera y el GIT de Operación Logística del Nivel Nacional."/>
    <s v="Listado de asistencia"/>
    <n v="1"/>
    <d v="2025-08-01T00:00:00"/>
    <d v="2025-10-31T00:00:00"/>
    <n v="13"/>
    <n v="1"/>
    <s v="DGC_x000a_Dirección de Gestión Corporativa_x000a_Subdirección Logística"/>
    <n v="1"/>
    <x v="1"/>
  </r>
  <r>
    <x v="0"/>
    <x v="1"/>
    <m/>
    <m/>
    <m/>
    <m/>
    <s v="Acción 4: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2"/>
    <s v="DGC_x000a_Dirección de Gestión Aduanas_x000a_Subdirección de Operacion Aduanera_x000a__x000a_Direccion Seccional de Aduanas de Cali_x000a_División de Operación Aduanera "/>
    <n v="0.33333333333333331"/>
    <x v="0"/>
  </r>
  <r>
    <x v="0"/>
    <x v="1"/>
    <s v="Auditoria Financiera Vigencia 2024"/>
    <s v="16  04 100   "/>
    <s v="Hallazgo No. 10. Inventario Mercancías Seccional Bucaramanga (F-D)_x000a__x000a_“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_x000a_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_x000a_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_x000a_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_x000a_(…)_x000a_En la revisión documental también se detectó que en el Formato de Acta de Faltante No. 2, se presenta información duplicada en la casilla de descripción de uno de los ítems, lo cual impide identificar las características reales de una de las piezas faltantes. _x000a_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_x000a_Todo lo anterior, generó un daño al patrimonio público por $225.401.000, valor del Acta de Faltante Acta No. 2 del 18 de junio de 2024, resultado de una gestión fiscal ineficaz, ineficiente e inoportuna, al tenor de lo dispuesto en el artículo 6º de la Ley 610 de 2000…”. "/>
    <s v="“(…)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quot;"/>
    <s v="Acción 1: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2"/>
    <s v="DGC_x000a_Dirección de Gestión Aduanas_x000a_Subdirección de Operacion Aduanera_x000a__x000a_Dirección Seccional de Impuestos y Aduanas de Bucaramanga_x000a_División de Operación Aduanera "/>
    <n v="0.33333333333333331"/>
    <x v="0"/>
  </r>
  <r>
    <x v="0"/>
    <x v="1"/>
    <m/>
    <m/>
    <m/>
    <m/>
    <s v="Acción 2: Realizar seguimiento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5-07-01T00:00:00"/>
    <d v="2026-07-01T00:00:00"/>
    <n v="52.142857142857146"/>
    <n v="2"/>
    <s v="DGC_x000a_Dirección de Gestión Corporativa_x000a_Subdirección Logística_x000a__x000a_Direccion Seccional de Impuestos y Aduanas de Bucaramanga_x000a_División Administrativa y financiera - GIT de Operación Logística"/>
    <n v="0.5"/>
    <x v="0"/>
  </r>
  <r>
    <x v="0"/>
    <x v="1"/>
    <m/>
    <m/>
    <m/>
    <m/>
    <s v="Acción 3: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1"/>
    <s v="DGC_x000a_Dirección de Gestión Corporativa_x000a_Subdirección Logística"/>
    <n v="1"/>
    <x v="1"/>
  </r>
  <r>
    <x v="0"/>
    <x v="1"/>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0"/>
  </r>
  <r>
    <x v="0"/>
    <x v="1"/>
    <m/>
    <m/>
    <m/>
    <m/>
    <s v="Acción 4: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s v="Listado de asistencia"/>
    <n v="1"/>
    <d v="2025-08-01T00:00:00"/>
    <d v="2025-10-31T00:00:00"/>
    <n v="13"/>
    <n v="1"/>
    <s v="DGC_x000a_Dirección de Gestión Corporativa_x000a_Subdirección Logística"/>
    <n v="1"/>
    <x v="1"/>
  </r>
  <r>
    <x v="0"/>
    <x v="1"/>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
    <s v="Elaborar un oficio dirigido a la aseguradora de la entidad con la solicitud de afectación de la póliza, para la recuperación del faltante."/>
    <s v="Oficio"/>
    <n v="1"/>
    <d v="2025-10-15T00:00:00"/>
    <d v="2026-03-31T00:00:00"/>
    <n v="23.857142857142858"/>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0"/>
  </r>
  <r>
    <x v="0"/>
    <x v="1"/>
    <m/>
    <m/>
    <m/>
    <m/>
    <m/>
    <s v="Egresar las mercancías faltantes"/>
    <s v="Documento de Egreso de Mercancías"/>
    <n v="1"/>
    <d v="2025-10-15T00:00:00"/>
    <d v="2026-05-31T00:00:00"/>
    <n v="32.571428571428569"/>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0"/>
  </r>
  <r>
    <x v="0"/>
    <x v="1"/>
    <s v="Auditoría de Cumplimiento adelantada a la UAE – DIRECCIÓN DE IMPUESTOS Y ADUANAS NACIONALES – DIAN – Operación Aduanera y Cambiaria, vigencias 2023, 2024 a 30 de junio de 2025."/>
    <s v="14  06 100  "/>
    <s v="Hallazgo nro. 16 Contrato 00-223-2019 Logística Mercancías ADA (D)_x000a__x000a_“(…)   no se adoptaron medidas oportunas para atender las alertas de agotamiento de recursos y realizar oportunamente la suscripción y perfeccionamiento de un nuevo contrato de operación logística y almacenamiento, por lo cual se generaron hechos cumplidos (…)”_x000a__x000a_“(…) la DIAN adquirió servicios de logística de mercancías ADA, por fuera del contrato, el cual había terminado el 11 de noviembre del 2022, con la ejecución total de los recursos disponibles; por consiguiente, los servicios recibidos con posterioridad a esa fecha y hasta el 31 de octubre del 2023 por $17.417.165.523 no están respaldados presupuestalmente. (…)”_x000a__x000a_"/>
    <s v="&quot;(...) falta de planeación y articulación entre las áreas de contratación, presupuesto y  supervisión del contrato   _x000a__x000a_(...) la DIAN no adoptó medidas eficaces para garantizar que los servicios prestados fueran facturados dentro del mismo mes en que se causaron, conllevó a una ejecución ineficiente de los recursos presupuestales del contrato &quot;"/>
    <s v="Realizar seguimiento financiero de la ejecución del contrato No.00-159-2022 para identificar alertas sobre un posible riesgo de desfinanciamiento y trasladarlas a la áreas compententes (DGC, Subdirección Logística y Subdirección Financiera)"/>
    <s v="Presentar informes financieros  mensuales desde la Subdirección Logistica a la Dirección de Gestión Corporativa, Subdirección de Compras y Contratos y Subdirección Financiera (Coordinación de Prespuesto) de la ejecución del contrato."/>
    <s v="Informe financiero mensual "/>
    <n v="7"/>
    <d v="2026-01-01T00:00:00"/>
    <d v="2026-07-31T00:00:00"/>
    <n v="30"/>
    <n v="0"/>
    <s v="DGC_x000a_Dirección de Gestión Corporativa_x000a_Subdirección Logística _x000a_Coordinación de Optimización de la Operación Logística"/>
    <n v="0"/>
    <x v="0"/>
  </r>
  <r>
    <x v="0"/>
    <x v="1"/>
    <m/>
    <s v="14  06 100  "/>
    <m/>
    <m/>
    <m/>
    <s v="Radicar de forma oportuna según los lineamientos del Min Hacienda la solicitud de vigencias futuras del contrato de operación logística No.00-159-2022 y del nuevo proceso licitatorio vigencia 2026-2030"/>
    <s v="Documento de solicitud de vigencias futuras tramitada con sus anexos"/>
    <n v="1"/>
    <d v="2026-08-08T00:00:00"/>
    <d v="2026-10-10T00:00:00"/>
    <n v="9"/>
    <n v="0"/>
    <s v="DGC_x000a_Dirección de Gestión Corporativa_x000a_Subdirección Logística _x000a_Coordinación de Optimización de la Operación Logística_x000a_Subdirección Financiera_x000a_Coordinación de Presupuesto"/>
    <n v="0"/>
    <x v="0"/>
  </r>
  <r>
    <x v="0"/>
    <x v="1"/>
    <m/>
    <s v="14  06 100"/>
    <m/>
    <m/>
    <s v="Gestionar el ajuste la etapa de transición  (traslado de mercancias) en el contrato actual y  en el Anexo Técnico  del nuevo proceso de contratación de la operación logística, para que, en caso de cambio de contratista, existan dos contratos vigentes mientras se realiza el traslado total de la mercancía a las bodegas del nuevo contratista."/>
    <s v="Gestionar la modificación de  la etapa de transición del contrato actual y ajustarla a los tiempos y actividades de la etapa en el nuevo contrato. Este ajuste ademas se reflejará en el anexo técnico de la futura licitación"/>
    <s v="Gestión de la modificación contractual _x000a_Anexo Técnico  del nuevo proceso "/>
    <n v="2"/>
    <d v="2026-02-01T00:00:00"/>
    <d v="2026-04-30T00:00:00"/>
    <n v="13"/>
    <n v="0"/>
    <s v="DGC_x000a_Dirección de Gestión Corporativa_x000a_Subdirección Logística _x000a_Coordinación de Optimización de la Operación Logística"/>
    <n v="0"/>
    <x v="0"/>
  </r>
  <r>
    <x v="0"/>
    <x v="1"/>
    <m/>
    <s v="14  06 100"/>
    <m/>
    <m/>
    <s v="Realizar las gestiones correspondientes con la Dirección General de Presupuesto Público del MHCP, para la consecusión de los recursos que se requieren para ateder la necesidad del contrato de operación logística."/>
    <s v="Adelantar bimensualmente mesas de seguimiento conjuntamente entre la Subdirección Logística y la Coordinación de Presupuesto con el objeto de evaluar la ejecución del contrato y la situación financiera"/>
    <s v="Actas de reunión de las mesa de trabajo "/>
    <n v="4"/>
    <d v="2026-03-01T00:00:00"/>
    <d v="2026-07-31T00:00:00"/>
    <n v="32"/>
    <n v="0"/>
    <s v="DGC_x000a_Dirección de Gestión Corporativa_x000a_Subdirección Financiera _x000a_Subdirección Logística _x000a_Coordinación de Optimización de la Operación Logística"/>
    <n v="0"/>
    <x v="0"/>
  </r>
  <r>
    <x v="0"/>
    <x v="1"/>
    <m/>
    <s v="14  06 100  "/>
    <m/>
    <m/>
    <m/>
    <s v="En caso de determinarse que es necesario la consecusión de recursos adicionales para la ejecución del contrato, se gestionará con las entidades responsables."/>
    <s v="Solicitud de traslado presupuestal_x000a_Solicitud de adición presupuestal_x000a_(a demanda)"/>
    <n v="1"/>
    <d v="2026-02-01T00:00:00"/>
    <d v="2026-07-31T00:00:00"/>
    <n v="26"/>
    <n v="1"/>
    <s v="DGC_x000a_Dirección de Gestión Corporativa_x000a_Subdirección Financiera "/>
    <n v="0"/>
    <x v="0"/>
  </r>
  <r>
    <x v="0"/>
    <x v="1"/>
    <m/>
    <s v="14  06 100  "/>
    <m/>
    <m/>
    <s v="Hacer seguimiento de acuerdo al memorando 203 del 03 de 2025, &quot;Lineamientos para garantizar el inicio oportuno de la etapa de planeación, procesos de selección, perfeccionamiento y ejecución de contratos, así como para garantizar el cumplimiento oportuno de las obligaciones de los supervisores en las etapas contractual y postcontractual&quot;"/>
    <s v="Efectuar seguimiento mensual al cronograma de hitos de la etapa precontratual del contrato de operación logística"/>
    <s v="Acta de reunión mensual de seguimiento al cumplimiento del cronograma de &quot;PROYECCIÓN DE TIEMPOS Y ACTIVIDADES - PROCESO: OPERACIÓN LOGISTICA INTEGRAL 2026-2029&quot; (1 acta mensual)"/>
    <n v="10"/>
    <d v="2026-02-01T00:00:00"/>
    <d v="2026-11-30T00:00:00"/>
    <n v="42"/>
    <n v="0"/>
    <s v="DGC_x000a_Dirección de Gestión Corporativa_x000a_Subdirección de Compras y Contratos"/>
    <n v="0"/>
    <x v="0"/>
  </r>
  <r>
    <x v="1"/>
    <x v="1"/>
    <s v="Auditoria Financiera Vigencia 2024"/>
    <s v="17  01 011   "/>
    <s v="Hallazgo No. 16. Devolución NIT 800.216.434 (D)_x000a__x000a_“(…)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_x000a_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_x000a_La DIAN no realizó dentro del plazo establecido en el artículo 670 del ET el proceso de fiscalización y por ende no inició proceso de cobro, lo que conllevó que las cuentas adeudadas por la sociedad "/>
    <s v="“(…) la DIAN carece de mecanismos de control que permitan mitigar el riesgo de incremento de saldos a favor por el uso indebido del mecanismo del pago de impuestos con obras (…)”. "/>
    <s v="1.Solicitar de manera semestral a través del PST al área de tecnología la información de los contribuyentes que en su declaración de renta en la casilla &quot;obras por impuestos&quot; presenten valor diferente a cero (o). Una vez verificada dicha información, se remitirá a la Subdirección de Fiscalización Tributaría y Subdirección de Devoluciones para la gestión de acuerdo a sus compentencias."/>
    <s v="1. Solicitar pst dentro de los primeros 5 dias posteriores a  cada semestre CAAI_x000a_2. Verificar información por parte de la CAAI_x000a_3. Remitir correo electrónico a a la Subdirección de Fiscalización Tributaría y Subdirección de Devoluciones para la gestión de acuerdo a sus compentencias.  "/>
    <s v=" 2 PST/ 2 Correo electrónico "/>
    <n v="4"/>
    <d v="2025-07-01T00:00:00"/>
    <d v="2026-06-30T00:00:00"/>
    <n v="52"/>
    <n v="2"/>
    <s v="DGF_x000a_NC -  Gestión de Información del Recaudo_x000a_Dirección de Gestión de Impuestos_x000a_Subdirección de Recaudo_x000a_Coordinación de Administración de Aplicativos de Impuestos_x000a__x000a_NC - Subproceso Innovacion y Tecnologia_x000a_Subdirección de Procesamiento De Datos"/>
    <n v="0.5"/>
    <x v="0"/>
  </r>
  <r>
    <x v="1"/>
    <x v="1"/>
    <m/>
    <m/>
    <m/>
    <m/>
    <s v="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 para su analisis en  términos de eficiencia, relación costo - beneficio y oportunidad para actuar en términos de firmeza."/>
    <s v="correo con el listado de contribuyentes "/>
    <n v="1"/>
    <d v="2025-07-01T00:00:00"/>
    <d v="2025-07-30T00:00:00"/>
    <n v="4.1428571428571432"/>
    <n v="1"/>
    <s v="DGF_x000a_Dirección de Gestión de Fiscalización _x000a_Subdirección de Fiscalización Tributaria_x000a__x000a_Dirección de Gestión de Impuestos _x000a_Subdirección de Recaudo_x000a_Coordinación de Administración de Aplicativos"/>
    <n v="1"/>
    <x v="1"/>
  </r>
  <r>
    <x v="1"/>
    <x v="1"/>
    <m/>
    <m/>
    <m/>
    <m/>
    <m/>
    <s v="2 Elaborar el lineamiento teniendo en cuenta los criterios de priorizacion y selección de casos"/>
    <s v="Memorando de lineamientos acción de control socializado en las Direcciones Seccionales o Dirección Operativa de Grandes Contribuyentes._x000a__x000a_100% de correos enviados a las Direcciones Seccionales y Direccion Operativa de Grandes Contribuyentes._x000a__x000a_"/>
    <n v="2"/>
    <d v="2025-08-01T00:00:00"/>
    <d v="2025-09-30T00:00:00"/>
    <n v="8.5714285714285712"/>
    <n v="2"/>
    <s v="DGF_x000a_Dirección de Gestión de Fiscalización _x000a_Subdirección de Fiscalización Tributaria_x000a__x000a_"/>
    <n v="1"/>
    <x v="1"/>
  </r>
  <r>
    <x v="1"/>
    <x v="1"/>
    <m/>
    <m/>
    <m/>
    <m/>
    <s v="3..Comunicar lineamiento a las Direcciones Seccionales para gestionar las solicitudes de devoluciones de Renta cuando tienen en el formulario 110 valores en las casillas de obras por impuestos. "/>
    <s v="Elaborar y comunicar  lineamiento a las Direcciones Seccionales para gestionar las solicitudes de devoluciones de Renta cuando tienen en el formulario 110 valores en las casillas de obras por impuestos. "/>
    <s v="Lineamiento comunicado a las Direcciones Seccionales"/>
    <n v="1"/>
    <d v="2025-07-01T00:00:00"/>
    <d v="2025-08-30T00:00:00"/>
    <n v="8.5714285714285712"/>
    <n v="1"/>
    <s v="DGF_x000a_Dirección de Gestión de Impuestos_x000a_Subdirección de Devoluciones"/>
    <n v="1"/>
    <x v="1"/>
  </r>
  <r>
    <x v="1"/>
    <x v="1"/>
    <m/>
    <m/>
    <m/>
    <m/>
    <s v="4.Capacitará a las Direcciones Seccionales para gestionar las solicitudes de devoluciones de Renta cuando tienen en el formulario 110 valores en las casillas de obras por impuestos. "/>
    <s v="Capacitar a las Direcciones Seccionales para gestionar las solicitudes de devoluciones de Renta cuando tienen en el formulario 110 valores en las casillas de obras por impuestos. "/>
    <s v="Formato FT-TAH-1722_x000a_&quot;Registro de Asistencia Capacitación Interna&quot;"/>
    <n v="1"/>
    <d v="2025-08-30T00:00:00"/>
    <d v="2025-09-30T00:00:00"/>
    <n v="4.4285714285714288"/>
    <n v="1"/>
    <s v="DGF_x000a_Dirección de Gestión de Impuestos_x000a_Subdirección de Devoluciones"/>
    <n v="1"/>
    <x v="1"/>
  </r>
  <r>
    <x v="1"/>
    <x v="1"/>
    <s v="Auditoria Financiera Vigencia 2024"/>
    <s v="17  02 012   "/>
    <s v="Hallazgo No. 8 Expediente 201500551 Seccional Valledupar (D)_x000a__x000a_“(…)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_x000a_Dentro del proceso la Dirección Seccional profirió las siguientes actuaciones: _x000a__x000a__x0009_Auto de Inspección Tributaria No. 242382017000012 del 24 de marzo de 2017 _x000a__x0009_Visita de inspección tributaria el 7 de abril del 2017 en el domicilio del contribuyente, donde informan que éste se había cambiado de vivienda _x000a__x0009_Requerimiento ordinario No. 2423820017000326 del 9 de mayo de 2017, donde se solicita aclaraciones sobre información que sirvieron de base para la liquidación de la                Declaración de Renta del año gravable 2014. _x000a__x000a_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_x000a_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_x000a__x000a_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_x000a__x000a_El 21 de marzo de 2019, la DIAN emitió mandamiento de pago No. 20190302000169 por $1.321.852.000; en la siguiente tabla se muestra el detalle: (…)_x000a__x000a_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_x000a__x000a_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_x000a__x000a_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
    <s v="&quo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quot;"/>
    <s v="1. Capacitar a los servidores publicos de la División de Fiscalización y Liquidacion TAC  de la Dirección Seccional de Impuestos y Aduanas de Valledupar, sobre el  procedimiento  PR-ADF-159  notificacion,Comunicación y/o Publicación_x000a_"/>
    <s v="1.capacitar  trimestralmente por team o en forma presencial a los servidores públicos_x000a_"/>
    <s v="1. formato asistencia a la capacitacion_x000a_"/>
    <n v="2"/>
    <d v="2025-07-01T00:00:00"/>
    <d v="2025-12-31T00:00:00"/>
    <n v="26.142857142857142"/>
    <n v="2"/>
    <s v="DGF_x000a_Dirección de Gestión de Fiscalización_x000a_Subdirección de Fiscalización Tributaria _x000a__x000a_Dirección Seccional de Impuestos y Aduanas de Valledupar_x000a_División de Fiscalización y Liquidacion TAC_x000a_"/>
    <n v="1"/>
    <x v="1"/>
  </r>
  <r>
    <x v="1"/>
    <x v="1"/>
    <m/>
    <m/>
    <m/>
    <m/>
    <m/>
    <s v="2. Enviar a los servidores públicos los documentos soportes de la presentación de las capacitaciones realizadas."/>
    <s v="2. Soporte del envio a los servidores publicos del material con el que se realizó  la capacitacion "/>
    <n v="2"/>
    <d v="2025-07-01T00:00:00"/>
    <d v="2025-12-31T00:00:00"/>
    <n v="26.142857142857142"/>
    <n v="2"/>
    <s v="DGF_x000a_Dirección de Gestión de Fiscalización_x000a_Subdirección de Fiscalización Tributaria _x000a__x000a_Dirección Seccional de Impuestos y Aduanas de Valledupar_x000a_División de Fiscalización y Liquidacion TAC_x000a_"/>
    <n v="1"/>
    <x v="1"/>
  </r>
  <r>
    <x v="1"/>
    <x v="1"/>
    <m/>
    <m/>
    <m/>
    <m/>
    <s v="2. Verificar  las notificaciones devueltas por correo electrónico, por parte de División de Fiscalización y Liquidacion TAC  de la Dirección Seccional de Impuestos y Aduanas de Valledupar."/>
    <s v="1.Verificar trimestralmente del listado de actos administrativos enviado a noticación,   los devueltos, a fin de establecer si posteriormente se realizó correctamente la notificación."/>
    <s v="Informe trimestral del resultado de las verificaciones, junto con los soportes , debidamente firmado"/>
    <n v="4"/>
    <d v="2025-07-01T00:00:00"/>
    <d v="2026-07-15T00:00:00"/>
    <n v="54.142857142857146"/>
    <n v="2"/>
    <s v="DGF_x000a_Dirección de Gestión de Fiscalización_x000a_Subdirección de Fiscalización Tributaria _x000a__x000a_Dirección Seccional de Impuestos y Aduanas de Valledupar_x000a_División de Fiscalización y Liquidacion TAC_x000a_"/>
    <n v="0.5"/>
    <x v="0"/>
  </r>
  <r>
    <x v="1"/>
    <x v="1"/>
    <m/>
    <m/>
    <m/>
    <m/>
    <m/>
    <s v="2. Informar  cada trimestre el resultado de la verificacion y las medidas implementadas de haber lugar a ello.."/>
    <s v="Informe trimestral del resultado de las verificaciones, junto con los soportes , debidamente firmado"/>
    <n v="4"/>
    <d v="2025-07-01T00:00:00"/>
    <d v="2026-07-15T00:00:00"/>
    <n v="54.142857142857146"/>
    <n v="2"/>
    <s v="DGF_x000a_Dirección de Gestión de Fiscalización_x000a_Subdirección de Fiscalización Tributaria _x000a__x000a_Dirección Seccional de Impuestos y Aduanas de Valledupar_x000a_División de Fiscalización y Liquidacion TAC_x000a_"/>
    <n v="0.5"/>
    <x v="0"/>
  </r>
  <r>
    <x v="1"/>
    <x v="1"/>
    <s v="Auditoría de Cumplimiento Intersectorial al Recaudo, Administración (Cobro, Fiscalización y Liquidación) de los Recursos Provenientes del Impuesto al Turismo a 30 de Junio de 2025. "/>
    <s v="17  03 100   "/>
    <s v="Hallazgo nro. 1 COH_8406_2025 Gestión de Fiscalización a las declaraciones del Impuesto Nacional al Turismo (F, D)_x000a__x000a_“(…) Se evidenció un incumplimiento reiterado en la fecha de presentación de las declaraciones del Impuesto Nacional con Destino al Turismo por parte de las aerolíneas responsables de su recaudo. Del total de 614 declaraciones con reporte de información, del periodo comprendido entre el I trimestre de 2021 al I trimestre 2025, se presentaron de forma extemporánea 245, lo que equivale al 40% de las declaraciones._x000a__x000a_(…) Como resultado de la revisión realizada por la CGR, al total de las declaraciones presentadas en el periodo 2021 – 30 de junio de 2025, se evidenció la presentación extemporánea de las declaraciones del impuesto, respecto de las cuales no se adelantó ninguna actuación de fiscalización y por ende, no se liquidó ni gestionó la sanción por extemporaneidad._x000a__x000a_(…) Desde su creación, artículo 4° de la Ley 1101 de 2006, el Impuesto al Turismo fue concebido como un impuesto del orden nacional y puesto que, ni en la norma de origen, ni en disposiciones posteriores, se atribuyó la responsabilidad de su administración y fiscalización a otra entidad del Estado, esta competencia le correspondía a la DIAN en los términos del artículo 1° del Decreto 4048 de 2008. Con la posterior expedición del Decreto 1166 de 2020 se definió de manera expresa e inequívoca que dicha función corresponde a la DIAN._x000a__x000a_Así las cosas, la fiscalización, imposición de sanciones (extemporaneidad, omisión, error, inexactitud o por no declarar) y el proceso de cobro (persuasivo y coactivo), son aspectos de su competencia._x000a__x000a_(...) La CGR, mediante la aplicación de diferentes pruebas de auditoría, determinó que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_x000a__x000a_Es importante indicar que, la extemporaneidad por sí misma no configura daño fiscal, sino la falta de gestión de la DIAN de ejercer sus facultades de administración fiscalización, determinación y cobro para verificar el cumplimiento de las obligaciones tributarias y aplicar las sanciones correspondientes, en el término definido para ello._x000a__x000a_Como consecuencia de esta falta de acción, las declaraciones quedaron en firme sin el cumplimiento de los requisitos tributarios, formales y sustanciales, lo que conllevó a que no se liquidara, ni cobraran las sanciones aplicables, cuyo valor asciende a $5.303.744.741. Este monto se determina como daño fiscal, al existir relación clara y directa entre la falta de gestión de fiscalización por parte de la DIAN y la pérdida de oportunidad de recaudo de dichas sanciones”."/>
    <s v="“(…)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
    <s v="1. Incluir en la planeación estratégica de la Dirección de Gestión de Fiscalización y con base en el Plan de Choque contra la Evasión y la misión del recaudo de los tributos del orden nacional para garantizar la estabilidad fiscal del país, la asignación de cupos de capacidad operativa a nivel nacional para el control del Impuesto Nacional con Destino al Turismo como Inversión Social."/>
    <s v="1. Elaborar un memorando de fiscalización de asignación de cupos de capacidad operativa por tipologías de control incluyendo el Impuesto Nacional con Destino al Turismo como Inversión Social."/>
    <s v="Memorando"/>
    <n v="1"/>
    <d v="2025-12-15T00:00:00"/>
    <d v="2026-01-31T00:00:00"/>
    <n v="6.7142857142857144"/>
    <n v="0"/>
    <s v="DGF_x000a_Dirección de Gestión  Fiscalización_x000a_Subdirección de Fiscalización Tributaria"/>
    <n v="0"/>
    <x v="0"/>
  </r>
  <r>
    <x v="1"/>
    <x v="1"/>
    <m/>
    <m/>
    <m/>
    <m/>
    <m/>
    <s v="2. Proponer al Comité Técnico de Programas y Campañas de Control la inclusión de un programa para el control del Impuesto Nacional con destino al Turismo como Inversión Social dentro del  Plan de Choque (Ley 223 de 1995) 2026, considerando la información reportada por el ente de control, Fontur y/o Ministerio de Comercio, Industria y Turismo, capacidad operativa de las direcciones seccionales, impacto en el recaudo, entre otras variables"/>
    <s v="Propuesta de programa"/>
    <n v="1"/>
    <d v="2026-02-01T00:00:00"/>
    <d v="2026-06-30T00:00:00"/>
    <n v="21.285714285714285"/>
    <n v="0"/>
    <s v="DGF_x000a_Dirección de Gestión  Fiscalización_x000a_Subdirección de Fiscalización Tributaria"/>
    <n v="0"/>
    <x v="0"/>
  </r>
  <r>
    <x v="1"/>
    <x v="1"/>
    <m/>
    <m/>
    <m/>
    <m/>
    <s v="2. Elaborar un programa o acción para el control del Impuesto Nacional con Destino al Turismo como Inversión Social de acuerdo con los cupos asignados."/>
    <s v="1. Realizar prueba piloto con base en requerimiento ordinario de información enviado a una aerolínea para obtener información para el desarrollo de los controles requeridos"/>
    <s v="Resultado prueba"/>
    <n v="1"/>
    <d v="2026-01-01T00:00:00"/>
    <d v="2026-05-31T00:00:00"/>
    <n v="21.428571428571427"/>
    <n v="0"/>
    <s v="DGF_x000a_Dirección de Gestión  Fiscalización_x000a_Subdirección de Fiscalización Tributaria"/>
    <n v="0"/>
    <x v="0"/>
  </r>
  <r>
    <x v="1"/>
    <x v="1"/>
    <m/>
    <m/>
    <m/>
    <m/>
    <m/>
    <s v="2. Elaborar y remitir a las Direcciones Seccionales u Operativa de Grandes Contribuyentes el memorando de lineamientos del programa o acción para el control del  Impuesto Nacional con Destino al Turismo como Inversión Social._x000a__x000a_El memorando contiene los criterios de selección de casos y las instrucciones para su ejecución."/>
    <s v="Memorando"/>
    <n v="1"/>
    <d v="2026-06-01T00:00:00"/>
    <d v="2026-07-31T00:00:00"/>
    <n v="8.5714285714285712"/>
    <n v="0"/>
    <s v="DGF_x000a_Dirección de Gestión  Fiscalización_x000a_Subdirección de Fiscalización Tributaria"/>
    <n v="0"/>
    <x v="0"/>
  </r>
  <r>
    <x v="1"/>
    <x v="1"/>
    <m/>
    <m/>
    <m/>
    <m/>
    <m/>
    <s v="3. Ejecutar el programa o acción de control."/>
    <s v="Informe de seguimiento"/>
    <n v="1"/>
    <d v="2026-08-01T00:00:00"/>
    <d v="2026-12-31T00:00:00"/>
    <n v="21.714285714285715"/>
    <n v="0"/>
    <s v="DGF_x000a_Subdirección de Fiscalización Tributaria_x000a__x000a_Dirección Operativa de Grandes Contribuyentes que tiene jurisdicción sobre los agentes retenedores._x000a__x000a_Direcciones Seccionales_x000a_"/>
    <n v="0"/>
    <x v="0"/>
  </r>
  <r>
    <x v="1"/>
    <x v="1"/>
    <m/>
    <s v="17  03 100   "/>
    <s v="Hallazgo nro. 4 COH_6971_2025 Articulación de las entidades responsables del impuesto nacional del turismo._x000a__x000a_“(…)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_x000a__x000a_(…)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_x000a__x000a_(…)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_x000a_"/>
    <s v="(…) Lo identificado se origina en la ausencia de lineamientos y procedimientos operativos que definan los roles, responsabilidades y canales de articulación entre la DIAN, el MHCP, el MinCIT y FONTUR._x000a__x000a_(…)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s v="1. Elaborar un programa o acción para el control del Impuesto Nacional con Destino al Turismo como Inversión Social de acuerdo con los cupos asignados."/>
    <s v="1. Elaborar y remitir a las Direcciones Seccionales u Operativa de Grandes Contribuyentes el memorando de lineamientos del programa o acción para el control del  Impuesto Nacional con Destino al Turismo como Inversión Social._x000a__x000a_El memorando contiene los criterios de selección de casos y las instrucciones para su ejecución."/>
    <s v="Memorando remitido"/>
    <n v="1"/>
    <d v="2026-06-01T00:00:00"/>
    <d v="2026-07-31T00:00:00"/>
    <n v="8.5714285714285712"/>
    <n v="0"/>
    <s v="DGF_x000a_Dirección de Gestión  Fiscalización_x000a_Subdirección de Fiscalización Tributaria"/>
    <n v="0"/>
    <x v="0"/>
  </r>
  <r>
    <x v="1"/>
    <x v="1"/>
    <m/>
    <m/>
    <m/>
    <m/>
    <m/>
    <s v="2. Ejecutar el programa o acción de control."/>
    <s v="Informe de seguimiento"/>
    <n v="1"/>
    <d v="2026-08-01T00:00:00"/>
    <d v="2026-12-31T00:00:00"/>
    <n v="21.714285714285715"/>
    <n v="0"/>
    <s v="DGF_x000a_Subdirección de Fiscalización Tributaria_x000a__x000a_Dirección Operativa de Grandes Contribuyentes que tiene jurisdicción sobre los agentes retenedores._x000a__x000a_Direcciones Seccionales_x000a_"/>
    <n v="0"/>
    <x v="0"/>
  </r>
  <r>
    <x v="1"/>
    <x v="1"/>
    <m/>
    <m/>
    <m/>
    <m/>
    <s v="2. Gestionar con el Ministerio de Comercio, Industria y Turismo y FONTUR mesa de trabajo para el desarrollo de las acciones  tendientes a la administración del impuesto nacional con destino al turismo como inversión social"/>
    <s v="1. Gestionar mesa de trabajo con la participación de Ministerio de Comercio, Industria y Turismo y Fondo Nacional de Turismo, y por parte de la DIAN: Dirección de Gestión Estratégica y Analítica, Dirección de Gestión de Innovación y Tecnología, Dirección de Gestión de Impuestos, Dirección de Gestión de Fiscalización, con el propósito de establecer un plan de trabajo para el intercambio de información y/o datos para el desarrollo de las acciones pertinentes para la administración (Cobro, Fiscalización y Liquidación) del impuesto nacional con destino al turismo como inversión social."/>
    <s v="Soportes de gestión de la mesa de trabajo que incluya el plan de trabajo definido"/>
    <n v="2"/>
    <d v="2026-02-01T00:00:00"/>
    <d v="2026-05-31T00:00:00"/>
    <n v="17"/>
    <n v="0"/>
    <s v="DGF_x000a_Direccion de Gestión de Impuestos_x000a_Subdirección de Recaudo_x000a_Subdirección de Administracion del RUT_x000a_Subdirección de Cobranzas y Control Extensivo"/>
    <n v="0"/>
    <x v="0"/>
  </r>
  <r>
    <x v="1"/>
    <x v="1"/>
    <m/>
    <m/>
    <m/>
    <m/>
    <s v="3. Realizar seguimiento al desarrollo del plan de trabajo"/>
    <s v="2. Realizar seguimiento y elaborar informes trimestrales del cumplimiento de los compromisos definidos en el plan de trabajo"/>
    <s v="Informes trimestrales de seguimiento al plan de trabajo"/>
    <n v="4"/>
    <d v="2026-06-01T00:00:00"/>
    <d v="2027-05-31T00:00:00"/>
    <n v="52"/>
    <n v="0"/>
    <s v="DGF_x000a_Direccion de Gestión de Impuestos_x000a_Subdirección de Recaudo_x000a_Subdirección de Administracion del RUT_x000a_Subdirección de Cobranzas y Control Extensivo"/>
    <n v="0"/>
    <x v="0"/>
  </r>
  <r>
    <x v="1"/>
    <x v="1"/>
    <s v="Auditoría de Cumplimiento adelantada a la UAE – DIRECCIÓN DE IMPUESTOS Y ADUANAS NACIONALES – DIAN – Operación Aduanera y Cambiaria, vigencias 2023, 2024 a 30 de junio de 2025."/>
    <s v="17  02 003   "/>
    <s v="Hallazgo nro. 14 Insumos Fiscalización y Liquidación Aduanera_x000a__x000a_“(…) no se realizaron oportunamente las gestiones necesarias para la emisión del Requerimiento Especial Aduanero – REA y hacer efectiva las garantías, a pesar que las declaraciones de importación se encontraban dentro del término legal de firmeza de tres (3) años, al momento de la recepción por parte de Fiscalización (…)”_x000a__x000a_“(…) Los mencionados autos de archivo, ordenaron el cierre de los expedientes sin realizar una actuación de fondo por parte de las Divisiones de Fiscalización Aduanera, pese a que el vencimiento del término de firmeza estaba previsto de acuerdo al cuadro relacionado. (…)”_x000a__x000a_“(…) Se identificó que la entidad no cuenta con mecanismos eficaces que garanticen el seguimiento y control de los plazos de firmeza de las declaraciones de importación objeto de análisis en los procesos remitidos como insumos. Esta deficiencia puede conllevar a la pérdida de recursos públicos, la pérdida de competencia de la administración para ejercer sus facultades de fiscalización y la prescripción de posibles infracciones aduaneras (…)”"/>
    <s v="“(…) debilidades en los controles por parte de las Divisiones de Fiscalización de la DIAN, debido al incumplimiento de los términos procesales. (…)”_x000a__x000a__x000a_“(…) la DIAN no cuenta con un sistema de control que permita a las Divisiones de Fiscalización y Liquidación Aduanera realizar un seguimiento automático o programado del vencimiento de los plazos de firmeza de las declaraciones de importación (…)”"/>
    <s v="Expedir lineamiento con énfasis en el control de términos para la expedición de actos administrativos"/>
    <s v="Expedir memorando en el que se fijen lineamientos para las Divisiones de Fiscalización y Liquidación  Aduanera de las Direcciones Seccionales, con énfasis en la expedición oportuna de las actuaciones administrativas dentro de los expedientes aduaneros, en los términos previstos en la normatividad aduanera vigente.  "/>
    <s v="Memorando de Lineamiento"/>
    <n v="1"/>
    <d v="2026-01-30T00:00:00"/>
    <d v="2026-02-28T00:00:00"/>
    <n v="4.1428571428571432"/>
    <n v="0"/>
    <s v="DGF_x000a_Dirección de Gestión de Fiscalización_x000a_Subdirección de Fiscalización Aduanera"/>
    <n v="0"/>
    <x v="0"/>
  </r>
  <r>
    <x v="1"/>
    <x v="1"/>
    <m/>
    <s v="17  02 003   "/>
    <m/>
    <m/>
    <m/>
    <s v="Adelantar por parte de la Subdirección de Fiscalización Aduanera a las Direcciones Seccionales de Aduanas y las Direcciones Seccionales de Impuestos y Aduanas, capacitación con énfasis en los conceptos de firmeza, caducidad de la acción administrativa sancionatoria, oportunidad de las actuaciones administrativas y debida diligencia en materia de los procedimientos administrativos aduaneros."/>
    <s v="Material de la Capacitación y Registro de Asistencia"/>
    <n v="1"/>
    <d v="2026-02-28T00:00:00"/>
    <d v="2026-03-31T00:00:00"/>
    <n v="4.4285714285714288"/>
    <n v="0"/>
    <s v="DGF_x000a_Dirección de Gestión de Fiscalización_x000a_Subdirección de Fiscalización Aduanera"/>
    <n v="0"/>
    <x v="0"/>
  </r>
  <r>
    <x v="1"/>
    <x v="1"/>
    <m/>
    <s v="17  02 003   "/>
    <m/>
    <m/>
    <s v="Incorporar en el Nuevo Sistema de Modernización Tributaria – NSGT, la parametrización de alertas por firmeza, caducidad y vencimiento, así como la interacción con otros procesos de la DIAN"/>
    <s v="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
    <s v="Oficio de Solicitud"/>
    <n v="1"/>
    <d v="2026-01-30T00:00:00"/>
    <d v="2026-06-30T00:00:00"/>
    <n v="21.571428571428573"/>
    <n v="0"/>
    <s v="DGF_x000a_Dirección de Gestión de Fiscalización_x000a_Subdirección de Fiscalización Aduanera"/>
    <n v="0"/>
    <x v="0"/>
  </r>
  <r>
    <x v="1"/>
    <x v="1"/>
    <m/>
    <s v="17  02 003   "/>
    <m/>
    <m/>
    <s v="Adelantar autoevaluación desde la Subdirección de Fiscalización Aduanera"/>
    <s v="Realizar dos (2) seguimientos en el año desde la Subdirección de Fiscalización Aduanera con destino a las Direcciones Seccionales de Aduanas de Bogotá, Medellín, Cartagena y Direcciones Seccionales de Impuestos y Aduanas de Buenaventura y Santa Marta, con el fin de monitorear y acompañar las actuaciones."/>
    <s v="Oficio de seguimiento"/>
    <n v="2"/>
    <d v="2026-07-01T00:00:00"/>
    <d v="2027-06-30T00:00:00"/>
    <n v="52"/>
    <n v="0"/>
    <s v="DGF_x000a_Dirección de Gestión de Fiscalización_x000a_Subdirección de Fiscalización Aduanera"/>
    <n v="0"/>
    <x v="0"/>
  </r>
  <r>
    <x v="1"/>
    <x v="1"/>
    <s v="Auditoría de Cumplimiento adelantada a la UAE – DIRECCIÓN DE IMPUESTOS Y ADUANAS NACIONALES – DIAN – Operación Aduanera y Cambiaria, vigencias 2023, 2024 a 30 de junio de 2025."/>
    <s v="17  02 003   "/>
    <s v="Hallazgo nro. 15 Insumos e Inventarios de Zonas Francas (D)_x000a__x000a__x000a_“(…)  se evidenció que, en los siguientes casos, las DS de Buenaventura y Cartagena no iniciaron investigaciones, ni actuaciones derivadas de las inconsistencias aduaneras reportadas como faltantes de mercancías en tránsito de los puertos a la zona franca de Bogotá (…)”_x000a__x000a_“(…) Posible pérdida de recursos públicos y afectó la efectividad en las actuaciones que deben realizar frente a los insumos recibidos, comprometiendo el cumplimiento de los principios de eficiencia y responsabilidad que orientan la actuación de la administración pública. (…)”_x000a__x000a_“(…) se constató la ausencia de visitas periódicas por parte de la DIAN a los usuarios aduaneros e importadores ubicados dentro de las Zonas Francas, orientadas a la verificación física de inventario de las mercancías, con el fin de garantizar la correspondencia entre los registros en el Formato de Movimiento de Mercancías al ingreso a la zona franca, (…)”"/>
    <s v="“(…)  La falta de seguimiento, control y gestión de los insumos generados por la Zona Franca de Bogotá y verificados en las visitas realizadas por el ente de control a las DS, (…)”_x000a__x000a_&quot; (...) visitas periódicas por parte de la DIAN a los usuarios aduaneros e importadores ubicados dentro de las Zonas Francas, orientadas a laverificación física de inventario de las mercancías&quot;"/>
    <s v="Realizar seguimiento, control y trazabilidad de los insumos generados por los GIT de Zona Franca de la División de Operación Aduanera dirigidos a las Divisiones de Fiscalización Aduanera."/>
    <s v="Realizar por parte de la Subdirección de Fiscalización Aduanera dos (2) seguimientos en el año a las Direcciones Seccionales de Aduanas de Bogotá, Medellín, Cartagena y Direcciones Seccionales de Impuestos y Aduanas de Buenaventura y Santa Marta, con  el fin de monitorear y acompañar el comportamiento relacionado con la recepción y trámite de investigaciones derivadas de los insumos sancionatorios de zona franca enviados por las dependencias de la Operación Aduanera."/>
    <s v="Oficio de seguimiento"/>
    <n v="2"/>
    <d v="2026-07-01T00:00:00"/>
    <d v="2027-06-30T00:00:00"/>
    <n v="52"/>
    <n v="0"/>
    <s v="DGF_x000a_Dirección de Gestión de Fiscalización_x000a_Subdirección de Fiscalización Aduanera"/>
    <n v="0"/>
    <x v="0"/>
  </r>
  <r>
    <x v="1"/>
    <x v="1"/>
    <m/>
    <s v="17  02 003   "/>
    <m/>
    <m/>
    <s v="Realizar seguimiento, control y trazabilidad de las visitas de control de inventarios realizadas a usuarios calificados y aduaneros en las Zonas Francas"/>
    <s v="Realizar seguimiento a la aplicación del Memorando 190 del 18 septiembre de 2025 que establece lineamientos para el control integral del cumplimiento de las obligaciones tributarias, aduaneras y cambiarias e internacionales a usuarios de zonas francas, relacionado entre otros temas con la ejecución de las visitas, control, seguimiento y verificación del inventario de mercancías."/>
    <s v="Informes de seguimiento"/>
    <n v="3"/>
    <d v="2026-01-30T00:00:00"/>
    <d v="2027-01-30T00:00:00"/>
    <n v="52.142857142857146"/>
    <n v="0"/>
    <s v="DGF_x000a_Dirección de Gestión de Fiscalización_x000a_Subdirección de Fiscalización Aduanera_x000a__x000a_Dirección de Gestión de Aduanas_x000a_Subdirección de Operación Aduanera"/>
    <n v="0"/>
    <x v="0"/>
  </r>
  <r>
    <x v="1"/>
    <x v="1"/>
    <m/>
    <s v="17  02 003   "/>
    <m/>
    <m/>
    <m/>
    <s v="Elaborar Informe de resultados para efectos de la  viabilidad en la continuidad de las visitas."/>
    <s v="Informe de resultados"/>
    <n v="1"/>
    <d v="2026-01-30T00:00:00"/>
    <d v="2027-01-30T00:00:00"/>
    <n v="52.142857142857146"/>
    <n v="0"/>
    <s v="DGF_x000a_Dirección de Gestión de Fiscalización_x000a_Subdirección de Fiscalización Aduanera_x000a__x000a_Dirección de Gestión de Aduanas_x000a_Subdirección de Operación Aduanera"/>
    <n v="0"/>
    <x v="0"/>
  </r>
  <r>
    <x v="1"/>
    <x v="1"/>
    <s v="Auditoría de Cumplimiento adelantada a la UAE – DIRECCIÓN DE IMPUESTOS Y ADUANAS NACIONALES – DIAN – Operación Aduanera y Cambiaria, vigencias 2023, 2024 a 30 de junio de 2025."/>
    <s v="17  01 011"/>
    <s v="Hallazgo nro. 17 Importación Temporal NIT 900.313.349-3 (D)_x000a__x000a_“(…) se evidenció incumplimiento de la terminación de la modalidad de importación dentro de los términos legales, por cuanto no se realizó la reexportación  (…)”_x000a__x000a_“(…)  A octubre del 2025, la DIAN no había emitido el Requerimiento Especial Aduanero para imponer la sanción por la permanencia irregular de la mercancía en el territorio nacional, más aún cuando, no se evidenció en el expediente la respuesta del importador al requerimiento inicial.  (…)”_x000a__x000a_“(…) no se evidenció transferencia del expediente a la Dirección de cobro coactivo, sin que se haya proferido mandamiento de pago para adelantar la gestión de cobro de la obligación.   (…)”"/>
    <s v="“(…)  no se emitió el requerimiento especial aduanero, aun cuando la prórroga solicitada por el importador para dar respuesta al requerimiento ordinario venció el 4 de septiembre del 2025.  (…)”"/>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F_x000a_Dirección de Gestión de Fiscalización_x000a_Subdirección de Fiscalización Aduanera_x000a__x000a_Dirección de Gestión de Aduanas_x000a_Subdirección de Operación Aduanera"/>
    <n v="0"/>
    <x v="0"/>
  </r>
  <r>
    <x v="1"/>
    <x v="1"/>
    <m/>
    <s v="17  01 011  "/>
    <m/>
    <m/>
    <m/>
    <s v="Realizar un seguimiento en el año desde la Subdirección de Fiscalización Aduanera y Subdirección de Operación Adaunera con destino a las Direcciones Seccionales de Aduanas de Bogotá, Medellín, Cartagena y Direcciones Seccionales de Impuestos y Aduanas de Buenaventura y Santa Marta, con  el fin de monitorear y acompañar las actuaciones."/>
    <s v="Oficio de seguimiento"/>
    <n v="1"/>
    <d v="2026-08-01T00:00:00"/>
    <d v="2027-07-30T00:00:00"/>
    <n v="51.857142857142854"/>
    <n v="0"/>
    <s v="DGF_x000a_Dirección de Gestión de Fiscalización_x000a_Subdirección de Fiscalización Aduanera_x000a__x000a_Dirección de Gestión de Aduanas_x000a_Subdirección de Operación Aduanera"/>
    <n v="0"/>
    <x v="0"/>
  </r>
  <r>
    <x v="1"/>
    <x v="1"/>
    <m/>
    <s v="17  01 011 "/>
    <m/>
    <m/>
    <m/>
    <s v="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
    <s v="Oficio de Solicitud"/>
    <n v="1"/>
    <d v="2026-01-30T00:00:00"/>
    <d v="2026-06-30T00:00:00"/>
    <n v="21.571428571428573"/>
    <n v="0"/>
    <s v="DGF_x000a_Dirección de Gestión de Fiscalización_x000a_Subdirección de Fiscalización Aduanera"/>
    <n v="0"/>
    <x v="0"/>
  </r>
  <r>
    <x v="3"/>
    <x v="1"/>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3"/>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3"/>
    <x v="1"/>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3"/>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0"/>
  </r>
  <r>
    <x v="3"/>
    <x v="1"/>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3"/>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1"/>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1"/>
  </r>
  <r>
    <x v="3"/>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3"/>
    <x v="1"/>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3"/>
    <x v="1"/>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1"/>
  </r>
  <r>
    <x v="3"/>
    <x v="1"/>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3"/>
    <x v="1"/>
    <m/>
    <m/>
    <m/>
    <m/>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3"/>
    <x v="1"/>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3"/>
    <x v="1"/>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3"/>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3"/>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1"/>
  </r>
  <r>
    <x v="3"/>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1"/>
  </r>
  <r>
    <x v="3"/>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3"/>
    <x v="1"/>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1"/>
    <x v="1"/>
  </r>
  <r>
    <x v="3"/>
    <x v="1"/>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3"/>
    <x v="1"/>
    <m/>
    <s v="19  03 00"/>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0"/>
  </r>
  <r>
    <x v="3"/>
    <x v="1"/>
    <m/>
    <s v="19  03 00"/>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3"/>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1"/>
    <m/>
    <s v="19  03 00"/>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0"/>
  </r>
  <r>
    <x v="3"/>
    <x v="1"/>
    <m/>
    <s v="19  03 00"/>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3"/>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1"/>
  </r>
  <r>
    <x v="3"/>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22"/>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22"/>
    <x v="0"/>
  </r>
  <r>
    <x v="3"/>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1"/>
  </r>
  <r>
    <x v="3"/>
    <x v="1"/>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1"/>
  </r>
  <r>
    <x v="3"/>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22"/>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22"/>
    <x v="0"/>
  </r>
  <r>
    <x v="3"/>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1"/>
  </r>
  <r>
    <x v="3"/>
    <x v="1"/>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3"/>
    <x v="1"/>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3"/>
    <x v="1"/>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1"/>
  </r>
  <r>
    <x v="3"/>
    <x v="1"/>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1"/>
  </r>
  <r>
    <x v="3"/>
    <x v="1"/>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1"/>
  </r>
  <r>
    <x v="3"/>
    <x v="1"/>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6-01-30T00:00:00"/>
    <n v="65"/>
    <n v="0.8"/>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8"/>
    <x v="0"/>
  </r>
  <r>
    <x v="3"/>
    <x v="1"/>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1"/>
  </r>
  <r>
    <x v="3"/>
    <x v="1"/>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0"/>
  </r>
  <r>
    <x v="3"/>
    <x v="1"/>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1"/>
  </r>
  <r>
    <x v="3"/>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1"/>
  </r>
  <r>
    <x v="3"/>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1"/>
  </r>
  <r>
    <x v="3"/>
    <x v="1"/>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6-06-30T00:00:00"/>
    <n v="130.14285714285714"/>
    <n v="0.8"/>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4"/>
    <x v="0"/>
  </r>
  <r>
    <x v="3"/>
    <x v="1"/>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1"/>
  </r>
  <r>
    <x v="3"/>
    <x v="1"/>
    <m/>
    <m/>
    <m/>
    <m/>
    <m/>
    <s v="Realizar los mejoras establecidas mediante el diagnóstico, en la documentación pertinente."/>
    <s v="Documentación del proceso contable FR, actualizada y publicada"/>
    <n v="1"/>
    <d v="2023-06-01T00:00:00"/>
    <d v="2026-02-28T00:00:00"/>
    <n v="143.28571428571428"/>
    <n v="0.7"/>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7"/>
    <x v="0"/>
  </r>
  <r>
    <x v="3"/>
    <x v="1"/>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1"/>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1"/>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3"/>
    <x v="1"/>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3"/>
    <x v="1"/>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1"/>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3"/>
    <x v="1"/>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3"/>
    <x v="1"/>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1"/>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3"/>
    <x v="1"/>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3"/>
    <s v="DGI_x000a_DS - Subproceso de Administración de Cartera_x000a_Dirección Seccional de Impuestos de Barranquilla _x000a_División Recaudo y Cobranzas                                              _x000a__x000a_ELABORACIÓN_x000a_30122022"/>
    <n v="1"/>
    <x v="1"/>
  </r>
  <r>
    <x v="3"/>
    <x v="1"/>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s v="Auditoría de Cumplimiento. Proceso de Cobro Coactivo, corte a 31 de diciembre de 2021 – DIAN"/>
    <s v="17  01 011   "/>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3"/>
    <x v="1"/>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3"/>
    <x v="1"/>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3"/>
    <x v="1"/>
    <s v="Auditoría de Cumplimiento. Proceso de Cobro Coactivo, corte a 31 de diciembre de 2021 – DIAN"/>
    <s v="17  01 011   "/>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3"/>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1"/>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3"/>
    <x v="1"/>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1"/>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1"/>
  </r>
  <r>
    <x v="3"/>
    <x v="1"/>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3"/>
    <x v="1"/>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3"/>
    <x v="1"/>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3"/>
    <x v="1"/>
    <m/>
    <m/>
    <m/>
    <m/>
    <m/>
    <s v="Realizar los ajustes contables a que haya lugar, derivados de las actualizaciones a los Sistemas de información"/>
    <s v="Comprobantes de contabilidad"/>
    <n v="1"/>
    <d v="2025-08-01T00:00:00"/>
    <d v="2026-03-31T00:00:00"/>
    <n v="34.571428571428569"/>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0"/>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0"/>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3"/>
    <s v="DGI _x000a_DS - Subproceso de Administracion de Cartera Dirección _x000a_Seccional de Impuestos de Barranquilla  _x000a_Jefe de División de Recaudo y Cobranzas _x000a__x000a_ELABORACIÓN 19062023"/>
    <n v="1"/>
    <x v="1"/>
  </r>
  <r>
    <x v="3"/>
    <x v="1"/>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1"/>
  </r>
  <r>
    <x v="3"/>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1"/>
  </r>
  <r>
    <x v="3"/>
    <x v="1"/>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0"/>
  </r>
  <r>
    <x v="3"/>
    <x v="1"/>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1"/>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1"/>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1"/>
    <m/>
    <m/>
    <m/>
    <m/>
    <m/>
    <s v="Realizar los ajustes contables a que haya lugar, derivados de las actualizaciones a los Sistemas de información"/>
    <s v="Comprobantes de contabilidad"/>
    <n v="1"/>
    <d v="2025-12-01T00:00:00"/>
    <d v="2026-05-30T00:00:00"/>
    <n v="25.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_x000a_"/>
    <n v="0"/>
    <x v="0"/>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3"/>
    <x v="1"/>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1"/>
  </r>
  <r>
    <x v="3"/>
    <x v="1"/>
    <s v="Auditoría Financiera DIAN Vigencia 2023 - PNVCF Sem I 2024"/>
    <s v="17  01 011   "/>
    <s v="Hallazgo No. 8 Proceso de cobro – NIT 805001015 (F-D)_x000a__x000a_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_x000a_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_x000a__x000a_(…)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_x000a__x000a_Adicionalmente, omitió el deber de dar traslado a las autoridades competentes con respecto a las posibles conductas punibles relacionadas con el Impuesto sobre las Ventas - IVA y la Retención en la fuente, pues en el expediente únicamente se encuentran oficios de advertencia. _x000a_(…)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_x000a_"/>
    <s v="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
    <s v="Capacitar a los funcionarios de la División de Cobranzas de la Dirección Seccional de Impuestos de Bogotá en los procedimientos de cobro persuasivo, coactivo, y deudores solidarios, Procesos especiales- "/>
    <s v="Realizar  capacitación (3) a toda la División de Cobranzas sobre los procedimientos de cobro persuasivo, coactivo, vinculación de deudores solidarios y Procesos Especiales. "/>
    <s v="Registro de asistencia a capacitación y formulario de evaluación de esta."/>
    <n v="3"/>
    <d v="2024-07-01T00:00:00"/>
    <d v="2024-09-30T00:00:00"/>
    <n v="13"/>
    <n v="3"/>
    <s v="DGI_x000a_NC - Subproceso de Administración de Cartera_x000a_Subdirección de Cobranzas y Control Extensivo_x000a_Coordinación de Cobranzas_x000a__x000a_DS - Subproceso de Administración de Cartera._x000a_Dirección Seccional de Impuestos de Bogotá._x000a_División de Cobranzas "/>
    <n v="1"/>
    <x v="1"/>
  </r>
  <r>
    <x v="3"/>
    <x v="1"/>
    <m/>
    <m/>
    <m/>
    <m/>
    <s v="Realizar visitas de supervision y autoevaluacion a diferentes Direcciones Seccionales referidas a la gestion de cobro de deudores solidarios y/o subsidiarios"/>
    <s v="Efectuar auditoria fisica o virtual para verificar la aplicación de los procedimientos de administracion de cartera referidos a gestion de cobro de deudores solidarios y/o Subsidiarios en 4 direcciones seccionales"/>
    <s v="informes de auditoria realizada_x000a_"/>
    <n v="4"/>
    <d v="2024-08-01T00:00:00"/>
    <d v="2025-02-28T00:00:00"/>
    <n v="30.142857142857142"/>
    <n v="4"/>
    <s v="DGI_x000a_NC - Subproceso de Administración de Cartera_x000a_Subdirección de Cobranzas y Control Extensivo_x000a_Coordinación de Cobranzas_x000a__x000a__x000a_"/>
    <n v="1"/>
    <x v="1"/>
  </r>
  <r>
    <x v="3"/>
    <x v="1"/>
    <m/>
    <m/>
    <m/>
    <m/>
    <s v="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
    <s v="Informar mensualmente a los Jefes de GIT, los contribuyentes con posibles deudores solidarios que deben ser vinculados al  Proceso Administrativo de cobro coactivo y las obligaciones respecto de las que no se les ha generado el oficio persuasivo penalizable."/>
    <s v="Reporte mensual de la gestión realizada."/>
    <n v="12"/>
    <d v="2024-07-01T00:00:00"/>
    <d v="2025-06-30T00:00:00"/>
    <n v="52"/>
    <n v="12"/>
    <s v="DGI_x000a_DS - Subproceso de Administración de Cartera._x000a_Dirección Seccional de Impuestos de Bogotá._x000a_División de Cobranzas "/>
    <n v="1"/>
    <x v="1"/>
  </r>
  <r>
    <x v="3"/>
    <x v="1"/>
    <m/>
    <m/>
    <m/>
    <m/>
    <m/>
    <s v="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
    <s v="Informe gerencial de periodicidad bimestral  con los resultados de la verificación, socializado con el jefe de la División y los jefes de los GIT"/>
    <n v="6"/>
    <d v="2024-10-01T00:00:00"/>
    <d v="2025-09-30T00:00:00"/>
    <n v="52"/>
    <n v="6"/>
    <s v="DGI_x000a_DS - Subproceso de Administración de Cartera._x000a_Dirección Seccional de Impuestos de Bogotá._x000a_División de Cobranzas "/>
    <n v="1"/>
    <x v="1"/>
  </r>
  <r>
    <x v="3"/>
    <x v="1"/>
    <m/>
    <m/>
    <m/>
    <m/>
    <m/>
    <s v="Realizar verificacion bimestral a una muestra de 15 expedientes con oficio persuasivo penalizable comunicado   en el período a  deudores solidarios o subsidiarios para establecer la realización previa de consultas pertinentes para la correcta identificación del deudor.  "/>
    <s v="Informe gerencial de periodicidad bimestral  con los resultados de la verificación, socializado con el jefe de la División y los jefes de los GIT"/>
    <n v="6"/>
    <d v="2024-10-01T00:00:00"/>
    <d v="2025-09-30T00:00:00"/>
    <n v="52"/>
    <n v="6"/>
    <s v="DGI_x000a_DS - Subproceso de Administración de Cartera._x000a_Dirección Seccional de Impuestos de Bogotá._x000a_División de Cobranzas "/>
    <n v="1"/>
    <x v="1"/>
  </r>
  <r>
    <x v="3"/>
    <x v="1"/>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1"/>
    <s v="DGI_x000a_Dirección de Gestión de Impuestos_x000a_Subdirección de Recaudo_x000a_Coordinación de Administración de Aplicativos de Impuestos_x000a__x000a_"/>
    <n v="1"/>
    <x v="1"/>
  </r>
  <r>
    <x v="3"/>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1"/>
    <s v="DGI_x000a_Dirección de Gestión de Impuestos_x000a_Subdirección de Recaudo_x000a_Coordinación de Administración de Aplicativos de Impuestos_x000a__x000a_"/>
    <n v="0.5"/>
    <x v="0"/>
  </r>
  <r>
    <x v="3"/>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2-02T00:00:00"/>
    <n v="52"/>
    <n v="0.37"/>
    <s v="DGI_x000a_Dirección de Gestión de Impuestos_x000a_Subdirección de Recaudo_x000a_Coordinación de Contabilidad de la Función Recaudadora_x000a_                                                                                    _x000a_"/>
    <n v="0.37"/>
    <x v="0"/>
  </r>
  <r>
    <x v="3"/>
    <x v="1"/>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_x000a_Dirección de Gestión Estratégica y Analítica_x000a_Subdirección de Procesos _x000a_Coordinación de Procesos y Riesgos Operacionales _x000a__x000a_"/>
    <n v="0.3"/>
    <x v="0"/>
  </r>
  <r>
    <x v="3"/>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1"/>
    <s v="DGI_x000a_Dirección de Gestión de Impuestos_x000a_Subdirección de Cobranzas y Control Extensivo_x000a_Subdirección de Recaudo_x000a_Coordinación de Cobranzas_x000a_Coordinación de Administración de Aplicativos de Impuestos"/>
    <n v="1"/>
    <x v="1"/>
  </r>
  <r>
    <x v="3"/>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1"/>
    <x v="1"/>
  </r>
  <r>
    <x v="3"/>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0.75"/>
    <x v="0"/>
  </r>
  <r>
    <x v="3"/>
    <x v="1"/>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1"/>
  </r>
  <r>
    <x v="3"/>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3"/>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37"/>
    <s v="DGI_x000a_Dirección de Gestión de Impuestos_x000a_Subdirección de Recaudo_x000a_Coordinación de Contabilidad de la Función Recaudadora                                "/>
    <n v="0.37"/>
    <x v="0"/>
  </r>
  <r>
    <x v="3"/>
    <x v="1"/>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5-02-03T00:00:00"/>
    <d v="2026-02-28T00:00:00"/>
    <n v="55.714285714285715"/>
    <n v="0.7"/>
    <s v="DGI_x000a_Coordinación de Contabilidad de la Función Recaudadora_x000a__x000a_Dirección de Gestión Estratégica y Analítica_x000a_Subdirección de Procesos _x000a_Coordinación de Procesos y Riesgos Operacionales _x000a_"/>
    <n v="0.7"/>
    <x v="0"/>
  </r>
  <r>
    <x v="3"/>
    <x v="1"/>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Coordinación de Contabilidad de la Función Recaudadora"/>
    <n v="1"/>
    <x v="1"/>
  </r>
  <r>
    <x v="3"/>
    <x v="1"/>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1"/>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1"/>
  </r>
  <r>
    <x v="3"/>
    <x v="1"/>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3"/>
    <x v="1"/>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37"/>
    <s v="DGI_x000a_Dirección de Gestión de Impuestos_x000a_Subdirección de Recaudo_x000a_Coordinación de Contabilidad de la Función Recaudadora                                "/>
    <n v="0.37"/>
    <x v="0"/>
  </r>
  <r>
    <x v="3"/>
    <x v="1"/>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1"/>
    <x v="1"/>
  </r>
  <r>
    <x v="3"/>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3"/>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37"/>
    <s v="DGI_x000a_Dirección de Gestión de Impuestos_x000a_Subdirección de Recaudo_x000a_Coordinación de Contabilidad de la Función Recaudadora                                "/>
    <n v="0.37"/>
    <x v="0"/>
  </r>
  <r>
    <x v="3"/>
    <x v="1"/>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0.6"/>
    <x v="0"/>
  </r>
  <r>
    <x v="3"/>
    <x v="1"/>
    <s v="Auditoria Financiera Vigencia 2024"/>
    <s v="11  01  002"/>
    <s v="Hallazgo No. 4. Devoluciones (A)_x000a__x000a_“(…) La CGR analizó la base de datos remitida por la DIAN con un total de 84.755 solicitudes de devolución por $39 billones de la vigencia 2024, evidenciando lo siguiente:_x000a_1. La información contenida en la base de datos se resume a continuación: (…). De acuerdo con lo anterior, la información contenida en la base de datos, no es concordante con la información revelada; toda vez que, existe una diferencia en el total devuelto por $ 4.655.998.786.822._x000a__x000a_2. De las 73.279 solicitudes de devolución tramitadas en el SI Devoluciones, se reportaron 312 actos administrativos duplicados por $105.165.854.000._x000a__x000a_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_x000a_Adicionalmente, no existe orden cronológico ni consecutivo; por lo tanto, un mismo número de acto administrativo se repite para diferentes solicitudes de diferentes seccionales, dificultando la verificación de la información._x000a__x000a_4. De la muestra seleccionada de solicitudes de devolución, se determinaron las siguientes incorrecciones: (…)”. "/>
    <s v="“(…) Lo anterior, como consecuencia principalmente, de las deficiencias en la plataforma tecnológica de la DIAN, por cuanto: _x000a_- Las solicitudes de devolución, se llevan a cabo en dos aplicativos que generan información que no cumple los criterios de uniformidad. _x000a_- Las fallas en los aplicativos y constantes reprocesos en el MUISCA, conllevan a la ejecución de actividades de forma manual. _x000a_- Ausencia de Interoperatividad e interconexión entre los aplicativos y contabilidad. _x000a_- La falta de capacidad, genera demoras en el procesamiento de la información(…)”. "/>
    <s v="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
    <s v="Publicar en el listado maestro de documentos el nuevo formato FT-COT-2614 para llevar el control de las solicitudes de devoluciones"/>
    <s v="Formato FT-COT-2614 "/>
    <n v="1"/>
    <d v="2025-07-01T00:00:00"/>
    <d v="2025-09-30T00:00:00"/>
    <n v="13"/>
    <n v="1"/>
    <s v="DGI_x000a_Dirección de Gestión de Impuestos_x000a_Subdirección de Devoluciones"/>
    <n v="1"/>
    <x v="1"/>
  </r>
  <r>
    <x v="3"/>
    <x v="1"/>
    <m/>
    <m/>
    <m/>
    <m/>
    <m/>
    <s v="Publicar en el listado maestro de documentos la actualización de los procedimientos PR-COT-0124, PR-COT-0125, PR-COT-0126, PR-COT-0127, PR-COT-0128,PR-COT-0131 y PR-COT-0133"/>
    <s v="Procedimientos actualizados"/>
    <n v="7"/>
    <d v="2025-07-01T00:00:00"/>
    <d v="2026-03-30T00:00:00"/>
    <n v="38.857142857142854"/>
    <n v="7"/>
    <s v="DGI_x000a_Dirección de Gestión de Impuestos_x000a_Subdirección de Devoluciones"/>
    <n v="1"/>
    <x v="1"/>
  </r>
  <r>
    <x v="3"/>
    <x v="1"/>
    <m/>
    <m/>
    <m/>
    <m/>
    <s v="Controlar las solicitudes de devoluciones que gestionan la Direcciones Seccionales para que los actos administrativos se reflejen en el Servicio de Información de devoluciones o CIN20 en debida forma"/>
    <s v="Realizar el control para que los actos administrativos se reflejen en el Servicio de Información de devoluciones o CIN20 en debida forma, por medio de cruces de base de datos de SI de Devoluciones, CIN20, informes de la Direcciones Seccionales y el formato FT-COT-2614"/>
    <s v="Informe mensual de control"/>
    <n v="9"/>
    <d v="2025-07-09T00:00:00"/>
    <d v="2026-06-10T00:00:00"/>
    <n v="48"/>
    <n v="4"/>
    <s v="DGI_x000a_Dirección de Gestión de Impuestos_x000a_Subdirección de Devoluciones"/>
    <n v="0.44444444444444442"/>
    <x v="0"/>
  </r>
  <r>
    <x v="3"/>
    <x v="1"/>
    <m/>
    <m/>
    <m/>
    <m/>
    <s v="Solucionar las inconsistencias en la captura,  de las resoluciones de devolución y/o compensación de saldos a favor, en los aplicativos CIN20 y SIE de Devoluciones."/>
    <s v="Elaborar un diagnostico que permita identificar las inconsistencias en la captura  de las resoluciones de devolución y/o compensación de saldos a favor en los aplicativos CIN20 y SIE de Devoluciones y establecer los lineamientos para dar solución a los casos identificados."/>
    <s v="Lineamiento comunicado a las Direcciones Seccionales"/>
    <n v="1"/>
    <d v="2025-08-01T00:00:00"/>
    <d v="2026-04-30T00:00:00"/>
    <n v="38.857142857142854"/>
    <n v="0.3"/>
    <s v="DGI_x000a_Dirección de Gestión de Impuestos_x000a_Subdirección de Devoluciones_x000a_Subdirección de Recaudo_x000a_Coordinación de Contabilidad Función Recaudadora"/>
    <n v="0.3"/>
    <x v="0"/>
  </r>
  <r>
    <x v="3"/>
    <x v="1"/>
    <m/>
    <m/>
    <m/>
    <m/>
    <m/>
    <s v="Ejecutar y gestionar la solución de los casos identificados como inconsistencias en el proceso de captura  de las resoluciones de devolución y/o compensación de saldos a favor en los aplicativos CIN20 y SIE de Devoluciones "/>
    <s v="Notas manuales o registros automáticos "/>
    <n v="1"/>
    <d v="2026-01-05T00:00:00"/>
    <d v="2026-08-31T00:00:00"/>
    <n v="34"/>
    <n v="0"/>
    <s v="DGI_x000a_Dirección de Gestión de Impuestos_x000a_Subdirección de Devoluciones_x000a_Subdirección de Recaudo_x000a_Coordinación de Contabilidad Función Recaudadora"/>
    <n v="0"/>
    <x v="0"/>
  </r>
  <r>
    <x v="3"/>
    <x v="1"/>
    <s v="Auditoria Financiera Vigencia 2024"/>
    <s v="17  01 100   "/>
    <s v=" Hallazgo No. 5. Movimientos Excedentes (A)_x000a__x000a_“(…)En análisis realizado a los saldos de los terceros y sus respectivos libros auxiliares, se evidenció que, para el cierre del periodo contable del año 2024, se reconocieron diversas notas de contabilidad (formato 1108) a varios terceros sin ningún soporte documental._x000a__x000a_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_x000a__x000a_Los movimientos contables mencionados, generan incorreciones materiales que afectan la razonabilidad de los saldos por tercero de los contribuyentes detallados a continuación:_x000a_(…). Así las cosas, se determina una incorrección material de la cuenta 2407-03-001-04 Excedentes retención en la fuente por $1.316.911.832.610”. (…)”. "/>
    <s v="“(…) Lo anterior, debido a dificultades de índole tecnológico y la falta de capacidad para el procesamiento de la información, la DIAN menciona que, los mismos serán resueltos con el proyecto de modernización tecnológica(…)”. "/>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
    <s v="1. Realizar Historia de Usuario para el procesamiento diferenciado F490 asociado a pat. autonomos, (obligaciones con declaraciones iniciales y recibos de pago). _x000a_2. implementar las funcionalidades definidas - fase 1_x000a_"/>
    <s v="1. Historia de Usuario_x000a_2. correo informando el despliegue en pruebas funcionales "/>
    <n v="2"/>
    <d v="2025-07-01T00:00:00"/>
    <d v="2025-07-31T00:00:00"/>
    <n v="4.2857142857142856"/>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m/>
    <s v="3. Ejecución de pruebas funcionales _x000a_4. puesta en producción del ajuste construido - fase 1"/>
    <s v="3. Formato de aceptación de pruebas funcionales FT-IIT-1851_x000a__x000a_4. Acta de comité de cambios "/>
    <n v="2"/>
    <d v="2025-07-31T00:00:00"/>
    <d v="2026-02-27T00:00:00"/>
    <n v="30.142857142857142"/>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
    <s v="1. Realizar Historia de Usuario para el procesamiento diferenciado F490  asociado a pat. autonomos, (obligaciones con declaraciones de corrección y recibos de pago) _x000a_2. implementar las funcionalidades definidas - fase 2"/>
    <s v="1. Historia de Usuario _x000a__x000a_2. correo informando el despliegue en pruebas funcionales "/>
    <n v="2"/>
    <d v="2025-08-01T00:00:00"/>
    <d v="2025-11-28T00:00:00"/>
    <n v="17"/>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m/>
    <s v="3. Ejecución de pruebas funcionales _x000a_4. puesta en producción del ajuste construido - fase 2"/>
    <s v="3. Formato de aceptación de pruebas funcionales FT-IIT-1851_x000a__x000a_4. Acta de comité de cambios "/>
    <n v="2"/>
    <d v="2025-12-01T00:00:00"/>
    <d v="2027-01-31T00:00:00"/>
    <n v="60.857142857142854"/>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s v="Ejecutar las opciones de menú implementadas para el procesamiento de Recibos Oficiales de Pago (F490) asociados a patrimonios autónomos ."/>
    <s v="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
    <s v="Correo con el informe de la funcionalidad  en prodcción fase 1 y fase 2"/>
    <n v="2"/>
    <d v="2025-09-01T00:00:00"/>
    <d v="2027-07-31T00:00:00"/>
    <n v="99.714285714285708"/>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Coordinación de Servicios y Administración Técnica-Recaudo"/>
    <n v="0"/>
    <x v="0"/>
  </r>
  <r>
    <x v="3"/>
    <x v="1"/>
    <s v="Auditoria Financiera Vigencia 2024"/>
    <s v="17  02 009   "/>
    <s v="Hallazgo No. 6. Razonabilidad de saldos. (A)_x000a__x000a_“(...) En análisis realizado a los saldos de cuentas por cobrar y cuentas por pagar, se verificaron los libros auxiliares, documentos soporte, obligación financiera y reporte de saldos por cobrar en SIPAC a una muestra de terceros. _x000a_Del examen realizado, se determinaron las siguientes incorrecciones: (…)_x000a__x000a_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_x000a__x000a_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
    <s v="“(…) Lo anterior, por deficiencias en la plataforma tecnológica de la DIAN, por cuanto se observan reprocesos permanentes de los documentos y en algunos casos la parametrización es incorrecta o no existe”."/>
    <s v="Realizar implementación para que se registre o actualice la fecha de presentación en la tabla MAS_DOCUMENTOS_GESTIONADOS, con el fin de mejorar tiempos en la ejecución de la tarea de copia de novedades para el procesamiento de la información contable"/>
    <s v="1. Realizar Historia de Usuario _x000a_2. Desarrollo e implementación de las funcionalidades definidas en la historia de usuario"/>
    <s v="1.Historia de Usuario_x000a_2.Correo informando el despliegue en pruebas funcionales"/>
    <n v="2"/>
    <d v="2025-07-01T00:00:00"/>
    <d v="2025-08-31T00:00:00"/>
    <n v="8.7142857142857135"/>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m/>
    <s v="3. Realización de pruebas funcionales _x000a_4. Puesta en Producción del ajuste construido"/>
    <s v="3. Formato de aceptación de pruebas funcionales FT-IIT-1851-_x000a_4. Acta de comite de cambio"/>
    <n v="2"/>
    <d v="2025-09-01T00:00:00"/>
    <d v="2025-11-15T00:00:00"/>
    <n v="10.714285714285714"/>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s v="Realizar la depuración de los saldos registrados en la cuenta contable de excedentes aduaneros"/>
    <s v="Elaborar el listado de los documentos 1074 registrados en  las vigencias anteriores en la cuenta contable de excedentes aduaneros"/>
    <s v="Listado de documentos 1074 identificados"/>
    <n v="1"/>
    <d v="2025-08-01T00:00:00"/>
    <d v="2026-02-28T00:00:00"/>
    <n v="30.142857142857142"/>
    <n v="0"/>
    <s v="DGI_x000a_Dirección de Gestión de Impuestos_x000a_Subdirección de Recaudo_x000a_Coordinación de Contabilidad Función Recaudadora"/>
    <n v="0"/>
    <x v="0"/>
  </r>
  <r>
    <x v="3"/>
    <x v="1"/>
    <m/>
    <m/>
    <m/>
    <m/>
    <m/>
    <s v="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
    <s v="Repetición 2 de los documentos relacionados con los 1074 identificados"/>
    <n v="1"/>
    <d v="2026-03-01T00:00:00"/>
    <d v="2026-11-30T00:00:00"/>
    <n v="39.142857142857146"/>
    <n v="0"/>
    <s v="DGI_x000a_Dirección de Gestión de Impuestos_x000a_Subdirección de Recaudo_x000a_Coordinación de Administración de Aplicativos de Impuestos_x000a_Coordinación de Contabilidad Función Recaudadora"/>
    <n v="0"/>
    <x v="0"/>
  </r>
  <r>
    <x v="3"/>
    <x v="1"/>
    <s v="Auditoria Financiera Vigencia 2024"/>
    <s v="18  01 001   "/>
    <s v="Hallazgo No. 7 Formato 6299 (A)_x000a__x000a_“De la verificación contable a una muestra selectiva de Resoluciones Sanción por concepto de devoluciones improcedentes, reconocidas mediante formato 6299 (Resolución sanción), se pudo evidenciar que:_x000a__x000a_1._x0009_Las siguientes resoluciones presentan inconsistencias en su reconocimiento contable: (…)_x000a_De acuerdo con lo anterior, las siguientes cuentas presentan subestimación en sus saldos, así: (…)_x000a__x000a_2. Se observó que, a la obligación financiera únicamente se traslada el valor por cobrar por concepto de sanción. El valor adeudado por concepto de impuesto, no se encuentra reflejado en la obligación financiera, ni inventario de cuentas en el aplicativo de cobranzas SIPAC. _x000a__x000a_(…)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
    <s v="“(…)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
    <s v="Revisar la debida contabilización de los documentos 6299  con base en la información generada de los actos administrativos expedidos y ejecutoriados."/>
    <s v="Realizar cruces de infomación de la base con los documentos 6299 y lo contabilizado"/>
    <s v="Informe semestral"/>
    <n v="2"/>
    <d v="2025-08-01T00:00:00"/>
    <d v="2026-07-31T00:00:00"/>
    <n v="52"/>
    <n v="0.2"/>
    <s v="DGI _x000a_Dirección de Gestión de Impuestos _x000a_Subdirección de Recaudo_x000a_Coordinación de contabilidad de la función Recaudadora"/>
    <n v="0.1"/>
    <x v="0"/>
  </r>
  <r>
    <x v="3"/>
    <x v="1"/>
    <m/>
    <m/>
    <m/>
    <m/>
    <m/>
    <s v="Ejecución manual, por notas masivas, de los documentos 6299  procesados con anterioridad al ajuste de la parametrización del documento 6299, según la base de actos expedidos y ejecutoriados."/>
    <s v="Notas manuales o registros automáticos "/>
    <n v="1"/>
    <d v="2025-10-01T00:00:00"/>
    <d v="2026-09-30T00:00:00"/>
    <n v="52"/>
    <n v="0"/>
    <s v="DGI                    _x000a_Dirección de Gestión de Impuestos _x000a_Subdirección de Recaudo_x000a_Coordinación de contabilidad de la función Recaudadora"/>
    <n v="0"/>
    <x v="0"/>
  </r>
  <r>
    <x v="3"/>
    <x v="1"/>
    <m/>
    <m/>
    <m/>
    <m/>
    <s v="Realizar un diágnostico de la información que se reporta a traves del formato 6299, que captura el SI Integra y que es insumo para contabilidad, y obligacion Finaciera, para determinar las posibles inconsistencias y soluciones a las situaciones encontradas."/>
    <s v="Realizar  mesas  técnicas (en la primera mesa se establecerá el cronograma)  para el desarrollo de actividades"/>
    <s v="Acta de reunión con compromisos y tareas"/>
    <n v="6"/>
    <d v="2025-07-01T00:00:00"/>
    <d v="2026-02-28T00:00:00"/>
    <n v="34.571428571428569"/>
    <n v="3"/>
    <s v="DGI      _x000a_Dirección de Gestión de Impuestos _x000a_Subdirección de Recaudo_x000a_Coordinción de contabilidad de la función Recaudadora _x000a_Coordinación de Administración de Aplicativos de Impuestos_x000a__x000a_Subdirección de Fiscalización Tributaria_x000a_Coordinación de Sistemas de Informacion y Procedimiento de Fiscalizacion Tributaria._x000a__x000a_Subdirección de Gestión de Tecnología de la Información y las Telecomunicaciones_x000a_Coordinación de Soluciones y Desarrollo"/>
    <n v="0.5"/>
    <x v="0"/>
  </r>
  <r>
    <x v="3"/>
    <x v="1"/>
    <m/>
    <m/>
    <m/>
    <m/>
    <m/>
    <s v=" Elaborar el diagnostico soportado en las verificaciones realizadas en las mesas técnicas y segun compromisos adquiridos."/>
    <s v="Documento que informe el diágnostico"/>
    <n v="1"/>
    <d v="2026-03-01T00:00:00"/>
    <d v="2026-04-30T00:00:00"/>
    <n v="8.5714285714285712"/>
    <n v="0"/>
    <s v="DGI _x000a_Dirección de Gestión de Impuestos _x000a_Subdirección de Recaudo_x000a_Coordinción de contabilidad de la función Recaudadora_x000a_Coordinación de Administración de Aplicativos de Impuestos_x000a__x000a_Subdirección de Fiscalización Tributaria_x000a_Sistemas De Informacion y Procedimiento De Fiscalizacion _x000a__x000a_Subdirección de Gestión de Tecnología de la Información y las Telecomunicaciones_x000a_Coordinación de Soluciones y Desarrollo"/>
    <n v="0"/>
    <x v="0"/>
  </r>
  <r>
    <x v="3"/>
    <x v="1"/>
    <s v="Auditoria Financiera Vigencia 2024"/>
    <s v="17  02 012   "/>
    <s v="Hallazgo No. 11. Expediente 200701439 Seccional Barranquilla (F-D)_x000a__x000a_“(…)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_x000a_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_x000a_Con lo anterior, se generó daño al patrimonio público por $691.963.000; valor del mandamiento de pago No. 20190302000484 del 28 de febrero de 2019, correspondiente a la sanción por no presentar la declaración de renta y complementarios del año gravable "/>
    <s v="&quo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quot;"/>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0"/>
  </r>
  <r>
    <x v="3"/>
    <x v="1"/>
    <m/>
    <m/>
    <m/>
    <m/>
    <m/>
    <s v="Realizar seguimiento cuatrimestral a los bienes inmuebles embargados que tienen inactividad procesal significativa según lo registrado en el FT-COT- 5255 &quot;Inventario de bienes embargados&quot;"/>
    <s v="Informe y/o e-mail remitido a las Seccionales "/>
    <n v="3"/>
    <d v="2025-08-01T00:00:00"/>
    <d v="2026-07-31T00:00:00"/>
    <n v="52"/>
    <n v="0"/>
    <s v="DGI_x000a_Dirección de Gestión de Impuestos_x000a_Subdirección de Cobranzas y Control Extensivo_x000a_Coordinación de Cobranzas"/>
    <n v="0"/>
    <x v="0"/>
  </r>
  <r>
    <x v="3"/>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1"/>
  </r>
  <r>
    <x v="3"/>
    <x v="1"/>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1"/>
  </r>
  <r>
    <x v="3"/>
    <x v="1"/>
    <s v="Auditoria Financiera Vigencia 2024"/>
    <s v="17  02 012   "/>
    <s v="Hallazgo No. 12. Expediente 20090780 DSI Barranquilla (F-D)_x000a__x000a_“(…)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_x000a__x000a_En consecuencia, se generó daño al patrimonio público por $119.823.000, por el avalúo del inmueble MI I228-7967…”. "/>
    <s v="“(… ) Se evidencian algunos hechos que son la causa para que operara el fenómeno jurídico de la Prescripción de la Acción de Cobro sobre las obligaciones tributarias adeudadas por la contribuyente: _x000a__x0009_- El tiempo transcurrido entre los mandamientos de pago librados contra el deudor (último el 25-01-2018) y el avaluó del inmueble mediante Auto No. 2023050600002 del 10 de marzo de 2023. Más de cinco (5) años. _x000a__x0009_- La falta de celeridad en las actuaciones por parte de la División de Recaudo y Cobranzas DSI Santa Marta, como comisionada, habida cuenta que le tomó casi cinco años realizar el secuestro y avalúo del bien, omitiendo el remate. _x000a__x0009_-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_x000a__x0009_- El bien embargado, secuestrado y avaluado identificado con la matrícula inmobiliaria 228-7967, ubicado en el municipio de Santa Marta, no fue rematado por la seccional comisionada de conformidad con lo ordenado en el despacho comisorio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0"/>
  </r>
  <r>
    <x v="3"/>
    <x v="1"/>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0"/>
  </r>
  <r>
    <x v="3"/>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1"/>
  </r>
  <r>
    <x v="3"/>
    <x v="1"/>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1"/>
  </r>
  <r>
    <x v="3"/>
    <x v="1"/>
    <s v="Auditoria Financiera Vigencia 2024"/>
    <s v="17  01 011   "/>
    <s v="Hallazgo No. 13. Resoluciones Sanción DSI Barranquilla (F-D)_x000a__x000a_“Dentro del expediente aportado por la Oficina de Control Interno de la DIAN, en ochenta y ocho folios, se adjuntan las siguientes Resoluciones Sancionatorias:_x000a_(…) El total de las sanciones impuestas al importador, identificada con el Nit., 800.038.391, a través de la Resolución Sanción No. 1041 de 21 de mayo de 2018 ascendió a Ciento setenta y siete millones ochocientos ochenta y tres mil doscientos treinta y dos pesos M/CTE - $177.883.232._x000a_(…) El total de las sanciones impuestas al importador, identificado con el Nit., 800.038.391, a través de la Resolución Sanción No. 1041 de 21 de mayo de 2018 ascendió a Ciento setenta y un millones seiscientos noventa y dos mil setecientos ochenta pesos M/CTE - $171.692.780._x000a_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_x000a_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_x000a_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_x000a_En consecuencia, se generó daño al patrimonio público por $349.576.012, valor que corresponde a las resoluciones señaladas en el acápite anterior…”. "/>
    <s v="“(…) las deficiencias en la gestión de cobro de las obligaciones surgidas con posterioridad al proceso concursal; en consecuencia, llevó a que operara el fenómeno jurídico de la prescripción sobre la acción de cobro (…)”. "/>
    <s v="Capacitación en gestión de cobro en un proceso de reorganización empresarial"/>
    <s v="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
    <s v="Registro de asistencia"/>
    <n v="1"/>
    <d v="2025-08-01T00:00:00"/>
    <d v="2025-09-30T00:00:00"/>
    <n v="8.5714285714285712"/>
    <n v="1"/>
    <s v="DGI_x000a_Dirección de Gestión de Impuestos_x000a_Subdirección de Cobranzas y Control Extensivo_x000a_Coordinación de Cobranzas_x000a__x000a_Dirección de Gestión de Fiscalización_x000a_Subdirección de Fiscalización Tributaria"/>
    <n v="1"/>
    <x v="1"/>
  </r>
  <r>
    <x v="3"/>
    <x v="1"/>
    <m/>
    <m/>
    <m/>
    <m/>
    <s v="Realizar seguimiento a la inclusión y/o cobro de obligaciones posteriores en los procesos concursales"/>
    <s v="Realizar mensualmente un cruce de los contribuyentes registrados en el FT-COT-2615 &quot;Seguimiento y control de procesos concursales&quot; para validar con las diferentes bases y áreas si se han generado obligaciones con posterioridad al inicio del proceso concursal a efectos de validar si se han adelantado las actuaciones correspondientes para el cobro de las obligaciones posteriores"/>
    <s v="Reporte en Excel y/o Informe de Actuaciones"/>
    <n v="12"/>
    <d v="2025-08-01T00:00:00"/>
    <d v="2026-07-31T00:00:00"/>
    <n v="52"/>
    <n v="5"/>
    <s v="DGI_x000a_Dirección de Gestión de Impuestos_x000a_Subdirección de Cobranzas y Control Extensivo_x000a_Coordinación de Cobranzas_x000a__x000a_Dirección Seccional de Impuestos de Barranquilla"/>
    <n v="0.41666666666666669"/>
    <x v="0"/>
  </r>
  <r>
    <x v="3"/>
    <x v="1"/>
    <s v="Auditoria Financiera Vigencia 2024"/>
    <s v="17  01 011   "/>
    <s v="Hallazgo No. 14. Expediente Seccional Barrancabermeja (F-D)_x000a__x000a_“(…) Al realizar el análisis del expediente 201800458 con NIT.15252525, se verificaron los actos administrativos que libró la orden de pago e igualmente que dispuso seguir adelante con la ejecución, para realizar el avalúo y remate de bienes.(…)_x000a__x000a_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_x000a__x000a_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
    <s v="“(…)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0"/>
  </r>
  <r>
    <x v="3"/>
    <x v="1"/>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0"/>
  </r>
  <r>
    <x v="3"/>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1"/>
  </r>
  <r>
    <x v="3"/>
    <x v="1"/>
    <m/>
    <m/>
    <m/>
    <m/>
    <s v="Capacitar a los funcionarios de ejecución de bienes y administración presupuestal"/>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1"/>
  </r>
  <r>
    <x v="3"/>
    <x v="1"/>
    <m/>
    <m/>
    <m/>
    <m/>
    <m/>
    <s v="Capacitar a los funcionarios de ejecución de bienes en la determinación de la relación costo/beneficio para establecer viabilidad en la ejecución del bien"/>
    <s v="Registro de asistencia"/>
    <n v="1"/>
    <d v="2025-08-01T00:00:00"/>
    <d v="2025-09-30T00:00:00"/>
    <n v="8.5714285714285712"/>
    <n v="1"/>
    <s v="DGI_x000a_Dirección de Gestión de Impuestos_x000a_Subdirección de Cobranzas y Control Extensivo_x000a_Coordinación de Cobranzas"/>
    <n v="1"/>
    <x v="1"/>
  </r>
  <r>
    <x v="3"/>
    <x v="1"/>
    <s v="Auditoria Financiera Vigencia 2024"/>
    <s v="17  01 011   "/>
    <s v="Hallazgo No. 15. Expediente 201800615 Seccional Tuluá (F-D)_x000a__x000a_“(…)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_x000a_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_x000a_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_x000a_negativamente en la eficiencia y efectividad en el cobro de las obligaciones a cargo del contribuyente. Lo anterior, sin desconocer las actividades persuasivas realizadas antes del acto administrativo que da inicio al cobro de la obligación. _x000a_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_x000a_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_x000a_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_x000a_En consecuencia, se generó daño al patrimonio público por $15.118.728.000, valor que corresponde al impuesto de Renta, año gravable 2015 por $13.744.298.000 y sanción por $1.374.430.000…”. _x000a_ "/>
    <s v="“(…) por falta de actividad e impulso procesal y un adecuado seguimiento y control del proceso de cobro, dejando a la DIAN sin posibilidades de recuperar las obligaciones tributarias (…)”. "/>
    <s v="Capacitar a los funcionarios de cobro coactivo en la vinculación de deudores solidarios, subsidiarios, garantes, herederos y demás, en los diferentes tipos de sociedades"/>
    <s v="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
    <s v="Registro de asistencia"/>
    <n v="1"/>
    <d v="2025-10-01T00:00:00"/>
    <d v="2025-12-31T00:00:00"/>
    <n v="13"/>
    <n v="1"/>
    <s v="DGI_x000a_Dirección de Gestión de Impuestos_x000a_Subdirección de Cobranzas y Control Extensivo_x000a_Coordinación de Cobranzas"/>
    <n v="1"/>
    <x v="1"/>
  </r>
  <r>
    <x v="3"/>
    <x v="1"/>
    <m/>
    <m/>
    <m/>
    <m/>
    <s v="Realizar seguimiento a las actuaciones en las obligaciones de &quot;Difícil Cobro&quot; o &quot;Sin Respaldo Económico&quot;"/>
    <s v="Presentar cuatrimestralmente a la Coordinación de Cobranzas un reporte de actuaciones realizadas a los expedientes clasificados como &quot;Difícil Cobro&quot; o &quot;Sin respaldo económico&quot; informando de la realización de las siguientes actividades: Actualización de embargo a sumas de dinero, Investigación de bienes, Vinculación de solidarios/subsidiarios, Remisión de insumos a unidad penal"/>
    <s v="Reporte en Excel"/>
    <n v="6"/>
    <d v="2025-10-01T00:00:00"/>
    <d v="2027-09-30T00:00:00"/>
    <n v="104.14285714285714"/>
    <n v="0"/>
    <s v="DGI_x000a_Dirección de Gestión de Impuestos_x000a_Subdirección de Cobranzas y Control Extensivo_x000a_Coordinación de Cobranzas_x000a__x000a_Dirección Seccional de Impuestos y Aduanas de Tuluá"/>
    <n v="0"/>
    <x v="0"/>
  </r>
  <r>
    <x v="3"/>
    <x v="1"/>
    <m/>
    <m/>
    <m/>
    <m/>
    <s v="Realizar seguimiento al impulso procesal"/>
    <s v="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
    <s v="Reporte en Excel y/o e-mail remitido a los funcionarios"/>
    <n v="4"/>
    <d v="2025-08-01T00:00:00"/>
    <d v="2026-07-31T00:00:00"/>
    <n v="52"/>
    <n v="1"/>
    <s v="DGI_x000a_Dirección de Gestión de Impuestos_x000a_Subdirección de Cobranzas y Control Extensivo_x000a_Coordinación de Cobranzas_x000a__x000a_Dirección Seccional de Impuestos y Aduanas de Tuluá_x000a_División de Recaudo y Cobranzas_x000a_GIT de Gestión de Cobranzas"/>
    <n v="0.25"/>
    <x v="0"/>
  </r>
  <r>
    <x v="3"/>
    <x v="1"/>
    <s v="Auditoría de Cumplimiento adelantada a la UAE – DIRECCIÓN DE IMPUESTOS Y ADUANAS NACIONALES – DIAN – Operación Aduanera y Cambiaria, vigencias 2023, 2024 a 30 de junio de 2025."/>
    <s v="17  01 011   "/>
    <s v="Hallazgo nro. 4 Expediente 20180035 – DS Bogotá (F-D)_x000a__x000a_“(…)    se evidencia que dentro del expediente no consta la emisión de mandamiento de pago, respecto de la obligación derivada por concepto de multa, contenida en la Resolución por medio de la cual se impone una sanción cambiaria No. 1497 del 22 de agosto del 2017 por $117.929.745. Dicha omisión constituye un incumplimiento del procedimiento PR-COT- PR-COT-0270 “Mandamiento de Pago”, el cual establece de manera expresa su objetivo40 y alcance 41, señalando en la actividad No. 3 la obligación de “Proferir el Mandamiento de Pago42” sobre las obligaciones claras, expresas y exigibles. (…)”_x000a__x000a_“(…) no se advierte actuación alguna dirigida a interrumpir la prescripción de la acción de cobro, conforme a lo dispuesto en el artículo 81843 del Estatuto Tributario, la cual se configuró transcurridos los cinco (5) años desde la expedición de la Resolución Sanción de Imposición Cambiaria. (…)”"/>
    <s v="“(…) la falta de emisión del mandamiento de pago y la falta de gestión de cobro conllevó a la prescripción de la acción (…)”_x000a__x000a_“(…) gestión fiscal ineficaz, ineficiente e inoportuna, al tenor de lo dispuesto en el artículo 6º de la Ley 610 de 2000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 _x000a__x000a_Dirección Seccional de Impuestos de Bogotá"/>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 _x000a__x000a_Dirección Seccional de Impuestos de Bogotá"/>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 _x000a__x000a_Dirección Seccional de Impuestos de Bogotá"/>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 _x000a__x000a_Dirección Seccional de Impuestos de Bogotá"/>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5 Expediente 2018019 - DS Cali (F-D)_x000a__x000a_“(…) De la revisión del proceso de cobro coactivo en donde se emitieron los mandamientos de pago Nos.000018 del 13 de junio de 2018 por $5.951.000 y 000022 del 13 de marzo de 2019 por $1.160.739.000 respecto a las Resoluciones No. 001823 del 06 de diciembre del 2017 y No. 000893 del 12 de junio del 2018, se evidencia que no se realizaron gestiones de cobro al representante legal, como deudor subsidiario por parte de la DS de Impuestos y Aduanas de Cali, dado que, desde la fecha de los referidos mandamientos de pago, no se observaron acciones que inviten al pago de las sanciones impuestas; ello implica un periodo de inactividad procesal de cuatro (4) años sin gestión alguna._x000a__x000a_La no emisión de resoluciones de embargo de sumas de dinero y la ausencia de otras medidas cautelares respecto de posibles bienes muebles e inmuebles del importador y del representante legal solidario, condujeron a la prescripción de la acción de cobro, lo que afectó de manera negativa la eficiencia y efectividad en la recuperación de las obligaciones a su cargo.    (…)”_x000a__x000a_(…) La inactividad procesal en el cobro coactivo, configura daño fiscal por $1.160.739.000."/>
    <s v="“(…)  falta de actividad e impulso procesal y un adecuado seguimiento y control del proceso de cobro, dejando a la DIAN sin posibilidades de recuperar la obligación aduanera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 _x000a__x000a_Dirección Seccional de Impuestos de Cali"/>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 _x000a__x000a_Dirección Seccional de Impuestos de Cali"/>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 _x000a__x000a_Dirección Seccional de Impuestos de Cali"/>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 _x000a__x000a_Dirección Seccional de Impuestos de Cali"/>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6 Expediente 265018004 - DS Barranquilla (F-D)_x000a__x000a_“(…)  DS de Impuestos y Aduanas Nacionales de Barranquilla expidió mandamiento de pago No.302027 por $6.319.147.914 en la que se evidencia el cobro de las obligaciones, como consecuencia de las liquidaciones oficiales de corrección contenida en las Resoluciones Nos. 1237 del 03 de octubre del 2017, 1307 del 17 de octubre del 2017 y la 1449 del 14 de noviembre del 2017, notificado por mensajería instantánea del 16 de_x000a_febrero del 2018. (…)”_x000a__x000a_“(…) De la revisión del proceso de cobro coactivo en donde se emitió mandamiento de pago No. 302027 del 16 de enero del 2018, se evidenció inactividad en la gestión de cobro de la deuda por parte de la DS de Barranquilla al importador, dado a que desde la fecha del referido mandamiento no se observa acciones que inviten al pago de las sanciones impuestas; Ello implica un periodo de inactividad procesal de cinco (5) años sin gestión fiscal alguna (…) “_x000a__x000a_(…) operó el fenómeno jurídico de la prescripción de la acción de cobro de la obligación cambiaria contenida en el expediente No. 265022174, contra el importador contribuyente con el NIT. 900.917.127, como consecuencia del vencimiento de los cinco (5) años establecidos en el artículo 81757 del Estatuto Tributario; por falta de actividad e impulso procesal y un adecuado seguimiento y control del proceso de cobro, dejando a la DIAN sin_x000a_posibilidades de recuperar las obligaciones aduaneras (…)”"/>
    <s v="“(…)  se evidenció inactividad en la gestión de cobro de la deuda por parte de la DS de Barranquilla al importador (…)”_x000a__x000a_“(…) No se evidencia la emisión de resoluciones de embargo de sumas de dinero y la ausencia de otras medidas cautelares respecto de posibles bienes muebles e inmuebles del importador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7 Expediente 20130381 - DS Bogotá (F-D)_x000a__x000a__x000a_“(…)   Durante la revisión del proceso de cobro coactivo de la obligación cambiaria, se identificó inactividad en la gestión de cobro de la deuda por parte de la Dirección Seccional de Impuestos de Bogotá al importador (…)”_x000a__x000a_(…) operó el fenómeno jurídico de la prescripción de la acción de cobro de la obligación cambiaria contenidas en el expediente No 20130381, contra el contribuyente identificado con el NIT 900.237.444, como consecuencia del vencimiento de los cinco (5) años establecidos en el artículo 81769 del Estatuto Tributario; por falta de actividad e impulso procesal y un adecuado seguimiento y control del proceso de cobro, dejando a la DIAN sin_x000a_posibilidades de recuperar las obligaciones cambiarias."/>
    <s v="“(…) inactividad en la gestión de cobro de la deuda por parte de la Dirección Seccional de Impuestos de Bogotá al importador.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8 Expediente 265016178 – DS Barranquilla (F-D)_x000a__x000a_“(…)  En la revisión del proceso de cobro coactivo de la obligación cambiaria, se identificó inactividad en la gestión de cobro de la deuda por parte de la DS al importador.  (…)”_x000a__x000a_“(…) operó el fenómeno jurídico de la prescripción de la acción de cobro de la obligación cambiaria contenida en el expediente No 265016178 contra el importador identificado con el NIT 900.429.414, como consecuencia del vencimiento de los cinco (5) años establecidos en el artículo 817 del Estatuto Tributario; por falta de actividad e impulso procesal y un adecuado seguimiento y control del proceso de cobro, dejando a la DIAN sin posibilidades de recuperar las obligaciones aduaneras y cambiarias."/>
    <s v="“(…)  inactividad en la gestión de cobro de la deuda por parte de la DS al importador.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9 Expediente 53 – DS Cartagena (D - F)_x000a__x000a_ “(…) De la revisión del expediente se pudo evidenciar que, no se observan soportes en que conste que la Dirección Seccional de Impuestos y Aduanas de Cartagena diera inició al proceso de cobro por concepto de las sanciones impuestas al importador.   (…)”_x000a__x000a_(…) se evidencia que dentro del expediente no consta la emisión de mandamientos de pago respecto de las obligaciones derivadas por concepto de tributos aduaneros, contenidas en las Resoluciones de Liquidación de Valor No. 001976 del 11 de octubre de 2019 por $409.328.297 y No. 00647 del 30 de julio del 2020 por $308.875.000. (…)”_x000a__x000a_“(…) no se advierte actuación alguna dirigida a interrumpir la prescripción de la acción de cobro, conforme a lo dispuesto en el artículo 818 del Estatuto Tributario, la cual se configuró transcurridos cinco (5) años desde la expedición de las Resoluciones de Liquidación de Valor. (….)”"/>
    <s v="“(…)  la falta de emisión del mandamiento de pago y la inacción frente a la ejecución de la garantía conllevaron a la prescripción de la acción de cobro,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m/>
    <s v="17  01 011   "/>
    <m/>
    <m/>
    <s v="Validar el estado de ejecución de las pólizas que amparan obligaciones aduaneras otorgadas por compañías de seguros adscritas a la DOGC"/>
    <s v="Realizar permanentemente revisión el estado de la gestión de cobro de las pólizas que se harán efectivas para el pago de obligaciones aduaneras."/>
    <s v="Informe trimestral de las actuaciones adelantadas frente a cada una de las pólizas recibidas para cobro."/>
    <n v="4"/>
    <d v="2026-03-01T00:00:00"/>
    <d v="2027-02-28T00:00:00"/>
    <n v="52"/>
    <n v="0"/>
    <s v="DGI_x000a_Subdirección de Cobranzas y Control  Extensivo_x000a_Coordinación de Cobranzas_x000a__x000a_Dirección Operativa de Grandes Contribuyentes"/>
    <n v="0"/>
    <x v="0"/>
  </r>
  <r>
    <x v="3"/>
    <x v="1"/>
    <s v="Auditoría de Cumplimiento adelantada a la UAE – DIRECCIÓN DE IMPUESTOS Y ADUANAS NACIONALES – DIAN – Operación Aduanera y Cambiaria, vigencias 2023, 2024 a 30 de junio de 2025."/>
    <s v="17  01 011   "/>
    <s v="Hallazgo nro. 10 Expedientes 20180072 - DS Bogotá (F-D)_x000a__x000a_(…) Con Resolución No. 20220205000537 del 12 de septiembre del 2022, la DIAN ordena embargo del bien inmueble con matrícula inmobiliaria número 50C-1299026 de la Oficina de Registro de Instrumentos Públicos de Bogotá Zona Centro, ubicado en la calle 73 # 7-31 oficina 301A (dirección catastral) en la ciudad de Bogotá de propiedad de la sociedad identificada con NIT 800.123.013-6 en calidad de tercero garante de ésta sociedad (…)_x000a__x000a_(…) No obstante, se evidenció que la entidad no adelantó las actuaciones subsiguientes relacionadas con el secuestro, avalúo y remate de bienes, lo que conllevó a la prescripción de la acción de cobro de la obligación cambiaria contenida en el expediente No. 20180072, adelantado contra el contribuyente identificado con el NIT 800.123.012.(…)_x000a__x000a_(…) La inactividad procesal en el cobro coactivo, configura daño fiscal por $222.590.809 (…)”"/>
    <s v="(…) la entidad no adelantó las actuaciones subsiguientes relacionadas con el secuestro, avalúo y remate de bienes (…)”"/>
    <s v="Analizar y dar impulso procesal de los bienes embargados"/>
    <s v="Efectuar una revisión cuatrimestral de la muestra definida por la Coordinación de Cobranzas, aproximadamente del 4% de los de los bienes registrados en el formato FT-COT-5255 &quot;INVENTARIO DE BIENES EMBARGADOS&quot;, adelantando las actuaciones correspondientes tendientes dar impulso a la ejecución del bien. Esta muestra variara según el volumen de bienes y la capacidad operativa de la Dirección Seccional en el respectivo periodo."/>
    <s v="Informe cuatrimestral de las actuaciones adelantadas de la muestra definida."/>
    <n v="3"/>
    <d v="2026-03-01T00:00:00"/>
    <d v="2027-02-28T00:00:00"/>
    <n v="52"/>
    <n v="0"/>
    <s v="DGI_x000a_Subdirección de Cobranzas y Control  Extensivo_x000a_Coordinación de Cobranzas_x000a__x000a_Dirección Seccional de Impuestos de Bogotá"/>
    <n v="0"/>
    <x v="0"/>
  </r>
  <r>
    <x v="3"/>
    <x v="1"/>
    <s v="Auditoría de Cumplimiento adelantada a la UAE – DIRECCIÓN DE IMPUESTOS Y ADUANAS NACIONALES – DIAN – Operación Aduanera y Cambiaria, vigencias 2023, 2024 a 30 de junio de 2025."/>
    <s v="17  01 011   "/>
    <s v="Hallazgo nro. 11 Expediente No. 2018017 – DS Cali (F-D)_x000a__x000a_“(…) En la revisión del proceso de cobro coactivo, se evidenció inactividad en la gestión de cobro de la deuda por parte de la DS al contribuyente y representante legal como deudor subsidiario.   (…)”_x000a__x000a_“(…) En el expediente No. 2018017, no reposa documentos que soporte la gestión de cobro realizada al deudor solidario. Ello implica un periodo de inactividad procesal de más de siete (7) años sin gestión alguna. (…)”_x000a__x000a_“(…) operó el fenómeno jurídico de la prescripción de la acción de cobro de las obligaciones contenidas en el expediente No. 2018017, contra la sociedad con NIT. 900.733.525, como consecuencia del vencimiento de los cinco (5) años establecidos en el artículo 817104 del Estatuto Tributario; por falta de actividad e impulso procesal y un adecuado seguimiento y control del proceso de cobro, dejando a la DIAN sin posibilidades de recuperar las obligaciones aduaneras. (…)”"/>
    <s v="“(…) La inactividad procesal en el cobro coactivo, configura daño fiscal por $7.858.488.000 M/cte.,  (…)”_x000a__x000a_“(…) la omisión de adelantar las actuaciones pertinentes genera un detrimento económico, configurando daño fiscal conforme lo previsto en la Ley 610 de 2000 y una presunta incidencia disciplinaria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Cali"/>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Cali"/>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Cali"/>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Cali"/>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12 Expediente 20160037 – DS Bucaramanga (F-D)_x000a__x000a_“(…)   se evidencia que dentro del expediente no consta la emisión de mandamiento de pago, respecto de la obligación derivada por concepto de sanción, contenida en la Resolución No. 000783 del 26 de junio del 2018, por medio de la cual se impone sanción cambiaria por $210.045.605. Dicha omisión constituye un incumplimiento del procedimiento PR-COT- PR-COT-0270 “Mandamiento de Pago”, el cual establece de manera expresa su objetivo (…)”_x000a__x000a_“(…) no se advierte actuación alguna dirigida a interrumpir la prescripción de la acción de cobro, conforme a lo dispuesto en el artículo 818115 del Estatuto Tributario, la cual se configuró transcurridos cinco (5) años desde la expedición de la Resolución Sanción de Imposición Cambiaria (…)”_x000a__x000a_“(…) Demoras en la ejecución de los procedimientos de cobro, toda vez que, a partir del mandamiento de pago No. 700134 proferido el 8 de octubre de 2018, en el expediente físico No.20140051 no reposa ningún otro documento hasta la fecha de la presente revisión. (…)”_x000a_"/>
    <s v="“(…) la falta de emisión del mandamiento de pago, respecto a la sanción contenida en la Resolución 000783 del 26 de junio del 2018 y su consiguiente falta de gestión de cobro, conllevó a la prescripción de la acción,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_x000a_Coordinación de Cobranzas_x000a__x000a_Dirección Seccional de Impuestos y Aduanas de Bucaramanga"/>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_x000a_Coordinación de Cobranzas_x000a__x000a_Dirección Seccional de Impuestos y Aduanas de Bucaramanga"/>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_x000a_Coordinación de Cobranzas_x000a__x000a_Dirección Seccional de Impuestos y Aduanas de Bucaramanga"/>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_x000a_Coordinación de Cobranzas_x000a__x000a_Dirección Seccional de Impuestos y Aduanas de Bucaramanga"/>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13 Expediente 20140051 – DS Bogotá (F-D)_x000a__x000a_“(…)  En la revisión del proceso de cobro coactivo de la obligación cambiaria, se identificó inactividad en la gestión de cobro de la deuda por parte de la DS de Impuestos de Bogotá al contribuyente.  (…)”"/>
    <s v="“(…) la omisión de adelantar las actuaciones pertinentes genera un detrimento económico, configurando daño fiscal conforme lo previsto en la Ley 610 de 2000 y una presunta incidencia disciplinaria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18 Prescripción Cuentas Garantizadas (F-D)_x000a__x000a_“(…) La DIAN mediante correo electrónico del 30 de octubre del 2025, informó que el mandamiento de pago fue notificado electrónicamente el 21 de noviembre de 2023; es decir que, no fue realizado oportunamente, por tanto  (…)”"/>
    <s v="“(…) la omisión de adelantar las actuaciones pertinentes genera un daño al patrimonio público por $77.177.260, que corresponde a los dos (2) expedientes evaluados por $72.167.200 y $5.010.060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n v="0"/>
    <x v="0"/>
  </r>
  <r>
    <x v="3"/>
    <x v="1"/>
    <m/>
    <s v="17  01 011"/>
    <m/>
    <m/>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I_x000a_Dirección de Gestión de Fiscalización_x000a_Subdirección de Fiscalización Aduanera_x000a__x000a_Dirección de Gestión de Aduanas_x000a_Subdirección de Operación Aduanera"/>
    <n v="0"/>
    <x v="0"/>
  </r>
  <r>
    <x v="3"/>
    <x v="1"/>
    <s v="Auditoría de Cumplimiento adelantada a la UAE – DIRECCIÓN DE IMPUESTOS Y ADUANAS NACIONALES – DIAN – Operación Aduanera y Cambiaria, vigencias 2023, 2024 a 30 de junio de 2025."/>
    <s v="17  01 011   "/>
    <s v="Hallazgo nro. 19 Prescripción Cuentas Garantizadas DS Buenaventura (F-D)_x000a__x000a_“(…)   se evidencia deficiencias en la ejecución oportuna de las pólizas de seguro, junto con gestiones de cobro que corrieron los términos pero que no impidieron la prescripción de las obligaciones (…)”_x000a__x000a_“(…)  se evidencia que en algunas resoluciones no hubo gestión oportuna de la DIAN para el cobro la póliza de seguro, de conformidad con el art.35 del Decreto 1165 de 2019 (…)”"/>
    <s v="“(…)   falta de oportunidad en las gestiones de la DIAN para emprender acciones que eviten la prescripción del contrato de seguro (…)”_x000a__x000a_“(…) deficiencias en los controles que impiden garantizar una ejecución oportuna de las garantías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1"/>
    <m/>
    <s v="17  01 011"/>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n v="0"/>
    <x v="0"/>
  </r>
  <r>
    <x v="3"/>
    <x v="1"/>
    <m/>
    <s v="17  01 011   "/>
    <m/>
    <m/>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I_x000a_Dirección de Gestión de Fiscalización_x000a_Subdirección de Fiscalización Aduanera_x000a__x000a_Dirección de Gestión de Aduanas_x000a_Subdirección de Operación Aduanera"/>
    <n v="0"/>
    <x v="0"/>
  </r>
  <r>
    <x v="4"/>
    <x v="1"/>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1"/>
  </r>
  <r>
    <x v="4"/>
    <x v="1"/>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1"/>
  </r>
  <r>
    <x v="4"/>
    <x v="1"/>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1"/>
  </r>
  <r>
    <x v="4"/>
    <x v="1"/>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1"/>
  </r>
  <r>
    <x v="4"/>
    <x v="1"/>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1"/>
  </r>
  <r>
    <x v="4"/>
    <x v="1"/>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1"/>
  </r>
  <r>
    <x v="4"/>
    <x v="1"/>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desarrollo de la solución tecnológica."/>
    <s v="Desarrollo de la solución"/>
    <s v="Informes de seguimiento"/>
    <n v="2"/>
    <d v="2025-04-01T00:00:00"/>
    <d v="2026-07-31T00:00:00"/>
    <n v="69.428571428571431"/>
    <n v="2"/>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1"/>
    <x v="1"/>
  </r>
  <r>
    <x v="4"/>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0"/>
  </r>
  <r>
    <x v="4"/>
    <x v="1"/>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1"/>
  </r>
  <r>
    <x v="4"/>
    <x v="1"/>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1"/>
  </r>
  <r>
    <x v="4"/>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desarrollo de la solución tecnológica."/>
    <s v="Desarrollo de la solución"/>
    <s v="Informes de seguimiento"/>
    <n v="2"/>
    <d v="2025-04-01T00:00:00"/>
    <d v="2026-07-31T00:00:00"/>
    <n v="69.428571428571431"/>
    <n v="2"/>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1"/>
    <x v="1"/>
  </r>
  <r>
    <x v="4"/>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0"/>
  </r>
  <r>
    <x v="4"/>
    <x v="1"/>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1"/>
  </r>
  <r>
    <x v="4"/>
    <x v="1"/>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1"/>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1"/>
  </r>
  <r>
    <x v="4"/>
    <x v="1"/>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1"/>
  </r>
  <r>
    <x v="4"/>
    <x v="1"/>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1"/>
  </r>
  <r>
    <x v="4"/>
    <x v="1"/>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1"/>
  </r>
  <r>
    <x v="4"/>
    <x v="1"/>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1"/>
  </r>
  <r>
    <x v="4"/>
    <x v="1"/>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1"/>
  </r>
  <r>
    <x v="4"/>
    <x v="1"/>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1"/>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1"/>
  </r>
  <r>
    <x v="4"/>
    <x v="1"/>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2"/>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1"/>
    <x v="1"/>
  </r>
  <r>
    <x v="4"/>
    <x v="1"/>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6-03-31T00:00:00"/>
    <n v="30.142857142857142"/>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0"/>
  </r>
  <r>
    <x v="4"/>
    <x v="1"/>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1"/>
  </r>
  <r>
    <x v="4"/>
    <x v="1"/>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desarrollo de la solución tecnológica."/>
    <s v="Desarrollo de la solución"/>
    <s v="Informes de seguimiento"/>
    <n v="2"/>
    <d v="2025-04-01T00:00:00"/>
    <d v="2026-07-31T00:00:00"/>
    <n v="69.428571428571431"/>
    <n v="2"/>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1"/>
    <x v="1"/>
  </r>
  <r>
    <x v="4"/>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0"/>
  </r>
  <r>
    <x v="4"/>
    <x v="1"/>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1"/>
  </r>
  <r>
    <x v="4"/>
    <x v="1"/>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1"/>
  </r>
  <r>
    <x v="4"/>
    <x v="1"/>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4"/>
    <x v="1"/>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1"/>
  </r>
  <r>
    <x v="4"/>
    <x v="1"/>
    <m/>
    <m/>
    <m/>
    <m/>
    <s v="Iniciar el proceso de contratación "/>
    <s v="Validar o aceptar el proceso de contratación"/>
    <s v="Documento de validación o aceptación del proceso de contratación"/>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4"/>
    <x v="1"/>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1"/>
    <x v="1"/>
  </r>
  <r>
    <x v="4"/>
    <x v="1"/>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0"/>
  </r>
  <r>
    <x v="4"/>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0"/>
  </r>
  <r>
    <x v="4"/>
    <x v="1"/>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1"/>
  </r>
  <r>
    <x v="4"/>
    <x v="1"/>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4"/>
    <x v="1"/>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1"/>
  </r>
  <r>
    <x v="4"/>
    <x v="1"/>
    <m/>
    <m/>
    <m/>
    <m/>
    <s v="Iniciar el proceso de contratación "/>
    <s v="Validar o aceptar el proceso de contratación"/>
    <s v="Documento de validación o aceptación del proceso de contratación "/>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4"/>
    <x v="1"/>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1"/>
    <x v="1"/>
  </r>
  <r>
    <x v="4"/>
    <x v="1"/>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0"/>
  </r>
  <r>
    <x v="4"/>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0"/>
  </r>
  <r>
    <x v="4"/>
    <x v="1"/>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1"/>
  </r>
  <r>
    <x v="4"/>
    <x v="1"/>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1"/>
  </r>
  <r>
    <x v="4"/>
    <x v="1"/>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6"/>
    <s v="DGA_x000a_DS - Subproceso Operación Aduanera_x000a_Dirección de Aduanas de Barranquilla _x000a_Division Operacion Aduanerra GIT Importaciones"/>
    <n v="1"/>
    <x v="1"/>
  </r>
  <r>
    <x v="4"/>
    <x v="1"/>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1"/>
    <s v="DGA_x000a_DS - Subproceso Operación Aduanera_x000a_Dirección de Aduanas de Barranquilla _x000a_Division Operacion Aduanerra GIT Importaciones"/>
    <n v="1"/>
    <x v="1"/>
  </r>
  <r>
    <x v="4"/>
    <x v="1"/>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1"/>
  </r>
  <r>
    <x v="4"/>
    <x v="1"/>
    <s v="Auditoría de Cumplimiento adelantada a la UAE – DIRECCIÓN DE IMPUESTOS Y ADUANAS NACIONALES – DIAN – Operación Aduanera y Cambiaria, vigencias 2023, 2024 a 30 de junio de 2025."/>
    <s v="17  04 100   "/>
    <s v="Hallazgo nro. 2 Importación Vehículos Diplomáticos DS Santa Marta (F-D)_x000a__x000a_“(…) En virtud de señalado en el Concepto No. 032146 del 31 de diciembre de 2019, “IMPORTACIONES DIPLOMÁTICOS”, expedido por la Dirección de Gestión Jurídica de la DIAN, señala que, al superar el monto determinado, los beneficiarios de la franquicia deben pagar los tributos aduaneros respectivos (…)”_x000a__x000a_“(…) se verificó que la suma del valor FOB en USD y el ajuste en valor USD excede el monto asignado al beneficiario conforme a su rango._x000a_En virtud de lo anterior, se procedió a efectuar la liquidación del arancel dejado de cancelar por parte del funcionario diplomático, valor que asciende a $17.873.494.613, (…)”_x000a__x000a_“(…) El daño se materializa en la medida en que han transcurrido más de tres años desde la fecha de presentación de las declaraciones de importación, conforme lo consignado en el artículo 2517 del Decreto 920 de 2023, plazo dentro del cual la DIAN tenía competencia para iniciar el proceso de revisión y corrección de las mismas. En consecuencia, dichas declaraciones adquirieron firmeza. (…)”_x000a__x000a_“(…) la inefectividad en los mecanismos de vigilancia, control e inspección por parte de la DIAN conllevó a que se dejaran de percibir recursos por $17.873.494.613(…)”_x000a__x000a__x000a_"/>
    <s v="“(…) inefectividad en los mecanismos de vigilancia, control e inspección por parte de la DIAN conllevó a que se dejaran de percibir recursos (…)”"/>
    <s v="Realizar seguimiento al cumplimiento al memorando 000225 del 29 de octubre de 2025, a fin de generar las controversias de valor en el control simultáneo como son: las controversias de valor por precios de referencia y por dato objetivo y cuantificable."/>
    <s v="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
    <s v="Listado de asistencia"/>
    <n v="1"/>
    <d v="2026-01-26T00:00:00"/>
    <d v="2026-02-28T00:00:00"/>
    <n v="4.7142857142857144"/>
    <n v="0"/>
    <s v="DGA_x000a_Dirección de Gestión de Aduanas                                                                                                                                                                                                                                                                      Subdirección de Operación Aduanera _x000a_Subdirección Técnica Aduanera"/>
    <n v="0"/>
    <x v="0"/>
  </r>
  <r>
    <x v="4"/>
    <x v="1"/>
    <m/>
    <s v="17  04 100   "/>
    <m/>
    <m/>
    <m/>
    <s v="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
    <s v="Informes"/>
    <n v="12"/>
    <d v="2026-01-30T00:00:00"/>
    <d v="2027-01-30T00:00:00"/>
    <n v="52.142857142857146"/>
    <n v="0"/>
    <s v="DGA_x000a_Dirección de Gestión de Aduanas                                                                                                                                                                                                                                                                      Subdirección de Operación Aduanera_x000a__x000a_Direcciones Seccionales de Aduanas de Cartagena y Barranquilla_x000a_Dirección Seccional de Impuestos y Aduanas de Santa Marta "/>
    <n v="0"/>
    <x v="0"/>
  </r>
  <r>
    <x v="4"/>
    <x v="1"/>
    <m/>
    <s v="17  04 100   "/>
    <m/>
    <m/>
    <s v="Implementar en el NSGA la validación de los cupos diplomáticos. Control en el NSGA que permita verificar los cupos diplomáticos previa validación de los requisitos establecidos en el Decreto 2148 de 1991 o el que haga sus veces."/>
    <s v="3.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
    <n v="0"/>
    <x v="0"/>
  </r>
  <r>
    <x v="4"/>
    <x v="1"/>
    <m/>
    <s v="17  04 100   "/>
    <m/>
    <m/>
    <m/>
    <s v="4. Iniciar la implementación de la solución tecnológica"/>
    <s v="Un  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s"/>
    <n v="0"/>
    <x v="0"/>
  </r>
  <r>
    <x v="4"/>
    <x v="1"/>
    <m/>
    <s v="17  04 100   "/>
    <m/>
    <m/>
    <s v="Socializar la Resolución 3415 del 26 de diciembre de 2025 del Ministerio de Hacienda y Crédito Público"/>
    <s v="5. Socializar la Resolución 3415 de 2025 del Ministerio de Hacienda y Crédito Público a los funcionarios de las Divisiones de Operación Aduanera - GIT Importaciones de las Direcciones Seccionales de Aduanas y de las Direcciones Seccionales de Impuestos y Aduanas. "/>
    <s v="Listado de asistencia    "/>
    <n v="1"/>
    <d v="2026-01-26T00:00:00"/>
    <d v="2026-02-28T00:00:00"/>
    <n v="4.7142857142857144"/>
    <n v="0"/>
    <s v="DGA_x000a_Dirección de Gestión de Aduanas_x000a_Subdirección de Operación Aduanera_x000a__x000a_Direcciones Seccionales de Aduanas_x000a_Direcciones Seccionales de Impuestos y Aduanas_x000a_Divisiones de Operación Aduanera - GIT Importaciones"/>
    <n v="0"/>
    <x v="0"/>
  </r>
  <r>
    <x v="4"/>
    <x v="1"/>
    <m/>
    <s v="17  04 100   "/>
    <m/>
    <m/>
    <m/>
    <s v="6. Expedir la circular externa informativa relacionada con cupos."/>
    <s v="Circular Externa"/>
    <n v="1"/>
    <d v="2026-01-30T00:00:00"/>
    <d v="2026-03-31T00:00:00"/>
    <n v="8.5714285714285712"/>
    <n v="0"/>
    <s v="DGA_x000a_Dirección de Gestión de Aduanas_x000a_Subdirección de Operación Aduanera"/>
    <n v="0"/>
    <x v="0"/>
  </r>
  <r>
    <x v="4"/>
    <x v="1"/>
    <s v="Auditoría de Cumplimiento adelantada a la UAE – DIRECCIÓN DE IMPUESTOS Y ADUANAS NACIONALES – DIAN – Operación Aduanera y Cambiaria, vigencias 2023, 2024 a 30 de junio de 2025."/>
    <s v="17  04 100   "/>
    <s v="Hallazgo nro. 3 Importación Vehículos Diplomáticos DS Cartagena (F-D)_x000a__x000a_“(…) De la revisión efectuada por el equipo Auditor a las declaraciones de importación de la DS de Cartagena para los vehículos importados por los funcionarios diplomáticos, se observó que la DIAN no realiza una gestión eficiente ni oportuna en el ejercicio de las funciones de inspección, control y vigilancia respecto de los cupos establecidos para el uso de la franquicia o rebaja en los derechos de aduana aplicables a la importación de vehículos por parte de los funcionarios diplomáticos, toda vez que, en varios casos se evidenció que dichos cupos superan los montos previstos en el Decreto 2148 de 1991._x000a__x000a_En virtud de lo señalado en el Concepto No. 032146 del 31 de diciembre de 2019, “IMPORTACIONES DIPLOMÁTICOS”, expedido por la Dirección de gestión Jurídica de la DIAN, establece que, al superar el monto determinado, los beneficiarios de la franquicia deben pagar los tributos aduaneros correspondientes. (…)”_x000a__x000a_“(…)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2.360.417.746 (…)."/>
    <s v="“(…) inefectividad en los mecanismos de vigilancia, control e inspección por parte de la DIAN conllevó a que se dejaran de percibir recursos por $2.360.417.746  (…)”"/>
    <s v="Realizar seguimiento al cumplimiento al memorando 000225 del 29 de octubre de 2025, a fin de generar las controversias de valor en el control simultáneo como son: las controversias de valor por precios de referencia y por dato objetivo y cuantificable."/>
    <s v="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
    <s v="Listado de asistencia"/>
    <n v="1"/>
    <d v="2026-01-26T00:00:00"/>
    <d v="2026-02-28T00:00:00"/>
    <n v="4.7142857142857144"/>
    <n v="0"/>
    <s v="DGA_x000a_Dirección de Gestión de Aduanas                                                                                                                                                                                                                                                                      Subdirección de Operación Aduanera _x000a_Subdirección Técnica Aduanera"/>
    <n v="0"/>
    <x v="0"/>
  </r>
  <r>
    <x v="4"/>
    <x v="1"/>
    <m/>
    <s v="17  04 100   "/>
    <m/>
    <m/>
    <m/>
    <s v="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
    <s v="Informes"/>
    <n v="12"/>
    <d v="2026-01-30T00:00:00"/>
    <d v="2027-01-30T00:00:00"/>
    <n v="52.142857142857146"/>
    <n v="0"/>
    <s v="DGA_x000a_Dirección de Gestión de Aduanas                                                                                                                                                                                                                                                                      Subdirección de Operación Aduanera_x000a__x000a_Direcciones Seccionales de Aduanas de Cartagena y Barranquilla_x000a__x000a_Dirección Seccional de Impuestos y Aduanas de Santa Marta"/>
    <n v="0"/>
    <x v="0"/>
  </r>
  <r>
    <x v="4"/>
    <x v="1"/>
    <m/>
    <s v="17  04 100   "/>
    <m/>
    <m/>
    <s v="Implementar en el NSGA la validación de los cupos diplomáticos. Control en el NSGA que permita verificar los cupos diplomáticos previa validación de los requisitos establecidos en el Decreto 2148 de 1991 o el que haga sus veces."/>
    <s v="3.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
    <n v="0"/>
    <x v="0"/>
  </r>
  <r>
    <x v="4"/>
    <x v="1"/>
    <m/>
    <s v="17  04 100   "/>
    <m/>
    <m/>
    <m/>
    <s v="4. Iniciar la implementación de la solución tecnológica"/>
    <s v="Un 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s"/>
    <n v="0"/>
    <x v="0"/>
  </r>
  <r>
    <x v="4"/>
    <x v="1"/>
    <m/>
    <s v="17  04 100   "/>
    <m/>
    <m/>
    <s v="Socializar la Resolución 3415 del 26 de diciembre de 2025 del Ministerio de Hacienda y Crédito Público"/>
    <s v="5. Socializar la Resolución 3415 de 2025 del Ministerio de Hacienda y Crédito Público a los funcionarios de las Divisiones de Operación Aduanera - GIT Importaciones de las Direcciones Seccionales de Aduanas y de las Direcciones Seccionales de Impuestos y Aduanas."/>
    <s v="Listado de asistencia    "/>
    <n v="1"/>
    <d v="2026-01-26T00:00:00"/>
    <d v="2026-02-28T00:00:00"/>
    <n v="4.7142857142857144"/>
    <n v="0"/>
    <s v="DGA_x000a_Dirección de Gestión de Aduanas_x000a_Subdirección de Operación Aduanera_x000a__x000a_Direcciones Seccionales de Aduanas_x000a_Direcciones Seccionales de Impuestos y Aduanas_x000a_Divisiones de Operación Aduanera - GIT Importaciones"/>
    <n v="0"/>
    <x v="0"/>
  </r>
  <r>
    <x v="4"/>
    <x v="1"/>
    <m/>
    <s v="17  04 100   "/>
    <m/>
    <m/>
    <m/>
    <s v="6. Expedir la circular externa informativa relacionada con cupos."/>
    <s v="Circular Externa"/>
    <n v="1"/>
    <d v="2026-01-30T00:00:00"/>
    <d v="2026-03-31T00:00:00"/>
    <n v="8.5714285714285712"/>
    <n v="0"/>
    <s v="DGA_x000a_Dirección de Gestión de Aduanas_x000a_Subdirección de Operación Aduanera"/>
    <n v="0"/>
    <x v="0"/>
  </r>
  <r>
    <x v="4"/>
    <x v="1"/>
    <s v="Auditoría de Cumplimiento adelantada a la UAE – DIRECCIÓN DE IMPUESTOS Y ADUANAS NACIONALES – DIAN – Operación Aduanera y Cambiaria, vigencias 2023, 2024 a 30 de junio de 2025."/>
    <s v="22  02 002   "/>
    <s v="Hallazgo nro. 20 Sistemas de Información_x000a__x000a_“(…) al verificar la información reportada por las diferentes áreas de la DIAN relacionadas con el proceso aduanero y cambiario, se presentan las siguientes situaciones: _x000a__x000a_ ✓ Falta de gobernanza de tecnologías de la información y centralización de la información de fiscalización aduanera y cambiaria, al evidenciarse que en las diferentes seccionales cuentan con iniciativas propias de sistemas información o base de datos diferentes para la consulta de procesos y no contar con un único sistema oficial, donde se pueda llevar la trazabilidad de los procesos de fiscalización a nivel nacional._x000a__x000a_✓ Los aplicativos para el control de la operación aduanera, cuenta con una alta obsolescencia tecnológica, no permiten adjuntar documentos soportes de la operación aduanera (documentos de transporte, factura, entre otros), teniendo que recurrir a las agencias de aduanas para solicitar esta documentación, (…)”_x000a__x000a_“(…)  ✓ Se evidenciaron fallas en la seguridad de la información del aplicativo de importación de mercancías SYGA, al identificarse alteraciones en los campos correspondientes al NIT del importador, NIT del declarante y subpartidas arancelarias en 407 declaraciones de importación, con el propósito de evadir los controles de selectividad establecidos por la DIAN. Estas inconsistencias fueron reportadas en los informes emitidos por la Agencia ITRC para el período comprendido entre el 1 de enero de 2022 y el 31 de julio de 2024, información que fue verificada y validada por el equipo auditor. (…)”_x000a__x000a_“(…)  ✓ Ausencia de sistemas de información de la operación de retención de divisas, en el cual se pueda controlar la cantidad divisas retenidas, estado y recinto de almacenamiento de las mismas, actualmente se recurre al uso de herramientas manuales como hojas de Excel para consolidar información a nivel nacional._x000a__x000a_✓ Ausencia de interoperabilidad con los sistemas de zonas francas, perdiéndose el control del movimiento de estas mercancías una vez ingresan a la zona franca.               _x000a__x000a_✓ Falta de llaves (campos clave) que permita integrar y buscar información entre los diferentes aplicativos, lo que conlleva a realizar procesos manuales; es así como, sobre los insumos manejados en Excel se requiere realizar procesos manuales para determinar cómo fueron cargados en el aplicativo de fiscalización IRIS y establecer si tiene o no un número de expediente. (…)”"/>
    <s v="“(…) debilidades en los controles de integridad y seguridad de la información del sistema SYGA, así como posibles fallas en los mecanismos de autenticación, trazabilidad y monitoreo, lo que incrementa el riesgo de manipulación indebida de datos, pérdida de confiabilidad de la información y afectación de los procesos de control aduanero (…)”_x000a__x000a__x000a_“(…) falta de gestión de gobernanza de TI al no tener fortalecidos instancias de gobierno en el que se tenga implementados acuerdos de desarrollo de servicios, (…)”"/>
    <s v="Implementar en el NSGA soluciones que permitan garantizar la disponibilidad, integridad, trazabilidad y seguridad de los datos asociados a los procesos de control, fiscalización y operación aduanera."/>
    <s v="1.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_x000a__x000a_Dirección de Gestión de Fiscalización_x000a_Subdirección de Fiscalizacion Aduanera_x000a_Subdirección de Fiscalización Cambiaria"/>
    <n v="0"/>
    <x v="0"/>
  </r>
  <r>
    <x v="4"/>
    <x v="1"/>
    <m/>
    <s v="22  02 002   "/>
    <m/>
    <m/>
    <m/>
    <s v="2. Iniciar la implementación de la solución tecnológica"/>
    <s v="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_x000a__x000a_Dirección de Gestión de Fiscalización_x000a_Subdirección de Fiscalizacion Aduanera_x000a_Subdirección de Fiscalización Cambiaria"/>
    <n v="0"/>
    <x v="0"/>
  </r>
  <r>
    <x v="6"/>
    <x v="2"/>
    <s v="INSP. 1707022425_x000a_ H 1, 2, 3, 4"/>
    <s v="RG1"/>
    <s v="H1.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1"/>
  </r>
  <r>
    <x v="6"/>
    <x v="2"/>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6"/>
    <x v="2"/>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1"/>
  </r>
  <r>
    <x v="6"/>
    <x v="2"/>
    <m/>
    <m/>
    <s v="H2.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1"/>
  </r>
  <r>
    <x v="6"/>
    <x v="2"/>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1"/>
  </r>
  <r>
    <x v="6"/>
    <x v="2"/>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6"/>
    <x v="2"/>
    <m/>
    <m/>
    <s v="H3.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6"/>
    <x v="2"/>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6"/>
    <x v="2"/>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6"/>
    <x v="2"/>
    <m/>
    <m/>
    <s v="H4.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1"/>
  </r>
  <r>
    <x v="6"/>
    <x v="2"/>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1"/>
  </r>
  <r>
    <x v="6"/>
    <x v="2"/>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1"/>
  </r>
  <r>
    <x v="7"/>
    <x v="2"/>
    <s v="INSP. 1707022438_x000a_H 1_x000a__x000a_Verificación de los controles relacionados con el procedimiento de recursos en sede administrativa"/>
    <s v="RG1_x000a__x000a_RFC1"/>
    <s v="H1.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s v="DGJ_x000a_NC - Subproceso de Gestión Jurídica_x000a_Subdirector de Recursos Jurídicos"/>
    <n v="1"/>
    <x v="1"/>
  </r>
  <r>
    <x v="7"/>
    <x v="2"/>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s v="DGJ_x000a_NC - Subproceso de Gestión Jurídica_x000a_Subdirector de Recursos Jurídicos"/>
    <n v="1"/>
    <x v="1"/>
  </r>
  <r>
    <x v="7"/>
    <x v="2"/>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s v="DGJ_x000a_NC - Subproceso de Gestión Jurídica_x000a_Subdirector de Recursos Jurídicos"/>
    <n v="1"/>
    <x v="1"/>
  </r>
  <r>
    <x v="7"/>
    <x v="2"/>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1"/>
  </r>
  <r>
    <x v="7"/>
    <x v="2"/>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1"/>
  </r>
  <r>
    <x v="7"/>
    <x v="2"/>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s v="DGJ_x000a_NC - Subproceso de Gestión Jurídica_x000a_Subdirector de Recursos Jurídicos"/>
    <n v="1"/>
    <x v="1"/>
  </r>
  <r>
    <x v="7"/>
    <x v="2"/>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s v="DGJ_x000a_NC - Subproceso de Gestión Jurídica_x000a_Subdirector de Recursos Jurídicos"/>
    <n v="1"/>
    <x v="1"/>
  </r>
  <r>
    <x v="7"/>
    <x v="2"/>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s v="DGJ_x000a_NC - Subproceso de Gestión Jurídica_x000a_Subdirector de Recursos Jurídicos"/>
    <n v="1"/>
    <x v="1"/>
  </r>
  <r>
    <x v="7"/>
    <x v="2"/>
    <s v="INSP. 1707022440_x000a_H 1, 2_x000a__x000a_Traslado de conductas punibles en control Aduanero."/>
    <s v="RG1_x000a__x000a_RFC1"/>
    <s v="H1.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s v="DGJ_x000a_NC - Subproceso de Gestión Jurídica_x000a_Subdirección de Asuntos Penales"/>
    <n v="1"/>
    <x v="1"/>
  </r>
  <r>
    <x v="7"/>
    <x v="2"/>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s v="DGJ_x000a_NC - Subproceso de Gestión Jurídica_x000a_Subdirección de Asuntos Penales"/>
    <n v="1"/>
    <x v="1"/>
  </r>
  <r>
    <x v="7"/>
    <x v="2"/>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s v="DGJ_x000a_NC - Subproceso de Fiscalización y Liquidación_x000a_Subdirección de Operación Aduanera y Subdirección Operativa Policial. "/>
    <n v="1"/>
    <x v="1"/>
  </r>
  <r>
    <x v="7"/>
    <x v="2"/>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s v="DGJ_x000a_NC - Subproceso de Fiscalización y Liquidación_x000a_Directores Seccionales_x000a_Jefes de división de unidades aprehensoras o quienes hagan sus veces"/>
    <n v="1"/>
    <x v="1"/>
  </r>
  <r>
    <x v="7"/>
    <x v="2"/>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s v="DGJ_x000a_NC - Subproceso de Gestión Jurídica_x000a_Subdirección de Asuntos Penales_x000a__x000a_NC - Subproceso de Fiscalización y Liquidación_x000a_Subdirección de Fiscalización Aduanera"/>
    <n v="1"/>
    <x v="1"/>
  </r>
  <r>
    <x v="7"/>
    <x v="2"/>
    <m/>
    <m/>
    <s v="H2.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s v="DGJ_x000a_NC - Subproceso de Gestión Jurídica_x000a_Subdirección de Asuntos Penales_x000a__x000a_NC - Subproceso de Innovación y Tecnología_x000a_Subdirección de Soluciones y Desarrollo"/>
    <n v="1"/>
    <x v="1"/>
  </r>
  <r>
    <x v="7"/>
    <x v="2"/>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s v="DGJ_x000a_NC - Subproceso de Innovación y Tecnología_x000a_Subdirección de Soluciones y Desarrollo"/>
    <n v="1"/>
    <x v="1"/>
  </r>
  <r>
    <x v="7"/>
    <x v="2"/>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s v="DGJ_x000a_NC - Subproceso de Gestión Jurídica_x000a_Subdirección de Asuntos Penales"/>
    <n v="1"/>
    <x v="1"/>
  </r>
  <r>
    <x v="7"/>
    <x v="2"/>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1"/>
  </r>
  <r>
    <x v="7"/>
    <x v="2"/>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s v="DGJ_x000a_NC - Subproceso de Gestión Jurídica_x000a_Subdirección de Asuntos Penales"/>
    <n v="1"/>
    <x v="1"/>
  </r>
  <r>
    <x v="7"/>
    <x v="2"/>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s v="DGJ_x000a_NC - Subproceso de Gestión Jurídica_x000a_Subdirección de Asuntos Penales"/>
    <n v="1"/>
    <x v="1"/>
  </r>
  <r>
    <x v="7"/>
    <x v="2"/>
    <s v="INSP. 1707022442_x000a_H1,2_x000a__x000a_Evaluación de las actividades relacionadas con la gestión de garantías aduaneras"/>
    <s v="RG1_x000a__x000a_RFC1"/>
    <s v="H1.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s v="DGJ_x000a_NC - Subproceso Fiscalización y Liquidación_x000a_Subdirección de Fiscalización Aduanera"/>
    <n v="1"/>
    <x v="1"/>
  </r>
  <r>
    <x v="7"/>
    <x v="2"/>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s v="DGJ_x000a_NC - Subproceso de Gestión Jurídica_x000a_Dirección de Gestión Jurídica"/>
    <n v="1"/>
    <x v="1"/>
  </r>
  <r>
    <x v="7"/>
    <x v="2"/>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s v="DGJ_x000a_NC - Subproceso de Gestión Jurídica_x000a_Subdirección de Normativa y Doctrina"/>
    <n v="1"/>
    <x v="1"/>
  </r>
  <r>
    <x v="7"/>
    <x v="2"/>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s v="DGJ_x000a_NC - Subproceso de Gestión Jurídica_x000a_Dirección de Gestión Jurídica_x000a_Subdirección de Normativa y Doctrina"/>
    <n v="1"/>
    <x v="1"/>
  </r>
  <r>
    <x v="7"/>
    <x v="2"/>
    <m/>
    <m/>
    <s v="H2.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s v="DGJ_x000a_NC - Subproceso de Gestión Jurídica_x000a_Dirección de Gestión Jurídica_x000a_Subdirección de Normativa y Doctrina"/>
    <n v="1"/>
    <x v="1"/>
  </r>
  <r>
    <x v="7"/>
    <x v="2"/>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s v="DGJ_x000a_NC - Subproceso de Gestión Jurídica_x000a_Subdirección de Normativa y Doctrina"/>
    <n v="1"/>
    <x v="1"/>
  </r>
  <r>
    <x v="7"/>
    <x v="2"/>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s v="DGJ_x000a_NC - Subproceso de Gestión Jurídica_x000a_Coordinación de Relatoría"/>
    <n v="1"/>
    <x v="1"/>
  </r>
  <r>
    <x v="7"/>
    <x v="2"/>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s v="DGJ_x000a_NC - Subproceso de Gestión Jurídica_x000a_Coordinación de Relatoría"/>
    <n v="1"/>
    <x v="1"/>
  </r>
  <r>
    <x v="5"/>
    <x v="2"/>
    <s v="INSP. 1707022454_x000a_  I1, H1, H2, H3, H4, H5, H6, OB1, _x000a_Acciones de Control - POLFA"/>
    <s v="RG1_x000a__x000a_RFC1"/>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50"/>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s v="POLFA_x000a_NC- Subproceso Fiscalización y Liquidación_x000a_Coordinación de Optimización de la Operación Logística"/>
    <n v="1"/>
    <x v="1"/>
  </r>
  <r>
    <x v="5"/>
    <x v="2"/>
    <m/>
    <m/>
    <m/>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1"/>
  </r>
  <r>
    <x v="4"/>
    <x v="2"/>
    <s v="INSP. 1707022417 _x000a_H 1,2,3,4_x000a__x000a_Reconocimiento de Carga"/>
    <s v="RF1"/>
    <s v="H1. Fallas en el seguimiento y control por parte de la Dirección de Impuestos y Aduanas Nacionales - DIAN al cumplimiento de lo establecido en el procedimiento de Reconocimiento de carga Código PR-OA-0177 Versión 2 y en el artículo 73-1 de la Resolución 4240 de 2000."/>
    <s v="ID del Riesgo de Corrupción :  RFC006 Direccionamiento de las actividades de control a la carga que ingresa al Territorio Aduanero Nacional (TAN) para beneficio propio o de terceros"/>
    <s v="1. Iniciar el proyecto con la definición de  los requerimientos funcionales"/>
    <s v="Definir los requerimientos funcionales"/>
    <s v="Documento de requerimientos funcionales V1"/>
    <n v="1"/>
    <d v="2024-02-01T00:00:00"/>
    <d v="2025-03-31T00:00:00"/>
    <n v="60.571428571428569"/>
    <n v="1"/>
    <s v="DGA_x000a_NC- Subproceso Operación Aduanera_x000a_Subdirección de Operación Aduanera _x000a_"/>
    <n v="1"/>
    <x v="1"/>
  </r>
  <r>
    <x v="4"/>
    <x v="2"/>
    <m/>
    <m/>
    <s v="H2.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m/>
    <s v="2. Definir los requerimientos no funcionales "/>
    <s v="Definir los requerimientos no funcionales "/>
    <s v="Documento de requerimientos no funcionales V1"/>
    <n v="1"/>
    <d v="2024-02-01T00:00:00"/>
    <d v="2025-03-31T00:00:00"/>
    <n v="60.571428571428569"/>
    <n v="1"/>
    <s v="DGA_x000a_NC - Subproceso de innovación y Tecnología_x000a_Dirección de Gestión de Innovación y Tecnología "/>
    <n v="1"/>
    <x v="1"/>
  </r>
  <r>
    <x v="4"/>
    <x v="2"/>
    <m/>
    <m/>
    <s v="H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m/>
    <s v="3. Iniciar el proceso de contratación "/>
    <s v="Validar o aceptar el proceso de contratación"/>
    <s v="Documento de validación o aceptación del proceso de contratación"/>
    <n v="1"/>
    <d v="2023-11-01T00:00:00"/>
    <d v="2025-03-31T00:00:00"/>
    <n v="73.714285714285708"/>
    <n v="1"/>
    <s v="DGA_x000a_NC - Subproceso de innovación y Tecnología_x000a_Dirección de Gestión de Innovación y Tecnología "/>
    <n v="1"/>
    <x v="1"/>
  </r>
  <r>
    <x v="4"/>
    <x v="2"/>
    <m/>
    <m/>
    <s v="H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m/>
    <s v="4. Definir la priorización funcional de la implementación"/>
    <s v="Definir la priorización funcional de la implementación"/>
    <s v="Mapa de historias con la priorización funcional de la implementación V1"/>
    <n v="1"/>
    <d v="2024-02-01T00:00:00"/>
    <d v="2025-03-31T00:00:00"/>
    <n v="60.571428571428569"/>
    <n v="1"/>
    <s v="DGA_x000a_NC- Subproceso Operación Aduanera_x000a_Subdirección de Operación Aduanera _x000a_"/>
    <n v="1"/>
    <x v="1"/>
  </r>
  <r>
    <x v="4"/>
    <x v="2"/>
    <m/>
    <m/>
    <m/>
    <m/>
    <s v="5. Definir un plan de trabajo de desarrollo de la solución tecnológica "/>
    <s v="Definir un plan de trabajo de desarrollo de la solución tecnológica "/>
    <s v="Plan de trabajo V1"/>
    <n v="1"/>
    <d v="2023-11-01T00:00:00"/>
    <d v="2025-03-31T00:00:00"/>
    <n v="73.714285714285708"/>
    <n v="1"/>
    <s v="DGA_x000a_NC - Subproceso de innovación y Tecnología_x000a_Dirección de Gestión de Innovación y Tecnología "/>
    <n v="1"/>
    <x v="1"/>
  </r>
  <r>
    <x v="4"/>
    <x v="2"/>
    <m/>
    <m/>
    <m/>
    <m/>
    <s v="6.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1"/>
    <x v="1"/>
  </r>
  <r>
    <x v="4"/>
    <x v="2"/>
    <m/>
    <m/>
    <m/>
    <m/>
    <s v="7. Iniciar el desarrollo de la solución tecnológica."/>
    <s v="Desarrollo de la solución"/>
    <s v="Informes de seguimiento"/>
    <n v="7"/>
    <d v="2025-06-01T00:00:00"/>
    <d v="2026-12-31T00:00:00"/>
    <n v="82.571428571428569"/>
    <n v="0"/>
    <s v="DGA_x000a_NC - Subproceso de innovación y Tecnología_x000a_Dirección de Gestión de Innovación y Tecnología "/>
    <n v="0"/>
    <x v="0"/>
  </r>
  <r>
    <x v="4"/>
    <x v="2"/>
    <m/>
    <m/>
    <m/>
    <m/>
    <s v="8. Iniciar la implementación de la solución tecnológica"/>
    <s v="Pruebas y evaluación funcional"/>
    <s v=" (01) Un  formato de Aceptación de Pruebas funcionales y salida a producción - FT-IIT-1851."/>
    <n v="1"/>
    <d v="2025-06-01T00:00:00"/>
    <d v="2026-12-31T00:00:00"/>
    <n v="82.571428571428569"/>
    <n v="0"/>
    <s v="DGA_x000a_NC- Subproceso Operación Aduanera_x000a_Subdirección de Operación Aduanera _x000a_"/>
    <n v="0"/>
    <x v="0"/>
  </r>
  <r>
    <x v="4"/>
    <x v="2"/>
    <m/>
    <m/>
    <m/>
    <m/>
    <s v="9.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6-12-31T00:00:00"/>
    <n v="82.571428571428569"/>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0"/>
  </r>
  <r>
    <x v="4"/>
    <x v="2"/>
    <m/>
    <m/>
    <m/>
    <m/>
    <s v="10. Expedir memorando con los lineamientos para el perfilamiento de carga"/>
    <s v="Elaborar y expedir un Memorando que contenga lineamientos para perfilamiento de carga"/>
    <s v="Memorando Firmado"/>
    <n v="1"/>
    <d v="2020-01-01T00:00:00"/>
    <d v="2020-02-15T00:00:00"/>
    <n v="6.4285714285714288"/>
    <n v="1"/>
    <s v="DGA_x000a_NC – Subproceso Operación Aduanera_x000a_Dirección de Gestión de Aduanas_x000a__x000a_Dirección de Gestión Organizacional_x000a__x000a_ACTUALIZADO_x000a_30112021_x000a__x000a_REFORMULADO_x000a_09122022"/>
    <n v="1"/>
    <x v="1"/>
  </r>
  <r>
    <x v="4"/>
    <x v="2"/>
    <m/>
    <m/>
    <m/>
    <m/>
    <s v="11. Expedir memorando con los lineamientos para el perfilamiento de carga"/>
    <s v="Socializar el memorando en las Direcciones Seccionales  "/>
    <s v="Listado de asistencia a la jornada de socialización"/>
    <n v="1"/>
    <d v="2020-02-16T00:00:00"/>
    <d v="2020-03-15T00:00:00"/>
    <n v="4"/>
    <n v="1"/>
    <s v="DGA_x000a_NC – Subproceso Operación Aduanera_x000a_Subdirección de Gestión de Comercio Exterior _x000a_"/>
    <n v="1"/>
    <x v="1"/>
  </r>
  <r>
    <x v="4"/>
    <x v="2"/>
    <m/>
    <m/>
    <m/>
    <m/>
    <s v="12. Actualizar la matriz de riesgos del Proceso de Operación Aduanera "/>
    <s v="Actualizar las matrices de operación aduanera."/>
    <s v="Matriz de Riesgos actualizada "/>
    <n v="1"/>
    <d v="2020-01-01T00:00:00"/>
    <d v="2022-06-30T00:00:00"/>
    <n v="130.14285714285714"/>
    <n v="1"/>
    <s v="DGA_x000a_NC – Subproceso Operación Aduanera_x000a_Subdirección de Operación Aduanera_x000a__x000a_Coordinación de Procesos y Riesgos Operacionales _x000a__x000a_ACTUALIZADO_x000a_30112021_x000a__x000a_REFORMULADO_x000a_09122022"/>
    <n v="1"/>
    <x v="1"/>
  </r>
  <r>
    <x v="4"/>
    <x v="2"/>
    <m/>
    <m/>
    <m/>
    <m/>
    <s v="13.Establecer lineamientos para las Direcciones Seccionales en donde se indique la obligatoriedad de registrar los motivos de inmovilización de carga por mas de cinco (5) días"/>
    <s v="Expedir oficio estableciendo lineamientos para que las Direcciones Seccionales en el acta de inmovilización de la carga registren los motivos por los cuales tomo más de los (5) días establecidos en la normatividad"/>
    <s v="Oficio"/>
    <n v="1"/>
    <d v="2020-01-01T00:00:00"/>
    <d v="2020-02-28T00:00:00"/>
    <n v="8.2857142857142865"/>
    <n v="1"/>
    <s v="DGA_x000a_DS- Subproceso Operación Aduanera_x000a_Subdirección de Gestión de Comercio Exterior_x000a__x000a_ACTUALIZADO_x000a_30112021_x000a__x000a_REFORMULADO_x000a_09122022"/>
    <n v="1"/>
    <x v="1"/>
  </r>
  <r>
    <x v="4"/>
    <x v="2"/>
    <m/>
    <m/>
    <m/>
    <m/>
    <s v="14. Realizar seguimiento mensual del (5%) dando cumplimiento del oficio mencionado en la acción 2 de este plan"/>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1"/>
  </r>
  <r>
    <x v="4"/>
    <x v="2"/>
    <m/>
    <m/>
    <m/>
    <m/>
    <s v="15. Expedir Memorando con el lineamiento para adoptar medidas cautelares (artículo 597 Decreto 1165 de 2019) independientemente de la cuantía del avalúo de la mercancía. "/>
    <s v="Expedición de memorando y socialización del mismo a los funcionarios de las Divisiones competentes. "/>
    <s v="Memorando"/>
    <n v="1"/>
    <d v="2020-01-01T00:00:00"/>
    <d v="2020-01-31T00:00:00"/>
    <n v="4.2857142857142856"/>
    <n v="1"/>
    <s v="DGA_x000a_DS - Subproceso Operación Aduanera_x000a_Dirección Seccional de Aduanas de Bogotá_x000a_ACTUALIZADO_x000a_30112021_x000a__x000a_REFORMULADO _x000a_09122022_x000a_"/>
    <n v="1"/>
    <x v="1"/>
  </r>
  <r>
    <x v="4"/>
    <x v="2"/>
    <m/>
    <m/>
    <m/>
    <m/>
    <s v="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Realizar capacitaciones  del procedimiento PR-FI-0156 en cada una de las Direcciones Seccionales.  "/>
    <s v="Informe capacitaciones"/>
    <n v="4"/>
    <d v="2020-03-01T00:00:00"/>
    <d v="2020-06-30T00:00:00"/>
    <n v="17.285714285714285"/>
    <n v="1"/>
    <s v="DGA_x000a_DS- Subproceso Operación Aduanera_x000a_Direcciones Seccionales de Aduanas de Barranquilla, Bogota y Cartagena"/>
    <n v="1"/>
    <x v="1"/>
  </r>
  <r>
    <x v="4"/>
    <x v="2"/>
    <m/>
    <m/>
    <m/>
    <m/>
    <s v="17. Realizar seguimiento mensual de muestras aleatorias de por lo menos el (5%) de los documentos soportes para la movilización de la carga"/>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1"/>
  </r>
  <r>
    <x v="4"/>
    <x v="2"/>
    <m/>
    <m/>
    <m/>
    <m/>
    <s v="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Solicitar mediante PST la creación de una carpeta pública en un servidor bajo el dominio, gestión y control de la Subdirección de Gestión de Tecnología de Información y Telecomunicaciones. _x000a_En la solicitud:_x000a_a) Enviar el listado de los funcionarios coordinadores del reconocimiento de carga (aproximadamente diez)._x000a_b) Especificar los permisos a otorgar a los funcionarios coordinadores (lectura y escritura) para el acceso a la carpeta pública._x000a_c) Solicitar mover a la nueva carpeta todos los archivos vigentes e históricos relacionados con la base de datos de macroperfilamiento de carga"/>
    <s v="Número de Solicitud PST "/>
    <n v="1"/>
    <d v="2020-01-01T00:00:00"/>
    <d v="2020-01-30T00:00:00"/>
    <n v="4.1428571428571432"/>
    <n v="1"/>
    <s v="DGA_x000a_Dirección Seccional de Aduanas Bogotá_x000a_GIT Asistencia Tecnologica"/>
    <n v="1"/>
    <x v="1"/>
  </r>
  <r>
    <x v="4"/>
    <x v="2"/>
    <m/>
    <m/>
    <m/>
    <m/>
    <s v="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rear carpeta  en el servidor central para los coordinadores de carga y trafico postal de la Dirección Seccional de Impuestos y Aduanas Bogotá."/>
    <s v="Carpeta pública en servidor de nivel central"/>
    <n v="1"/>
    <d v="2020-02-01T00:00:00"/>
    <d v="2020-02-28T00:00:00"/>
    <n v="3.8571428571428572"/>
    <n v="1"/>
    <s v="DGA_x000a_Subdirección de Gestión de Tecnologías de la Información y las Telecomunicaciones_x000a_Coordinación de Infraestructura Tecnológica_x000a__x000a_ACTUALIZADO_x000a_30112021_x000a__x000a_REFORMULADO _x000a_09122022"/>
    <n v="1"/>
    <x v="1"/>
  </r>
  <r>
    <x v="4"/>
    <x v="2"/>
    <m/>
    <m/>
    <m/>
    <m/>
    <s v="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Migrar la información de la base de datos de macroperfilamiento de la Dirección Seccional de Impuestos y Aduanas Bogotá a la carpeta del servidor de nivel central."/>
    <s v="Información migrada"/>
    <n v="1"/>
    <d v="2020-02-01T00:00:00"/>
    <d v="2020-02-28T00:00:00"/>
    <n v="3.8571428571428572"/>
    <n v="1"/>
    <s v="DGA_x000a_Subdirección de Gestión de Tecnologías de la Información y las Telecomunicaciones_x000a_Coordinación de Infraestructura Tecnológica_x000a__x000a_Dirección de Impuestos y Aduanas Bogotá_x000a_GIT Asistencia Tecnologica_x000a__x000a_ACTUALIZADO_x000a_30112021_x000a__x000a_REFORMULADO _x000a_09122022"/>
    <n v="1"/>
    <x v="1"/>
  </r>
  <r>
    <x v="4"/>
    <x v="2"/>
    <m/>
    <m/>
    <m/>
    <m/>
    <s v="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Emitir memorando con las instrucciones precisas respecto al uso seguro de la información, acorde con la normatividad interna y externa vigentes y, con las políticas de seguridad de la información de la DIAN."/>
    <s v="Memorando"/>
    <n v="1"/>
    <d v="2020-01-01T00:00:00"/>
    <d v="2020-02-28T00:00:00"/>
    <n v="8.2857142857142865"/>
    <n v="1"/>
    <s v="DGA_x000a__x000a_Dirección Seccional de Aduanas Bogotá_x000a_GIT Asistencia Tecnologica_x000a__x000a_ACTUALIZADO_x000a_30112021_x000a__x000a_REFORMULADO _x000a_09122022"/>
    <n v="1"/>
    <x v="1"/>
  </r>
  <r>
    <x v="4"/>
    <x v="2"/>
    <m/>
    <m/>
    <m/>
    <m/>
    <s v="22. Realizar acuerdos de confidencialidad a los funcionarios que tendran acceso a la carpeta pública. "/>
    <s v="Realizar acuerdos de confidencialidad a los funcionarios que tendran acceso a la carpeta pública. "/>
    <s v="Informe de los acuerdos de confidencialidad suscritos"/>
    <n v="1"/>
    <d v="2020-03-01T00:00:00"/>
    <d v="2020-06-30T00:00:00"/>
    <n v="17.285714285714285"/>
    <n v="1"/>
    <s v="DGA_x000a__x000a_Dirección Seccional de Aduanas Bogotá_x000a_GIT Asistencia Tecnologica_x000a__x000a_ACTUALIZADO_x000a_30112021_x000a__x000a_REFORMULADO _x000a_09122022"/>
    <n v="1"/>
    <x v="1"/>
  </r>
  <r>
    <x v="4"/>
    <x v="2"/>
    <m/>
    <m/>
    <m/>
    <m/>
    <s v="23. Realizar acuerdos de confidencialidad a los funcionarios que tendran acceso a la carpeta pública. "/>
    <s v="Enviar los Acuerdos de Confidencialidad de los funcionarios coordinadores de reconocimiento de carga, debidamente suscritos, a la Coordinación de Historias Laborales."/>
    <s v="Oficio-Documento de entrega de los Acuerdos de confidencialidad a la Coordinación de Historias Laborales."/>
    <n v="1"/>
    <d v="2020-07-01T00:00:00"/>
    <d v="2020-08-30T00:00:00"/>
    <n v="8.5714285714285712"/>
    <n v="1"/>
    <s v="DGA_x000a__x000a_Dirección Seccional de Aduanas Bogotá_x000a_GIT Asistencia Tecnologica_x000a__x000a_ACTUALIZADO_x000a_30112021_x000a__x000a_REFORMULADO _x000a_09122022"/>
    <n v="1"/>
    <x v="1"/>
  </r>
  <r>
    <x v="4"/>
    <x v="2"/>
    <m/>
    <m/>
    <m/>
    <m/>
    <s v="24. Realizar verificación de los roles asignados a los funcionarios de la planta de personal de la División y GIT Control Carga y enviar solicitud de actualización. "/>
    <s v="Solicitar a la Subdirección de Gestión de Tecnología la actualización de los roles de los sistemas de información, cumpliendo lo establecido en el procedimiento PR-SI-142."/>
    <s v="Solicitud a la Subdirección de Gestión de Tecnología con el listado actualizado de roles para ser depurado. "/>
    <n v="1"/>
    <d v="2020-01-01T00:00:00"/>
    <d v="2020-02-28T00:00:00"/>
    <n v="8.2857142857142865"/>
    <n v="1"/>
    <s v="DGA_x000a_DS- Subproceso Operación Aduanera_x000a_Direcciones Seccionales de Aduanas de Barranquilla, Bogota y Cartagena"/>
    <n v="1"/>
    <x v="1"/>
  </r>
  <r>
    <x v="4"/>
    <x v="2"/>
    <m/>
    <m/>
    <m/>
    <m/>
    <s v="25. Realizar la actualización de los roles asignados en los sistemas de información, de acuerdo al listado suministrado por las Direcciones Seccionales"/>
    <s v="Realizar la actualización de los roles asignados en los sistemas de información, de acuerdo al listado suministrado por las Direcciones Seccionales"/>
    <s v="Reporte de asignación de roles actualizado"/>
    <n v="1"/>
    <d v="2020-03-01T00:00:00"/>
    <d v="2020-06-30T00:00:00"/>
    <n v="17.285714285714285"/>
    <n v="1"/>
    <s v="DGA_x000a_NC - Subproceso Innovación y Tecnología_x000a_Subdirección de Gestión de Tecnologías de la Información y las Telecomunicaciones_x000a__x000a_ACTUALIZADO_x000a_30112021_x000a__x000a_REFORMULADO_x000a_09122022"/>
    <n v="1"/>
    <x v="1"/>
  </r>
  <r>
    <x v="4"/>
    <x v="2"/>
    <s v="INSP. 1707022418 _x000a_H 1,2,3,4,5,6,7_x000a__x000a_Tránsito Aduanero"/>
    <s v="RG1"/>
    <s v="H1.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s v="DGA_x000a_NC - Subproceso Seguridad de la Información_x000a_Oficina de Seguridad de la Información_x000a__x000a_ACTUALIZADO_x000a_30112021"/>
    <n v="1"/>
    <x v="1"/>
  </r>
  <r>
    <x v="4"/>
    <x v="2"/>
    <m/>
    <m/>
    <s v="H2.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
    <m/>
    <s v="2. Realizar seguimiento a las tareas del plan de trabajo."/>
    <s v="Realizar seguimiento a las tareas del plan de trabajo."/>
    <s v="Reunión seguimiento"/>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Subdirección de Gestión de Tecnologías de Información y Telecomunicaciones_x000a__x000a_NC - Subproceso Desarrollo del Talento Humano_x000a_Subdirección Escuela de Impuestos y Aduanas_x000a__x000a_ACTUALIZADO_x000a_30112021"/>
    <n v="1"/>
    <x v="1"/>
  </r>
  <r>
    <x v="4"/>
    <x v="2"/>
    <m/>
    <m/>
    <s v="H3.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s v="DGA_x000a_NC - Subproceso Seguridad de la Información_x000a_Oficina de Seguridad de la Información_x000a__x000a_ACTUALIZADO_x000a_30112021"/>
    <n v="1"/>
    <x v="1"/>
  </r>
  <r>
    <x v="4"/>
    <x v="2"/>
    <m/>
    <m/>
    <s v="H4.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s v="DGA_x000a_NC - Subproceso Seguridad de la Información_x000a_Oficina de Seguridad de la Información_x000a__x000a_NC - Subproceso Innovación y Tecnología_x000a_Subdirección de Gestión de Tecnología de Información y Telecomunicaciones_x000a__x000a_ACTUALIZADO_x000a_30112021"/>
    <n v="1"/>
    <x v="1"/>
  </r>
  <r>
    <x v="4"/>
    <x v="2"/>
    <m/>
    <m/>
    <s v="H5.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s v="DGA_x000a_DS - Subproceso Operación Aduanera_x000a_Direcciones Seccionales de impuestos y Aduanas y de Aduanas_x000a__x000a_ACTUALIZADO_x000a_30112021"/>
    <n v="1"/>
    <x v="1"/>
  </r>
  <r>
    <x v="4"/>
    <x v="2"/>
    <m/>
    <m/>
    <s v="H6.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m/>
    <s v="6.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_x000a_"/>
    <n v="1"/>
    <x v="1"/>
  </r>
  <r>
    <x v="4"/>
    <x v="2"/>
    <m/>
    <m/>
    <s v="H7. Autorizaciones de tránsitos aduaneros nacionales en la Dirección Seccional de Impuestos y Aduanas de Buenaventura sin el cumplimiento de requisitos, en contravía de lo establecido en el procedimiento PR-OA-0178 “Autorización de tránsito"/>
    <m/>
    <s v="7. Definir los requerimientos no funcionales "/>
    <s v="Definir los requerimientos no funcionales "/>
    <s v="Documento de requerimientos no funcionales V1"/>
    <n v="1"/>
    <d v="2024-03-01T00:00:00"/>
    <d v="2025-03-31T00:00:00"/>
    <n v="56.428571428571431"/>
    <n v="1"/>
    <s v="DGA_x000a_NC - Subproceso Innovación y Tecnología_x000a_Dirección de Gestión de Innovación y Tecnología_x000a_"/>
    <n v="1"/>
    <x v="1"/>
  </r>
  <r>
    <x v="4"/>
    <x v="2"/>
    <m/>
    <m/>
    <m/>
    <m/>
    <s v="8.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_x000a_"/>
    <n v="1"/>
    <x v="1"/>
  </r>
  <r>
    <x v="4"/>
    <x v="2"/>
    <m/>
    <m/>
    <m/>
    <m/>
    <s v="9. Definir un plan de trabajo de desarrollo de la solución tecnológica "/>
    <s v="Definir un plan de trabajo de desarrollo de la solución tecnológica "/>
    <s v="Plan de trabajo V1"/>
    <n v="1"/>
    <d v="2024-03-01T00:00:00"/>
    <d v="2025-03-31T00:00:00"/>
    <n v="56.428571428571431"/>
    <n v="1"/>
    <s v="DGA_x000a_NC - Subproceso Innovación y Tecnología_x000a_Dirección de Gestión de Innovación y Tecnología_x000a_"/>
    <n v="1"/>
    <x v="1"/>
  </r>
  <r>
    <x v="4"/>
    <x v="2"/>
    <m/>
    <m/>
    <m/>
    <m/>
    <s v="10.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 Subproceso Operación Aduanera_x000a_Subdirección de Operación Aduanera_x000a__x000a_NC - Subproceso Innovación y Tecnología_x000a_Dirección de Gestión de Innovación y Tecnología_x000a_"/>
    <n v="1"/>
    <x v="1"/>
  </r>
  <r>
    <x v="4"/>
    <x v="2"/>
    <m/>
    <m/>
    <m/>
    <m/>
    <s v="11. Iniciar el desarrollo de la solución tecnológica."/>
    <s v="Desarrollo de la solución"/>
    <s v="Informes de seguimiento"/>
    <n v="3"/>
    <d v="2025-04-01T00:00:00"/>
    <d v="2026-07-31T00:00:00"/>
    <n v="69.428571428571431"/>
    <n v="0.61"/>
    <s v="DGA_x000a_NC - Subproceso Innovación y Tecnología_x000a_Dirección de Gestión de Innovación y Tecnología_x000a_"/>
    <n v="0.61"/>
    <x v="0"/>
  </r>
  <r>
    <x v="4"/>
    <x v="2"/>
    <m/>
    <m/>
    <m/>
    <m/>
    <s v="12.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_x000a_"/>
    <n v="0"/>
    <x v="0"/>
  </r>
  <r>
    <x v="4"/>
    <x v="2"/>
    <m/>
    <m/>
    <m/>
    <m/>
    <s v="13.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Subdirección de Operación Aduanera_x000a__x000a_NC - Subproceso Innovación y Tecnología_x000a_Dirección de Gestión de Innovación y Tecnología_x000a_"/>
    <n v="0"/>
    <x v="0"/>
  </r>
  <r>
    <x v="4"/>
    <x v="2"/>
    <m/>
    <m/>
    <m/>
    <m/>
    <s v="14. Verificación   del  2%  por parte del jefe de Operación Aduanera o a quien corresponda  del  correcto diligenciamiento de las actas de diligencia y verificar que las mismas cuenten con su respectivo auto comisorio para las operaciones de Transito Aduanero Internacional y/o cabotaje. "/>
    <s v="1.  Verificar que las actuaciones de los funcionarios se encuentren de conformidad con las actas de diligencia vs.  los autos comisorios._x000a_                                                                              _x000a_"/>
    <s v="Acta de verificación trimestral de actas de diligencia Vs. autos comisorios._x000a__x000a_"/>
    <n v="4"/>
    <d v="2023-05-01T00:00:00"/>
    <d v="2024-06-30T00:00:00"/>
    <n v="60.857142857142854"/>
    <n v="1"/>
    <s v="DGA_x000a_NC – Subproceso Operación Aduanera_x000a_Direcciones Seccionales de Impuestos y Aduanas y Direcciones Seccionales de Aduanas_x000a_Divisiones de  Operaciòn Aduanera_x000a_Divisiones de transito y carga o a quien corresponda."/>
    <n v="1"/>
    <x v="1"/>
  </r>
  <r>
    <x v="4"/>
    <x v="2"/>
    <m/>
    <m/>
    <m/>
    <m/>
    <s v="15. Seguimiento semestral del 2% por parte de la Subdirección de Operación Aduanera a las actuaciones  sobre los Documentos de los DTAI y/o cabotajes."/>
    <s v="  informes semestrales sobre las inconsistencias encontradas o informe de no inconsistencias                                                    "/>
    <s v="_x000a__x000a_Informe semestral de los resultados del seguimiento y gestiòn de inconsistencia, si hay lugar."/>
    <n v="2"/>
    <d v="2023-05-01T00:00:00"/>
    <d v="2024-06-30T00:00:00"/>
    <n v="60.857142857142854"/>
    <n v="1"/>
    <s v="DGA_x000a_NC – Subproceso Operación Aduanera_x000a_Subdirección de Operación Aduanera"/>
    <n v="1"/>
    <x v="1"/>
  </r>
  <r>
    <x v="4"/>
    <x v="2"/>
    <m/>
    <m/>
    <m/>
    <m/>
    <s v="16. Actualizar el procedimiento PR­-OA­0178 “Autorización de Tránsito Aduanero Nacional “ "/>
    <s v="Revisar y actualizar el procedimiento PR­-OA­-0178 “Autorización de Tránsito Aduanero Nacional “ "/>
    <s v="Procedimiento actualizado"/>
    <n v="1"/>
    <d v="2020-01-01T00:00:00"/>
    <d v="2020-07-31T00:00:00"/>
    <n v="30.285714285714285"/>
    <n v="1"/>
    <s v="DGA_x000a_NC – Subproceso Operación Aduanera_x000a_Subdirección de Operación Aduanera_x000a_Coordinación de Organización y Gestión de Calidad"/>
    <n v="1"/>
    <x v="1"/>
  </r>
  <r>
    <x v="4"/>
    <x v="2"/>
    <m/>
    <m/>
    <m/>
    <m/>
    <s v="17. Actualizar la matriz de riesgos del Proceso de Operación Aduanera "/>
    <s v="Actualizar las matriz de operación aduanera."/>
    <s v="Matriz de Riesgos actualizada "/>
    <n v="1"/>
    <d v="2020-01-01T00:00:00"/>
    <d v="2022-06-30T00:00:00"/>
    <n v="130.14285714285714"/>
    <n v="1"/>
    <s v="DGA_x000a_NC – Subproceso Operación Aduanera_x000a_Subdirección de Operación Aduanera_x000a_Coordinación de Procesos y Riesgos Operacionales"/>
    <n v="1"/>
    <x v="1"/>
  </r>
  <r>
    <x v="4"/>
    <x v="2"/>
    <m/>
    <m/>
    <m/>
    <m/>
    <s v="18. Colocar en producción el servicio Informático Electrónico de Tránsito Aduanero (MUISCA) a nivel Nacional "/>
    <s v="Implementación del servicio"/>
    <s v="Servicio implementado"/>
    <n v="1"/>
    <d v="2020-04-15T00:00:00"/>
    <d v="2020-07-31T00:00:00"/>
    <n v="15.285714285714286"/>
    <n v="1"/>
    <s v="DGA_x000a_NC - Subproceso Innovación y Tecnología_x000a_Subdirección de Gestión de Tecnología de Información y Telecomunicaciones_x000a__x000a_NC - Subproceso Operación Aduanera_x000a_Subdirección de Gestión de Comercio Exterior_x000a__x000a_ACTUALIZADO_x000a_30112021"/>
    <n v="1"/>
    <x v="1"/>
  </r>
  <r>
    <x v="4"/>
    <x v="2"/>
    <m/>
    <m/>
    <m/>
    <m/>
    <s v="19. 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s v="DGA_x000a_NC – Subproceso Operación Aduanera_x000a_División Gestión Control Carga_x000a_"/>
    <n v="1"/>
    <x v="1"/>
  </r>
  <r>
    <x v="4"/>
    <x v="2"/>
    <s v="INSP. 1707022428_x000a_H 1,2,3_x000a__x000a_Verificación al control de mantenimiento de requisitos y obligaciones a los operadores de_x000a_tráfico postal y envíos urgentes"/>
    <s v="RG1"/>
    <s v="H1.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1"/>
  </r>
  <r>
    <x v="4"/>
    <x v="2"/>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s v="DGA_x000a_NC – Subproceso Operación Aduanera_x000a_Subdirección de Registro y Control Aduanero_x000a__x000a_ACTUALIZADO_x000a_30112021_x000a__x000a_REFORMULADO_x000a_09122022"/>
    <n v="1"/>
    <x v="1"/>
  </r>
  <r>
    <x v="4"/>
    <x v="2"/>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s v="DGA_x000a_NC – Subproceso Operación Aduanera_x000a_Subdirección de Operación Aduanera_x000a__x000a_ACTUALIZADO_x000a_30112021_x000a__x000a_REFORMULADO_x000a_09122022"/>
    <n v="1"/>
    <x v="1"/>
  </r>
  <r>
    <x v="4"/>
    <x v="2"/>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s v="DGA_x000a_NC – Subproceso Operación Aduanera_x000a_Subdirección de Registro y Control Aduanero_x000a__x000a_ACTUALIZADO_x000a_30112021_x000a__x000a_REFORMULADO_x000a_09122022"/>
    <n v="1"/>
    <x v="1"/>
  </r>
  <r>
    <x v="4"/>
    <x v="2"/>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s v="DGA_x000a_NC – Subproceso Operación Aduanera_x000a_Subdirección de Registro y Control Aduanero_x000a__x000a_ACTUALIZADO_x000a_30112021_x000a__x000a_REFORMULADO_x000a_09122022"/>
    <n v="1"/>
    <x v="1"/>
  </r>
  <r>
    <x v="4"/>
    <x v="2"/>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s v="DGA_x000a_NC – Subproceso Operación Aduanera_x000a_Subdirección de Registro y Control Aduanero_x000a__x000a_ACTUALIZADO_x000a_30112021_x000a__x000a_REFORMULADO_x000a_09122022"/>
    <n v="1"/>
    <x v="1"/>
  </r>
  <r>
    <x v="4"/>
    <x v="2"/>
    <m/>
    <m/>
    <s v="H2.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s v="DGA_x000a_NC – Subproceso Operación Aduanera_x000a_Subdirección de Registro y Control Aduanero_x000a__x000a_ACTUALIZADO_x000a_30112021_x000a__x000a_REFORMULADO_x000a_09122022"/>
    <n v="1"/>
    <x v="1"/>
  </r>
  <r>
    <x v="4"/>
    <x v="2"/>
    <m/>
    <m/>
    <m/>
    <m/>
    <m/>
    <s v="Revisar aleatoriamente los informes de visitas de mantenimiento de requisitos realizadas, en cuanto al cumplimiento del procedimiento y a su contenido."/>
    <s v="Listado de selección "/>
    <n v="1"/>
    <d v="2022-07-01T00:00:00"/>
    <d v="2022-07-31T00:00:00"/>
    <n v="4.2857142857142856"/>
    <n v="1"/>
    <s v="DGA_x000a_NC – Subproceso Operación Aduanera_x000a_Subdirección de Registro y Control Aduanero_x000a__x000a_ACTUALIZADO_x000a_30112021_x000a__x000a_REFORMULADO_x000a_09122022"/>
    <n v="1"/>
    <x v="1"/>
  </r>
  <r>
    <x v="4"/>
    <x v="2"/>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s v="DGA_x000a_NC – Subproceso Operación Aduanera_x000a_Subdirección de Registro y Control Aduanero_x000a__x000a_ACTUALIZADO_x000a_30112021_x000a__x000a_REFORMULADO_x000a_09122022"/>
    <n v="1"/>
    <x v="1"/>
  </r>
  <r>
    <x v="4"/>
    <x v="2"/>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1"/>
  </r>
  <r>
    <x v="4"/>
    <x v="2"/>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s v="DGA_x000a_DS- Subproceso Operación Aduanera_x000a_Dirección Seccional de Aduanas de Bogotá  _x000a__x000a_ACTUALIZADO_x000a_30112021"/>
    <n v="1"/>
    <x v="1"/>
  </r>
  <r>
    <x v="4"/>
    <x v="2"/>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Cali_x000a__x000a_ACTUALIZADO_x000a_30112021_x000a__x000a_REFORMULADO_x000a_09122022_x000a_"/>
    <n v="1"/>
    <x v="1"/>
  </r>
  <r>
    <x v="4"/>
    <x v="2"/>
    <m/>
    <m/>
    <s v="H3.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Barranquilla_x000a__x000a_ACTUALIZADO_x000a_30112021_x000a__x000a_REFORMULADO_x000a_09122022"/>
    <n v="1"/>
    <x v="1"/>
  </r>
  <r>
    <x v="4"/>
    <x v="2"/>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Medellín_x000a__x000a_ACTUALIZADO_x000a_30112021_x000a__x000a_REFORMULADO_x000a_09122022"/>
    <n v="1"/>
    <x v="1"/>
  </r>
  <r>
    <x v="4"/>
    <x v="2"/>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1"/>
  </r>
  <r>
    <x v="4"/>
    <x v="2"/>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s v="TECNOLÓGICO ADUANERO"/>
    <s v="0304-RG 1_x000a_RFC1_x000a__x000a_0307-RG2_x000a_RFC1_x000a__x000a_00307-RG2_x000a_RFC2"/>
    <s v="TECNOLÓGICO ADUANERO_x000a__x000a_Insp. 17070304_x000a_Insp. 17070307_x000a_Insp. 17070333"/>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a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_x000a__x000a__x000a_1. Solución tecnológica del Proyecto de Desaduanamiento que mitiguen los siguientes riegos:_x000a_Los sistemas de información usados en operación aduanera son vulnerables_x000a_a. Actas informales y/o incompletas:_x000a_-- Reparto automático con control de variables._x000a_-- Consulta del reparto por parte de los depósitos_x000a_-- Validación de funcionarios con el sistema de personal (que esté activo, pertenezca al área y que tenga asignada la actuación)_x000a__x000a_2. Implementación del sistema de riesgos transversal en todos los procesos aduaneros incluido Tráfico Postal_x000a__x000a_3. Sistema que permita la trazabilidad desde la solicitud hasta la entrega del acto administrativo de habilitación, inscripción y/o autorización del registro "/>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1"/>
  </r>
  <r>
    <x v="4"/>
    <x v="2"/>
    <m/>
    <m/>
    <m/>
    <m/>
    <s v="2.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1"/>
  </r>
  <r>
    <x v="4"/>
    <x v="2"/>
    <m/>
    <m/>
    <m/>
    <m/>
    <s v="3. Definir los requerimientos no funcionales "/>
    <s v="Documento de requerimientos no funcionales V1"/>
    <s v="Documento de requerimientos no funcionales V1"/>
    <n v="1"/>
    <d v="2024-03-01T00:00:00"/>
    <d v="2025-03-31T00:00:00"/>
    <n v="56.428571428571431"/>
    <n v="1"/>
    <s v="DGA_x000a_NC - Subproceso Innovación y Tecnología_x000a_Subdirección de Innovación y Proyectos_x000a_"/>
    <n v="1"/>
    <x v="1"/>
  </r>
  <r>
    <x v="4"/>
    <x v="2"/>
    <m/>
    <m/>
    <m/>
    <m/>
    <s v="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1"/>
  </r>
  <r>
    <x v="4"/>
    <x v="2"/>
    <m/>
    <m/>
    <m/>
    <m/>
    <s v="5. Definir un plan de trabajo de desarrollo de la solución tecnológica "/>
    <s v="Plan de trabajo V1"/>
    <s v="Plan de trabajo V1"/>
    <n v="1"/>
    <d v="2024-03-01T00:00:00"/>
    <d v="2025-03-31T00:00:00"/>
    <n v="56.428571428571431"/>
    <n v="1"/>
    <s v="DGA_x000a_NC - Subproceso Innovación y Tecnología_x000a_Subdirección de Innovación y Proyectos_x000a_"/>
    <n v="1"/>
    <x v="1"/>
  </r>
  <r>
    <x v="4"/>
    <x v="2"/>
    <m/>
    <m/>
    <m/>
    <m/>
    <s v="6. Aprobar o validar el plan de trabajo de la implementación de la solución tecnológica "/>
    <s v="Plan de trabajo aprobado V1"/>
    <s v="Plan de trabajo aprobado V1"/>
    <n v="1"/>
    <d v="2024-03-01T00:00:00"/>
    <d v="2025-03-31T00:00:00"/>
    <n v="56.428571428571431"/>
    <n v="1"/>
    <s v="DGA_x000a_NC - Subproceso Innovación y Tecnología_x000a_Subdirección de Innovación y Proyectos_x000a_"/>
    <n v="1"/>
    <x v="1"/>
  </r>
  <r>
    <x v="4"/>
    <x v="2"/>
    <m/>
    <m/>
    <m/>
    <m/>
    <s v="7. Iniciar el desarrollo de la solución tecnológica."/>
    <s v="Informes de seguimiento"/>
    <s v="Informes de seguimiento"/>
    <n v="2"/>
    <d v="2025-04-01T00:00:00"/>
    <d v="2026-07-31T00:00:00"/>
    <n v="69.428571428571431"/>
    <n v="0.69499999999999995"/>
    <s v="DGA_x000a_NC – Subproceso Operación Aduanera_x000a_Dirección de Gestión de Aduanas_x000a_Subdirección de Operación Aduanera_x000a__x000a_ACTUALIZADO_x000a_30112021"/>
    <n v="0.69499999999999995"/>
    <x v="0"/>
  </r>
  <r>
    <x v="4"/>
    <x v="2"/>
    <m/>
    <m/>
    <m/>
    <m/>
    <s v="8. Iniciar la implementación de la solución tecnológica"/>
    <s v=" (01) Un  formato de Aceptación de Pruebas funcionales y salida a producción - FT-IIT-1851."/>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ACTUALIZADO_x000a_30112021"/>
    <n v="0"/>
    <x v="0"/>
  </r>
  <r>
    <x v="4"/>
    <x v="2"/>
    <m/>
    <m/>
    <m/>
    <m/>
    <s v="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10. Coordinar por parte de la Dirección Seccional capacitación  a los jefes de área sobre el procedimiento PR-IIT-0455 &quot;Gestión de accesos&quot;"/>
    <s v="Formato asistencia a capacitación sobre el procedimiento "/>
    <s v="Capacitar a los jefes de área_x000a_"/>
    <n v="1"/>
    <d v="2023-05-02T00:00:00"/>
    <d v="2023-12-31T00:00:00"/>
    <n v="34.714285714285715"/>
    <n v="1"/>
    <s v="DGA_x000a_DS – Subproceso Operación Aduanera_x000a_Direcciones Seccionales a nivel nacional_x000a_ACTUALIZADO_x000a_30112021"/>
    <n v="1"/>
    <x v="1"/>
  </r>
  <r>
    <x v="4"/>
    <x v="2"/>
    <m/>
    <m/>
    <m/>
    <m/>
    <s v="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_x000a_ "/>
    <s v="Informe de inconsistencias como resultado del control permanente de roles  y gestión, si hay lugar."/>
    <s v="1. Informe de inconsistencia._x000a_2. Informar de no existir inconsistencia."/>
    <n v="4"/>
    <d v="2023-06-01T00:00:00"/>
    <d v="2024-06-30T00:00:00"/>
    <n v="56.428571428571431"/>
    <n v="1"/>
    <s v="DGA_x000a_DS – Subproceso Operación Aduanera_x000a_Direcciones Seccionales_x000a_ División de Operación Aduanera_x000a_"/>
    <n v="1"/>
    <x v="1"/>
  </r>
  <r>
    <x v="4"/>
    <x v="2"/>
    <m/>
    <m/>
    <m/>
    <m/>
    <s v="12. Realizar verificación del  2% trimestral por parte del jefe de Operación Aduanera o a quien haga sus veces corresponda del correcto diligenciamiento de las actas de diligencia y actas de inspección."/>
    <s v="Informe de inconsistencias como resultado del control de las actas de diligencia y actas de inspección, si hay lugar."/>
    <s v="1. Informe de inconsistencia._x000a_2. Informar de no existir inconsistencia."/>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1"/>
  </r>
  <r>
    <x v="4"/>
    <x v="2"/>
    <m/>
    <m/>
    <m/>
    <m/>
    <s v="13. Gestionar con la Oficina de Seguridad de la Información (OSI),  sensibilización a los funcionarios respecto a la seguridad de la información, compromiso de confidencialidad y demás aspectos relativos a la seguridad de la información."/>
    <s v="Lista de asistencia a la sensibilización respecto del manejo de seguridad de la información."/>
    <s v="Lista de asistencia a la capacitación."/>
    <n v="1"/>
    <d v="2023-05-02T00:00:00"/>
    <d v="2023-12-31T00:00:00"/>
    <n v="34.714285714285715"/>
    <n v="1"/>
    <s v="DGA_x000a_NC - Subproceso Innovación y Tecnología_x000a_Dirección de Gestión de Aduanas_x000a_Subdirección de Operación Aduanera_x000a_Subdirección de Registro y Control Aduanero"/>
    <n v="1"/>
    <x v="1"/>
  </r>
  <r>
    <x v="4"/>
    <x v="2"/>
    <m/>
    <m/>
    <m/>
    <m/>
    <s v="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
    <s v="1. Lista de asistentes al énfasis de los lineamientos sobre la aplicación de los lineamientos del memorando 0024 de 2020.                                                                                                                                                                                                                                                         "/>
    <s v="Cumplir los lineamientos para la solicitud de implementación de reglas de selectividad."/>
    <n v="1"/>
    <d v="2023-05-01T00:00:00"/>
    <d v="2024-07-31T00:00:00"/>
    <n v="65.285714285714292"/>
    <n v="1"/>
    <s v="DGA_x000a_NC - Subproceso Innovación y Tecnología_x000a_Subdirección de Operación Aduanera"/>
    <n v="1"/>
    <x v="1"/>
  </r>
  <r>
    <x v="4"/>
    <x v="2"/>
    <m/>
    <m/>
    <m/>
    <m/>
    <s v=" 15. Verificación semestral  del 2% por parte del jefe de Operación aduanera o quien haga sus veces sobre el cumplimiento de los lineamientos emitidos en el memorando 0024 de 2020, respecto de la  inclusión forzosa y la selectividad aduanera."/>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1"/>
  </r>
  <r>
    <x v="4"/>
    <x v="2"/>
    <m/>
    <m/>
    <m/>
    <m/>
    <s v="16. Proyecto Sistema de Gestión de Seguridad y Privacidad de la Información"/>
    <s v="Evaluación final del nivel de madurez del SGSPI "/>
    <s v="Implementación del proyecto de acuerdo con las fases y entregables definidos_x000a_"/>
    <n v="1"/>
    <d v="2022-11-14T00:00:00"/>
    <d v="2024-06-15T00:00:00"/>
    <n v="82.714285714285708"/>
    <n v="1"/>
    <s v="DGA_x000a_NC - Subproceso Innovación y Tecnología_x000a_Oficina de Seguridad de la Información"/>
    <n v="1"/>
    <x v="1"/>
  </r>
  <r>
    <x v="4"/>
    <x v="2"/>
    <m/>
    <m/>
    <m/>
    <m/>
    <s v="17. Proyecto SOC (Centro de Operación de Seguridad)"/>
    <s v="´- Diseño del SOC_x000a_- Estrategia de Implementación_x000a_- Servicios implementados de acuerdo con el Diseño"/>
    <s v="Implementación del proyecto"/>
    <n v="3"/>
    <d v="2024-02-01T00:00:00"/>
    <d v="2028-11-30T00:00:00"/>
    <n v="252"/>
    <n v="0.3"/>
    <s v="DGA_x000a_NC - Subproceso Innovación y Tecnología_x000a_Oficina de Seguridad de la Información"/>
    <n v="0.3"/>
    <x v="0"/>
  </r>
  <r>
    <x v="4"/>
    <x v="2"/>
    <m/>
    <m/>
    <m/>
    <m/>
    <s v="18. Diseño, estructuración y creación de la matriz de roles y responsabilidades."/>
    <s v="Matriz de roles y responsabilidades estructurada."/>
    <s v="Diseño"/>
    <n v="1"/>
    <d v="2023-02-15T00:00:00"/>
    <d v="2025-03-31T00:00:00"/>
    <n v="110.71428571428571"/>
    <n v="1"/>
    <s v="DGA_x000a_NC - Subproceso Innovación y Tecnología_x000a_Oficina de Seguridad de la Información"/>
    <n v="1"/>
    <x v="1"/>
  </r>
  <r>
    <x v="4"/>
    <x v="2"/>
    <m/>
    <m/>
    <m/>
    <m/>
    <s v="19. Diseño y estructuración del plan de migración y cierre de los aplicativos no corporativos. (plan transición aplicativos)"/>
    <s v="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
    <s v="Diseño"/>
    <s v="13.00 _x000a__x000a_34.00"/>
    <d v="2022-10-01T00:00:00"/>
    <d v="2025-12-31T00:00:00"/>
    <n v="169.57142857142858"/>
    <n v="1"/>
    <s v="DGA_x000a_NC - Subproceso Innovación y Tecnología_x000a_Dirección de Gestión de Innovación y Proyectos"/>
    <n v="1"/>
    <x v="1"/>
  </r>
  <r>
    <x v="4"/>
    <x v="2"/>
    <m/>
    <m/>
    <m/>
    <m/>
    <s v="20.  Implementar ajuste al proceso de verificación de usuarios (bloqueo no activos)"/>
    <s v="El  procedimiento se actualizo el año pasado en su ultima versión y corresponde a Gestión de accesos PR-IIT-0455 instructivos 0273_0251."/>
    <s v="Actualización"/>
    <n v="1"/>
    <d v="2023-01-01T00:00:00"/>
    <d v="2023-12-31T00:00:00"/>
    <n v="52"/>
    <n v="1"/>
    <s v="DGA_x000a_NC - Subproceso Innovación y Tecnología_x000a_Dirección de Gestión de Innovación y Proyectos"/>
    <n v="1"/>
    <x v="1"/>
  </r>
  <r>
    <x v="4"/>
    <x v="2"/>
    <m/>
    <m/>
    <m/>
    <m/>
    <s v="21.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1"/>
  </r>
  <r>
    <x v="4"/>
    <x v="2"/>
    <m/>
    <m/>
    <m/>
    <m/>
    <s v="22. Definir los requerimientos no funcionales "/>
    <s v="Documento de requerimientos no funcionales V1"/>
    <s v="Documento de requerimientos no funcionales V1"/>
    <n v="1"/>
    <d v="2024-02-01T00:00:00"/>
    <d v="2025-03-31T00:00:00"/>
    <n v="60.571428571428569"/>
    <n v="1"/>
    <s v="DGA_x000a_NC - Subproceso Innovación y Tecnología_x000a_Subdirección de Innovación y Proyectos_x000a_"/>
    <n v="1"/>
    <x v="1"/>
  </r>
  <r>
    <x v="4"/>
    <x v="2"/>
    <m/>
    <m/>
    <m/>
    <m/>
    <s v="23. Iniciar el proceso de contratación"/>
    <s v="Documento de validación o aceptación del proceso de contratación"/>
    <s v="Documento de validación o aceptación del proceso de contratación"/>
    <n v="1"/>
    <d v="2023-11-01T00:00:00"/>
    <d v="2025-03-31T00:00:00"/>
    <n v="73.714285714285708"/>
    <n v="1"/>
    <s v="DGA_x000a_NC - Subproceso Innovación y Tecnología_x000a_Subdirección de Innovación y Proyectos_x000a_"/>
    <n v="1"/>
    <x v="1"/>
  </r>
  <r>
    <x v="4"/>
    <x v="2"/>
    <m/>
    <m/>
    <m/>
    <m/>
    <s v="2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1"/>
  </r>
  <r>
    <x v="4"/>
    <x v="2"/>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1"/>
  </r>
  <r>
    <x v="4"/>
    <x v="2"/>
    <m/>
    <m/>
    <m/>
    <m/>
    <s v="26. Aprobar o validar el plan de trabajo de la implementación de la solución tecnológica "/>
    <s v="Plan de trabajo aprobado V1"/>
    <s v="Plan de trabajo aprobado V1"/>
    <n v="1"/>
    <d v="2023-11-01T00:00:00"/>
    <d v="2025-05-31T00:00:00"/>
    <n v="82.428571428571431"/>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1"/>
  </r>
  <r>
    <x v="4"/>
    <x v="2"/>
    <m/>
    <m/>
    <m/>
    <m/>
    <s v="27. Iniciar el desarrollo de la solución tecnológica."/>
    <s v="Informes de seguimiento"/>
    <s v="Informes de seguimiento"/>
    <n v="3"/>
    <d v="2026-07-01T00:00:00"/>
    <d v="2027-03-31T00:00:00"/>
    <n v="39"/>
    <n v="0"/>
    <s v="DGA_x000a_NC - Subproceso Innovación y Tecnología_x000a_Subdirección de Innovación y Proyectos_x000a_"/>
    <n v="0"/>
    <x v="0"/>
  </r>
  <r>
    <x v="4"/>
    <x v="2"/>
    <m/>
    <m/>
    <m/>
    <m/>
    <s v="28. Iniciar la implementación de la solución tecnológica"/>
    <s v=" (01) Un  formato de Aceptación de Pruebas funcionales y salida a producción - FT-IIT-1851."/>
    <s v=" (01) Un  formato de Aceptación de Pruebas funcionales y salida a producción - FT-IIT-1851."/>
    <n v="1"/>
    <d v="2026-07-01T00:00:00"/>
    <d v="2027-03-31T00:00:00"/>
    <n v="39"/>
    <n v="0"/>
    <s v="DGA_x000a_NC – Subproceso Operación Aduanera_x000a_Dirección de Gestión de Aduanas_x000a_Subdirección de Operación Aduanera_x000a__x000a_ACTUALIZADO_x000a_30112021"/>
    <n v="0"/>
    <x v="0"/>
  </r>
  <r>
    <x v="4"/>
    <x v="2"/>
    <m/>
    <m/>
    <m/>
    <m/>
    <s v="2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
    <s v="Lista de asistentes al énfasis de los lineamientos sobre la aplicación de los lineamientos del memorando 0024 de 2020._x000a_                                                                                                                                                                                                                                                     "/>
    <s v="Cumplir los lineamientos para la solicitud de implementación de reglas de selectividad."/>
    <n v="1"/>
    <d v="2023-05-01T00:00:00"/>
    <d v="2023-07-31T00:00:00"/>
    <n v="13"/>
    <n v="1"/>
    <s v="DGA_x000a_NC - Subproceso Innovación y Tecnología_x000a_Subdirección de Operación Aduanera"/>
    <n v="1"/>
    <x v="1"/>
  </r>
  <r>
    <x v="4"/>
    <x v="2"/>
    <m/>
    <m/>
    <m/>
    <m/>
    <s v="31. Verificación semestral  del 2% por parte del jefe de Operación aduanera o quien haga sus veces sobre el cumplimiento de los lineamientos emitidos en el memorando 0024 de 2020, respecto a trafico postal y envíos urgentes."/>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1"/>
  </r>
  <r>
    <x v="4"/>
    <x v="2"/>
    <m/>
    <m/>
    <m/>
    <m/>
    <s v="32. Iniciar el desarrollo de la solución tecnológica."/>
    <s v="Informes de seguimiento"/>
    <s v="Informes de seguimiento"/>
    <n v="9"/>
    <d v="2025-06-01T00:00:00"/>
    <d v="2027-09-30T00:00:00"/>
    <n v="121.57142857142857"/>
    <n v="0"/>
    <s v="DGA_x000a_NC - Subproceso Innovación y Tecnología_x000a_Subdirección de Innovación y Proyectos"/>
    <n v="0"/>
    <x v="0"/>
  </r>
  <r>
    <x v="4"/>
    <x v="2"/>
    <m/>
    <m/>
    <m/>
    <m/>
    <s v="33. Iniciar la implementación de la solución tecnológica"/>
    <s v=" (01) Un  formato de Aceptación de Pruebas funcionales y salida a producción - FT-IIT-1851."/>
    <s v=" (01) Un  formato de Aceptación de Pruebas funcionales y salida a producción - FT-IIT-1851."/>
    <n v="1"/>
    <d v="2025-06-01T00:00:00"/>
    <d v="2027-09-30T00:00:00"/>
    <n v="121.57142857142857"/>
    <n v="0"/>
    <s v="DGA_x000a_NC – Subproceso Operación Aduanera_x000a_Dirección de Gestión de Aduanas_x000a_Subdirección de Operación Aduanera_x000a__x000a_ACTUALIZADO_x000a_30112021"/>
    <n v="0"/>
    <x v="0"/>
  </r>
  <r>
    <x v="4"/>
    <x v="2"/>
    <m/>
    <m/>
    <m/>
    <m/>
    <s v="34.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9-30T00:00:00"/>
    <n v="65.1428571428571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35. Establecer mecanismo de control y seguimiento al estado y vencimiento de las solicitudes de habilitación, inscripción o autorización, presentadas a la Subdirección de Registro y Control Aduanero."/>
    <s v="Reportes y soportes del seguimiento mensual, de acuerdo a la información contenida en el aplicativo._x000a__x000a_4 reportes de seguimientos (trimestral), con soportes."/>
    <s v="-  Reporte periódico generado por el aplicativo Regystrar con solicitudes en reparto._x000a__x000a_-  Verificación de las solicitudes que se encuentran en proceso de sustanciación, de acuerdo al reporte periódico generado por el aplicativo_x000a__x000a_-Soportes del seguimiento realizado."/>
    <n v="1"/>
    <d v="2023-02-01T00:00:00"/>
    <d v="2024-03-01T00:00:00"/>
    <n v="56.285714285714285"/>
    <n v="1"/>
    <s v="DGA_x000a_NC - Subproeso Operación Aduanera_x000a_Subdirección de Registro y Control Aduanero"/>
    <n v="1"/>
    <x v="1"/>
  </r>
  <r>
    <x v="4"/>
    <x v="2"/>
    <m/>
    <m/>
    <m/>
    <m/>
    <s v="36. Realizar la verificación y depuración de acuerdos de confiabilidad de los funcionarios de la Subdirección."/>
    <s v="Base de datos verificada y actualizada_x000a__x000a_Reportes a la Subdirectora en caso de presentarse ingreso de nuevos funcionarios con la verificación de la firma del acuerdo"/>
    <s v="Verificación y actualización de ser el caso, de la base de datos con los acuerdos de confidencialidad."/>
    <n v="1"/>
    <d v="2023-03-01T00:00:00"/>
    <d v="2023-05-31T00:00:00"/>
    <n v="13"/>
    <n v="1"/>
    <s v="DGA_x000a_NC - Subproeso Operación Aduanera_x000a_Subdirección de Registro y Control Aduanero"/>
    <n v="1"/>
    <x v="1"/>
  </r>
  <r>
    <x v="4"/>
    <x v="2"/>
    <m/>
    <m/>
    <m/>
    <m/>
    <s v="37. Mantener informados y actualizados a los funcionarios sobre las normas de archivo "/>
    <s v="Tips remitidos a los funcionarios de la Subdirección, de manera bimestral."/>
    <s v="Elaboración y envío periódico de un tip bimestral relacionado con el tema de archivo"/>
    <n v="1"/>
    <d v="2023-03-01T00:00:00"/>
    <d v="2024-03-01T00:00:00"/>
    <n v="52.285714285714285"/>
    <n v="1"/>
    <s v="DGA_x000a_NC - Subproeso Operación Aduanera_x000a_Subdirección de Registro y Control Aduanero_x000a_Coordianción de Secretaría"/>
    <n v="1"/>
    <x v="1"/>
  </r>
  <r>
    <x v="4"/>
    <x v="2"/>
    <m/>
    <m/>
    <m/>
    <m/>
    <s v="38. Realizar verificaciones documentales a los expedientes de los registros que se encuentran en proceso de habilitación, autorización o inscripción, para la verificación  de la trazabilidad y cumplimiento de tiempos."/>
    <s v="Informes del análisis realizado de manera aleatoria al 5% de los  expedientes que se encuentre en proceso de sustanciación._x000a__x000a_4 reportes de seguimientos, con soportes."/>
    <s v="Verificación aleatoria de listas de chequeo_x000a__x000a_Verificación de tiempos durante el proceso"/>
    <n v="1"/>
    <d v="2023-05-01T00:00:00"/>
    <d v="2024-03-01T00:00:00"/>
    <n v="43.571428571428569"/>
    <n v="1"/>
    <s v="DGA_x000a_NC - Subproeso Operación Aduanera_x000a_Subdirección de Registro y Control Aduanero_x000a_Coordianción de Sustanciación"/>
    <n v="1"/>
    <x v="1"/>
  </r>
  <r>
    <x v="4"/>
    <x v="2"/>
    <m/>
    <m/>
    <m/>
    <m/>
    <s v="39. Realizar verificaciones de la debida conformación de expedientes de los registros habilitados, autorización o inscripción durante el año 2022"/>
    <s v="Aplicación de la lista de chequeo sobre la debida conformación de expedientes de usuarios autorizados, habilitados e inscritos en el año 2022, tomando una muestra aleatoria del 20% de los expedientes."/>
    <s v="Lista de chequeo sobre la debida conformación de expedientes"/>
    <n v="1"/>
    <d v="2023-06-01T00:00:00"/>
    <d v="2023-12-31T00:00:00"/>
    <n v="30.428571428571427"/>
    <n v="1"/>
    <s v="DGA_x000a_NC - Subproeso Operación Aduanera_x000a_Subdirección de Registro y Control Aduanero_x000a_Coordianción de Secretaría"/>
    <n v="1"/>
    <x v="1"/>
  </r>
  <r>
    <x v="4"/>
    <x v="2"/>
    <m/>
    <m/>
    <m/>
    <m/>
    <s v="40. Evaluar y validar los actos administrativos remitidos al Subdirector(a) en cumplimiento de la norma vigente."/>
    <s v="Informes de verificación aleatoria de los actos administrativos de autorización, habilitación,  inscripción y modificación  revisados por parte del funcionario revisor del despacho de la Subdirección  trimestralmente."/>
    <s v="Verificación aleatoria trimestral del 20% de  los actos administrativos en cuanto al cumplimiento de normatividad aduanera vigente, aplicación de formatos, validación de firmas de revisión y aprobación, entregados al despacho para la correspondiente firma del Subdirector"/>
    <n v="1"/>
    <d v="2023-06-01T00:00:00"/>
    <d v="2024-03-01T00:00:00"/>
    <n v="39.142857142857146"/>
    <n v="1"/>
    <s v="DGA_x000a_NC - Subproeso Operación Aduanera_x000a_Subdirección de Registro y Control Aduanero"/>
    <n v="1"/>
    <x v="1"/>
  </r>
  <r>
    <x v="4"/>
    <x v="2"/>
    <s v="INSP. 1707022443_x000a_H1,2,3,4,5,6,7,8"/>
    <s v="RG2_x000a__x000a_RFC1"/>
    <s v="H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1. 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s v="DGA_x000a_NC – Subproceso Operación Aduanera_x000a_Dirección de Gestión de Aduanas_x000a_Subdirección de Operación Aduanera"/>
    <n v="1"/>
    <x v="1"/>
  </r>
  <r>
    <x v="4"/>
    <x v="2"/>
    <m/>
    <m/>
    <s v="H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2. 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s v="DGA_x000a_NC – Subproceso Operación Aduanera_x000a_Dirección de Gestión de Aduanas_x000a_Subdirección de Operación Aduanera"/>
    <n v="1"/>
    <x v="1"/>
  </r>
  <r>
    <x v="4"/>
    <x v="2"/>
    <m/>
    <m/>
    <s v="H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3. Iniciar el proyecto con la definición de  los requerimientos funcionales"/>
    <s v="Definir los requerimientos funcionales "/>
    <s v="Documento de requerimientos funcionales V1"/>
    <n v="1"/>
    <d v="2024-03-01T00:00:00"/>
    <d v="2025-03-31T00:00:00"/>
    <n v="56.428571428571431"/>
    <n v="1"/>
    <s v="DGA_x000a_NC – Subproceso Operación Aduanera_x000a_Subdirección de Operación Aduanera"/>
    <n v="1"/>
    <x v="1"/>
  </r>
  <r>
    <x v="4"/>
    <x v="2"/>
    <m/>
    <m/>
    <s v="H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s v="4.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s v="H5. Se encontraron ciento noventa y dos (192) documentos de treinta y nueve (39) expedientes que no contaron con un registro en el archivo de LOGS suministrado por la DIAN archivo “Anexo 1. CargaBquillaformatos.xlsx” del SIE de Tránsito. "/>
    <m/>
    <s v="5.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6.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7.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s v="H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8. Iniciar el desarrollo de la solución tecnológica."/>
    <s v="Desarrollo de la solución"/>
    <s v="Informes de seguimiento"/>
    <n v="2"/>
    <d v="2025-04-01T00:00:00"/>
    <d v="2026-07-31T00:00:00"/>
    <n v="69.428571428571431"/>
    <n v="0.61"/>
    <s v="DGA_x000a_NC- Subproceso Innovación y Tecnología_x000a_Subdirección de Innovación y Proyectos"/>
    <n v="0.61"/>
    <x v="0"/>
  </r>
  <r>
    <x v="4"/>
    <x v="2"/>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4"/>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4"/>
    <x v="2"/>
    <m/>
    <m/>
    <s v="H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11.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s v="12.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s v="H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13.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14.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15.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s v="8.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4"/>
    <x v="2"/>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4"/>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4"/>
    <x v="2"/>
    <m/>
    <m/>
    <m/>
    <m/>
    <s v="19.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s v="20.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m/>
    <m/>
    <s v="21.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22.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23.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s v="8.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4"/>
    <x v="2"/>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4"/>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4"/>
    <x v="2"/>
    <m/>
    <m/>
    <m/>
    <m/>
    <s v="27.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s v="DGA_x000a_DS – Subproceso Operación Aduanera_x000a_Direcciones Seccionales de Impuestos y Aduanas_x000a_Direcciones Seccionales de Aduanas a nivel nacional_x000a_"/>
    <n v="1"/>
    <x v="1"/>
  </r>
  <r>
    <x v="4"/>
    <x v="2"/>
    <m/>
    <m/>
    <m/>
    <m/>
    <s v="28.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s v="29.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m/>
    <m/>
    <s v="30.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31.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32.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s v="8.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4"/>
    <x v="2"/>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4"/>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4"/>
    <x v="2"/>
    <s v="INSP. 1707022447_x000a_ H 4 y 5 _x000a_OB. 1_x000a__x000a_Clasificación y actualización arancelaria"/>
    <s v="RG1_x000a__x000a_RFC1"/>
    <s v="H1. De los ciento veinticinco (125) casos analizados de solicitudes de clasificación arancelaria, se identificó que:_x000a_1. En ciento nueve (109) casos en que se requirió información adicional -RIA, diecisiete (17) fueron requeridos fuera del término de los cuarenta y cinco (45) días calendario posterior al recibo de esta..._x000a_2. De ciento nueve (109) casos en que se requirió información adicional -RIA, en ochenta y ocho (88) casos no se solicitó prórroga por parte del solicitante para dar respuesta, de los cuales dieciséis (16) presentaron novedades que no terminaron en resolución de clasificación; por lo tanto, de los setenta y dos (72) casos restantes, en dos (2) de estos se profirió la resolución de clasificación arancelaria por fuera del término establecido..._x000a_3. Para veintiún (21) casos en los cuales se requirió información adicional y el solicitante requirió prorroga, dos (2) presentaron novedades que no terminaron en resolución de clasificación; por lo tanto, de los diecinueve (19) casos, en uno (1) de estos se profirió la resolución de clasificación arancelaria por fuera del término establecido. Se trata de la resolución con radicado ESGTA202000244 de fecha 26 de junio de 2020._x000a_4. Para dieciséis (16) casos en los cuales no se requirió información adicional, en uno (1) se profirió la resolución de clasificación arancelaria por fuera del término de 3 meses posterior al recibo de la solicitud, situación que se evidenció en la solicitud ESGTA202000134 de fecha 29 de abril de 2020"/>
    <s v="RG1: Decisión final del proceso de control fuera de la norma _x000a__x000a_RF1: Indebida clasificación arancelaria y/o actualización en el SIE  arancel para beneficio propio o de terceros"/>
    <s v="A1. No se acepta en razón a que el Sistema informático fue reemplazo por el SIE SARP2 y este nuevo sistema permite controlar términos y alertas para cumplir con los términos establecidos en la Normatividad vigente."/>
    <s v="NA"/>
    <s v="NA"/>
    <n v="0"/>
    <d v="2025-04-01T00:00:00"/>
    <d v="2025-04-01T00:00:00"/>
    <n v="0"/>
    <n v="1"/>
    <s v="DGA_x000a_NC- Subproceso Innovación y Tecnología_x000a_Subdirección de soluciones y desarrollo_x000a__x000a_NC – Subproceso Operación Aduanera_x000a_Subdirección de Técnica Aduanera "/>
    <n v="1"/>
    <x v="1"/>
  </r>
  <r>
    <x v="4"/>
    <x v="2"/>
    <m/>
    <m/>
    <s v="H2. De los ciento veinticinco (125) casos analizados de solicitudes de clasificación arancelaria, se identificó que en un (1) caso se incumple el termino establecido de dos (2) meses prorrogables por dos (2) meses más para la respuesta al requerimiento de información adicional por parte del solicitante en contravía de lo establecido en los artículos 306 y 307 de la resolución 46 de 2019, la cual reglamenta el Decreto 1165 de 2019 y para su época el artículo 8 de la Resolución 41 de 2016 con sus modificatorias que reglamentan el Decreto 390 de 2016. "/>
    <m/>
    <s v="A2. No se acepta en razón a que el Sistema informático fue reemplazo por el SIE SARP2 y este nuevo sistema permite controlar términos y alertas para cumplir con los términos establecidos en la Normatividad vigente."/>
    <s v="NA"/>
    <s v="NA"/>
    <n v="0"/>
    <d v="2025-04-01T00:00:00"/>
    <d v="2025-04-01T00:00:00"/>
    <n v="0"/>
    <n v="1"/>
    <s v="DGA_x000a_NC- Subproceso Innovación y Tecnología_x000a_Subdirección de soluciones y desarrollo_x000a__x000a_NC – Subproceso Operación Aduanera_x000a_Subdirección de Técnica Aduanera "/>
    <n v="1"/>
    <x v="1"/>
  </r>
  <r>
    <x v="4"/>
    <x v="2"/>
    <m/>
    <m/>
    <s v="H3. En los ciento veinticinco (125) casos analizados no se observó dentro del expediente preparado y entregado por la DIAN, factura del servicio, Formato FT-OA- 2292 Hoja de ruta expedición, resoluciones de clasificación arancelaria, Correo enviado a comunicaciones junto con el formato 1463 Solicitud de publicación o actualización Portal DIAN, en contravía de lo establecido en el procedimiento PR-OA-0198 Atención de solicitudes de expedición de resoluciones de clasificación arancelaria versión "/>
    <m/>
    <s v="A3. No acojemos la recomendación ya que el SIE de arancel no tiene relación alguna con el trámite para la expedición  y/o atención de solicitudes de clasificación aranclearia, ahora bien, el SIE através del cual se realiza el trámite de solicitudes de clasificación arancelaria en el SIE SARP 2 que permite la consulta de los documentos radicados por el usuario para el analisis arancelario hasta el acto administrativo que decide de fondo, la factura es un documento del cual esta dependencia no tien gobernabilidad siendo el comprobante de pago el único documento asociado a la solicitud."/>
    <s v="NA"/>
    <s v="NA"/>
    <n v="0"/>
    <d v="2025-04-01T00:00:00"/>
    <d v="2025-04-01T00:00:00"/>
    <n v="0"/>
    <n v="1"/>
    <s v="DGA_x000a_NC- Subproceso Innovación y Tecnología_x000a_Subdirección de soluciones y desarrollo_x000a__x000a_NC – Subproceso Operación Aduanera_x000a_Subdirección de Técnica Aduanera "/>
    <n v="1"/>
    <x v="1"/>
  </r>
  <r>
    <x v="4"/>
    <x v="2"/>
    <m/>
    <m/>
    <s v="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m/>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1"/>
  </r>
  <r>
    <x v="4"/>
    <x v="2"/>
    <m/>
    <m/>
    <s v="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1"/>
  </r>
  <r>
    <x v="4"/>
    <x v="2"/>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 División de Control de Carga _x000a_GIT de Tráfico Postal y Envíos Urgentes de la Divisiòn de Control de Carga"/>
    <n v="1"/>
    <x v="1"/>
  </r>
  <r>
    <x v="4"/>
    <x v="2"/>
    <m/>
    <m/>
    <m/>
    <m/>
    <s v="A2. Realizar seguimiento bimestral del diligenciamiento del acta de hechos verificaciòn de mercancìas en la modalidad de tràfico postal y envios urgentes FT COA  2302, conforme al procedimiento  y la consulta de la informaciòn en el sistema informàtico MUISCA mó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_x000a_GIT de Tráfico Postal y Envíos Urgentes de la Divisiòn de Control de Carga"/>
    <n v="1"/>
    <x v="1"/>
  </r>
  <r>
    <x v="4"/>
    <x v="2"/>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3-12-31T00:00:00"/>
    <n v="17.428571428571427"/>
    <n v="1"/>
    <s v="DGA_x000a_DS – Subproceso Operación Aduanera_x000a_Dirección Seccional de Aduanas de Bogotá Aeropuerto El Dorado_x000a_ Divisiòn de Control de Carga _x000a_GIT de Tráfico Postal y Envíos Urgentes de la Divisiòn de Control de Carga"/>
    <n v="1"/>
    <x v="1"/>
  </r>
  <r>
    <x v="4"/>
    <x v="2"/>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s v="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s v="A3.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A5. 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_x000a__x000a_1. Reporte mensual de inconsistencias encontradas y correctivos aplicados o informar en el evento que no existan inconsi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A6. 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áfico postal.                                            "/>
    <s v=" 1.Certificado de aceptación de pruebas del &quot;acta de diligencia tráfico postal&quot;_x000a_2. Habilitar casilla 85  &quot;observaciones&quot; del acta de diligencia.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s v="A7. 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_x000a__x000a_1. Reporte mensual de inconsistencias encontradas y correctivos aplicados y/o informar en el evento que no existan inconsistencias "/>
    <n v="1"/>
    <d v="2023-08-31T00:00:00"/>
    <d v="2024-09-30T00:00:00"/>
    <n v="56.571428571428569"/>
    <n v="1"/>
    <s v="DGA_x000a_DS – Subproceso Operación Aduanera_x000a_Dirección Seccional de Aduanas de Bogotá Aeropuerto El Dorado_x000a_Divisiòn de Control de Carga de la Dirección_x000a_GIT de Tráfico Postal y Envíos Urgentes"/>
    <n v="1"/>
    <x v="1"/>
  </r>
  <r>
    <x v="4"/>
    <x v="2"/>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A8. 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_x000a__x000a_Un (1) Certificado de aceptación de pruebas del &quot; ajuste reportes de tráficos postal&quot; en el SIE MUISCA CARGA "/>
    <n v="1"/>
    <d v="2023-05-01T00:00:00"/>
    <d v="2023-06-30T00:00:00"/>
    <n v="8.5714285714285712"/>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s v="A9. Actualizar el manual carga  sobre la forma de consulta de los insumos y documentos en el SIE MUISCA CARGA."/>
    <s v="1. Actualización del manual de CARGA._x000a__x000a_2. Capacitación sobre los ajustes del manual de CARGA."/>
    <s v="1. Manual actualizado._x000a_2. Capaciación sobre los ajustes al manual._x000a__x000a_1. Una (1) actualización del manual._x000a_2. Una (1) capacitación sobre los ajustes del manual de CARGA"/>
    <n v="2"/>
    <d v="2023-04-01T00:00:00"/>
    <d v="2024-06-30T00:00:00"/>
    <n v="65.142857142857139"/>
    <n v="1"/>
    <s v="DGA_x000a_NC – Subproceso Operación Aduanera_x000a_Subdirección de Operación Aduanera"/>
    <n v="1"/>
    <x v="1"/>
  </r>
  <r>
    <x v="4"/>
    <x v="2"/>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4"/>
    <x v="2"/>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A11. Realizar ajuste  en el SIE MUISCA CARGA al  FT-1154 &quot;Acta de Diligencia Tràfico Postal&quot; ."/>
    <s v="1. Acta de diligencia de trafico postal  en funcionamiento en el Sistema MUISCA CARGA.                             "/>
    <s v=" Certificado de aceptación de pruebas del &quot;acta de diligencia tráfico postal&quot;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4"/>
    <x v="2"/>
    <m/>
    <m/>
    <m/>
    <m/>
    <s v="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1"/>
    <d v="2023-09-30T00:00:00"/>
    <d v="2024-02-29T00:00:00"/>
    <n v="21.714285714285715"/>
    <n v="1"/>
    <s v="DGA_x000a_DS – Subproceso Operación Aduanera_x000a_Dirección Seccional de Aduanas de Bogotá Aeropuerto El Dorado_x000a_Divisiòn de Control de Carga de la Dirección_x000a_GIT de Tráfico Postal y Envíos Urgentes"/>
    <n v="1"/>
    <x v="1"/>
  </r>
  <r>
    <x v="4"/>
    <x v="2"/>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A13. 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1"/>
    <s v="DGA_x000a_DS – Subproceso Operación Aduanera_x000a_Dirección Seccional de Aduanas de Bogotá Aeropuerto El Dorado_x000a_Divisiòn de Control de Carga de la Dirección_x000a_GIT de Tráfico Postal y Envíos Urgentes"/>
    <n v="1"/>
    <x v="1"/>
  </r>
  <r>
    <x v="4"/>
    <x v="2"/>
    <m/>
    <m/>
    <m/>
    <m/>
    <s v="A14. 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
    <n v="1"/>
    <d v="2023-10-01T00:00:00"/>
    <d v="2025-05-31T00:00:00"/>
    <n v="86.857142857142861"/>
    <n v="1"/>
    <s v="DGA_x000a_NC – Subproceso Operación Aduanera_x000a_Subdirección de Operación Aduanera"/>
    <n v="1"/>
    <x v="1"/>
  </r>
  <r>
    <x v="4"/>
    <x v="2"/>
    <m/>
    <m/>
    <m/>
    <m/>
    <s v="A15. Seguimiento al cumplimiento de los lineamientos impartidos por el comité de selectividad respecto al porcentaje minimo de selectividad para reconocimiento fìsico sobre las guias de mensajeria."/>
    <s v="1. Informe de inconsistencias encontradas y/o correctivos aplicados._x000a__x000a_2. Informe en el evento de no presentarse inconsistencias."/>
    <s v=" Informe bimestral  sobre la presentaciòn de inconsistencias o no._x000a__x000a_Un  (1)  informe bimestral  sobre la presentaciòn de inconsistencias o no."/>
    <n v="1"/>
    <d v="2024-01-04T00:00:00"/>
    <d v="2025-11-30T00:00:00"/>
    <n v="99.428571428571431"/>
    <n v="1"/>
    <s v="DGA_x000a_DS – Subproceso Operación Aduanera_x000a_Seccional de Aduanas de Bogotá Aeropuerto El Dorado_x000a_Divisiòn de Control de Carga de la Dirección_x000a_GIT de Tráfico Postal y Envíos Urgentes"/>
    <n v="1"/>
    <x v="1"/>
  </r>
  <r>
    <x v="4"/>
    <x v="2"/>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s v="DGA_x000a_Dirección Seccional de Aduanas de Bogotá Aeropuerto El Dorado_x000a_Jefe Divisón de viajeros"/>
    <n v="1"/>
    <x v="1"/>
  </r>
  <r>
    <x v="4"/>
    <x v="2"/>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1"/>
    <s v="DGA_x000a_Dirección de Gestión de Aduanas_x000a_Subdirección de Operación Aduanera"/>
    <n v="1"/>
    <x v="1"/>
  </r>
  <r>
    <x v="4"/>
    <x v="2"/>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1"/>
    <s v="DGA_x000a_Direcciones Seccionales de Aduanas y de Impuestos y Aduanas a nivel nacional."/>
    <n v="1"/>
    <x v="1"/>
  </r>
  <r>
    <x v="4"/>
    <x v="2"/>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1"/>
    <s v="DGA_x000a_Dirección de Gestión de Impuestos_x000a_Subdirección de Recaudo_x000a_Coordinación de Control a Entidades Reaudadoras."/>
    <n v="1"/>
    <x v="1"/>
  </r>
  <r>
    <x v="4"/>
    <x v="2"/>
    <m/>
    <m/>
    <m/>
    <m/>
    <s v="26. Desarrollo e implementación del recibo de pago 690 (modalidad viajeros) en el sistema informático Muisca."/>
    <s v="Gestionar con las entidades recaudadoras el mecanismo que facilite el recaudo de viajeros en los aeropuertos de Bogotá y Cali, los 7 dias a la semana las 24 horas al día"/>
    <s v="(01) Un formato de Aceptación de Pruebas funcionales y salida a producción - FT-IIT-1851_x000a__x000a_Puesta en producción de la solución tecnológica: _x000a_a. (01) Un formato información de versión             FT-IIT-2180_x000a_b. (01) Un Acta de comité de gestión de Cambios de Tecnología del correspondiente software instalado y en producción"/>
    <n v="3"/>
    <d v="2024-11-01T00:00:00"/>
    <d v="2026-03-31T00:00:00"/>
    <n v="73.571428571428569"/>
    <n v="0.75"/>
    <s v="DGA_x000a_Subdirección de Operación Aduanera_x000a_Direccioón de Innovación y Tecnología_x000a__x000a_Dirección de Gestión de Impuestos_x000a_Subdirección de Recaudo_x000a_Coordinación de Control a Entidades Reaudadoras."/>
    <n v="0.1"/>
    <x v="0"/>
  </r>
  <r>
    <x v="4"/>
    <x v="2"/>
    <m/>
    <m/>
    <m/>
    <m/>
    <s v="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s v="DGA_x000a_Dirección Seccional de Aduanas de Bogotá Aeropuerto El Dorado_x000a_Jefe Divisón de viajeros"/>
    <n v="1"/>
    <x v="1"/>
  </r>
  <r>
    <x v="4"/>
    <x v="2"/>
    <m/>
    <m/>
    <m/>
    <m/>
    <s v="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1"/>
    <s v="DGA_x000a_Direcciòn de Gestiòn de Aduanas_x000a_Subdirección de Operación Aduanera"/>
    <n v="1"/>
    <x v="1"/>
  </r>
  <r>
    <x v="4"/>
    <x v="2"/>
    <m/>
    <m/>
    <m/>
    <m/>
    <s v="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1"/>
    <s v="DGA_x000a_Dirección Seccional de Aduanas de Bogotá Aeropuerto El Dorado_x000a_Jefe Divisón de viajeros"/>
    <n v="1"/>
    <x v="1"/>
  </r>
  <r>
    <x v="4"/>
    <x v="2"/>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9_"/>
    <s v="Reporte trimestral de control de revisión. (4)"/>
    <n v="4"/>
    <d v="2024-07-01T00:00:00"/>
    <d v="2024-06-30T00:00:00"/>
    <n v="-0.14285714285714285"/>
    <n v="1"/>
    <s v="DGA_x000a_Direcciones Seccionales de Aduanas y de Impuestos y Aduanas a nivel nacional._x000a_División de Viajeros o quien haga sus veces"/>
    <n v="1"/>
    <x v="1"/>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Gest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4"/>
    <x v="2"/>
    <m/>
    <m/>
    <m/>
    <m/>
    <s v="16. Iniciar el desarrollo de la solución tecnológica."/>
    <s v="Desarrollo de la solución"/>
    <s v="Informes de seguimiento"/>
    <n v="2"/>
    <d v="2025-07-01T00:00:00"/>
    <d v="2027-09-30T00:00:00"/>
    <n v="117.28571428571429"/>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4"/>
    <x v="2"/>
    <m/>
    <m/>
    <m/>
    <m/>
    <s v="16. Iniciar el desarrollo de la solución tecnológica."/>
    <s v="Desarrollo de la solución"/>
    <s v="Informes de seguimiento"/>
    <n v="2"/>
    <d v="2025-07-01T00:00:00"/>
    <d v="2027-09-30T00:00:00"/>
    <n v="117.28571428571429"/>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4"/>
    <x v="2"/>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2. Seguimiento al correcto diligenciamiento."/>
    <s v="1. Lista de capacitaciòn sobre el diligenciamiento del FT-COA-1561. 2. informe resultados de seguimiento"/>
    <n v="2"/>
    <d v="2023-07-01T00:00:00"/>
    <d v="2023-08-31T00:00:00"/>
    <n v="8.7142857142857135"/>
    <n v="1"/>
    <s v="DGA_x000a_Direcciones Seccionales de Aduanas y de Impuestos y Aduanas a nivel nacional._x000a_División de Viajeros"/>
    <n v="1"/>
    <x v="1"/>
  </r>
  <r>
    <x v="4"/>
    <x v="2"/>
    <m/>
    <m/>
    <m/>
    <m/>
    <s v="20.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s v="DGA_x000a_Direcciones Seccionales de Aduanas y de Impuestos y Aduanas a nivel nacional._x000a_División de Viajeros"/>
    <n v="1"/>
    <x v="1"/>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4"/>
    <x v="2"/>
    <m/>
    <m/>
    <m/>
    <m/>
    <s v="16. Iniciar el desarrollo de la solución tecnológica."/>
    <s v="Desarrollo de la solución"/>
    <s v="Informes de seguimiento"/>
    <n v="2"/>
    <d v="2025-07-01T00:00:00"/>
    <d v="2027-09-30T00:00:00"/>
    <n v="117.28571428571429"/>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4"/>
    <x v="2"/>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2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s v="DGA_x000a_Direcciones Seccionales de Aduanas y de Impuestos y Aduanas a nivel nacional._x000a_División de Viajeros o quien haga sus veces"/>
    <n v="1"/>
    <x v="1"/>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4"/>
    <x v="2"/>
    <m/>
    <m/>
    <m/>
    <m/>
    <s v="16. Iniciar el desarrollo de la solución tecnológica."/>
    <s v="Desarrollo de la solución"/>
    <s v="Informes de seguimiento"/>
    <n v="2"/>
    <d v="2025-07-01T00:00:00"/>
    <d v="2027-09-30T00:00:00"/>
    <n v="117.28571428571429"/>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4"/>
    <x v="2"/>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s v="RG1: &quot;Decisión final del proceso de control aduanero por fuera de la norma&quot;_x000a__x000a_RFC1: &quot;Decisión final de un proceso de control aduanero basado en hechos falsos y/o información inexistente&quot;"/>
    <s v="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ón y recursos necesarios para el proyecto de migración de datos._x000a_1/05/2024_x0009_31/08/2024_x000a__x000a_2) Solicitud de proyecto_x000a_1/09/2024_x0009_30/11/2024_x000a__x000a_3) Seguimiento del proyecto_x000a_1/12/2024_x0009_31/08/2025_x000a__x000a_4) Despliegue del proyecto_x000a_1/09/2024 _x0009_28/02/2026"/>
    <s v="1) Estudio_x000a_2) Solicitud_x000a_3) Informe trimestral de seguimiento_x000a_4) Acta de cambios"/>
    <s v="1.00_x000a__x000a_1.00_x000a__x000a_3.00_x000a__x000a_1.00"/>
    <d v="2024-09-01T00:00:00"/>
    <d v="2026-02-28T00:00:00"/>
    <n v="77.857142857142861"/>
    <n v="0.8"/>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0.8"/>
    <x v="0"/>
  </r>
  <r>
    <x v="4"/>
    <x v="2"/>
    <m/>
    <m/>
    <m/>
    <m/>
    <s v="A2.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4"/>
    <x v="2"/>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s v="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1"/>
    <s v="DGA_x000a_DS – Subproceso Operación Aduanera_x000a_Direcciones Seccionales a nivel nacionaL_x000a_Divisiòn de Operaciòn Aduanera _x000a_G.I.T. Importaciones o quien haga sus veces."/>
    <n v="1"/>
    <x v="1"/>
  </r>
  <r>
    <x v="4"/>
    <x v="2"/>
    <m/>
    <m/>
    <m/>
    <m/>
    <s v="A4. Creacion e incorporacion de herramienta de reparto que cumpla con las caracteristicas “Aleatorio, transparente y equitativo.” dentro del modulo de aduanas. "/>
    <s v="1) Solicitud PST _x000a_2) Aprobación de proyecto_x000a_3) Seguimiento del proyecto_x000a_4) Despliegue y puesta en producción del proyecto_x000a_5) Divulgación de la herramienta"/>
    <s v="1) PST solicitud _x000a_2) Acta de aprobación del proyecto_x000a_3) Informe trimestral de seguimiento_x000a_4) Formato de Aceptación de Pruebas y Acta comité de cambios_x000a_5) Herramienta de control reparto"/>
    <n v="1"/>
    <d v="2024-04-01T00:00:00"/>
    <d v="2026-07-31T00:00:00"/>
    <n v="121.57142857142857"/>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0"/>
  </r>
  <r>
    <x v="4"/>
    <x v="2"/>
    <m/>
    <m/>
    <m/>
    <m/>
    <s v="A5. Formulación de un procedimiento en el marco del SGSPI para definir formalmente periodicidad, alcance y las actividades necesarias para efectuar un adecuado seguimiento y control a los roles y perfiles de los sistemas de información de la Entidad"/>
    <s v="1._x0009_ Análisis del procedimiento vigente y su alineación con el SGSPI._x000a__x000a_2._x0009_ Plan de choque para depuración de perfiles._x000a__x000a_3._x0009_ Elaboración y formalización del procedimiento._x000a__x000a_4._x0009_Socialización del nuevo procedimiento._x000a_5._x0009_ Monitoreo inicial y generación de informes de riesgo._x000a__x000a_6._x0009_ Gestión de alertas y ajustes solicitados._x000a__x000a_7._x0009_ Implementación de ajustes en los sistemas de información"/>
    <s v="1._x0009_Procedimiento y anexos y publicado en el listado maestro de documentos._x000a__x000a_2._x0009_Informe con definición de riesgo por número de roles asignados a cada usuario activo en el sistema de información SYGA SIGLO XXI._x000a__x000a_3._x0009_ Informe con ajustes efectuados en el sistema SYGA SIGLO XXI a solicitud de las áreas funcionales, producto del monitoreo y alertas emitidas por la OSI "/>
    <n v="3"/>
    <d v="2024-04-01T00:00:00"/>
    <d v="2025-06-30T00:00:00"/>
    <n v="65"/>
    <n v="1"/>
    <s v="DGA_x000a_Oficina de Seguridad de la Información - OSI _x000a_Dirección de Gestión de Innovación y Tecnología - DGIT"/>
    <n v="1"/>
    <x v="1"/>
  </r>
  <r>
    <x v="4"/>
    <x v="2"/>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s v="A6. Realizar los ajustes en el sistema de información SYGA SIGLO XXI , para corregir la duplicación en los consecutivos de los números de las actas de inspecciòn."/>
    <s v="1) Solicitud PST mediante la herramienta dispuesta_x000a__x000a_2) Aprobación de proyecto_x000a__x000a_3) Seguimiento del proyecto_x000a__x000a_4) Despliegue y puesta en produción del proyecto_x000a__x000a_5) Divulgación de la herramienta"/>
    <s v="1) PST solicitud _x000a__x000a_2) Acta de aprobación del proyecto_x000a__x000a_3) Informe trimestral de seguimiento_x000a__x000a_4) Formato de Aceptación de Pruebas y Acta comité de cambios_x000a__x000a_5) Herramienta de control de términos"/>
    <s v=" 1.00_x000a__x000a_ 1.00_x000a_ _x000a_3.00_x000a__x000a_ 2.00_x000a__x000a_ 1.00"/>
    <d v="2024-05-01T00:00:00"/>
    <d v="2026-07-31T00:00:00"/>
    <n v="117.28571428571429"/>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0"/>
  </r>
  <r>
    <x v="4"/>
    <x v="2"/>
    <m/>
    <m/>
    <m/>
    <m/>
    <s v="A7.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4"/>
    <x v="2"/>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s v="A8. Diligenciar el FT-COA-2299 registrando la totalidad  informaciòn  en sus casillas, cumpliendo con las exigencias respecto a la notificación y comparecencia de los repartos de inspecciones físicas a cargo. "/>
    <s v="1) formatos debidamentre diligenciados      _x000a_                                                                                                                                                                                                                                                                                                                                     2. archivo de los formatos"/>
    <s v="archivo "/>
    <n v="1"/>
    <d v="2024-05-01T00:00:00"/>
    <d v="2024-08-31T00:00:00"/>
    <n v="17.428571428571427"/>
    <n v="1"/>
    <s v="DGA_x000a_DS – Subproceso Operación Aduanera_x000a_Direcciones Seccionales a nivel nacionaL_x000a_Divisiòn de Operaciòn Aduanera _x000a_G.I.T. Importaciones o quien haga sus veces."/>
    <n v="1"/>
    <x v="1"/>
  </r>
  <r>
    <x v="4"/>
    <x v="2"/>
    <m/>
    <m/>
    <m/>
    <m/>
    <s v="A9. 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1"/>
    <s v="DGA_x000a_DS – Subproceso Operación Aduanera_x000a_Dirección Seccional de Aduanas de Bogotá Aeropuerto El Dorado"/>
    <n v="1"/>
    <x v="1"/>
  </r>
  <r>
    <x v="4"/>
    <x v="2"/>
    <m/>
    <m/>
    <m/>
    <m/>
    <s v="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12-31T00:00:00"/>
    <n v="34.857142857142854"/>
    <n v="1"/>
    <s v="DGA_x000a_DS – Subproceso Operación Aduanera_x000a_Direcciones Seccionales a nivel nacionaL_x000a_Divisiòn de Operaciòn Aduanera _x000a_G.I.T. Importaciones o quien haga sus veces."/>
    <n v="1"/>
    <x v="1"/>
  </r>
  <r>
    <x v="4"/>
    <x v="2"/>
    <m/>
    <m/>
    <s v="H5Se evidenció que el reparto de las declaraciones de importación para inspección aduanera no se realiza de forma equitativa en la Dirección Seccional de Aduanas de Barranquilla, situación que va en contravía de lo establecido en la actividad número 6 del procedimiento “Nacionalización de mercancías” PR-COA-0188 y el numeral 4.2. del instructivo “Inspección en el régimen de importación” IN-COA-0151."/>
    <m/>
    <s v="NO (Propone acción) - Este halllazgo no presenta recomendación en este formato de PPFC, sin embargo las acciones se encuentran en el hallazgo 2, teniendo en cuenta que aunque es especifica para Barranquilla, el tema del reparto abarcará todas las Direcciones seccionales."/>
    <s v="NA"/>
    <s v="NA"/>
    <n v="0"/>
    <d v="2024-05-01T00:00:00"/>
    <d v="2024-05-01T00:00:00"/>
    <n v="0"/>
    <n v="1"/>
    <s v="DGA_x000a_DS – Subproceso Operación Aduanera_x000a_Direcciones Seccionales a nivel nacionaL_x000a_Divisiòn de Operaciòn Aduanera  o quien haga sus veces"/>
    <n v="1"/>
    <x v="1"/>
  </r>
  <r>
    <x v="4"/>
    <x v="2"/>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s v="A11.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1"/>
    <s v="DGA_x000a_DS – Subproceso Operación Aduanera_x000a_Direcciones Seccionales a nivel nacionaL_x000a_Divisiòn de Operaciòn Aduanera  o quien haga sus veces"/>
    <n v="1"/>
    <x v="1"/>
  </r>
  <r>
    <x v="4"/>
    <x v="2"/>
    <m/>
    <m/>
    <m/>
    <m/>
    <s v="A12. 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1"/>
    <s v="DGA_x000a_DS – Subproceso Operación Aduanera_x000a_Direcciones Seccionales a nivel nacionaL_x000a_Divisiòn de Operaciòn Aduanera _x000a_G.I.T. Importaciones o quien haga sus veces."/>
    <n v="1"/>
    <x v="1"/>
  </r>
  <r>
    <x v="4"/>
    <x v="2"/>
    <s v="INSP. 1707022460_x000a__x000a_I1, H1, I2, OB1, OB2, OB3, OB4y OB5"/>
    <s v="RG1_x000a__x000a_RFC1"/>
    <s v="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
    <s v="RG1: Posible decisión final del proceso de control fuera de la norma_x000a__x000a_RFC1: Posible decisión final de un proceso de control basado en hechos falsos y/o información inexistente"/>
    <s v="A8. Tramitar e incluir en proyecto normativo,  la exigencia, como requisito para la introducción de bienes procedentes de otros países con destino a las zonas francas, el diligenciamiento de la  &quot;Declaración de Ingreso&quot;."/>
    <s v="&quot;1. Proyecto de Decreto para incluir la obligación de diligenciar la información exigida en la &quot;Declaración de Ingreso&quot;._x000a_ 2. Justificación para la inclusión de la &quot;Declaración de Ingreso&quot; para las mercancias que ingresen desde el resto del mundo con destino a las zonas francas en el país._x000a_3. Publicación del proyecto de norma para comentarios._x0009_"/>
    <s v="Proyecto de norma"/>
    <n v="1"/>
    <d v="2024-04-01T00:00:00"/>
    <d v="2025-03-31T00:00:00"/>
    <n v="52"/>
    <n v="1"/>
    <s v="DGA_x000a_NC – Subproceso Operación Aduanera_x000a_Dirección de Gestión de Aduanas_x000a_Subdirección de Operación Aduanera"/>
    <n v="1"/>
    <x v="1"/>
  </r>
  <r>
    <x v="4"/>
    <x v="2"/>
    <m/>
    <m/>
    <m/>
    <m/>
    <s v="A9.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s v="1.  Realizar ajustes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0"/>
  </r>
  <r>
    <x v="4"/>
    <x v="2"/>
    <m/>
    <m/>
    <m/>
    <m/>
    <s v="A18. Realizar  diagnóstico de las operaciones de que demanda el control aduanero al comercio exterior de hidrocarburos."/>
    <s v="1. Realizar mesas de trabajo con partes interesadas.                                                                                                                                                                                                                                                                                                                                                                                                                                                                                                                                                                2. Elaborar informe.   _x000a_3. Definir  acciones a seguir.      _x000a_4.Gestionar las acciones a seguir.               "/>
    <s v="Informe."/>
    <n v="1"/>
    <d v="2025-05-02T00:00:00"/>
    <d v="2025-10-31T00:00:00"/>
    <n v="26"/>
    <n v="1"/>
    <s v="DGA_x000a_NC – Subproceso Operación Aduanera_x000a_Dirección de Gestión de Aduanas_x000a_Subdirección de Operación Aduanera"/>
    <n v="1"/>
    <x v="1"/>
  </r>
  <r>
    <x v="4"/>
    <x v="2"/>
    <s v="INSP. 170700-29-2024-02-01_x000a__x000a_I1, H1, H2, H3, H4, H5, H6, H7 OB1, OB2 y OB3"/>
    <s v="RG1 _x000a__x000a_RFC01"/>
    <s v="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
    <s v="RG1: Decisión final del proceso de control por fuera de la norma._x000a__x000a_RFC01: Decisión final de un proceso de control basado en hechos falsos o información inexistente"/>
    <s v="A6. Hacer seguimiento a las solicitudes radicadas por los usuarios con el fin de verificar el cumplimiento de terminos y generar las alertas para tomar las acciones pertinentes."/>
    <s v="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
    <s v="Matriz (cuadro excel) que recolecta informacion base para el desarrollo de los informes de seguimiento de solicitudes._x000a__x000a__x000a_"/>
    <n v="6"/>
    <d v="2025-01-01T00:00:00"/>
    <d v="2026-07-30T00:00:00"/>
    <n v="82.142857142857139"/>
    <n v="0.83"/>
    <s v="DGA_x000a_NC – Subproceso Operación Aduanera_x000a_Coordinación de Sustanciación"/>
    <n v="0.83"/>
    <x v="0"/>
  </r>
  <r>
    <x v="4"/>
    <x v="2"/>
    <m/>
    <m/>
    <m/>
    <m/>
    <s v="A7. Organizar reuniones de retroalimentación con los demás funcionarios de la dependencia para asegurar la coordinación y eficiencia en los procesos."/>
    <s v="2. Reuniones con los funcionario de la dependencia"/>
    <s v="Listado de asistencia_x000a_ "/>
    <n v="6"/>
    <d v="2024-10-01T00:00:00"/>
    <d v="2026-04-30T00:00:00"/>
    <n v="82.285714285714292"/>
    <n v="0.83"/>
    <s v="DGA_x000a_NC – Subproceso Operación Aduanera_x000a_Coordinación de Sustanciación"/>
    <n v="0.83"/>
    <x v="0"/>
  </r>
  <r>
    <x v="4"/>
    <x v="2"/>
    <m/>
    <m/>
    <m/>
    <m/>
    <s v="A8. Desarrollar herramienta de control para el seguimiento de la carga laboral de los funcionarios, con informes trimestrales que serán presentados al jefe de la Coordinación de Sustanciación."/>
    <s v="1. Seguimiento de cargas de trabajo  con las alertas generadas por la herramienta desarrollada.                                                                             2. Reporte del informe trimestral del control de términos establecidos para ejecutar y/o resolver la solicitudes de registro y RUI."/>
    <s v="Informe Trimestral de seguimiento_x000a_ "/>
    <n v="6"/>
    <d v="2025-01-01T00:00:00"/>
    <d v="2026-07-30T00:00:00"/>
    <n v="82.142857142857139"/>
    <n v="0.83"/>
    <s v="DGA_x000a_NC – Subproceso Operación Aduanera_x000a_Coordinación de Sustanciación"/>
    <n v="0.83"/>
    <x v="0"/>
  </r>
  <r>
    <x v="4"/>
    <x v="2"/>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1"/>
  </r>
  <r>
    <x v="4"/>
    <x v="2"/>
    <m/>
    <m/>
    <m/>
    <m/>
    <s v="A10. Conforme al diseño y resultado del diagnóstico integral de las condiciones y necesidades del servicio actuales, se solicitara a las areas competentes de la entidad requerimiento de personal para el cumplimiento de estas acciones (diagnostico y seguimiento)._x000a__x000a_"/>
    <s v="1.Seguimiento de cargas de trabajo_x000a_2.Generacion de informes cruzados_x000a_3. Analisis de matriz de seguimiento de las solicitudes de autorización, habilitación e inscripción de Registro Aduanero. _x000a_4. Gestionar solicitudes de personal con las áreas competentes"/>
    <s v="Correo electrónico_x000a_"/>
    <n v="2"/>
    <d v="2024-09-01T00:00:00"/>
    <d v="2025-01-01T00:00:00"/>
    <n v="17.428571428571427"/>
    <n v="1"/>
    <s v="DGA_x000a_NC – Subproceso Operación Aduanera_x000a_Subdirección de Registro y Control Aduanero"/>
    <n v="1"/>
    <x v="1"/>
  </r>
  <r>
    <x v="4"/>
    <x v="2"/>
    <m/>
    <m/>
    <m/>
    <m/>
    <s v="A11. Se diseñara e implementara un indicador ICP (indicador de cumpliento de plazos) el cual evaluara el desempeño en el cumplimiento de terminos en la gestion de la solicitudes de la SRCA."/>
    <s v="1. Mesa de trabajo entre las Coordinaciones y el despacho de la SRCA para diseñar el indicador de cumplimiento de plazos. _x000a_2. Analisis de la Matriz de seguimiento la cual alimentara el indicador de cumplimiento  y determinara las variables y patrones para el resultado del indicado._x000a_3. Socializar el indicador y realizar sesiones de capacitación con el equipo, para la retoalimentación  en aras del cumpliento de terminos._x000a_4. Implementar en la SRCA el indicador para el cumplimiento de plazos y su periodicidad._x000a_5. Valoración y seguimiento del indicador._x000a__x000a_"/>
    <s v="*Formulación del Indicador(es)         *Informe Trimestral _x000a_ "/>
    <n v="6"/>
    <d v="2025-01-01T00:00:00"/>
    <d v="2026-06-30T00:00:00"/>
    <n v="77.857142857142861"/>
    <n v="0.83"/>
    <s v="DGA_x000a_NC – Subproceso Operación Aduanera_x000a_Coordinación de Sustanciación"/>
    <n v="0.83"/>
    <x v="0"/>
  </r>
  <r>
    <x v="4"/>
    <x v="2"/>
    <m/>
    <m/>
    <s v="H2. Fallas en las actividades de ejecución, verificación y análisis en el trámite de solicitudes de registro aduanero, respecto de la revisión completa y detallada de los documentos soporte, en contravía de lo establecido en el Decreto 1165 de 2019."/>
    <m/>
    <s v="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_x000a__x000a__x000a_"/>
    <s v="_x000a_&gt;Seguimiento a la solicitud _x000a_&gt;Generacion de informes cruazdos_x000a_&gt;Realizar mesas de retroalimentación para revisar los casos relevantes presentados en el trimestre_x000a_&gt; Realizar informe con la revision de la documentación y soportes (lista de chequeo)  al 5% de las solicitudes radicas dentro del trimestre. _x000a_"/>
    <s v="Informe de revisión Tiimestral"/>
    <n v="6"/>
    <d v="2025-01-01T00:00:00"/>
    <d v="2026-07-31T00:00:00"/>
    <n v="82.285714285714292"/>
    <n v="0.83"/>
    <s v="DGA_x000a_NC – Subproceso Operación Aduanera_x000a_Coordinación de Sustanciación"/>
    <n v="0.83"/>
    <x v="0"/>
  </r>
  <r>
    <x v="4"/>
    <x v="2"/>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3-30T00:00:00"/>
    <n v="30"/>
    <n v="1"/>
    <s v="DGA_x000a_NC – Subproceso Operación Aduanera_x000a_Coordinación de Sustanciación"/>
    <n v="1"/>
    <x v="1"/>
  </r>
  <r>
    <x v="4"/>
    <x v="2"/>
    <m/>
    <m/>
    <s v="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
    <m/>
    <s v="A1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03/2025 _x000a__x000a_* Plan de trabajo * 1 fecha inicio * 01/02/2024 final * 31/03/2025 _x000a__x000a_*Informe de seguimiento / actas de reunión * 22 fecha inicio * 01/08/2024 final *31/12/2028_x000a__x000a_* Puesta en producción de la solución tecnologica: * 3 fecha inicio  * 01/08/2024 final *31/12/2028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8-12-31T00:00:00"/>
    <n v="256.42857142857144"/>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0"/>
  </r>
  <r>
    <x v="4"/>
    <x v="2"/>
    <m/>
    <m/>
    <m/>
    <m/>
    <s v="A14. Elaborar e implementar archivo en Excel, en el que se incluyan todos los tipos de usuarios y sus respectivos montos asegurables permitiendo diligenciar al funcionario responsable las casillas correspondientes a: _x000a_1- Nombre del Usuario y Tipo_x000a_2- Fecha y valor de la TRM a utilizar_x000a_3- Valor Importaciones, exportaciones y/o mercancías almacenadas._x000a_4- Valor porcentaje de descuento _x000a_5- Nombre y cargo del sustanciador.                     para la aplicación de descuentos, con ocasión a la solicitud de renovación. "/>
    <s v="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
    <s v="*Archivo en Excel base para los funcionarios responsables del proceso.                                                 _x000a_*Archivo PDF con la liquidación realizada por solicitud radicada por el usuario que se cargara al SIE como soporte del estudio."/>
    <n v="2"/>
    <d v="2024-09-01T00:00:00"/>
    <d v="2024-11-30T00:00:00"/>
    <n v="12.857142857142858"/>
    <n v="1"/>
    <s v="DGA_x000a_NC – Subproceso Operación Aduanera_x000a_Coordinación de Sustanciación"/>
    <n v="1"/>
    <x v="1"/>
  </r>
  <r>
    <x v="4"/>
    <x v="2"/>
    <m/>
    <m/>
    <m/>
    <m/>
    <s v="A15. Se organizarán mesas de trabajo para revisar y ajustar el procedimiento PR-COA-0007, se enviará una solicitud al área encargada para que realice su actualización._x000a__x000a_"/>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6-07-31T00:00:00"/>
    <n v="99.714285714285708"/>
    <n v="0"/>
    <s v="DGA_x000a_NC – Subproceso Operación Aduanera_x000a_Coordinación de Sustanciación"/>
    <n v="0"/>
    <x v="0"/>
  </r>
  <r>
    <x v="4"/>
    <x v="2"/>
    <m/>
    <m/>
    <s v="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6-07-31T00:00:00"/>
    <n v="99.714285714285708"/>
    <n v="0"/>
    <s v="DGA_x000a_NC – Subproceso Operación Aduanera_x000a_Coordinación de Sustanciación"/>
    <n v="0"/>
    <x v="0"/>
  </r>
  <r>
    <x v="4"/>
    <x v="2"/>
    <m/>
    <m/>
    <s v="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
    <m/>
    <s v="A16. Expedir Memorando para unificar criterios en la selección aleatoria de usuarios para evaluación de los ítems correspondientes al conocimiento del cliente - CDU."/>
    <s v="1. Revisar normatividad aplicable y procedimiento, para unificar criterios y emitir lineamientos."/>
    <s v="Memorando"/>
    <n v="1"/>
    <d v="2024-09-01T00:00:00"/>
    <d v="2024-11-30T00:00:00"/>
    <n v="12.857142857142858"/>
    <n v="1"/>
    <s v="DGA_x000a_NC – Subproceso Operación Aduanera_x000a_Subdirección de Registro y Control Aduanero"/>
    <n v="1"/>
    <x v="1"/>
  </r>
  <r>
    <x v="4"/>
    <x v="2"/>
    <m/>
    <m/>
    <m/>
    <m/>
    <s v="A17. Actualización del procedimiento PR-COA-0414 &quot;Control al mantenimiento de requisitos&quot;"/>
    <s v="1. Revisar normatividad aplicable para unificar criterios y emitir lineamientos."/>
    <s v="Procedimiento PR-COA-0414 Actualizado y publicado"/>
    <n v="1"/>
    <d v="2024-09-01T00:00:00"/>
    <d v="2025-03-30T00:00:00"/>
    <n v="30"/>
    <n v="1"/>
    <s v="DGA_x000a_NC – Subproceso Operación Aduanera_x000a_Subdirección de Registro y Control Aduanero"/>
    <n v="1"/>
    <x v="1"/>
  </r>
  <r>
    <x v="4"/>
    <x v="2"/>
    <m/>
    <m/>
    <s v="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1"/>
  </r>
  <r>
    <x v="4"/>
    <x v="2"/>
    <m/>
    <m/>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6-07-31T00:00:00"/>
    <n v="99.714285714285708"/>
    <n v="0"/>
    <s v="DGA_x000a_NC – Subproceso Operación Aduanera_x000a_Coordinación de Sustanciación"/>
    <n v="0"/>
    <x v="0"/>
  </r>
  <r>
    <x v="4"/>
    <x v="2"/>
    <m/>
    <m/>
    <s v="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_x000a__x000a_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_x000a__x000a_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
    <m/>
    <s v="A19. Efectuar durante 3 meses revision aleatoria de un 10% solicitudes de certificacion de obligaciones recibidas para verificar el tramite dado y el cumplimiento de los terminos de respuesta"/>
    <s v="Selección de muestras a revisar aleatroriamente y elaboracion de informe de resultados"/>
    <s v="Informe gerencial en PDF que contenga la informcion sobre objetivo, metodologia, muestra seleccionada, resultados y conclusiones de las revisiones realizadas"/>
    <n v="3"/>
    <d v="2024-09-01T00:00:00"/>
    <d v="2024-11-30T00:00:00"/>
    <n v="12.857142857142858"/>
    <n v="1"/>
    <s v="DGA_x000a_NC - Subproceso Administración de Cartera_x000a_Direccion Operativa de Grandes Contribuyentes_x000a_Coordinación  de Cobranzas "/>
    <n v="1"/>
    <x v="1"/>
  </r>
  <r>
    <x v="4"/>
    <x v="2"/>
    <s v="170700-29-2024-02-02_x000a__x000a_ H1, H2, H3, H4 y I1_x000a__x000a__x000a_"/>
    <s v="RG1_x000a__x000a_RFC01"/>
    <s v="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
    <s v="RG01: Posibles operaciones aduaneras no controladas y/o no autorizadas_x000a__x000a_RFC01: Posible acceso abusivo a un sistema informático"/>
    <s v="A1: Implementar una norma que permita el control de operaciones que pueda realizar un importador ocasional, específicamente aquellas que son objeto de cambio de modalidad."/>
    <s v="* Proyecto con ajuste normativo."/>
    <s v="* Proyecto con ajuste normativo."/>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0"/>
  </r>
  <r>
    <x v="4"/>
    <x v="2"/>
    <m/>
    <m/>
    <m/>
    <m/>
    <s v="A2.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7-09-30T00:00:00"/>
    <n v="191"/>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0"/>
  </r>
  <r>
    <x v="4"/>
    <x v="2"/>
    <m/>
    <m/>
    <s v="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
    <m/>
    <s v="A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7-09-30T00:00:00"/>
    <n v="191"/>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44440000000000002"/>
    <x v="0"/>
  </r>
  <r>
    <x v="4"/>
    <x v="2"/>
    <m/>
    <m/>
    <m/>
    <m/>
    <s v="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
    <s v="*Informe mensual de seguimiento periódico. _x000a_*Listado de asistencia. *Nombre de los funcionarios enlaces encargados de la labor."/>
    <s v="*Informe mensual de seguimiento periódico. _x000a__x000a_*Listado de asistencia. _x000a__x000a_*Nombre de los funcionarios enlaces encargados de la labor."/>
    <s v="8.00 _x000a__x000a_1.00 _x000a__x000a_1.00 "/>
    <d v="2024-11-01T00:00:00"/>
    <d v="2025-06-01T00:00:00"/>
    <n v="30.285714285714285"/>
    <n v="1"/>
    <s v="DGA_x000a_DS – Subproceso Operación Aduanera_x000a_Direcciones Seccionales_x000a_Divisiones de la Operación Aduanera_x000a_GIT de Importaciones._x000a_"/>
    <n v="1"/>
    <x v="1"/>
  </r>
  <r>
    <x v="4"/>
    <x v="2"/>
    <m/>
    <m/>
    <s v="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
    <m/>
    <s v="A5.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6-07-30T00:00:00"/>
    <n v="130"/>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44440000000000002"/>
    <x v="0"/>
  </r>
  <r>
    <x v="4"/>
    <x v="2"/>
    <m/>
    <m/>
    <m/>
    <m/>
    <s v="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
    <s v="*Resolución de ubicación en la Dependencia y, acto de situación administrativa. _x000a_*Informe de verificación."/>
    <s v="*Resolución de ubicación en la Dependencia y, acto de situación administrativa. *Informe de verificación."/>
    <n v="4"/>
    <d v="2024-11-01T00:00:00"/>
    <d v="2025-06-30T00:00:00"/>
    <n v="34.428571428571431"/>
    <n v="1"/>
    <s v="DGA_x000a_DS – Subproceso Operación Aduanera_x000a_Direcciones Seccionales_x000a_Divisiones de la Operación Aduanera_x000a_GIT de Importaciones._x000a_"/>
    <n v="1"/>
    <x v="1"/>
  </r>
  <r>
    <x v="4"/>
    <x v="2"/>
    <m/>
    <m/>
    <m/>
    <m/>
    <s v="A7: Realizar Sensibilización y socialización de las políticas establecidas en la entidad relacionadas con la Seguridad y Privacidad de la Información en ocho (8) seccionales durante el segundo semestre de 2024._x000a__x000a_*Generar tres (3) piezas comunicativas asociadas a la Seguridad y privacidad de la información y que sean emitidas por la oficina de Comunicaciones._x0009_"/>
    <s v="*Visitas a Diferentes Seccionales,_x000a_ *Alistamiento de material de capacitación, socialización y sensibilización_x000a_ *Elaboración y diseño de mensajes para piezas comunicativas_x0009__x0009_"/>
    <s v="* Actas de asistencia a reuniones_x000a_* Piezas elaboradas e informadas."/>
    <s v="8.00 _x000a__x000a_3.00 "/>
    <d v="2024-08-01T00:00:00"/>
    <d v="2024-12-31T00:00:00"/>
    <n v="21.714285714285715"/>
    <n v="1"/>
    <s v="DGA_x000a_NC - Subproceso Seguridad de la Información_x000a_Oficina de Seguridad de la Información"/>
    <n v="1"/>
    <x v="1"/>
  </r>
  <r>
    <x v="4"/>
    <x v="2"/>
    <m/>
    <m/>
    <s v="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
    <m/>
    <s v="A8.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7-09-30T00:00:00"/>
    <n v="191"/>
    <n v="0.44440000000000002"/>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44440000000000002"/>
    <x v="0"/>
  </r>
  <r>
    <x v="4"/>
    <x v="2"/>
    <m/>
    <m/>
    <m/>
    <m/>
    <s v="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
    <s v="*Informe bimestral de seguimiento y autocontrol. _x000a_* 3 capacitaciones "/>
    <s v="*Informe bimestral de seguimiento y autocontrol. _x000a_* 3 capacitaciones  (todas las Direcciones Seccionales)"/>
    <s v="4.00 _x000a__x000a_3.00"/>
    <d v="2024-11-01T00:00:00"/>
    <d v="2025-06-30T00:00:00"/>
    <n v="34.428571428571431"/>
    <n v="1"/>
    <s v="DGA_x000a_DS – Subproceso Operación Aduanera_x000a_Direcciones Seccionales_x000a_Divisiones de la Operación Aduanera_x000a_GIT de Importaciones._x000a_"/>
    <n v="1"/>
    <x v="1"/>
  </r>
  <r>
    <x v="4"/>
    <x v="2"/>
    <m/>
    <m/>
    <m/>
    <m/>
    <s v="A10: Utilizar una Lista de Chequeo para el  control de los documentos físicos y virtuales que soportan los requisitos para el trámite del usuario ocasional y, conformación de la carpeta digitales"/>
    <s v="El total de las listas de chequeo de los trámites gestionados en el periodo del plan de mejora"/>
    <s v="Contar con un documento que apoye la validación de los requisitos"/>
    <n v="1"/>
    <d v="2024-11-01T00:00:00"/>
    <d v="2025-07-30T00:00:00"/>
    <n v="38.714285714285715"/>
    <n v="1"/>
    <s v="DGA_x000a_DS – Subproceso Operación Aduanera_x000a_Direcciones Seccionales_x000a_Divisiones de la Operación Aduanera_x000a_GIT de Importaciones._x000a_"/>
    <n v="1"/>
    <x v="1"/>
  </r>
  <r>
    <x v="4"/>
    <x v="2"/>
    <s v="170700-29-2024-02-05_x000a__x000a_&quot;SYGA Siglo XXI – Importaciones y Selectividad Aduanera&quot;_x000a__x000a__x000a_"/>
    <s v="RG1_x000a__x000a_RFC01"/>
    <s v="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
    <s v="RG01: Pérdida de la confidencialidad e integridad, así como disponibilidad de la información electrónica_x000a__x000a_RFC01: Alteración de información electrónica"/>
    <s v="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_x000a_DE SEGURIDAD DE LA INFORMACIÓN - MN-IIT-0072."/>
    <s v="A. Elaborar propuesta del procedimiento de Gestión de cambios tecnológicos y sus anexos(A cargo de DGIT )._x000a_B. Publicar procedimiento (A cargo de Subdirección de Procesos SP de la Dirección de Gestión Estrategica y Análitica DGEA)._x000a_C. Socializar el procedimiento (A cargo de SP de la DGEA)._x000a_D. Realizar autoevelación de inicio y autoevaluación final (A cargo de DGIT )."/>
    <s v="&quot;Procedimiento GESTIÓN DE CAMBIOS PR-IIT-0457 actualizado_x000a_FT-IIT-1877  Formato de Solicitud de cambio actualizado&quot;"/>
    <n v="2"/>
    <d v="2025-02-10T00:00:00"/>
    <d v="2025-12-31T00:00:00"/>
    <n v="46.285714285714285"/>
    <n v="1"/>
    <s v="DGA_x000a_Dirección de Gestión de Innovación y Tecnología -DGIT_x000a_Dirección de Estratégica y Analítica _x000a_Subdirección de Procesos"/>
    <n v="1"/>
    <x v="1"/>
  </r>
  <r>
    <x v="4"/>
    <x v="2"/>
    <m/>
    <m/>
    <m/>
    <m/>
    <s v="A2. Revisar y actualizar el procedimiento PR-ITT-0458 &quot;Gestión de Incidentes&quot; con el fin de alinearlo a lo establecido en los procedimiento PR-IIT-0457 “Gestión de Cambios y los protocolos de “Manejo de Incidentes e Identificación de Crisis” OD-PEC-003 V2 y “Manejo de Crisis” OD-PEC-004 V2. "/>
    <s v="A. Reivsar y actualizar (A cargo de DGIT)_x000a_B. Publicar y divulgar el Procedimiento PR-ITT-0458 &quot;Gestión de Incidentes&quot; (A cargo de SP de la DGEA). _x000a_C. Realizar autoevelación de inicio y autoevaluación final (A cargo de DGIT)._x000a_D. Socializar el procedimiento (A cargo de DGIT y SP de la DGEA)._x000a_E. Actualización del plan de continuidad del negocio con los escenarios actualizados de incidentes de los servicios tecnológicos y los cambios en el proedimiento de gestión de incidentes (A Cargo de SP de la DGEA)"/>
    <s v="Procedimiento PR-ITT-0458 &quot;Gestión de Incidentes&quot; actualizado"/>
    <n v="1"/>
    <d v="2025-03-06T00:00:00"/>
    <d v="2025-12-31T00:00:00"/>
    <n v="42.857142857142854"/>
    <n v="1"/>
    <s v="DGA_x000a_Dirección de Gestión de Innovación y Tecnología -DGIT_x000a_Dirección de Estratégica y Analítica _x000a_Subdirección de Procesos"/>
    <n v="1"/>
    <x v="1"/>
  </r>
  <r>
    <x v="4"/>
    <x v="2"/>
    <m/>
    <m/>
    <m/>
    <m/>
    <s v="A3. Revisar y actualizar la matriz de riesgos del subproceso  Innovación y Tecnología "/>
    <s v="A. Reivsar y actualizar (A cargo de DGIT)_x000a_B. Publicar y Divulgar matriz de riesgos (A cargo de SP de la DGEA). _x000a_C. Realizar autoevelación de inicio y autoevaluación final (A cargo de DGIT)._x000a_D. Socializar matriz de riesgos(A cargo de DGIT y SP de la DGEA)."/>
    <s v="Matriz de Riesgos actualizada"/>
    <n v="1"/>
    <d v="2025-02-10T00:00:00"/>
    <d v="2025-12-31T00:00:00"/>
    <n v="46.285714285714285"/>
    <n v="1"/>
    <s v="DGA_x000a_Dirección de Gestión de Innovación y Tecnología -DGIT"/>
    <n v="1"/>
    <x v="1"/>
  </r>
  <r>
    <x v="4"/>
    <x v="2"/>
    <m/>
    <m/>
    <s v="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
    <m/>
    <s v="A4. Identificar, clasificar y aprobar el activo de nombre SYGA SIGLO XXI - Importaciones, de acuerdo con lo establecido Procedimiento PR-IIT-0366 &quot;Gestión de activos de información&quot; y la &quot;Cartilla para la gestión de activos de información CT-IIT-0079"/>
    <s v="A. Identificación, valoración, tratamiento y aprobación para la gestión del activo información SYGA SIGLO XXI - Importaciones.  (A cargo de las Subdirecciones de la Dirección de Gestión de Aduanas DGA con acompañamiento de la OSI)._x000a_B. Publicación del listado actualizado en el portal de datos abiertos y en el portal de Transparencia (A cargo de OSI)"/>
    <s v="Reporte del registro del activo de información generado por la herramienta de gestión GRC. "/>
    <n v="1"/>
    <d v="2025-02-10T00:00:00"/>
    <d v="2025-03-31T00:00:00"/>
    <n v="7"/>
    <n v="1"/>
    <s v="DGA_x000a_Dirección de Gestión de Aduanas_x000a_Subdirecciones_x000a__x000a_Oficina de Seguridad de la Información - OSI"/>
    <n v="1"/>
    <x v="1"/>
  </r>
  <r>
    <x v="4"/>
    <x v="2"/>
    <m/>
    <m/>
    <m/>
    <m/>
    <s v="A5. Revisar  y actualizar los lineamientos establecidos en el Procedimiento PR-IIT-0366 &quot;Gestión de activos de información&quot; y la &quot;Cartilla para la gestión de activos de información CT-IIT-0079”, mediante los cuales se de aplicabilidad y  cumplimiento de la Política de Gobierno Digital."/>
    <s v="A. Revisión y actualización (A cargo de OSI)._x000a_B. Publicación y divulgación del Procedimiento PR-ITT-0366 &quot;Gestión de activos de información” y la Cartilla para la gestión de activos de información &quot;CT-IIT-0079&quot;. (A cargo de SP de la DGEA)._x000a_C. Socialización del procedimiento (A cargo de OSI y SP de la DGEA)."/>
    <s v="Procedimiento PR-IIT-0366 &quot;&quot;Gestión de activos de información&quot;&quot; revisado y actualizado._x000a_Cartilla para la gestión de activos de información &quot;&quot;CT-IIT-0079&quot;&quot; revisada y actualizada."/>
    <n v="2"/>
    <d v="2025-03-03T00:00:00"/>
    <d v="2025-12-31T00:00:00"/>
    <n v="43.285714285714285"/>
    <n v="1"/>
    <s v="DGA_x000a_Oficina de Seguridad de la Información - OSI"/>
    <n v="1"/>
    <x v="1"/>
  </r>
  <r>
    <x v="4"/>
    <x v="2"/>
    <m/>
    <m/>
    <s v="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
    <m/>
    <s v="A6. Revisar y actualizar la Cartilla &quot;CT-IIT-0132 Gestión de Riesgos de Seguridad de la Información&quot; de acuerdo con la nueva versión de la Guía para adeministración de riesgos y el diseño de controles, y establecer los criterios para definir si estos afectan la continuidad del negocio."/>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_x000a_E. Revisión de activos de información y sus riesgos, a fin de identificar la afectación de la continuidad (A cargo de OSI y SP de la DGEA)._x0009__x0009_"/>
    <s v="Cartilla &quot;CT-IIT-0132 Gestión de Riesgos de Seguridad de la Información&quot; actualizada_x000a__x000a_"/>
    <n v="1"/>
    <d v="2025-02-10T00:00:00"/>
    <d v="2025-12-31T00:00:00"/>
    <n v="46.285714285714285"/>
    <n v="1"/>
    <s v="DGA_x000a_Subdirección de Procesos _x000a_Dirección de Estrategica y de Analitica _x000a__x000a_"/>
    <n v="1"/>
    <x v="1"/>
  </r>
  <r>
    <x v="4"/>
    <x v="2"/>
    <m/>
    <m/>
    <m/>
    <m/>
    <s v="A7. Definir y diseñar el proceso &quot;Administración Integral de riesgos&quot; en el cual se alinee el Sistema de Gestión de Riesgos y el Plan de Continuidad del Negocio, en el marco de la actualización de procesos bajo la metodología BPM"/>
    <s v="A.  Realizar mesas de trabajo con los expertos técnicos de las diferentes clases de la UAE DIAN, para definir la estructura general del proceso &quot;Administración Integral de Riesgos&quot; (A cargo de SP de la DGEA)._x0009__x0009__x000a_B. Elaborar propuesta de modelo de Alto Nivel del Proceso (A cargo de SP de la DGEA)._x0009__x0009__x000a_C. Revisar y Aprobar el modelo por parte del Líder del Proceso (A cargo de SP de la DGEA)."/>
    <s v="Modelo de alto nivel del proceso &quot;Administración Integral de Riesgos&quot;"/>
    <n v="1"/>
    <d v="2025-02-10T00:00:00"/>
    <d v="2025-12-31T00:00:00"/>
    <n v="46.285714285714285"/>
    <n v="1"/>
    <s v="DGA_x000a_Subdirección de Procesos _x000a_Dirección de Estrategica y de Analitica _x000a__x000a_"/>
    <n v="1"/>
    <x v="1"/>
  </r>
  <r>
    <x v="4"/>
    <x v="2"/>
    <m/>
    <m/>
    <m/>
    <m/>
    <s v="A8. Revisión, actualización de las Matrices de Riesgos de Gestión (operacionales) y de seguridad de la información, del proceso de cumplimiento de obligaciones aduaneras "/>
    <s v="A. Programar y realizar mesas de trabajo para análisis y revisión de las matrices de riesgos de gestión (operacionales) del Proceso COA (A cargo de la SP de la DGEA, Subdirecciones de la DGA y Oficina de Seguridad de la Información - OSI) _x0009__x0009__x000a_B. Identificación de matrices de riesgo a actualizar (A cargo de la SP de la DGEA, Subdirecciones de la DGA  y Oficina de Seguridad de la Información - OSI )._x0009__x0009__x000a_C. Mesas de trabajo de actualización entre las áreas involucradas (A cargo de la SP de la DGEA, Subdirecciones de la DGA y Oficina de Seguridad de la Información - OSI)._x0009__x0009__x000a_D. Revisión y aprobación por parte del líder del proceso (DGA y Subdirecciones DGA y Oficina de Seguridad de la Información - OS)_x0009__x0009__x000a_E. Publicación y socialización (A cargo de la SP de la DGEA y Subdirecciones DGA y Oficina de Seguridad de la Información - OS) _x0009_"/>
    <s v="Matrices de Riesgos de Proceso de Cumplimiento de Obligaciones Aduaneras COA  actualizadas"/>
    <n v="1"/>
    <d v="2025-02-10T00:00:00"/>
    <d v="2026-03-31T00:00:00"/>
    <n v="59.142857142857146"/>
    <n v="0"/>
    <s v="DGA_x000a_Dirección de Estrategica y de Analitica _x000a_Subdirección de Procesos _x000a__x000a__x000a_"/>
    <n v="0"/>
    <x v="0"/>
  </r>
  <r>
    <x v="4"/>
    <x v="2"/>
    <m/>
    <m/>
    <s v="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
    <m/>
    <s v="A9. Revisión ajuste y formalización del documento metodológico del Plan de Continuidad del Negocio de la UAE DIAN."/>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
    <s v="Documento metodológico formalizado, en le marco de la esctructura actual de procesos, fortaleciendo el análisis de impacto en el negocio."/>
    <n v="1"/>
    <d v="2025-02-10T00:00:00"/>
    <d v="2025-12-31T00:00:00"/>
    <n v="46.285714285714285"/>
    <n v="1"/>
    <s v="DGA_x000a_Subdirección de Procesos _x000a_Dirección de Estrategica y de Analitica _x000a__x000a_"/>
    <n v="1"/>
    <x v="1"/>
  </r>
  <r>
    <x v="4"/>
    <x v="2"/>
    <m/>
    <m/>
    <m/>
    <m/>
    <s v="A10. Actualización del Análisis de Impacto de Necogio (BIA) de acuerdo con los ajustes realizados al documento metodológico "/>
    <s v="A. Actualizar el documento del análisis del Impacto de Negocio (Determinación criticidad, RPO y del RTO), realizando la Conciliación con la DGIT, del RPO y RTO, con la  validación de las estrategias definidas (A cargo de SP de la DGEA)._x0009__x0009__x000a_B. Revisión y aprobación del BIA por parte de los diferentes lideres de procesos involucrados (A cargo de OSI y SP de la DGEA)._x0009__x0009__x000a_C. Publicación y socialización (A cargo de SP de la DGEA)."/>
    <s v="Documento de Análisis de Impacto del Negocio BIA Actualizado "/>
    <n v="1"/>
    <d v="2025-02-10T00:00:00"/>
    <d v="2025-12-31T00:00:00"/>
    <n v="46.285714285714285"/>
    <n v="1"/>
    <s v="DGA_x000a_Subdirección de Procesos _x000a_Dirección de Estrategica y de Analitica _x000a__x000a_"/>
    <n v="1"/>
    <x v="1"/>
  </r>
  <r>
    <x v="4"/>
    <x v="2"/>
    <m/>
    <m/>
    <s v="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
    <m/>
    <s v="A11. Revisar y comparar  las asignaciones  de roles registrados en la herramienta de la mesa de ayuda con el  listado de roles activos SigloXXI, con el fin de validar que efectivamente se esta cumpliendo lo establecido en el procedimiento PR-IIT-0455 “Gestión de accesos”  para la toma de decisiones. _x000a__x000a__x000a__x000a_"/>
    <s v="A. Programación de las diferentes mesas de trabajo con las áreas involucradas (A cargo de DGIT)._x000a_B. Comparación de reporte mesa de servicios y listado de roles activos DIAN Siglo XXI -Importaciones (A cargo de DGIT y SRCA de la DGA)._x0009__x0009__x000a_C. Generar el informe del área técnico (A cargo de DGIT)._x0009__x0009__x000a_D. Generar el informe del área funcional (A cargo de SRCA de la DGA)._x0009__x0009__x000a_E.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éstión de Aduanas_x000a_Subdirección de Registro y Control Aduanero"/>
    <n v="1"/>
    <x v="1"/>
  </r>
  <r>
    <x v="4"/>
    <x v="2"/>
    <m/>
    <m/>
    <m/>
    <m/>
    <s v="A12. Revisar y comparar  las asignaciones  de roles registrados en la herramienta de la mesa de ayuda con el  listado de roles activos Selectividad Aduanera, con el fin de validar que efectivamente se esta cumpliendo lo establecido en el procedimiento PR-IIT-0455 “Gestión de accesos”  para la toma de decisiones. _x000a__x000a__x000a_"/>
    <s v="A. Programación de las diferentes mesas de trabajo con las áreas involucradas (A cargo de DGIT)._x000a_B. Comparación de reporte mesa de servicios y listado de roles activos Selectiva (A cargo de DGIT y Dirección de Gestión Estratégica y de Analítica)._x0009__x0009__x000a_C. Generar el informe del área técnico (Dirección de Gestión Estratégica y de Analítica)._x0009__x0009__x000a_D.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estión Estratégica y Analítica  "/>
    <n v="1"/>
    <x v="1"/>
  </r>
  <r>
    <x v="4"/>
    <x v="2"/>
    <m/>
    <m/>
    <m/>
    <m/>
    <s v="A13. Identificar cuentas de usuarios de Siglo XXI -Importaciones con mayores privilegios y definir acciones para el tratamiento y custodia de los mismos.  "/>
    <s v="A. Programación de las diferentes mesas de trabajo con las áreas involucradas ( A cargo de DGIT)._x000a_B. Generación y comparación de los reportes de roles de Siglo XXI -Importaciones (A cargo de OSI y SRCA de la DGA)._x0009__x0009__x000a_C. Generar el informe del área técnico (A cargo de DGIT)._x0009__x0009__x000a_D. Generar el informe del área funcional con el detalle de las cuentas de usuarios con roles no propios a su competencia  (A cargo de las Direcciones Seccionales y de las Subdirecciones con competencia aduanera )._x0009__x0009__x000a_E. Requerir y consolidar los informes generados por las Direcciones Seccionales y las Subdirecciones con competencia aduanera (a cargo de SRCA de la DGA) _x0009__x0009__x000a_F.  Generar el informe de análisis resultados (A cargo de DGIT)._x0009__x0009_"/>
    <s v="Generar Informe de resultados_x000a_"/>
    <n v="1"/>
    <d v="2024-02-10T00:00:00"/>
    <d v="2025-08-31T00:00:00"/>
    <n v="81.142857142857139"/>
    <n v="1"/>
    <s v="DGA_x000a_Dirección de Gestión de  Innnovación y Tecnología - DGIT_x000a_"/>
    <n v="1"/>
    <x v="1"/>
  </r>
  <r>
    <x v="4"/>
    <x v="2"/>
    <m/>
    <m/>
    <m/>
    <m/>
    <s v="A14. Identificar cuentas de usuarios de Selectividad Aduanera Lucia con mayores privilegios y definir acciones para el tratamiento y custodia de los mismos.  "/>
    <s v="A. Programación de las diferentes mesas de trabajo con las áreas involucradas (A cargo de DGIT)._x000a_B. Generación y comparación de los reportes de roles de Selectividad Aduanera (A cargo de DGIT y Dirección de Gestión Estratégica y de Analítica)._x0009__x0009__x000a_C. Generar el informe del área técnico (A cargo de Dirección de Gestión Estratégica y de Analítica)._x000a_D.  Generar el informe de análisis resultados (A cargo de DGIT )."/>
    <s v="Informe de resultados_x000a_"/>
    <n v="1"/>
    <d v="2024-02-10T00:00:00"/>
    <d v="2025-08-31T00:00:00"/>
    <n v="81.142857142857139"/>
    <n v="1"/>
    <s v="DGA_x000a_Dirección de Gestión de Innnovación y Tecnología - DGIT_x000a__x000a_Dirección de Gestión Estratégica y de Analítica_x000a__x000a_"/>
    <n v="1"/>
    <x v="1"/>
  </r>
  <r>
    <x v="4"/>
    <x v="2"/>
    <m/>
    <m/>
    <m/>
    <m/>
    <s v="A15. Identificar cuentas de usuarios de Bases de datos de SQL y ORACLE con mayores privilegios y definir acciones para el tratamiento y custodia de los mismos.  "/>
    <s v="A. Programación de las diferentes mesas de trabajo con las áreas involucradas (A cargo de DGIT)._x000a_B. Generación de los reportes de roles Bases de datos de SQL y ORACLE (A cargo de DGIT)._x0009__x000a_C. Generar el informe de análisis resultados (A cargo de DGIT)._x0009_"/>
    <s v="Informe de resultados_x000a_"/>
    <n v="1"/>
    <d v="2024-02-10T00:00:00"/>
    <d v="2025-08-31T00:00:00"/>
    <n v="81.142857142857139"/>
    <n v="1"/>
    <s v="DGA_x000a_Dirección de Gestión de Innnovación y Tecnología _x000a__x000a_Dirección de Géstión de Aduanas"/>
    <n v="1"/>
    <x v="1"/>
  </r>
  <r>
    <x v="4"/>
    <x v="2"/>
    <m/>
    <m/>
    <m/>
    <m/>
    <s v="A16. Revisar y actualizar  los logs de auditoria  Siglo XXI -Importaciones  con el fin de incluir campos adicionales que permitan identificar las transacciones  anómalas realizadas en el sistema _x000a_"/>
    <s v="&quot;A. Programación de las diferentes mesas de trabajo con las áreas involucradas (A cargo de DGIT)._x000a_B. Análisis Funcional Siglo XXI -Importaciones (A cargo de las Subdirecciones de la DGA)._x0009__x000a_C. Análisis Técnico y Diseño Siglo XXI -Importaciones (A cargo de DGIT)._x0009__x0009__x000a_D.  Pruebas técnicas y funcionales Siglo XXI -Importaciones (A cargo de DGITV y Subdirecciones de la DGA)._x0009__x0009__x000a_E.  Puesta en producción Siglo XXI -Importaciones (A cargo de la DGA).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6-07-31T00:00:00"/>
    <n v="73.857142857142861"/>
    <n v="0.12"/>
    <s v="DGA_x000a_Dirección de Gestión de Innnovación y Tecnología - DGIT_x000a__x000a_Dirección de Gestión Estratégica y de Analítica_x000a__x000a_"/>
    <n v="0.12"/>
    <x v="0"/>
  </r>
  <r>
    <x v="4"/>
    <x v="2"/>
    <m/>
    <m/>
    <m/>
    <m/>
    <s v="A17. Revisar y actualizar  los logs de auditoria Selectividad Aduanera, con el fin de incluir campos adicionales que permitan identificar las transacciones  anómalas realizadas en el sistema _x000a_"/>
    <s v="A. Análisis Funcional Selectividad (A cargo de DGIT)._x0009__x0009__x000a_B. Análisis Técnico y Diseño Selectividad (A cargo de DGIT)._x0009__x0009__x000a_C. Pruebas técnicas y funcionales    Selectividad (A cargo de DGIT)._x0009__x0009__x000a_D.  Puesta en producción Selectividad (A cargo de DGIT).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1"/>
    <s v="DGA_x000a_Dirección de Gestión de Innnovación y Tecnología - DGIT_x000a__x000a_Dirección de Gestión Estratégica y de Analítica_x000a__x000a_"/>
    <n v="1"/>
    <x v="1"/>
  </r>
  <r>
    <x v="4"/>
    <x v="2"/>
    <m/>
    <m/>
    <m/>
    <m/>
    <s v="A18. Diseñar un protocolo para la custodia e intercambio de credenciales de los usuarios genericos  de las herramientas tecnológicas incluyendo los usuarios de datos "/>
    <s v="A. Caracterización del protocolo: Identificar procesos y necesidades actuales (A cargo de DGIT)._x0009__x000a_B. Definición de actividades y responsables: Asignar tareas y roles clave (A cargo de DGIT)._x0009__x000a_C. Socialización del procedimiento: Comunicarlo a los usuarios involucrados (A cargo de DGIT)._x0009__x000a_D. Publicación en el Sistema de Gestión de Calidad: Formalizar y documentar el procedimiento (A cargo de DGIT)._x0009__x0009_"/>
    <s v="Protocolo publicado en el listado maestro de documentos"/>
    <n v="1"/>
    <d v="2025-02-10T00:00:00"/>
    <d v="2025-06-30T00:00:00"/>
    <n v="20"/>
    <n v="1"/>
    <s v="DGA_x000a_Dirección de Gestión de Innnovación y Tecnología - DGIT"/>
    <n v="1"/>
    <x v="1"/>
  </r>
  <r>
    <x v="4"/>
    <x v="2"/>
    <m/>
    <m/>
    <s v="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
    <m/>
    <s v="A19. Elaborar  un protocolo para solicitar, extraer y verificar la información que va a ser entregada a los entes de control "/>
    <s v="A. Programación de las diferentes mesas de trabajo con las áreas involucradas (A cargo de DGIT)._x000a_B. Análisis Funcional (A cargo de las Subdirecciones de la DGA)._x0009__x0009__x000a_C. Análisis Técnico (A cargo de DGIT)._x000a_D. Elaborar el protocolo para entrega de información a entes externos (A cargo de DGIT)._x0009__x000a_E. Publicar el protocolo para la extracción estándar de la información (A cargo de DGIT)._x0009_"/>
    <s v="Protocolo publicado en el listado maestro de documentos"/>
    <n v="1"/>
    <d v="2025-02-15T00:00:00"/>
    <d v="2025-06-30T00:00:00"/>
    <n v="19.285714285714285"/>
    <n v="1"/>
    <s v="DGA_x000a_Dirección de Gestión de Innnovación y Tecnología - DGIT"/>
    <n v="1"/>
    <x v="1"/>
  </r>
  <r>
    <x v="4"/>
    <x v="2"/>
    <m/>
    <m/>
    <m/>
    <m/>
    <s v="A20. Socializar el procedimiento  PR-PEC-0347 Atención de Asuntos Entes de Control Externo con el fin de  fortalecer conocimientos a los usuarios funcionales  y técnicos que preparan la información solicitada por entes de contro"/>
    <s v="A. Programar las jornadas de socialización (A cargo de DGIT y DGA)._x0009__x0009__x000a_B. Realizar las jornadas de Socialización con los usuarios técnicos (A cargo de DGIT)._x0009__x0009__x000a_C. Realizar las jornadas de Socialización con los usuarios funcionales (A cargo de DGA)._x0009_"/>
    <s v="Lista de asistencia"/>
    <n v="2"/>
    <d v="2025-02-15T00:00:00"/>
    <d v="2025-04-30T00:00:00"/>
    <n v="10.571428571428571"/>
    <n v="1"/>
    <s v="DGA_x000a_Dirección de Gestión de Innnovación y Tecnología - DGIT"/>
    <n v="1"/>
    <x v="1"/>
  </r>
  <r>
    <x v="4"/>
    <x v="2"/>
    <m/>
    <m/>
    <m/>
    <m/>
    <s v="A21. Socializar  y sensabilizar el protocolo para la entregada de información a los entes de control "/>
    <s v="A. Programar las jornadas de socialización (A cargo de DGIT y DGA)._x0009__x0009__x000a_B. Realizar las jornadas de Socialización con los usuarios técnicos (A cargo de DGIT)._x0009__x0009__x000a_C. Realizar las jornadas de Socialización con los usuarios funcionales (A cargo de DGIT)._x0009_"/>
    <s v="Lista de asistencia"/>
    <n v="2"/>
    <d v="2025-07-01T00:00:00"/>
    <d v="2025-07-31T00:00:00"/>
    <n v="4.2857142857142856"/>
    <n v="1"/>
    <s v="DGA_x000a_Dirección de Gestión de Innnovación y Tecnología - DGIT"/>
    <n v="1"/>
    <x v="1"/>
  </r>
  <r>
    <x v="4"/>
    <x v="2"/>
    <m/>
    <m/>
    <s v="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 )_x0009__x0009__x000a_C. Actualización de la herramienta de monitoreo (A cargo de la OSI)."/>
    <s v="Acta de definición casos de uso "/>
    <n v="1"/>
    <d v="2025-02-10T00:00:00"/>
    <d v="2025-07-31T00:00:00"/>
    <n v="24.428571428571427"/>
    <n v="1"/>
    <s v="DGA_x000a_Oficina de Seguridad de la Información _x000a__x000a_Dirección de Gestion de Aduanas _x000a_Subdirección de Operación Aduanera_x000a__x000a_Dirección de Gestión Estratégica y de Analítica"/>
    <n v="1"/>
    <x v="1"/>
  </r>
  <r>
    <x v="4"/>
    <x v="2"/>
    <m/>
    <m/>
    <m/>
    <m/>
    <s v="A23. Poner en funcionamiento la  herramienta de monitoreo GUARDIUM de IBM "/>
    <s v="A. Puesta en funcionamiento de la herramienta de monitoreo (A cargo de la OSI)._x0009__x0009__x000a_B. Entrega del Informe puesta en funcionamiento a las partes interesadas (A cargo de la OSI)._x000a_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1"/>
  </r>
  <r>
    <x v="4"/>
    <x v="2"/>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de Estratégica y de Analítica )"/>
    <s v="Informe de análisis y/o alertas inmediatas"/>
    <n v="2"/>
    <d v="2025-10-01T00:00:00"/>
    <d v="2026-01-31T00:00:00"/>
    <n v="17.428571428571427"/>
    <n v="1"/>
    <s v="DGA_x000a_Oficina de Seguridad de la Información - OSI"/>
    <n v="1"/>
    <x v="1"/>
  </r>
  <r>
    <x v="4"/>
    <x v="2"/>
    <m/>
    <m/>
    <m/>
    <m/>
    <s v="A25.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 y Dirección de Innovación y Tecnología)._x0009__x0009__x000a_B. Implementación de un proceso de verificación de la integridad de los datos del XML (A cargo de la OSI y Dirección de Innovación y Tecnología).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2"/>
    <s v="DGA_x000a_Oficina de Seguridad de la Información - OSI_x000a__x000a_Dirección de Innovación y Técnologia "/>
    <n v="0.12"/>
    <x v="0"/>
  </r>
  <r>
    <x v="4"/>
    <x v="2"/>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_x000a_Nota: Acompañamiento de la OSI_x0009__x0009__x000a_"/>
    <s v="Reportes mensuales"/>
    <n v="11"/>
    <d v="2025-02-10T00:00:00"/>
    <d v="2025-12-31T00:00:00"/>
    <n v="46.285714285714285"/>
    <n v="1"/>
    <s v="DGA_x000a_Dirección de Gestión de Innovación y Tecnología - DGIT_x000a__x000a_Dirección de Gestión Estratégica y de Analítica- DGEA_x000a__x000a_Oficina de la Seguridada de la Información- OSI "/>
    <n v="1"/>
    <x v="1"/>
  </r>
  <r>
    <x v="4"/>
    <x v="2"/>
    <m/>
    <m/>
    <m/>
    <m/>
    <s v="A27. Presentar ante el Comité de Selectividad  Aduanera, la propuesta de implementación de reglas antidumping para su aprobación e implementación en el Sistema de Selectividad Aduanera."/>
    <s v="A. Elaboración de Informe de reglas propuestas antidumping ante el Comité de Selectividad con el porcentaje estimado de cobertura (A cargo de SARP de la DGEA)._x0009__x0009__x000a_B. Realización de la sesión del Comité de Selectividad (A cargo de SARP de la DGEA)."/>
    <s v="Propuesta de implementación de reglas  antidumping ante el Comité de Selectividad con el porcentaje estimado de cobertura."/>
    <n v="1"/>
    <d v="2025-02-10T00:00:00"/>
    <d v="2025-07-31T00:00:00"/>
    <n v="24.428571428571427"/>
    <n v="1"/>
    <s v="DGA_x000a_Subdirección de Análisis de Riesgos y programas - SARP _x000a_ Dirección de Gestión Estratégica y de Analítica- DGEASARP _x000a_"/>
    <n v="1"/>
    <x v="1"/>
  </r>
  <r>
    <x v="4"/>
    <x v="2"/>
    <m/>
    <m/>
    <s v="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_x0009__x0009__x000a_C. Actualización de la herramienta de monitoreo (A cargo de la OSI)._x0009__x000a_A. Puesta en funcionamiento de la herramienta de monitoreo (A cargo de la OSI)._x0009__x0009__x000a_B. Entrega del Informe puesta en funcionamiento a las partes interesadas (A cargo de la OSI)."/>
    <s v="Acta de definición casos de uso "/>
    <n v="1"/>
    <d v="2025-02-10T00:00:00"/>
    <d v="2025-07-31T00:00:00"/>
    <n v="24.428571428571427"/>
    <n v="1"/>
    <s v="DGA_x000a_Oficina de Seguridad de la Información _x000a__x000a_Dirección de Gestion de Aduanas -SOA_x000a__x000a_Dirección de Gestión Estratégica y de Analítica_x000a_"/>
    <n v="1"/>
    <x v="1"/>
  </r>
  <r>
    <x v="4"/>
    <x v="2"/>
    <m/>
    <m/>
    <m/>
    <m/>
    <s v="A23. Poner en funcionamiento la  herramienta de monitoreo GUARDIUM de IBM "/>
    <s v="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1"/>
  </r>
  <r>
    <x v="4"/>
    <x v="2"/>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Analítica )"/>
    <s v="Informe de análisis y/o alertas inmediatas"/>
    <n v="2"/>
    <d v="2025-10-01T00:00:00"/>
    <d v="2026-01-31T00:00:00"/>
    <n v="17.428571428571427"/>
    <n v="1"/>
    <s v="DGA_x000a_Oficina de Seguridad de la Información - OSI_x000a_"/>
    <n v="1"/>
    <x v="1"/>
  </r>
  <r>
    <x v="4"/>
    <x v="2"/>
    <m/>
    <m/>
    <m/>
    <m/>
    <s v="A25. 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_x0009__x0009__x000a_B. Implementación de un proceso de verificación de la integridad de los datos del XML (A cargo de la OSI)._x0009_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2"/>
    <s v="DGA_x000a_Oficina de Seguridad de la Información - OSI_x000a_Dirección de Innovación y Técnologia "/>
    <n v="0.12"/>
    <x v="0"/>
  </r>
  <r>
    <x v="4"/>
    <x v="2"/>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Nota: Acompañamiento de la OSI&quot;_x0009__x0009_"/>
    <s v="Reportes mensuales"/>
    <n v="11"/>
    <d v="2025-02-10T00:00:00"/>
    <d v="2025-12-31T00:00:00"/>
    <n v="46.285714285714285"/>
    <n v="1"/>
    <s v="DGA_x000a_Dirección de Gestión de Innovación y Tecnología - DGIT_x000a__x000a_Dirección de Gestión Estratégica y de Analítica- DGEA_x000a__x000a_Oficina de la Seguridada de la Información- OSI "/>
    <n v="1"/>
    <x v="1"/>
  </r>
  <r>
    <x v="4"/>
    <x v="2"/>
    <m/>
    <m/>
    <m/>
    <m/>
    <s v="A28. Revisar, aprobar y publicar el procedimiento para la gestión de incidentes de seguridad de la información, de tal forma que quede alineado con el procedimiento PR-ITT-0458 &quot;Gestión de Incidentes&quot;."/>
    <s v="A. Revisión y actualización (A cargo de OSI)._x0009__x0009__x000a_B. Publicación y divulgación del Procedimiento PR-ITT-0458 &quot;Gestión de incidentes&quot; (A cargo de SP de la DGEA)._x0009__x0009__x000a_C. Socialización del procedimiento (A cargo de OSI y SP de la DGEA)._x0009_"/>
    <s v="Procedimiento PR-ITT-0458 &quot;Gestión de Incidentes&quot; publicado "/>
    <n v="1"/>
    <d v="2025-02-10T00:00:00"/>
    <d v="2025-07-30T00:00:00"/>
    <n v="24.285714285714285"/>
    <n v="1"/>
    <s v="DGA_x000a_Oficina de Seguridad de la Información - OSI_x000a_"/>
    <n v="1"/>
    <x v="1"/>
  </r>
  <r>
    <x v="4"/>
    <x v="2"/>
    <m/>
    <m/>
    <m/>
    <m/>
    <s v="A29. Realizar mesas de trabajo periódicas con el fin de dar a conocer los lineamientos  establecidos para el reporte de incidentes de seguridad. "/>
    <s v="A. Programar las mesas de trabajo (A cargo de OSI, DGA-SOA, DGIT y DGEA)._x0009__x0009__x000a_B. Ejecución de las mesas de trabajo (A cargo de OSI, DGA-SOA, DGIT y DGEA)."/>
    <s v="Memorias de las reuniones - 5 mensuales"/>
    <n v="5"/>
    <d v="2025-08-01T00:00:00"/>
    <d v="2025-12-30T00:00:00"/>
    <n v="21.571428571428573"/>
    <n v="1"/>
    <s v="DGA_x000a_Oficina de Seguridad de la Información - OSI_x000a_"/>
    <n v="1"/>
    <x v="1"/>
  </r>
  <r>
    <x v="4"/>
    <x v="2"/>
    <m/>
    <m/>
    <s v="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
    <m/>
    <s v="A30. Restricción y seguimiento de las acciones realizadas por el Usuario Userdes_x000a_"/>
    <s v="1. Asegurar conexión de USERDES solo desde SYGA - (A cargo de DGIR)_x0009__x000a_2. Monitoreo de las acciones de usuarios desde BD (Seguimiento LOGS SYGA)  (A cargo de OSI-DGIT)_x0009__x000a_3. Monitoreo de las acciones de usuarios desde GARDIUM (A cargo de OSI-DGIT)_x0009__x0009__x000a_4. Revisar y ajustar documentación relacionada con - Accesos seguros a servidores SYGA - (A cargo de DGIT)_x0009_"/>
    <s v="Informe de restricciones - DGIT_x000a_Informe de monitoreo- OSI_x000a_Documento de Accesos seguros a Servidores SYGA - DGIT"/>
    <n v="3"/>
    <d v="2025-03-01T00:00:00"/>
    <d v="2025-05-31T00:00:00"/>
    <n v="13"/>
    <n v="1"/>
    <s v="DGA_x000a_Dirección de Gestión de Innovación y Tecnología _x000a__x000a_Oficina de Seguridad de la Información - OSI"/>
    <n v="1"/>
    <x v="1"/>
  </r>
  <r>
    <x v="4"/>
    <x v="2"/>
    <m/>
    <m/>
    <m/>
    <m/>
    <s v="A31. Continuar con las mesas de trabajo de seguridad que se realizan con la Dirección de Innovación y Tecnología y la Oficina de Seguridad de la Información - OSI para definir la custodia del usuario &quot;USERDES&quot;. "/>
    <s v="Programación y ejecución de las mesas de trabajo._x000a_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
    <s v="Ayuda de memoria y evidencias de acciones frente a los temas tratados "/>
    <n v="2"/>
    <d v="2025-02-10T00:00:00"/>
    <d v="2025-03-30T00:00:00"/>
    <n v="6.8571428571428568"/>
    <n v="1"/>
    <s v="DGA_x000a_Oficina de Seguridad de la Información - OSI"/>
    <n v="1"/>
    <x v="1"/>
  </r>
  <r>
    <x v="4"/>
    <x v="2"/>
    <m/>
    <m/>
    <m/>
    <m/>
    <s v="A32. Entregar el usuario &quot;USERDES&quot; para su custodia con el fin de que los administradores de base de datos no puedan acceder a las credenciales del mismo.  "/>
    <s v="Definición de la entrega del usuario (A cargo de OSI)._x000a_Documento de entrega (A cargo de OSI)._x0009_"/>
    <s v="Documento de entrega del usuario &quot;USERDES&quot;."/>
    <n v="1"/>
    <d v="2025-04-01T00:00:00"/>
    <d v="2025-04-30T00:00:00"/>
    <n v="4.1428571428571432"/>
    <n v="1"/>
    <s v="DGA_x000a_Oficina de Seguridad de la Información - OSI"/>
    <n v="1"/>
    <x v="1"/>
  </r>
  <r>
    <x v="4"/>
    <x v="2"/>
    <m/>
    <m/>
    <m/>
    <m/>
    <s v="A33. Implementar un nuevo proceso de creación de la clave del usuario USERDES para que esta no sea conocida por los mismos CUSTODIOS sino que se genere atraves de un procedimiento automatizado, similar al utilizado en los ambientes para las SIES sobre MUISCA."/>
    <s v="Análisis, desarrollo, pruebas, implementación y documentación del nuevo procedimiento ( A cargo de OSI ).  "/>
    <s v="Documento con la especificación funcional y técnica del nuevo procedimiento de generación de clave _x000a_Implementación del nuevo procedimiento en los ambientes de producción "/>
    <n v="2"/>
    <d v="2025-05-01T00:00:00"/>
    <d v="2026-02-28T00:00:00"/>
    <n v="43.285714285714285"/>
    <n v="0.9"/>
    <s v="DGA_x000a_Oficina de Seguridad de la Información - OSI"/>
    <n v="0.9"/>
    <x v="0"/>
  </r>
  <r>
    <x v="4"/>
    <x v="2"/>
    <m/>
    <m/>
    <s v="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
    <m/>
    <s v="A34. Actualizar la herramienta a la última versión liberada y soportada por el fabricante "/>
    <s v="A. Realización del informe  de la actualización de la herramienta (A cargo de la OSI)."/>
    <s v="Informe de actualización de la herramienta "/>
    <n v="1"/>
    <d v="2025-10-01T00:00:00"/>
    <d v="2026-01-31T00:00:00"/>
    <n v="17.428571428571427"/>
    <n v="1"/>
    <s v="DGA_x000a_Oficina de Seguridad de la Información - OSI"/>
    <n v="1"/>
    <x v="1"/>
  </r>
  <r>
    <x v="4"/>
    <x v="2"/>
    <s v="170700-29-2024-02-09_x000a__x000a_Importación de vehículos DS de Santa Marta"/>
    <s v="RG1_x000a__x000a_RFC1"/>
    <s v="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
    <s v="RG1: Decisión final de un proceso de control basado en hechos falsos o información adulterada_x000a__x000a_RFC1: Decisión final de un proceso de control basado en hechos falsos o información adulterada"/>
    <s v="A1. *Solicitar la revisión y/o ajuste del Concepto No. 032146 de 2019.    _x000a_                                                                                                                                                                                                                     _x000a__x000a_"/>
    <s v="Solicitar la revisión del Concepto jurídico sobre el tema      _x000a__x000a_                                                                                                                                                                                                                                                                                      "/>
    <s v="*Oficio de la jurídica sobre revisión del Concepto No. 032146 de 2019_x000a__x000a__x000a__x000a_"/>
    <n v="1"/>
    <d v="2025-07-15T00:00:00"/>
    <d v="2025-12-31T00:00:00"/>
    <n v="24.142857142857142"/>
    <n v="1"/>
    <s v="DGA_x000a_Dirección de Gestión Jurídica _x000a_Subdirección de Normativa y Doctrina _x000a_    _x000a_Dirección de Gestión de Aduanas                                                                                                                                                                                                                                                                      _x000a_Subdirección de Subidrección de Operación Aduanera _x000a_Subdirección Técnica Aduanera_x000a__x000a__x000a__x000a__x000a_"/>
    <n v="1"/>
    <x v="1"/>
  </r>
  <r>
    <x v="4"/>
    <x v="2"/>
    <m/>
    <m/>
    <m/>
    <m/>
    <s v="A2. Monitorear mediante informes consolidados enviados por las Direcciones Seccionales a la Subdirección de Operación Aduanera las declaraciones de importación que superen los valores límite."/>
    <s v="* Elaborar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s v="                                                                                                                                                                                                                                               *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_x000a__x000a_6 Informes (en el año)"/>
    <n v="6"/>
    <d v="2025-07-01T00:00:00"/>
    <d v="2026-07-01T00:00:00"/>
    <n v="52.142857142857146"/>
    <n v="0.25"/>
    <s v="DGA_x000a_Direcciones Seccionales de Barranquilla, Santa Marta, Cartagena y Buenaventura _x000a_División de Operación Aduanera_x000a_GIT importaciones _x000a__x000a_Dirección de Gestión de Aduanas _x000a_Subdirección de Operación Aduanera                                                                                                                                                                                                                                                                     "/>
    <n v="0.25"/>
    <x v="0"/>
  </r>
  <r>
    <x v="4"/>
    <x v="2"/>
    <m/>
    <m/>
    <s v="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
    <m/>
    <s v="A3. *Capacitación técnica y normativa a los funcionarios de sobre la correcta aplicación de los tributos aduaneros cuando se exceden los montos establecidos (cancillería y SOA)."/>
    <s v="* Capacitación a las Direcciones Seccionales - GIT Importaciones para reforzar la aplicación normativa de importación de vehículos de diplomáticos y  la aplicación del procedimiento PR-COA-188."/>
    <s v="*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
    <n v="1"/>
    <d v="2025-07-01T00:00:00"/>
    <d v="2026-07-01T00:00:00"/>
    <n v="52.142857142857146"/>
    <n v="0"/>
    <s v="Dirección de Gestión de Aduanas                                                                                                                                                                                                                                                                      Subdirección de Operación Aduanera _x000a__x000a_Direcciones Seccionales de Cartagena, Barranquilla, Santa Marta y Buenaventura_x000a_División de Operación Aduanera  - GIT importaciones."/>
    <n v="0"/>
    <x v="0"/>
  </r>
  <r>
    <x v="4"/>
    <x v="2"/>
    <m/>
    <m/>
    <m/>
    <m/>
    <s v="A4. *Revisión y/o actualización del procedimiento ide importación, asegurando la correcta liquidación de los tributos de vehículos de diplomáticos."/>
    <s v="* Actualización del procedimiento PR-COA-188 (SOA) “o un documento equivalente”"/>
    <s v="*1 (procedimiento PR-COA-188)  “o el documento equivalente actualizado”."/>
    <n v="1"/>
    <d v="2025-07-01T00:00:00"/>
    <d v="2026-07-01T00:00:00"/>
    <n v="52.142857142857146"/>
    <n v="0"/>
    <s v="DGA_x000a_Dirección de Gestión de Aduanas         _x000a_Subdirección de Operación Aduanera                                                                                                                                                       "/>
    <n v="0"/>
    <x v="0"/>
  </r>
  <r>
    <x v="4"/>
    <x v="2"/>
    <m/>
    <m/>
    <s v="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
    <m/>
    <s v="A5. Implementar en el NSGA la validación de los cupos diplomáticos. Control en el NSGA que permita verificar los cupos diplomáticos previa validación de los requisitos establecidos en el Decreto 2148 de 1991 o el que haga sus veces._x000a__x000a_"/>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0"/>
  </r>
  <r>
    <x v="4"/>
    <x v="2"/>
    <m/>
    <m/>
    <m/>
    <m/>
    <s v="A6. Realizar seguimiento a la &quot;Solicitud actualización cupos de franquicia para diplomáticos y organismos internacionales acreditados en el país&quot;, presentada por la Dirección de Gestión Jurídica al Ministerio de Hacienda y Crédito Público radicado No. 100202208 – 0142."/>
    <s v="* Remitir correo electrónico a la DGJ de seguimiento a la solicitud de actualización de cupos."/>
    <s v="* Correo electrónico a la DGJ de seguimiento a la solicitud de actualización de cupos."/>
    <n v="1"/>
    <d v="2025-07-01T00:00:00"/>
    <d v="2025-09-30T00:00:00"/>
    <n v="13"/>
    <n v="1"/>
    <s v="DGA_x000a_Dirección de Gestión de Aduanas; _x000a_Subdirección de Operación Aduanera "/>
    <n v="1"/>
    <x v="1"/>
  </r>
  <r>
    <x v="4"/>
    <x v="2"/>
    <m/>
    <m/>
    <s v="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
    <m/>
    <s v="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
    <s v="1. Elaboración por parte del GIT de importaciones de Santa Marta la lista de chequeo, con revisión de la Subdirección de Operación Aduanera y remisión a las otras seccionales con operación aduanera en puerto _x000a_2. Aprobación por parte del Jefe de la División de Operación Aduanera de dichas seccionales. _x000a_3. verificación trimestral y elaboración de informe de resultado el cual será remitido al Director Seccional Correspondiente para que adopte las medidas a que hubiere lugar"/>
    <s v="Informes de verificación trimestral de los Directores Seccionales, validando que se cumplieron los requisitos para la modalidad, utilizando para ello la validación de la lista de chequeo_x000a__x000a_2 Informes de verificación, validando la lista de chequeo "/>
    <n v="2"/>
    <d v="2025-07-01T00:00:00"/>
    <d v="2026-03-31T00:00:00"/>
    <n v="39"/>
    <n v="0.5"/>
    <s v="DGA_x000a_Direcciones seccionales de Buenaventura, Santa Marta, Cartagena y Barraquilla_x000a_División de operación aduanera_x000a_GIT importaciones."/>
    <n v="0.5"/>
    <x v="0"/>
  </r>
  <r>
    <x v="4"/>
    <x v="2"/>
    <m/>
    <m/>
    <m/>
    <m/>
    <m/>
    <s v="1. Verificación de documentos soportes _x000a_2. Verificación de declaración de importación _x000a_3. Verificación liquidación de tributos aduaneros 4. Diligenciamiento de lista de chequeo conforme lo verificado. "/>
    <s v="Aplicación de la lista de chequeo a la totalidad de las inspecciones físicas y/o documentales a declaraciones de importación de vehículos de diplomáticos_x000a__x000a_2 Informes de verificación "/>
    <n v="2"/>
    <d v="2025-07-01T00:00:00"/>
    <d v="2025-12-30T00:00:00"/>
    <n v="26"/>
    <n v="1"/>
    <s v="DGA_x000a_Todas las Direcciones Seccionales _x000a_División de operación aduanera_x000a_GIT importaciones."/>
    <n v="1"/>
    <x v="1"/>
  </r>
  <r>
    <x v="4"/>
    <x v="2"/>
    <m/>
    <m/>
    <s v="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
    <m/>
    <s v="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0"/>
  </r>
  <r>
    <x v="4"/>
    <x v="2"/>
    <m/>
    <m/>
    <m/>
    <m/>
    <s v="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2"/>
    <s v="DGA_x000a_Direcciones Seccionales que tengan competencia para la operación aduanera_x000a_División de operación aduanera_x000a_GIT importaciones"/>
    <n v="0.2"/>
    <x v="0"/>
  </r>
  <r>
    <x v="4"/>
    <x v="2"/>
    <m/>
    <m/>
    <s v="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
    <m/>
    <s v="A10. Dar lineamientos a las Direcciones Seccionales e implementar un control frente al tratamiento y/o digitalización de los documentos soporte de la declaración de importación._x000a__x000a__x000a_"/>
    <s v="Dar lineamientos a las Direcciones Seccionales frente los documentos soporte de la declaración de importación."/>
    <s v="*Lineamientos a las Direcciones Seccionales frente los documentos soporte de la declaración de importación._x000a__x000a_* 1   (Lineamientos dirigido a las Direcciones Seccionales)"/>
    <n v="1"/>
    <d v="2025-07-01T00:00:00"/>
    <d v="2025-12-31T00:00:00"/>
    <n v="26.142857142857142"/>
    <n v="1"/>
    <s v="DGA_x000a_Dirección de Gestión de Aduanas _x000a_Subdirección de Operación Aduanera _x000a_"/>
    <n v="1"/>
    <x v="1"/>
  </r>
  <r>
    <x v="4"/>
    <x v="2"/>
    <m/>
    <m/>
    <m/>
    <m/>
    <s v="A11. A efectos de fortalecer la planeación,  elaborar semanalmente un auto comisorio para asignar un inspector disponible 7 x 24 para las inspecciones físicas asignadas fuera del horario laboral, que comprenda además un  informe de ejecución de actividades."/>
    <s v="Elaborar semanalmente un auto comisorio para asignar un inspector disponible 7 x 24 para las inspecciones físicas asignadas fuera del horario laboral, que comprenda además un  informe de ejecución de actividades."/>
    <s v="* los autos comisorios _x000a_* informes de ejecución de actividades _x000a__x000a_* 1 archivo electrónico en las Direcciones Seccionales en el que reposen:_x000a__x000a_* Los autos comisorios por orden cronológico _x000a__x000a_*Informes de ejecución."/>
    <n v="1"/>
    <d v="2025-07-01T00:00:00"/>
    <d v="2025-12-31T00:00:00"/>
    <n v="26.142857142857142"/>
    <n v="1"/>
    <s v="DGA_x000a_Todas las Direcciones Seccionales con operación aduanera_x000a_División de operación aduanera_x000a_GIT importaciones"/>
    <n v="1"/>
    <x v="1"/>
  </r>
  <r>
    <x v="4"/>
    <x v="2"/>
    <m/>
    <m/>
    <s v="H7. &quot;...se observó falta de consistencia  en la información preparada y entregada por la DIAN, relacionada con las declaraciones de importación del periodo comprendido entre enero 1 de 2022 a julio 16 de 2024, contradiciendo los principios del Plan Nacional de Infraestructura del Dato...&quot;"/>
    <m/>
    <s v="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35"/>
    <s v="DGA_x000a_Dirección de Gestión de Aduanas _x000a_Subdirección de Operación Aduanera _x000a__x000a_Todas las Direcciones Seccionales que tengan competencia para la operación aduanera_x000a_División de operación aduanera_x000a_GIT importaciones"/>
    <n v="0.35"/>
    <x v="0"/>
  </r>
  <r>
    <x v="4"/>
    <x v="2"/>
    <m/>
    <m/>
    <m/>
    <m/>
    <s v="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
    <s v="* Actualizar Procedimiento PR-COA 188  o expedir de un documento contentivo de directrices.                         _x000a_*Realizar capacitación sobre la aplicación del procedimiento PR-COA 188 o las directrices_x000a_"/>
    <s v="_x000a_* Procedimiento PR-COA 188 actualizado o la expedición de un documento contentivo de directrices.                         _x000a_*Asistencia a la capacitación sobre la aplicación del procedimiento PR-COA 188 o las directrices_x000a__x000a_*1 (Procedimiento PR-COA 188 actualizado o documento de directrices) _x000a_*1 (lista de asistencia a la capacitación)"/>
    <n v="2"/>
    <d v="2025-07-01T00:00:00"/>
    <d v="2026-07-01T00:00:00"/>
    <n v="52.142857142857146"/>
    <n v="0"/>
    <s v="DGA_x000a_Dirección de Gestión de Aduanas _x000a_Subdirección de Operación Aduanera _x000a_"/>
    <n v="0"/>
    <x v="0"/>
  </r>
  <r>
    <x v="4"/>
    <x v="2"/>
    <m/>
    <m/>
    <m/>
    <m/>
    <s v="A14. Fortalecer a través de verificaciones, que el reporte de las actuaciones y la trazabilidad de las declaraciones de importación gestionadas en la Dirección Seccional, se encuentren debidamente proyectados, revisados y aprobados._x000a__x000a_"/>
    <s v="*Actualizar la Base de datos con la información de los reportes de las actuaciones y la trazabilidad de las declaraciones de importación gestionadas en la Dirección Seccional "/>
    <s v="*Base de datos con la información de los reportes de las actuaciones y la trazabilidad de las declaraciones de importación gestionadas en la Dirección Seccional _x000a__x000a_*1 Base de datos con la información de los reportes de las actuaciones y la trazabilidad de las declaraciones "/>
    <n v="1"/>
    <d v="2025-07-01T00:00:00"/>
    <d v="2025-12-31T00:00:00"/>
    <n v="26.142857142857142"/>
    <n v="1"/>
    <s v="DGA_x000a_Todas las Direcciones Seccionales con operación aduanera_x000a_División de operación aduanera_x000a_GIT importaciones"/>
    <n v="1"/>
    <x v="1"/>
  </r>
  <r>
    <x v="4"/>
    <x v="2"/>
    <m/>
    <m/>
    <m/>
    <m/>
    <s v="A15. Implementar un control al debido diligenciamiento de las plantillas, a través de informes trimestrales remitidos por las direcciones seccionales a SOA, y unificar la base de datos para el  diligenciamiento de las Direcciones Seccionales"/>
    <s v="*Creación de una base de datos unificada_x000a__x000a_*Las Direcciones seccionales elaborarán Informe trimestral y remitirán a la Subdirección de Operación Aduanera (diligenciamiento de las plantillas)_x000a__x000a_"/>
    <s v="*Creación de una base de datos unificada (1)_x000a__x000a_*Informe trimestral de las Direcciones seccionales a la Subdirección de Operación Aduanera (diligenciamiento de las plantillas) (2)_x000a__x000a_"/>
    <n v="3"/>
    <d v="2025-07-01T00:00:00"/>
    <d v="2025-12-31T00:00:00"/>
    <n v="26.142857142857142"/>
    <n v="1"/>
    <s v="DGA_x000a_Dirección de Gestión de Aduanas _x000a_Subdirección de Operación Aduanera _x000a__x000a_Todas las Direcciones Seccionales con operación aduanera_x000a_División de operación aduanera, GIT importaciones"/>
    <n v="1"/>
    <x v="1"/>
  </r>
  <r>
    <x v="4"/>
    <x v="2"/>
    <s v="170700-29-2024-02-08_x000a_H1, H2, H3, H4, H5 Y H6_x000a_Control viajeros Cartagena y Medellín_x000a__x000a_OB1= ACC 2, 3, 4, 16_x000a_OB2= ACC2,3,Y 17_x000a_OB3= 18 Y 19_x000a__x000a__x000a_"/>
    <s v="RG1_x000a__x000a_RFC1"/>
    <s v="H1. No se realizan alertas tempranas sobre los viajeros internacionales por parte de la Subdirección del Centro de Trazabilidad Aduanera"/>
    <s v="RG1: Decisión final del proceso de control viajeros fuera de la norma_x000a__x000a_RFC1: Decisión final de un proceso de control viajeros basado en hechos falsos, información adulterada o inexistente"/>
    <s v="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_x000a__x000a_"/>
    <s v="*Revisión de antecedentes de estudio de oferentes de la solución tecnológica en el mercado y análisis de costos en su adquisición y mantenimiento._x000a__x000a_*Análisis de necesidad de contar con un sistema de información API/PNR para la mejora del cumplimiento de las obligaciones tributarias, aduaneras y cambiarias, en el marco de las competencias de la Subdirección de Análisis de Riesgo y Programas._x000a__x000a_* Elaboración del informe diagnóstico. _x000a_"/>
    <s v="Documento con diagnóstico de necesidad de adquisición de la información API/PNR"/>
    <n v="1"/>
    <d v="2025-06-16T00:00:00"/>
    <d v="2025-12-16T00:00:00"/>
    <n v="26.142857142857142"/>
    <n v="1"/>
    <s v="DGA_x000a_Dirección de Gestión de Estratégica y de Analítica_x000a_Subdirección de análisis de riesgo y programas _x000a_Coordinación de Riesgos  de cumplimiento TAC"/>
    <n v="1"/>
    <x v="1"/>
  </r>
  <r>
    <x v="4"/>
    <x v="2"/>
    <m/>
    <m/>
    <m/>
    <m/>
    <s v="A19. Identificar y caracterizar el riesgo de cumplimiento aduanero en la modalidad de viajeros"/>
    <s v="* Denominación y definición del riesgo con el apoyo de las áreas misionales._x000a__x000a_* Identificación de causas internas y externas._x000a__x000a_* Identificación de fuentes de información._x000a__x000a_* Elaboración de indicadores."/>
    <s v="Ficha de identificación y caracterización de riesgo de cumplimiento aduanero en la modalidad de viajeros"/>
    <n v="1"/>
    <d v="2025-06-16T00:00:00"/>
    <d v="2025-12-16T00:00:00"/>
    <n v="26.142857142857142"/>
    <n v="1"/>
    <s v="DGA_x000a_Dirección de Gestión de Estratégica y de Analítica_x000a_Subdirección de análisis de riesgo y programas _x000a_Coordinación de Riesgos  de cumplimiento TAC"/>
    <n v="1"/>
    <x v="1"/>
  </r>
  <r>
    <x v="4"/>
    <x v="2"/>
    <m/>
    <m/>
    <s v="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m/>
    <s v="A2. Iniciar el desarrollo de la solución tecnológica."/>
    <s v="Informes avances desarrollo de la solución tecnológica"/>
    <s v="Informes de seguimiento"/>
    <n v="2"/>
    <d v="2025-07-01T00:00:00"/>
    <d v="2027-06-30T00:00:00"/>
    <n v="104.14285714285714"/>
    <n v="0.25"/>
    <s v="DGA_x000a_Dirección de Gestión De Aduanas _x000a_Subdirección de Operación Aduanera _x000a__x000a_Dirección de Gestión de Innovación y Tecnología _x000a_Subdirección de Innovación y Proyectos_x000a_Subdirección de Soluciones y Desarrollos"/>
    <n v="0.25"/>
    <x v="0"/>
  </r>
  <r>
    <x v="4"/>
    <x v="2"/>
    <m/>
    <m/>
    <m/>
    <m/>
    <s v="A3. Iniciar la implementación de la solución tecnológica"/>
    <s v="formatos aceptación pruebas"/>
    <s v="(01) Un formato de Aceptación de Pruebas funcionales y salida a producción - FT-IIT-1851."/>
    <n v="1"/>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0"/>
  </r>
  <r>
    <x v="4"/>
    <x v="2"/>
    <m/>
    <m/>
    <m/>
    <m/>
    <s v="A4. Poner en producción la solución tecnológica"/>
    <s v="formato y acta de comité "/>
    <s v="Puesta en producción de la solución tecnológica: _x000a_a. (01) Un formato información de versión             FT-IIT-2180_x000a_b. (01) Un Acta de comité de gestión de Cambios de Tecnología del correspondiente software instalado y en producción"/>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0"/>
  </r>
  <r>
    <x v="4"/>
    <x v="2"/>
    <m/>
    <m/>
    <m/>
    <m/>
    <s v="A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0"/>
  </r>
  <r>
    <x v="4"/>
    <x v="2"/>
    <m/>
    <m/>
    <s v="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
    <m/>
    <s v="A6.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_x000a_1. dos (2) actas asistencia capacitación semestral "/>
    <n v="2"/>
    <d v="2025-07-01T00:00:00"/>
    <d v="2026-06-30T00:00:00"/>
    <n v="52"/>
    <n v="0.5"/>
    <s v="DGA_x000a_Dirección Seccional de Aduanas de Medellín_x000a_División de viajeros"/>
    <n v="0.5"/>
    <x v="0"/>
  </r>
  <r>
    <x v="4"/>
    <x v="2"/>
    <m/>
    <m/>
    <m/>
    <m/>
    <s v="A7. El jefe de la División de Viajeros realizará controles mensuales del 1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 2. Informes Seguimiento Mensual (Jefe División de Viajeros o quien haga sus veces)_x000a__x000a_2. Doce (12) Informes mensuales se seguimiento con evidencias y soportes."/>
    <n v="12"/>
    <d v="2025-07-01T00:00:00"/>
    <d v="2026-06-30T00:00:00"/>
    <n v="52"/>
    <n v="0.12"/>
    <s v="DGA_x000a_Dirección Seccional de Aduanas de Medellín_x000a_División de viajeros"/>
    <n v="0.12"/>
    <x v="0"/>
  </r>
  <r>
    <x v="4"/>
    <x v="2"/>
    <m/>
    <m/>
    <s v="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
    <m/>
    <s v="A8.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quot;Lineamientos manejo de dinero por concepto pago de tributo único&quot;"/>
    <s v="1. Realizar dos capacitaciones semestrales sobre PR-COA-0181 y especial con la debda aplicación y control a su Anexo 5                                                                         "/>
    <s v="Formato asistencia capacitaciones con compromisos suscritos por funcionarios asistentes con respecto al debido cumplimiento y control al anexo 5 del procedimiento."/>
    <n v="2"/>
    <d v="2025-07-01T00:00:00"/>
    <d v="2026-06-30T00:00:00"/>
    <n v="52"/>
    <n v="0.5"/>
    <s v="DGA_x000a_Direcciones Seccionales_x000a_División de Operación Aduanera y/o División de viajeros"/>
    <n v="0.5"/>
    <x v="0"/>
  </r>
  <r>
    <x v="4"/>
    <x v="2"/>
    <m/>
    <m/>
    <m/>
    <m/>
    <s v="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Internacionales con ingreso de viajeros internacionales  los 7 días a la semana las 24 horas al día"/>
    <s v="Informes semestrales de las mesas de trabajo realizadas con las entidades recaudadoras y la DIAN."/>
    <n v="2"/>
    <d v="2025-07-01T00:00:00"/>
    <d v="2025-10-31T00:00:00"/>
    <n v="17.428571428571427"/>
    <n v="1"/>
    <s v="DGA_x000a_Dirección de Gestión de Impuestos_x000a_ubdirección de Recaudo_x000a_Coordinación de Control a Entidades Recaudadoras."/>
    <n v="1"/>
    <x v="1"/>
  </r>
  <r>
    <x v="4"/>
    <x v="2"/>
    <m/>
    <m/>
    <m/>
    <m/>
    <s v="A10. Desarrollo e implementación del recibo de pago 690 (modalidad viajeros) en el sistema informático Muisca."/>
    <s v="Gestionar con las entidades recaudadoras el mecanismo que facilite el recaudo de viajeros en los aeropuertos de Medellín y Cartagena, los 7 días a la semana las 24 horas al día"/>
    <s v="(01) Un formato de Aceptación de Pruebas funcionales y salida a producción - FT-IIT-1851"/>
    <n v="1"/>
    <d v="2025-07-01T00:00:00"/>
    <d v="2026-03-31T00:00:00"/>
    <n v="39"/>
    <n v="0.75"/>
    <s v="DGA_x000a_Subdirección de Operación Aduanera_x000a__x000a_Dirección de Gestión de Impuestos_x000a_ubdirección de Recaudo"/>
    <n v="0.75"/>
    <x v="0"/>
  </r>
  <r>
    <x v="4"/>
    <x v="2"/>
    <m/>
    <m/>
    <m/>
    <m/>
    <s v="20. Implementar, en una nueva aplicación, para funcionarios con rol requerido, el registro de los viajeros que no estén inscritos en el RUT para facilitar el pago de un recibo en formulario 690_x000a_ "/>
    <s v="Desarrollar la funcionalidad para registrar un viajero que no este inscrito en el RUT y que permita  posteriormente crear un recibo 690"/>
    <s v=" Funcionalidad desplegada en producción - Acta de Comité de Cambios "/>
    <n v="1"/>
    <d v="2025-10-14T00:00:00"/>
    <d v="2025-12-31T00:00:00"/>
    <n v="11.142857142857142"/>
    <n v="1"/>
    <s v="DGA_x000a_Subdirección de Operación Aduanera_x000a__x000a_Dirección de Gestión de Impuestos_x000a_ubdirección de Recaudo"/>
    <n v="1"/>
    <x v="1"/>
  </r>
  <r>
    <x v="4"/>
    <x v="2"/>
    <m/>
    <m/>
    <s v="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
    <m/>
    <s v="A11.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_x000a__x000a_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dos (2) actas asistencia capacitación semestral   2. Doce (12) Informes mensuales se seguimiento con evidencias y soportes."/>
    <n v="14"/>
    <d v="2025-07-01T00:00:00"/>
    <d v="2026-06-30T00:00:00"/>
    <n v="52"/>
    <n v="0.5"/>
    <s v="DGA_x000a_Direcciones Seccionales- División de Operación Aduanera y/o División de viajeros"/>
    <n v="0.5"/>
    <x v="0"/>
  </r>
  <r>
    <x v="4"/>
    <x v="2"/>
    <m/>
    <m/>
    <s v="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
    <m/>
    <s v="A12.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
    <s v="1. Elaboración de un documento  que determine los  lineamientos de seguridad en el conteo de divisas y control de mercancías susceptibles de tramite aduanero.                                                         "/>
    <s v="Documento "/>
    <n v="1"/>
    <d v="2025-07-01T00:00:00"/>
    <d v="2026-01-30T00:00:00"/>
    <n v="30.428571428571427"/>
    <n v="0"/>
    <s v="DGA_x000a_Dirección de Gestión de Aduanas_x000a_Subdirección de Operación Aduanera_x000a__x000a_Direcciones Seccionales_x000a_División de Operación Aduanera y/o División de viajero"/>
    <n v="0"/>
    <x v="0"/>
  </r>
  <r>
    <x v="4"/>
    <x v="2"/>
    <m/>
    <m/>
    <m/>
    <m/>
    <s v="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
    <s v="Reunión de socialización para conocimiento y aplicación del Protocolo de seguridad."/>
    <s v="Listas de capacitación para su implementación"/>
    <n v="1"/>
    <d v="2025-07-01T00:00:00"/>
    <d v="2026-01-30T00:00:00"/>
    <n v="30.428571428571427"/>
    <n v="1"/>
    <s v="DGA_x000a_Dirección de Gestión de Aduanas_x000a_Subdirección de Operación Aduanera."/>
    <n v="1"/>
    <x v="1"/>
  </r>
  <r>
    <x v="4"/>
    <x v="2"/>
    <m/>
    <m/>
    <m/>
    <m/>
    <s v="A14.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
    <s v="Entrega de informe de control y correctivos aplicados, si hay lugar."/>
    <s v="Informe mensual y observaciones al control."/>
    <n v="5"/>
    <d v="2025-07-01T00:00:00"/>
    <d v="2026-01-30T00:00:00"/>
    <n v="30.428571428571427"/>
    <n v="1"/>
    <s v="DGA_x000a_Direcciones Seccionales_x000a_División de Operación Aduanera y/o División de viajeros."/>
    <n v="1"/>
    <x v="1"/>
  </r>
  <r>
    <x v="4"/>
    <x v="2"/>
    <s v="170700-29-2025-02-02_x000a__x000a_Controles al régimen de importación"/>
    <s v="RG1_x000a__x000a_RFC1"/>
    <s v="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
    <s v="RG1: “Pérdida de la confidencialidad, disponibilidad e integridad de la información física y electrónica” y de “Decisión final del proceso de control aduanero fuera de la norma”_x000a__x000a_RFC1: “Fuga o alteración de información, física y electrónica” y “Decisión final de un proceso de control aduanero basado en hechos falsos y/o información inexistente”"/>
    <s v="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_x000a__x000a_i) El análisis de impacto preparado por el área que solicita la regla y,_x000a_ii) La justificación para la inclusión de la regla. _x000a__x000a_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
    <s v="Con la finalidad de que estas disposiciones queden debidamente reglamentadas, y sean exigibles por parte de la Secretaría Técnica, se hace necesario: _x000a__x000a_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_x000a__x000a_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_x000a__x000a_3. Copia del acta del Comité de Selectividad que evidencia la aprobación de la elaboración de los proyectos de la nueva resolución, el nuevo memorando y del reglamento interno del Comité de Selectividad.  _x000a__x000a_4. Generar reporte mensual de las reglas (nuevas y excluidas) aplicadas por el SI de Selectividad, por el termino del cumplimiento del presente plan."/>
    <s v="1. Resolución que modifique la Resolución 201 del 26 de marzo de 2025. (1)_x000a__x000a_2. Memorando por medio del cual se expide el Reglamento Interno para el desarrollo de las sesiones del comité de selectividad. (1)_x000a__x000a_3. Copia del acta del Comité de Selectividad que evidencie la aprobación de la elaboración de los proyectos de: nueva resolución, nuevo memorando y reglamento interno del Comité de Selectividad. (1)_x000a__x000a_4. Entregar reporte mensual de las reglas (nuevas y excluidas) aplicadas por el SI de Selectividad en el mes inmediatamente anterior al del reporte. Esta entrega se realizará por el termino del cumplimiento del presente plan. "/>
    <s v="1. 1.00_x000a_ _x000a_2. 1.00 _x000a__x000a_3. 1.00_x000a__x000a_4. 11.00_x000a_"/>
    <d v="2025-10-01T00:00:00"/>
    <d v="2026-08-31T00:00:00"/>
    <n v="47.714285714285715"/>
    <n v="0"/>
    <s v="DGA_x000a_Subdirección de Análisis de Riesgo y Programas_x000a_Coordinación de Riesgos de Cumplimiento Tributario, Aduanero y cambiario"/>
    <n v="0"/>
    <x v="0"/>
  </r>
  <r>
    <x v="4"/>
    <x v="2"/>
    <m/>
    <m/>
    <s v="H2. Falta de efectividad de las reglas de selectividad y el modelo de riesgos XGBOOST"/>
    <m/>
    <s v="A2. En cumplimiento de lo dispuesto en el numeral 3 del artículo 4 de la Resolución 201 del 26 de marzo de 2025, se someterá a consideración del Comité de Selectividad propuesta de un nuevo el indicador de efectividad para fortalecer el análisis del indicador actual.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_x000a__x000a_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_x000a__x000a_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_x000a__x000a_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_x000a__x000a_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_x000a__x000a_Adicionalmente encontramos aparentes contradicciones entre el primer hallazgo y el segundo, dada la comparación de la efectividad de la regla aleatoria que aparece en primer lugar en la revisión de la efectividad de las reglas y la supuesta baja efectividad del modelo analizado._x000a__x000a_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_x000a__x000a_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
    <s v="La Coordinación de Riesgos de Cumplimiento Tributario, Aduanero y Cambiario elaborará el documento de propuesta del nuevo el indicador de efectividad para fortalecer el análisis del indicador actual. _x000a__x000a_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
    <s v="1. Documento metodológico de propuesta del nuevo el indicador de efectividad para fortalecer el análisis del indicador actual. _x000a__x000a__x000a_2. Evidencia de la decisión tomada por los miembros del comité de selectividad en sesión presencial. "/>
    <s v="1. 1.00_x000a__x000a_2. 1.00_x000a_"/>
    <d v="2025-10-01T00:00:00"/>
    <d v="2026-08-31T00:00:00"/>
    <n v="47.714285714285715"/>
    <n v="0"/>
    <s v="DGA_x000a_Subdirección de Análisis de Riesgo y Programas"/>
    <n v="0"/>
    <x v="0"/>
  </r>
  <r>
    <x v="4"/>
    <x v="2"/>
    <m/>
    <m/>
    <m/>
    <m/>
    <s v="A3. Desarrollo del documento técnico donde se exponga la metodología, además del componente económico y estadístico, en donde se refleje que las medidas utilizadas llevan al mismo resultado que los enfoques clásicos.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_x000a__x000a_Frente a lo manifestado en el informe final y sin perjuicio de lo indicado en la respuesta al informe preliminar, se precisa que no se comparte que existen problemas de cálculo ni de conceptualización económica en el Modelo XGBOOST implementado._x000a__x000a_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_x000a_ _x000a_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_x000a_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_x000a__x000a_Al describir cómo se construyen los índices de volumen y precios, la misma edición señala que: “This index indicates the change in exports, adjusted for the movement of prices, relative to the base year.” (UNCTAD, 2024, p.10)_x000a__x000a_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_x000a_ _x000a_Sobre el particular se puedan consultar las siguientes fuentes de información:_x000a_1.      International Monetary Fund (IMF). Balance of Payments and International Investment Position Manual, Sixth Edition (BPM6). Washington, D.C.: IMF, 2009. Párrafos relevantes: 3.98, 3.100, 9.22–9.23_x000a_2.      United Nations, European Commission, IMF, OECD, World Bank. System of National Accounts 2008 (SNA 2008). New York: United Nations, 2009. Capítulos 14–15 (Price and Volume Measures)_x000a_3.      OECD. Handbook on Price and Volume Measures in National Accounts. Paris: OECD Publishing, 2012. Sección 2.1–2.2 sobre uso de índices de precios apropiados para la deflactación._x000a_4.      United Nations Conference on Trade and Development (UNCTAD). UNCTAD Handbook of Statistics. Ginebra: UNCTAD, versiones anuales. Sección International Merchandise Trade → notas metodológicas: valores en USD, deflactores por país._x000a_5.      World Trade Organization (WTO). International Trade Statistics and Trade Profiles – Methodology. Ginebra: WTO. Sección sobre Merchandise trade volume indices → indica uso de deflactores nacionales para valores en USD._x000a_6.      UNCTAD. (2023). UNCTAD Handbook of Statistics 2023. United Nations Conference on Trade and Development. United Nations Publication, TD/STAT.48._x000a_Disponible en: https://unctad.org/HandbookOfStatistics_x000a_7.      UNCTAD. (2024). UNCTAD Handbook of Statistics 2024. United Nations Conference on Trade and Development. United Nations Publication, TD/STAT.49._x000a_Disponible en: https://unctad.org/HandbookOfStatistics"/>
    <s v="Elaboración del documento técnico y metodológico."/>
    <s v="Documento técnico y metodologico"/>
    <n v="1"/>
    <d v="2025-10-01T00:00:00"/>
    <d v="2026-08-31T00:00:00"/>
    <n v="47.714285714285715"/>
    <n v="0"/>
    <s v="DGA_x000a_Subdirección de Análisis de Riesgo y Programas"/>
    <n v="0"/>
    <x v="0"/>
  </r>
  <r>
    <x v="4"/>
    <x v="2"/>
    <m/>
    <m/>
    <m/>
    <m/>
    <s v="A4. Se tendrá un acercamiento con la Subdirección de Información y Analítica para la revisión del modelo, donde se tenga una nueva versión con los hallazgos encontrados._x000a__x000a_Salvedades: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e reitera lo indicado en las otras recomendaciones de este hallazgo y respetuosamente consideramos que las evidencias no son suficientemente fuertes para concluir el hallazgo indicado y además señalar posibles incidencias de tipo disciplinario.  "/>
    <s v="Reuniones en compañía con la subdirección de analítica._x000a__x000a_Listar mejoras_x000a__x000a_Pruebas del modelo_x000a__x000a_Validación del modelo "/>
    <s v="1. Modelo revisado y/o mejorado_x000a__x000a_2. Documento técnico y metodológico del modelo revisado y/o mejorado. _x000a__x000a_3. Entrega del código en Python del modelo mejorado o del nuevo modelo desarrollado._x000a__x000a_4. Archivo insumo del modelo en formato .csv con todas las_x000a_variables utilizadas y archivo con los resultados del modelo. _x000a__x000a__x000a_5. Sintaxis de la regla resultante del nuevo modelo. "/>
    <s v="1. 1.00_x000a__x000a_2. 1.00_x000a__x000a_3. 1.00_x000a__x000a_4. 1.00"/>
    <d v="2025-10-01T00:00:00"/>
    <d v="2026-08-31T00:00:00"/>
    <n v="47.714285714285715"/>
    <n v="0"/>
    <s v="DGA_x000a_Subdirección de Análisis de Riesgo y Programas_x000a__x000a_Subdirección de Información y Analítica"/>
    <n v="0"/>
    <x v="0"/>
  </r>
  <r>
    <x v="4"/>
    <x v="2"/>
    <m/>
    <m/>
    <s v="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
    <m/>
    <s v="A5. Implementar un nuevo proceso de creación de la clave del usuario USERDES para que esta no sea conocida por los mismos CUSTODIOS sino que se genere a través de un procedimiento automatizado, similar al utilizado en los ambientes para las SIES sobre MUISCA."/>
    <s v="Desarrollo, pruebas, implementación y documentación del nuevo procedimiento ( A cargo de OSI ).  "/>
    <s v="_x000a_Implementación del nuevo procedimiento en los ambientes de producción "/>
    <n v="1"/>
    <d v="2025-05-01T00:00:00"/>
    <d v="2026-02-28T00:00:00"/>
    <n v="43.285714285714285"/>
    <n v="0.9"/>
    <s v="DGA_x000a_Dirección de Gestión de Innovación y Tecnología _x000a_Subdirección de Innovación y Proyectos_x000a_Subdirección de Soluciones y Desarrollo "/>
    <n v="0.9"/>
    <x v="0"/>
  </r>
  <r>
    <x v="4"/>
    <x v="2"/>
    <m/>
    <m/>
    <s v="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
    <m/>
    <s v="A6. Realizar pruebas para validar la nueva funcionalidad que se va a implementar para la corrección de la duplicidad en los levantes "/>
    <s v="Pruebas técnicas y funcionales en los diferentes escenarios "/>
    <s v="Informe de resultados con los diferentes escenarios de pruebas técnicas y funcionales "/>
    <n v="1"/>
    <d v="2026-07-01T00:00:00"/>
    <d v="2026-08-30T00:00:00"/>
    <n v="8.5714285714285712"/>
    <n v="0"/>
    <s v="DGA_x000a_Dirección de Gestión de Innovación y Tecnología_x000a_Subdirección de Innovación y Proyectos_x000a_Subdirección de Soluciones y Desarrollo                         _x000a__x000a_Dirección de Gestión de Aduanas _x000a_Subdirección de Operación Aduanera                    "/>
    <n v="0"/>
    <x v="0"/>
  </r>
  <r>
    <x v="4"/>
    <x v="2"/>
    <m/>
    <m/>
    <m/>
    <m/>
    <s v="A7. Poner en producción el ajuste en la funcionalidad para eliminar la duplicidad en los levantes, previa solicitud de la SOA "/>
    <s v="Desarrollo, pruebas y puesta en producción del ajuste a la funcionalidad de levante de las declaraciones de importación "/>
    <s v="a.  (01) Un  formato de Aceptación de Pruebas funcionales y salida a producción - FT-IIT-1851._x000a_b. (01) Un Acta de comité de gestión de Cambios  "/>
    <n v="2"/>
    <d v="2026-03-01T00:00:00"/>
    <d v="2026-08-30T00:00:00"/>
    <n v="26"/>
    <n v="0"/>
    <s v="DGA_x000a_Dirección de Gestión de Innovación y Tecnología_x000a_Subdirección de Innovación y Proyectos_x000a_Subdirección de Soluciones y Desarrollo                         _x000a__x000a_Dirección de Gestión de Aduanas _x000a_Subdirección de Operación Aduanera                    "/>
    <n v="0"/>
    <x v="0"/>
  </r>
  <r>
    <x v="4"/>
    <x v="2"/>
    <m/>
    <m/>
    <s v="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
    <m/>
    <s v="A8. Establecer un checklist de revisión del formato FT-IIT-1851 &quot; ACEPTACIÓN DE PRUEBAS DE FUNCIONALIDAD Y SALIDA A PRODUCCIÓN Y/O AUTORIZACIÓN PARA SERVICIOS Y ADMINISTRACIÓN TÉCNICA  versión 4 &quot; junto con la Subdirección de Soluciones y desarrollo y establecer los criterios de aceptación del mismo, requisito para pasar el cambio a comité.                                                                                                                                                                               "/>
    <s v="1. Definir el check list de aceptación del Formato de Pruebas._x000a_2. Socializar el checl list a los diferentes roles del proceso de Gestión de cambios."/>
    <s v="Checklist de aceptación del  FT-IIT-1851 ACEPTACIÓN DE PRUEBAS DE FUNCIONALIDAD Y SALIDA A PRODUCCIÓN Y/O AUTORIZACIÓN PARA SERVICIOS Y ADMINISTRACIÓN TÉCNICA Versión 4 "/>
    <n v="1"/>
    <d v="2025-09-15T00:00:00"/>
    <d v="2025-12-31T00:00:00"/>
    <n v="15.285714285714286"/>
    <n v="1"/>
    <s v="DGA_x000a_Dirección de Innovación y Tecnología "/>
    <n v="1"/>
    <x v="1"/>
  </r>
  <r>
    <x v="4"/>
    <x v="2"/>
    <m/>
    <m/>
    <s v="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
    <m/>
    <s v="A9.  Revisar y actualizar  los logs de auditoria  Siglo XXI -Importaciones  con el fin de incluir campos adicionales que permitan identificar las transacciones  anómalas realizadas en el sistema. "/>
    <s v="Análisis Funcional Siglo XXI -Importaciones _x000a_Análisis Técnico y Diseño Siglo XXI -Importaciones  _x000a_Pruebas técnicas y funcionales Siglo XXI -Importaciones_x000a_Puesta en producción Siglo XXI -Importaciones"/>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
    <n v="3"/>
    <d v="2025-03-01T00:00:00"/>
    <d v="2026-07-30T00:00:00"/>
    <n v="73.714285714285708"/>
    <n v="0.12"/>
    <s v="DGA_x000a_Dirección de Innnovación y Tecnología _x000a_Dirección de Gestión de Aduanas_x000a_Subdirección de Operación Aduanera"/>
    <n v="0.12"/>
    <x v="0"/>
  </r>
  <r>
    <x v="4"/>
    <x v="2"/>
    <m/>
    <m/>
    <m/>
    <m/>
    <s v=" A10. Realizar pruebas de las transacciones generadas por la implementación de los LOGS actualizados y en que tablas van a quedar almacenados "/>
    <s v="Pruebas en las tablas en donde va a ir almacenados los LOGS _x000a_Prueba de los campos de las transacciones sobre los cuales se va a hacer el seguimiento "/>
    <s v="Informe pruebas "/>
    <n v="1"/>
    <d v="2026-05-01T00:00:00"/>
    <d v="2026-06-15T00:00:00"/>
    <n v="6.4285714285714288"/>
    <n v="0"/>
    <s v="DGA_x000a_Dirección de Innnovación y Tecnología _x000a_"/>
    <n v="0"/>
    <x v="0"/>
  </r>
  <r>
    <x v="4"/>
    <x v="2"/>
    <m/>
    <m/>
    <s v="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
    <m/>
    <s v="A11. Realizar monitoreo semestralmente por parte jefe de división o quien haga sus veces, una vez realizada la sensibilización a los funcionarios que tengan credenciales, conforme las políticas y lineamientos previstas relacionadas con la seguridad de la información.                                                    "/>
    <s v="Elaborar un plan anual de capacitaciones sobre seguridad de la información y uso responsable de credenciales._x000a__x000a_Programar sesiones periódicas para funcionarios con accesos privilegiados._x000a__x000a_Elaborar y firmar listas de asistencia para dejar evidencia documental._x000a__x000a_"/>
    <s v="_x000a_* Listado de asistencia a capacitaciones y sensibilizaciones periódicas a los funcionarios con accesos y credenciales. _x000a__x000a_*  informe de monitoreo del jefe de división o quien haga sus veces._x000a_                                                                                                                              "/>
    <s v="4.00_x000a__x000a_3.00"/>
    <d v="2025-10-01T00:00:00"/>
    <d v="2026-10-01T00:00:00"/>
    <n v="52.142857142857146"/>
    <n v="0.25"/>
    <s v="DGA_x000a_Dirección de Gestión de Aduanas                 _x000a_Subdirección de Operación Aduanera_x000a__x000a_Direcciones Seccionales a nivel nacional _x000a_Grupo Interno de trabajo importaciones o quien haga sus veces"/>
    <n v="0.25"/>
    <x v="0"/>
  </r>
  <r>
    <x v="4"/>
    <x v="2"/>
    <m/>
    <m/>
    <s v="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
    <m/>
    <s v="A12. Analizar la viabilidad de Implementar el protocolo 8021x para control de acceso a la red de la Entidad. "/>
    <s v="1. Realizar pruebas de configuración en los switches para analizar compatibilidad con el protocolo._x000a__x000a_2. Analizar la viabilidad de implementación del protocolo 8021X"/>
    <s v="Informe de viabilidad de la implementación del protocolo 8021X en Switches de la red DIAN modelos:_x000a_Aruba_x000a_HP_x000a_Dell"/>
    <n v="1"/>
    <d v="2025-10-01T00:00:00"/>
    <d v="2026-02-28T00:00:00"/>
    <n v="21.428571428571427"/>
    <n v="0.67"/>
    <s v="DGA_x000a_Dirección de Innovación y Tecnología_x000a_Subdirección de Infraestructura Tecnológica y de Operaciones "/>
    <n v="0.67"/>
    <x v="0"/>
  </r>
  <r>
    <x v="4"/>
    <x v="2"/>
    <m/>
    <m/>
    <s v="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
    <m/>
    <s v="A13. Enviar comunicado a las seccionales  solicitando el borrado seguro de los equipos que son dados de baja de acuerdo con el Instructivo IN-IIT-0306 &quot;Borrado seguro en dispositivos y medios sobreescribibles&quot; "/>
    <s v="Envío de comunicación a las seccionales"/>
    <s v="Correos "/>
    <n v="2"/>
    <d v="2025-10-01T00:00:00"/>
    <d v="2025-12-31T00:00:00"/>
    <n v="13"/>
    <n v="1"/>
    <s v="DGA_x000a_Dirección de Innovación y Tecnología _x000a_Subdirección de Soluciones y Desarrollo _x000a_Coordinación de Soporte Técnico al Usuario "/>
    <n v="1"/>
    <x v="1"/>
  </r>
  <r>
    <x v="4"/>
    <x v="2"/>
    <m/>
    <m/>
    <s v="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
    <m/>
    <s v="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
    <s v="Envío de comunicación a las seccionales"/>
    <s v="Solicitud y seguimiento a las seccionales del diligenciamiento de los formatos."/>
    <n v="3"/>
    <d v="2025-10-01T00:00:00"/>
    <d v="2025-12-31T00:00:00"/>
    <n v="13"/>
    <n v="1"/>
    <s v="DGA_x000a_Dirección de Innovación y Tecnología_x000a_Subdirección de Infraestructura Tecnológica y de Operaciones "/>
    <n v="1"/>
    <x v="1"/>
  </r>
  <r>
    <x v="4"/>
    <x v="2"/>
    <m/>
    <m/>
    <m/>
    <m/>
    <s v="A15. Establecer un instructivo para la gestión de activos tecnológicos en estado de obsolescencia para ser retirados de servicio"/>
    <s v="1. Redactar propuesta del instructivo_x000a_2. Someter el instructivo a revisión por parte del área de procedimental de la Entidad._x000a_3. Publicar el instructivo en el listado maestro de documentos._x000a_4. Socializar el instructivo a los roles responsables de la ejecución"/>
    <s v="Instructivo RETIRO DE ACTIVOS TECNOLOGICOS OBSOLETOS (IN-IIT-XXXX)"/>
    <n v="1"/>
    <d v="2025-10-01T00:00:00"/>
    <d v="2026-07-31T00:00:00"/>
    <n v="43.285714285714285"/>
    <n v="0.5"/>
    <s v="DGA_x000a_Dirección de Innovación y Tecnología_x000a_Subdirección de Infraestructura Tecnológica y de Operaciones "/>
    <n v="0.5"/>
    <x v="0"/>
  </r>
  <r>
    <x v="4"/>
    <x v="2"/>
    <m/>
    <m/>
    <s v="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
    <m/>
    <s v="A16. Analizar la viabilidad de Implementar el protocolo 8021x para control de acceso a la red de la Entidad. "/>
    <s v="1. Realizar pruebas de configuración en los switches para analizar compatibilidad con el protocolo._x000a_2. Analizar la viabilidad de implementación del protocolo 8021X"/>
    <s v="Informe de viabilidad de la implementación del protocolo 8021X en Switches de la red DIAN modelos:_x000a_Aruba_x000a_HP_x000a_Dell"/>
    <n v="1"/>
    <d v="2025-10-01T00:00:00"/>
    <d v="2026-02-28T00:00:00"/>
    <n v="21.428571428571427"/>
    <n v="0.8"/>
    <s v="DGA_x000a_Dirección de Innovación y Tecnología_x000a_Subdirección de Infraestructura Tecnológica y de Operaciones "/>
    <n v="0.8"/>
    <x v="0"/>
  </r>
  <r>
    <x v="4"/>
    <x v="2"/>
    <m/>
    <m/>
    <s v="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
    <m/>
    <s v="A17. Enviar comunicado a las seccionales  solicitando el cumplimiento de los controles de seguridad de la información en los centros de cableado. "/>
    <s v="1. Consolidar controles que deben ejecutar los informaticos en las seccionales respecto a controles de infraestructura tecnológica"/>
    <s v="Comunicado de la DGIT"/>
    <n v="1"/>
    <d v="2025-10-01T00:00:00"/>
    <d v="2026-02-28T00:00:00"/>
    <n v="21.428571428571427"/>
    <n v="0.1"/>
    <s v="DGA_x000a_Dirección de Innovación y Tecnología_x000a_Subdirección de Infraestructura Tecnológica y de Operaciones "/>
    <n v="0.1"/>
    <x v="0"/>
  </r>
  <r>
    <x v="4"/>
    <x v="2"/>
    <m/>
    <m/>
    <s v="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
    <m/>
    <s v="A18. Realizar sesiones de capacitación a los inspectores en donde se recuerde que deben registrar el porcentaje de revisión en el acta de inspección y la justificación adecuada de la diligencia que realizó con base en lo señalado en el IN-COA-0151_x000a_ "/>
    <s v="Estudio del instructivo vigente de inspección de mercancías _x000a__x000a_Monitoreo y/o revisión aleatoria de las actas de inspección."/>
    <s v="Entregable: Listas de asistencia a las sesiones de retroalimentación y revisión aleatoria de actas de inspección"/>
    <n v="2"/>
    <d v="2026-01-01T00:00:00"/>
    <d v="2026-08-31T00:00:00"/>
    <n v="34.571428571428569"/>
    <n v="0.5"/>
    <s v="DGA_x000a_Dirección de Gestión de Aduanas _x000a_Subdirección de Operación Aduanera  _x000a_                  _x000a_Direcciones Seccionales a nivel nacional _x000a_Grupo interno de trabajo importaciones o quien haga sus veces                                             "/>
    <n v="0.5"/>
    <x v="0"/>
  </r>
  <r>
    <x v="4"/>
    <x v="2"/>
    <m/>
    <m/>
    <s v="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_x000a__x000a_En contravía de lo establecido en la actividad 6 del procedimiento PR-COA-0188 “Nacionalización de mercancías”"/>
    <m/>
    <s v="A19. Creación e incorporación de herramienta de reparto que cumpla con las características “Aleatorio, transparente y equitativo.” dentro del módulo de aduanas."/>
    <s v="Desarrollo e Implementación herramienta de reparto."/>
    <s v="a.  (01) Un formato de Aceptación de Pruebas funcionales y salida a producción - FT-IIT-1851._x000a__x000a_b. (01) Un Acta de comité de gestión de Cambios.  "/>
    <n v="2"/>
    <d v="2024-04-01T00:00:00"/>
    <d v="2026-08-31T00:00:00"/>
    <n v="126"/>
    <n v="0.55000000000000004"/>
    <s v="DGA_x000a_Dirección de Gestión de Aduanas.                     _x000a_Subdirección de Operación Aduanera._x000a__x000a_Dirección de Gestión de Innovación y tecnología."/>
    <n v="0.55000000000000004"/>
    <x v="0"/>
  </r>
  <r>
    <x v="4"/>
    <x v="2"/>
    <m/>
    <m/>
    <s v="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
    <m/>
    <s v="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_x000a__x000a_Salvedades: 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_x000a__x000a_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_x000a__x000a_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_x000a__x000a_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_x000a__x000a_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_x000a__x000a_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_x000a__x000a_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
    <s v="* Elaborar el documento de propuesta de ajuste de prioridades. _x000a__x000a_* Citar a comité de selectividad y presentar para aprobación del comité de selectividad en sesión presencial."/>
    <s v="* Un documento de modificación de prioridades de reglas vigentes_x000a__x000a_* Evidencias de la aprobación por parte del comité de selectividad (Acta)"/>
    <s v="1.00_x000a__x000a_1.00"/>
    <d v="2025-09-05T00:00:00"/>
    <d v="2026-08-31T00:00:00"/>
    <n v="51.428571428571431"/>
    <n v="0"/>
    <s v="DGA_x000a_Subdirección de Análisis de Riesgo y Programas"/>
    <n v="0"/>
    <x v="0"/>
  </r>
  <r>
    <x v="4"/>
    <x v="2"/>
    <m/>
    <m/>
    <m/>
    <m/>
    <s v="A21. Presentar al Comité de Selectividad una propuesta de regla de selectividad basada en el comportamiento de los usuarios aduaneros según el MOPU aduanero y cambiario. 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_x000a__x000a_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_x000a__x000a_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_x000a__x000a_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_x000a__x000a_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_x000a__x000a_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_x000a__x000a_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_x000a__x000a_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_x000a__x000a_En ese sentido, respetuosamente consideramos que las evidencias no son suficientemente fuertes para concluir el hallazgo indicado y además señalar posibles connotaciones de tipo penal."/>
    <s v=" * Presentar la propuesta de la regla ante los miembros del comité de selectividad para aprobación. _x000a_*Implementar la regla de selectividad en el SI de Selectividad Importaciones LUCIA. "/>
    <s v="* Proponer al comité de selectividad la inclusión de una regla para el control por calificación de MOPU Aduanero y cambiario, la cual tomará el comportamiento del semestre inmediatamente anterior. "/>
    <s v="1.00_x000a__x000a_1.00"/>
    <d v="2025-10-01T00:00:00"/>
    <d v="2026-12-31T00:00:00"/>
    <n v="65.142857142857139"/>
    <n v="0"/>
    <s v="DGA_x000a_Subdirección de Análisis de Riesgo y Programas"/>
    <n v="0"/>
    <x v="0"/>
  </r>
  <r>
    <x v="4"/>
    <x v="2"/>
    <m/>
    <m/>
    <m/>
    <m/>
    <s v="A22. Salvedades: 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este caso, se modifica parcialmente la recomendación, teniendo en cuenta que la interlocución con las Direcciones Seccionales la realizan la Subdirección de Operación Aduanera y la Subdirección de Fiscalización Aduanera, cada una en el ámbito de sus funciones. _x000a__x000a_Se reitera lo indicado en las otras recomendaciones de este hallazgo y respetuosamente consideramos que las evidencias no son suficientemente fuertes para concluir el hallazgo indicado y además señalar posibles incidencias de tipo penal.  "/>
    <s v="* Convocatoria a las reuniones por parte de la SARP._x000a_* Celebración de las reuniones entre DGEA, SARP, SOA y SFA; en las que SOA y SFA presentarán  los resultados de lo observado en el control simultaneo y posterior en las direcciones seccionales._x000a_* Elaboración de ayuda de memoria de la reunión (SARP)"/>
    <s v="* Reuniones trimestrales "/>
    <n v="4"/>
    <d v="2025-10-01T00:00:00"/>
    <d v="2026-12-31T00:00:00"/>
    <n v="65.142857142857139"/>
    <n v="0"/>
    <s v="DGA_x000a_Subdirección de Análisis de Riesgo y Programas_x000a__x000a_DGF_x000a_SOA_x000a_SFA"/>
    <n v="0"/>
    <x v="0"/>
  </r>
  <r>
    <x v="4"/>
    <x v="2"/>
    <m/>
    <m/>
    <s v="H16. Se evidenció en la Dirección Seccional de Impuestos y Aduanas de Santa Marta que el perfilamiento se realiza únicamente de forma manual y no a través de un servicio informático electrónico como se establece procedimiento PR-COA-0177 “Carga” en la actividad 20"/>
    <m/>
    <s v="A21.  Iniciar el desarrollo de la solución tecnológica."/>
    <s v="Desarrollo de la solución tecnológica"/>
    <s v="Informes de seguimiento"/>
    <n v="3"/>
    <d v="2025-01-06T00:00:00"/>
    <d v="2026-12-31T00:00:00"/>
    <n v="103.42857142857143"/>
    <n v="0"/>
    <s v="DGA_x000a_Dirección de Gestión de Innovación y Tecnología "/>
    <n v="0"/>
    <x v="0"/>
  </r>
  <r>
    <x v="4"/>
    <x v="2"/>
    <m/>
    <m/>
    <m/>
    <m/>
    <s v="A22. Solicitar la implementación de la solución tecnológica"/>
    <s v="Pruebas y evaluación funcional"/>
    <s v=" (01) Un  formato de Aceptación de Pruebas funcionales y salida a producción - FT-IIT-1851."/>
    <n v="1"/>
    <d v="2025-01-06T00:00:00"/>
    <d v="2026-12-31T00:00:00"/>
    <n v="103.42857142857143"/>
    <n v="0"/>
    <s v="DGA_x000a_Dirección de Gestión de Aduanas                _x000a_Subdirección de Operación Aduanera   _x000a__x000a_Dirección de Gestión de Innovación y Tecnología                                             "/>
    <n v="0"/>
    <x v="0"/>
  </r>
  <r>
    <x v="4"/>
    <x v="2"/>
    <m/>
    <m/>
    <m/>
    <m/>
    <s v="A23. Poner en  producción la solución tecnológica"/>
    <s v="Puesta en producción de la solución tecnológica"/>
    <s v="&quot;Puesta en producción de la solución tecnológica:_x000a_a. (01) Un formato información de versión             FT-IIT-2180_x000a_b. (01) Un Acta de comité de gestión de Cambios de Tecnología del correspondiente software instalado y en producción&quot;"/>
    <n v="2"/>
    <d v="2025-01-06T00:00:00"/>
    <d v="2026-12-31T00:00:00"/>
    <n v="103.42857142857143"/>
    <n v="0"/>
    <s v="DGA_x000a_Dirección de Gestión Innovación y Tecnología                      "/>
    <n v="0"/>
    <x v="0"/>
  </r>
  <r>
    <x v="4"/>
    <x v="2"/>
    <m/>
    <m/>
    <s v="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_x000a__x000a_En contravía de lo establecido en el numeral 5.1.14 del Manual de políticas y lineamientos de seguridad de la información MN-IIT-0072"/>
    <m/>
    <s v="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
    <s v="Implementar control de recepción y entrega de documentos soporte a los usuarios garantizando trazabilidad y custodia de la documentación teniendo en cuenta la planilla de registro físico mensual."/>
    <s v="* Diligenciamiento y remisión de la Planilla de Registro físico mensual de la recepción de documentos, debidamente firmadas por los responsables autorizados y/o los declarantes._x000a_ _x000a_"/>
    <n v="12"/>
    <d v="2025-12-01T00:00:00"/>
    <d v="2026-12-01T00:00:00"/>
    <n v="52.142857142857146"/>
    <n v="0.1"/>
    <s v="DGA_x000a_Dirección de Gestión de Aduanas                     _x000a_Subdirección de Operación Aduanera_x000a__x000a_Direcciones Seccionales Buenaventura, Cali, Medellín, Bogotá, Santa Marta, Barranquilla y Cartagena."/>
    <n v="0.1"/>
    <x v="0"/>
  </r>
  <r>
    <x v="0"/>
    <x v="2"/>
    <s v="INSP. 1707022404 _x000a_H 1,2,3,4,5,6,7,8,9_x000a__x000a_ Valoración de Riesgos en la Disposición y Destrucción de Mercancías Aprehendidas."/>
    <s v="RG1"/>
    <s v="H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s v="DGC_x000a_NC - Subproceso de Operación Logística _x000a_Dirección de Gestión Corporativa_x000a_Subdirección Logística_x000a__x000a_ACTUALIZADO_x000a_30112021"/>
    <n v="1"/>
    <x v="1"/>
  </r>
  <r>
    <x v="0"/>
    <x v="2"/>
    <m/>
    <m/>
    <s v="H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s v="DGC_x000a_NC - Subproceso de Operación Logística _x000a_Dirección de Gestión Corporativa_x000a_Subdirección Logística_x000a__x000a_ACTUALIZADO_x000a_30112021"/>
    <n v="1"/>
    <x v="1"/>
  </r>
  <r>
    <x v="0"/>
    <x v="2"/>
    <m/>
    <m/>
    <s v="H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s v="DGC_x000a_NC - Subproceso de Operación Logística _x000a_Dirección de Gestión Corporativa_x000a_Subdirección Logística_x000a__x000a_ACTUALIZADO_x000a_30112021"/>
    <n v="1"/>
    <x v="1"/>
  </r>
  <r>
    <x v="0"/>
    <x v="2"/>
    <m/>
    <m/>
    <s v="H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s v="DGC_x000a_DS - Subproceso de Operación Logística _x000a_Despacho del Director Seccional _x000a__x000a_ACTUALIZADO_x000a_30112021"/>
    <n v="1"/>
    <x v="1"/>
  </r>
  <r>
    <x v="0"/>
    <x v="2"/>
    <m/>
    <m/>
    <s v="H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s v="DGC_x000a_NC - Subproceso de Operación Logística _x000a_Dirección de Gestión Jurídica_x000a__x000a_ACTUALIZADO_x000a_30112021"/>
    <n v="1"/>
    <x v="1"/>
  </r>
  <r>
    <x v="0"/>
    <x v="2"/>
    <m/>
    <m/>
    <s v="H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s v="DGC_x000a_NC - Subproceso de Operación Logística_x000a_Subdirección de Fiscalización Aduanera_x000a__x000a_ACTUALIZADO_x000a_30112021"/>
    <n v="1"/>
    <x v="1"/>
  </r>
  <r>
    <x v="0"/>
    <x v="2"/>
    <m/>
    <m/>
    <s v="H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s v="DGC_x000a_NC - Subproceso de Operación Logística_x000a_Subdirector de Operativa Policial"/>
    <n v="1"/>
    <x v="1"/>
  </r>
  <r>
    <x v="0"/>
    <x v="2"/>
    <m/>
    <m/>
    <s v="H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s v="DGC_x000a_NC - Subproceso de Operación Logística_x000a_Subdirector de Operativa Policial"/>
    <n v="1"/>
    <x v="1"/>
  </r>
  <r>
    <x v="0"/>
    <x v="2"/>
    <m/>
    <m/>
    <s v="H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s v="DGC_x000a_NC - Subproceso de Operación Logística_x000a_Subdirección de Fiscalización Aduanera_x000a_ACTUALIZADO_x000a_30112021"/>
    <n v="1"/>
    <x v="1"/>
  </r>
  <r>
    <x v="0"/>
    <x v="2"/>
    <s v="INSP. 1707022404 _x000a_H 10, 11, 12, 13, 14, 15_x000a__x000a_Valoración de Riesgos en la Disposición y Destrucción de Mercancías Aprehendidas."/>
    <s v="RG2"/>
    <s v="H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s v="DGC_x000a_NC - Subproceso de Operación Logística _x000a_Dirección de Gestión Corporativa_x000a_Subdirección Logística_x000a__x000a_ACTUALIZADO_x000a_30112021"/>
    <n v="1"/>
    <x v="1"/>
  </r>
  <r>
    <x v="0"/>
    <x v="2"/>
    <m/>
    <m/>
    <m/>
    <m/>
    <s v="11.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s v="DGC_x000a_DS - Subproceso de Operación Logística _x000a_Direcciones Seccionales a Nivel Nacional _x000a__x000a_ACTUALIZADO_x000a_30112021"/>
    <n v="1"/>
    <x v="1"/>
  </r>
  <r>
    <x v="0"/>
    <x v="2"/>
    <m/>
    <m/>
    <m/>
    <m/>
    <s v="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s v="DGC_x000a_DS - Subproceso de Operación Logística _x000a_Direcciones Seccionales a Nivel Nacional _x000a__x000a_ACTUALIZADO_x000a_30112021"/>
    <n v="1"/>
    <x v="1"/>
  </r>
  <r>
    <x v="0"/>
    <x v="2"/>
    <m/>
    <m/>
    <s v="H11. Ausencia de integridad y congruencia en la información,desde el ingreso de la mercancía aprehendida a bodega, hasta el egreso de la misma para su destrucción, que permiten identificar presuntos faltantes por un valor de $ 199.106.806&quot;. "/>
    <m/>
    <s v="13.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s v="DGC_x000a_NC - Subproceso de Operación Logística _x000a_Dirección de Gestión Corporativa_x000a_Subdirección Logística_x000a__x000a_ACTUALIZADO_x000a_30112021"/>
    <n v="1"/>
    <x v="1"/>
  </r>
  <r>
    <x v="0"/>
    <x v="2"/>
    <m/>
    <m/>
    <m/>
    <m/>
    <s v="14.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1"/>
  </r>
  <r>
    <x v="0"/>
    <x v="2"/>
    <m/>
    <m/>
    <m/>
    <m/>
    <s v="15.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s v="DGC_x000a_NC - Subproceso de Operación Logística _x000a_Dirección de Gestión Corporativa_x000a_Subdirección Logística_x000a__x000a_ACTUALIZADO_x000a_30112021"/>
    <n v="1"/>
    <x v="1"/>
  </r>
  <r>
    <x v="0"/>
    <x v="2"/>
    <m/>
    <m/>
    <s v="H12. Diferencias físicas entre lo observado y lo registrado en los documentos soporte (DIIAM/DIM/DEM/Reporte de inventario de mercancías/Actas de aprehensión, Actas de inspección física, Actas de custodia). "/>
    <m/>
    <s v="16.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s v="DGC_x000a_NC - Subproceso de Operación Logística _x000a_Dirección de Gestión Corporativa_x000a_Subdirección Logística_x000a__x000a_ACTUALIZADO_x000a_30112021"/>
    <n v="1"/>
    <x v="1"/>
  </r>
  <r>
    <x v="0"/>
    <x v="2"/>
    <m/>
    <m/>
    <m/>
    <m/>
    <s v="17.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s v="DGC_x000a_NC - Subproceso de Operación Logística _x000a_Dirección de Gestión Corporativa_x000a_Subdirección Logística_x000a__x000a_ACTUALIZADO_x000a_30112021"/>
    <n v="1"/>
    <x v="1"/>
  </r>
  <r>
    <x v="0"/>
    <x v="2"/>
    <m/>
    <m/>
    <m/>
    <m/>
    <s v="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s v="DGC_x000a_NC - Subproceso de Operación Logística _x000a_Dirección de Gestión Corporativa_x000a_Subdirección Logística_x000a__x000a_ACTUALIZADO_x000a_30112021"/>
    <n v="1"/>
    <x v="1"/>
  </r>
  <r>
    <x v="0"/>
    <x v="2"/>
    <m/>
    <m/>
    <s v="H13. El aplicativo ADA se encuentra desactualizado y con vulnerabilidades de seguridad. "/>
    <m/>
    <m/>
    <m/>
    <s v="Archivo de roles de SIE actualizado generado por tecnologia."/>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1"/>
  </r>
  <r>
    <x v="0"/>
    <x v="2"/>
    <m/>
    <m/>
    <m/>
    <m/>
    <s v="19. Realizar los requerimientos detallados del sie ADA"/>
    <s v="Analizar de manera detallada los requerimientos del SIE ADA"/>
    <s v="Documento de requerimientos detallados"/>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1"/>
  </r>
  <r>
    <x v="0"/>
    <x v="2"/>
    <m/>
    <m/>
    <m/>
    <m/>
    <s v="20.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1"/>
  </r>
  <r>
    <x v="0"/>
    <x v="2"/>
    <m/>
    <m/>
    <m/>
    <m/>
    <s v="21. Adelantar el proceso de contratación de la solución tecnológica."/>
    <s v="Realizar el proceso de_x000a_contratación de acuerdo_x000a_con sus etapas"/>
    <s v="Contrato Firmado "/>
    <n v="1"/>
    <d v="2025-10-01T00:00:00"/>
    <d v="2026-02-28T00:00:00"/>
    <n v="21.428571428571427"/>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2"/>
    <m/>
    <m/>
    <m/>
    <m/>
    <s v="22. Definir un plan de trabajo de desarrollo de la solución tecnológica "/>
    <s v="Definir  el plan de_x000a_trabajo de la solución_x000a_tecnológica"/>
    <s v="Plan de trabajo "/>
    <n v="1"/>
    <d v="2025-12-01T00:00:00"/>
    <d v="2026-08-31T00:00:00"/>
    <n v="3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2"/>
    <m/>
    <m/>
    <m/>
    <m/>
    <s v="23. Iniciar el desarrollo de la solución tecnológica."/>
    <s v="Desarrollo de la solución tecnológica"/>
    <s v="Informes de seguimiento/actas de reunión"/>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2"/>
    <m/>
    <m/>
    <m/>
    <m/>
    <s v="24. Poner en producción la solución tecnológica_x000a_tecnológica"/>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8-01-31T00:00:00"/>
    <n v="69.57142857142856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2"/>
    <m/>
    <m/>
    <s v="H14. Incumplimiento a las politicas de seguridad de la información en el uso personal e instransferible de las cuentas de usuario y el uso de medios removibles&quot;. "/>
    <m/>
    <s v="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1"/>
  </r>
  <r>
    <x v="0"/>
    <x v="2"/>
    <m/>
    <m/>
    <m/>
    <m/>
    <s v="26. “Retroalimentar sobre la utilización de las plantillas existentes para la elaboración de actos administrativos del Área, con el fin de minimizar que se incurra en la generación de actos inexactos que no se encuentren ajustados a derecho”.  "/>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0"/>
    <x v="2"/>
    <m/>
    <m/>
    <s v="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27. Retroalimentar a las Direcciones Seccionales la obligación que les asiste como Supervisores Técnicos del Contrato de destrucción, lo señalado en el numeral 4.3.14 “Verificación de la Mercancía y Ejecución de la Destrucción.”"/>
    <s v="Mejorar la gestión, disminuir materialización de riesgos, a partir de la expedición de actos administrativos ajustados a derecho, que no se den sobrecostos. "/>
    <s v="Correo u oficio con lineamientos respecto del tema."/>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0"/>
    <x v="2"/>
    <m/>
    <m/>
    <m/>
    <m/>
    <s v="28.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1"/>
  </r>
  <r>
    <x v="0"/>
    <x v="2"/>
    <m/>
    <m/>
    <m/>
    <m/>
    <s v="29.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1"/>
  </r>
  <r>
    <x v="0"/>
    <x v="2"/>
    <m/>
    <m/>
    <m/>
    <m/>
    <s v="30.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s v="DGC_x000a_NC - Subproceso Innovación y Proyectos_x000a_Dirección de Gestión de Innovación y Tecnología_x000a__x000a_ACTUALIZADO_x000a_30112021"/>
    <n v="1"/>
    <x v="1"/>
  </r>
  <r>
    <x v="0"/>
    <x v="2"/>
    <m/>
    <m/>
    <m/>
    <m/>
    <s v="31.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s v="DGC_x000a_NC - Subproceso de Operación Logística_x000a_Subdirección de Representación Externa_x000a__x000a_ACTUALIZADO_x000a_30112021"/>
    <n v="1"/>
    <x v="1"/>
  </r>
  <r>
    <x v="0"/>
    <x v="2"/>
    <m/>
    <m/>
    <m/>
    <m/>
    <s v="32.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s v="DGC_x000a_NC - Subproceso  Innovacion y Tecnologia_x000a_Oficina de seguridad de la Información _x000a__x000a_ACTUALIZADO_x000a_30112021"/>
    <n v="1"/>
    <x v="1"/>
  </r>
  <r>
    <x v="0"/>
    <x v="2"/>
    <m/>
    <m/>
    <m/>
    <m/>
    <s v="33.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s v="DGC_x000a_NC - Subproceso de Operación Logística _x000a_Dirección de Gestión Corporativa_x000a_Subdirección Logística_x000a__x000a_ACTUALIZADO_x000a_30112021"/>
    <n v="1"/>
    <x v="1"/>
  </r>
  <r>
    <x v="0"/>
    <x v="2"/>
    <s v="INSP. 1707022404 _x000a_H 16_x000a__x000a_Valoración de Riesgos en la Disposición y Destrucción de Mercancías Aprehendidas."/>
    <s v="RG3"/>
    <s v="H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34.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1"/>
  </r>
  <r>
    <x v="0"/>
    <x v="2"/>
    <m/>
    <m/>
    <m/>
    <m/>
    <s v="35.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1"/>
  </r>
  <r>
    <x v="0"/>
    <x v="2"/>
    <m/>
    <m/>
    <m/>
    <m/>
    <s v="36.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1"/>
  </r>
  <r>
    <x v="0"/>
    <x v="2"/>
    <m/>
    <m/>
    <m/>
    <m/>
    <s v="37.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5-04-30T00:00:00"/>
    <n v="391"/>
    <n v="1"/>
    <s v="DGC_x000a_DS - Subproceso de Operación Logística _x000a_Dirección Seccional de Impuestos y Aduanas de Arauca_x000a_División Administrativa y Financiera_x000a__x000a_ACTUALIZADO_x000a_30112021"/>
    <n v="1"/>
    <x v="1"/>
  </r>
  <r>
    <x v="0"/>
    <x v="2"/>
    <m/>
    <m/>
    <m/>
    <m/>
    <s v="38.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s v="DGC_x000a_NC - Subproceso de Operación Logística _x000a_Dirección de Gestión Corporativa_x000a_Subdirección Logística_x000a__x000a_ACTUALIZADO_x000a_30112021"/>
    <n v="1"/>
    <x v="1"/>
  </r>
  <r>
    <x v="0"/>
    <x v="2"/>
    <m/>
    <m/>
    <m/>
    <m/>
    <s v="39.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s v="DGC_x000a_NC - Subproceso de Operación Logística _x000a_Dirección de Gestión Corporativa_x000a_Subdirección Logística_x000a__x000a_ACTUALIZADO_x000a_30112021"/>
    <n v="1"/>
    <x v="1"/>
  </r>
  <r>
    <x v="0"/>
    <x v="2"/>
    <m/>
    <m/>
    <m/>
    <m/>
    <s v="40.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s v="DGC_x000a_DS - Subproceso de Operación Logística_x000a_Direcciones Seccionales a nivel nacional _x000a__x000a_ACTUALIZADO_x000a_30112021"/>
    <n v="1"/>
    <x v="1"/>
  </r>
  <r>
    <x v="0"/>
    <x v="2"/>
    <s v="INSP. 1707022436_x000a_H1_x000a__x000a_Eficacia de la notificación en los mandamientos de pago_x000a_"/>
    <s v="RG1"/>
    <s v="No se especifica Hallazgo_x000a__x000a_RFC: Acción u omisión para demorar la notificación del mandamiento de pago"/>
    <s v="RG 1. Acción u omisión para demorar la notificación del mandamiento de pago_x000a__x000a_ID del Riesgo de Corrupción: N/A"/>
    <s v="1. Generar una capacitación sobre el procedimiento PR-ADF-0159 e Instructivos IN-ADF-0025 e instructivo  IN-ADF-0033, previa actualización. "/>
    <s v="Reflejar la información real del procedimiento realizado,  donde se relacione la fecha de notificación capturada y no la fecha de introducción al correo"/>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0"/>
    <x v="2"/>
    <m/>
    <m/>
    <m/>
    <m/>
    <s v="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Verificar que se relacione la fecha de notificación capturada y no la fecha de introducción al correo"/>
    <s v="Informe Gerencial firmado por los responsables, en donde se describa la verificación realizada y los controles aplicados"/>
    <n v="3"/>
    <d v="2021-10-01T00:00:00"/>
    <d v="2022-10-31T00:00:00"/>
    <n v="56.428571428571431"/>
    <n v="1"/>
    <s v="DGC_x000a_NC - Subproceso de Recursos Administrativos_x000a_Coordinación de Correspondencia y Notificaciones_x000a__x000a_ACTUALIZADO_x000a_30112021"/>
    <n v="1"/>
    <x v="1"/>
  </r>
  <r>
    <x v="0"/>
    <x v="2"/>
    <m/>
    <m/>
    <m/>
    <m/>
    <s v="3. Definir la estrategia de digitalización"/>
    <s v="Estrategia de digitalización de los sistemas de información, se pone en marcha el plan de_x000a_modernización de la DIAN.)"/>
    <s v="Documento de estrategia."/>
    <n v="1"/>
    <d v="2023-11-01T00:00:00"/>
    <d v="2024-07-31T00:00:00"/>
    <n v="39"/>
    <n v="1"/>
    <s v="DGC_x000a_NC - Subproceso Innovación y Tecnología _x000a_Dirección de Gestión de Innovación y Tecnología_x000a__x000a_ACTUALIZADO_x000a_30112021"/>
    <n v="1"/>
    <x v="1"/>
  </r>
  <r>
    <x v="0"/>
    <x v="2"/>
    <m/>
    <m/>
    <m/>
    <m/>
    <s v="4. Iniciar el proyecto con la definición de  los requerimientos funcionales"/>
    <s v="Definir los requerimientos funcionales"/>
    <s v="Documento de requerimientos funcionales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0"/>
    <x v="2"/>
    <m/>
    <m/>
    <m/>
    <m/>
    <s v="5. Definir los requerimientos no funcionales "/>
    <s v="Definir los requerimientos no funcionales "/>
    <s v="Documento de requerimientos no funcionales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1"/>
  </r>
  <r>
    <x v="0"/>
    <x v="2"/>
    <m/>
    <m/>
    <m/>
    <m/>
    <s v="6. Iniciar el proceso de contratación "/>
    <s v="Validar o aceptar el proceso de contratación"/>
    <s v="Documento de validación o aceptación del proceso de contratación"/>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0"/>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0"/>
    <x v="2"/>
    <m/>
    <m/>
    <m/>
    <m/>
    <s v="8. Definir un plan de trabajo de desarrollo de la solución tecnológica "/>
    <s v="Definir un plan de trabajo de desarrollo de la solución tecnológica "/>
    <s v="Plan de trabajo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0"/>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0"/>
    <x v="2"/>
    <m/>
    <m/>
    <m/>
    <m/>
    <s v="10. Iniciar el desarrollo de la solución tecnológica."/>
    <s v="Desarrollo de la solución"/>
    <s v="Informes de seguimiento"/>
    <n v="7"/>
    <d v="2026-01-02T00:00:00"/>
    <d v="2027-09-30T00:00:00"/>
    <n v="90.857142857142861"/>
    <n v="0"/>
    <s v="DGC_x000a_NC - Subproceso Innovación y Tecnología _x000a_Dirección de Gestión de Innovación y Tecnología_x000a__x000a_ACTUALIZADO_x000a_30112021"/>
    <n v="0"/>
    <x v="0"/>
  </r>
  <r>
    <x v="0"/>
    <x v="2"/>
    <m/>
    <m/>
    <m/>
    <m/>
    <s v="11. Iniciar la implementación de la solución tecnológica"/>
    <s v="Pruebas y evaluación funcional"/>
    <s v=" (01) Un  formato de Aceptación de Pruebas funcionales y salida a producción - FT-IIT-185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0"/>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0"/>
    <x v="2"/>
    <m/>
    <m/>
    <m/>
    <m/>
    <s v="13. Generar capacitación  sobre el procedimiento  PR-ADF-0159, dirigido a las áreas productoras de actos administrativos, donde se socialice los términos de entrega de los actos administrativos y los términos para dar inicio a la notificación, comunicación y/o publicación"/>
    <s v="Sensibilizar a los servidores públicos  sobre los términos establecidos en la normatividad vigente de tal forma que  se de cumplimiento de los mismos"/>
    <s v="FT-GH-1722 Registro Capacitación Interna"/>
    <n v="1"/>
    <d v="2021-09-15T00:00:00"/>
    <d v="2021-12-31T00:00:00"/>
    <n v="15.285714285714286"/>
    <n v="1"/>
    <s v="DGC_x000a_NC - Subproceso de Recursos Administrativos_x000a_Subdirección Administrativa_x000a_Coordinación de Correspondencia y Notificaciones_x000a__x000a_ACTUALIZADO_x000a_30112021"/>
    <n v="1"/>
    <x v="1"/>
  </r>
  <r>
    <x v="0"/>
    <x v="2"/>
    <m/>
    <m/>
    <m/>
    <m/>
    <s v="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s v="Verificar que los actos administrativos para notificación, sean entregados de forma oportuna, de conformidad con lo establecido en el procedimiento PR-FI-0159"/>
    <s v="Informe Gerencial firmado por los responsables, en donde se describa la verificación realizada y los controles aplicados"/>
    <n v="3"/>
    <d v="2021-10-01T00:00:00"/>
    <d v="2022-10-31T00:00:00"/>
    <n v="56.428571428571431"/>
    <n v="1"/>
    <s v="DGC_x000a_NC - Subproceso de Recursos Administrativos_x000a_Subdirección Administrativa_x000a_Coordinación de Correspondencia y Notificaciones_x000a__x000a_ACTUALIZADO_x000a_30112021"/>
    <n v="1"/>
    <x v="1"/>
  </r>
  <r>
    <x v="0"/>
    <x v="2"/>
    <m/>
    <m/>
    <m/>
    <m/>
    <s v="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videnciar los actos administrativos pendientes  y  culminar el trámite de notificación, comunicación y/o  publicación  en el Aplicativo Notificar."/>
    <s v="Informe Gerencial firmado por los responsables, en donde se describa la verificación realizada y los controles aplicados. Adjuntando las evidencias respectivas."/>
    <n v="6"/>
    <d v="2021-10-01T00:00:00"/>
    <d v="2022-03-31T00:00:00"/>
    <n v="25.857142857142858"/>
    <n v="1"/>
    <s v="DGC_x000a_NC - Subproceso de Recursos Administrativos_x000a_Subdirección Administrativa_x000a_Coordinación de Correspondencia y Notificaciones_x000a__x000a_ACTUALIZADO_x000a_30112021"/>
    <n v="1"/>
    <x v="1"/>
  </r>
  <r>
    <x v="0"/>
    <x v="2"/>
    <m/>
    <m/>
    <m/>
    <m/>
    <s v="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Efectuar seguimiento y control a la entrega y estado de notificación de los mandamientos de pago."/>
    <s v="Documento publicado"/>
    <n v="1"/>
    <d v="2021-10-01T00:00:00"/>
    <d v="2022-06-30T00:00:00"/>
    <n v="38.857142857142854"/>
    <n v="1"/>
    <s v="DGC_x000a_NC - Subproceso  Recaudo-Devoluciones_x000a_Subdirección Cobranzas_x000a_Coordinación  de Cobranzas_x000a__x000a_ACTUALIZADO_x000a_30112021"/>
    <n v="1"/>
    <x v="1"/>
  </r>
  <r>
    <x v="0"/>
    <x v="2"/>
    <m/>
    <m/>
    <m/>
    <m/>
    <s v="17. Generar una capacitación sobre el uso de formas de captura y consulta del Aplicativo Notificar, que permiten agilizar la captura y entrega de los actos administrativos, de forma oportuna. (áreas productoras de actos administrativo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0"/>
    <x v="2"/>
    <m/>
    <m/>
    <m/>
    <m/>
    <s v="18. Generar una capacitación sobre el uso de los diferentes roles del Aplicativo Notificar, dirigido a las áreas de documentación o quien hace sus vece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0"/>
    <x v="2"/>
    <s v="170700-29-2025-02-01  _x000a__x000a_“Chatarrización”_x000a_"/>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A1. La Subdirección de Compras y Contratos con apoyo de la Subdirección Logística, en el futuro proceso de contratación, realizarán análisis de precios por tipo de chatarra (ej. Cobre, Aluminio, Bronce), discriminando por región geográfica o por Dirección Seccional, "/>
    <s v=" 1) Análisis estadístico del material que resulta de los eventos de chatarrización. 2) Estudio de mercado del precio de venta de chatarra discriminado por material y región "/>
    <s v="Análisis del sector del futuro proceso de contratación "/>
    <n v="1"/>
    <d v="2027-05-01T00:00:00"/>
    <d v="2027-08-01T00:00:00"/>
    <n v="13.142857142857142"/>
    <n v="0"/>
    <s v="DGC_x000a_Subdirección Logística_x000a_Subdirección de Compras y Contratos"/>
    <n v="0"/>
    <x v="0"/>
  </r>
  <r>
    <x v="0"/>
    <x v="2"/>
    <m/>
    <m/>
    <s v="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
    <m/>
    <s v="A2. Verificar que dentro de la unidad documental el reporte de abandonos tenga como anexo la relación de la mercancía de manera individualizada."/>
    <s v="Elaboración de la relación de la mercancía"/>
    <s v="Relación de la mercancía individualizada"/>
    <n v="1"/>
    <d v="2025-10-23T00:00:00"/>
    <d v="2026-05-29T00:00:00"/>
    <n v="31.142857142857142"/>
    <n v="1"/>
    <s v="DGC_x000a_Direcciones Seccional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1"/>
    <s v="DGC_x000a_Direcciones Seccionales_x000a__x000a_Coordinación de Chatarrizaciones y Destrucciones "/>
    <n v="1"/>
    <x v="1"/>
  </r>
  <r>
    <x v="0"/>
    <x v="2"/>
    <m/>
    <m/>
    <m/>
    <m/>
    <s v="A5. Actualización instructivo IN-ADF-216"/>
    <s v="Actualización instructivo IN-ADF-216"/>
    <s v="Instructivo IN-ADF-216 versión 3"/>
    <n v="1"/>
    <d v="2025-10-01T00:00:00"/>
    <d v="2025-12-31T00:00:00"/>
    <n v="13"/>
    <n v="1"/>
    <s v="DGC_x000a_Coordinación de Chatarrizaciones y Destrucciones_x000a_Coordinación de Procesos y Riesgos Operacional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
    <m/>
    <s v="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
    <s v="Realizar capacitación virtual"/>
    <s v="Lista de asistencia de la capacitación"/>
    <n v="1"/>
    <d v="2025-11-01T00:00:00"/>
    <d v="2026-05-30T00:00:00"/>
    <n v="30"/>
    <n v="1"/>
    <s v="DGC_x000a_Coordinación de Chatarrizaciones y Destrucciones_x000a__x000a_Direcciones Seccionales"/>
    <n v="1"/>
    <x v="1"/>
  </r>
  <r>
    <x v="0"/>
    <x v="2"/>
    <m/>
    <m/>
    <m/>
    <m/>
    <s v="A14.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0"/>
    <s v="DGC_x000a_Subdirección Logística"/>
    <n v="0"/>
    <x v="0"/>
  </r>
  <r>
    <x v="0"/>
    <x v="2"/>
    <m/>
    <m/>
    <s v="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
    <m/>
    <s v="A5. Actualización instructivo IN-ADF-216"/>
    <s v="Actualización instructivo IN-ADF-216"/>
    <s v="Instructivo IN-ADF-216 versión 3"/>
    <n v="1"/>
    <d v="2025-10-01T00:00:00"/>
    <d v="2025-12-31T00:00:00"/>
    <n v="13"/>
    <n v="1"/>
    <s v="DGC_x000a_Coordinación de Chatarrizaciones y Destrucciones_x000a_Coordinación de Procesos y Riesgos Operacional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1"/>
    <s v="DGC_x000a_Direcciones Seccionales_x000a__x000a_Coordinación de Chatarrizaciones y Destrucciones "/>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
    <m/>
    <s v="A5. Actualización instructivo IN-ADF-216"/>
    <s v="Actualización instructivo IN-ADF-216"/>
    <s v="Instructivo IN-ADF-216 versión 3"/>
    <n v="1"/>
    <d v="2025-10-01T00:00:00"/>
    <d v="2025-12-31T00:00:00"/>
    <n v="13"/>
    <n v="1"/>
    <s v="DGC_x000a_Coordinación de Chatarrizaciones y Destrucciones_x000a_Coordinación de Procesos y Riesgos Operacional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
    <m/>
    <s v="A7.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1"/>
    <s v="DGC_x000a_Subdirección Logística_x000a_Coordinación de Chatarrizaciones y Destruccion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
    <m/>
    <s v="A7.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1"/>
    <s v="DGC_x000a_Subdirección Logística_x000a_Coordinación de Chatarrizaciones y Destruccion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m/>
    <m/>
    <s v="A15.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0"/>
  </r>
  <r>
    <x v="0"/>
    <x v="2"/>
    <m/>
    <m/>
    <m/>
    <m/>
    <s v="A8.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1"/>
    <s v="DGC_x000a_Direcciones Seccionales_x000a__x000a_Coordinación de Chatarrizaciones y Destrucciones."/>
    <n v="1"/>
    <x v="1"/>
  </r>
  <r>
    <x v="0"/>
    <x v="2"/>
    <m/>
    <m/>
    <s v="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
    <m/>
    <s v="A7.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1"/>
    <s v="DGC_x000a_Subdirección Logística_x000a_Coordinación de Chatarrizaciones y Destrucciones"/>
    <n v="1"/>
    <x v="1"/>
  </r>
  <r>
    <x v="0"/>
    <x v="2"/>
    <m/>
    <m/>
    <m/>
    <m/>
    <s v="A15.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0"/>
  </r>
  <r>
    <x v="0"/>
    <x v="2"/>
    <m/>
    <m/>
    <m/>
    <m/>
    <s v="A8.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1"/>
    <s v="DGC_x000a_Direcciones Seccionales_x000a__x000a_Coordinación de Chatarrizaciones y Destrucciones."/>
    <n v="1"/>
    <x v="1"/>
  </r>
  <r>
    <x v="0"/>
    <x v="2"/>
    <m/>
    <m/>
    <s v="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
    <m/>
    <s v="A9. Se realizará consulta a la Dirección de Gestión Jurídica, con el fin de determinar la viabilidad de la disposición de esta mercancía a través de otras modalidades."/>
    <s v="Socialización concepto jurídico_x000a__x000a_Alcance al memorando 155 del 01/08/2025"/>
    <s v="Concepto jurídico"/>
    <n v="1"/>
    <d v="2025-09-25T00:00:00"/>
    <d v="2025-12-31T00:00:00"/>
    <n v="13.857142857142858"/>
    <n v="1"/>
    <s v="DGC_x000a_Dirección de Gestión Corporativa_x000a_Subdirección Logística"/>
    <n v="1"/>
    <x v="1"/>
  </r>
  <r>
    <x v="0"/>
    <x v="2"/>
    <m/>
    <m/>
    <m/>
    <m/>
    <s v="A14.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0"/>
    <s v="DGC_x000a_Subdirección Logística"/>
    <n v="0"/>
    <x v="0"/>
  </r>
  <r>
    <x v="3"/>
    <x v="2"/>
    <s v="INSP.1707022414_x000a_H1, 2, 3_x000a__x000a_Validación del procesamiento de los saldos que afectan el SI Obligación financiera._x000a__x000a_"/>
    <s v="RG1"/>
    <s v="H1.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1. Definir la estrategia de digitalización"/>
    <s v="Estrategia de digitalización del proyecto."/>
    <s v="Documento de estrategia."/>
    <n v="1"/>
    <d v="2023-11-01T00:00:00"/>
    <d v="2024-07-31T00:00:00"/>
    <n v="39"/>
    <n v="1"/>
    <s v="DGI_x000a_Dirección de Gestión de Innovación y Tecnología"/>
    <n v="1"/>
    <x v="1"/>
  </r>
  <r>
    <x v="3"/>
    <x v="2"/>
    <m/>
    <m/>
    <m/>
    <m/>
    <s v="2.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3.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6.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m/>
    <m/>
    <m/>
    <m/>
    <s v="8. Iniciar el desarrollo de la solución tecnológica."/>
    <s v="Desarrollo de la solución"/>
    <s v="Informes de seguimiento"/>
    <n v="10"/>
    <d v="2025-06-01T00:00:00"/>
    <d v="2027-12-31T00:00:00"/>
    <n v="134.71428571428572"/>
    <n v="0"/>
    <s v="DGI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3"/>
    <x v="2"/>
    <m/>
    <m/>
    <s v="H2.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s v="11. Elaborar la solicitud de servicio para la creación o ajuste de un Sistema de Información, conforme el PR-SI-0002 Gestión de solicitudes para la creación o ajuste de sistemas de información."/>
    <s v="Elaborar la solicitud de servicio para la creación o ajuste de un Sistema de Información"/>
    <s v="Formato de solicitud de servicio para la creación o ajuste de un Sistema de Información"/>
    <n v="1"/>
    <d v="2020-02-01T00:00:00"/>
    <d v="2020-05-31T00:00:00"/>
    <n v="17.142857142857142"/>
    <n v="1"/>
    <s v="DGI_x000a_Subdirección de Soluciones y Desarrollo_x000a__x000a_Subdirección de Recaudo_x000a_Coordinación de Administracion de Aplicativos de Impuestos"/>
    <n v="1"/>
    <x v="1"/>
  </r>
  <r>
    <x v="3"/>
    <x v="2"/>
    <m/>
    <m/>
    <m/>
    <m/>
    <s v="12. Presentar y priorizar la solicitud de servicio para la creación o ajuste de un Sistema de Información ante el centro de despacho, conforme el PR-SI-0002 Gestión de solicitudes para la creación o ajuste de sistemas de  información."/>
    <s v="Presentar y priorizar la solicitud de servicio"/>
    <s v="Control de Asistencia de Reuniones"/>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1"/>
  </r>
  <r>
    <x v="3"/>
    <x v="2"/>
    <m/>
    <m/>
    <s v="H3. Documentos que presentan en las validaciones automáticas y las reglas de negocio predeterminadas en el sistema de Obligación Financiera, debilidades en los parámetros de configuración de los rutina y formatos versión."/>
    <m/>
    <s v="13. Realizar plan de trabajo para la solución de las situaciones encontradas en los documentos objeto del hallazgo, conforme a la solicitud presentada en centro de despacho"/>
    <s v="Realizar Plan de Trabajo"/>
    <s v="Plan de Trabajo"/>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m/>
    <m/>
    <m/>
    <m/>
    <s v="14. Realizar reuniones trimestrales de seguimiento y cumplimiento del plan de trabajo "/>
    <s v="Realizar el seguimiento al Plan de Trabajo"/>
    <s v="Control de Asistencia de Reuniones"/>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s v="INSP. 1707022430_x000a_H 1,2,3,4,5,6,7,8,9,10,11, 12_x000a__x000a_Efectividad en los controles y lineamientos normativos en el procedimiento abreviado de devoluciones del Decreto 535 de 2020"/>
    <s v="RG1_x000a__x000a_RFC1_x000a__x000a_RFC2"/>
    <s v="H1.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A1. Implementar un mecanismo de control para_x000a_armonizar la información de los sistemas Obligación Financiera/SIPAC de las obligaciones que han sido detectadas como inconsistencias y reportadas por las direcciones seccionales en aplicación del_x000a_Memorando 000033 del 2015."/>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s v="Formato Excel FT-CA- 2316 “Solicitud de Marcación y Desmarcación de Obligaciones en SIPAC”"/>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1"/>
  </r>
  <r>
    <x v="3"/>
    <x v="2"/>
    <m/>
    <m/>
    <m/>
    <m/>
    <s v="A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1"/>
  </r>
  <r>
    <x v="3"/>
    <x v="2"/>
    <m/>
    <m/>
    <s v="H2.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A3. Solicitar la calificación de perfilamiento de riesgos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m/>
    <m/>
    <s v="A4. Establecer el perfil de riesgo de los asuntos que no se enviaron a perfilamiento de riesgos; resueltos en cumplimiento del Decreto 535 de 2020, que corresponden a los saldos en renta y ventas."/>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s v="H3.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_x000a_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
    <s v="Tarea Acción No.2. Unificar en una base de datos Los resultados obtenidos en aplicación de la Acción No. 2"/>
    <s v="Una (1) Base de datos.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m/>
    <m/>
    <s v="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s v="H4. Se identificaron 98 devoluciones otorgadas por valor total de 2.066.178.000 sin solicitud del Perfil de Riesgos en el proceso de gestión y reconocimiento.   "/>
    <m/>
    <s v="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m/>
    <m/>
    <s v="A8. Dar aplicación a lo establecido en los procedimientos del Subproceso de Devoluciones en cuanto a solicitar el reproceso de saldos cuando se detecten saldos de la obligación con inconsistencias. "/>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s v="H5.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A9. Actualizar cartilla “Manual Servicio Informático SI Devoluciones” para incorporar el uso de la información “Días transcurridos” que está incluida en el reporte “Informe de solicitudes radicadas”."/>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s v="DGI_x000a_NC - Subproceso Recaudo - Devoluciones_x000a_Coordinación de Devoluciones y Compensaciones"/>
    <n v="1"/>
    <x v="1"/>
  </r>
  <r>
    <x v="3"/>
    <x v="2"/>
    <m/>
    <m/>
    <m/>
    <m/>
    <s v="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
    <n v="1"/>
    <d v="2021-02-01T00:00:00"/>
    <d v="2021-04-30T00:00:00"/>
    <n v="12.571428571428571"/>
    <n v="1"/>
    <s v="DGI_x000a_NC - Subproceso Recaudo - Devoluciones_x000a_Coordinación de Devoluciones y Compensaciones"/>
    <n v="1"/>
    <x v="1"/>
  </r>
  <r>
    <x v="3"/>
    <x v="2"/>
    <m/>
    <m/>
    <s v="H6.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s v="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1"/>
  </r>
  <r>
    <x v="3"/>
    <x v="2"/>
    <m/>
    <m/>
    <s v="H7.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s v="A12.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s v="DGI_x000a_NC - Asistencia al Usuario_x000a_Coordinación  de Administración del Registro Único Tributario"/>
    <n v="1"/>
    <x v="1"/>
  </r>
  <r>
    <x v="3"/>
    <x v="2"/>
    <m/>
    <m/>
    <m/>
    <m/>
    <s v="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s v="DGI_x000a_NC - Subproceso Recaudo - Devoluciones_x000a_Coordinación de Devoluciones y Compensaciones"/>
    <n v="1"/>
    <x v="1"/>
  </r>
  <r>
    <x v="3"/>
    <x v="2"/>
    <m/>
    <m/>
    <m/>
    <m/>
    <s v="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s v="DGI_x000a_NC - Subproceso Recaudo - Devoluciones_x000a_Coordinación de Devoluciones y Compensaciones"/>
    <n v="1"/>
    <x v="1"/>
  </r>
  <r>
    <x v="3"/>
    <x v="2"/>
    <m/>
    <m/>
    <s v="H8.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s v="DGI_x000a_NC - Subproceso Recaudo - Devoluciones_x000a_Coordinación de Devoluciones y Compensaciones"/>
    <n v="1"/>
    <x v="1"/>
  </r>
  <r>
    <x v="3"/>
    <x v="2"/>
    <m/>
    <m/>
    <m/>
    <m/>
    <s v="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
    <s v="Inicio prueba en producción piloto en el SIIF Nación con la Dirección de Impuestos y Aduanas de Pereira _x000a_Puesta en producción del SIIF Nación para el pago de las resoluciones de devoluciones en todas las Direcciones Seccionales._x000a_Actualización de los procedimientos PR-RE-0124, PR-RE-0125, PR-RE-0126, PR-RE-0128  y PR-RE-0133 de acuerdo al pago de las resoluciones de devoluciones por medio del aplicativo SIIF Nación_x000a_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s v="Reporte del SIIF Nación de los pagos de las resoluciones de devoluciones realizadas por la Dirección Seccional de impuestos y Aduanas de Pereira._x000a_Reporte del SIIF Nación de los pagos de las resoluciones de devoluciones realizadas por la Direcciones Seccionales._x000a_Procedimientos actualizado_x000a_Comunicación enviada a las 34 Direcciones Seccionales informando la actualización de los.procedimientos y la utilización del SIIF para el pago de las devoluciones."/>
    <n v="1"/>
    <d v="2021-07-01T00:00:00"/>
    <d v="2022-04-30T00:00:00"/>
    <n v="43.285714285714285"/>
    <n v="1"/>
    <s v="DGI_x000a_NC - Subproceso Recaudo - Devoluciones_x000a_Coordinación de Devoluciones y Compensaciones_x000a_Coordinación de Contabilidad de la Función Recaudadora"/>
    <n v="1"/>
    <x v="1"/>
  </r>
  <r>
    <x v="3"/>
    <x v="2"/>
    <m/>
    <m/>
    <s v="H9. Al efectuar el análisis de la información suministrada por la DIAN en el archivo denominado “Información 10 430 formato 1668.xlsx”, se identificó un mismo número de cuenta bancaria registrado para 2 contribuyentes beneficiarios de devolución distintos.  "/>
    <m/>
    <s v="A17. Socializar con las direcciones seccionales el alcance de la actualización realizada a los procedimientos del Subproceso de Devoluciones y Compensaciones."/>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s v="DGI_x000a_NC - Subproceso Recaudo - Devoluciones_x000a_Coordinación de Devoluciones y Compensaciones"/>
    <n v="1"/>
    <x v="1"/>
  </r>
  <r>
    <x v="3"/>
    <x v="2"/>
    <m/>
    <m/>
    <m/>
    <m/>
    <s v="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1"/>
  </r>
  <r>
    <x v="3"/>
    <x v="2"/>
    <m/>
    <m/>
    <s v="H10. Se evidenció que se giraron recursos por valor de $26.929.284.000, en rangos superiores a los 10, 20, 30, 50 y 100 días calendario siguientes a la fecha de expedición de los respectivos actos administrativos donde se reconoce y ordena devolver los saldos a favor. "/>
    <m/>
    <s v="A19. Definir la estrategia de digitalización"/>
    <s v="Estrategia de digitalización del proyecto."/>
    <s v="Documento de estrategia."/>
    <n v="1"/>
    <d v="2023-11-01T00:00:00"/>
    <d v="2024-07-31T00:00:00"/>
    <n v="39"/>
    <n v="1"/>
    <s v="DGI_x000a_NC - Subproceso Innovación y Tecnología _x000a_Dirección de Gestión de Innovación y Tecnología_x000a_Subdireccion de Innovacion y Proyectos_x000a_Subdireccion de Soluciones y Desarrollo"/>
    <n v="1"/>
    <x v="1"/>
  </r>
  <r>
    <x v="3"/>
    <x v="2"/>
    <m/>
    <m/>
    <m/>
    <m/>
    <s v="20.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3"/>
    <x v="2"/>
    <m/>
    <m/>
    <s v="H11. Se evidenciaron inconsistencias y debilidades en la trazabilidad y confiabilidad de la información suministrada por la DIAN.       "/>
    <m/>
    <s v="21. Definir los requerimientos no funcionales "/>
    <s v="Definir los requerimientos no funcionales "/>
    <s v="Documento de requerimientos no funcionales V1"/>
    <n v="1"/>
    <d v="2024-02-01T00:00:00"/>
    <d v="2025-03-31T00:00:00"/>
    <n v="60.571428571428569"/>
    <n v="1"/>
    <s v="DGI_x000a_NC - Subproceso Innovación y Tecnología _x000a_Dirección de Gestión de Innovación y Tecnología"/>
    <n v="1"/>
    <x v="1"/>
  </r>
  <r>
    <x v="3"/>
    <x v="2"/>
    <m/>
    <m/>
    <m/>
    <m/>
    <s v="22. Iniciar el proceso de contratación "/>
    <s v="Validar o aceptar el proceso de contratación"/>
    <s v="Documento de validación o aceptación del proceso de contratación"/>
    <n v="1"/>
    <d v="2023-11-01T00:00:00"/>
    <d v="2025-03-31T00:00:00"/>
    <n v="73.714285714285708"/>
    <n v="1"/>
    <s v="DGI_x000a_NC - Subproceso Innovación y Tecnología _x000a_Dirección de Gestión de Innovación y Tecnología"/>
    <n v="1"/>
    <x v="1"/>
  </r>
  <r>
    <x v="3"/>
    <x v="2"/>
    <m/>
    <m/>
    <m/>
    <m/>
    <s v="23.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3"/>
    <x v="2"/>
    <m/>
    <m/>
    <m/>
    <m/>
    <s v="24. 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 _x000a_Dirección de Gestión de Innovación y Tecnología"/>
    <n v="1"/>
    <x v="1"/>
  </r>
  <r>
    <x v="3"/>
    <x v="2"/>
    <m/>
    <m/>
    <m/>
    <m/>
    <s v="2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1"/>
    <x v="1"/>
  </r>
  <r>
    <x v="3"/>
    <x v="2"/>
    <m/>
    <m/>
    <s v="H12.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6. Iniciar el desarrollo de la solución tecnológica."/>
    <s v="Desarrollo de la solución"/>
    <s v="Informes de seguimiento"/>
    <n v="8"/>
    <d v="2025-07-01T00:00:00"/>
    <d v="2027-06-30T00:00:00"/>
    <n v="104.14285714285714"/>
    <n v="0"/>
    <s v="DGI_x000a_NC - Subproceso Innovación y Tecnología _x000a_Dirección de Gestión de Innovación y Tecnología"/>
    <n v="0"/>
    <x v="0"/>
  </r>
  <r>
    <x v="3"/>
    <x v="2"/>
    <s v="INSP. 1707022431_x000a_H 1,2,3,4"/>
    <s v="RG1_x000a__x000a_RFC1"/>
    <s v="H1. Facilidades de pago otorgadas sin el lleno de requisitos exigidos en el procedimiento PR-CA-0272, PR-CA-0424 y Decreto 688 de 2020.            "/>
    <s v="ID del Riesgo de Gestión  : Otorgamiento sin el lleno de requisitos legales de facilidades de pago durante la emergencia económica, social y ecológica 2020._x000a__x000a_RFC.  Otorgamiento de facilidades de pago por fuera de términos legales Decreto 688 de 2020 sin denuncio de bienes y facilidades otorgadas por ley 2010 de 2019 beneficiando al contribuyente en la tasa de interés "/>
    <s v="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1"/>
  </r>
  <r>
    <x v="3"/>
    <x v="2"/>
    <m/>
    <m/>
    <m/>
    <m/>
    <s v="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
    <s v="Modificar el formato FT-COT-2386"/>
    <s v="Formato publicado en la intranet de la entidad"/>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1"/>
  </r>
  <r>
    <x v="3"/>
    <x v="2"/>
    <m/>
    <m/>
    <s v="H2.  Facilidades de pago otorgadas con obligaciones presentadas fuera del término señalado en el Decreto 688 de 2020 – procedimiento abreviado y sin denuncio de bienes.            "/>
    <m/>
    <s v="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_x000a_accedan al respectivo beneficio bajo la certeza de la aplicación del tratamiento normativo que le resulta aplicable."/>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1"/>
  </r>
  <r>
    <x v="3"/>
    <x v="2"/>
    <m/>
    <m/>
    <m/>
    <m/>
    <s v="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
    <s v="Verificar el control en formato FT-COT-2616"/>
    <s v="Papel de trabajo firmado por el Director Seccional, Jefe de División, Jefe GIT  en donde se describa la verificación realizada y los hallazgos encontrados "/>
    <n v="6"/>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1"/>
  </r>
  <r>
    <x v="3"/>
    <x v="2"/>
    <m/>
    <m/>
    <s v="H3.  Facilidades de pago otorgadas con obligaciones presentadas fuera del término señalado en la Ley 2010 de 2019 – PR-CA-0424, beneficiando contribuyentes en la tasa de interés.            "/>
    <m/>
    <m/>
    <s v="Realziar control al  formato FT-COT-2616"/>
    <s v="Informe Gerencial de las situaciones encontradas"/>
    <n v="2"/>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1"/>
  </r>
  <r>
    <x v="3"/>
    <x v="2"/>
    <m/>
    <m/>
    <s v="H4.  Acto Administrativo (Circular externa oooo3 de abril 14 de 2020) proferido por funcionario sin la debida competencia, en contravía de lo establecido en la Resolución 457 de noviembre 20 de 2008.  "/>
    <m/>
    <s v="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
    <s v="Capacitación"/>
    <s v="FT-GH-1722 Registro Capacitación Interna"/>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1"/>
  </r>
  <r>
    <x v="3"/>
    <x v="2"/>
    <s v="INSP. 1707022433_x000a_H1 _x000a__x000a_Efectividad en la fiscalización, liquidación, cobro y recaudo tributario - Seccional Yopal."/>
    <s v="RFC1_x000a__x000a_RFC2"/>
    <s v="No se especifica Hallazgo_x000a__x000a_RG: Pérdida de oportunidad y efectividad para ejercer la acción de cobro             "/>
    <s v="N/A_x000a__x000a_RG: Pérdida de oportunidad y efectividad para ejercer la acción de cobro             _x000a__x000a_RFC: Pérdida, adulteración, ocultamiento, daño o destrucción de documentos o información.    _x000a__x000a__x000a_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1"/>
  </r>
  <r>
    <x v="3"/>
    <x v="2"/>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s v="DGI_x000a_DS - Subproceso Administraciòn de Cartera_x000a_Direccion Seccional de Impuestos y Aduanas de Yopal_x000a_División de Recaudo y Cobranzas _x000a__x000a_ACTUALIZADO_x000a_30112021_x000a__x000a_"/>
    <n v="1"/>
    <x v="1"/>
  </r>
  <r>
    <x v="3"/>
    <x v="2"/>
    <m/>
    <m/>
    <m/>
    <m/>
    <s v="3. Diseñar una estrategia para la digitalización de expedientes_x000a_"/>
    <s v="Formular una estrategia de Digitalización"/>
    <s v="Documento de Estrategia de Digitalización"/>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1"/>
  </r>
  <r>
    <x v="3"/>
    <x v="2"/>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3"/>
    <x v="2"/>
    <m/>
    <m/>
    <m/>
    <m/>
    <s v="5. 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2"/>
    <m/>
    <m/>
    <m/>
    <m/>
    <s v="6. 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3"/>
    <x v="2"/>
    <m/>
    <m/>
    <m/>
    <m/>
    <s v="8. Definir un plan de trabajo de desarrollo de la solución tecnológica "/>
    <s v="Definir un plan de trabajo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10. 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0"/>
  </r>
  <r>
    <x v="3"/>
    <x v="2"/>
    <m/>
    <m/>
    <m/>
    <m/>
    <s v="1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3. Administrar y gestionar la cartera conforme lo establecido en el Modelo a través de la cartilla CT-CA-086 y el formato FT-CA-5219 Seguimiento a evacuación mensual de carga laboral, con base en la segmentación y priorización informada en el inventario publicado"/>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1"/>
  </r>
  <r>
    <x v="3"/>
    <x v="2"/>
    <s v="INSP. 1707022441_x000a_H1,2,3_x000a__x000a_Inadmisorio en Devoluciones "/>
    <s v="RG1_x000a__x000a_RFC1"/>
    <s v="H1.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s v="DGI_x000a_NC - Subproceso Recaudo - Devoluciones_x000a_Subdirección de Devoluciones"/>
    <n v="1"/>
    <x v="1"/>
  </r>
  <r>
    <x v="3"/>
    <x v="2"/>
    <m/>
    <m/>
    <m/>
    <m/>
    <m/>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s v="DGI_x000a_NC - Subproceso Recaudo - Devoluciones_x000a_Subdirección de Devoluciones"/>
    <n v="1"/>
    <x v="1"/>
  </r>
  <r>
    <x v="3"/>
    <x v="2"/>
    <m/>
    <m/>
    <m/>
    <m/>
    <s v="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2. Socializar procedimiento actualizado &quot;PR COT 0124 Devolución y/o Compensación por Saldos a favor de renta y ventas mediante el SIE Devoluciones&quot;"/>
    <s v="Memorando que reitere la obligación de dar aplicación permanente al Numeral 13 del Manual del Servicio Informático de Devoluciones MN COT 0012 y al Numeral 3.4 de la Cartilla Guía de Sustanciación CR COT 0038"/>
    <n v="11"/>
    <d v="2022-03-01T00:00:00"/>
    <d v="2022-07-31T00:00:00"/>
    <n v="21.714285714285715"/>
    <n v="1"/>
    <s v="DGI_x000a_NC - Subproceso Recaudo - Devoluciones_x000a_Subdirección de Devoluciones"/>
    <n v="1"/>
    <x v="1"/>
  </r>
  <r>
    <x v="3"/>
    <x v="2"/>
    <m/>
    <m/>
    <m/>
    <m/>
    <s v="3. Definir la estrategia de digitalización"/>
    <s v="Estrategia de digitalización del proyecto."/>
    <s v="Documento de estrategia."/>
    <n v="1"/>
    <d v="2023-11-01T00:00:00"/>
    <d v="2024-07-31T00:00:00"/>
    <n v="39"/>
    <n v="1"/>
    <s v="DGI_x000a_NC-Subproceso Innovacion y Tecnologia_x000a_Subdireccion de Innovacion y Proyectos"/>
    <n v="1"/>
    <x v="1"/>
  </r>
  <r>
    <x v="3"/>
    <x v="2"/>
    <m/>
    <m/>
    <m/>
    <m/>
    <s v="4. Iniciar el proyecto con la definición de  los requerimientos funcionales"/>
    <s v="Definir los requerimientos funcionales V1"/>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s v="H2. Se identificaron ocho (8) contribuyentes con solicitudes de devolución por valor de $310.729.000 a los cuales la DIAN les profirió autos inadmisorios automáticos improcedentes al endilgarles causales de inadmisión no aplicables a su realidad tributaría."/>
    <m/>
    <s v="5. Definir los requerimientos no funcionales "/>
    <s v="Definir los requerimientos no funcionales "/>
    <s v="Documento de requerimientos no funcionales V1"/>
    <n v="1"/>
    <d v="2024-02-01T00:00:00"/>
    <d v="2025-03-31T00:00:00"/>
    <n v="60.571428571428569"/>
    <n v="1"/>
    <s v="DGI_x000a_NC-Subproceso Innovacion y Tecnologia_x000a_Subdireccion de Innovacion y Proyectos"/>
    <n v="1"/>
    <x v="1"/>
  </r>
  <r>
    <x v="3"/>
    <x v="2"/>
    <m/>
    <m/>
    <m/>
    <m/>
    <s v="6. Iniciar el proceso de contratación "/>
    <s v="Validar o aceptar el proceso de contratación"/>
    <s v="Documento de validación o aceptación del proceso de contratación"/>
    <n v="1"/>
    <d v="2023-11-01T00:00:00"/>
    <d v="2025-03-31T00:00:00"/>
    <n v="73.714285714285708"/>
    <n v="1"/>
    <s v="DGI_x000a_NC-Subproceso Innovacion y Tecnologia_x000a_Subdireccion de Innovacion y Proyectos"/>
    <n v="1"/>
    <x v="1"/>
  </r>
  <r>
    <x v="3"/>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8. Definir un plan de trabajo de desarrollo de la solución tecnológica "/>
    <s v="Definir un plan de trabajo de desarrollo de la solución tecnológica "/>
    <s v="Plan de trabajo V1"/>
    <n v="1"/>
    <d v="2023-11-01T00:00:00"/>
    <d v="2025-03-31T00:00:00"/>
    <n v="73.714285714285708"/>
    <n v="1"/>
    <s v="DGI_x000a_NC-Subproceso Innovacion y Tecnologia_x000a_Subdireccion de Innovacion y Proyectos"/>
    <n v="1"/>
    <x v="1"/>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10. Iniciar el desarrollo de la solución tecnológica."/>
    <s v="Desarrollo de la solución"/>
    <s v="Informes de seguimiento"/>
    <n v="8"/>
    <d v="2025-07-01T00:00:00"/>
    <d v="2027-06-30T00:00:00"/>
    <n v="104.14285714285714"/>
    <n v="0"/>
    <s v="DGI_x000a_NC-Subproceso Innovacion y Tecnologia_x000a_Subdireccion de Innovacion y Proyectos"/>
    <n v="0"/>
    <x v="0"/>
  </r>
  <r>
    <x v="3"/>
    <x v="2"/>
    <m/>
    <m/>
    <m/>
    <m/>
    <s v="11. 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3.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s v="DGI_x000a_NC - Subproceso Recaudo - Devoluciones_x000a_Subdirección de Devoluciones"/>
    <n v="1"/>
    <x v="1"/>
  </r>
  <r>
    <x v="3"/>
    <x v="2"/>
    <m/>
    <m/>
    <s v="H3.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s v="DGI_x000a_NC - Subproceso Recaudo - Devoluciones_x000a_Subdirección de Devoluciones"/>
    <n v="1"/>
    <x v="1"/>
  </r>
  <r>
    <x v="3"/>
    <x v="2"/>
    <m/>
    <m/>
    <m/>
    <m/>
    <m/>
    <s v="2. Proferir oficio dirigido a los solicitantes de devolución de los asuntos identificados, con los parámetros de la campaña "/>
    <s v="Oficio campaña enviado"/>
    <n v="1"/>
    <d v="2022-06-01T00:00:00"/>
    <d v="2022-08-30T00:00:00"/>
    <n v="12.857142857142858"/>
    <n v="1"/>
    <s v="DGI_x000a_NC - Subproceso Recaudo - Devoluciones_x000a_Subdirección de Devoluciones"/>
    <n v="1"/>
    <x v="1"/>
  </r>
  <r>
    <x v="3"/>
    <x v="2"/>
    <m/>
    <m/>
    <m/>
    <m/>
    <s v="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s v="DGI_x000a_NC - Subproceso Recaudo - Devoluciones_x000a_Subdirección de Devoluciones"/>
    <n v="1"/>
    <x v="1"/>
  </r>
  <r>
    <x v="3"/>
    <x v="2"/>
    <m/>
    <m/>
    <m/>
    <m/>
    <m/>
    <s v="2. Proferir oficio dirigido a los solicitantes de devolución de los asuntos identificados, con los parámetros de la campaña "/>
    <s v="Informe mensual de asuntos con marcas improcedentes"/>
    <n v="6"/>
    <d v="2022-04-01T00:00:00"/>
    <d v="2022-09-05T00:00:00"/>
    <n v="22.428571428571427"/>
    <n v="1"/>
    <s v="DGI_x000a_NC - Subproceso Recaudo - Devoluciones_x000a_Subdirección de Devoluciones"/>
    <n v="1"/>
    <x v="1"/>
  </r>
  <r>
    <x v="3"/>
    <x v="2"/>
    <m/>
    <m/>
    <m/>
    <m/>
    <s v="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1. Evaluar mensualmente el reporte de asuntos con marcas improcedentes"/>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1"/>
  </r>
  <r>
    <x v="3"/>
    <x v="2"/>
    <m/>
    <m/>
    <m/>
    <m/>
    <m/>
    <s v="2. Proferir oficio dirigido a los solicitantes de devolución de los asuntos identificados, con los parámetros de la campaña "/>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1"/>
  </r>
  <r>
    <x v="3"/>
    <x v="2"/>
    <m/>
    <m/>
    <m/>
    <m/>
    <s v="17.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s v="DGI_x000a_NC - Subproceso Recaudo - Devoluciones_x000a_Subdirección de Devoluciones"/>
    <n v="1"/>
    <x v="1"/>
  </r>
  <r>
    <x v="3"/>
    <x v="2"/>
    <s v="TECNOLÓGICO TRIBUTARIO"/>
    <s v="2401-RG1_x000a__x000a_2403-RG1_x000a__x000a_2011-RG1_x000a_RFC1_x000a__x000a_2413-RG_x000a__x000a_2420-RFC1"/>
    <s v="TECNOLÓGICO TRIBUTARIO_x000a__x000a_Insp. 1707022401 _x000a_Insp. 1707022411 _x000a_Insp. 1707022413 _x000a_Insp.1707022420 "/>
    <s v="Insp. 1707022401 - Prescripción de Obligaciones Tributarias: Una vez analizada cada una de las variables establecidas para el proceso y alcance de la inspección, se puede concluir que no existen indicios de Fraude y Corrupción asociados a la presente inspección._x000a__x000a_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_x000a_1. 2401-RG1: Vencimiento de términos: Posibilidad de incumplimiento de los términos legales (prescripción, caducidad) en las actuaciones que debe realizar la DIAN en cumplimiento de sus funciones._x000a__x000a_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_x000a_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_x000a_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1"/>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Dirección de Gestión de Innovación y Tecnología"/>
    <n v="1"/>
    <x v="1"/>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8. Iniciar el desarrollo de la solución tecnológica."/>
    <s v="Desarrollo de la solución"/>
    <s v="Informes de seguimiento"/>
    <n v="10"/>
    <d v="2025-06-01T00:00:00"/>
    <d v="2027-12-31T00:00:00"/>
    <n v="134.71428571428572"/>
    <n v="0"/>
    <s v="DGI _x000a_NC - Subproceso Innovacion y Tecnologia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5-06-01T00:00:00"/>
    <d v="2027-12-31T00:00:00"/>
    <n v="134.71428571428572"/>
    <n v="0.2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21"/>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1"/>
  </r>
  <r>
    <x v="3"/>
    <x v="2"/>
    <m/>
    <m/>
    <m/>
    <m/>
    <s v="4.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5. Definir los requerimientos no funcionales "/>
    <s v="Definir los requerimientos no funcionales "/>
    <s v="Documento de requerimientos no funcionales V1"/>
    <n v="1"/>
    <d v="2024-10-01T00:00:00"/>
    <d v="2024-11-30T00:00:00"/>
    <n v="8.5714285714285712"/>
    <n v="1"/>
    <s v="DGI _x000a_NC - Subproceso Innovacion y Tecnologia_x000a_Dirección de Gestión de Innovación y Tecnología"/>
    <n v="1"/>
    <x v="1"/>
  </r>
  <r>
    <x v="3"/>
    <x v="2"/>
    <m/>
    <m/>
    <m/>
    <m/>
    <s v="6.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7. Definir un plan de trabajo de desarrollo de la solución tecnológica "/>
    <s v="Definir un plan de trabajo de desarrollo de la solución tecnológica "/>
    <s v="Plan de trabajo V1"/>
    <n v="1"/>
    <d v="2024-10-01T00:00:00"/>
    <d v="2024-11-30T00:00:00"/>
    <n v="8.5714285714285712"/>
    <n v="1"/>
    <s v="DGI _x000a_NC - Subproceso Innovacion y Tecnologia_x000a_Dirección de Gestión de Innovación y Tecnología"/>
    <n v="1"/>
    <x v="1"/>
  </r>
  <r>
    <x v="3"/>
    <x v="2"/>
    <m/>
    <m/>
    <m/>
    <m/>
    <s v="8.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9. Iniciar el desarrollo de la solución tecnológica."/>
    <s v="Desarrollo de la solución"/>
    <s v="Informes de seguimiento"/>
    <n v="4"/>
    <d v="2025-03-01T00:00:00"/>
    <d v="2026-12-31T00:00:00"/>
    <n v="95.714285714285708"/>
    <n v="0"/>
    <s v="DGI _x000a_NC - Subproceso Innovacion y Tecnologia_x000a_Dirección de Gestión de Innovación y Tecnología"/>
    <n v="0"/>
    <x v="0"/>
  </r>
  <r>
    <x v="3"/>
    <x v="2"/>
    <m/>
    <m/>
    <m/>
    <m/>
    <s v="10. Iniciar la implementación de la solución tecnológica"/>
    <s v="Pruebas y evaluación funcional"/>
    <s v=" (01) Un  formato de Aceptación de Pruebas funcionales y salida a producción - FT-IIT-1851."/>
    <n v="1"/>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2"/>
    <m/>
    <m/>
    <m/>
    <m/>
    <s v="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1"/>
  </r>
  <r>
    <x v="3"/>
    <x v="2"/>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1"/>
  </r>
  <r>
    <x v="3"/>
    <x v="2"/>
    <m/>
    <m/>
    <m/>
    <m/>
    <s v="6.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Subdirección de Gestión de Tecnología de la Información y las Telecomunicaciones"/>
    <n v="1"/>
    <x v="1"/>
  </r>
  <r>
    <x v="3"/>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8.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1"/>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10.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0"/>
  </r>
  <r>
    <x v="3"/>
    <x v="2"/>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1"/>
  </r>
  <r>
    <x v="3"/>
    <x v="2"/>
    <m/>
    <m/>
    <m/>
    <m/>
    <s v="4. Iniciar el proyecto con la definición de  los requerimientos funcionales"/>
    <s v="Definir los requerimientos funcionales"/>
    <s v="Documento de requerimientos funcionales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1"/>
  </r>
  <r>
    <x v="3"/>
    <x v="2"/>
    <m/>
    <m/>
    <m/>
    <m/>
    <s v="6. Iniciar el proceso de contratación "/>
    <s v="Validar o aceptar el proceso de contratación"/>
    <s v="Documento de validación o aceptación del proceso de contratación"/>
    <n v="1"/>
    <d v="2024-02-01T00:00:00"/>
    <d v="2025-03-31T00:00:00"/>
    <n v="60.571428571428569"/>
    <n v="1"/>
    <s v="DGI _x000a_NC - Subproceso Innovacion y Tecnologia_x000a_Subdirección de Gestión de Tecnología de la Información y las Telecomunicaciones"/>
    <n v="1"/>
    <x v="1"/>
  </r>
  <r>
    <x v="3"/>
    <x v="2"/>
    <m/>
    <m/>
    <m/>
    <m/>
    <s v="7. Definir la priorización funcional de la implementación"/>
    <s v="Definir la priorización funcional de la implementación"/>
    <s v="Mapa de historias con la priorización funcional de la implementació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8. Definir un plan de trabajo de desarrollo de la solución tecnológica "/>
    <s v="Definir un plan de trabajo de desarrollo de la solución tecnológica "/>
    <s v="Plan de trabajo V1"/>
    <n v="1"/>
    <d v="2024-02-01T00:00:00"/>
    <d v="2025-03-31T00:00:00"/>
    <n v="60.571428571428569"/>
    <n v="1"/>
    <s v="DGI _x000a_NC - Subproceso Innovacion y Tecnologia_x000a_Subdirección de Gestión de Tecnología de la Información y las Telecomunicaciones"/>
    <n v="1"/>
    <x v="1"/>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10. Iniciar el desarrollo de la solución tecnológica."/>
    <s v="Desarrollo de la solución"/>
    <s v="Informes de seguimiento"/>
    <n v="10"/>
    <d v="2023-11-01T00:00:00"/>
    <d v="2027-12-31T00:00:00"/>
    <n v="217.28571428571428"/>
    <n v="0"/>
    <s v="DGI _x000a_NC - Subproceso Innovacion y Tecnologia_x000a_Subdirección de Gestión de Tecnología de la Información y las Telecomunicaciones"/>
    <n v="0"/>
    <x v="0"/>
  </r>
  <r>
    <x v="3"/>
    <x v="2"/>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s v="INSP. 1707022450_x000a_H 1, 2, 3, 4, 5 y 6 _x000a__x000a_Verificación a la Gestión de las funciones del GIT Secretaría de Cobranzas en el Proceso de Cobro Dirección Seccional Impuestos de Medellín"/>
    <s v="RG1_x000a__x000a_RFC1"/>
    <s v="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2. 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1"/>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3"/>
    <x v="2"/>
    <m/>
    <m/>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1"/>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2. 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3"/>
    <x v="2"/>
    <m/>
    <m/>
    <s v="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3"/>
    <x v="2"/>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3. Definir los requerimientos no funcionales "/>
    <s v="Definir los requerimientos no funcionales "/>
    <s v="Documento de requerimientos no funcionales V1"/>
    <n v="1"/>
    <d v="2024-10-01T00:00:00"/>
    <d v="2024-11-30T00:00:00"/>
    <n v="8.5714285714285712"/>
    <n v="1"/>
    <s v="DGI_x000a_NC- Subproceso Innovación y Tecnología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6. Definir un plan de trabajo de desarrollo de la solución tecnológica "/>
    <s v="Definir un plan de trabajo de desarrollo de la solución tecnológica "/>
    <s v="Plan de trabajo V1"/>
    <n v="1"/>
    <d v="2024-10-01T00:00:00"/>
    <d v="2024-11-30T00:00:00"/>
    <n v="8.5714285714285712"/>
    <n v="1"/>
    <s v="DGI_x000a_NC- Subproceso Innovación y Tecnología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8. Iniciar el desarrollo de la solución tecnológica."/>
    <s v="Desarrollo de la solución"/>
    <s v="Informes de seguimiento"/>
    <n v="4"/>
    <d v="2025-03-01T00:00:00"/>
    <d v="2026-12-31T00:00:00"/>
    <n v="95.714285714285708"/>
    <n v="0"/>
    <s v="DGI_x000a_NC- Subproceso Innovación y Tecnología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s v="DGI_x000a_DS - Subproceso Recaudo - Devoluciones_x000a_Direccion Seccional de Impuestos de Medellin_x000a_Divión de Recaudo y Cobranzas_x000a_GIT Secretaria."/>
    <n v="1"/>
    <x v="1"/>
  </r>
  <r>
    <x v="3"/>
    <x v="2"/>
    <m/>
    <m/>
    <s v="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s v="DGI_x000a_DS - Subproceso Recaudo - Devoluciones_x000a_Direccion Seccional de Impuestos de Medellin_x000a_Divión de Recaudo y Cobranzas"/>
    <n v="1"/>
    <x v="1"/>
  </r>
  <r>
    <x v="3"/>
    <x v="2"/>
    <m/>
    <m/>
    <s v="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15. 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1. Verificación del beneficiario de los depósitos judiciales pagados desde el 01/08/2022 a 31/0/2023._x000a_2. En caso de existir diferencias entre el deudor y el beneficiario del depósito judicial, solicitar a la Seccional que relacione la excepción en la cual se encuentra, de acuerdo a lo establecido en el procedimiento PR-COT-0275 _x000a_3. Retroalimentar al Banco Agrario cuando se identifiquen depósitos judiciales que fueron pagados a un beneficiario diferente al autorizado por la DIAN"/>
    <s v="Informe gerencial firmado por el Director Seccional, Jefe de División, Jefe GIT, en donde se evidencien las actividades desarrolladas."/>
    <n v="2"/>
    <d v="2023-03-01T00:00:00"/>
    <d v="2024-02-29T00:00:00"/>
    <n v="52.142857142857146"/>
    <n v="1"/>
    <s v="DGI_x000a_NC-Subproceso Administracion de Cartera _x000a_Subdireccion de Cobranzas y Control Extensivo "/>
    <n v="1"/>
    <x v="1"/>
  </r>
  <r>
    <x v="3"/>
    <x v="2"/>
    <m/>
    <m/>
    <s v="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16. 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s v="DGI_x000a_NC-Subproceso Administracion de Cartera _x000a_Dirección Seccional de Impuestos de Medellín"/>
    <n v="1"/>
    <x v="1"/>
  </r>
  <r>
    <x v="3"/>
    <x v="2"/>
    <m/>
    <m/>
    <m/>
    <m/>
    <s v="17. 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s v="DGI_x000a_NC-Subproceso Administracion de Cartera _x000a_Dirección Seccional de Impuestos de Medellín"/>
    <n v="1"/>
    <x v="1"/>
  </r>
  <r>
    <x v="3"/>
    <x v="2"/>
    <m/>
    <m/>
    <s v="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1"/>
  </r>
  <r>
    <x v="3"/>
    <x v="2"/>
    <m/>
    <m/>
    <m/>
    <m/>
    <s v="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1"/>
  </r>
  <r>
    <x v="3"/>
    <x v="2"/>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3. RG1: Decisión en la gestión de facilidades de pago por fuera de la norma._x000a__x000a_RFC1: Exclusión de un contribuyente de una o varias actividades de control en la gestión de facilidades de pago."/>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3"/>
    <x v="2"/>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Subdireccion de Cobranzas y Control Extensivo _x000a_Coordinación de Cobranzas._x000a__x000a__x000a_NC - Subproceso Recaudo - Devoluciones_x000a_Operativa de Grandes Contribuyentes_x000a__x000a_DS -  - Subproceso Recaudo - Devoluciones_x000a_Direcciones Seccionales _x000a__x000a_MODIFICADO_x000a_13102023"/>
    <n v="1"/>
    <x v="1"/>
  </r>
  <r>
    <x v="3"/>
    <x v="2"/>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Divulgar el documento de lineamientos generales a las Direcciones Seccionales y Operativa de Grandes Contribyentes"/>
    <s v="documento"/>
    <n v="1"/>
    <d v="2025-06-01T00:00:00"/>
    <d v="2026-01-31T00:00:00"/>
    <n v="34.857142857142854"/>
    <n v="1"/>
    <s v="DGI_x000a_NC - Subproceso Recaudo - Devoluciones_x000a_Dirección de Gestión de Impuestos_x000a_Subdireccion de Cobranzas y Control Extensivo _x000a_Coordinación de Cobranzas._x000a__x000a_MODIFICADO_x000a_13102023"/>
    <n v="1"/>
    <x v="1"/>
  </r>
  <r>
    <x v="3"/>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Subproceso Recaudo - Devoluciones_x000a_Operativa de Grandes Contribuyentes_x000a_Jefe de la dependencia de Cobranzas _x000a__x000a_DS -  - Subproceso Recaudo - Devoluciones_x000a_Direcciones Seccionales _x000a_Jefe de la dependencia de Cobranzas _x000a__x000a_MODIFICADO_x000a_13102023"/>
    <n v="1"/>
    <x v="1"/>
  </r>
  <r>
    <x v="3"/>
    <x v="2"/>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1"/>
  </r>
  <r>
    <x v="3"/>
    <x v="2"/>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3"/>
    <x v="2"/>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1"/>
  </r>
  <r>
    <x v="3"/>
    <x v="2"/>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1. Divulgar el documento de lineamientos generales a las Direcciones Seccionales y Operativa de Grandes Contribyentes"/>
    <s v="documento"/>
    <n v="1"/>
    <d v="2025-06-01T00:00:00"/>
    <d v="2026-01-31T00:00:00"/>
    <n v="34.857142857142854"/>
    <n v="1"/>
    <s v="DGI_x000a_NC - Subproceso Recaudo - Devoluciones_x000a_Subdireccion de Cobranzas y Control Extensivo _x000a_Coordinación de Cobranzas._x000a__x000a_MODIFICADO_x000a_13102023"/>
    <n v="1"/>
    <x v="1"/>
  </r>
  <r>
    <x v="3"/>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1"/>
  </r>
  <r>
    <x v="3"/>
    <x v="2"/>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1"/>
    <d v="2023-10-01T00:00:00"/>
    <d v="2024-02-28T00:00:00"/>
    <n v="21.428571428571427"/>
    <n v="1"/>
    <s v="DGI_x000a_DS -  Subproceso Recaudo - Devoluciones_x000a_Dirección  Seccional  de Bogota_x000a_Division de Cobranzas _x000a__x000a_MODIFICADO_x000a_13102023"/>
    <n v="1"/>
    <x v="1"/>
  </r>
  <r>
    <x v="3"/>
    <x v="2"/>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A6.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2"/>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A6.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2"/>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2"/>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Medellin y Cali_x000a_Divión de Recaudo y Cobranzas"/>
    <n v="1"/>
    <x v="1"/>
  </r>
  <r>
    <x v="3"/>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Medellin,  Cali y Barranquilla _x000a_Divión de Cobranzas"/>
    <n v="1"/>
    <x v="1"/>
  </r>
  <r>
    <x v="3"/>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Medellin,  Cali y Barranquilla _x000a_Divión de Cobranzas"/>
    <n v="1"/>
    <x v="1"/>
  </r>
  <r>
    <x v="3"/>
    <x v="2"/>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1"/>
  </r>
  <r>
    <x v="3"/>
    <x v="2"/>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1"/>
    <s v="DGI_x000a_DS - Subproceso Recaudo - Devoluciones_x000a_Direcciones Seccionales de Impuestos de  Cali , Medellin y Barranquilla _x000a_Divión de Cobranzas"/>
    <n v="1"/>
    <x v="1"/>
  </r>
  <r>
    <x v="3"/>
    <x v="2"/>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s v="DGI_x000a_DS - Subproceso Recaudo - Devoluciones_x000a_Direcciones Seccionales de Impuestos de Bogotá  y Barranquilla _x000a_Divión de Cobranzas"/>
    <n v="1"/>
    <x v="1"/>
  </r>
  <r>
    <x v="3"/>
    <x v="2"/>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1"/>
  </r>
  <r>
    <x v="3"/>
    <x v="2"/>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1"/>
    <s v="DGI_x000a_DS - Subproceso Recaudo - Devoluciones_x000a_Direcciones Seccionales de Impuestos de Bogotá y Barranquilla _x000a_Divión de Cobranzas"/>
    <n v="1"/>
    <x v="1"/>
  </r>
  <r>
    <x v="3"/>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Barranquilla _x000a_Divión de Cobranzas"/>
    <n v="1"/>
    <x v="1"/>
  </r>
  <r>
    <x v="3"/>
    <x v="2"/>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1"/>
    <s v="DGI_x000a_DS - Subproceso Recaudo - Devoluciones_x000a_Direcciones Seccionales de Impuestos de  Cali y Barranquilla _x000a_Divión de Cobranzas"/>
    <n v="1"/>
    <x v="1"/>
  </r>
  <r>
    <x v="3"/>
    <x v="2"/>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1"/>
    <s v="DGI_x000a_DS - Subproceso Recaudo - Devoluciones_x000a_Direcciones Seccionales de Impuestos de  Cali_x000a_Divión de Cobranzas"/>
    <n v="1"/>
    <x v="1"/>
  </r>
  <r>
    <x v="3"/>
    <x v="2"/>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y Cali_x000a_Divión de Cobranzas"/>
    <n v="1"/>
    <x v="1"/>
  </r>
  <r>
    <x v="3"/>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y Cali_x000a_Divión de Cobranzas"/>
    <n v="1"/>
    <x v="1"/>
  </r>
  <r>
    <x v="3"/>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y Cali_x000a_Divión de Cobranzas"/>
    <n v="1"/>
    <x v="1"/>
  </r>
  <r>
    <x v="3"/>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Cali_x000a_Divión de Cobranzas"/>
    <n v="1"/>
    <x v="1"/>
  </r>
  <r>
    <x v="3"/>
    <x v="2"/>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1"/>
  </r>
  <r>
    <x v="3"/>
    <x v="2"/>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1"/>
  </r>
  <r>
    <x v="3"/>
    <x v="2"/>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A1. Implementar    y    poner    en producción   la   prevalidación automática en el SI RTE, que permita         verificar         la información   y   documentos radicados  por  las  entidades solicitantes,  al  igual  que,  la verificación  del  formato  FT- COT-2742  Lista  de  Chequeo solicitudes RTE."/>
    <s v="Implementación de    la    solución tecnológica"/>
    <s v="Informes de seguimiento"/>
    <n v="4"/>
    <d v="2025-06-01T00:00:00"/>
    <d v="2029-12-31T00:00:00"/>
    <n v="239.14285714285714"/>
    <n v="0.14000000000000001"/>
    <s v="DGI_x000a_Dirección de Gestion de Innovación y Tecnología"/>
    <n v="0.14000000000000001"/>
    <x v="0"/>
  </r>
  <r>
    <x v="3"/>
    <x v="2"/>
    <m/>
    <m/>
    <m/>
    <m/>
    <m/>
    <m/>
    <s v="Un formato de aceptación de pruebas funcionales y técnicas."/>
    <n v="1"/>
    <d v="2025-06-01T00:00:00"/>
    <d v="2029-12-31T00:00:00"/>
    <n v="239.14285714285714"/>
    <n v="0.14000000000000001"/>
    <s v="DGI_x000a_Dirección de Gestion de Innovación y Tecnología"/>
    <n v="0.14000000000000001"/>
    <x v="0"/>
  </r>
  <r>
    <x v="3"/>
    <x v="2"/>
    <m/>
    <m/>
    <m/>
    <m/>
    <m/>
    <m/>
    <s v="Puesta en producción de la solución tecnológica del NSGT"/>
    <n v="1"/>
    <d v="2025-06-01T00:00:00"/>
    <d v="2029-12-31T00:00:00"/>
    <n v="239.14285714285714"/>
    <n v="0.14000000000000001"/>
    <s v="DGI_x000a_Dirección de Gestion de Innovación y Tecnología"/>
    <n v="0.14000000000000001"/>
    <x v="0"/>
  </r>
  <r>
    <x v="3"/>
    <x v="2"/>
    <m/>
    <m/>
    <m/>
    <m/>
    <s v="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
    <s v="1. Controlar  y  hacer seguimiento  a  la información  y  los documentos radicado   en   las solicitudes   RTE presentadas    por las  entidades  sin ánimo de lucro."/>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6-01-01T00:00:00"/>
    <d v="2026-04-30T00:00:00"/>
    <n v="17"/>
    <n v="1"/>
    <s v="DGI_x000a_Subdireccion de Cobranzas y Control Extensivo_x000a_Coordinación  Control Extensivo de Obligaciones _x000a__x000a_Direcciones Seccionales (según reporte)_x000a__x000a_Dirección de Gestion de Innovación y Tecnología"/>
    <n v="1"/>
    <x v="1"/>
  </r>
  <r>
    <x v="3"/>
    <x v="2"/>
    <m/>
    <m/>
    <m/>
    <m/>
    <s v="A3. Implementar    y    poner    en producción    el    Módulo    de Reportes  en  el  SI  RTE,  que permita  validar automáticamente la trazabilidad de los actos administrativos generados a través del SI RTE e incluir lo que se gestione de manera manual."/>
    <s v="Implementación de    la    solución tecnológica"/>
    <s v="Informes de seguimiento"/>
    <n v="4"/>
    <d v="2025-06-01T00:00:00"/>
    <d v="2029-12-31T00:00:00"/>
    <n v="239.14285714285714"/>
    <n v="0.16600000000000001"/>
    <s v="DGI_x000a_Dirección de Gestion de Innovación y Tecnología"/>
    <n v="0.16600000000000001"/>
    <x v="0"/>
  </r>
  <r>
    <x v="3"/>
    <x v="2"/>
    <m/>
    <m/>
    <m/>
    <m/>
    <m/>
    <m/>
    <s v="Un formato de aceptación de pruebas funcionales y técnicas."/>
    <n v="1"/>
    <d v="2025-06-01T00:00:00"/>
    <d v="2029-12-31T00:00:00"/>
    <n v="239.14285714285714"/>
    <n v="0.16600000000000001"/>
    <s v="DGI_x000a_Dirección de Gestion de Innovación y Tecnología"/>
    <n v="0.16600000000000001"/>
    <x v="0"/>
  </r>
  <r>
    <x v="3"/>
    <x v="2"/>
    <m/>
    <m/>
    <m/>
    <m/>
    <m/>
    <m/>
    <s v="Puesta en producción de la solución tecnológica del NSGT"/>
    <n v="1"/>
    <d v="2025-06-01T00:00:00"/>
    <d v="2029-12-31T00:00:00"/>
    <n v="239.14285714285714"/>
    <n v="0.16600000000000001"/>
    <s v="DGI_x000a_Dirección de Gestion de Innovación y Tecnología"/>
    <n v="0.16600000000000001"/>
    <x v="0"/>
  </r>
  <r>
    <x v="3"/>
    <x v="2"/>
    <m/>
    <m/>
    <m/>
    <m/>
    <s v="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
    <s v="Controlar  y  hacer seguimiento a los actos administrativos generados   en   el SI  RTE    y    de manera manual"/>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6-01-01T00:00:00"/>
    <d v="2026-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6-07-01T00:00:00"/>
    <d v="2026-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7-01-01T00:00:00"/>
    <d v="2027-04-30T00:00:00"/>
    <n v="17"/>
    <n v="1"/>
    <s v="DGI_x000a_Subdireccion de Cobranzas y Control Extensivo_x000a_Coordinación  Control Extensivo de Obligaciones _x000a__x000a_Direcciones Seccionales (según reporte)_x000a__x000a_Dirección de Gestion de Innovación y Tecnología"/>
    <n v="1"/>
    <x v="1"/>
  </r>
  <r>
    <x v="3"/>
    <x v="2"/>
    <m/>
    <m/>
    <m/>
    <m/>
    <s v="A5. Verificar si las solicitudes de devolución de saldos a favor en renta y ventas resueltas entre el 13 de abril y el 13 de mayo de 2020 en el marco de las devoluciones abreviadas fueron (SI) o (NO) objeto de auditoría de fiscalización o incluidas enprog"/>
    <s v="Respuesta de Tecnología: Ajuste al Servicio de RTE ESAL"/>
    <s v="Certificación del cumplimient o  de  ajuste al    servicio RTE ESAL."/>
    <n v="1"/>
    <d v="2023-11-01T00:00:00"/>
    <d v="2024-02-29T00:00:00"/>
    <n v="17.142857142857142"/>
    <n v="1"/>
    <s v="DGI_x000a_Subdirección de Fiscalización Tributaria_x000a_Coordinación de Sistemas de Información y Procedimiento de Fiscalización Tributaria"/>
    <n v="1"/>
    <x v="1"/>
  </r>
  <r>
    <x v="3"/>
    <x v="2"/>
    <m/>
    <m/>
    <m/>
    <m/>
    <s v="A6. Generar  el  vector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_x000a_complementarios de      las      ESAL susceptibles     de_x000a_pertenecer        al Régimen Tributario Especial."/>
    <s v="Base       de datos      de NIT         de  entidades  a actualizar  el RUT."/>
    <n v="1"/>
    <d v="2024-02-01T00:00:00"/>
    <d v="2024-02-29T00:00:00"/>
    <n v="4"/>
    <n v="1"/>
    <s v="DGI_x000a_Subdirección de Fiscalización Tributaria_x000a_Coordinación de Sistemas de Información y Procedimiento de Fiscalización Tributaria"/>
    <n v="1"/>
    <x v="1"/>
  </r>
  <r>
    <x v="3"/>
    <x v="2"/>
    <m/>
    <m/>
    <m/>
    <m/>
    <m/>
    <m/>
    <s v="Base       de datos      de  NIT         de entidades  a actualizar  el RUT."/>
    <n v="1"/>
    <d v="2024-07-01T00:00:00"/>
    <d v="2024-08-31T00:00:00"/>
    <n v="8.7142857142857135"/>
    <n v="1"/>
    <s v="DGI_x000a_Subdirección de Fiscalización Tributaria_x000a_Coordinación de Sistemas de Información y Procedimiento de Fiscalización Tributaria"/>
    <n v="1"/>
    <x v="1"/>
  </r>
  <r>
    <x v="3"/>
    <x v="2"/>
    <m/>
    <m/>
    <m/>
    <m/>
    <s v="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 complementarios de      las      ESAL susceptibles     de_x000a_pertenecer        al Régimen Tributario Especial."/>
    <s v="Correo electrónico con  el  listado     de los NIT a los que   se   les actualizará el RUT."/>
    <n v="1"/>
    <d v="2024-02-29T00:00:00"/>
    <d v="2024-03-08T00:00:00"/>
    <n v="1.1428571428571428"/>
    <n v="1"/>
    <s v="DGI_x000a_Subdirección de Fiscalización Tributaria_x000a_Coordinación de Sistemas de Información y Procedimiento de Fiscalización Tributaria"/>
    <n v="1"/>
    <x v="1"/>
  </r>
  <r>
    <x v="3"/>
    <x v="2"/>
    <m/>
    <m/>
    <m/>
    <m/>
    <m/>
    <m/>
    <m/>
    <n v="1"/>
    <d v="2024-08-31T00:00:00"/>
    <d v="2024-09-06T00:00:00"/>
    <n v="0.8571428571428571"/>
    <n v="1"/>
    <s v="DGI_x000a_Subdirección de Fiscalización Tributaria_x000a_Coordinación de Sistemas de Información y Procedimiento de Fiscalización Tributaria"/>
    <n v="1"/>
    <x v="1"/>
  </r>
  <r>
    <x v="3"/>
    <x v="2"/>
    <m/>
    <m/>
    <m/>
    <m/>
    <s v="A8. Actualización    del    Registro Único    Tributario     de    los inscritos      que      presentan diferencia según calificación o retiro   que   emita   el   área competente."/>
    <s v="Mantener actualizado       el Registro      Único_x000a_Tributario         de acuerdo    con    la calificación       en RTE   o   en   caso contrario          su exclusión."/>
    <s v="Registros actualizados según reporte   y/o informe remitido por la Subdirección            de  Fiscalización Tributaria con         los debidos soportes."/>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1"/>
  </r>
  <r>
    <x v="3"/>
    <x v="2"/>
    <m/>
    <m/>
    <m/>
    <m/>
    <s v="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
    <s v="Implementación de    la    solución tecnológica"/>
    <s v="Informes de seguimiento"/>
    <n v="4"/>
    <d v="2025-06-01T00:00:00"/>
    <d v="2029-12-31T00:00:00"/>
    <n v="239.14285714285714"/>
    <n v="0.16600000000000001"/>
    <s v="DGI_x000a_Dirección de Gestion de Innovación y Tecnología"/>
    <n v="0.16600000000000001"/>
    <x v="0"/>
  </r>
  <r>
    <x v="3"/>
    <x v="2"/>
    <m/>
    <m/>
    <m/>
    <m/>
    <m/>
    <m/>
    <s v="Un formato de aceptación de pruebas funcionales y técnicas."/>
    <n v="1"/>
    <d v="2025-06-01T00:00:00"/>
    <d v="2029-12-31T00:00:00"/>
    <n v="239.14285714285714"/>
    <n v="0.16600000000000001"/>
    <s v="DGI_x000a_Dirección de Gestion de Innovación y Tecnología"/>
    <n v="0.16600000000000001"/>
    <x v="0"/>
  </r>
  <r>
    <x v="3"/>
    <x v="2"/>
    <m/>
    <m/>
    <m/>
    <m/>
    <m/>
    <m/>
    <s v="Puesta en producción de la solución tecnológica del NSGT"/>
    <n v="1"/>
    <d v="2025-06-01T00:00:00"/>
    <d v="2029-12-31T00:00:00"/>
    <n v="239.14285714285714"/>
    <n v="0.16600000000000001"/>
    <s v="DGI_x000a_Dirección de Gestion de Innovación y Tecnología"/>
    <n v="0.16600000000000001"/>
    <x v="0"/>
  </r>
  <r>
    <x v="3"/>
    <x v="2"/>
    <s v="INSP.170700-29-2024-02-06_x000a__x000a_ H1, H2, H3, H4, H5, H6_x000a_OB1,  OB2,OB3 Y OB4 con ACC: desde 25 a 33_x000a__x000a_Obras por impuestos"/>
    <s v="RG1_x000a__x000a_RFC1"/>
    <s v="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_x000a__x000a_•_x0009_No se observa la carta de solicitud de vinculación al mecanismo de pago de obras por impuesto._x000a_•_x0009_No se observa el listado de aceptados y no aceptados._x000a_•_x0009_No se observa la unidad documental con su respectivo BPIN._x000a_•_x0009_No se observa el registro en el formato “FT-COT-2707 Control vinculación al mecanismo de pago de obras por impuestos” ya que es el único control que tiene la DIAN para la vinculación al mecanismo de pago de obras por impuesto._x000a__x000a_Lo anterior, es ocasionado por la falta de control y seguimiento en el SIE de Obligación Financiera y la herramienta de control afectando el saldo del contribuyente, situación que disminuye el saldo a pagar o aumenta el saldo a favor del contribuyente."/>
    <s v="RG1: “Decisión final del proceso de control fuera de la norma”_x000a__x000a_RFC1: “Decisión final de un proceso de control basada en hechos falsos o información inexistente”"/>
    <s v="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
    <s v="1.  Elaborar borrador de lineamiento._x000a_2. Realizar mesa de trabajo para discución del lineamiento._x000a_3. Elaboración final de lineamiento_x000a_4. Correo a  las Direcciones para su conocimiento del lineamiento._x000a_5. Capacitación a las Direcciones Seccionales y Operativa de Grandes sobre el lineamiento."/>
    <s v="Lineamiento para el tratamiento cuando existan solicitud de devoluciones en renta con valores mayores que cero en la casilla obras por impuesto"/>
    <n v="1"/>
    <d v="2025-02-15T00:00:00"/>
    <d v="2025-07-15T00:00:00"/>
    <n v="21.428571428571427"/>
    <n v="1"/>
    <s v="DGI_x000a_Dirección de Gestión de Impuestos_x000a_Subdirección de Devoluciones"/>
    <n v="1"/>
    <x v="1"/>
  </r>
  <r>
    <x v="3"/>
    <x v="2"/>
    <m/>
    <m/>
    <m/>
    <m/>
    <s v="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_x000a_2. Realizar Análisis de los contribuyentes relacionados en términos de eficiencia, relación costo - beneficio y oportunidad para actuar en términos de firmeza._x000a_3. Definir los criterios de priorización y de selección de casos._x000a_4.Seleccionar los casos_x000a_5. Elaborar el lineamiento"/>
    <s v="Memorando de lineamientos acción de control socializado en las Direcciones Seccionales o Dirección Operativa de Grandes Contribuyentes._x000a__x000a__x000a_"/>
    <n v="1"/>
    <d v="2025-03-01T00:00:00"/>
    <d v="2025-06-30T00:00:00"/>
    <n v="17.285714285714285"/>
    <n v="1"/>
    <s v="DGI_x000a_Dirección de Gestión de Impuestos_x000a_Subdirección de Recaudo_x000a_Coordinación de Administración de Aplicativos de Impuestos_x000a__x000a_Subdirección de Fiscalización Tributaria_x000a__x000a_Coordinación de Pensamiento Estratégico"/>
    <n v="1"/>
    <x v="1"/>
  </r>
  <r>
    <x v="3"/>
    <x v="2"/>
    <m/>
    <m/>
    <m/>
    <m/>
    <m/>
    <s v="1. Identificación de los seleccionados por Direcciones Seccionales o Dirección Operativa de Grandes Contribuyentes._x000a_2. Envío de casos por correo electrónico"/>
    <s v="Correos eléctrónicos remitidos con los casos a las Direcciones Seccionales o Dirección Operativa de Grandes Contribuyentes."/>
    <n v="1"/>
    <d v="2025-07-01T00:00:00"/>
    <d v="2025-07-04T00:00:00"/>
    <n v="0.42857142857142855"/>
    <n v="1"/>
    <s v="DGI_x000a_Dirección de Gestión de Impuestos_x000a_Subdirección de Recaudo_x000a_Coordinación de Administración de Aplicativos de Impuestos_x000a__x000a_Subdirección de Fiscalización Tributaria_x000a__x000a_Coordinación de Pensamiento Estratégico"/>
    <n v="1"/>
    <x v="1"/>
  </r>
  <r>
    <x v="3"/>
    <x v="2"/>
    <m/>
    <m/>
    <m/>
    <m/>
    <s v="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1"/>
  </r>
  <r>
    <x v="3"/>
    <x v="2"/>
    <m/>
    <m/>
    <m/>
    <m/>
    <s v="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0"/>
  </r>
  <r>
    <x v="3"/>
    <x v="2"/>
    <m/>
    <m/>
    <m/>
    <m/>
    <s v="A5. Trimestralmente, se solicitará a través del PST al área de tecnología la información de los contribuyentes que en su declaración de renta en la casilla &quot;obras por impuestos&quot; que presenten valor diferente a cero (o). Una vez verificada dicha información, se remitirá a la dirección seccional de impuestos o dirección operativa para que realice el tramite de verifica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_x000a_5. Verificar la gestión de las correcciones  "/>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0"/>
  </r>
  <r>
    <x v="3"/>
    <x v="2"/>
    <m/>
    <m/>
    <s v="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_x000a__x000a_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_x000a__x000a_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_x000a__x000a_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_x000a__x000a_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
    <m/>
    <s v="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
    <s v="1. Correo electrónico  (Ministerios -DNP - ART - FIDUCIARIAS)  a las entidades nacionales competentes beneficiarias del mecanismo de pago de obras por impuestos _x000a_2. Recibir información fecha estimada de finalización de los proyectos BPIN._x000a_3. Verificación y validación de información recibida._x000a_4. Remitir posibles inconcsistencias a las DS o DO areas fiscalización para lo de su competencia."/>
    <s v="Correo eletrónico"/>
    <n v="2"/>
    <d v="2025-03-01T00:00:00"/>
    <d v="2026-02-28T00:00:00"/>
    <n v="52"/>
    <n v="0.5"/>
    <s v="DGI_x000a_Dirección de Gestión de Impuestos_x000a_Subdirección de Recaudo_x000a_Coordinación de Administración de Aplicativos de Impuestos_x000a__x000a__x000a__x000a__x000a_"/>
    <n v="0.5"/>
    <x v="0"/>
  </r>
  <r>
    <x v="3"/>
    <x v="2"/>
    <m/>
    <m/>
    <m/>
    <m/>
    <s v="A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s v="A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Adicionalmente, incluir una actividad donde se indique que se debe acatar  el PR-COT-465 “Investigación y determinación de tributos e imposición de sanciones”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1"/>
    <x v="1"/>
  </r>
  <r>
    <x v="3"/>
    <x v="2"/>
    <m/>
    <m/>
    <s v="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_x000a__x000a_Teniendo en cuenta lo anterior, en veintiocho (28) casos en los que se realizó el reintegro del saldo no ejecutado mediante formulario 490 &quot;Recibo Oficial de Pago&quot;, dentro de &quot;Obras por Impuestos&quot;, se observó que el pago se refleja como un excedente del contribuyente en la obligación financiera, incumpliendo lo establecido en los artículos 1.6.5.4.2.  y 1.6.5.4.22  del decreto 1915 de 2017.  _x000a__x000a_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
    <m/>
    <s v="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1"/>
  </r>
  <r>
    <x v="3"/>
    <x v="2"/>
    <m/>
    <m/>
    <m/>
    <m/>
    <s v="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0"/>
  </r>
  <r>
    <x v="3"/>
    <x v="2"/>
    <m/>
    <m/>
    <m/>
    <m/>
    <s v="A11. Mantener actualizada la información del formato FT-COT-2707 con las diferentes fuentes disponibles y trasladarla a la Coordinación de contabilidad de la función recaudadora "/>
    <s v="1. Actualizar el formato FT-COT-2707 con la información contenida en las fuentes disponibles._x000a_2. Trasladar el formato FT-COT-2027 actualizado mensualmte a la Coordinación de contabilidadd e la función recaudadora."/>
    <s v="Formato FT-COT-2707 actualizado y trasladado mensualmente"/>
    <n v="12"/>
    <d v="2025-03-01T00:00:00"/>
    <d v="2026-02-28T00:00:00"/>
    <n v="52"/>
    <n v="0.83330000000000004"/>
    <s v="DGI _x000a_Dirección de Gestión de Impuestos_x000a_Subdirección de Recaudo_x000a_Coordinación de Administración de Aplicativos de Impuestos_x000a_"/>
    <n v="0.83330000000000004"/>
    <x v="0"/>
  </r>
  <r>
    <x v="3"/>
    <x v="2"/>
    <m/>
    <m/>
    <m/>
    <m/>
    <s v="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_x000a_2. De acuerdo con las situaciones evidenciadas en las conciliaciones realizar los ajustes a que haya en la contabilidad"/>
    <s v="Hoja de trabajo de las operaciones recíprocas y formatos FT-ADF-2701 correspondientes"/>
    <n v="1"/>
    <d v="2025-03-01T00:00:00"/>
    <d v="2026-02-28T00:00:00"/>
    <n v="52"/>
    <n v="0.83330000000000004"/>
    <s v="DGI _x000a_Dirección de Gestión de Impuestos_x000a_Subdirección de Recaudo_x000a_Coordinación de Contabilidad de la Función Recaudadora"/>
    <n v="0.83330000000000004"/>
    <x v="0"/>
  </r>
  <r>
    <x v="3"/>
    <x v="2"/>
    <m/>
    <m/>
    <s v="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
    <m/>
    <s v="A1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s v="A1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2"/>
    <m/>
    <m/>
    <s v="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
    <m/>
    <s v="A15. Mantener actualizada la información del formato FT-COT-2707 con las diferentes fuentes disponibles y trasladarla a la Coordinación de contabilidad de la función recaudadora "/>
    <s v="DGI _x000a_NC - Subproceso Recaudo-Devoluciones _x000a_Dirección de Gestión de Impuestos_x000a_Subdirección de Recaudo_x000a_Coordinación de Administración de Aplicativos de Impuestos_x000a_"/>
    <s v="Formato FT-COT-2707 actualizado y trasladado mensualmente"/>
    <n v="12"/>
    <d v="2025-03-01T00:00:00"/>
    <d v="2026-02-28T00:00:00"/>
    <n v="52"/>
    <n v="0.83330000000000004"/>
    <s v="DGI _x000a_Dirección de Gestión de Impuestos_x000a_Subdirección de Recaudo_x000a_Coordinación de Administración de Aplicativos de Impuestos_x000a_"/>
    <n v="0.83330000000000004"/>
    <x v="0"/>
  </r>
  <r>
    <x v="3"/>
    <x v="2"/>
    <m/>
    <m/>
    <m/>
    <m/>
    <s v="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DGI _x000a_NC - Subproceso Recaudo-Devoluciones _x000a_Dirección de Gestión de Impuestos_x000a_Subdirección de Recaudo_x000a_Coordinación de Contabilidad de la Función Recaudadora"/>
    <s v="Hoja de trabajo de las operaciones recíprocas y formatos FT-ADF-2701 correspondientes"/>
    <n v="1"/>
    <d v="2025-03-01T00:00:00"/>
    <d v="2026-02-28T00:00:00"/>
    <n v="52"/>
    <n v="0.83330000000000004"/>
    <s v="DGI _x000a_Dirección de Gestión de Impuestos_x000a_Subdirección de Recaudo_x000a_Coordinación de Contabilidad de la Función Recaudadora"/>
    <n v="0.83330000000000004"/>
    <x v="0"/>
  </r>
  <r>
    <x v="3"/>
    <x v="2"/>
    <m/>
    <m/>
    <s v="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
    <m/>
    <s v="A1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s v="A1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2"/>
    <m/>
    <m/>
    <m/>
    <m/>
    <s v="A19.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s v="A20.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de las unidades documentales sobre el mecanismo de pago de obras por impuestos, como son el PR-ADF-163 &quot;Organización de Archivos de Gestión&quot; y el Instructivo IN-ADF-0132 &quot;Manejo de Archivos&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1"/>
    <x v="1"/>
  </r>
  <r>
    <x v="3"/>
    <x v="2"/>
    <m/>
    <m/>
    <m/>
    <m/>
    <s v="A21. Recibir capacitación de la Coordinación de Documentación de la  Subdirección Administrativa de la Dirección de Gestión Coportativa para la del PR-ADF-163 &quot;Organización de Archivos de Gestión&quot; y el Instructivo IN-ADF-0132 &quot;Manejo de Archivos&quot; para su debida aplicación en la conformación y manejo de archivos de unidades documentales sobr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1"/>
    <x v="1"/>
  </r>
  <r>
    <x v="3"/>
    <x v="2"/>
    <m/>
    <m/>
    <m/>
    <m/>
    <s v="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quot;Comunicaciones Oficiales de Entrada &quot; y el PR-ADF-157 &quot;Comunicaciones Oficiales de Salida&quot;, a fin de establecer controles que permitan direccionar adecuadamente la correspondencia con el asunto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56 &quot;comunicaciones oficiales de Entrada&quot;  y PR-ADF-157 &quot;comunicaciones Oficiales de Salida&quot; para el manejo de correspondencia con el asunto mecanisco de pago de obra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1"/>
    <x v="1"/>
  </r>
  <r>
    <x v="3"/>
    <x v="2"/>
    <m/>
    <m/>
    <m/>
    <m/>
    <s v="A2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s v="A2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debido registro y la permanente actualización de la información en el formato FT-COT-2707. "/>
    <s v="1. Actualización Instructivo IN-COT-0200_x000a_2. Actualización Procedimiento PR-COT-0452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1"/>
    <x v="1"/>
  </r>
  <r>
    <x v="3"/>
    <x v="2"/>
    <s v="INSP. 170700-29-2024-02-07_x000a__x000a_&quot;Remates de Bienes&quot;"/>
    <s v="RG1_x000a_RG2_x000a__x000a_RFC1"/>
    <s v="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
    <s v="RG1.“Prescripción de obligaciones”_x000a_RG2. &quot;Decisión final de un proceso fuera de la norma” _x000a__x000a_RFC1.Exclusión de un contribuyente, de un proceso de control"/>
    <s v="A1. Efectuar una revisión trimestral de una muestra del 10% de los bienes registrados en el formato FT-COT-5255 &quot;INVENTARIO DE BIENES EMBARGADOS&quot; una vez segregado del universo las siguientes condiciones: _x000a_1. Expedientes con acción de cobro a prescribir dentro de los próximos 12 meses. _x000a_2. Bienes que registran algún impedimento para su ejecución (Secuestro, Remate, u otro)_x000a_2. Bienes cuya ultima actuación fue hace mas de 12 meses y no se encuentren en la primera condición_x000a_3. Bienes que no se hayan revisado en el seguimiento anterior._x000a_Contrastando con lo evidenciado en los expedientes tendientes a garantizar un adecuado control del impulso a la gestión de cobro y actuaciones administrativas a que haya lugar._x000a_"/>
    <s v="1. Seleccionar la muestra utilizando los criterios_x000a_2. Revisión del formato FT-COT-5255, evidenciando el estado del bien y los soportes que contiene el expediente de cobro_x000a_3. Validar si las actuaciones están en norma y se ha dado impulso procesal. En caso de encontrar desviaciones, remitir alerta al funcionario competente para el ajuste de la actuación._x000a_4. Consignar lo realizado en el informe y remitir a la Coord. de Cobranzas"/>
    <s v="Informe trimestral en PDF que contenga objetivo, metodología empleada, información puntual de expedientes revisados y conclusiones"/>
    <n v="4"/>
    <d v="2025-01-05T00:00:00"/>
    <d v="2026-04-30T00:00:00"/>
    <n v="68.571428571428569"/>
    <n v="0.5"/>
    <s v="DGI_x000a_Dirección Seccional de Impuestos de Bogota._x000a_División de Cobranzas"/>
    <n v="0.5"/>
    <x v="0"/>
  </r>
  <r>
    <x v="3"/>
    <x v="2"/>
    <m/>
    <m/>
    <m/>
    <m/>
    <s v="A2. Definir la estrategia de digitalización"/>
    <s v="Estrategia de digitalización del proyecto."/>
    <s v="Documento de estrategia."/>
    <n v="1"/>
    <d v="2023-11-01T00:00:00"/>
    <d v="2024-07-31T00:00:00"/>
    <n v="39"/>
    <n v="1"/>
    <s v="DGI_x000a_Dirección de Gestión de Innovación y Tecnología"/>
    <n v="1"/>
    <x v="1"/>
  </r>
  <r>
    <x v="3"/>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3"/>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3"/>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3"/>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m/>
    <m/>
    <m/>
    <m/>
    <s v="A9. Iniciar el desarrollo de la solución tecnológica."/>
    <s v="Desarrollo de la solución"/>
    <s v="Informes de seguimiento"/>
    <n v="7"/>
    <d v="2026-01-02T00:00:00"/>
    <d v="2027-09-30T00:00:00"/>
    <n v="90.857142857142861"/>
    <n v="0"/>
    <s v="DGI_x000a_Dirección de Gestión de Innovación y Tecnología"/>
    <n v="0"/>
    <x v="0"/>
  </r>
  <r>
    <x v="3"/>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2"/>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3"/>
    <x v="2"/>
    <m/>
    <m/>
    <s v="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
    <m/>
    <s v="A12. Revisar una muestra del 10% de los bienes en los que se haya designado auxiliar de justicia/secuestre, segregando previamente del universo los expedientes con los siguientes criterios: _x000a_1. Mayores cuantías en el avalúo del bien_x000a_2. Obligaciones a prescribir dentro de los próximos 12 meses_x000a_3. Auxiliares de justicia/secuestres que no hayan rendido cuentas en el último trimestre._x000a_Validando que se esté realizando la evaluación a la gestión del secuestre, la rendición de cuentas y que existan los soportes respectivos dentro del expediente de cobro."/>
    <s v="1. Segregar el universo y tomar la muestra_x000a_2. Revisar los expedientes validando que se este realizando el seguimiento y evaluación a los auxiliares de justicia_x000a_3. Emitir alertas y recomendaciones a los funcionarios responsables en caso de evidenciar desviaciones_x000a_4. Presentar informe de lo actuado_x000a_5. Remitir informe a la Coord. de Cobranzas"/>
    <s v="Informe mensual en PDF de la revisión efectuada que contenga los siguientes Ítem: Objetivo, metodología empleada, información puntual de los expedientes revisados y conclusiones._x000a__x000a_12 informes en PDF por Dirección Seccional, en total 36 informes"/>
    <n v="36"/>
    <d v="2025-01-05T00:00:00"/>
    <d v="2026-04-30T00:00:00"/>
    <n v="68.571428571428569"/>
    <n v="0.67"/>
    <s v="DGI_x000a_Direcciones Seccionales de Cali, Medellín y Barranquilla_x000a_División de Cobranzas _x000a_"/>
    <n v="0.67"/>
    <x v="0"/>
  </r>
  <r>
    <x v="3"/>
    <x v="2"/>
    <m/>
    <m/>
    <m/>
    <m/>
    <s v="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
    <s v="Revisión de tabla paramétrica de auxiliares de la justicia en SIPAC"/>
    <s v="Informe PDF que contenga los requerimientos efectuados a los administradores SIPAC y respuesta a estos requerimiento donde se evidencie la actualización efectuada"/>
    <n v="4"/>
    <d v="2025-02-01T00:00:00"/>
    <d v="2026-01-31T00:00:00"/>
    <n v="52"/>
    <n v="0.75"/>
    <s v="DGI_x000a_Subdireccion de Cobranzas y Control Extensivo_x000a_Coordinacion de Cobranzas_x000a__x000a_Direcciones Seccionales de Cali, Medellin y Barranquilla_x000a_Division de Cobranzas "/>
    <n v="0.75"/>
    <x v="0"/>
  </r>
  <r>
    <x v="3"/>
    <x v="2"/>
    <m/>
    <m/>
    <s v="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
    <m/>
    <s v="A14. Obtener certificación bimestral expedida por el Director Seccional respectivo donde se garantiza que esta debidamente actualizada la información registrada en el formato FT-COT-5255 &quot;Inventario de bienes embargados&quot;"/>
    <s v="1. Revisión del formato FT-COT-5255 por parte del despacho de la División de Cobranzas remitiendo visto bueno al Director Seccional_x000a_2. Validación del Director Seccional,  y emisión del certificado._x000a_3. Remisión de la certificación a la Coord. De Cobranzas"/>
    <s v="Certificación firmada por Director Seccional_x000a__x000a_6 certificaciones por cada seccional; en total 18"/>
    <n v="18"/>
    <d v="2025-01-05T00:00:00"/>
    <d v="2026-04-30T00:00:00"/>
    <n v="68.571428571428569"/>
    <n v="0.67"/>
    <s v="DGI_x000a_Direcciones Seccionales de Cali, Medellin y Barranquilla_x000a_Division de Cobranzas"/>
    <n v="0.67"/>
    <x v="0"/>
  </r>
  <r>
    <x v="3"/>
    <x v="2"/>
    <m/>
    <m/>
    <m/>
    <m/>
    <s v="A2. Definir la estrategia de digitalización"/>
    <s v="Estrategia de digitalización del proyecto."/>
    <s v="Documento de estrategia."/>
    <n v="1"/>
    <d v="2023-11-01T00:00:00"/>
    <d v="2024-07-31T00:00:00"/>
    <n v="39"/>
    <n v="1"/>
    <s v="DGI_x000a_Dirección de Gestión de Innovación y Tecnología"/>
    <n v="1"/>
    <x v="1"/>
  </r>
  <r>
    <x v="3"/>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3"/>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3"/>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3"/>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
    <n v="1"/>
    <x v="1"/>
  </r>
  <r>
    <x v="3"/>
    <x v="2"/>
    <m/>
    <m/>
    <m/>
    <m/>
    <s v="A9. Iniciar el desarrollo de la solución tecnológica."/>
    <s v="Desarrollo de la solución"/>
    <s v="Informes de seguimiento"/>
    <n v="7"/>
    <d v="2026-01-02T00:00:00"/>
    <d v="2027-09-30T00:00:00"/>
    <n v="90.857142857142861"/>
    <n v="0"/>
    <s v="DGI_x000a_Dirección de Gestión de Innovación y Tecnología"/>
    <n v="0"/>
    <x v="0"/>
  </r>
  <r>
    <x v="3"/>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2"/>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2"/>
    <s v="INSP. 170700-29-2024-02-10_x000a__x000a_&quot;Registro Único Tributario - RUT&quot;"/>
    <s v="RG01_x000a_RFC01_x000a__x000a_RG02_x000a_RFC02"/>
    <s v="H1. 175 trámites de RUT, entre actualizaciones de oficio, cancelaciones de oficio, actualizaciones sujetas a verificación y Levantamiento de suspensión, realizadas y sin evidencia de los soportes que validan el cumplimiento de los requisitos en la gestión de trámites en el RUT."/>
    <s v="RG01: “Pérdida de la confidencialidad, disponibilidad e integridad de la información física y electrónica”_x000a_RFC01: “Alteración de la información”_x000a__x000a_RG02: “Decisión final del proceso de control fuera de la norma”_x000a_RFC02: “Decisión final de un proceso de control basada en información inexistente”"/>
    <s v="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
    <s v="1._x0009_Realizar mesa de trabajo conjunta entre la Subdirección de Administración del RUT y la Coordinación de Documentación._x000a_2._x0009_Proyectar el memorando._x000a_3._x0009_Expedir el memorando._x000a_4._x0009_Divulgar y socializar el memorando con las Direcciones Seccionales._x000a_"/>
    <s v="Memorando Conjunto"/>
    <n v="1"/>
    <d v="2025-09-01T00:00:00"/>
    <d v="2025-12-31T00:00:00"/>
    <n v="17.285714285714285"/>
    <n v="1"/>
    <s v="DGI_x000a_Subdirección de Administración del Registro Único Tributario_x000a_Coordinación de Documentación de la Subdireción Administrativa"/>
    <n v="1"/>
    <x v="1"/>
  </r>
  <r>
    <x v="3"/>
    <x v="2"/>
    <m/>
    <m/>
    <s v="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
    <m/>
    <s v="A2. Actualizar el procedimiento PR-CAC-0494 &quot; Cancelación de oficio y/o Reactivación RUT&quot;"/>
    <s v="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
    <s v="Procedimiento PR-CAC-0494  Versión 1 &quot; Cancelación de oficio y/o Reactivación RUT&quot;- Actualizado "/>
    <n v="1"/>
    <d v="2025-09-01T00:00:00"/>
    <d v="2026-02-28T00:00:00"/>
    <n v="25.714285714285715"/>
    <n v="1"/>
    <s v="DGI_x000a_Subdirección de Administración del Registro Único Tributario"/>
    <n v="1"/>
    <x v="1"/>
  </r>
  <r>
    <x v="3"/>
    <x v="2"/>
    <m/>
    <m/>
    <m/>
    <m/>
    <s v="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
    <s v="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_x000a__x000a_2. Elaborar el lineamiento para las Direcciones Seccionales._x000a__x000a_3. Implementar en conjunto  con las Direcciones Seccionales. "/>
    <s v="Documento que contiene el lineamiento para las Direcciones Seccionales "/>
    <n v="1"/>
    <d v="2025-09-01T00:00:00"/>
    <d v="2026-12-31T00:00:00"/>
    <n v="69.428571428571431"/>
    <n v="0.5"/>
    <s v="DGI_x000a_Subdirección de Administración del Registro Único Tributario"/>
    <n v="0.5"/>
    <x v="0"/>
  </r>
  <r>
    <x v="3"/>
    <x v="2"/>
    <m/>
    <m/>
    <s v="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
    <m/>
    <s v="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_x000a__x000a_07 Solicitud de Cancelación de asignación de NIT Errado_x000a_12 Inscripción de oficio_x000a_13 Actualización de oficio_x000a_14 Suspensión RUT_x000a_16 Levantamiento de suspensión RUT_x000a_18 Cancelación de oficio_x000a_20 Actualización de responsabilidades_x000a_23 Actualización de oficio_x000a_26 Retiro renta presencia económica significativa PES_x000a__x000a_Igualmente se pretende ajustar la matriz que contiene la lista de chequeo, incorporando preguntas dirigidas a la verificación de los soportes documentales de los diferentes tramites resultantes en el muestreo._x000a__x000a_Nota: Los indicadores mencionados se trabajan con las bases de datos del sistema  SI RUT, de los cuales se obtiene el muestreo."/>
    <s v="1. Ajustar el algoritmo estadístico que genera y organiza la muestra de calidad de RUT, incorporando los trámites de los nuevos conceptos._x000a__x000a_2. Ajustar los campos de la lista de chequeo, adicionando preguntas que permitan monitorear la documentación soporte de los trámites de RUT incluyendo: actuaciones de oficio y actualizaciones sujetas a verificación, de los indicadores 406, 407 y 431._x000a__x000a_3. Incluir los nuevos lineamientos de la muestra de calidad en el memorando “Lineamientos para la gestión y acciones a realizar”, emitido anualmente por la Subdirección de RUT y dirigido a todas las Direcciones Seccionales a nivel nacional._x000a__x000a_4. Implementar en conjunto  con las Direcciones Seccionales."/>
    <s v="Muestra de calidad base de indicadores 406, 407 y 431, de RUT, ajustada con nuevos conceptos."/>
    <n v="3"/>
    <d v="2025-09-01T00:00:00"/>
    <d v="2026-12-31T00:00:00"/>
    <n v="69.428571428571431"/>
    <n v="0.5"/>
    <s v="DGI_x000a_Subdirección de Administración del Registro Único Tributario"/>
    <n v="0.5"/>
    <x v="0"/>
  </r>
  <r>
    <x v="3"/>
    <x v="2"/>
    <m/>
    <m/>
    <s v="H4. Fallas en los reportes generados a través del aplicativo DIGITURNO."/>
    <m/>
    <s v="A4. Realizar seguimiento y control trimestral al registro y captura de la información en el aplicativo Digiturno para garantizar su correcto diligenciamiento "/>
    <s v="1.Expedir lineamientos para adelantar el seguimiento y control de manera trimestral._x000a_2.Realizar el reporte_x000a_3.Analizar y retroalimentar a los funcionarios involucrados en el seguimiento_x000a_4.Consolidar y analizar los resultados_x000a_"/>
    <s v="Informe consolidado del seguimiento y control realizado en el trimestre"/>
    <n v="4"/>
    <d v="2025-10-01T00:00:00"/>
    <d v="2026-09-30T00:00:00"/>
    <n v="52"/>
    <n v="0.25"/>
    <s v="DGI_x000a_Dirección Seccional - DSIA Armenia_x000a_División de Servicio al Ciudadano _x000a__x000a_Dirección de Gestión de Impuestos_x000a_Subdirección de Servicio al Ciudadano en Asuntos Tributarios "/>
    <n v="0.25"/>
    <x v="0"/>
  </r>
  <r>
    <x v="3"/>
    <x v="2"/>
    <m/>
    <m/>
    <s v="H5. Fallas en la administración de los roles asociados al Registro Único Tributario, en atención a que se identificaron 31 funcionarios con roles activos y que no se encuentran en el directorio activo de fecha 31/10/2024"/>
    <m/>
    <s v="A5. Monitorear los roles asignados para el Sistema de Información RUT a los usuarios internos, con base en los reportes consolidados de roles entregados por la Dirección de Gestión de Innovación y Tecnología"/>
    <s v="1. Consolidar y verificar los reportes de roles entregados, identificando los que correspondan al SIE RUT y contrastándolos con la planta de personal y novedades de talento Humano._x000a_2. Detectar inconsistencias en la asignación de roles y remitir los hallazgos a los responsables funcionales o jefes inmediatos para su validación._x000a_3. Solicitar a través de la mesa de serivicios intitucional, y en coordinación con la dependencia competente, la inactivación de los roles validados como no pertinentes."/>
    <s v="Informes bimestrales de monitoreo de roles asociados al Sistema de Información RUT."/>
    <n v="6"/>
    <d v="2025-09-01T00:00:00"/>
    <d v="2026-08-31T00:00:00"/>
    <n v="52"/>
    <n v="0.16"/>
    <s v="DGI_x000a_Oficina de Seguridad de la Información "/>
    <n v="0.16"/>
    <x v="0"/>
  </r>
  <r>
    <x v="3"/>
    <x v="2"/>
    <m/>
    <m/>
    <s v="H6. Insuficiencia de la información contenida en los logs que albergan los registros de las actividades realizadas en el Sistema Informático RUT"/>
    <m/>
    <s v="A6. Desarrollar reporte que permita identificar el Qué, Quién, y Cuándo se realiza una acción que modifica un Nit en los procesos asociados al RUT"/>
    <s v="1._x0009_Análisis de la situación actual._x000a_2._x0009_Diseño de la solución_x000a_3._x0009_Implementación de la solución_x000a_4._x0009_Pruebas unitarias_x000a_5._x0009_Despliegue en ambiente de pruebas funcionales_x000a_6._x0009_Ajustes_x000a_7._x0009_Despliegue en ambiente de producción_x000a_"/>
    <s v="Reporte, que presentará las modificaciones relacionadas a un Nit en los procesos del RUT."/>
    <n v="1"/>
    <d v="2025-09-01T00:00:00"/>
    <d v="2026-12-31T00:00:00"/>
    <n v="69.428571428571431"/>
    <n v="0.1"/>
    <s v="DGI_x000a_Dirección de Gestión de Innovación y  Tecnología   _x000a_Subdirección de Soluciones y Desarrollo_x000a_Subdirección de Innovación y Proyectos "/>
    <n v="0.1"/>
    <x v="0"/>
  </r>
  <r>
    <x v="3"/>
    <x v="2"/>
    <m/>
    <m/>
    <m/>
    <m/>
    <m/>
    <s v="1. Pruebas Funcionales "/>
    <s v="01) Un formato de Aceptación de Pruebas funcionales y salida a producción - FT-IIT-1851."/>
    <n v="1"/>
    <d v="2025-09-01T00:00:00"/>
    <d v="2026-11-30T00:00:00"/>
    <n v="65"/>
    <n v="0.1"/>
    <s v="DGI_x000a_Subdirección de Administración del Registro Único Tributario"/>
    <n v="0.1"/>
    <x v="0"/>
  </r>
  <r>
    <x v="3"/>
    <x v="2"/>
    <m/>
    <m/>
    <s v="H7. Ausencia de monitoreo y análisis de las transacciones realizadas en el aplicativo SIE RUT"/>
    <m/>
    <s v="A7. Realizar la solicitud a la DGIT para convertir los logs de transacciones existentes en el formato requerido por la herramienta de monitoreo establecida por la Entidad (SIEM Security Information and Event Management - Gestión de Información y Eventos de Seguridad)._x000a_ "/>
    <s v="1. Definir los requerimientos no funcionales para el formato de logs requerido por la OSI. _x000a_2. Realizar reunión con el área funcional con el fin de definir de manera completa el requerimiento. (OSI- SRUT)"/>
    <s v="FT-IIT-2206 Solicitud de servicio para soluciones tecnológicas."/>
    <n v="1"/>
    <d v="2025-09-01T00:00:00"/>
    <d v="2025-09-30T00:00:00"/>
    <n v="4.1428571428571432"/>
    <n v="1"/>
    <s v="DGI_x000a_Oficina de Seguridad de la Información "/>
    <n v="1"/>
    <x v="1"/>
  </r>
  <r>
    <x v="3"/>
    <x v="2"/>
    <m/>
    <m/>
    <m/>
    <m/>
    <s v="A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_x000a_"/>
    <s v="Realizar el análisis y diseño para la implementación "/>
    <s v="Documento de análisis y diseño."/>
    <n v="1"/>
    <d v="2025-10-01T00:00:00"/>
    <d v="2026-01-31T00:00:00"/>
    <n v="17.428571428571427"/>
    <n v="0"/>
    <s v="DGI_x000a_Dirección de Gestión de Innovación y  Tecnología   _x000a_Subdirección de Soluciones y Desarrollo_x000a_Subdirección de Innovación y Proyectos "/>
    <n v="0"/>
    <x v="0"/>
  </r>
  <r>
    <x v="3"/>
    <x v="2"/>
    <m/>
    <m/>
    <m/>
    <m/>
    <s v="A9. Monitoreo de modificaciones en los datos  sensibles sobre las Bases de Datos de MUISCA  utilizando la herramienta GUARDIUM"/>
    <s v="1- Solicitar la instalación de los agentes de Guardium sobre los nodos de las Bases de Datos de Muisca._x000a_2. Solicitud de permisos al usuario de Guardium para la identificación de datos sensibles sobre las BD de RUT._x000a_3. Determinar la viabilidad de creación de casos de uso para el monitoreo de la data de RUT."/>
    <s v="Informe de configuración de la herramienta para el monitoreo de en los datos  sensibles sobre las Bases de Datos de MUISCA "/>
    <n v="2"/>
    <d v="2025-11-30T00:00:00"/>
    <d v="2026-02-27T00:00:00"/>
    <n v="12.714285714285714"/>
    <n v="0.66"/>
    <s v="DGI_x000a_Oficina de Seguridad de la Información "/>
    <n v="0.66"/>
    <x v="0"/>
  </r>
  <r>
    <x v="3"/>
    <x v="2"/>
    <m/>
    <m/>
    <s v="H8. Se evidenciaron fallas en los roles sensibles asignados a usuarios que desarrollan funciones de menor complejidad, así como la concentración de roles en un solo usuario"/>
    <m/>
    <s v="A11. Monitorear los roles asignados  a los funcionarios de la DIAN "/>
    <s v="1.Verificación de los roles asignados a través del informe de roles activos publicado por el área de Tecnología._x000a__x000a_2.Envío de correo dirigido a cada uno de los jefes de división, o a quien haga sus veces, informando las novedades encontradas y manifestando la necesidad de su cancelación o justificación._x000a__x000a_3.Seguimiento al cumplimiento por parte de los jefes de división, o de quien haga sus veces."/>
    <s v="Informe Trimestral de monitoreo"/>
    <n v="4"/>
    <d v="2025-09-01T00:00:00"/>
    <d v="2026-09-30T00:00:00"/>
    <n v="56.285714285714285"/>
    <n v="0.25"/>
    <s v="DGI_x000a_Subdirección de Administración del Registro Único Tributario"/>
    <n v="0.25"/>
    <x v="0"/>
  </r>
  <r>
    <x v="3"/>
    <x v="2"/>
    <s v="170700-29-2025-02-03_x000a__x000a_&quot;Gestión de devoluciones&quot;_x000a__x000a_"/>
    <s v="RG01_x000a__x000a_RFC01"/>
    <s v="H1. Incumplimiento del término para resolver solicitudes de devolución con un riesgo de impacto fiscal por el posible reconocimiento y pago de intereses moratorios por un monto estimado de $849.667.085"/>
    <s v="RG01: “Decisión final del proceso de control fuera de la norma”_x000a_RFC01: “Decisión final de un proceso de control basada en hechos falsos o información adulterada. Exclusión de un contribuyente de un proceso de control”"/>
    <s v="A1. Modificar el Formato FT-COT-2614, “Gestión de las solicitudes de devolución y/o compensación”, para que lleve el control de los vencimientos de cada una de las solicitudes de devoluciones."/>
    <s v="1. Elaborar borrador del Formato FT-COT-2614, “Gestión de las solicitudes de devolución y/o compensación” con los campos necesarios para llevar el control de tiempos._x000a__x000a_2. Realizar mesa de trabajo para la discusión y observaciones al Formato FT-COT-2614, “Gestión de las solicitudes de devolución y/o compensación”._x000a__x000a_3. Publicar en el listado maestro de documentos del Formato FT-COT-2614, “Gestión de las solicitudes de devolución y/o compensación”._x000a__x000a_4. Socializar el  Formato FT-COT-2614, “Gestión de las solicitudes de devolución y/o compensación”._x000a__x000a_"/>
    <s v="Formato FT-COT-2614, “Gestión de las solicitudes de devolución y/o compensación” actualizado.  _x000a__x000a_"/>
    <n v="1"/>
    <d v="2026-01-10T00:00:00"/>
    <d v="2026-05-30T00:00:00"/>
    <n v="20"/>
    <n v="0"/>
    <s v="DGI_x000a_Subdirección de Devoluciones"/>
    <n v="0"/>
    <x v="0"/>
  </r>
  <r>
    <x v="3"/>
    <x v="2"/>
    <m/>
    <m/>
    <m/>
    <m/>
    <s v="A2. Controlar semanalmente el inventario de cada uno de los funcionarios que gestionan las solicitudes de devoluciones, enviando un  correo al principio de semana a cada uno de ellos indicando los expedientes que están próximos a vencer."/>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2T00:00:00"/>
    <d v="2027-02-28T00:00:00"/>
    <n v="55.857142857142854"/>
    <n v="0"/>
    <s v="DGI_x000a_Coordinación de Devoluciones_x000a__x000a_Direcciones Seccionales _x000a_Divisiones de Recaudo_x000a_Divisiones de Recaudo y Cobranzas"/>
    <n v="0"/>
    <x v="0"/>
  </r>
  <r>
    <x v="3"/>
    <x v="2"/>
    <m/>
    <m/>
    <m/>
    <m/>
    <s v="A3. Controlar mensualmente por medio del Formato FT-COT-2614, “Gestión de las solicitudes de devolución y/o compensación”,  para que las Direcciones Seccionales y Dirección Operativa lo diligencien correctamente."/>
    <s v="1. Enviar por correo, en el primer día hábil de la semana, a los funcionarios que gestionan las devoluciones los expedientes próximos a vencer._x000a_"/>
    <s v="Correo a los sustanciadores con los expedientes próximos a vencer."/>
    <n v="48"/>
    <d v="2026-02-02T00:00:00"/>
    <d v="2027-02-15T00:00:00"/>
    <n v="54"/>
    <n v="0"/>
    <s v="DGI_x000a_Coordinación de Devoluciones_x000a__x000a_Direcciones Seccionales _x000a_Divisiones de Recaudo_x000a_Divisiones de Recaudo y Cobranzas"/>
    <n v="0"/>
    <x v="0"/>
  </r>
  <r>
    <x v="3"/>
    <x v="2"/>
    <m/>
    <m/>
    <s v="H2. Falta de consistencia en la información preparada y entregada por la DIAN respecto al trámite y/o gestión de devoluciones"/>
    <m/>
    <s v="A4. Controlar mensualmente por medio del Formato FT-COT-2614, “Gestión de las solicitudes de devolución y/o compensación”,  para que las Direcciones Seccionales y Dirección Operativa lo diligencien correctamente."/>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2T00:00:00"/>
    <d v="2027-02-15T00:00:00"/>
    <n v="54"/>
    <n v="0"/>
    <s v="DGI_x000a_Subdirección de Devoluciones_x000a_Coordinación de Devoluciones_x000a__x000a_Direcciones Seccionales _x000a_Divisiones de Recaudo_x000a_Divisiones de Recaudo y Cobranzas"/>
    <n v="0"/>
    <x v="0"/>
  </r>
  <r>
    <x v="3"/>
    <x v="2"/>
    <m/>
    <m/>
    <m/>
    <m/>
    <s v="A5. Controlar mensualmente por medio del Formato FT-COT-2614, “Gestión de las solicitudes de devolución y/o compensación”,  para que las Direcciones Seccionales y Dirección Operativa lo diligencien correctamente."/>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1T00:00:00"/>
    <d v="2027-02-15T00:00:00"/>
    <n v="54.142857142857146"/>
    <n v="0"/>
    <s v="DGI_x000a_Subdirección de Devoluciones_x000a_Coordinación de Devoluciones_x000a__x000a_Direcciones Seccionales _x000a_Divisiones de Recaudo_x000a_Divisiones de Recaudo y Cobranzas"/>
    <n v="0"/>
    <x v="0"/>
  </r>
  <r>
    <x v="3"/>
    <x v="2"/>
    <m/>
    <m/>
    <s v="H3. Fallas en las actividades de estudio y análisis del cumplimiento de requisitos, así como en la adecuada verificación de los fundamentos facticos y jurídicos de la solicitud con un impacto fiscal directo de $332.566.000 m/cte."/>
    <m/>
    <s v="A6.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0"/>
  </r>
  <r>
    <x v="3"/>
    <x v="2"/>
    <m/>
    <m/>
    <s v="H4. Solicitud de devolución en la cual no se evidencia la verificación de la procedencia de la compensación previa con ocasión a obligaciones fiscales vencidas con un impacto fiscal directo por valor de $270.341.000 m/cte."/>
    <m/>
    <s v="A7.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0"/>
  </r>
  <r>
    <x v="3"/>
    <x v="2"/>
    <m/>
    <m/>
    <m/>
    <m/>
    <s v="A8.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
    <s v="1. Escoger de forma aleatoria la muestra de certificaciones destinadas al proceso de devoluciones registradas en el formato de control FT-COT-2670 &quot;Control de certificación de obligaciones&quot;._x000a_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quot;liquidadiario&quot;, según se considere necesario._x000a_3. Registrar los resultados obtenidos en el informe correspondiente."/>
    <s v="Informe bimestral del resultado de la validación realizada"/>
    <n v="12"/>
    <d v="2026-01-10T00:00:00"/>
    <d v="2027-01-30T00:00:00"/>
    <n v="55"/>
    <n v="0"/>
    <s v="DGI_x000a_Dirección Operativa de Grandes Contribuyentes_x000a_Coordinación de Devoluciones_x000a__x000a_Direcciones Seccionales Yopal, Medellín y Armenia_x000a_Divisiones de Recaudo_x000a_Divisiones de Recaudo y Cobranzas"/>
    <n v="0"/>
    <x v="0"/>
  </r>
  <r>
    <x v="3"/>
    <x v="2"/>
    <m/>
    <m/>
    <m/>
    <m/>
    <s v="A9.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
    <s v="1._x0009_Programar la fecha de la mesa de trabajo. _x000a_2._x0009_Preparar por parte de cada dependencia un escrito con las causas de las inconsistencias y las posibles estrategias para prevenirlas._x000a_3._x0009_Desarrollar la mesa de trabajo abordando las causas desde el punto de vista de cada área, definir estrategias conjuntas._x000a__x000a_Entre los aspectos a discutir, se sugiere abordar:_x000a__x000a_•_x0009_Certificación de obligaciones en las fechas en que se presentan vencimientos de plazos para declarar tributos._x000a_•_x0009_Certificaciones de deuda que se solicitan con mucha anticipación a la fecha en que se va a resolver la solicitud de devolución/compensación._x000a_•_x0009_Estrategias para identificar posibles saldos irreales en los aplicativos de cobro, Estrategias para identificar obligaciones exigibles no registradas en los aplicativos de cobro, Estrategias para identificar tributos en discusión en sede judicial._x000a_•_x0009_Inclusión de todas las obligaciones vigentes en las certificaciones destinadas al proceso de devoluciones, así se soliciten varias certificaciones para diferentes asuntos de devolución."/>
    <s v="Acta de la mesa de trabajo"/>
    <n v="1"/>
    <d v="2026-01-15T00:00:00"/>
    <d v="2026-05-30T00:00:00"/>
    <n v="19.285714285714285"/>
    <n v="0"/>
    <s v="DGI_x000a_Subdirección de Devoluciones_x000a_Subdirección de Cobranzas y Control Extensivo_x000a_"/>
    <n v="0"/>
    <x v="0"/>
  </r>
  <r>
    <x v="3"/>
    <x v="2"/>
    <m/>
    <m/>
    <m/>
    <m/>
    <s v="A10. Verificar que las compensaciones en las resoluciones de devoluciones y/o  compensaciones coincidan con lo certificado por cobranzas."/>
    <s v="1._x0009_Revisar que lo resuelto en la resolución de devolución coincida con la certificación de obligaciones emitida por cobranzas._x000a_2._x0009_Consignar en el informe los resultados encontrados."/>
    <s v="Informe mensual de la validación realizada"/>
    <n v="12"/>
    <d v="2026-01-10T00:00:00"/>
    <d v="2027-01-30T00:00:00"/>
    <n v="55"/>
    <n v="0"/>
    <s v="DGI_x000a_Dirección Operativa de Grandes Contribuyentes_x000a_Coordinación Operativa de Recaudo y Cobro _x000a__x000a_Direcciones Seccionales _x000a_Divisiones de Recaudo_x000a_Divisiones de Recaudo y Cobranzas"/>
    <n v="0"/>
    <x v="0"/>
  </r>
  <r>
    <x v="3"/>
    <x v="2"/>
    <m/>
    <m/>
    <s v="H5. Solicitudes de Devolución y/o Compensación, con inconsistencias relacionadas con la veracidad y confiabilidad de la información consignada en las certificaciones de obligación, con impacto fiscal directo por valor de $1.653.369.000 m/cte. "/>
    <m/>
    <s v="A11.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
    <s v="1. Escoger de forma aleatoria la muestra de certificaciones destinadas al proceso de devoluciones registradas en el formato de control FT-COT-2670 &quot;Control de certificación de obligaciones&quot;._x000a_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quot;liquidadiario&quot;, según se considere necesario._x000a_3. Registrar los resultados obtenidos en el informe correspondiente."/>
    <s v="Informe bimestral del resultado de la validación realizada"/>
    <n v="12"/>
    <d v="2026-01-10T00:00:00"/>
    <d v="2027-01-30T00:00:00"/>
    <n v="55"/>
    <n v="0"/>
    <s v="DGI_x000a_Dirección Operativa de Grandes Contribuyentes_x000a_Coordinación Operativa de Recaudo y Cobro_x000a__x000a_Direcciones Seccionales Yopal, Medellín y Armenia_x000a_Divisiones de Recaudo y Cobranzas"/>
    <n v="0"/>
    <x v="0"/>
  </r>
  <r>
    <x v="3"/>
    <x v="2"/>
    <m/>
    <m/>
    <m/>
    <m/>
    <s v="A12.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
    <s v="1._x0009_Programar la fecha de la mesa de trabajo. _x000a_2._x0009_Preparar por parte de cada dependencia un escrito con las causas de las inconsistencias y las posibles estrategias para prevenirlas._x000a_3._x0009_Desarrollar la mesa de trabajo abordando las causas desde el punto de vista de cada área, definir estrategias conjuntas._x000a__x000a_Entre los aspectos a discutir, se sugiere abordar:_x000a__x000a_•_x0009_Certificación de obligaciones en las fechas en que se presentan vencimientos de plazos para declarar tributos._x000a_•_x0009_Certificaciones de deuda que se solicitan con mucha anticipación a la fecha en que se va a resolver la solicitud de devolución/compensación._x000a_•_x0009_Estrategias para identificar posibles saldos irreales en los aplicativos de cobro, Estrategias para identificar obligaciones exigibles no registradas en los aplicativos de cobro, Estrategias para identificar tributos en discusión en sede judicial._x000a_•_x0009_Inclusión de todas las obligaciones vigentes en las certificaciones destinadas al proceso de devoluciones, así se soliciten varias certificaciones para diferentes asuntos de devolución."/>
    <s v="Acta de la mesa de trabajo"/>
    <n v="1"/>
    <d v="2026-01-15T00:00:00"/>
    <d v="2026-05-30T00:00:00"/>
    <n v="19.285714285714285"/>
    <n v="0"/>
    <s v="DGI_x000a_Subdirección de Devoluciones_x000a_Subdirección de Cobranzas y Control Extensivo_x000a_"/>
    <n v="0"/>
    <x v="0"/>
  </r>
  <r>
    <x v="3"/>
    <x v="2"/>
    <m/>
    <m/>
    <m/>
    <m/>
    <s v="A13. Ejecutar una revisión mensual de una muestra de (30) resoluciones para verificar que las compensaciones/devoluciones aprobadas coincidan con lo certificado por cobranzas."/>
    <s v="1._x0009_Elegir aleatoriamente las resoluciones a validar._x000a_2._x0009_Comparar lo resuelto con la certificación de obligaciones emitida por cobranzas._x000a_3._x0009_Consignar en el informe los resultados encontrados."/>
    <s v="Informe de resultado de la validación realizada"/>
    <n v="12"/>
    <d v="2026-01-10T00:00:00"/>
    <d v="2027-01-30T00:00:00"/>
    <n v="55"/>
    <n v="0"/>
    <s v="DGI_x000a_Dirección Operativa de Grandes Contribuyentes_x000a_Coordinación Operativa de Recaudo y Cobro_x000a__x000a_Direcciones Seccionales Yopal, Medellín y Armenia_x000a_Divisiones de Recaudo y Cobranzas"/>
    <n v="0"/>
    <x v="0"/>
  </r>
  <r>
    <x v="3"/>
    <x v="2"/>
    <m/>
    <m/>
    <s v="H6. Solicitudes de devolución realizadas a “nombre propio” por personas fallecidas, con un impacto fiscal directo de $27.434.000 m/cte."/>
    <m/>
    <s v="A14. 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
    <s v="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
    <s v="Cartilla “Guía para la Sustanciación de solicitudes de devolución y/o compensación”, (Código CT-COT-0038) actualizada."/>
    <n v="1"/>
    <d v="2026-01-10T00:00:00"/>
    <d v="2026-05-30T00:00:00"/>
    <n v="20"/>
    <n v="0"/>
    <s v="DGI_x000a_Subdirección de Devoluciones"/>
    <n v="0"/>
    <x v="0"/>
  </r>
  <r>
    <x v="3"/>
    <x v="2"/>
    <m/>
    <m/>
    <m/>
    <m/>
    <s v="A15. Consultar en la plataforma WEB de la Registraduría Nacional del Estado Civil la cédula del solicitante de devoluciones de personas naturales con el objetivo de verificar que este activa."/>
    <s v="1. Consultar en la plataforma WEB de la Registraduría Nacional del Estado Civil la cédula del solicitante de devoluciones de personas naturales con el objetivo de verificar que este activa._x000a__x000a_2. Sacar un pantallazo a la consulta y archivarla en el expediente._x000a__x000a_3. Elaborar informe mensual que en las solicitudes de Devoluciones de personas naturales se consultó la cedula en la página de la Registraduría estén vigentes."/>
    <s v="Informe mensual de seguimiento que se ha verificado en la Pagina de la Registraduría que el solicitante de Devolución persona natural este vigente."/>
    <n v="12"/>
    <d v="2026-01-10T00:00:00"/>
    <d v="2027-01-30T00:00:00"/>
    <n v="55"/>
    <n v="0"/>
    <s v="DGI_x000a_Coordinación de Devoluciones_x000a__x000a_Direcciones Seccionales _x000a_Divisiones de Recaudo_x000a_Divisiones de Recaudo y Cobranzas"/>
    <n v="0"/>
    <x v="0"/>
  </r>
  <r>
    <x v="3"/>
    <x v="2"/>
    <m/>
    <m/>
    <s v="H7. Fallas en las actividades de ejecución, verificación, análisis y sustanciación de las solicitudes de Devolución y/o Compensación"/>
    <m/>
    <s v="A16.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0"/>
  </r>
  <r>
    <x v="1"/>
    <x v="2"/>
    <s v="INSP. 1707022444_x000a_H1,2_x000a__x000a_Fiscalización Grandes Contribuyentes con enfoque en AUDITORÍA ESPECIALIZADA DE HIDROCARBUROS Y MINERÍA."/>
    <s v="RG1_x000a__x000a_RFC1"/>
    <s v="H1.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NC - Subproceso Fiscalización y Liquidación_x000a_Dirección Operativa de Grandes Contribuyentes_x000a_Subdirección Operativa de Fiscalización y Liquidación"/>
    <n v="1"/>
    <x v="1"/>
  </r>
  <r>
    <x v="1"/>
    <x v="2"/>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s v="DGF_x000a_NC - Subproceso Fiscalización y Liquidación_x000a_Subdirección de Fiscalización Tributaria"/>
    <n v="1"/>
    <x v="1"/>
  </r>
  <r>
    <x v="1"/>
    <x v="2"/>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1"/>
  </r>
  <r>
    <x v="1"/>
    <x v="2"/>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s v="DGF_x000a_NC - Subproceso Fiscalización y Liquidación_x000a_Subdirección de Fiscalización Tributaria"/>
    <n v="1"/>
    <x v="1"/>
  </r>
  <r>
    <x v="1"/>
    <x v="2"/>
    <m/>
    <m/>
    <s v="H2.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s v="DGF_x000a_NC - Subproceso Fiscalización y Liquidación_x000a_Dirección Operativa de Grandes Contribuyentes_x000a_Subdirección Operativa de Fiscalización y Liquidación"/>
    <n v="1"/>
    <x v="1"/>
  </r>
  <r>
    <x v="1"/>
    <x v="2"/>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1"/>
  </r>
  <r>
    <x v="1"/>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NC - Subproceso Fiscalización y Liquidación_x000a_Dirección Operativa de Grandes Contribuyentes_x000a_Subdirección Operativa de Fiscalización y Liquidación"/>
    <n v="1"/>
    <x v="1"/>
  </r>
  <r>
    <x v="1"/>
    <x v="2"/>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s v="DGF_x000a_NC - Subproceso Fiscalización y Liquidación_x000a_Dirección Operativa de Grandes Contribuyentes_x000a_Subdirección Operativa de Fiscalización y Liquidación"/>
    <n v="1"/>
    <x v="1"/>
  </r>
  <r>
    <x v="1"/>
    <x v="2"/>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s v="DGF_x000a_NC - Subproceso Fiscalización y Liquidación_x000a_Subdirección de Fiscalización Tributaria"/>
    <n v="1"/>
    <x v="1"/>
  </r>
  <r>
    <x v="1"/>
    <x v="2"/>
    <s v="INSP. 1707022449_x000a_  H2 y 3_x000a__x000a_OB 1, 2, y 3_x000a__x000a_Fiscalización Personas Jurídicas y Asimiladas Dirección Seccional de Impuestos de Bogotá"/>
    <s v="RG1_x000a__x000a_RFC1"/>
    <s v="H1. Incumplimiento de los procedimientos PR-FL-0220 V6 - V7 y PR-COT-0220 de Investigación de Obligaciones Tributarias Sustanciales y Formales V 8, con respecto a la fase inicial del proceso de investigación de fiscalización en las actividades No. 18 Realizar Reparto, Actividad No. 19 Realizar Asignación, Actividad No. 20 Elaborar Auto de Apertura del Expediente, Actividad No. 24 Analizar Información Básica y Antecedentes, Actividad No. 25 Elaborar Plan de Auditoría, Actividad No. 29 Proyectar Acto para Realizar Práctica de Pruebas o Solicitar la Realización de Cruce de Información de Terceros, Actividad No. 51 “¿Se presentan observaciones en la Revisión del acto administrativo? y Actividad No. 57 Revisar Expediente en Aspectos Formales."/>
    <m/>
    <s v="No se acoge porque …&quot;que el Estatuto Tributario regula taxativamente los términos con los que cuentan los servidores públicos para adelantar las investigaciones en desarrollo del subproceso de fiscalización y liquidación, por lo que establecer un plazo para las actividades en referencia puede limitar o restringir el previsto en la normativa tributaria ...&quot;"/>
    <s v="NA"/>
    <s v="NA"/>
    <n v="0"/>
    <d v="2022-09-01T00:00:00"/>
    <d v="2022-09-01T00:00:00"/>
    <n v="0"/>
    <n v="1"/>
    <s v="DGF_x000a_NC - Subproceso Fiscalización y Liquidación_x000a_Subdirección de Fiscalización Tributaria"/>
    <n v="1"/>
    <x v="1"/>
  </r>
  <r>
    <x v="1"/>
    <x v="2"/>
    <m/>
    <m/>
    <s v="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s v="DGF_x000a_NC - Subproceso Fiscalización y Liquidación_x000a_Subdirección de Fiscalización Tributaria"/>
    <n v="1"/>
    <x v="1"/>
  </r>
  <r>
    <x v="1"/>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1"/>
    <x v="2"/>
    <m/>
    <m/>
    <s v="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s v="DGF_x000a_NC - Subproceso Fiscalización y Liquidación_x000a_Subdirección de Fiscalización Tributaria"/>
    <n v="1"/>
    <x v="1"/>
  </r>
  <r>
    <x v="1"/>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1"/>
    <x v="2"/>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1"/>
  </r>
  <r>
    <x v="1"/>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1"/>
  </r>
  <r>
    <x v="1"/>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1"/>
    <x v="2"/>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s v="DGF_x000a_NC - Subproceso Operación Aduanera_x000a_Dirección de Gestión de Aduanas_x000a_Subdirección de Operación Aduanera"/>
    <n v="1"/>
    <x v="1"/>
  </r>
  <r>
    <x v="1"/>
    <x v="2"/>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1"/>
  </r>
  <r>
    <x v="1"/>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1"/>
  </r>
  <r>
    <x v="1"/>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1"/>
    <x v="2"/>
    <s v="INSP. 1707022445_x000a_ “Fiscalización de devoluciones personas Jurídicas y asimiladas”_x000a__x000a_H1,2,3"/>
    <s v="RG1_x000a__x000a_RFC1"/>
    <s v="H1.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s v="DGF_x000a_NC - Subproceso Recaudo - Devoluciones_x000a_Subdirección de Devoluciones"/>
    <n v="1"/>
    <x v="1"/>
  </r>
  <r>
    <x v="1"/>
    <x v="2"/>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1"/>
  </r>
  <r>
    <x v="1"/>
    <x v="2"/>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s v="DGF_x000a_DS - Subproceso Fiscalización y Liquidación_x000a_Divisiones de Fiscalización y Liquidación Intensiva_x000a_Direccion Seccional de Impuestos de Bogotá"/>
    <n v="1"/>
    <x v="1"/>
  </r>
  <r>
    <x v="1"/>
    <x v="2"/>
    <m/>
    <m/>
    <s v="H2.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1"/>
    <s v="DGF_x000a_DS - Subproceso Fiscalización y Liquidación_x000a_Divisiones de Fiscalización y Liquidación Intensiva_x000a_Direccion Seccional de Impuestos de Bogotá"/>
    <n v="1"/>
    <x v="1"/>
  </r>
  <r>
    <x v="1"/>
    <x v="2"/>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DS - Subproceso Fiscalización y Liquidación_x000a_Divisiones de Fiscalización y Liquidación Intensiva_x000a_Direccion Seccional de Impuestos de Bogotá"/>
    <n v="1"/>
    <x v="1"/>
  </r>
  <r>
    <x v="1"/>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DS - Subproceso Fiscalización y Liquidación_x000a_Divisiones de Fiscalización y Liquidación Intensiva_x000a_Direccion Seccional de Impuestos de Bogotá"/>
    <n v="1"/>
    <x v="1"/>
  </r>
  <r>
    <x v="1"/>
    <x v="2"/>
    <m/>
    <m/>
    <s v="H3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s v="DGF_x000a_DS - Subproceso Fiscalización y Liquidación_x000a_Divisiones de Fiscalización y Liquidación Intensiva_x000a_Direccion Seccional de Impuestos de Bogotá"/>
    <n v="1"/>
    <x v="1"/>
  </r>
  <r>
    <x v="1"/>
    <x v="2"/>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1"/>
  </r>
  <r>
    <x v="1"/>
    <x v="2"/>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s v="DGF_x000a_DS - Subproceso Fiscalización y Liquidación_x000a_Subdirección de Fiscalización Tributaria_x000a_"/>
    <n v="1"/>
    <x v="1"/>
  </r>
  <r>
    <x v="1"/>
    <x v="2"/>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1"/>
    <s v="DGF_x000a_NC - Subproceso Fiscalización y Liquidación_x000a_SD Fiscalización Tributaria _x000a_SD Fiscalización Internacional "/>
    <n v="1"/>
    <x v="1"/>
  </r>
  <r>
    <x v="1"/>
    <x v="2"/>
    <s v="INSP. 170700-29-2024-02-03 _x000a__x000a_H1, OB1, OB2 y OB3"/>
    <s v="RG01_x000a__x000a_RFC01"/>
    <s v="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
    <s v="RG01: Caducidad de las facultades de control de las obligaciones tributarias._x000a__x000a_RFC01: Exclusión de un contribuyente de un proceso de control de las obligaciones tributarias. "/>
    <s v="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seccionales y operativa,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1"/>
  </r>
  <r>
    <x v="1"/>
    <x v="2"/>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1"/>
  </r>
  <r>
    <x v="1"/>
    <x v="2"/>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1"/>
  </r>
  <r>
    <x v="1"/>
    <x v="2"/>
    <s v="INSP. 170700-29-2024-02-03 _x000a__x000a_H2, H3, H4, H5, H6, OB4, OB5 y OB6 "/>
    <s v="RFC02_x000a__x000a_RFC02"/>
    <s v="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
    <s v="RG02: Decisión final de un proceso de control por fuera de la norma._x000a__x000a_RFC02: Decisión final de un proceso de control ejecutado de forma irregular."/>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s v="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s v="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s v="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s v="H6: Se evidencian fallas en los controles tendientes a salvaguardar la integridad, confiabilidad y trazabilidad de la información."/>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s v="170700-29-2024-02-04_x000a__x000a__x000a_I1, H1, H2, H3, H4, H5, OB1 y OB2"/>
    <s v="RG01_x000a__x000a_RFC02"/>
    <s v="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
    <s v="RG01: Caducidad de facultades de control y prescripción de obligaciones_x000a__x000a_RFC01: Exclusión de un contribuyente de un proceso de control."/>
    <s v=" A1: Implementar el Sistema Informático de Registro, Seguimiento y Control de los contribuyentes ZESE."/>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5T00:00:00"/>
    <n v="46.857142857142854"/>
    <n v="1"/>
    <s v="DGF_x000a_NC - Subproceso: Fiscalización y Liquidación_x000a_Dirección General_x000a_Dirección de Gestión de Fiscalización_x000a_Subdirección de Fiscalización Tributaria_x000a_Coordinación de sistemas de información y Procedimiento de Fiscalización Tributaria"/>
    <n v="1"/>
    <x v="1"/>
  </r>
  <r>
    <x v="1"/>
    <x v="2"/>
    <m/>
    <m/>
    <s v="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
    <m/>
    <m/>
    <s v="1- Poner en producción el sistema informático."/>
    <s v="3.Sistema Informatico ZESE"/>
    <n v="1"/>
    <d v="2024-10-01T00:00:00"/>
    <d v="2025-09-25T00:00:00"/>
    <n v="51.285714285714285"/>
    <n v="1"/>
    <s v="DGF_x000a_NC - Subproceso Innovación y Tecnología_x000a_Subdirección de Gestión de Innovación y Tecnología."/>
    <n v="1"/>
    <x v="1"/>
  </r>
  <r>
    <x v="1"/>
    <x v="2"/>
    <m/>
    <m/>
    <s v="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12-01T00:00:00"/>
    <n v="47.714285714285715"/>
    <n v="1"/>
    <s v="DGF_x000a_NC - Subproceso: Fiscalización y Liquidación_x000a_Dirección de Gestión de Fiscalización_x000a_Subdirección de Fiscalización Tributaria_x000a_Coordinación de Pensamiento Estrategico de Fiscalización Tributaria."/>
    <n v="1"/>
    <x v="1"/>
  </r>
  <r>
    <x v="1"/>
    <x v="2"/>
    <m/>
    <m/>
    <m/>
    <m/>
    <m/>
    <s v="1- Ejecutar el control de acuerdo con los lineamientos diseñados en el memorando para mitigar el hallazgo identificado por ITRC. "/>
    <s v="2. Casos gestionados._x000a_"/>
    <n v="1"/>
    <d v="2025-03-01T00:00:00"/>
    <d v="2026-06-30T00:00:00"/>
    <n v="69.428571428571431"/>
    <n v="0.5"/>
    <s v="DGF_x000a_DS - Subproceso: Fiscalización y Liquidación_x000a_Direcciones Seccionales competentes"/>
    <n v="0.5"/>
    <x v="0"/>
  </r>
  <r>
    <x v="1"/>
    <x v="2"/>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6-06-30T00:00:00"/>
    <n v="65"/>
    <n v="0.66"/>
    <s v="DGF_x000a_NC Subproceso Planeación y cumplimiento_x000a_Subdirección de Estrategia y Analítica_x000a_Coordinación de Programas de Control de Facilitación "/>
    <n v="0.66"/>
    <x v="0"/>
  </r>
  <r>
    <x v="1"/>
    <x v="2"/>
    <m/>
    <m/>
    <m/>
    <m/>
    <m/>
    <s v="_x000a_1. Elaborar el memorando de lineamientos identificando las acciones a ejecutar de acuerdo al hallazgo identificado por ITRC."/>
    <s v="_x000a_2. Memorando de lineamientos de la acción de control de acuerdo con los hallazgos del informe ITRC "/>
    <n v="1"/>
    <d v="2025-01-01T00:00:00"/>
    <d v="2025-12-31T00:00:00"/>
    <n v="52"/>
    <n v="1"/>
    <s v="DGF_x000a_NC - Subproceso: Fiscalización y Liquidación_x000a_Dirección de Gestión de Fiscalización_x000a_Subdirección de Fiscalización Tributaria_x000a_Coordinación de Pensamiento Estrategico de Fiscalización Tributaria."/>
    <n v="1"/>
    <x v="1"/>
  </r>
  <r>
    <x v="1"/>
    <x v="2"/>
    <m/>
    <m/>
    <s v="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6-06-30T00:00:00"/>
    <n v="47.571428571428569"/>
    <n v="0.66"/>
    <s v="DGF_x000a_DS - Subproceso: Fiscalización y Liquidación_x000a_Direcciones Seccionales competentes"/>
    <n v="0.66"/>
    <x v="0"/>
  </r>
  <r>
    <x v="1"/>
    <x v="2"/>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1"/>
  </r>
  <r>
    <x v="1"/>
    <x v="2"/>
    <s v="170700-29-2025-02-05_x000a__x000a_I1, H1, H2, OB1, OB2, OB3,. OB4, OB5, OB6"/>
    <s v="RG1. _x000a__x000a_RFC1._x000a__x000a_RFC2_x000a_"/>
    <s v="H1. Error en la determinación de la sanción impuesta a la Agencia de Aduanas, determinada en el Requerimiento Especial Aduanero -REA No. 168 de 1 de noviembre de 2023 y en la Resolución 1633 de 26 de diciembre de 2023, mediante la cual se fijó a la sanción (actos administrativos revocados posteriormente)."/>
    <s v="RG1. Decisión final del proceso de control fuera de la norma_x000a__x000a_RFC1.Decisión final de un proceso de control basada en hechos falsos o información inexistente._x000a__x000a_RFC2. Exclusión de un obligado aduanero o cambiario de un proceso de contro"/>
    <s v="A4. Realizar Guía dirigida a los funcionarioos del proceso de fiscalización y liquidación la cual refleje el paso a paso para la cuantificación de las sanciones"/>
    <s v="Asignar Responsable en la Subdirección _x000a_Elaborar Lineamiento_x000a_Notificar Lineamiento"/>
    <s v="Documento Guía "/>
    <n v="1"/>
    <d v="2026-03-15T00:00:00"/>
    <d v="2026-12-31T00:00:00"/>
    <n v="41.571428571428569"/>
    <n v="0"/>
    <s v="DGF_x000a_Subdirección de Fiscalización Aduanera_x000a_(Grupo Informal Supervisión)"/>
    <n v="0"/>
    <x v="0"/>
  </r>
  <r>
    <x v="1"/>
    <x v="2"/>
    <m/>
    <m/>
    <s v="Exclusión de seis (6) obligados aduaneros del proceso de control en contravía de la actividad 4 del del procedimiento “DETERMINACIÓN DE SANCIONES ADUANERAS”-PR-COA-0263 versión 4."/>
    <m/>
    <s v="A5. Expedir un oficio mediante el cual se reitere la aplicación de todas las actividades establecidas en el procedimiento PR-COA-0263, especialmente aquella relacionada con la reunión de Nivel Directivo en donde se exponen los casos que fueron objeto de análisis o de depuración, para que se decida la apertura o no de la investigación._x000a_"/>
    <s v="Asignar Responsable en la Subdirección _x000a_Proferir Oficio_x000a_Notificar Oficio"/>
    <s v="Oficio Mediante el cual se reitere el Cumplimiento del procedimiento de Autocontrol"/>
    <n v="1"/>
    <d v="2026-03-15T00:00:00"/>
    <d v="2026-12-31T00:00:00"/>
    <n v="41.571428571428569"/>
    <n v="0"/>
    <s v="DGF_x000a_Subdirección de Fiscalización Aduanera_x000a_(Grupo Informal Supervisión)"/>
    <n v="0"/>
    <x v="0"/>
  </r>
  <r>
    <x v="1"/>
    <x v="2"/>
    <m/>
    <m/>
    <m/>
    <m/>
    <s v="A6. Expedir lineamiento para que las seccionales competentes en aplicación al procedimiento PR-COA-0263, realicen una revisión aleatoria periódica de las actas para corroborar que los insumos depurados estén incluidos en su totalidad en las mencionadas actas."/>
    <s v="Asignar Responsable en la Subdirección _x000a_Proferir Oficio_x000a_Notificar Oficio"/>
    <s v="Documento mediante el cual se expida el lineamiento."/>
    <n v="1"/>
    <d v="2026-03-15T00:00:00"/>
    <d v="2026-12-31T00:00:00"/>
    <n v="41.571428571428569"/>
    <n v="0"/>
    <s v="DGF_x000a_Subdirección de Fiscalización Aduanera_x000a_(Grupo Informal Supervisión)"/>
    <n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808A0B9-1F73-4428-87D0-31A689AC92BC}" name="TablaDinámica7" cacheId="56"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6:H59" firstHeaderRow="1" firstDataRow="1" firstDataCol="2" rowPageCount="1" colPageCount="1"/>
  <pivotFields count="17">
    <pivotField name="DIRECCIÓN/" axis="axisRow" compact="0" showAll="0">
      <items count="9">
        <item x="4"/>
        <item x="0"/>
        <item x="1"/>
        <item x="3"/>
        <item x="2"/>
        <item x="7"/>
        <item x="6"/>
        <item x="5"/>
        <item t="default"/>
      </items>
    </pivotField>
    <pivotField axis="axisPage" multipleItemSelectionAllowed="1" showAll="0" defaultSubtotal="0">
      <items count="3">
        <item x="1"/>
        <item x="0"/>
        <item x="2"/>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defaultSubtotal="0">
      <items count="2">
        <item x="1"/>
        <item x="0"/>
      </items>
    </pivotField>
  </pivotFields>
  <rowFields count="2">
    <field x="0"/>
    <field x="16"/>
  </rowFields>
  <rowItems count="23">
    <i>
      <x/>
    </i>
    <i r="1">
      <x/>
    </i>
    <i r="1">
      <x v="1"/>
    </i>
    <i>
      <x v="1"/>
    </i>
    <i r="1">
      <x/>
    </i>
    <i r="1">
      <x v="1"/>
    </i>
    <i>
      <x v="2"/>
    </i>
    <i r="1">
      <x/>
    </i>
    <i r="1">
      <x v="1"/>
    </i>
    <i>
      <x v="3"/>
    </i>
    <i r="1">
      <x/>
    </i>
    <i r="1">
      <x v="1"/>
    </i>
    <i>
      <x v="4"/>
    </i>
    <i r="1">
      <x/>
    </i>
    <i r="1">
      <x v="1"/>
    </i>
    <i>
      <x v="5"/>
    </i>
    <i r="1">
      <x/>
    </i>
    <i>
      <x v="6"/>
    </i>
    <i r="1">
      <x/>
    </i>
    <i>
      <x v="7"/>
    </i>
    <i r="1">
      <x/>
    </i>
    <i r="1">
      <x v="1"/>
    </i>
    <i t="grand">
      <x/>
    </i>
  </rowItems>
  <colItems count="1">
    <i/>
  </colItems>
  <pageFields count="1">
    <pageField fld="1" hier="-1"/>
  </pageFields>
  <dataFields count="1">
    <dataField name="TOTAL ESTADO DE CUMPLIMIENTO" fld="16" subtotal="count" baseField="0" baseItem="0" numFmtId="3"/>
  </dataFields>
  <formats count="226">
    <format dxfId="255">
      <pivotArea type="all" dataOnly="0" outline="0" fieldPosition="0"/>
    </format>
    <format dxfId="254">
      <pivotArea outline="0" collapsedLevelsAreSubtotals="1" fieldPosition="0"/>
    </format>
    <format dxfId="253">
      <pivotArea field="0" type="button" dataOnly="0" labelOnly="1" outline="0" axis="axisRow" fieldPosition="0"/>
    </format>
    <format dxfId="252">
      <pivotArea field="16" type="button" dataOnly="0" labelOnly="1" outline="0" axis="axisRow" fieldPosition="1"/>
    </format>
    <format dxfId="251">
      <pivotArea dataOnly="0" labelOnly="1" outline="0" axis="axisValues" fieldPosition="0"/>
    </format>
    <format dxfId="250">
      <pivotArea dataOnly="0" labelOnly="1" outline="0" fieldPosition="0">
        <references count="1">
          <reference field="0" count="0"/>
        </references>
      </pivotArea>
    </format>
    <format dxfId="249">
      <pivotArea dataOnly="0" labelOnly="1" fieldPosition="0">
        <references count="2">
          <reference field="0" count="1" selected="0">
            <x v="0"/>
          </reference>
          <reference field="16" count="2">
            <x v="0"/>
            <x v="1"/>
          </reference>
        </references>
      </pivotArea>
    </format>
    <format dxfId="248">
      <pivotArea dataOnly="0" labelOnly="1" fieldPosition="0">
        <references count="2">
          <reference field="0" count="1" selected="0">
            <x v="1"/>
          </reference>
          <reference field="16" count="2">
            <x v="0"/>
            <x v="1"/>
          </reference>
        </references>
      </pivotArea>
    </format>
    <format dxfId="247">
      <pivotArea dataOnly="0" labelOnly="1" fieldPosition="0">
        <references count="2">
          <reference field="0" count="1" selected="0">
            <x v="2"/>
          </reference>
          <reference field="16" count="2">
            <x v="0"/>
            <x v="1"/>
          </reference>
        </references>
      </pivotArea>
    </format>
    <format dxfId="246">
      <pivotArea dataOnly="0" labelOnly="1" fieldPosition="0">
        <references count="2">
          <reference field="0" count="1" selected="0">
            <x v="3"/>
          </reference>
          <reference field="16" count="0"/>
        </references>
      </pivotArea>
    </format>
    <format dxfId="245">
      <pivotArea dataOnly="0" labelOnly="1" fieldPosition="0">
        <references count="2">
          <reference field="0" count="1" selected="0">
            <x v="4"/>
          </reference>
          <reference field="16" count="2">
            <x v="0"/>
            <x v="1"/>
          </reference>
        </references>
      </pivotArea>
    </format>
    <format dxfId="244">
      <pivotArea dataOnly="0" labelOnly="1" fieldPosition="0">
        <references count="2">
          <reference field="0" count="1" selected="0">
            <x v="5"/>
          </reference>
          <reference field="16" count="2">
            <x v="0"/>
            <x v="1"/>
          </reference>
        </references>
      </pivotArea>
    </format>
    <format dxfId="243">
      <pivotArea type="all" dataOnly="0" outline="0" fieldPosition="0"/>
    </format>
    <format dxfId="242">
      <pivotArea outline="0" collapsedLevelsAreSubtotals="1" fieldPosition="0"/>
    </format>
    <format dxfId="241">
      <pivotArea field="0" type="button" dataOnly="0" labelOnly="1" outline="0" axis="axisRow" fieldPosition="0"/>
    </format>
    <format dxfId="240">
      <pivotArea field="16" type="button" dataOnly="0" labelOnly="1" outline="0" axis="axisRow" fieldPosition="1"/>
    </format>
    <format dxfId="239">
      <pivotArea dataOnly="0" labelOnly="1" outline="0" fieldPosition="0">
        <references count="1">
          <reference field="0" count="0"/>
        </references>
      </pivotArea>
    </format>
    <format dxfId="238">
      <pivotArea dataOnly="0" labelOnly="1" fieldPosition="0">
        <references count="2">
          <reference field="0" count="1" selected="0">
            <x v="0"/>
          </reference>
          <reference field="16" count="2">
            <x v="0"/>
            <x v="1"/>
          </reference>
        </references>
      </pivotArea>
    </format>
    <format dxfId="237">
      <pivotArea dataOnly="0" labelOnly="1" fieldPosition="0">
        <references count="2">
          <reference field="0" count="1" selected="0">
            <x v="1"/>
          </reference>
          <reference field="16" count="2">
            <x v="0"/>
            <x v="1"/>
          </reference>
        </references>
      </pivotArea>
    </format>
    <format dxfId="236">
      <pivotArea dataOnly="0" labelOnly="1" fieldPosition="0">
        <references count="2">
          <reference field="0" count="1" selected="0">
            <x v="2"/>
          </reference>
          <reference field="16" count="2">
            <x v="0"/>
            <x v="1"/>
          </reference>
        </references>
      </pivotArea>
    </format>
    <format dxfId="235">
      <pivotArea dataOnly="0" labelOnly="1" fieldPosition="0">
        <references count="2">
          <reference field="0" count="1" selected="0">
            <x v="3"/>
          </reference>
          <reference field="16" count="0"/>
        </references>
      </pivotArea>
    </format>
    <format dxfId="234">
      <pivotArea dataOnly="0" labelOnly="1" fieldPosition="0">
        <references count="2">
          <reference field="0" count="1" selected="0">
            <x v="4"/>
          </reference>
          <reference field="16" count="2">
            <x v="0"/>
            <x v="1"/>
          </reference>
        </references>
      </pivotArea>
    </format>
    <format dxfId="233">
      <pivotArea dataOnly="0" labelOnly="1" fieldPosition="0">
        <references count="2">
          <reference field="0" count="1" selected="0">
            <x v="5"/>
          </reference>
          <reference field="16" count="2">
            <x v="0"/>
            <x v="1"/>
          </reference>
        </references>
      </pivotArea>
    </format>
    <format dxfId="232">
      <pivotArea dataOnly="0" labelOnly="1" outline="0" axis="axisValues" fieldPosition="0"/>
    </format>
    <format dxfId="231">
      <pivotArea dataOnly="0" labelOnly="1" grandRow="1" outline="0" fieldPosition="0"/>
    </format>
    <format dxfId="230">
      <pivotArea type="all" dataOnly="0" outline="0" fieldPosition="0"/>
    </format>
    <format dxfId="229">
      <pivotArea outline="0" collapsedLevelsAreSubtotals="1" fieldPosition="0"/>
    </format>
    <format dxfId="228">
      <pivotArea field="0" type="button" dataOnly="0" labelOnly="1" outline="0" axis="axisRow" fieldPosition="0"/>
    </format>
    <format dxfId="227">
      <pivotArea field="16" type="button" dataOnly="0" labelOnly="1" outline="0" axis="axisRow" fieldPosition="1"/>
    </format>
    <format dxfId="226">
      <pivotArea dataOnly="0" labelOnly="1" outline="0" fieldPosition="0">
        <references count="1">
          <reference field="0" count="0"/>
        </references>
      </pivotArea>
    </format>
    <format dxfId="225">
      <pivotArea dataOnly="0" labelOnly="1" grandRow="1" outline="0" fieldPosition="0"/>
    </format>
    <format dxfId="224">
      <pivotArea dataOnly="0" labelOnly="1" fieldPosition="0">
        <references count="2">
          <reference field="0" count="1" selected="0">
            <x v="0"/>
          </reference>
          <reference field="16" count="2">
            <x v="0"/>
            <x v="1"/>
          </reference>
        </references>
      </pivotArea>
    </format>
    <format dxfId="223">
      <pivotArea dataOnly="0" labelOnly="1" fieldPosition="0">
        <references count="2">
          <reference field="0" count="1" selected="0">
            <x v="1"/>
          </reference>
          <reference field="16" count="2">
            <x v="0"/>
            <x v="1"/>
          </reference>
        </references>
      </pivotArea>
    </format>
    <format dxfId="222">
      <pivotArea dataOnly="0" labelOnly="1" fieldPosition="0">
        <references count="2">
          <reference field="0" count="1" selected="0">
            <x v="2"/>
          </reference>
          <reference field="16" count="2">
            <x v="0"/>
            <x v="1"/>
          </reference>
        </references>
      </pivotArea>
    </format>
    <format dxfId="221">
      <pivotArea dataOnly="0" labelOnly="1" fieldPosition="0">
        <references count="2">
          <reference field="0" count="1" selected="0">
            <x v="3"/>
          </reference>
          <reference field="16" count="0"/>
        </references>
      </pivotArea>
    </format>
    <format dxfId="220">
      <pivotArea dataOnly="0" labelOnly="1" fieldPosition="0">
        <references count="2">
          <reference field="0" count="1" selected="0">
            <x v="4"/>
          </reference>
          <reference field="16" count="2">
            <x v="0"/>
            <x v="1"/>
          </reference>
        </references>
      </pivotArea>
    </format>
    <format dxfId="219">
      <pivotArea dataOnly="0" labelOnly="1" fieldPosition="0">
        <references count="2">
          <reference field="0" count="1" selected="0">
            <x v="5"/>
          </reference>
          <reference field="16" count="2">
            <x v="0"/>
            <x v="1"/>
          </reference>
        </references>
      </pivotArea>
    </format>
    <format dxfId="218">
      <pivotArea dataOnly="0" labelOnly="1" outline="0" axis="axisValues" fieldPosition="0"/>
    </format>
    <format dxfId="217">
      <pivotArea field="0" type="button" dataOnly="0" labelOnly="1" outline="0" axis="axisRow" fieldPosition="0"/>
    </format>
    <format dxfId="216">
      <pivotArea field="16" type="button" dataOnly="0" labelOnly="1" outline="0" axis="axisRow" fieldPosition="1"/>
    </format>
    <format dxfId="215">
      <pivotArea dataOnly="0" labelOnly="1" outline="0" axis="axisValues" fieldPosition="0"/>
    </format>
    <format dxfId="214">
      <pivotArea type="all" dataOnly="0" outline="0" fieldPosition="0"/>
    </format>
    <format dxfId="213">
      <pivotArea dataOnly="0" labelOnly="1" outline="0" fieldPosition="0">
        <references count="1">
          <reference field="0" count="0"/>
        </references>
      </pivotArea>
    </format>
    <format dxfId="212">
      <pivotArea dataOnly="0" labelOnly="1" outline="0" offset="A256" fieldPosition="0">
        <references count="1">
          <reference field="0" count="1">
            <x v="1"/>
          </reference>
        </references>
      </pivotArea>
    </format>
    <format dxfId="211">
      <pivotArea dataOnly="0" labelOnly="1" outline="0" offset="A256" fieldPosition="0">
        <references count="1">
          <reference field="0" count="1">
            <x v="2"/>
          </reference>
        </references>
      </pivotArea>
    </format>
    <format dxfId="210">
      <pivotArea dataOnly="0" labelOnly="1" outline="0" offset="A256" fieldPosition="0">
        <references count="1">
          <reference field="0" count="1">
            <x v="3"/>
          </reference>
        </references>
      </pivotArea>
    </format>
    <format dxfId="209">
      <pivotArea dataOnly="0" labelOnly="1" outline="0" offset="A256" fieldPosition="0">
        <references count="1">
          <reference field="0" count="1">
            <x v="4"/>
          </reference>
        </references>
      </pivotArea>
    </format>
    <format dxfId="208">
      <pivotArea dataOnly="0" labelOnly="1" outline="0" offset="A256" fieldPosition="0">
        <references count="1">
          <reference field="0" count="1">
            <x v="5"/>
          </reference>
        </references>
      </pivotArea>
    </format>
    <format dxfId="207">
      <pivotArea collapsedLevelsAreSubtotals="1" fieldPosition="0">
        <references count="2">
          <reference field="0" count="1" selected="0">
            <x v="0"/>
          </reference>
          <reference field="16" count="2">
            <x v="0"/>
            <x v="1"/>
          </reference>
        </references>
      </pivotArea>
    </format>
    <format dxfId="206">
      <pivotArea collapsedLevelsAreSubtotals="1" fieldPosition="0">
        <references count="2">
          <reference field="0" count="1" selected="0">
            <x v="2"/>
          </reference>
          <reference field="16" count="2">
            <x v="0"/>
            <x v="1"/>
          </reference>
        </references>
      </pivotArea>
    </format>
    <format dxfId="205">
      <pivotArea collapsedLevelsAreSubtotals="1" fieldPosition="0">
        <references count="2">
          <reference field="0" count="1" selected="0">
            <x v="3"/>
          </reference>
          <reference field="16" count="0"/>
        </references>
      </pivotArea>
    </format>
    <format dxfId="204">
      <pivotArea collapsedLevelsAreSubtotals="1" fieldPosition="0">
        <references count="2">
          <reference field="0" count="1" selected="0">
            <x v="5"/>
          </reference>
          <reference field="16" count="2">
            <x v="0"/>
            <x v="1"/>
          </reference>
        </references>
      </pivotArea>
    </format>
    <format dxfId="203">
      <pivotArea dataOnly="0" labelOnly="1" outline="0" fieldPosition="0">
        <references count="1">
          <reference field="0" count="0"/>
        </references>
      </pivotArea>
    </format>
    <format dxfId="202">
      <pivotArea dataOnly="0" labelOnly="1" fieldPosition="0">
        <references count="2">
          <reference field="0" count="1" selected="0">
            <x v="0"/>
          </reference>
          <reference field="16" count="2">
            <x v="0"/>
            <x v="1"/>
          </reference>
        </references>
      </pivotArea>
    </format>
    <format dxfId="201">
      <pivotArea dataOnly="0" labelOnly="1" fieldPosition="0">
        <references count="2">
          <reference field="0" count="1" selected="0">
            <x v="1"/>
          </reference>
          <reference field="16" count="2">
            <x v="0"/>
            <x v="1"/>
          </reference>
        </references>
      </pivotArea>
    </format>
    <format dxfId="200">
      <pivotArea dataOnly="0" labelOnly="1" fieldPosition="0">
        <references count="2">
          <reference field="0" count="1" selected="0">
            <x v="2"/>
          </reference>
          <reference field="16" count="2">
            <x v="0"/>
            <x v="1"/>
          </reference>
        </references>
      </pivotArea>
    </format>
    <format dxfId="199">
      <pivotArea dataOnly="0" labelOnly="1" fieldPosition="0">
        <references count="2">
          <reference field="0" count="1" selected="0">
            <x v="3"/>
          </reference>
          <reference field="16" count="0"/>
        </references>
      </pivotArea>
    </format>
    <format dxfId="198">
      <pivotArea dataOnly="0" labelOnly="1" fieldPosition="0">
        <references count="2">
          <reference field="0" count="1" selected="0">
            <x v="4"/>
          </reference>
          <reference field="16" count="2">
            <x v="0"/>
            <x v="1"/>
          </reference>
        </references>
      </pivotArea>
    </format>
    <format dxfId="197">
      <pivotArea dataOnly="0" labelOnly="1" fieldPosition="0">
        <references count="2">
          <reference field="0" count="1" selected="0">
            <x v="5"/>
          </reference>
          <reference field="16" count="2">
            <x v="0"/>
            <x v="1"/>
          </reference>
        </references>
      </pivotArea>
    </format>
    <format dxfId="196">
      <pivotArea collapsedLevelsAreSubtotals="1" fieldPosition="0">
        <references count="2">
          <reference field="0" count="1" selected="0">
            <x v="0"/>
          </reference>
          <reference field="16" count="2">
            <x v="0"/>
            <x v="1"/>
          </reference>
        </references>
      </pivotArea>
    </format>
    <format dxfId="195">
      <pivotArea collapsedLevelsAreSubtotals="1" fieldPosition="0">
        <references count="2">
          <reference field="0" count="1" selected="0">
            <x v="2"/>
          </reference>
          <reference field="16" count="2">
            <x v="0"/>
            <x v="1"/>
          </reference>
        </references>
      </pivotArea>
    </format>
    <format dxfId="194">
      <pivotArea collapsedLevelsAreSubtotals="1" fieldPosition="0">
        <references count="2">
          <reference field="0" count="1" selected="0">
            <x v="3"/>
          </reference>
          <reference field="16" count="0"/>
        </references>
      </pivotArea>
    </format>
    <format dxfId="193">
      <pivotArea collapsedLevelsAreSubtotals="1" fieldPosition="0">
        <references count="2">
          <reference field="0" count="1" selected="0">
            <x v="5"/>
          </reference>
          <reference field="16" count="2">
            <x v="0"/>
            <x v="1"/>
          </reference>
        </references>
      </pivotArea>
    </format>
    <format dxfId="192">
      <pivotArea dataOnly="0" labelOnly="1" outline="0" fieldPosition="0">
        <references count="1">
          <reference field="0" count="0"/>
        </references>
      </pivotArea>
    </format>
    <format dxfId="191">
      <pivotArea dataOnly="0" labelOnly="1" fieldPosition="0">
        <references count="2">
          <reference field="0" count="1" selected="0">
            <x v="0"/>
          </reference>
          <reference field="16" count="2">
            <x v="0"/>
            <x v="1"/>
          </reference>
        </references>
      </pivotArea>
    </format>
    <format dxfId="190">
      <pivotArea dataOnly="0" labelOnly="1" fieldPosition="0">
        <references count="2">
          <reference field="0" count="1" selected="0">
            <x v="1"/>
          </reference>
          <reference field="16" count="2">
            <x v="0"/>
            <x v="1"/>
          </reference>
        </references>
      </pivotArea>
    </format>
    <format dxfId="189">
      <pivotArea dataOnly="0" labelOnly="1" fieldPosition="0">
        <references count="2">
          <reference field="0" count="1" selected="0">
            <x v="2"/>
          </reference>
          <reference field="16" count="2">
            <x v="0"/>
            <x v="1"/>
          </reference>
        </references>
      </pivotArea>
    </format>
    <format dxfId="188">
      <pivotArea dataOnly="0" labelOnly="1" fieldPosition="0">
        <references count="2">
          <reference field="0" count="1" selected="0">
            <x v="3"/>
          </reference>
          <reference field="16" count="0"/>
        </references>
      </pivotArea>
    </format>
    <format dxfId="187">
      <pivotArea dataOnly="0" labelOnly="1" fieldPosition="0">
        <references count="2">
          <reference field="0" count="1" selected="0">
            <x v="4"/>
          </reference>
          <reference field="16" count="2">
            <x v="0"/>
            <x v="1"/>
          </reference>
        </references>
      </pivotArea>
    </format>
    <format dxfId="186">
      <pivotArea dataOnly="0" labelOnly="1" fieldPosition="0">
        <references count="2">
          <reference field="0" count="1" selected="0">
            <x v="5"/>
          </reference>
          <reference field="16" count="2">
            <x v="0"/>
            <x v="1"/>
          </reference>
        </references>
      </pivotArea>
    </format>
    <format dxfId="185">
      <pivotArea grandRow="1" outline="0" collapsedLevelsAreSubtotals="1" fieldPosition="0"/>
    </format>
    <format dxfId="184">
      <pivotArea dataOnly="0" labelOnly="1" outline="0" fieldPosition="0">
        <references count="1">
          <reference field="0" count="1">
            <x v="1"/>
          </reference>
        </references>
      </pivotArea>
    </format>
    <format dxfId="183">
      <pivotArea dataOnly="0" labelOnly="1" outline="0" fieldPosition="0">
        <references count="1">
          <reference field="0" count="1">
            <x v="2"/>
          </reference>
        </references>
      </pivotArea>
    </format>
    <format dxfId="182">
      <pivotArea dataOnly="0" labelOnly="1" outline="0" fieldPosition="0">
        <references count="1">
          <reference field="0" count="1">
            <x v="3"/>
          </reference>
        </references>
      </pivotArea>
    </format>
    <format dxfId="181">
      <pivotArea dataOnly="0" labelOnly="1" outline="0" fieldPosition="0">
        <references count="1">
          <reference field="0" count="1">
            <x v="4"/>
          </reference>
        </references>
      </pivotArea>
    </format>
    <format dxfId="180">
      <pivotArea dataOnly="0" labelOnly="1" outline="0" fieldPosition="0">
        <references count="1">
          <reference field="0" count="1">
            <x v="5"/>
          </reference>
        </references>
      </pivotArea>
    </format>
    <format dxfId="179">
      <pivotArea dataOnly="0" labelOnly="1" fieldPosition="0">
        <references count="2">
          <reference field="0" count="1" selected="0">
            <x v="0"/>
          </reference>
          <reference field="16" count="2">
            <x v="0"/>
            <x v="1"/>
          </reference>
        </references>
      </pivotArea>
    </format>
    <format dxfId="178">
      <pivotArea dataOnly="0" labelOnly="1" fieldPosition="0">
        <references count="2">
          <reference field="0" count="1" selected="0">
            <x v="1"/>
          </reference>
          <reference field="16" count="2">
            <x v="0"/>
            <x v="1"/>
          </reference>
        </references>
      </pivotArea>
    </format>
    <format dxfId="177">
      <pivotArea dataOnly="0" labelOnly="1" fieldPosition="0">
        <references count="2">
          <reference field="0" count="1" selected="0">
            <x v="2"/>
          </reference>
          <reference field="16" count="2">
            <x v="0"/>
            <x v="1"/>
          </reference>
        </references>
      </pivotArea>
    </format>
    <format dxfId="176">
      <pivotArea dataOnly="0" labelOnly="1" fieldPosition="0">
        <references count="2">
          <reference field="0" count="1" selected="0">
            <x v="3"/>
          </reference>
          <reference field="16" count="0"/>
        </references>
      </pivotArea>
    </format>
    <format dxfId="175">
      <pivotArea dataOnly="0" labelOnly="1" fieldPosition="0">
        <references count="2">
          <reference field="0" count="1" selected="0">
            <x v="4"/>
          </reference>
          <reference field="16" count="2">
            <x v="0"/>
            <x v="1"/>
          </reference>
        </references>
      </pivotArea>
    </format>
    <format dxfId="174">
      <pivotArea dataOnly="0" labelOnly="1" fieldPosition="0">
        <references count="2">
          <reference field="0" count="1" selected="0">
            <x v="5"/>
          </reference>
          <reference field="16" count="2">
            <x v="0"/>
            <x v="1"/>
          </reference>
        </references>
      </pivotArea>
    </format>
    <format dxfId="173">
      <pivotArea type="all" dataOnly="0" outline="0" fieldPosition="0"/>
    </format>
    <format dxfId="172">
      <pivotArea dataOnly="0" labelOnly="1" grandRow="1" outline="0" fieldPosition="0"/>
    </format>
    <format dxfId="171">
      <pivotArea dataOnly="0" labelOnly="1" fieldPosition="0">
        <references count="2">
          <reference field="0" count="1" selected="0">
            <x v="2"/>
          </reference>
          <reference field="16" count="2">
            <x v="0"/>
            <x v="1"/>
          </reference>
        </references>
      </pivotArea>
    </format>
    <format dxfId="170">
      <pivotArea dataOnly="0" labelOnly="1" fieldPosition="0">
        <references count="2">
          <reference field="0" count="1" selected="0">
            <x v="3"/>
          </reference>
          <reference field="16" count="0"/>
        </references>
      </pivotArea>
    </format>
    <format dxfId="169">
      <pivotArea dataOnly="0" labelOnly="1" fieldPosition="0">
        <references count="2">
          <reference field="0" count="1" selected="0">
            <x v="5"/>
          </reference>
          <reference field="16" count="2">
            <x v="0"/>
            <x v="1"/>
          </reference>
        </references>
      </pivotArea>
    </format>
    <format dxfId="168">
      <pivotArea collapsedLevelsAreSubtotals="1" fieldPosition="0">
        <references count="2">
          <reference field="0" count="1" selected="0">
            <x v="0"/>
          </reference>
          <reference field="16" count="2">
            <x v="0"/>
            <x v="1"/>
          </reference>
        </references>
      </pivotArea>
    </format>
    <format dxfId="167">
      <pivotArea collapsedLevelsAreSubtotals="1" fieldPosition="0">
        <references count="2">
          <reference field="0" count="1" selected="0">
            <x v="1"/>
          </reference>
          <reference field="16" count="2">
            <x v="0"/>
            <x v="1"/>
          </reference>
        </references>
      </pivotArea>
    </format>
    <format dxfId="166">
      <pivotArea collapsedLevelsAreSubtotals="1" fieldPosition="0">
        <references count="2">
          <reference field="0" count="1" selected="0">
            <x v="2"/>
          </reference>
          <reference field="16" count="2">
            <x v="0"/>
            <x v="1"/>
          </reference>
        </references>
      </pivotArea>
    </format>
    <format dxfId="165">
      <pivotArea collapsedLevelsAreSubtotals="1" fieldPosition="0">
        <references count="2">
          <reference field="0" count="1" selected="0">
            <x v="3"/>
          </reference>
          <reference field="16" count="0"/>
        </references>
      </pivotArea>
    </format>
    <format dxfId="164">
      <pivotArea collapsedLevelsAreSubtotals="1" fieldPosition="0">
        <references count="2">
          <reference field="0" count="1" selected="0">
            <x v="5"/>
          </reference>
          <reference field="16" count="2">
            <x v="0"/>
            <x v="1"/>
          </reference>
        </references>
      </pivotArea>
    </format>
    <format dxfId="163">
      <pivotArea dataOnly="0" labelOnly="1" fieldPosition="0">
        <references count="2">
          <reference field="0" count="1" selected="0">
            <x v="0"/>
          </reference>
          <reference field="16" count="2">
            <x v="0"/>
            <x v="1"/>
          </reference>
        </references>
      </pivotArea>
    </format>
    <format dxfId="162">
      <pivotArea dataOnly="0" labelOnly="1" fieldPosition="0">
        <references count="2">
          <reference field="0" count="1" selected="0">
            <x v="1"/>
          </reference>
          <reference field="16" count="2">
            <x v="0"/>
            <x v="1"/>
          </reference>
        </references>
      </pivotArea>
    </format>
    <format dxfId="161">
      <pivotArea dataOnly="0" labelOnly="1" fieldPosition="0">
        <references count="2">
          <reference field="0" count="1" selected="0">
            <x v="2"/>
          </reference>
          <reference field="16" count="2">
            <x v="0"/>
            <x v="1"/>
          </reference>
        </references>
      </pivotArea>
    </format>
    <format dxfId="160">
      <pivotArea dataOnly="0" labelOnly="1" fieldPosition="0">
        <references count="2">
          <reference field="0" count="1" selected="0">
            <x v="3"/>
          </reference>
          <reference field="16" count="0"/>
        </references>
      </pivotArea>
    </format>
    <format dxfId="159">
      <pivotArea dataOnly="0" labelOnly="1" fieldPosition="0">
        <references count="2">
          <reference field="0" count="1" selected="0">
            <x v="5"/>
          </reference>
          <reference field="16" count="2">
            <x v="0"/>
            <x v="1"/>
          </reference>
        </references>
      </pivotArea>
    </format>
    <format dxfId="158">
      <pivotArea collapsedLevelsAreSubtotals="1" fieldPosition="0">
        <references count="2">
          <reference field="0" count="1" selected="0">
            <x v="0"/>
          </reference>
          <reference field="16" count="1">
            <x v="0"/>
          </reference>
        </references>
      </pivotArea>
    </format>
    <format dxfId="157">
      <pivotArea dataOnly="0" labelOnly="1" fieldPosition="0">
        <references count="2">
          <reference field="0" count="1" selected="0">
            <x v="0"/>
          </reference>
          <reference field="16" count="1">
            <x v="0"/>
          </reference>
        </references>
      </pivotArea>
    </format>
    <format dxfId="156">
      <pivotArea collapsedLevelsAreSubtotals="1" fieldPosition="0">
        <references count="2">
          <reference field="0" count="1" selected="0">
            <x v="1"/>
          </reference>
          <reference field="16" count="1">
            <x v="0"/>
          </reference>
        </references>
      </pivotArea>
    </format>
    <format dxfId="155">
      <pivotArea dataOnly="0" labelOnly="1" fieldPosition="0">
        <references count="2">
          <reference field="0" count="1" selected="0">
            <x v="1"/>
          </reference>
          <reference field="16" count="1">
            <x v="0"/>
          </reference>
        </references>
      </pivotArea>
    </format>
    <format dxfId="154">
      <pivotArea collapsedLevelsAreSubtotals="1" fieldPosition="0">
        <references count="2">
          <reference field="0" count="1" selected="0">
            <x v="2"/>
          </reference>
          <reference field="16" count="1">
            <x v="0"/>
          </reference>
        </references>
      </pivotArea>
    </format>
    <format dxfId="153">
      <pivotArea dataOnly="0" labelOnly="1" fieldPosition="0">
        <references count="2">
          <reference field="0" count="1" selected="0">
            <x v="2"/>
          </reference>
          <reference field="16" count="1">
            <x v="0"/>
          </reference>
        </references>
      </pivotArea>
    </format>
    <format dxfId="152">
      <pivotArea collapsedLevelsAreSubtotals="1" fieldPosition="0">
        <references count="2">
          <reference field="0" count="1" selected="0">
            <x v="3"/>
          </reference>
          <reference field="16" count="1">
            <x v="0"/>
          </reference>
        </references>
      </pivotArea>
    </format>
    <format dxfId="151">
      <pivotArea dataOnly="0" labelOnly="1" fieldPosition="0">
        <references count="2">
          <reference field="0" count="1" selected="0">
            <x v="3"/>
          </reference>
          <reference field="16" count="1">
            <x v="0"/>
          </reference>
        </references>
      </pivotArea>
    </format>
    <format dxfId="150">
      <pivotArea grandRow="1" outline="0" collapsedLevelsAreSubtotals="1" fieldPosition="0"/>
    </format>
    <format dxfId="149">
      <pivotArea dataOnly="0" labelOnly="1" grandRow="1" outline="0" offset="IV256" fieldPosition="0"/>
    </format>
    <format dxfId="148">
      <pivotArea grandRow="1" outline="0" collapsedLevelsAreSubtotals="1" fieldPosition="0"/>
    </format>
    <format dxfId="147">
      <pivotArea dataOnly="0" labelOnly="1" grandRow="1" outline="0" offset="IV256" fieldPosition="0"/>
    </format>
    <format dxfId="146">
      <pivotArea dataOnly="0" labelOnly="1" grandRow="1" outline="0" offset="A256" fieldPosition="0"/>
    </format>
    <format dxfId="145">
      <pivotArea dataOnly="0" labelOnly="1" grandRow="1" outline="0" offset="A256" fieldPosition="0"/>
    </format>
    <format dxfId="144">
      <pivotArea type="all" dataOnly="0" outline="0" fieldPosition="0"/>
    </format>
    <format dxfId="143">
      <pivotArea outline="0" collapsedLevelsAreSubtotals="1" fieldPosition="0"/>
    </format>
    <format dxfId="142">
      <pivotArea field="0" type="button" dataOnly="0" labelOnly="1" outline="0" axis="axisRow" fieldPosition="0"/>
    </format>
    <format dxfId="141">
      <pivotArea field="16" type="button" dataOnly="0" labelOnly="1" outline="0" axis="axisRow" fieldPosition="1"/>
    </format>
    <format dxfId="140">
      <pivotArea dataOnly="0" labelOnly="1" outline="0" fieldPosition="0">
        <references count="1">
          <reference field="0" count="0"/>
        </references>
      </pivotArea>
    </format>
    <format dxfId="139">
      <pivotArea dataOnly="0" labelOnly="1" grandRow="1" outline="0" fieldPosition="0"/>
    </format>
    <format dxfId="138">
      <pivotArea dataOnly="0" labelOnly="1" outline="0" axis="axisValues" fieldPosition="0"/>
    </format>
    <format dxfId="137">
      <pivotArea field="1" type="button" dataOnly="0" labelOnly="1" outline="0" axis="axisPage" fieldPosition="0"/>
    </format>
    <format dxfId="136">
      <pivotArea field="1" type="button" dataOnly="0" labelOnly="1" outline="0" axis="axisPage" fieldPosition="0"/>
    </format>
    <format dxfId="135">
      <pivotArea field="0" type="button" dataOnly="0" labelOnly="1" outline="0" axis="axisRow" fieldPosition="0"/>
    </format>
    <format dxfId="134">
      <pivotArea field="16" type="button" dataOnly="0" labelOnly="1" outline="0" axis="axisRow" fieldPosition="1"/>
    </format>
    <format dxfId="133">
      <pivotArea dataOnly="0" labelOnly="1" outline="0" axis="axisValues" fieldPosition="0"/>
    </format>
    <format dxfId="132">
      <pivotArea grandRow="1" outline="0" collapsedLevelsAreSubtotals="1" fieldPosition="0"/>
    </format>
    <format dxfId="131">
      <pivotArea dataOnly="0" labelOnly="1" grandRow="1" outline="0" fieldPosition="0"/>
    </format>
    <format dxfId="130">
      <pivotArea dataOnly="0" labelOnly="1" outline="0" fieldPosition="0">
        <references count="1">
          <reference field="0" count="2">
            <x v="1"/>
            <x v="2"/>
          </reference>
        </references>
      </pivotArea>
    </format>
    <format dxfId="129">
      <pivotArea collapsedLevelsAreSubtotals="1" fieldPosition="0">
        <references count="2">
          <reference field="0" count="1" selected="0">
            <x v="0"/>
          </reference>
          <reference field="16" count="0"/>
        </references>
      </pivotArea>
    </format>
    <format dxfId="128">
      <pivotArea dataOnly="0" labelOnly="1" fieldPosition="0">
        <references count="2">
          <reference field="0" count="1" selected="0">
            <x v="0"/>
          </reference>
          <reference field="16" count="0"/>
        </references>
      </pivotArea>
    </format>
    <format dxfId="127">
      <pivotArea collapsedLevelsAreSubtotals="1" fieldPosition="0">
        <references count="2">
          <reference field="0" count="1" selected="0">
            <x v="1"/>
          </reference>
          <reference field="16" count="0"/>
        </references>
      </pivotArea>
    </format>
    <format dxfId="126">
      <pivotArea dataOnly="0" labelOnly="1" outline="0" fieldPosition="0">
        <references count="1">
          <reference field="0" count="1">
            <x v="1"/>
          </reference>
        </references>
      </pivotArea>
    </format>
    <format dxfId="125">
      <pivotArea dataOnly="0" labelOnly="1" fieldPosition="0">
        <references count="2">
          <reference field="0" count="1" selected="0">
            <x v="1"/>
          </reference>
          <reference field="16" count="0"/>
        </references>
      </pivotArea>
    </format>
    <format dxfId="124">
      <pivotArea collapsedLevelsAreSubtotals="1" fieldPosition="0">
        <references count="2">
          <reference field="0" count="1" selected="0">
            <x v="2"/>
          </reference>
          <reference field="16" count="0"/>
        </references>
      </pivotArea>
    </format>
    <format dxfId="123">
      <pivotArea dataOnly="0" labelOnly="1" outline="0" fieldPosition="0">
        <references count="1">
          <reference field="0" count="1">
            <x v="2"/>
          </reference>
        </references>
      </pivotArea>
    </format>
    <format dxfId="122">
      <pivotArea dataOnly="0" labelOnly="1" fieldPosition="0">
        <references count="2">
          <reference field="0" count="1" selected="0">
            <x v="2"/>
          </reference>
          <reference field="16" count="0"/>
        </references>
      </pivotArea>
    </format>
    <format dxfId="121">
      <pivotArea collapsedLevelsAreSubtotals="1" fieldPosition="0">
        <references count="2">
          <reference field="0" count="1" selected="0">
            <x v="3"/>
          </reference>
          <reference field="16" count="0"/>
        </references>
      </pivotArea>
    </format>
    <format dxfId="120">
      <pivotArea dataOnly="0" labelOnly="1" outline="0" fieldPosition="0">
        <references count="1">
          <reference field="0" count="1">
            <x v="3"/>
          </reference>
        </references>
      </pivotArea>
    </format>
    <format dxfId="119">
      <pivotArea dataOnly="0" labelOnly="1" fieldPosition="0">
        <references count="2">
          <reference field="0" count="1" selected="0">
            <x v="3"/>
          </reference>
          <reference field="16" count="0"/>
        </references>
      </pivotArea>
    </format>
    <format dxfId="118">
      <pivotArea collapsedLevelsAreSubtotals="1" fieldPosition="0">
        <references count="2">
          <reference field="0" count="1" selected="0">
            <x v="4"/>
          </reference>
          <reference field="16" count="0"/>
        </references>
      </pivotArea>
    </format>
    <format dxfId="117">
      <pivotArea dataOnly="0" labelOnly="1" outline="0" fieldPosition="0">
        <references count="1">
          <reference field="0" count="1">
            <x v="4"/>
          </reference>
        </references>
      </pivotArea>
    </format>
    <format dxfId="116">
      <pivotArea dataOnly="0" labelOnly="1" fieldPosition="0">
        <references count="2">
          <reference field="0" count="1" selected="0">
            <x v="4"/>
          </reference>
          <reference field="16" count="0"/>
        </references>
      </pivotArea>
    </format>
    <format dxfId="115">
      <pivotArea dataOnly="0" labelOnly="1" outline="0" fieldPosition="0">
        <references count="1">
          <reference field="0" count="1">
            <x v="5"/>
          </reference>
        </references>
      </pivotArea>
    </format>
    <format dxfId="114">
      <pivotArea collapsedLevelsAreSubtotals="1" fieldPosition="0">
        <references count="2">
          <reference field="0" count="1" selected="0">
            <x v="6"/>
          </reference>
          <reference field="16" count="0"/>
        </references>
      </pivotArea>
    </format>
    <format dxfId="113">
      <pivotArea dataOnly="0" labelOnly="1" fieldPosition="0">
        <references count="2">
          <reference field="0" count="1" selected="0">
            <x v="6"/>
          </reference>
          <reference field="16" count="0"/>
        </references>
      </pivotArea>
    </format>
    <format dxfId="112">
      <pivotArea collapsedLevelsAreSubtotals="1" fieldPosition="0">
        <references count="2">
          <reference field="0" count="1" selected="0">
            <x v="7"/>
          </reference>
          <reference field="16" count="1">
            <x v="1"/>
          </reference>
        </references>
      </pivotArea>
    </format>
    <format dxfId="111">
      <pivotArea dataOnly="0" labelOnly="1" fieldPosition="0">
        <references count="2">
          <reference field="0" count="1" selected="0">
            <x v="7"/>
          </reference>
          <reference field="16" count="1">
            <x v="1"/>
          </reference>
        </references>
      </pivotArea>
    </format>
    <format dxfId="110">
      <pivotArea dataOnly="0" labelOnly="1" outline="0" fieldPosition="0">
        <references count="1">
          <reference field="0" count="1">
            <x v="1"/>
          </reference>
        </references>
      </pivotArea>
    </format>
    <format dxfId="109">
      <pivotArea dataOnly="0" labelOnly="1" outline="0" fieldPosition="0">
        <references count="1">
          <reference field="0" count="1">
            <x v="2"/>
          </reference>
        </references>
      </pivotArea>
    </format>
    <format dxfId="108">
      <pivotArea dataOnly="0" labelOnly="1" outline="0" fieldPosition="0">
        <references count="1">
          <reference field="0" count="1">
            <x v="4"/>
          </reference>
        </references>
      </pivotArea>
    </format>
    <format dxfId="107">
      <pivotArea dataOnly="0" labelOnly="1" outline="0" fieldPosition="0">
        <references count="1">
          <reference field="0" count="1">
            <x v="3"/>
          </reference>
        </references>
      </pivotArea>
    </format>
    <format dxfId="106">
      <pivotArea dataOnly="0" labelOnly="1" outline="0" fieldPosition="0">
        <references count="1">
          <reference field="0" count="1">
            <x v="5"/>
          </reference>
        </references>
      </pivotArea>
    </format>
    <format dxfId="105">
      <pivotArea type="all" dataOnly="0" outline="0" fieldPosition="0"/>
    </format>
    <format dxfId="104">
      <pivotArea dataOnly="0" labelOnly="1" fieldPosition="0">
        <references count="2">
          <reference field="0" count="1" selected="0">
            <x v="0"/>
          </reference>
          <reference field="16" count="2">
            <x v="0"/>
            <x v="1"/>
          </reference>
        </references>
      </pivotArea>
    </format>
    <format dxfId="103">
      <pivotArea dataOnly="0" labelOnly="1" fieldPosition="0">
        <references count="2">
          <reference field="0" count="1" selected="0">
            <x v="1"/>
          </reference>
          <reference field="16" count="2">
            <x v="0"/>
            <x v="1"/>
          </reference>
        </references>
      </pivotArea>
    </format>
    <format dxfId="102">
      <pivotArea dataOnly="0" labelOnly="1" fieldPosition="0">
        <references count="2">
          <reference field="0" count="1" selected="0">
            <x v="2"/>
          </reference>
          <reference field="16" count="2">
            <x v="0"/>
            <x v="1"/>
          </reference>
        </references>
      </pivotArea>
    </format>
    <format dxfId="101">
      <pivotArea dataOnly="0" labelOnly="1" fieldPosition="0">
        <references count="2">
          <reference field="0" count="1" selected="0">
            <x v="3"/>
          </reference>
          <reference field="16" count="0"/>
        </references>
      </pivotArea>
    </format>
    <format dxfId="100">
      <pivotArea dataOnly="0" labelOnly="1" fieldPosition="0">
        <references count="2">
          <reference field="0" count="1" selected="0">
            <x v="4"/>
          </reference>
          <reference field="16" count="2">
            <x v="0"/>
            <x v="1"/>
          </reference>
        </references>
      </pivotArea>
    </format>
    <format dxfId="99">
      <pivotArea outline="0" fieldPosition="0">
        <references count="1">
          <reference field="4294967294" count="1">
            <x v="0"/>
          </reference>
        </references>
      </pivotArea>
    </format>
    <format dxfId="98">
      <pivotArea dataOnly="0" fieldPosition="0">
        <references count="1">
          <reference field="16" count="1">
            <x v="0"/>
          </reference>
        </references>
      </pivotArea>
    </format>
    <format dxfId="97">
      <pivotArea collapsedLevelsAreSubtotals="1" fieldPosition="0">
        <references count="2">
          <reference field="0" count="1" selected="0">
            <x v="0"/>
          </reference>
          <reference field="16" count="1">
            <x v="1"/>
          </reference>
        </references>
      </pivotArea>
    </format>
    <format dxfId="96">
      <pivotArea dataOnly="0" labelOnly="1" fieldPosition="0">
        <references count="2">
          <reference field="0" count="1" selected="0">
            <x v="0"/>
          </reference>
          <reference field="16" count="1">
            <x v="1"/>
          </reference>
        </references>
      </pivotArea>
    </format>
    <format dxfId="95">
      <pivotArea collapsedLevelsAreSubtotals="1" fieldPosition="0">
        <references count="2">
          <reference field="0" count="1" selected="0">
            <x v="1"/>
          </reference>
          <reference field="16" count="1">
            <x v="1"/>
          </reference>
        </references>
      </pivotArea>
    </format>
    <format dxfId="94">
      <pivotArea dataOnly="0" labelOnly="1" fieldPosition="0">
        <references count="2">
          <reference field="0" count="1" selected="0">
            <x v="1"/>
          </reference>
          <reference field="16" count="1">
            <x v="1"/>
          </reference>
        </references>
      </pivotArea>
    </format>
    <format dxfId="93">
      <pivotArea collapsedLevelsAreSubtotals="1" fieldPosition="0">
        <references count="2">
          <reference field="0" count="1" selected="0">
            <x v="2"/>
          </reference>
          <reference field="16" count="1">
            <x v="1"/>
          </reference>
        </references>
      </pivotArea>
    </format>
    <format dxfId="92">
      <pivotArea dataOnly="0" labelOnly="1" fieldPosition="0">
        <references count="2">
          <reference field="0" count="1" selected="0">
            <x v="2"/>
          </reference>
          <reference field="16" count="1">
            <x v="1"/>
          </reference>
        </references>
      </pivotArea>
    </format>
    <format dxfId="91">
      <pivotArea collapsedLevelsAreSubtotals="1" fieldPosition="0">
        <references count="2">
          <reference field="0" count="1" selected="0">
            <x v="3"/>
          </reference>
          <reference field="16" count="1">
            <x v="1"/>
          </reference>
        </references>
      </pivotArea>
    </format>
    <format dxfId="90">
      <pivotArea dataOnly="0" labelOnly="1" fieldPosition="0">
        <references count="2">
          <reference field="0" count="1" selected="0">
            <x v="3"/>
          </reference>
          <reference field="16" count="1">
            <x v="1"/>
          </reference>
        </references>
      </pivotArea>
    </format>
    <format dxfId="89">
      <pivotArea collapsedLevelsAreSubtotals="1" fieldPosition="0">
        <references count="2">
          <reference field="0" count="1" selected="0">
            <x v="4"/>
          </reference>
          <reference field="16" count="1">
            <x v="1"/>
          </reference>
        </references>
      </pivotArea>
    </format>
    <format dxfId="88">
      <pivotArea dataOnly="0" labelOnly="1" fieldPosition="0">
        <references count="2">
          <reference field="0" count="1" selected="0">
            <x v="4"/>
          </reference>
          <reference field="16" count="1">
            <x v="1"/>
          </reference>
        </references>
      </pivotArea>
    </format>
    <format dxfId="87">
      <pivotArea type="all" dataOnly="0" outline="0" fieldPosition="0"/>
    </format>
    <format dxfId="86">
      <pivotArea outline="0" collapsedLevelsAreSubtotals="1" fieldPosition="0"/>
    </format>
    <format dxfId="85">
      <pivotArea field="0" type="button" dataOnly="0" labelOnly="1" outline="0" axis="axisRow" fieldPosition="0"/>
    </format>
    <format dxfId="84">
      <pivotArea field="16" type="button" dataOnly="0" labelOnly="1" outline="0" axis="axisRow" fieldPosition="1"/>
    </format>
    <format dxfId="83">
      <pivotArea dataOnly="0" labelOnly="1" outline="0" fieldPosition="0">
        <references count="1">
          <reference field="0" count="0"/>
        </references>
      </pivotArea>
    </format>
    <format dxfId="82">
      <pivotArea dataOnly="0" labelOnly="1" grandRow="1" outline="0" fieldPosition="0"/>
    </format>
    <format dxfId="81">
      <pivotArea dataOnly="0" labelOnly="1" fieldPosition="0">
        <references count="2">
          <reference field="0" count="1" selected="0">
            <x v="0"/>
          </reference>
          <reference field="16" count="2">
            <x v="0"/>
            <x v="1"/>
          </reference>
        </references>
      </pivotArea>
    </format>
    <format dxfId="80">
      <pivotArea dataOnly="0" labelOnly="1" fieldPosition="0">
        <references count="2">
          <reference field="0" count="1" selected="0">
            <x v="3"/>
          </reference>
          <reference field="16" count="2">
            <x v="0"/>
            <x v="1"/>
          </reference>
        </references>
      </pivotArea>
    </format>
    <format dxfId="79">
      <pivotArea dataOnly="0" labelOnly="1" fieldPosition="0">
        <references count="2">
          <reference field="0" count="1" selected="0">
            <x v="7"/>
          </reference>
          <reference field="16" count="2">
            <x v="0"/>
            <x v="1"/>
          </reference>
        </references>
      </pivotArea>
    </format>
    <format dxfId="78">
      <pivotArea dataOnly="0" labelOnly="1" outline="0" axis="axisValues" fieldPosition="0"/>
    </format>
    <format dxfId="77">
      <pivotArea fieldPosition="0">
        <references count="1">
          <reference field="0" count="1">
            <x v="0"/>
          </reference>
        </references>
      </pivotArea>
    </format>
    <format dxfId="76">
      <pivotArea collapsedLevelsAreSubtotals="1" fieldPosition="0">
        <references count="2">
          <reference field="0" count="1" selected="0">
            <x v="0"/>
          </reference>
          <reference field="16" count="0"/>
        </references>
      </pivotArea>
    </format>
    <format dxfId="75">
      <pivotArea dataOnly="0" labelOnly="1" outline="0" fieldPosition="0">
        <references count="1">
          <reference field="0" count="1">
            <x v="0"/>
          </reference>
        </references>
      </pivotArea>
    </format>
    <format dxfId="74">
      <pivotArea dataOnly="0" labelOnly="1" fieldPosition="0">
        <references count="2">
          <reference field="0" count="1" selected="0">
            <x v="0"/>
          </reference>
          <reference field="16" count="0"/>
        </references>
      </pivotArea>
    </format>
    <format dxfId="73">
      <pivotArea fieldPosition="0">
        <references count="1">
          <reference field="0" count="1">
            <x v="1"/>
          </reference>
        </references>
      </pivotArea>
    </format>
    <format dxfId="72">
      <pivotArea collapsedLevelsAreSubtotals="1" fieldPosition="0">
        <references count="2">
          <reference field="0" count="1" selected="0">
            <x v="1"/>
          </reference>
          <reference field="16" count="2">
            <x v="0"/>
            <x v="1"/>
          </reference>
        </references>
      </pivotArea>
    </format>
    <format dxfId="71">
      <pivotArea dataOnly="0" labelOnly="1" outline="0" fieldPosition="0">
        <references count="1">
          <reference field="0" count="1">
            <x v="1"/>
          </reference>
        </references>
      </pivotArea>
    </format>
    <format dxfId="70">
      <pivotArea dataOnly="0" labelOnly="1" fieldPosition="0">
        <references count="2">
          <reference field="0" count="1" selected="0">
            <x v="1"/>
          </reference>
          <reference field="16" count="2">
            <x v="0"/>
            <x v="1"/>
          </reference>
        </references>
      </pivotArea>
    </format>
    <format dxfId="69">
      <pivotArea fieldPosition="0">
        <references count="1">
          <reference field="0" count="1">
            <x v="2"/>
          </reference>
        </references>
      </pivotArea>
    </format>
    <format dxfId="68">
      <pivotArea collapsedLevelsAreSubtotals="1" fieldPosition="0">
        <references count="2">
          <reference field="0" count="1" selected="0">
            <x v="2"/>
          </reference>
          <reference field="16" count="2">
            <x v="0"/>
            <x v="1"/>
          </reference>
        </references>
      </pivotArea>
    </format>
    <format dxfId="67">
      <pivotArea dataOnly="0" labelOnly="1" outline="0" fieldPosition="0">
        <references count="1">
          <reference field="0" count="1">
            <x v="2"/>
          </reference>
        </references>
      </pivotArea>
    </format>
    <format dxfId="66">
      <pivotArea dataOnly="0" labelOnly="1" fieldPosition="0">
        <references count="2">
          <reference field="0" count="1" selected="0">
            <x v="2"/>
          </reference>
          <reference field="16" count="2">
            <x v="0"/>
            <x v="1"/>
          </reference>
        </references>
      </pivotArea>
    </format>
    <format dxfId="65">
      <pivotArea fieldPosition="0">
        <references count="1">
          <reference field="0" count="1">
            <x v="3"/>
          </reference>
        </references>
      </pivotArea>
    </format>
    <format dxfId="64">
      <pivotArea collapsedLevelsAreSubtotals="1" fieldPosition="0">
        <references count="2">
          <reference field="0" count="1" selected="0">
            <x v="3"/>
          </reference>
          <reference field="16" count="0"/>
        </references>
      </pivotArea>
    </format>
    <format dxfId="63">
      <pivotArea dataOnly="0" labelOnly="1" outline="0" fieldPosition="0">
        <references count="1">
          <reference field="0" count="1">
            <x v="3"/>
          </reference>
        </references>
      </pivotArea>
    </format>
    <format dxfId="62">
      <pivotArea dataOnly="0" labelOnly="1" fieldPosition="0">
        <references count="2">
          <reference field="0" count="1" selected="0">
            <x v="3"/>
          </reference>
          <reference field="16" count="0"/>
        </references>
      </pivotArea>
    </format>
    <format dxfId="61">
      <pivotArea fieldPosition="0">
        <references count="1">
          <reference field="0" count="1">
            <x v="4"/>
          </reference>
        </references>
      </pivotArea>
    </format>
    <format dxfId="60">
      <pivotArea dataOnly="0" labelOnly="1" fieldPosition="0">
        <references count="2">
          <reference field="0" count="1" selected="0">
            <x v="4"/>
          </reference>
          <reference field="16" count="2">
            <x v="0"/>
            <x v="1"/>
          </reference>
        </references>
      </pivotArea>
    </format>
    <format dxfId="59">
      <pivotArea fieldPosition="0">
        <references count="1">
          <reference field="0" count="1">
            <x v="5"/>
          </reference>
        </references>
      </pivotArea>
    </format>
    <format dxfId="58">
      <pivotArea collapsedLevelsAreSubtotals="1" fieldPosition="0">
        <references count="2">
          <reference field="0" count="1" selected="0">
            <x v="5"/>
          </reference>
          <reference field="16" count="1">
            <x v="0"/>
          </reference>
        </references>
      </pivotArea>
    </format>
    <format dxfId="57">
      <pivotArea dataOnly="0" labelOnly="1" outline="0" fieldPosition="0">
        <references count="1">
          <reference field="0" count="1">
            <x v="5"/>
          </reference>
        </references>
      </pivotArea>
    </format>
    <format dxfId="56">
      <pivotArea dataOnly="0" labelOnly="1" fieldPosition="0">
        <references count="2">
          <reference field="0" count="1" selected="0">
            <x v="5"/>
          </reference>
          <reference field="16" count="1">
            <x v="0"/>
          </reference>
        </references>
      </pivotArea>
    </format>
    <format dxfId="55">
      <pivotArea fieldPosition="0">
        <references count="1">
          <reference field="0" count="1">
            <x v="6"/>
          </reference>
        </references>
      </pivotArea>
    </format>
    <format dxfId="54">
      <pivotArea collapsedLevelsAreSubtotals="1" fieldPosition="0">
        <references count="2">
          <reference field="0" count="1" selected="0">
            <x v="6"/>
          </reference>
          <reference field="16" count="1">
            <x v="0"/>
          </reference>
        </references>
      </pivotArea>
    </format>
    <format dxfId="53">
      <pivotArea dataOnly="0" labelOnly="1" outline="0" fieldPosition="0">
        <references count="1">
          <reference field="0" count="1">
            <x v="6"/>
          </reference>
        </references>
      </pivotArea>
    </format>
    <format dxfId="52">
      <pivotArea dataOnly="0" labelOnly="1" fieldPosition="0">
        <references count="2">
          <reference field="0" count="1" selected="0">
            <x v="6"/>
          </reference>
          <reference field="16" count="1">
            <x v="0"/>
          </reference>
        </references>
      </pivotArea>
    </format>
    <format dxfId="51">
      <pivotArea fieldPosition="0">
        <references count="1">
          <reference field="0" count="1">
            <x v="7"/>
          </reference>
        </references>
      </pivotArea>
    </format>
    <format dxfId="50">
      <pivotArea collapsedLevelsAreSubtotals="1" fieldPosition="0">
        <references count="2">
          <reference field="0" count="1" selected="0">
            <x v="7"/>
          </reference>
          <reference field="16" count="1">
            <x v="0"/>
          </reference>
        </references>
      </pivotArea>
    </format>
    <format dxfId="49">
      <pivotArea dataOnly="0" labelOnly="1" outline="0" fieldPosition="0">
        <references count="1">
          <reference field="0" count="1">
            <x v="7"/>
          </reference>
        </references>
      </pivotArea>
    </format>
    <format dxfId="48">
      <pivotArea dataOnly="0" labelOnly="1" fieldPosition="0">
        <references count="2">
          <reference field="0" count="1" selected="0">
            <x v="7"/>
          </reference>
          <reference field="16" count="1">
            <x v="0"/>
          </reference>
        </references>
      </pivotArea>
    </format>
    <format dxfId="47">
      <pivotArea type="all" dataOnly="0" outline="0" fieldPosition="0"/>
    </format>
    <format dxfId="46">
      <pivotArea outline="0" collapsedLevelsAreSubtotals="1" fieldPosition="0"/>
    </format>
    <format dxfId="45">
      <pivotArea field="0" type="button" dataOnly="0" labelOnly="1" outline="0" axis="axisRow" fieldPosition="0"/>
    </format>
    <format dxfId="44">
      <pivotArea field="16" type="button" dataOnly="0" labelOnly="1" outline="0" axis="axisRow" fieldPosition="1"/>
    </format>
    <format dxfId="43">
      <pivotArea dataOnly="0" labelOnly="1" outline="0" fieldPosition="0">
        <references count="1">
          <reference field="0" count="0"/>
        </references>
      </pivotArea>
    </format>
    <format dxfId="42">
      <pivotArea dataOnly="0" labelOnly="1" grandRow="1" outline="0" fieldPosition="0"/>
    </format>
    <format dxfId="41">
      <pivotArea dataOnly="0" labelOnly="1" fieldPosition="0">
        <references count="2">
          <reference field="0" count="1" selected="0">
            <x v="0"/>
          </reference>
          <reference field="16" count="0"/>
        </references>
      </pivotArea>
    </format>
    <format dxfId="40">
      <pivotArea dataOnly="0" labelOnly="1" fieldPosition="0">
        <references count="2">
          <reference field="0" count="1" selected="0">
            <x v="1"/>
          </reference>
          <reference field="16" count="0"/>
        </references>
      </pivotArea>
    </format>
    <format dxfId="39">
      <pivotArea dataOnly="0" labelOnly="1" fieldPosition="0">
        <references count="2">
          <reference field="0" count="1" selected="0">
            <x v="2"/>
          </reference>
          <reference field="16" count="0"/>
        </references>
      </pivotArea>
    </format>
    <format dxfId="38">
      <pivotArea dataOnly="0" labelOnly="1" fieldPosition="0">
        <references count="2">
          <reference field="0" count="1" selected="0">
            <x v="3"/>
          </reference>
          <reference field="16" count="0"/>
        </references>
      </pivotArea>
    </format>
    <format dxfId="37">
      <pivotArea dataOnly="0" labelOnly="1" fieldPosition="0">
        <references count="2">
          <reference field="0" count="1" selected="0">
            <x v="4"/>
          </reference>
          <reference field="16" count="0"/>
        </references>
      </pivotArea>
    </format>
    <format dxfId="36">
      <pivotArea dataOnly="0" labelOnly="1" fieldPosition="0">
        <references count="2">
          <reference field="0" count="1" selected="0">
            <x v="5"/>
          </reference>
          <reference field="16" count="1">
            <x v="0"/>
          </reference>
        </references>
      </pivotArea>
    </format>
    <format dxfId="35">
      <pivotArea dataOnly="0" labelOnly="1" fieldPosition="0">
        <references count="2">
          <reference field="0" count="1" selected="0">
            <x v="6"/>
          </reference>
          <reference field="16" count="1">
            <x v="0"/>
          </reference>
        </references>
      </pivotArea>
    </format>
    <format dxfId="34">
      <pivotArea dataOnly="0" labelOnly="1" fieldPosition="0">
        <references count="2">
          <reference field="0" count="1" selected="0">
            <x v="7"/>
          </reference>
          <reference field="16" count="1">
            <x v="0"/>
          </reference>
        </references>
      </pivotArea>
    </format>
    <format dxfId="33">
      <pivotArea dataOnly="0" labelOnly="1" outline="0" axis="axisValues" fieldPosition="0"/>
    </format>
    <format dxfId="32">
      <pivotArea collapsedLevelsAreSubtotals="1" fieldPosition="0">
        <references count="2">
          <reference field="0" count="1" selected="0">
            <x v="4"/>
          </reference>
          <reference field="16" count="0"/>
        </references>
      </pivotArea>
    </format>
    <format dxfId="31">
      <pivotArea dataOnly="0" labelOnly="1" outline="0" fieldPosition="0">
        <references count="1">
          <reference field="0" count="1">
            <x v="4"/>
          </reference>
        </references>
      </pivotArea>
    </format>
    <format dxfId="30">
      <pivotArea dataOnly="0" labelOnly="1" fieldPosition="0">
        <references count="2">
          <reference field="0" count="1" selected="0">
            <x v="4"/>
          </reference>
          <reference field="16" count="0"/>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6D6D030-E97F-4994-B3E8-50B80EA9777E}" name="TablaDinámica1" cacheId="56"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7">
    <pivotField showAll="0"/>
    <pivotField axis="axisRow" showAll="0">
      <items count="4">
        <item x="1"/>
        <item x="2"/>
        <item x="0"/>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NDICIO" fld="4" subtotal="count" baseField="0" baseItem="0"/>
  </dataFields>
  <formats count="48">
    <format dxfId="303">
      <pivotArea type="all" dataOnly="0" outline="0" fieldPosition="0"/>
    </format>
    <format dxfId="302">
      <pivotArea outline="0" collapsedLevelsAreSubtotals="1" fieldPosition="0"/>
    </format>
    <format dxfId="301">
      <pivotArea field="1" type="button" dataOnly="0" labelOnly="1" outline="0" axis="axisRow" fieldPosition="0"/>
    </format>
    <format dxfId="300">
      <pivotArea dataOnly="0" labelOnly="1" grandRow="1" outline="0" fieldPosition="0"/>
    </format>
    <format dxfId="299">
      <pivotArea dataOnly="0" labelOnly="1" outline="0" axis="axisValues" fieldPosition="0"/>
    </format>
    <format dxfId="298">
      <pivotArea type="all" dataOnly="0" outline="0" fieldPosition="0"/>
    </format>
    <format dxfId="297">
      <pivotArea outline="0" collapsedLevelsAreSubtotals="1" fieldPosition="0"/>
    </format>
    <format dxfId="296">
      <pivotArea field="1" type="button" dataOnly="0" labelOnly="1" outline="0" axis="axisRow" fieldPosition="0"/>
    </format>
    <format dxfId="295">
      <pivotArea dataOnly="0" labelOnly="1" grandRow="1" outline="0" fieldPosition="0"/>
    </format>
    <format dxfId="294">
      <pivotArea dataOnly="0" labelOnly="1" outline="0" axis="axisValues" fieldPosition="0"/>
    </format>
    <format dxfId="293">
      <pivotArea dataOnly="0" labelOnly="1" fieldPosition="0">
        <references count="1">
          <reference field="1" count="0"/>
        </references>
      </pivotArea>
    </format>
    <format dxfId="292">
      <pivotArea dataOnly="0" labelOnly="1" outline="0" axis="axisValues" fieldPosition="0"/>
    </format>
    <format dxfId="291">
      <pivotArea type="all" dataOnly="0" outline="0" fieldPosition="0"/>
    </format>
    <format dxfId="290">
      <pivotArea outline="0" collapsedLevelsAreSubtotals="1" fieldPosition="0"/>
    </format>
    <format dxfId="289">
      <pivotArea field="1" type="button" dataOnly="0" labelOnly="1" outline="0" axis="axisRow" fieldPosition="0"/>
    </format>
    <format dxfId="288">
      <pivotArea dataOnly="0" labelOnly="1" fieldPosition="0">
        <references count="1">
          <reference field="1" count="0"/>
        </references>
      </pivotArea>
    </format>
    <format dxfId="287">
      <pivotArea dataOnly="0" labelOnly="1" grandRow="1" outline="0" fieldPosition="0"/>
    </format>
    <format dxfId="286">
      <pivotArea dataOnly="0" labelOnly="1" outline="0" axis="axisValues" fieldPosition="0"/>
    </format>
    <format dxfId="285">
      <pivotArea type="all" dataOnly="0" outline="0" fieldPosition="0"/>
    </format>
    <format dxfId="284">
      <pivotArea field="1" type="button" dataOnly="0" labelOnly="1" outline="0" axis="axisRow" fieldPosition="0"/>
    </format>
    <format dxfId="283">
      <pivotArea collapsedLevelsAreSubtotals="1" fieldPosition="0">
        <references count="1">
          <reference field="1" count="0"/>
        </references>
      </pivotArea>
    </format>
    <format dxfId="282">
      <pivotArea field="1" type="button" dataOnly="0" labelOnly="1" outline="0" axis="axisRow" fieldPosition="0"/>
    </format>
    <format dxfId="281">
      <pivotArea field="1" type="button" dataOnly="0" labelOnly="1" outline="0" axis="axisRow" fieldPosition="0"/>
    </format>
    <format dxfId="280">
      <pivotArea type="all" dataOnly="0" outline="0" fieldPosition="0"/>
    </format>
    <format dxfId="279">
      <pivotArea type="all" dataOnly="0" outline="0" fieldPosition="0"/>
    </format>
    <format dxfId="278">
      <pivotArea field="1" type="button" dataOnly="0" labelOnly="1" outline="0" axis="axisRow" fieldPosition="0"/>
    </format>
    <format dxfId="277">
      <pivotArea dataOnly="0" labelOnly="1" outline="0" axis="axisValues" fieldPosition="0"/>
    </format>
    <format dxfId="276">
      <pivotArea collapsedLevelsAreSubtotals="1" fieldPosition="0">
        <references count="1">
          <reference field="1" count="0"/>
        </references>
      </pivotArea>
    </format>
    <format dxfId="275">
      <pivotArea field="1" type="button" dataOnly="0" labelOnly="1" outline="0" axis="axisRow" fieldPosition="0"/>
    </format>
    <format dxfId="274">
      <pivotArea outline="0" collapsedLevelsAreSubtotals="1" fieldPosition="0"/>
    </format>
    <format dxfId="273">
      <pivotArea dataOnly="0" labelOnly="1" fieldPosition="0">
        <references count="1">
          <reference field="1" count="0"/>
        </references>
      </pivotArea>
    </format>
    <format dxfId="272">
      <pivotArea dataOnly="0" labelOnly="1" grandRow="1" outline="0" fieldPosition="0"/>
    </format>
    <format dxfId="271">
      <pivotArea grandRow="1" outline="0" collapsedLevelsAreSubtotals="1" fieldPosition="0"/>
    </format>
    <format dxfId="270">
      <pivotArea dataOnly="0" labelOnly="1" grandRow="1" outline="0" fieldPosition="0"/>
    </format>
    <format dxfId="269">
      <pivotArea field="1" type="button" dataOnly="0" labelOnly="1" outline="0" axis="axisRow" fieldPosition="0"/>
    </format>
    <format dxfId="268">
      <pivotArea type="all" dataOnly="0" outline="0" fieldPosition="0"/>
    </format>
    <format dxfId="267">
      <pivotArea outline="0" collapsedLevelsAreSubtotals="1" fieldPosition="0"/>
    </format>
    <format dxfId="266">
      <pivotArea field="1" type="button" dataOnly="0" labelOnly="1" outline="0" axis="axisRow" fieldPosition="0"/>
    </format>
    <format dxfId="265">
      <pivotArea dataOnly="0" labelOnly="1" fieldPosition="0">
        <references count="1">
          <reference field="1" count="0"/>
        </references>
      </pivotArea>
    </format>
    <format dxfId="264">
      <pivotArea dataOnly="0" labelOnly="1" grandRow="1" outline="0" fieldPosition="0"/>
    </format>
    <format dxfId="263">
      <pivotArea dataOnly="0" labelOnly="1" outline="0" axis="axisValues" fieldPosition="0"/>
    </format>
    <format dxfId="262">
      <pivotArea collapsedLevelsAreSubtotals="1" fieldPosition="0">
        <references count="1">
          <reference field="1" count="0"/>
        </references>
      </pivotArea>
    </format>
    <format dxfId="261">
      <pivotArea type="all" dataOnly="0" outline="0" fieldPosition="0"/>
    </format>
    <format dxfId="260">
      <pivotArea outline="0" collapsedLevelsAreSubtotals="1" fieldPosition="0"/>
    </format>
    <format dxfId="259">
      <pivotArea field="1" type="button" dataOnly="0" labelOnly="1" outline="0" axis="axisRow" fieldPosition="0"/>
    </format>
    <format dxfId="258">
      <pivotArea dataOnly="0" labelOnly="1" fieldPosition="0">
        <references count="1">
          <reference field="1" count="0"/>
        </references>
      </pivotArea>
    </format>
    <format dxfId="257">
      <pivotArea dataOnly="0" labelOnly="1" grandRow="1" outline="0" fieldPosition="0"/>
    </format>
    <format dxfId="256">
      <pivotArea dataOnly="0" labelOnly="1" outline="0" axis="axisValues" fieldPosition="0"/>
    </format>
  </formats>
  <chartFormats count="4">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 count="1" selected="0">
            <x v="0"/>
          </reference>
        </references>
      </pivotArea>
    </chartFormat>
    <chartFormat chart="2" format="13">
      <pivotArea type="data" outline="0" fieldPosition="0">
        <references count="2">
          <reference field="4294967294" count="1" selected="0">
            <x v="0"/>
          </reference>
          <reference field="1" count="1" selected="0">
            <x v="1"/>
          </reference>
        </references>
      </pivotArea>
    </chartFormat>
    <chartFormat chart="2" format="1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FFAC78B-8C0B-415F-B935-18831D1CDED0}" name="TablaDinámica8" cacheId="56"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5:D55" firstHeaderRow="1" firstDataRow="1" firstDataCol="1" rowPageCount="1" colPageCount="1"/>
  <pivotFields count="17">
    <pivotField axis="axisPage" multipleItemSelectionAllowed="1" showAll="0">
      <items count="9">
        <item x="4"/>
        <item x="0"/>
        <item x="1"/>
        <item x="3"/>
        <item x="2"/>
        <item x="7"/>
        <item x="6"/>
        <item x="5"/>
        <item t="default"/>
      </items>
    </pivotField>
    <pivotField axis="axisRow" showAll="0">
      <items count="4">
        <item x="1"/>
        <item x="2"/>
        <item x="0"/>
        <item t="default"/>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items count="3">
        <item x="1"/>
        <item x="0"/>
        <item t="default"/>
      </items>
    </pivotField>
  </pivotFields>
  <rowFields count="2">
    <field x="1"/>
    <field x="16"/>
  </rowFields>
  <rowItems count="10">
    <i>
      <x/>
    </i>
    <i r="1">
      <x/>
    </i>
    <i r="1">
      <x v="1"/>
    </i>
    <i>
      <x v="1"/>
    </i>
    <i r="1">
      <x/>
    </i>
    <i r="1">
      <x v="1"/>
    </i>
    <i>
      <x v="2"/>
    </i>
    <i r="1">
      <x/>
    </i>
    <i r="1">
      <x v="1"/>
    </i>
    <i t="grand">
      <x/>
    </i>
  </rowItems>
  <colItems count="1">
    <i/>
  </colItems>
  <pageFields count="1">
    <pageField fld="0" hier="-1"/>
  </pageFields>
  <dataFields count="1">
    <dataField name="Cuenta de ESTADO DE CUMPLIMIENTO" fld="16" subtotal="count" baseField="0" baseItem="0"/>
  </dataFields>
  <formats count="102">
    <format dxfId="405">
      <pivotArea type="all" dataOnly="0" outline="0" fieldPosition="0"/>
    </format>
    <format dxfId="404">
      <pivotArea outline="0" collapsedLevelsAreSubtotals="1" fieldPosition="0"/>
    </format>
    <format dxfId="403">
      <pivotArea field="1" type="button" dataOnly="0" labelOnly="1" outline="0" axis="axisRow" fieldPosition="0"/>
    </format>
    <format dxfId="402">
      <pivotArea dataOnly="0" labelOnly="1" fieldPosition="0">
        <references count="1">
          <reference field="1" count="2">
            <x v="0"/>
            <x v="1"/>
          </reference>
        </references>
      </pivotArea>
    </format>
    <format dxfId="401">
      <pivotArea dataOnly="0" labelOnly="1" grandRow="1" outline="0" fieldPosition="0"/>
    </format>
    <format dxfId="400">
      <pivotArea dataOnly="0" labelOnly="1" fieldPosition="0">
        <references count="2">
          <reference field="1" count="1" selected="0">
            <x v="1"/>
          </reference>
          <reference field="16" count="2">
            <x v="0"/>
            <x v="1"/>
          </reference>
        </references>
      </pivotArea>
    </format>
    <format dxfId="399">
      <pivotArea dataOnly="0" labelOnly="1" outline="0" axis="axisValues" fieldPosition="0"/>
    </format>
    <format dxfId="398">
      <pivotArea type="all" dataOnly="0" outline="0" fieldPosition="0"/>
    </format>
    <format dxfId="397">
      <pivotArea dataOnly="0" labelOnly="1" fieldPosition="0">
        <references count="1">
          <reference field="1" count="2">
            <x v="0"/>
            <x v="1"/>
          </reference>
        </references>
      </pivotArea>
    </format>
    <format dxfId="396">
      <pivotArea dataOnly="0" labelOnly="1" grandRow="1" outline="0" fieldPosition="0"/>
    </format>
    <format dxfId="395">
      <pivotArea collapsedLevelsAreSubtotals="1" fieldPosition="0">
        <references count="1">
          <reference field="1" count="1">
            <x v="0"/>
          </reference>
        </references>
      </pivotArea>
    </format>
    <format dxfId="394">
      <pivotArea dataOnly="0" labelOnly="1" fieldPosition="0">
        <references count="1">
          <reference field="1" count="1">
            <x v="0"/>
          </reference>
        </references>
      </pivotArea>
    </format>
    <format dxfId="393">
      <pivotArea collapsedLevelsAreSubtotals="1" fieldPosition="0">
        <references count="1">
          <reference field="1" count="1">
            <x v="1"/>
          </reference>
        </references>
      </pivotArea>
    </format>
    <format dxfId="392">
      <pivotArea dataOnly="0" labelOnly="1" fieldPosition="0">
        <references count="1">
          <reference field="1" count="1">
            <x v="1"/>
          </reference>
        </references>
      </pivotArea>
    </format>
    <format dxfId="391">
      <pivotArea dataOnly="0" labelOnly="1" grandRow="1" outline="0" fieldPosition="0"/>
    </format>
    <format dxfId="390">
      <pivotArea type="all" dataOnly="0" outline="0" fieldPosition="0"/>
    </format>
    <format dxfId="389">
      <pivotArea dataOnly="0" labelOnly="1" fieldPosition="0">
        <references count="1">
          <reference field="1" count="0"/>
        </references>
      </pivotArea>
    </format>
    <format dxfId="388">
      <pivotArea dataOnly="0" labelOnly="1" grandRow="1" outline="0" fieldPosition="0"/>
    </format>
    <format dxfId="387">
      <pivotArea dataOnly="0" labelOnly="1" fieldPosition="0">
        <references count="2">
          <reference field="1" count="1" selected="0">
            <x v="1"/>
          </reference>
          <reference field="16" count="0"/>
        </references>
      </pivotArea>
    </format>
    <format dxfId="386">
      <pivotArea dataOnly="0" labelOnly="1" fieldPosition="0">
        <references count="2">
          <reference field="1" count="1" selected="0">
            <x v="2"/>
          </reference>
          <reference field="16" count="2">
            <x v="0"/>
            <x v="1"/>
          </reference>
        </references>
      </pivotArea>
    </format>
    <format dxfId="385">
      <pivotArea collapsedLevelsAreSubtotals="1" fieldPosition="0">
        <references count="2">
          <reference field="1" count="1" selected="0">
            <x v="1"/>
          </reference>
          <reference field="16" count="1">
            <x v="1"/>
          </reference>
        </references>
      </pivotArea>
    </format>
    <format dxfId="384">
      <pivotArea collapsedLevelsAreSubtotals="1" fieldPosition="0">
        <references count="2">
          <reference field="1" count="1" selected="0">
            <x v="2"/>
          </reference>
          <reference field="16" count="2">
            <x v="0"/>
            <x v="1"/>
          </reference>
        </references>
      </pivotArea>
    </format>
    <format dxfId="383">
      <pivotArea dataOnly="0" labelOnly="1" fieldPosition="0">
        <references count="2">
          <reference field="1" count="1" selected="0">
            <x v="1"/>
          </reference>
          <reference field="16" count="1">
            <x v="1"/>
          </reference>
        </references>
      </pivotArea>
    </format>
    <format dxfId="382">
      <pivotArea collapsedLevelsAreSubtotals="1" fieldPosition="0">
        <references count="1">
          <reference field="1" count="1">
            <x v="2"/>
          </reference>
        </references>
      </pivotArea>
    </format>
    <format dxfId="381">
      <pivotArea dataOnly="0" labelOnly="1" fieldPosition="0">
        <references count="1">
          <reference field="1" count="1">
            <x v="2"/>
          </reference>
        </references>
      </pivotArea>
    </format>
    <format dxfId="380">
      <pivotArea grandRow="1" outline="0" collapsedLevelsAreSubtotals="1" fieldPosition="0"/>
    </format>
    <format dxfId="379">
      <pivotArea dataOnly="0" labelOnly="1" grandRow="1" outline="0" fieldPosition="0"/>
    </format>
    <format dxfId="378">
      <pivotArea type="all" dataOnly="0" outline="0" fieldPosition="0"/>
    </format>
    <format dxfId="377">
      <pivotArea collapsedLevelsAreSubtotals="1" fieldPosition="0">
        <references count="1">
          <reference field="1" count="1">
            <x v="1"/>
          </reference>
        </references>
      </pivotArea>
    </format>
    <format dxfId="376">
      <pivotArea collapsedLevelsAreSubtotals="1" fieldPosition="0">
        <references count="2">
          <reference field="1" count="1" selected="0">
            <x v="1"/>
          </reference>
          <reference field="16" count="0"/>
        </references>
      </pivotArea>
    </format>
    <format dxfId="375">
      <pivotArea collapsedLevelsAreSubtotals="1" fieldPosition="0">
        <references count="2">
          <reference field="1" count="1" selected="0">
            <x v="2"/>
          </reference>
          <reference field="16" count="2">
            <x v="0"/>
            <x v="1"/>
          </reference>
        </references>
      </pivotArea>
    </format>
    <format dxfId="374">
      <pivotArea type="all" dataOnly="0" outline="0" fieldPosition="0"/>
    </format>
    <format dxfId="373">
      <pivotArea type="all" dataOnly="0" outline="0" fieldPosition="0"/>
    </format>
    <format dxfId="372">
      <pivotArea outline="0" collapsedLevelsAreSubtotals="1" fieldPosition="0"/>
    </format>
    <format dxfId="371">
      <pivotArea field="1" type="button" dataOnly="0" labelOnly="1" outline="0" axis="axisRow" fieldPosition="0"/>
    </format>
    <format dxfId="370">
      <pivotArea dataOnly="0" labelOnly="1" fieldPosition="0">
        <references count="1">
          <reference field="1" count="0"/>
        </references>
      </pivotArea>
    </format>
    <format dxfId="369">
      <pivotArea dataOnly="0" labelOnly="1" grandRow="1" outline="0" fieldPosition="0"/>
    </format>
    <format dxfId="368">
      <pivotArea dataOnly="0" labelOnly="1" outline="0" axis="axisValues" fieldPosition="0"/>
    </format>
    <format dxfId="367">
      <pivotArea field="0" type="button" dataOnly="0" labelOnly="1" outline="0" axis="axisPage" fieldPosition="0"/>
    </format>
    <format dxfId="366">
      <pivotArea field="1" type="button" dataOnly="0" labelOnly="1" outline="0" axis="axisRow" fieldPosition="0"/>
    </format>
    <format dxfId="365">
      <pivotArea dataOnly="0" labelOnly="1" outline="0" axis="axisValues" fieldPosition="0"/>
    </format>
    <format dxfId="364">
      <pivotArea collapsedLevelsAreSubtotals="1" fieldPosition="0">
        <references count="1">
          <reference field="1" count="1">
            <x v="1"/>
          </reference>
        </references>
      </pivotArea>
    </format>
    <format dxfId="363">
      <pivotArea dataOnly="0" labelOnly="1" fieldPosition="0">
        <references count="1">
          <reference field="1" count="1">
            <x v="1"/>
          </reference>
        </references>
      </pivotArea>
    </format>
    <format dxfId="362">
      <pivotArea dataOnly="0" labelOnly="1" fieldPosition="0">
        <references count="1">
          <reference field="1" count="1">
            <x v="2"/>
          </reference>
        </references>
      </pivotArea>
    </format>
    <format dxfId="361">
      <pivotArea dataOnly="0" labelOnly="1" grandRow="1" outline="0" fieldPosition="0"/>
    </format>
    <format dxfId="360">
      <pivotArea collapsedLevelsAreSubtotals="1" fieldPosition="0">
        <references count="1">
          <reference field="1" count="1">
            <x v="1"/>
          </reference>
        </references>
      </pivotArea>
    </format>
    <format dxfId="359">
      <pivotArea dataOnly="0" labelOnly="1" fieldPosition="0">
        <references count="2">
          <reference field="1" count="1" selected="0">
            <x v="1"/>
          </reference>
          <reference field="16" count="0"/>
        </references>
      </pivotArea>
    </format>
    <format dxfId="358">
      <pivotArea dataOnly="0" labelOnly="1" fieldPosition="0">
        <references count="2">
          <reference field="1" count="1" selected="0">
            <x v="2"/>
          </reference>
          <reference field="16" count="0"/>
        </references>
      </pivotArea>
    </format>
    <format dxfId="357">
      <pivotArea collapsedLevelsAreSubtotals="1" fieldPosition="0">
        <references count="1">
          <reference field="1" count="1">
            <x v="1"/>
          </reference>
        </references>
      </pivotArea>
    </format>
    <format dxfId="356">
      <pivotArea collapsedLevelsAreSubtotals="1" fieldPosition="0">
        <references count="1">
          <reference field="1" count="1">
            <x v="2"/>
          </reference>
        </references>
      </pivotArea>
    </format>
    <format dxfId="355">
      <pivotArea grandRow="1" outline="0" collapsedLevelsAreSubtotals="1" fieldPosition="0"/>
    </format>
    <format dxfId="354">
      <pivotArea collapsedLevelsAreSubtotals="1" fieldPosition="0">
        <references count="1">
          <reference field="1" count="1">
            <x v="1"/>
          </reference>
        </references>
      </pivotArea>
    </format>
    <format dxfId="353">
      <pivotArea dataOnly="0" labelOnly="1" fieldPosition="0">
        <references count="1">
          <reference field="1" count="1">
            <x v="1"/>
          </reference>
        </references>
      </pivotArea>
    </format>
    <format dxfId="352">
      <pivotArea collapsedLevelsAreSubtotals="1" fieldPosition="0">
        <references count="1">
          <reference field="1" count="1">
            <x v="0"/>
          </reference>
        </references>
      </pivotArea>
    </format>
    <format dxfId="351">
      <pivotArea collapsedLevelsAreSubtotals="1" fieldPosition="0">
        <references count="2">
          <reference field="1" count="1" selected="0">
            <x v="0"/>
          </reference>
          <reference field="16" count="0"/>
        </references>
      </pivotArea>
    </format>
    <format dxfId="350">
      <pivotArea dataOnly="0" labelOnly="1" fieldPosition="0">
        <references count="1">
          <reference field="1" count="1">
            <x v="0"/>
          </reference>
        </references>
      </pivotArea>
    </format>
    <format dxfId="349">
      <pivotArea dataOnly="0" labelOnly="1" fieldPosition="0">
        <references count="2">
          <reference field="1" count="1" selected="0">
            <x v="0"/>
          </reference>
          <reference field="16" count="0"/>
        </references>
      </pivotArea>
    </format>
    <format dxfId="348">
      <pivotArea collapsedLevelsAreSubtotals="1" fieldPosition="0">
        <references count="1">
          <reference field="1" count="1">
            <x v="1"/>
          </reference>
        </references>
      </pivotArea>
    </format>
    <format dxfId="347">
      <pivotArea collapsedLevelsAreSubtotals="1" fieldPosition="0">
        <references count="2">
          <reference field="1" count="1" selected="0">
            <x v="1"/>
          </reference>
          <reference field="16" count="0"/>
        </references>
      </pivotArea>
    </format>
    <format dxfId="346">
      <pivotArea dataOnly="0" labelOnly="1" fieldPosition="0">
        <references count="1">
          <reference field="1" count="1">
            <x v="1"/>
          </reference>
        </references>
      </pivotArea>
    </format>
    <format dxfId="345">
      <pivotArea dataOnly="0" labelOnly="1" fieldPosition="0">
        <references count="2">
          <reference field="1" count="1" selected="0">
            <x v="1"/>
          </reference>
          <reference field="16" count="0"/>
        </references>
      </pivotArea>
    </format>
    <format dxfId="344">
      <pivotArea collapsedLevelsAreSubtotals="1" fieldPosition="0">
        <references count="1">
          <reference field="1" count="1">
            <x v="2"/>
          </reference>
        </references>
      </pivotArea>
    </format>
    <format dxfId="343">
      <pivotArea collapsedLevelsAreSubtotals="1" fieldPosition="0">
        <references count="2">
          <reference field="1" count="1" selected="0">
            <x v="2"/>
          </reference>
          <reference field="16" count="0"/>
        </references>
      </pivotArea>
    </format>
    <format dxfId="342">
      <pivotArea grandRow="1" outline="0" collapsedLevelsAreSubtotals="1" fieldPosition="0"/>
    </format>
    <format dxfId="341">
      <pivotArea dataOnly="0" labelOnly="1" fieldPosition="0">
        <references count="1">
          <reference field="1" count="1">
            <x v="2"/>
          </reference>
        </references>
      </pivotArea>
    </format>
    <format dxfId="340">
      <pivotArea dataOnly="0" labelOnly="1" grandRow="1" outline="0" fieldPosition="0"/>
    </format>
    <format dxfId="339">
      <pivotArea dataOnly="0" labelOnly="1" fieldPosition="0">
        <references count="2">
          <reference field="1" count="1" selected="0">
            <x v="2"/>
          </reference>
          <reference field="16" count="0"/>
        </references>
      </pivotArea>
    </format>
    <format dxfId="338">
      <pivotArea type="all" dataOnly="0" outline="0" fieldPosition="0"/>
    </format>
    <format dxfId="337">
      <pivotArea outline="0" collapsedLevelsAreSubtotals="1" fieldPosition="0"/>
    </format>
    <format dxfId="336">
      <pivotArea type="all" dataOnly="0" outline="0" fieldPosition="0"/>
    </format>
    <format dxfId="335">
      <pivotArea dataOnly="0" labelOnly="1" fieldPosition="0">
        <references count="2">
          <reference field="1" count="1" selected="0">
            <x v="1"/>
          </reference>
          <reference field="16" count="0"/>
        </references>
      </pivotArea>
    </format>
    <format dxfId="334">
      <pivotArea dataOnly="0" labelOnly="1" fieldPosition="0">
        <references count="2">
          <reference field="1" count="1" selected="0">
            <x v="2"/>
          </reference>
          <reference field="16" count="2">
            <x v="0"/>
            <x v="1"/>
          </reference>
        </references>
      </pivotArea>
    </format>
    <format dxfId="333">
      <pivotArea grandRow="1" outline="0" collapsedLevelsAreSubtotals="1" fieldPosition="0"/>
    </format>
    <format dxfId="332">
      <pivotArea collapsedLevelsAreSubtotals="1" fieldPosition="0">
        <references count="2">
          <reference field="1" count="1" selected="0">
            <x v="0"/>
          </reference>
          <reference field="16" count="1">
            <x v="1"/>
          </reference>
        </references>
      </pivotArea>
    </format>
    <format dxfId="331">
      <pivotArea dataOnly="0" labelOnly="1" fieldPosition="0">
        <references count="2">
          <reference field="1" count="1" selected="0">
            <x v="0"/>
          </reference>
          <reference field="16" count="1">
            <x v="1"/>
          </reference>
        </references>
      </pivotArea>
    </format>
    <format dxfId="330">
      <pivotArea collapsedLevelsAreSubtotals="1" fieldPosition="0">
        <references count="2">
          <reference field="1" count="1" selected="0">
            <x v="0"/>
          </reference>
          <reference field="16" count="2">
            <x v="0"/>
            <x v="1"/>
          </reference>
        </references>
      </pivotArea>
    </format>
    <format dxfId="329">
      <pivotArea dataOnly="0" labelOnly="1" fieldPosition="0">
        <references count="2">
          <reference field="1" count="1" selected="0">
            <x v="0"/>
          </reference>
          <reference field="16" count="2">
            <x v="0"/>
            <x v="1"/>
          </reference>
        </references>
      </pivotArea>
    </format>
    <format dxfId="328">
      <pivotArea collapsedLevelsAreSubtotals="1" fieldPosition="0">
        <references count="2">
          <reference field="1" count="1" selected="0">
            <x v="0"/>
          </reference>
          <reference field="16" count="1">
            <x v="1"/>
          </reference>
        </references>
      </pivotArea>
    </format>
    <format dxfId="327">
      <pivotArea dataOnly="0" labelOnly="1" fieldPosition="0">
        <references count="2">
          <reference field="1" count="1" selected="0">
            <x v="0"/>
          </reference>
          <reference field="16" count="1">
            <x v="1"/>
          </reference>
        </references>
      </pivotArea>
    </format>
    <format dxfId="326">
      <pivotArea collapsedLevelsAreSubtotals="1" fieldPosition="0">
        <references count="2">
          <reference field="1" count="1" selected="0">
            <x v="1"/>
          </reference>
          <reference field="16" count="1">
            <x v="1"/>
          </reference>
        </references>
      </pivotArea>
    </format>
    <format dxfId="325">
      <pivotArea dataOnly="0" labelOnly="1" fieldPosition="0">
        <references count="2">
          <reference field="1" count="1" selected="0">
            <x v="1"/>
          </reference>
          <reference field="16" count="1">
            <x v="1"/>
          </reference>
        </references>
      </pivotArea>
    </format>
    <format dxfId="324">
      <pivotArea collapsedLevelsAreSubtotals="1" fieldPosition="0">
        <references count="2">
          <reference field="1" count="1" selected="0">
            <x v="2"/>
          </reference>
          <reference field="16" count="1">
            <x v="1"/>
          </reference>
        </references>
      </pivotArea>
    </format>
    <format dxfId="323">
      <pivotArea dataOnly="0" labelOnly="1" fieldPosition="0">
        <references count="2">
          <reference field="1" count="1" selected="0">
            <x v="2"/>
          </reference>
          <reference field="16" count="1">
            <x v="1"/>
          </reference>
        </references>
      </pivotArea>
    </format>
    <format dxfId="322">
      <pivotArea type="all" dataOnly="0" outline="0" fieldPosition="0"/>
    </format>
    <format dxfId="321">
      <pivotArea outline="0" collapsedLevelsAreSubtotals="1" fieldPosition="0"/>
    </format>
    <format dxfId="320">
      <pivotArea field="1" type="button" dataOnly="0" labelOnly="1" outline="0" axis="axisRow" fieldPosition="0"/>
    </format>
    <format dxfId="319">
      <pivotArea dataOnly="0" labelOnly="1" fieldPosition="0">
        <references count="1">
          <reference field="1" count="0"/>
        </references>
      </pivotArea>
    </format>
    <format dxfId="318">
      <pivotArea dataOnly="0" labelOnly="1" grandRow="1" outline="0" fieldPosition="0"/>
    </format>
    <format dxfId="317">
      <pivotArea dataOnly="0" labelOnly="1" fieldPosition="0">
        <references count="2">
          <reference field="1" count="1" selected="0">
            <x v="0"/>
          </reference>
          <reference field="16" count="2">
            <x v="0"/>
            <x v="1"/>
          </reference>
        </references>
      </pivotArea>
    </format>
    <format dxfId="316">
      <pivotArea dataOnly="0" labelOnly="1" fieldPosition="0">
        <references count="2">
          <reference field="1" count="1" selected="0">
            <x v="1"/>
          </reference>
          <reference field="16" count="2">
            <x v="0"/>
            <x v="1"/>
          </reference>
        </references>
      </pivotArea>
    </format>
    <format dxfId="315">
      <pivotArea dataOnly="0" labelOnly="1" fieldPosition="0">
        <references count="2">
          <reference field="1" count="1" selected="0">
            <x v="2"/>
          </reference>
          <reference field="16" count="2">
            <x v="0"/>
            <x v="1"/>
          </reference>
        </references>
      </pivotArea>
    </format>
    <format dxfId="314">
      <pivotArea dataOnly="0" labelOnly="1" outline="0" axis="axisValues" fieldPosition="0"/>
    </format>
    <format dxfId="313">
      <pivotArea dataOnly="0" labelOnly="1" fieldPosition="0">
        <references count="2">
          <reference field="1" count="1" selected="0">
            <x v="1"/>
          </reference>
          <reference field="16" count="0"/>
        </references>
      </pivotArea>
    </format>
    <format dxfId="312">
      <pivotArea type="all" dataOnly="0" outline="0" fieldPosition="0"/>
    </format>
    <format dxfId="311">
      <pivotArea outline="0" collapsedLevelsAreSubtotals="1" fieldPosition="0"/>
    </format>
    <format dxfId="310">
      <pivotArea field="1" type="button" dataOnly="0" labelOnly="1" outline="0" axis="axisRow" fieldPosition="0"/>
    </format>
    <format dxfId="309">
      <pivotArea dataOnly="0" labelOnly="1" fieldPosition="0">
        <references count="1">
          <reference field="1" count="0"/>
        </references>
      </pivotArea>
    </format>
    <format dxfId="308">
      <pivotArea dataOnly="0" labelOnly="1" grandRow="1" outline="0" fieldPosition="0"/>
    </format>
    <format dxfId="307">
      <pivotArea dataOnly="0" labelOnly="1" fieldPosition="0">
        <references count="2">
          <reference field="1" count="1" selected="0">
            <x v="0"/>
          </reference>
          <reference field="16" count="0"/>
        </references>
      </pivotArea>
    </format>
    <format dxfId="306">
      <pivotArea dataOnly="0" labelOnly="1" fieldPosition="0">
        <references count="2">
          <reference field="1" count="1" selected="0">
            <x v="1"/>
          </reference>
          <reference field="16" count="0"/>
        </references>
      </pivotArea>
    </format>
    <format dxfId="305">
      <pivotArea dataOnly="0" labelOnly="1" fieldPosition="0">
        <references count="2">
          <reference field="1" count="1" selected="0">
            <x v="2"/>
          </reference>
          <reference field="16" count="0"/>
        </references>
      </pivotArea>
    </format>
    <format dxfId="304">
      <pivotArea dataOnly="0" labelOnly="1" outline="0" axis="axisValues" fieldPosition="0"/>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6" count="1" selected="0">
            <x v="0"/>
          </reference>
        </references>
      </pivotArea>
    </chartFormat>
    <chartFormat chart="0" format="2">
      <pivotArea type="data" outline="0" fieldPosition="0">
        <references count="3">
          <reference field="4294967294" count="1" selected="0">
            <x v="0"/>
          </reference>
          <reference field="1" count="1" selected="0">
            <x v="0"/>
          </reference>
          <reference field="16" count="1" selected="0">
            <x v="1"/>
          </reference>
        </references>
      </pivotArea>
    </chartFormat>
    <chartFormat chart="0" format="3">
      <pivotArea type="data" outline="0" fieldPosition="0">
        <references count="3">
          <reference field="4294967294" count="1" selected="0">
            <x v="0"/>
          </reference>
          <reference field="1" count="1" selected="0">
            <x v="1"/>
          </reference>
          <reference field="16" count="1" selected="0">
            <x v="0"/>
          </reference>
        </references>
      </pivotArea>
    </chartFormat>
    <chartFormat chart="0" format="4">
      <pivotArea type="data" outline="0" fieldPosition="0">
        <references count="3">
          <reference field="4294967294" count="1" selected="0">
            <x v="0"/>
          </reference>
          <reference field="1" count="1" selected="0">
            <x v="1"/>
          </reference>
          <reference field="16" count="1" selected="0">
            <x v="1"/>
          </reference>
        </references>
      </pivotArea>
    </chartFormat>
    <chartFormat chart="0" format="5">
      <pivotArea type="data" outline="0" fieldPosition="0">
        <references count="3">
          <reference field="4294967294" count="1" selected="0">
            <x v="0"/>
          </reference>
          <reference field="1" count="1" selected="0">
            <x v="2"/>
          </reference>
          <reference field="16" count="1" selected="0">
            <x v="0"/>
          </reference>
        </references>
      </pivotArea>
    </chartFormat>
    <chartFormat chart="0" format="8">
      <pivotArea type="data" outline="0" fieldPosition="0">
        <references count="3">
          <reference field="4294967294" count="1" selected="0">
            <x v="0"/>
          </reference>
          <reference field="1" count="1" selected="0">
            <x v="2"/>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F382DDE-6D6C-45EC-A9F8-37B6F1F65A7A}" name="TablaDinámica4" cacheId="56"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1:G30" firstHeaderRow="1" firstDataRow="1" firstDataCol="1" rowPageCount="1" colPageCount="1"/>
  <pivotFields count="17">
    <pivotField axis="axisRow" showAll="0">
      <items count="9">
        <item x="4"/>
        <item x="0"/>
        <item x="1"/>
        <item x="3"/>
        <item x="2"/>
        <item x="7"/>
        <item x="6"/>
        <item x="5"/>
        <item t="default"/>
      </items>
    </pivotField>
    <pivotField axis="axisPage" multipleItemSelectionAllowed="1" showAll="0">
      <items count="4">
        <item x="1"/>
        <item x="2"/>
        <item x="0"/>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TOTAL ACCIONES DE MEJORA" fld="6" subtotal="count" baseField="0" baseItem="0"/>
  </dataFields>
  <formats count="42">
    <format dxfId="447">
      <pivotArea field="1" type="button" dataOnly="0" labelOnly="1" outline="0" axis="axisPage" fieldPosition="0"/>
    </format>
    <format dxfId="446">
      <pivotArea type="all" dataOnly="0" outline="0" fieldPosition="0"/>
    </format>
    <format dxfId="445">
      <pivotArea outline="0" collapsedLevelsAreSubtotals="1" fieldPosition="0"/>
    </format>
    <format dxfId="444">
      <pivotArea field="0" type="button" dataOnly="0" labelOnly="1" outline="0" axis="axisRow" fieldPosition="0"/>
    </format>
    <format dxfId="443">
      <pivotArea dataOnly="0" labelOnly="1" grandRow="1" outline="0" fieldPosition="0"/>
    </format>
    <format dxfId="442">
      <pivotArea dataOnly="0" labelOnly="1" outline="0" axis="axisValues" fieldPosition="0"/>
    </format>
    <format dxfId="441">
      <pivotArea type="all" dataOnly="0" outline="0" fieldPosition="0"/>
    </format>
    <format dxfId="440">
      <pivotArea outline="0" collapsedLevelsAreSubtotals="1" fieldPosition="0"/>
    </format>
    <format dxfId="439">
      <pivotArea field="0" type="button" dataOnly="0" labelOnly="1" outline="0" axis="axisRow" fieldPosition="0"/>
    </format>
    <format dxfId="438">
      <pivotArea dataOnly="0" labelOnly="1" grandRow="1" outline="0" fieldPosition="0"/>
    </format>
    <format dxfId="437">
      <pivotArea dataOnly="0" labelOnly="1" outline="0" axis="axisValues" fieldPosition="0"/>
    </format>
    <format dxfId="436">
      <pivotArea collapsedLevelsAreSubtotals="1" fieldPosition="0">
        <references count="1">
          <reference field="0" count="0"/>
        </references>
      </pivotArea>
    </format>
    <format dxfId="435">
      <pivotArea dataOnly="0" labelOnly="1" fieldPosition="0">
        <references count="1">
          <reference field="0" count="0"/>
        </references>
      </pivotArea>
    </format>
    <format dxfId="434">
      <pivotArea dataOnly="0" labelOnly="1" grandRow="1" outline="0" fieldPosition="0"/>
    </format>
    <format dxfId="433">
      <pivotArea type="all" dataOnly="0" outline="0" fieldPosition="0"/>
    </format>
    <format dxfId="432">
      <pivotArea outline="0" collapsedLevelsAreSubtotals="1" fieldPosition="0"/>
    </format>
    <format dxfId="431">
      <pivotArea field="0" type="button" dataOnly="0" labelOnly="1" outline="0" axis="axisRow" fieldPosition="0"/>
    </format>
    <format dxfId="430">
      <pivotArea dataOnly="0" labelOnly="1" fieldPosition="0">
        <references count="1">
          <reference field="0" count="0"/>
        </references>
      </pivotArea>
    </format>
    <format dxfId="429">
      <pivotArea dataOnly="0" labelOnly="1" grandRow="1" outline="0" fieldPosition="0"/>
    </format>
    <format dxfId="428">
      <pivotArea dataOnly="0" labelOnly="1" outline="0" axis="axisValues" fieldPosition="0"/>
    </format>
    <format dxfId="427">
      <pivotArea type="all" dataOnly="0" outline="0" fieldPosition="0"/>
    </format>
    <format dxfId="426">
      <pivotArea outline="0" collapsedLevelsAreSubtotals="1" fieldPosition="0"/>
    </format>
    <format dxfId="425">
      <pivotArea field="0" type="button" dataOnly="0" labelOnly="1" outline="0" axis="axisRow" fieldPosition="0"/>
    </format>
    <format dxfId="424">
      <pivotArea dataOnly="0" labelOnly="1" fieldPosition="0">
        <references count="1">
          <reference field="0" count="0"/>
        </references>
      </pivotArea>
    </format>
    <format dxfId="423">
      <pivotArea dataOnly="0" labelOnly="1" grandRow="1" outline="0" fieldPosition="0"/>
    </format>
    <format dxfId="422">
      <pivotArea dataOnly="0" labelOnly="1" outline="0" axis="axisValues" fieldPosition="0"/>
    </format>
    <format dxfId="421">
      <pivotArea field="0" type="button" dataOnly="0" labelOnly="1" outline="0" axis="axisRow" fieldPosition="0"/>
    </format>
    <format dxfId="420">
      <pivotArea dataOnly="0" labelOnly="1" outline="0" axis="axisValues" fieldPosition="0"/>
    </format>
    <format dxfId="419">
      <pivotArea grandRow="1" outline="0" collapsedLevelsAreSubtotals="1" fieldPosition="0"/>
    </format>
    <format dxfId="418">
      <pivotArea dataOnly="0" labelOnly="1" grandRow="1" outline="0" fieldPosition="0"/>
    </format>
    <format dxfId="417">
      <pivotArea type="all" dataOnly="0" outline="0" fieldPosition="0"/>
    </format>
    <format dxfId="416">
      <pivotArea outline="0" collapsedLevelsAreSubtotals="1" fieldPosition="0"/>
    </format>
    <format dxfId="415">
      <pivotArea field="0" type="button" dataOnly="0" labelOnly="1" outline="0" axis="axisRow" fieldPosition="0"/>
    </format>
    <format dxfId="414">
      <pivotArea dataOnly="0" labelOnly="1" fieldPosition="0">
        <references count="1">
          <reference field="0" count="0"/>
        </references>
      </pivotArea>
    </format>
    <format dxfId="413">
      <pivotArea dataOnly="0" labelOnly="1" grandRow="1" outline="0" fieldPosition="0"/>
    </format>
    <format dxfId="412">
      <pivotArea dataOnly="0" labelOnly="1" outline="0" axis="axisValues" fieldPosition="0"/>
    </format>
    <format dxfId="411">
      <pivotArea type="all" dataOnly="0" outline="0" fieldPosition="0"/>
    </format>
    <format dxfId="410">
      <pivotArea outline="0" collapsedLevelsAreSubtotals="1" fieldPosition="0"/>
    </format>
    <format dxfId="409">
      <pivotArea field="0" type="button" dataOnly="0" labelOnly="1" outline="0" axis="axisRow" fieldPosition="0"/>
    </format>
    <format dxfId="408">
      <pivotArea dataOnly="0" labelOnly="1" fieldPosition="0">
        <references count="1">
          <reference field="0" count="0"/>
        </references>
      </pivotArea>
    </format>
    <format dxfId="407">
      <pivotArea dataOnly="0" labelOnly="1" grandRow="1" outline="0" fieldPosition="0"/>
    </format>
    <format dxfId="40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72D8FFC-4E76-4B09-AF25-DEB4C024BD52}" name="TablaDinámica6" cacheId="56"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4:D38" firstHeaderRow="1" firstDataRow="1" firstDataCol="1"/>
  <pivotFields count="17">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FECHA TERMINACIÓN ACTIVIDADES" fld="11" subtotal="count" baseField="0" baseItem="0"/>
  </dataFields>
  <formats count="46">
    <format dxfId="493">
      <pivotArea type="all" dataOnly="0" outline="0" fieldPosition="0"/>
    </format>
    <format dxfId="492">
      <pivotArea outline="0" collapsedLevelsAreSubtotals="1" fieldPosition="0"/>
    </format>
    <format dxfId="491">
      <pivotArea field="1" type="button" dataOnly="0" labelOnly="1" outline="0" axis="axisRow" fieldPosition="0"/>
    </format>
    <format dxfId="490">
      <pivotArea dataOnly="0" labelOnly="1" outline="0" axis="axisValues" fieldPosition="0"/>
    </format>
    <format dxfId="489">
      <pivotArea type="all" dataOnly="0" outline="0" fieldPosition="0"/>
    </format>
    <format dxfId="488">
      <pivotArea outline="0" collapsedLevelsAreSubtotals="1" fieldPosition="0"/>
    </format>
    <format dxfId="487">
      <pivotArea field="1" type="button" dataOnly="0" labelOnly="1" outline="0" axis="axisRow" fieldPosition="0"/>
    </format>
    <format dxfId="486">
      <pivotArea dataOnly="0" labelOnly="1" outline="0" axis="axisValues" fieldPosition="0"/>
    </format>
    <format dxfId="485">
      <pivotArea dataOnly="0" labelOnly="1" fieldPosition="0">
        <references count="1">
          <reference field="1" count="0"/>
        </references>
      </pivotArea>
    </format>
    <format dxfId="484">
      <pivotArea grandRow="1" outline="0" collapsedLevelsAreSubtotals="1" fieldPosition="0"/>
    </format>
    <format dxfId="483">
      <pivotArea dataOnly="0" labelOnly="1" grandRow="1" outline="0" fieldPosition="0"/>
    </format>
    <format dxfId="482">
      <pivotArea type="all" dataOnly="0" outline="0" fieldPosition="0"/>
    </format>
    <format dxfId="481">
      <pivotArea outline="0" collapsedLevelsAreSubtotals="1" fieldPosition="0"/>
    </format>
    <format dxfId="480">
      <pivotArea field="1" type="button" dataOnly="0" labelOnly="1" outline="0" axis="axisRow" fieldPosition="0"/>
    </format>
    <format dxfId="479">
      <pivotArea dataOnly="0" labelOnly="1" fieldPosition="0">
        <references count="1">
          <reference field="1" count="0"/>
        </references>
      </pivotArea>
    </format>
    <format dxfId="478">
      <pivotArea dataOnly="0" labelOnly="1" grandRow="1" outline="0" fieldPosition="0"/>
    </format>
    <format dxfId="477">
      <pivotArea dataOnly="0" labelOnly="1" outline="0" axis="axisValues" fieldPosition="0"/>
    </format>
    <format dxfId="476">
      <pivotArea dataOnly="0" labelOnly="1" outline="0" axis="axisValues" fieldPosition="0"/>
    </format>
    <format dxfId="475">
      <pivotArea type="all" dataOnly="0" outline="0" fieldPosition="0"/>
    </format>
    <format dxfId="474">
      <pivotArea collapsedLevelsAreSubtotals="1" fieldPosition="0">
        <references count="1">
          <reference field="1" count="0"/>
        </references>
      </pivotArea>
    </format>
    <format dxfId="473">
      <pivotArea collapsedLevelsAreSubtotals="1" fieldPosition="0">
        <references count="1">
          <reference field="1" count="0"/>
        </references>
      </pivotArea>
    </format>
    <format dxfId="472">
      <pivotArea grandRow="1" outline="0" collapsedLevelsAreSubtotals="1" fieldPosition="0"/>
    </format>
    <format dxfId="471">
      <pivotArea type="all" dataOnly="0" outline="0" fieldPosition="0"/>
    </format>
    <format dxfId="470">
      <pivotArea outline="0" collapsedLevelsAreSubtotals="1" fieldPosition="0"/>
    </format>
    <format dxfId="469">
      <pivotArea field="1" type="button" dataOnly="0" labelOnly="1" outline="0" axis="axisRow" fieldPosition="0"/>
    </format>
    <format dxfId="468">
      <pivotArea dataOnly="0" labelOnly="1" grandRow="1" outline="0" fieldPosition="0"/>
    </format>
    <format dxfId="467">
      <pivotArea dataOnly="0" labelOnly="1" outline="0" axis="axisValues" fieldPosition="0"/>
    </format>
    <format dxfId="466">
      <pivotArea collapsedLevelsAreSubtotals="1" fieldPosition="0">
        <references count="1">
          <reference field="1" count="1">
            <x v="0"/>
          </reference>
        </references>
      </pivotArea>
    </format>
    <format dxfId="465">
      <pivotArea grandRow="1" outline="0" collapsedLevelsAreSubtotals="1" fieldPosition="0"/>
    </format>
    <format dxfId="464">
      <pivotArea dataOnly="0" labelOnly="1" grandRow="1" outline="0" fieldPosition="0"/>
    </format>
    <format dxfId="463">
      <pivotArea collapsedLevelsAreSubtotals="1" fieldPosition="0">
        <references count="1">
          <reference field="1" count="1">
            <x v="0"/>
          </reference>
        </references>
      </pivotArea>
    </format>
    <format dxfId="462">
      <pivotArea grandRow="1" outline="0" collapsedLevelsAreSubtotals="1" fieldPosition="0"/>
    </format>
    <format dxfId="461">
      <pivotArea dataOnly="0" labelOnly="1" fieldPosition="0">
        <references count="1">
          <reference field="1" count="0"/>
        </references>
      </pivotArea>
    </format>
    <format dxfId="460">
      <pivotArea collapsedLevelsAreSubtotals="1" fieldPosition="0">
        <references count="1">
          <reference field="1" count="1">
            <x v="2"/>
          </reference>
        </references>
      </pivotArea>
    </format>
    <format dxfId="459">
      <pivotArea type="all" dataOnly="0" outline="0" fieldPosition="0"/>
    </format>
    <format dxfId="458">
      <pivotArea outline="0" collapsedLevelsAreSubtotals="1" fieldPosition="0"/>
    </format>
    <format dxfId="457">
      <pivotArea field="1" type="button" dataOnly="0" labelOnly="1" outline="0" axis="axisRow" fieldPosition="0"/>
    </format>
    <format dxfId="456">
      <pivotArea dataOnly="0" labelOnly="1" fieldPosition="0">
        <references count="1">
          <reference field="1" count="0"/>
        </references>
      </pivotArea>
    </format>
    <format dxfId="455">
      <pivotArea dataOnly="0" labelOnly="1" grandRow="1" outline="0" fieldPosition="0"/>
    </format>
    <format dxfId="454">
      <pivotArea dataOnly="0" labelOnly="1" outline="0" axis="axisValues" fieldPosition="0"/>
    </format>
    <format dxfId="453">
      <pivotArea type="all" dataOnly="0" outline="0" fieldPosition="0"/>
    </format>
    <format dxfId="452">
      <pivotArea outline="0" collapsedLevelsAreSubtotals="1" fieldPosition="0"/>
    </format>
    <format dxfId="451">
      <pivotArea field="1" type="button" dataOnly="0" labelOnly="1" outline="0" axis="axisRow" fieldPosition="0"/>
    </format>
    <format dxfId="450">
      <pivotArea dataOnly="0" labelOnly="1" fieldPosition="0">
        <references count="1">
          <reference field="1" count="0"/>
        </references>
      </pivotArea>
    </format>
    <format dxfId="449">
      <pivotArea dataOnly="0" labelOnly="1" grandRow="1" outline="0" fieldPosition="0"/>
    </format>
    <format dxfId="448">
      <pivotArea dataOnly="0" labelOnly="1" outline="0" axis="axisValues" fieldPosition="0"/>
    </format>
  </formats>
  <chartFormats count="4">
    <chartFormat chart="2" format="21" series="1">
      <pivotArea type="data" outline="0" fieldPosition="0">
        <references count="1">
          <reference field="4294967294" count="1" selected="0">
            <x v="0"/>
          </reference>
        </references>
      </pivotArea>
    </chartFormat>
    <chartFormat chart="2" format="25">
      <pivotArea type="data" outline="0" fieldPosition="0">
        <references count="2">
          <reference field="4294967294" count="1" selected="0">
            <x v="0"/>
          </reference>
          <reference field="1" count="1" selected="0">
            <x v="0"/>
          </reference>
        </references>
      </pivotArea>
    </chartFormat>
    <chartFormat chart="2" format="26">
      <pivotArea type="data" outline="0" fieldPosition="0">
        <references count="2">
          <reference field="4294967294" count="1" selected="0">
            <x v="0"/>
          </reference>
          <reference field="1" count="1" selected="0">
            <x v="1"/>
          </reference>
        </references>
      </pivotArea>
    </chartFormat>
    <chartFormat chart="2" format="27">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000-000004000000}" name="Tabla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20">
    <format dxfId="513">
      <pivotArea type="all" dataOnly="0" outline="0" fieldPosition="0"/>
    </format>
    <format dxfId="512">
      <pivotArea outline="0" collapsedLevelsAreSubtotals="1" fieldPosition="0"/>
    </format>
    <format dxfId="511">
      <pivotArea field="0" type="button" dataOnly="0" labelOnly="1" outline="0" axis="axisRow" fieldPosition="0"/>
    </format>
    <format dxfId="510">
      <pivotArea dataOnly="0" labelOnly="1" fieldPosition="0">
        <references count="1">
          <reference field="0" count="0"/>
        </references>
      </pivotArea>
    </format>
    <format dxfId="509">
      <pivotArea dataOnly="0" labelOnly="1" fieldPosition="0">
        <references count="1">
          <reference field="1" count="0"/>
        </references>
      </pivotArea>
    </format>
    <format dxfId="508">
      <pivotArea type="origin" dataOnly="0" labelOnly="1" outline="0" fieldPosition="0"/>
    </format>
    <format dxfId="507">
      <pivotArea field="1" type="button" dataOnly="0" labelOnly="1" outline="0" axis="axisCol" fieldPosition="0"/>
    </format>
    <format dxfId="506">
      <pivotArea type="topRight" dataOnly="0" labelOnly="1" outline="0" fieldPosition="0"/>
    </format>
    <format dxfId="505">
      <pivotArea field="0" type="button" dataOnly="0" labelOnly="1" outline="0" axis="axisRow" fieldPosition="0"/>
    </format>
    <format dxfId="504">
      <pivotArea dataOnly="0" labelOnly="1" fieldPosition="0">
        <references count="1">
          <reference field="1" count="0"/>
        </references>
      </pivotArea>
    </format>
    <format dxfId="503">
      <pivotArea outline="0" collapsedLevelsAreSubtotals="1" fieldPosition="0"/>
    </format>
    <format dxfId="502">
      <pivotArea dataOnly="0" labelOnly="1" fieldPosition="0">
        <references count="1">
          <reference field="0" count="0"/>
        </references>
      </pivotArea>
    </format>
    <format dxfId="501">
      <pivotArea type="all" dataOnly="0" outline="0" fieldPosition="0"/>
    </format>
    <format dxfId="500">
      <pivotArea outline="0" collapsedLevelsAreSubtotals="1" fieldPosition="0"/>
    </format>
    <format dxfId="499">
      <pivotArea type="origin" dataOnly="0" labelOnly="1" outline="0" fieldPosition="0"/>
    </format>
    <format dxfId="498">
      <pivotArea field="1" type="button" dataOnly="0" labelOnly="1" outline="0" axis="axisCol" fieldPosition="0"/>
    </format>
    <format dxfId="497">
      <pivotArea type="topRight" dataOnly="0" labelOnly="1" outline="0" fieldPosition="0"/>
    </format>
    <format dxfId="496">
      <pivotArea field="0" type="button" dataOnly="0" labelOnly="1" outline="0" axis="axisRow" fieldPosition="0"/>
    </format>
    <format dxfId="495">
      <pivotArea dataOnly="0" labelOnly="1" fieldPosition="0">
        <references count="1">
          <reference field="0" count="0"/>
        </references>
      </pivotArea>
    </format>
    <format dxfId="494">
      <pivotArea dataOnly="0" labelOnly="1" fieldPosition="0">
        <references count="1">
          <reference field="1"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BADA819-0E15-47ED-9DF7-1D7F116687D4}" name="TablaDinámica3" cacheId="56"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8:J92" firstHeaderRow="1" firstDataRow="2" firstDataCol="1"/>
  <pivotFields count="17">
    <pivotField axis="axisRow" showAll="0">
      <items count="9">
        <item x="4"/>
        <item x="0"/>
        <item x="6"/>
        <item x="1"/>
        <item x="3"/>
        <item x="2"/>
        <item x="7"/>
        <item x="5"/>
        <item t="default"/>
      </items>
    </pivotField>
    <pivotField axis="axisCol" showAll="0">
      <items count="4">
        <item x="1"/>
        <item x="2"/>
        <item x="0"/>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axis="axisRow" showAll="0" insertPageBreak="1">
      <items count="3">
        <item x="1"/>
        <item x="0"/>
        <item t="default"/>
      </items>
    </pivotField>
  </pivotFields>
  <rowFields count="2">
    <field x="0"/>
    <field x="16"/>
  </rowFields>
  <rowItems count="23">
    <i>
      <x/>
    </i>
    <i r="1">
      <x/>
    </i>
    <i r="1">
      <x v="1"/>
    </i>
    <i>
      <x v="1"/>
    </i>
    <i r="1">
      <x/>
    </i>
    <i r="1">
      <x v="1"/>
    </i>
    <i>
      <x v="2"/>
    </i>
    <i r="1">
      <x/>
    </i>
    <i>
      <x v="3"/>
    </i>
    <i r="1">
      <x/>
    </i>
    <i r="1">
      <x v="1"/>
    </i>
    <i>
      <x v="4"/>
    </i>
    <i r="1">
      <x/>
    </i>
    <i r="1">
      <x v="1"/>
    </i>
    <i>
      <x v="5"/>
    </i>
    <i r="1">
      <x/>
    </i>
    <i r="1">
      <x v="1"/>
    </i>
    <i>
      <x v="6"/>
    </i>
    <i r="1">
      <x/>
    </i>
    <i>
      <x v="7"/>
    </i>
    <i r="1">
      <x/>
    </i>
    <i r="1">
      <x v="1"/>
    </i>
    <i t="grand">
      <x/>
    </i>
  </rowItems>
  <colFields count="1">
    <field x="1"/>
  </colFields>
  <colItems count="4">
    <i>
      <x/>
    </i>
    <i>
      <x v="1"/>
    </i>
    <i>
      <x v="2"/>
    </i>
    <i t="grand">
      <x/>
    </i>
  </colItems>
  <dataFields count="1">
    <dataField name="Cuenta de FECHA TERMINACIÓN ACTIVIDADES" fld="11" subtotal="count" baseField="0" baseItem="0"/>
  </dataFields>
  <formats count="158">
    <format dxfId="671">
      <pivotArea outline="0" collapsedLevelsAreSubtotals="1" fieldPosition="0"/>
    </format>
    <format dxfId="670">
      <pivotArea type="all" dataOnly="0" outline="0" fieldPosition="0"/>
    </format>
    <format dxfId="669">
      <pivotArea dataOnly="0" labelOnly="1" grandRow="1" outline="0" fieldPosition="0"/>
    </format>
    <format dxfId="668">
      <pivotArea dataOnly="0" labelOnly="1" fieldPosition="0">
        <references count="1">
          <reference field="0" count="0"/>
        </references>
      </pivotArea>
    </format>
    <format dxfId="667">
      <pivotArea collapsedLevelsAreSubtotals="1" fieldPosition="0">
        <references count="1">
          <reference field="0" count="1">
            <x v="0"/>
          </reference>
        </references>
      </pivotArea>
    </format>
    <format dxfId="666">
      <pivotArea collapsedLevelsAreSubtotals="1" fieldPosition="0">
        <references count="1">
          <reference field="0" count="1">
            <x v="1"/>
          </reference>
        </references>
      </pivotArea>
    </format>
    <format dxfId="665">
      <pivotArea collapsedLevelsAreSubtotals="1" fieldPosition="0">
        <references count="1">
          <reference field="0" count="1">
            <x v="2"/>
          </reference>
        </references>
      </pivotArea>
    </format>
    <format dxfId="664">
      <pivotArea collapsedLevelsAreSubtotals="1" fieldPosition="0">
        <references count="1">
          <reference field="0" count="1">
            <x v="3"/>
          </reference>
        </references>
      </pivotArea>
    </format>
    <format dxfId="663">
      <pivotArea collapsedLevelsAreSubtotals="1" fieldPosition="0">
        <references count="1">
          <reference field="0" count="1">
            <x v="4"/>
          </reference>
        </references>
      </pivotArea>
    </format>
    <format dxfId="662">
      <pivotArea collapsedLevelsAreSubtotals="1" fieldPosition="0">
        <references count="1">
          <reference field="0" count="1">
            <x v="5"/>
          </reference>
        </references>
      </pivotArea>
    </format>
    <format dxfId="661">
      <pivotArea collapsedLevelsAreSubtotals="1" fieldPosition="0">
        <references count="1">
          <reference field="0" count="1">
            <x v="6"/>
          </reference>
        </references>
      </pivotArea>
    </format>
    <format dxfId="660">
      <pivotArea grandRow="1" outline="0" collapsedLevelsAreSubtotals="1" fieldPosition="0"/>
    </format>
    <format dxfId="659">
      <pivotArea dataOnly="0" labelOnly="1" grandRow="1" outline="0" fieldPosition="0"/>
    </format>
    <format dxfId="658">
      <pivotArea grandRow="1" outline="0" collapsedLevelsAreSubtotals="1" fieldPosition="0"/>
    </format>
    <format dxfId="657">
      <pivotArea dataOnly="0" labelOnly="1" grandRow="1" outline="0" fieldPosition="0"/>
    </format>
    <format dxfId="656">
      <pivotArea dataOnly="0" labelOnly="1" fieldPosition="0">
        <references count="1">
          <reference field="0" count="0"/>
        </references>
      </pivotArea>
    </format>
    <format dxfId="655">
      <pivotArea collapsedLevelsAreSubtotals="1" fieldPosition="0">
        <references count="1">
          <reference field="0" count="1">
            <x v="0"/>
          </reference>
        </references>
      </pivotArea>
    </format>
    <format dxfId="654">
      <pivotArea collapsedLevelsAreSubtotals="1" fieldPosition="0">
        <references count="1">
          <reference field="0" count="1">
            <x v="1"/>
          </reference>
        </references>
      </pivotArea>
    </format>
    <format dxfId="653">
      <pivotArea collapsedLevelsAreSubtotals="1" fieldPosition="0">
        <references count="1">
          <reference field="0" count="1">
            <x v="2"/>
          </reference>
        </references>
      </pivotArea>
    </format>
    <format dxfId="652">
      <pivotArea collapsedLevelsAreSubtotals="1" fieldPosition="0">
        <references count="1">
          <reference field="0" count="1">
            <x v="3"/>
          </reference>
        </references>
      </pivotArea>
    </format>
    <format dxfId="651">
      <pivotArea collapsedLevelsAreSubtotals="1" fieldPosition="0">
        <references count="1">
          <reference field="0" count="1">
            <x v="4"/>
          </reference>
        </references>
      </pivotArea>
    </format>
    <format dxfId="650">
      <pivotArea collapsedLevelsAreSubtotals="1" fieldPosition="0">
        <references count="1">
          <reference field="0" count="1">
            <x v="5"/>
          </reference>
        </references>
      </pivotArea>
    </format>
    <format dxfId="649">
      <pivotArea collapsedLevelsAreSubtotals="1" fieldPosition="0">
        <references count="1">
          <reference field="0" count="1">
            <x v="6"/>
          </reference>
        </references>
      </pivotArea>
    </format>
    <format dxfId="648">
      <pivotArea dataOnly="0" labelOnly="1" fieldPosition="0">
        <references count="1">
          <reference field="0" count="0"/>
        </references>
      </pivotArea>
    </format>
    <format dxfId="647">
      <pivotArea type="all" dataOnly="0" outline="0" fieldPosition="0"/>
    </format>
    <format dxfId="646">
      <pivotArea outline="0" collapsedLevelsAreSubtotals="1" fieldPosition="0"/>
    </format>
    <format dxfId="645">
      <pivotArea type="origin" dataOnly="0" labelOnly="1" outline="0" fieldPosition="0"/>
    </format>
    <format dxfId="644">
      <pivotArea field="1" type="button" dataOnly="0" labelOnly="1" outline="0" axis="axisCol" fieldPosition="0"/>
    </format>
    <format dxfId="643">
      <pivotArea type="topRight" dataOnly="0" labelOnly="1" outline="0" fieldPosition="0"/>
    </format>
    <format dxfId="642">
      <pivotArea field="0" type="button" dataOnly="0" labelOnly="1" outline="0" axis="axisRow" fieldPosition="0"/>
    </format>
    <format dxfId="641">
      <pivotArea dataOnly="0" labelOnly="1" fieldPosition="0">
        <references count="1">
          <reference field="0" count="0"/>
        </references>
      </pivotArea>
    </format>
    <format dxfId="640">
      <pivotArea dataOnly="0" labelOnly="1" grandRow="1" outline="0" fieldPosition="0"/>
    </format>
    <format dxfId="639">
      <pivotArea dataOnly="0" labelOnly="1" fieldPosition="0">
        <references count="1">
          <reference field="1" count="0"/>
        </references>
      </pivotArea>
    </format>
    <format dxfId="638">
      <pivotArea dataOnly="0" labelOnly="1" grandCol="1" outline="0" fieldPosition="0"/>
    </format>
    <format dxfId="637">
      <pivotArea dataOnly="0" labelOnly="1" fieldPosition="0">
        <references count="1">
          <reference field="1" count="0"/>
        </references>
      </pivotArea>
    </format>
    <format dxfId="636">
      <pivotArea dataOnly="0" labelOnly="1" grandCol="1" outline="0" fieldPosition="0"/>
    </format>
    <format dxfId="635">
      <pivotArea outline="0" collapsedLevelsAreSubtotals="1" fieldPosition="0"/>
    </format>
    <format dxfId="634">
      <pivotArea dataOnly="0" labelOnly="1" grandRow="1" outline="0" fieldPosition="0"/>
    </format>
    <format dxfId="633">
      <pivotArea type="all" dataOnly="0" outline="0" fieldPosition="0"/>
    </format>
    <format dxfId="632">
      <pivotArea outline="0" collapsedLevelsAreSubtotals="1" fieldPosition="0"/>
    </format>
    <format dxfId="631">
      <pivotArea type="origin" dataOnly="0" labelOnly="1" outline="0" fieldPosition="0"/>
    </format>
    <format dxfId="630">
      <pivotArea field="1" type="button" dataOnly="0" labelOnly="1" outline="0" axis="axisCol" fieldPosition="0"/>
    </format>
    <format dxfId="629">
      <pivotArea type="topRight" dataOnly="0" labelOnly="1" outline="0" fieldPosition="0"/>
    </format>
    <format dxfId="628">
      <pivotArea field="0" type="button" dataOnly="0" labelOnly="1" outline="0" axis="axisRow" fieldPosition="0"/>
    </format>
    <format dxfId="627">
      <pivotArea dataOnly="0" labelOnly="1" fieldPosition="0">
        <references count="1">
          <reference field="0" count="0"/>
        </references>
      </pivotArea>
    </format>
    <format dxfId="626">
      <pivotArea dataOnly="0" labelOnly="1" grandRow="1" outline="0" fieldPosition="0"/>
    </format>
    <format dxfId="625">
      <pivotArea dataOnly="0" labelOnly="1" fieldPosition="0">
        <references count="1">
          <reference field="1" count="0"/>
        </references>
      </pivotArea>
    </format>
    <format dxfId="624">
      <pivotArea dataOnly="0" labelOnly="1" grandCol="1" outline="0" fieldPosition="0"/>
    </format>
    <format dxfId="623">
      <pivotArea outline="0" collapsedLevelsAreSubtotals="1" fieldPosition="0"/>
    </format>
    <format dxfId="622">
      <pivotArea field="0" type="button" dataOnly="0" labelOnly="1" outline="0" axis="axisRow" fieldPosition="0"/>
    </format>
    <format dxfId="621">
      <pivotArea dataOnly="0" labelOnly="1" fieldPosition="0">
        <references count="1">
          <reference field="0" count="0"/>
        </references>
      </pivotArea>
    </format>
    <format dxfId="620">
      <pivotArea dataOnly="0" labelOnly="1" fieldPosition="0">
        <references count="1">
          <reference field="1" count="0"/>
        </references>
      </pivotArea>
    </format>
    <format dxfId="619">
      <pivotArea dataOnly="0" labelOnly="1" grandCol="1" outline="0" fieldPosition="0"/>
    </format>
    <format dxfId="618">
      <pivotArea grandRow="1" outline="0" collapsedLevelsAreSubtotals="1" fieldPosition="0"/>
    </format>
    <format dxfId="617">
      <pivotArea dataOnly="0" labelOnly="1" grandRow="1" outline="0" fieldPosition="0"/>
    </format>
    <format dxfId="616">
      <pivotArea type="all" dataOnly="0" outline="0" fieldPosition="0"/>
    </format>
    <format dxfId="615">
      <pivotArea collapsedLevelsAreSubtotals="1" fieldPosition="0">
        <references count="2">
          <reference field="0" count="1" selected="0">
            <x v="0"/>
          </reference>
          <reference field="16" count="1">
            <x v="0"/>
          </reference>
        </references>
      </pivotArea>
    </format>
    <format dxfId="614">
      <pivotArea dataOnly="0" labelOnly="1" fieldPosition="0">
        <references count="2">
          <reference field="0" count="1" selected="0">
            <x v="0"/>
          </reference>
          <reference field="16" count="1">
            <x v="0"/>
          </reference>
        </references>
      </pivotArea>
    </format>
    <format dxfId="613">
      <pivotArea collapsedLevelsAreSubtotals="1" fieldPosition="0">
        <references count="2">
          <reference field="0" count="1" selected="0">
            <x v="1"/>
          </reference>
          <reference field="16" count="1">
            <x v="0"/>
          </reference>
        </references>
      </pivotArea>
    </format>
    <format dxfId="612">
      <pivotArea dataOnly="0" labelOnly="1" fieldPosition="0">
        <references count="2">
          <reference field="0" count="1" selected="0">
            <x v="1"/>
          </reference>
          <reference field="16" count="1">
            <x v="0"/>
          </reference>
        </references>
      </pivotArea>
    </format>
    <format dxfId="611">
      <pivotArea collapsedLevelsAreSubtotals="1" fieldPosition="0">
        <references count="2">
          <reference field="0" count="1" selected="0">
            <x v="2"/>
          </reference>
          <reference field="16" count="1">
            <x v="0"/>
          </reference>
        </references>
      </pivotArea>
    </format>
    <format dxfId="610">
      <pivotArea dataOnly="0" labelOnly="1" fieldPosition="0">
        <references count="2">
          <reference field="0" count="1" selected="0">
            <x v="2"/>
          </reference>
          <reference field="16" count="1">
            <x v="0"/>
          </reference>
        </references>
      </pivotArea>
    </format>
    <format dxfId="609">
      <pivotArea collapsedLevelsAreSubtotals="1" fieldPosition="0">
        <references count="2">
          <reference field="0" count="1" selected="0">
            <x v="3"/>
          </reference>
          <reference field="16" count="1">
            <x v="0"/>
          </reference>
        </references>
      </pivotArea>
    </format>
    <format dxfId="608">
      <pivotArea dataOnly="0" labelOnly="1" fieldPosition="0">
        <references count="2">
          <reference field="0" count="1" selected="0">
            <x v="3"/>
          </reference>
          <reference field="16" count="1">
            <x v="0"/>
          </reference>
        </references>
      </pivotArea>
    </format>
    <format dxfId="607">
      <pivotArea collapsedLevelsAreSubtotals="1" fieldPosition="0">
        <references count="2">
          <reference field="0" count="1" selected="0">
            <x v="4"/>
          </reference>
          <reference field="16" count="1">
            <x v="0"/>
          </reference>
        </references>
      </pivotArea>
    </format>
    <format dxfId="606">
      <pivotArea dataOnly="0" labelOnly="1" fieldPosition="0">
        <references count="2">
          <reference field="0" count="1" selected="0">
            <x v="4"/>
          </reference>
          <reference field="16" count="1">
            <x v="0"/>
          </reference>
        </references>
      </pivotArea>
    </format>
    <format dxfId="605">
      <pivotArea collapsedLevelsAreSubtotals="1" fieldPosition="0">
        <references count="2">
          <reference field="0" count="1" selected="0">
            <x v="5"/>
          </reference>
          <reference field="16" count="1">
            <x v="0"/>
          </reference>
        </references>
      </pivotArea>
    </format>
    <format dxfId="604">
      <pivotArea dataOnly="0" labelOnly="1" fieldPosition="0">
        <references count="2">
          <reference field="0" count="1" selected="0">
            <x v="5"/>
          </reference>
          <reference field="16" count="1">
            <x v="0"/>
          </reference>
        </references>
      </pivotArea>
    </format>
    <format dxfId="603">
      <pivotArea collapsedLevelsAreSubtotals="1" fieldPosition="0">
        <references count="2">
          <reference field="0" count="1" selected="0">
            <x v="6"/>
          </reference>
          <reference field="16" count="1">
            <x v="0"/>
          </reference>
        </references>
      </pivotArea>
    </format>
    <format dxfId="602">
      <pivotArea dataOnly="0" labelOnly="1" fieldPosition="0">
        <references count="2">
          <reference field="0" count="1" selected="0">
            <x v="6"/>
          </reference>
          <reference field="16" count="1">
            <x v="0"/>
          </reference>
        </references>
      </pivotArea>
    </format>
    <format dxfId="601">
      <pivotArea collapsedLevelsAreSubtotals="1" fieldPosition="0">
        <references count="2">
          <reference field="0" count="1" selected="0">
            <x v="7"/>
          </reference>
          <reference field="16" count="1">
            <x v="0"/>
          </reference>
        </references>
      </pivotArea>
    </format>
    <format dxfId="600">
      <pivotArea dataOnly="0" labelOnly="1" fieldPosition="0">
        <references count="2">
          <reference field="0" count="1" selected="0">
            <x v="7"/>
          </reference>
          <reference field="16" count="1">
            <x v="0"/>
          </reference>
        </references>
      </pivotArea>
    </format>
    <format dxfId="599">
      <pivotArea collapsedLevelsAreSubtotals="1" fieldPosition="0">
        <references count="2">
          <reference field="0" count="1" selected="0">
            <x v="0"/>
          </reference>
          <reference field="16" count="1">
            <x v="1"/>
          </reference>
        </references>
      </pivotArea>
    </format>
    <format dxfId="598">
      <pivotArea dataOnly="0" labelOnly="1" fieldPosition="0">
        <references count="2">
          <reference field="0" count="1" selected="0">
            <x v="0"/>
          </reference>
          <reference field="16" count="1">
            <x v="1"/>
          </reference>
        </references>
      </pivotArea>
    </format>
    <format dxfId="597">
      <pivotArea collapsedLevelsAreSubtotals="1" fieldPosition="0">
        <references count="2">
          <reference field="0" count="1" selected="0">
            <x v="1"/>
          </reference>
          <reference field="16" count="1">
            <x v="1"/>
          </reference>
        </references>
      </pivotArea>
    </format>
    <format dxfId="596">
      <pivotArea dataOnly="0" labelOnly="1" fieldPosition="0">
        <references count="2">
          <reference field="0" count="1" selected="0">
            <x v="1"/>
          </reference>
          <reference field="16" count="1">
            <x v="1"/>
          </reference>
        </references>
      </pivotArea>
    </format>
    <format dxfId="595">
      <pivotArea collapsedLevelsAreSubtotals="1" fieldPosition="0">
        <references count="2">
          <reference field="0" count="1" selected="0">
            <x v="3"/>
          </reference>
          <reference field="16" count="1">
            <x v="1"/>
          </reference>
        </references>
      </pivotArea>
    </format>
    <format dxfId="594">
      <pivotArea dataOnly="0" labelOnly="1" fieldPosition="0">
        <references count="2">
          <reference field="0" count="1" selected="0">
            <x v="3"/>
          </reference>
          <reference field="16" count="1">
            <x v="1"/>
          </reference>
        </references>
      </pivotArea>
    </format>
    <format dxfId="593">
      <pivotArea collapsedLevelsAreSubtotals="1" fieldPosition="0">
        <references count="2">
          <reference field="0" count="1" selected="0">
            <x v="4"/>
          </reference>
          <reference field="16" count="1">
            <x v="1"/>
          </reference>
        </references>
      </pivotArea>
    </format>
    <format dxfId="592">
      <pivotArea dataOnly="0" labelOnly="1" fieldPosition="0">
        <references count="2">
          <reference field="0" count="1" selected="0">
            <x v="4"/>
          </reference>
          <reference field="16" count="1">
            <x v="1"/>
          </reference>
        </references>
      </pivotArea>
    </format>
    <format dxfId="591">
      <pivotArea collapsedLevelsAreSubtotals="1" fieldPosition="0">
        <references count="2">
          <reference field="0" count="1" selected="0">
            <x v="5"/>
          </reference>
          <reference field="16" count="1">
            <x v="1"/>
          </reference>
        </references>
      </pivotArea>
    </format>
    <format dxfId="590">
      <pivotArea dataOnly="0" labelOnly="1" fieldPosition="0">
        <references count="2">
          <reference field="0" count="1" selected="0">
            <x v="5"/>
          </reference>
          <reference field="16" count="1">
            <x v="1"/>
          </reference>
        </references>
      </pivotArea>
    </format>
    <format dxfId="589">
      <pivotArea collapsedLevelsAreSubtotals="1" fieldPosition="0">
        <references count="2">
          <reference field="0" count="1" selected="0">
            <x v="7"/>
          </reference>
          <reference field="16" count="1">
            <x v="1"/>
          </reference>
        </references>
      </pivotArea>
    </format>
    <format dxfId="588">
      <pivotArea dataOnly="0" labelOnly="1" fieldPosition="0">
        <references count="2">
          <reference field="0" count="1" selected="0">
            <x v="7"/>
          </reference>
          <reference field="16" count="1">
            <x v="1"/>
          </reference>
        </references>
      </pivotArea>
    </format>
    <format dxfId="587">
      <pivotArea collapsedLevelsAreSubtotals="1" fieldPosition="0">
        <references count="2">
          <reference field="0" count="1" selected="0">
            <x v="1"/>
          </reference>
          <reference field="16" count="0"/>
        </references>
      </pivotArea>
    </format>
    <format dxfId="586">
      <pivotArea dataOnly="0" labelOnly="1" fieldPosition="0">
        <references count="2">
          <reference field="0" count="1" selected="0">
            <x v="1"/>
          </reference>
          <reference field="16" count="0"/>
        </references>
      </pivotArea>
    </format>
    <format dxfId="585">
      <pivotArea collapsedLevelsAreSubtotals="1" fieldPosition="0">
        <references count="3">
          <reference field="0" count="1" selected="0">
            <x v="3"/>
          </reference>
          <reference field="1" count="1" selected="0">
            <x v="0"/>
          </reference>
          <reference field="16" count="0"/>
        </references>
      </pivotArea>
    </format>
    <format dxfId="584">
      <pivotArea dataOnly="0" labelOnly="1" fieldPosition="0">
        <references count="2">
          <reference field="0" count="1" selected="0">
            <x v="3"/>
          </reference>
          <reference field="16" count="0"/>
        </references>
      </pivotArea>
    </format>
    <format dxfId="583">
      <pivotArea collapsedLevelsAreSubtotals="1" fieldPosition="0">
        <references count="3">
          <reference field="0" count="1" selected="0">
            <x v="7"/>
          </reference>
          <reference field="1" count="1" selected="0">
            <x v="0"/>
          </reference>
          <reference field="16" count="2">
            <x v="0"/>
            <x v="1"/>
          </reference>
        </references>
      </pivotArea>
    </format>
    <format dxfId="582">
      <pivotArea dataOnly="0" labelOnly="1" fieldPosition="0">
        <references count="2">
          <reference field="0" count="1" selected="0">
            <x v="7"/>
          </reference>
          <reference field="16" count="2">
            <x v="0"/>
            <x v="1"/>
          </reference>
        </references>
      </pivotArea>
    </format>
    <format dxfId="581">
      <pivotArea type="all" dataOnly="0" outline="0" fieldPosition="0"/>
    </format>
    <format dxfId="580">
      <pivotArea outline="0" collapsedLevelsAreSubtotals="1" fieldPosition="0"/>
    </format>
    <format dxfId="579">
      <pivotArea type="origin" dataOnly="0" labelOnly="1" outline="0" fieldPosition="0"/>
    </format>
    <format dxfId="578">
      <pivotArea field="1" type="button" dataOnly="0" labelOnly="1" outline="0" axis="axisCol" fieldPosition="0"/>
    </format>
    <format dxfId="577">
      <pivotArea type="topRight" dataOnly="0" labelOnly="1" outline="0" fieldPosition="0"/>
    </format>
    <format dxfId="576">
      <pivotArea field="0" type="button" dataOnly="0" labelOnly="1" outline="0" axis="axisRow" fieldPosition="0"/>
    </format>
    <format dxfId="575">
      <pivotArea dataOnly="0" labelOnly="1" fieldPosition="0">
        <references count="1">
          <reference field="0" count="0"/>
        </references>
      </pivotArea>
    </format>
    <format dxfId="574">
      <pivotArea dataOnly="0" labelOnly="1" grandRow="1" outline="0" fieldPosition="0"/>
    </format>
    <format dxfId="573">
      <pivotArea dataOnly="0" labelOnly="1" fieldPosition="0">
        <references count="2">
          <reference field="0" count="1" selected="0">
            <x v="7"/>
          </reference>
          <reference field="16" count="2">
            <x v="0"/>
            <x v="1"/>
          </reference>
        </references>
      </pivotArea>
    </format>
    <format dxfId="572">
      <pivotArea dataOnly="0" labelOnly="1" fieldPosition="0">
        <references count="1">
          <reference field="1" count="0"/>
        </references>
      </pivotArea>
    </format>
    <format dxfId="571">
      <pivotArea dataOnly="0" labelOnly="1" grandCol="1" outline="0" fieldPosition="0"/>
    </format>
    <format dxfId="570">
      <pivotArea grandRow="1" outline="0" collapsedLevelsAreSubtotals="1" fieldPosition="0"/>
    </format>
    <format dxfId="569">
      <pivotArea field="0" type="button" dataOnly="0" labelOnly="1" outline="0" axis="axisRow" fieldPosition="0"/>
    </format>
    <format dxfId="568">
      <pivotArea dataOnly="0" labelOnly="1" fieldPosition="0">
        <references count="1">
          <reference field="1" count="0"/>
        </references>
      </pivotArea>
    </format>
    <format dxfId="567">
      <pivotArea dataOnly="0" labelOnly="1" grandCol="1" outline="0" fieldPosition="0"/>
    </format>
    <format dxfId="566">
      <pivotArea field="0" type="button" dataOnly="0" labelOnly="1" outline="0" axis="axisRow" fieldPosition="0"/>
    </format>
    <format dxfId="565">
      <pivotArea dataOnly="0" labelOnly="1" fieldPosition="0">
        <references count="1">
          <reference field="1" count="0"/>
        </references>
      </pivotArea>
    </format>
    <format dxfId="564">
      <pivotArea dataOnly="0" labelOnly="1" grandCol="1" outline="0" fieldPosition="0"/>
    </format>
    <format dxfId="563">
      <pivotArea collapsedLevelsAreSubtotals="1" fieldPosition="0">
        <references count="1">
          <reference field="0" count="1">
            <x v="0"/>
          </reference>
        </references>
      </pivotArea>
    </format>
    <format dxfId="562">
      <pivotArea collapsedLevelsAreSubtotals="1" fieldPosition="0">
        <references count="2">
          <reference field="0" count="1" selected="0">
            <x v="0"/>
          </reference>
          <reference field="16" count="0"/>
        </references>
      </pivotArea>
    </format>
    <format dxfId="561">
      <pivotArea dataOnly="0" labelOnly="1" fieldPosition="0">
        <references count="1">
          <reference field="0" count="1">
            <x v="0"/>
          </reference>
        </references>
      </pivotArea>
    </format>
    <format dxfId="560">
      <pivotArea dataOnly="0" labelOnly="1" fieldPosition="0">
        <references count="2">
          <reference field="0" count="1" selected="0">
            <x v="0"/>
          </reference>
          <reference field="16" count="0"/>
        </references>
      </pivotArea>
    </format>
    <format dxfId="559">
      <pivotArea collapsedLevelsAreSubtotals="1" fieldPosition="0">
        <references count="1">
          <reference field="0" count="1">
            <x v="1"/>
          </reference>
        </references>
      </pivotArea>
    </format>
    <format dxfId="558">
      <pivotArea collapsedLevelsAreSubtotals="1" fieldPosition="0">
        <references count="2">
          <reference field="0" count="1" selected="0">
            <x v="1"/>
          </reference>
          <reference field="16" count="2">
            <x v="0"/>
            <x v="1"/>
          </reference>
        </references>
      </pivotArea>
    </format>
    <format dxfId="557">
      <pivotArea dataOnly="0" labelOnly="1" fieldPosition="0">
        <references count="1">
          <reference field="0" count="1">
            <x v="1"/>
          </reference>
        </references>
      </pivotArea>
    </format>
    <format dxfId="556">
      <pivotArea dataOnly="0" labelOnly="1" fieldPosition="0">
        <references count="2">
          <reference field="0" count="1" selected="0">
            <x v="1"/>
          </reference>
          <reference field="16" count="2">
            <x v="0"/>
            <x v="1"/>
          </reference>
        </references>
      </pivotArea>
    </format>
    <format dxfId="555">
      <pivotArea collapsedLevelsAreSubtotals="1" fieldPosition="0">
        <references count="1">
          <reference field="0" count="1">
            <x v="2"/>
          </reference>
        </references>
      </pivotArea>
    </format>
    <format dxfId="554">
      <pivotArea collapsedLevelsAreSubtotals="1" fieldPosition="0">
        <references count="2">
          <reference field="0" count="1" selected="0">
            <x v="2"/>
          </reference>
          <reference field="16" count="1">
            <x v="0"/>
          </reference>
        </references>
      </pivotArea>
    </format>
    <format dxfId="553">
      <pivotArea dataOnly="0" labelOnly="1" fieldPosition="0">
        <references count="1">
          <reference field="0" count="1">
            <x v="2"/>
          </reference>
        </references>
      </pivotArea>
    </format>
    <format dxfId="552">
      <pivotArea dataOnly="0" labelOnly="1" fieldPosition="0">
        <references count="2">
          <reference field="0" count="1" selected="0">
            <x v="2"/>
          </reference>
          <reference field="16" count="1">
            <x v="0"/>
          </reference>
        </references>
      </pivotArea>
    </format>
    <format dxfId="551">
      <pivotArea collapsedLevelsAreSubtotals="1" fieldPosition="0">
        <references count="1">
          <reference field="0" count="1">
            <x v="3"/>
          </reference>
        </references>
      </pivotArea>
    </format>
    <format dxfId="550">
      <pivotArea collapsedLevelsAreSubtotals="1" fieldPosition="0">
        <references count="2">
          <reference field="0" count="1" selected="0">
            <x v="3"/>
          </reference>
          <reference field="16" count="2">
            <x v="0"/>
            <x v="1"/>
          </reference>
        </references>
      </pivotArea>
    </format>
    <format dxfId="549">
      <pivotArea dataOnly="0" labelOnly="1" fieldPosition="0">
        <references count="1">
          <reference field="0" count="1">
            <x v="3"/>
          </reference>
        </references>
      </pivotArea>
    </format>
    <format dxfId="548">
      <pivotArea dataOnly="0" labelOnly="1" fieldPosition="0">
        <references count="2">
          <reference field="0" count="1" selected="0">
            <x v="3"/>
          </reference>
          <reference field="16" count="2">
            <x v="0"/>
            <x v="1"/>
          </reference>
        </references>
      </pivotArea>
    </format>
    <format dxfId="547">
      <pivotArea collapsedLevelsAreSubtotals="1" fieldPosition="0">
        <references count="1">
          <reference field="0" count="1">
            <x v="4"/>
          </reference>
        </references>
      </pivotArea>
    </format>
    <format dxfId="546">
      <pivotArea collapsedLevelsAreSubtotals="1" fieldPosition="0">
        <references count="2">
          <reference field="0" count="1" selected="0">
            <x v="4"/>
          </reference>
          <reference field="16" count="0"/>
        </references>
      </pivotArea>
    </format>
    <format dxfId="545">
      <pivotArea dataOnly="0" labelOnly="1" fieldPosition="0">
        <references count="1">
          <reference field="0" count="1">
            <x v="4"/>
          </reference>
        </references>
      </pivotArea>
    </format>
    <format dxfId="544">
      <pivotArea dataOnly="0" labelOnly="1" fieldPosition="0">
        <references count="2">
          <reference field="0" count="1" selected="0">
            <x v="4"/>
          </reference>
          <reference field="16" count="0"/>
        </references>
      </pivotArea>
    </format>
    <format dxfId="543">
      <pivotArea collapsedLevelsAreSubtotals="1" fieldPosition="0">
        <references count="1">
          <reference field="0" count="1">
            <x v="6"/>
          </reference>
        </references>
      </pivotArea>
    </format>
    <format dxfId="542">
      <pivotArea collapsedLevelsAreSubtotals="1" fieldPosition="0">
        <references count="2">
          <reference field="0" count="1" selected="0">
            <x v="6"/>
          </reference>
          <reference field="16" count="1">
            <x v="0"/>
          </reference>
        </references>
      </pivotArea>
    </format>
    <format dxfId="541">
      <pivotArea dataOnly="0" labelOnly="1" fieldPosition="0">
        <references count="1">
          <reference field="0" count="1">
            <x v="6"/>
          </reference>
        </references>
      </pivotArea>
    </format>
    <format dxfId="540">
      <pivotArea dataOnly="0" labelOnly="1" fieldPosition="0">
        <references count="2">
          <reference field="0" count="1" selected="0">
            <x v="6"/>
          </reference>
          <reference field="16" count="1">
            <x v="0"/>
          </reference>
        </references>
      </pivotArea>
    </format>
    <format dxfId="539">
      <pivotArea collapsedLevelsAreSubtotals="1" fieldPosition="0">
        <references count="1">
          <reference field="0" count="1">
            <x v="5"/>
          </reference>
        </references>
      </pivotArea>
    </format>
    <format dxfId="538">
      <pivotArea dataOnly="0" labelOnly="1" fieldPosition="0">
        <references count="1">
          <reference field="0" count="1">
            <x v="5"/>
          </reference>
        </references>
      </pivotArea>
    </format>
    <format dxfId="537">
      <pivotArea collapsedLevelsAreSubtotals="1" fieldPosition="0">
        <references count="1">
          <reference field="0" count="1">
            <x v="7"/>
          </reference>
        </references>
      </pivotArea>
    </format>
    <format dxfId="536">
      <pivotArea collapsedLevelsAreSubtotals="1" fieldPosition="0">
        <references count="2">
          <reference field="0" count="1" selected="0">
            <x v="7"/>
          </reference>
          <reference field="16" count="1">
            <x v="0"/>
          </reference>
        </references>
      </pivotArea>
    </format>
    <format dxfId="535">
      <pivotArea dataOnly="0" labelOnly="1" fieldPosition="0">
        <references count="1">
          <reference field="0" count="1">
            <x v="7"/>
          </reference>
        </references>
      </pivotArea>
    </format>
    <format dxfId="534">
      <pivotArea dataOnly="0" labelOnly="1" fieldPosition="0">
        <references count="2">
          <reference field="0" count="1" selected="0">
            <x v="7"/>
          </reference>
          <reference field="16" count="1">
            <x v="0"/>
          </reference>
        </references>
      </pivotArea>
    </format>
    <format dxfId="533">
      <pivotArea collapsedLevelsAreSubtotals="1" fieldPosition="0">
        <references count="2">
          <reference field="0" count="1" selected="0">
            <x v="5"/>
          </reference>
          <reference field="16" count="0"/>
        </references>
      </pivotArea>
    </format>
    <format dxfId="532">
      <pivotArea dataOnly="0" labelOnly="1" fieldPosition="0">
        <references count="2">
          <reference field="0" count="1" selected="0">
            <x v="5"/>
          </reference>
          <reference field="16" count="0"/>
        </references>
      </pivotArea>
    </format>
    <format dxfId="531">
      <pivotArea type="all" dataOnly="0" outline="0" fieldPosition="0"/>
    </format>
    <format dxfId="530">
      <pivotArea outline="0" collapsedLevelsAreSubtotals="1" fieldPosition="0"/>
    </format>
    <format dxfId="529">
      <pivotArea type="origin" dataOnly="0" labelOnly="1" outline="0" fieldPosition="0"/>
    </format>
    <format dxfId="528">
      <pivotArea field="1" type="button" dataOnly="0" labelOnly="1" outline="0" axis="axisCol" fieldPosition="0"/>
    </format>
    <format dxfId="527">
      <pivotArea type="topRight" dataOnly="0" labelOnly="1" outline="0" fieldPosition="0"/>
    </format>
    <format dxfId="526">
      <pivotArea field="0" type="button" dataOnly="0" labelOnly="1" outline="0" axis="axisRow" fieldPosition="0"/>
    </format>
    <format dxfId="525">
      <pivotArea dataOnly="0" labelOnly="1" fieldPosition="0">
        <references count="1">
          <reference field="0" count="0"/>
        </references>
      </pivotArea>
    </format>
    <format dxfId="524">
      <pivotArea dataOnly="0" labelOnly="1" grandRow="1" outline="0" fieldPosition="0"/>
    </format>
    <format dxfId="523">
      <pivotArea dataOnly="0" labelOnly="1" fieldPosition="0">
        <references count="2">
          <reference field="0" count="1" selected="0">
            <x v="0"/>
          </reference>
          <reference field="16" count="0"/>
        </references>
      </pivotArea>
    </format>
    <format dxfId="522">
      <pivotArea dataOnly="0" labelOnly="1" fieldPosition="0">
        <references count="2">
          <reference field="0" count="1" selected="0">
            <x v="1"/>
          </reference>
          <reference field="16" count="0"/>
        </references>
      </pivotArea>
    </format>
    <format dxfId="521">
      <pivotArea dataOnly="0" labelOnly="1" fieldPosition="0">
        <references count="2">
          <reference field="0" count="1" selected="0">
            <x v="2"/>
          </reference>
          <reference field="16" count="1">
            <x v="0"/>
          </reference>
        </references>
      </pivotArea>
    </format>
    <format dxfId="520">
      <pivotArea dataOnly="0" labelOnly="1" fieldPosition="0">
        <references count="2">
          <reference field="0" count="1" selected="0">
            <x v="3"/>
          </reference>
          <reference field="16" count="0"/>
        </references>
      </pivotArea>
    </format>
    <format dxfId="519">
      <pivotArea dataOnly="0" labelOnly="1" fieldPosition="0">
        <references count="2">
          <reference field="0" count="1" selected="0">
            <x v="4"/>
          </reference>
          <reference field="16" count="0"/>
        </references>
      </pivotArea>
    </format>
    <format dxfId="518">
      <pivotArea dataOnly="0" labelOnly="1" fieldPosition="0">
        <references count="2">
          <reference field="0" count="1" selected="0">
            <x v="5"/>
          </reference>
          <reference field="16" count="0"/>
        </references>
      </pivotArea>
    </format>
    <format dxfId="517">
      <pivotArea dataOnly="0" labelOnly="1" fieldPosition="0">
        <references count="2">
          <reference field="0" count="1" selected="0">
            <x v="6"/>
          </reference>
          <reference field="16" count="1">
            <x v="0"/>
          </reference>
        </references>
      </pivotArea>
    </format>
    <format dxfId="516">
      <pivotArea dataOnly="0" labelOnly="1" fieldPosition="0">
        <references count="2">
          <reference field="0" count="1" selected="0">
            <x v="7"/>
          </reference>
          <reference field="16" count="1">
            <x v="0"/>
          </reference>
        </references>
      </pivotArea>
    </format>
    <format dxfId="515">
      <pivotArea dataOnly="0" labelOnly="1" fieldPosition="0">
        <references count="1">
          <reference field="1" count="0"/>
        </references>
      </pivotArea>
    </format>
    <format dxfId="514">
      <pivotArea dataOnly="0" labelOnly="1" grandCol="1" outline="0"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E4369F9-9763-4519-9DE9-FD6DE2B6DAD7}" name="TablaDinámica5" cacheId="56"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3:D27" firstHeaderRow="1" firstDataRow="1" firstDataCol="1" rowPageCount="1" colPageCount="1"/>
  <pivotFields count="17">
    <pivotField axis="axisPage" showAll="0">
      <items count="9">
        <item x="4"/>
        <item x="0"/>
        <item x="1"/>
        <item x="3"/>
        <item x="2"/>
        <item x="7"/>
        <item x="6"/>
        <item x="5"/>
        <item t="default"/>
      </items>
    </pivotField>
    <pivotField axis="axisRow" showAll="0">
      <items count="4">
        <item x="1"/>
        <item x="2"/>
        <item x="0"/>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6" subtotal="count" baseField="0" baseItem="0"/>
  </dataFields>
  <formats count="49">
    <format dxfId="720">
      <pivotArea type="all" dataOnly="0" outline="0" fieldPosition="0"/>
    </format>
    <format dxfId="719">
      <pivotArea outline="0" collapsedLevelsAreSubtotals="1" fieldPosition="0"/>
    </format>
    <format dxfId="718">
      <pivotArea field="1" type="button" dataOnly="0" labelOnly="1" outline="0" axis="axisRow" fieldPosition="0"/>
    </format>
    <format dxfId="717">
      <pivotArea dataOnly="0" labelOnly="1" fieldPosition="0">
        <references count="1">
          <reference field="1" count="0"/>
        </references>
      </pivotArea>
    </format>
    <format dxfId="716">
      <pivotArea dataOnly="0" labelOnly="1" outline="0" axis="axisValues" fieldPosition="0"/>
    </format>
    <format dxfId="715">
      <pivotArea type="all" dataOnly="0" outline="0" fieldPosition="0"/>
    </format>
    <format dxfId="714">
      <pivotArea outline="0" collapsedLevelsAreSubtotals="1" fieldPosition="0"/>
    </format>
    <format dxfId="713">
      <pivotArea field="1" type="button" dataOnly="0" labelOnly="1" outline="0" axis="axisRow" fieldPosition="0"/>
    </format>
    <format dxfId="712">
      <pivotArea dataOnly="0" labelOnly="1" fieldPosition="0">
        <references count="1">
          <reference field="1" count="0"/>
        </references>
      </pivotArea>
    </format>
    <format dxfId="711">
      <pivotArea dataOnly="0" labelOnly="1" outline="0" axis="axisValues" fieldPosition="0"/>
    </format>
    <format dxfId="710">
      <pivotArea type="all" dataOnly="0" outline="0" fieldPosition="0"/>
    </format>
    <format dxfId="709">
      <pivotArea outline="0" collapsedLevelsAreSubtotals="1" fieldPosition="0"/>
    </format>
    <format dxfId="708">
      <pivotArea field="1" type="button" dataOnly="0" labelOnly="1" outline="0" axis="axisRow" fieldPosition="0"/>
    </format>
    <format dxfId="707">
      <pivotArea dataOnly="0" labelOnly="1" fieldPosition="0">
        <references count="1">
          <reference field="1" count="0"/>
        </references>
      </pivotArea>
    </format>
    <format dxfId="706">
      <pivotArea dataOnly="0" labelOnly="1" outline="0" axis="axisValues" fieldPosition="0"/>
    </format>
    <format dxfId="705">
      <pivotArea grandRow="1" outline="0" collapsedLevelsAreSubtotals="1" fieldPosition="0"/>
    </format>
    <format dxfId="704">
      <pivotArea dataOnly="0" labelOnly="1" grandRow="1" outline="0" fieldPosition="0"/>
    </format>
    <format dxfId="703">
      <pivotArea type="all" dataOnly="0" outline="0" fieldPosition="0"/>
    </format>
    <format dxfId="702">
      <pivotArea outline="0" collapsedLevelsAreSubtotals="1" fieldPosition="0"/>
    </format>
    <format dxfId="701">
      <pivotArea field="1" type="button" dataOnly="0" labelOnly="1" outline="0" axis="axisRow" fieldPosition="0"/>
    </format>
    <format dxfId="700">
      <pivotArea dataOnly="0" labelOnly="1" fieldPosition="0">
        <references count="1">
          <reference field="1" count="0"/>
        </references>
      </pivotArea>
    </format>
    <format dxfId="699">
      <pivotArea dataOnly="0" labelOnly="1" grandRow="1" outline="0" fieldPosition="0"/>
    </format>
    <format dxfId="698">
      <pivotArea dataOnly="0" labelOnly="1" outline="0" axis="axisValues" fieldPosition="0"/>
    </format>
    <format dxfId="697">
      <pivotArea dataOnly="0" labelOnly="1" outline="0" axis="axisValues" fieldPosition="0"/>
    </format>
    <format dxfId="696">
      <pivotArea type="all" dataOnly="0" outline="0" fieldPosition="0"/>
    </format>
    <format dxfId="695">
      <pivotArea type="all" dataOnly="0" outline="0" fieldPosition="0"/>
    </format>
    <format dxfId="694">
      <pivotArea outline="0" collapsedLevelsAreSubtotals="1" fieldPosition="0"/>
    </format>
    <format dxfId="693">
      <pivotArea field="1" type="button" dataOnly="0" labelOnly="1" outline="0" axis="axisRow" fieldPosition="0"/>
    </format>
    <format dxfId="692">
      <pivotArea dataOnly="0" labelOnly="1" fieldPosition="0">
        <references count="1">
          <reference field="1" count="0"/>
        </references>
      </pivotArea>
    </format>
    <format dxfId="691">
      <pivotArea dataOnly="0" labelOnly="1" grandRow="1" outline="0" fieldPosition="0"/>
    </format>
    <format dxfId="690">
      <pivotArea dataOnly="0" labelOnly="1" outline="0" axis="axisValues" fieldPosition="0"/>
    </format>
    <format dxfId="689">
      <pivotArea collapsedLevelsAreSubtotals="1" fieldPosition="0">
        <references count="1">
          <reference field="1" count="0"/>
        </references>
      </pivotArea>
    </format>
    <format dxfId="688">
      <pivotArea field="0" type="button" dataOnly="0" labelOnly="1" outline="0" axis="axisPage" fieldPosition="0"/>
    </format>
    <format dxfId="687">
      <pivotArea field="1" type="button" dataOnly="0" labelOnly="1" outline="0" axis="axisRow" fieldPosition="0"/>
    </format>
    <format dxfId="686">
      <pivotArea dataOnly="0" labelOnly="1" outline="0" axis="axisValues" fieldPosition="0"/>
    </format>
    <format dxfId="685">
      <pivotArea grandRow="1" outline="0" collapsedLevelsAreSubtotals="1" fieldPosition="0"/>
    </format>
    <format dxfId="684">
      <pivotArea dataOnly="0" labelOnly="1" grandRow="1" outline="0" fieldPosition="0"/>
    </format>
    <format dxfId="683">
      <pivotArea type="all" dataOnly="0" outline="0" fieldPosition="0"/>
    </format>
    <format dxfId="682">
      <pivotArea outline="0" collapsedLevelsAreSubtotals="1" fieldPosition="0"/>
    </format>
    <format dxfId="681">
      <pivotArea field="1" type="button" dataOnly="0" labelOnly="1" outline="0" axis="axisRow" fieldPosition="0"/>
    </format>
    <format dxfId="680">
      <pivotArea dataOnly="0" labelOnly="1" fieldPosition="0">
        <references count="1">
          <reference field="1" count="0"/>
        </references>
      </pivotArea>
    </format>
    <format dxfId="679">
      <pivotArea dataOnly="0" labelOnly="1" grandRow="1" outline="0" fieldPosition="0"/>
    </format>
    <format dxfId="678">
      <pivotArea dataOnly="0" labelOnly="1" outline="0" axis="axisValues" fieldPosition="0"/>
    </format>
    <format dxfId="677">
      <pivotArea type="all" dataOnly="0" outline="0" fieldPosition="0"/>
    </format>
    <format dxfId="676">
      <pivotArea outline="0" collapsedLevelsAreSubtotals="1" fieldPosition="0"/>
    </format>
    <format dxfId="675">
      <pivotArea field="1" type="button" dataOnly="0" labelOnly="1" outline="0" axis="axisRow" fieldPosition="0"/>
    </format>
    <format dxfId="674">
      <pivotArea dataOnly="0" labelOnly="1" fieldPosition="0">
        <references count="1">
          <reference field="1" count="0"/>
        </references>
      </pivotArea>
    </format>
    <format dxfId="673">
      <pivotArea dataOnly="0" labelOnly="1" grandRow="1" outline="0" fieldPosition="0"/>
    </format>
    <format dxfId="67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CCEEEA1-2E8E-4031-89BA-84C7AC0B5CC1}" name="TablaDinámica2" cacheId="56"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6" firstHeaderRow="1" firstDataRow="1" firstDataCol="1" rowPageCount="1" colPageCount="1"/>
  <pivotFields count="17">
    <pivotField axis="axisRow" showAll="0">
      <items count="9">
        <item x="4"/>
        <item x="0"/>
        <item x="1"/>
        <item x="3"/>
        <item x="2"/>
        <item x="7"/>
        <item x="6"/>
        <item x="5"/>
        <item t="default"/>
      </items>
    </pivotField>
    <pivotField axis="axisPage" multipleItemSelectionAllowed="1" showAll="0">
      <items count="4">
        <item x="1"/>
        <item x="2"/>
        <item x="0"/>
        <item t="default"/>
      </items>
    </pivotField>
    <pivotField showAll="0"/>
    <pivotField showAll="0"/>
    <pivotField dataField="1"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Cuenta de DESCRIPCIÓN DEL HALLAZGO/OBSERVACIÓN/INDICIO" fld="4" subtotal="count" baseField="0" baseItem="0"/>
  </dataFields>
  <formats count="42">
    <format dxfId="762">
      <pivotArea field="1" type="button" dataOnly="0" labelOnly="1" outline="0" axis="axisPage" fieldPosition="0"/>
    </format>
    <format dxfId="761">
      <pivotArea dataOnly="0" labelOnly="1" outline="0" fieldPosition="0">
        <references count="1">
          <reference field="1" count="0"/>
        </references>
      </pivotArea>
    </format>
    <format dxfId="760">
      <pivotArea type="all" dataOnly="0" outline="0" fieldPosition="0"/>
    </format>
    <format dxfId="759">
      <pivotArea outline="0" collapsedLevelsAreSubtotals="1" fieldPosition="0"/>
    </format>
    <format dxfId="758">
      <pivotArea field="0" type="button" dataOnly="0" labelOnly="1" outline="0" axis="axisRow" fieldPosition="0"/>
    </format>
    <format dxfId="757">
      <pivotArea dataOnly="0" labelOnly="1" grandRow="1" outline="0" fieldPosition="0"/>
    </format>
    <format dxfId="756">
      <pivotArea dataOnly="0" labelOnly="1" outline="0" axis="axisValues" fieldPosition="0"/>
    </format>
    <format dxfId="755">
      <pivotArea type="all" dataOnly="0" outline="0" fieldPosition="0"/>
    </format>
    <format dxfId="754">
      <pivotArea outline="0" collapsedLevelsAreSubtotals="1" fieldPosition="0"/>
    </format>
    <format dxfId="753">
      <pivotArea field="0" type="button" dataOnly="0" labelOnly="1" outline="0" axis="axisRow" fieldPosition="0"/>
    </format>
    <format dxfId="752">
      <pivotArea dataOnly="0" labelOnly="1" grandRow="1" outline="0" fieldPosition="0"/>
    </format>
    <format dxfId="751">
      <pivotArea dataOnly="0" labelOnly="1" outline="0" axis="axisValues" fieldPosition="0"/>
    </format>
    <format dxfId="750">
      <pivotArea dataOnly="0" labelOnly="1" fieldPosition="0">
        <references count="1">
          <reference field="0" count="0"/>
        </references>
      </pivotArea>
    </format>
    <format dxfId="749">
      <pivotArea type="all" dataOnly="0" outline="0" fieldPosition="0"/>
    </format>
    <format dxfId="748">
      <pivotArea outline="0" collapsedLevelsAreSubtotals="1" fieldPosition="0"/>
    </format>
    <format dxfId="747">
      <pivotArea field="0" type="button" dataOnly="0" labelOnly="1" outline="0" axis="axisRow" fieldPosition="0"/>
    </format>
    <format dxfId="746">
      <pivotArea dataOnly="0" labelOnly="1" fieldPosition="0">
        <references count="1">
          <reference field="0" count="0"/>
        </references>
      </pivotArea>
    </format>
    <format dxfId="745">
      <pivotArea dataOnly="0" labelOnly="1" grandRow="1" outline="0" fieldPosition="0"/>
    </format>
    <format dxfId="744">
      <pivotArea dataOnly="0" labelOnly="1" outline="0" axis="axisValues" fieldPosition="0"/>
    </format>
    <format dxfId="743">
      <pivotArea type="all" dataOnly="0" outline="0" fieldPosition="0"/>
    </format>
    <format dxfId="742">
      <pivotArea outline="0" collapsedLevelsAreSubtotals="1" fieldPosition="0"/>
    </format>
    <format dxfId="741">
      <pivotArea field="0" type="button" dataOnly="0" labelOnly="1" outline="0" axis="axisRow" fieldPosition="0"/>
    </format>
    <format dxfId="740">
      <pivotArea dataOnly="0" labelOnly="1" grandRow="1" outline="0" fieldPosition="0"/>
    </format>
    <format dxfId="739">
      <pivotArea dataOnly="0" labelOnly="1" outline="0" axis="axisValues" fieldPosition="0"/>
    </format>
    <format dxfId="738">
      <pivotArea grandRow="1" outline="0" collapsedLevelsAreSubtotals="1" fieldPosition="0"/>
    </format>
    <format dxfId="737">
      <pivotArea dataOnly="0" labelOnly="1" grandRow="1" outline="0" fieldPosition="0"/>
    </format>
    <format dxfId="736">
      <pivotArea field="0" type="button" dataOnly="0" labelOnly="1" outline="0" axis="axisRow" fieldPosition="0"/>
    </format>
    <format dxfId="735">
      <pivotArea dataOnly="0" labelOnly="1" outline="0" axis="axisValues" fieldPosition="0"/>
    </format>
    <format dxfId="734">
      <pivotArea collapsedLevelsAreSubtotals="1" fieldPosition="0">
        <references count="1">
          <reference field="0" count="0"/>
        </references>
      </pivotArea>
    </format>
    <format dxfId="733">
      <pivotArea dataOnly="0" labelOnly="1" fieldPosition="0">
        <references count="1">
          <reference field="0" count="0"/>
        </references>
      </pivotArea>
    </format>
    <format dxfId="732">
      <pivotArea type="all" dataOnly="0" outline="0" fieldPosition="0"/>
    </format>
    <format dxfId="731">
      <pivotArea outline="0" collapsedLevelsAreSubtotals="1" fieldPosition="0"/>
    </format>
    <format dxfId="730">
      <pivotArea field="0" type="button" dataOnly="0" labelOnly="1" outline="0" axis="axisRow" fieldPosition="0"/>
    </format>
    <format dxfId="729">
      <pivotArea dataOnly="0" labelOnly="1" fieldPosition="0">
        <references count="1">
          <reference field="0" count="0"/>
        </references>
      </pivotArea>
    </format>
    <format dxfId="728">
      <pivotArea dataOnly="0" labelOnly="1" grandRow="1" outline="0" fieldPosition="0"/>
    </format>
    <format dxfId="727">
      <pivotArea dataOnly="0" labelOnly="1" outline="0" axis="axisValues" fieldPosition="0"/>
    </format>
    <format dxfId="726">
      <pivotArea type="all" dataOnly="0" outline="0" fieldPosition="0"/>
    </format>
    <format dxfId="725">
      <pivotArea outline="0" collapsedLevelsAreSubtotals="1" fieldPosition="0"/>
    </format>
    <format dxfId="724">
      <pivotArea field="0" type="button" dataOnly="0" labelOnly="1" outline="0" axis="axisRow" fieldPosition="0"/>
    </format>
    <format dxfId="723">
      <pivotArea dataOnly="0" labelOnly="1" fieldPosition="0">
        <references count="1">
          <reference field="0" count="0"/>
        </references>
      </pivotArea>
    </format>
    <format dxfId="722">
      <pivotArea dataOnly="0" labelOnly="1" grandRow="1" outline="0" fieldPosition="0"/>
    </format>
    <format dxfId="721">
      <pivotArea dataOnly="0" labelOnly="1" outline="0" axis="axisValues" fieldPosition="0"/>
    </format>
  </formats>
  <chartFormats count="1">
    <chartFormat chart="7"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1715" dT="2025-06-19T21:29:12.99" personId="{78397535-08AD-4999-A467-09FD54F5118D}" id="{3CAC4119-5127-495E-B743-DFE3C5BB3930}">
    <text>Fechas por acordar con Tecnologia</text>
  </threadedComment>
</ThreadedComments>
</file>

<file path=xl/threadedComments/threadedComment2.xml><?xml version="1.0" encoding="utf-8"?>
<ThreadedComments xmlns="http://schemas.microsoft.com/office/spreadsheetml/2018/threadedcomments" xmlns:x="http://schemas.openxmlformats.org/spreadsheetml/2006/main">
  <threadedComment ref="L1083" dT="2025-06-19T21:29:12.99" personId="{78397535-08AD-4999-A467-09FD54F5118D}" id="{10FDA075-A73D-479A-B74E-BC4FBC15A712}">
    <text>Fechas por acordar con Tecnologia</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2.xml"/><Relationship Id="rId5" Type="http://schemas.openxmlformats.org/officeDocument/2006/relationships/pivotTable" Target="../pivotTables/pivotTable5.xml"/><Relationship Id="rId10" Type="http://schemas.openxmlformats.org/officeDocument/2006/relationships/printerSettings" Target="../printerSettings/printerSettings2.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758"/>
  <sheetViews>
    <sheetView tabSelected="1" topLeftCell="J1" zoomScale="69" zoomScaleNormal="69" zoomScaleSheetLayoutView="40" workbookViewId="0">
      <selection activeCell="K10" sqref="K10:L10"/>
    </sheetView>
  </sheetViews>
  <sheetFormatPr baseColWidth="10" defaultColWidth="11.5703125" defaultRowHeight="15"/>
  <cols>
    <col min="1" max="1" width="37.7109375" style="170" customWidth="1"/>
    <col min="2" max="2" width="18.42578125" style="16" customWidth="1"/>
    <col min="3" max="3" width="21.28515625" style="392" customWidth="1"/>
    <col min="4" max="4" width="41" style="16" customWidth="1"/>
    <col min="5" max="5" width="97.42578125" style="15" customWidth="1"/>
    <col min="6" max="6" width="66.140625" style="15" customWidth="1"/>
    <col min="7" max="7" width="52.140625" style="15" customWidth="1"/>
    <col min="8" max="8" width="66" style="18" customWidth="1"/>
    <col min="9" max="9" width="33.5703125" style="18" customWidth="1"/>
    <col min="10" max="10" width="27.140625" style="16" customWidth="1"/>
    <col min="11" max="11" width="23.140625" style="16" customWidth="1"/>
    <col min="12" max="12" width="23.5703125" style="16" customWidth="1"/>
    <col min="13" max="13" width="26" style="16" customWidth="1"/>
    <col min="14" max="14" width="24.5703125" style="16" customWidth="1"/>
    <col min="15" max="15" width="62.28515625" style="18" customWidth="1"/>
    <col min="16" max="16" width="30.28515625" style="16" customWidth="1"/>
    <col min="17" max="17" width="29.5703125" style="16" customWidth="1"/>
    <col min="18" max="16384" width="11.5703125" style="17"/>
  </cols>
  <sheetData>
    <row r="1" spans="1:17" ht="35.25" customHeight="1">
      <c r="A1" s="326"/>
      <c r="B1" s="327"/>
      <c r="C1" s="470"/>
      <c r="D1" s="319"/>
      <c r="E1" s="320"/>
      <c r="F1" s="320"/>
      <c r="G1" s="320"/>
      <c r="H1" s="473"/>
      <c r="I1" s="328"/>
      <c r="J1" s="319"/>
      <c r="K1" s="319"/>
      <c r="L1" s="319"/>
      <c r="M1" s="319"/>
      <c r="N1" s="319"/>
      <c r="O1" s="328"/>
      <c r="P1" s="319"/>
      <c r="Q1" s="321"/>
    </row>
    <row r="2" spans="1:17" ht="35.25" customHeight="1">
      <c r="A2" s="329"/>
      <c r="B2" s="330"/>
      <c r="C2" s="468"/>
      <c r="D2" s="322"/>
      <c r="E2" s="323"/>
      <c r="F2" s="323"/>
      <c r="G2" s="536" t="s">
        <v>0</v>
      </c>
      <c r="H2" s="536"/>
      <c r="I2" s="536"/>
      <c r="J2" s="322"/>
      <c r="K2" s="322"/>
      <c r="L2" s="322"/>
      <c r="M2" s="322"/>
      <c r="N2" s="322"/>
      <c r="O2" s="331"/>
      <c r="P2" s="322"/>
      <c r="Q2" s="324"/>
    </row>
    <row r="3" spans="1:17" ht="35.25" customHeight="1">
      <c r="A3" s="329"/>
      <c r="B3" s="330"/>
      <c r="C3" s="469"/>
      <c r="D3" s="332"/>
      <c r="E3" s="325"/>
      <c r="F3" s="325"/>
      <c r="G3" s="325"/>
      <c r="H3" s="333"/>
      <c r="I3" s="333"/>
      <c r="J3" s="332"/>
      <c r="K3" s="332"/>
      <c r="L3" s="332"/>
      <c r="M3" s="332"/>
      <c r="N3" s="332"/>
      <c r="O3" s="333"/>
      <c r="P3" s="332"/>
      <c r="Q3" s="330"/>
    </row>
    <row r="4" spans="1:17" ht="19.5" customHeight="1">
      <c r="A4" s="537" t="s">
        <v>1</v>
      </c>
      <c r="B4" s="538"/>
      <c r="C4" s="539"/>
      <c r="D4" s="538"/>
      <c r="E4" s="540"/>
      <c r="F4" s="12"/>
      <c r="G4" s="12"/>
      <c r="H4" s="35"/>
      <c r="I4" s="35"/>
      <c r="J4" s="8"/>
      <c r="K4" s="332"/>
      <c r="L4" s="332"/>
      <c r="M4" s="332"/>
      <c r="N4" s="332"/>
      <c r="O4" s="532" t="s">
        <v>2</v>
      </c>
      <c r="P4" s="533"/>
      <c r="Q4" s="334">
        <f>(CGR!P4)</f>
        <v>46022</v>
      </c>
    </row>
    <row r="5" spans="1:17" ht="15.75">
      <c r="A5" s="537" t="s">
        <v>3</v>
      </c>
      <c r="B5" s="538"/>
      <c r="C5" s="539"/>
      <c r="D5" s="538"/>
      <c r="E5" s="540"/>
      <c r="F5" s="12"/>
      <c r="G5" s="12"/>
      <c r="H5" s="35"/>
      <c r="I5" s="35"/>
      <c r="J5" s="8"/>
      <c r="K5" s="332"/>
      <c r="L5" s="332"/>
      <c r="M5" s="332"/>
      <c r="N5" s="332"/>
      <c r="O5" s="534" t="s">
        <v>4</v>
      </c>
      <c r="P5" s="535"/>
      <c r="Q5" s="335">
        <f>(ITRC!P5)</f>
        <v>46022</v>
      </c>
    </row>
    <row r="6" spans="1:17" ht="15.75">
      <c r="A6" s="537" t="s">
        <v>5</v>
      </c>
      <c r="B6" s="538"/>
      <c r="C6" s="539"/>
      <c r="D6" s="538"/>
      <c r="E6" s="540"/>
      <c r="F6" s="12"/>
      <c r="G6" s="12"/>
      <c r="H6" s="35"/>
      <c r="I6" s="35"/>
      <c r="J6" s="8"/>
      <c r="K6" s="332"/>
      <c r="L6" s="332"/>
      <c r="M6" s="332"/>
      <c r="N6" s="332"/>
      <c r="O6" s="530" t="s">
        <v>6</v>
      </c>
      <c r="P6" s="531"/>
      <c r="Q6" s="336">
        <f>(OCI!P6)</f>
        <v>46022</v>
      </c>
    </row>
    <row r="7" spans="1:17" ht="15.75">
      <c r="A7" s="541" t="s">
        <v>7</v>
      </c>
      <c r="B7" s="538"/>
      <c r="C7" s="539"/>
      <c r="D7" s="538"/>
      <c r="E7" s="540"/>
      <c r="F7" s="12"/>
      <c r="G7" s="12"/>
      <c r="H7" s="35"/>
      <c r="I7" s="35"/>
      <c r="J7" s="8"/>
      <c r="K7" s="332"/>
      <c r="L7" s="332"/>
      <c r="M7" s="332"/>
      <c r="N7" s="332"/>
      <c r="O7" s="528" t="s">
        <v>8</v>
      </c>
      <c r="P7" s="529"/>
      <c r="Q7" s="337">
        <v>46111</v>
      </c>
    </row>
    <row r="8" spans="1:17" ht="15.75">
      <c r="A8" s="471"/>
      <c r="B8" s="3"/>
      <c r="C8" s="393"/>
      <c r="D8" s="3"/>
      <c r="E8" s="13"/>
      <c r="F8" s="13"/>
      <c r="G8" s="13"/>
      <c r="H8" s="36"/>
      <c r="I8" s="36"/>
      <c r="J8" s="3"/>
      <c r="K8" s="3"/>
      <c r="L8" s="37"/>
      <c r="M8" s="37"/>
      <c r="N8" s="37"/>
      <c r="O8" s="338"/>
      <c r="P8" s="339"/>
      <c r="Q8" s="340"/>
    </row>
    <row r="9" spans="1:17" ht="47.25">
      <c r="A9" s="472" t="s">
        <v>9</v>
      </c>
      <c r="B9" s="43" t="s">
        <v>10</v>
      </c>
      <c r="C9" s="142" t="s">
        <v>11</v>
      </c>
      <c r="D9" s="43" t="s">
        <v>12</v>
      </c>
      <c r="E9" s="44" t="s">
        <v>13</v>
      </c>
      <c r="F9" s="43" t="s">
        <v>14</v>
      </c>
      <c r="G9" s="142" t="s">
        <v>15</v>
      </c>
      <c r="H9" s="142" t="s">
        <v>16</v>
      </c>
      <c r="I9" s="45" t="s">
        <v>17</v>
      </c>
      <c r="J9" s="45" t="s">
        <v>18</v>
      </c>
      <c r="K9" s="46" t="s">
        <v>19</v>
      </c>
      <c r="L9" s="46" t="s">
        <v>20</v>
      </c>
      <c r="M9" s="47" t="s">
        <v>21</v>
      </c>
      <c r="N9" s="48" t="s">
        <v>22</v>
      </c>
      <c r="O9" s="45" t="s">
        <v>23</v>
      </c>
      <c r="P9" s="49" t="s">
        <v>24</v>
      </c>
      <c r="Q9" s="45" t="s">
        <v>25</v>
      </c>
    </row>
    <row r="10" spans="1:17" ht="300.75">
      <c r="A10" s="356" t="s">
        <v>26</v>
      </c>
      <c r="B10" s="262" t="s">
        <v>27</v>
      </c>
      <c r="C10" s="317" t="s">
        <v>28</v>
      </c>
      <c r="D10" s="317" t="s">
        <v>29</v>
      </c>
      <c r="E10" s="308" t="s">
        <v>30</v>
      </c>
      <c r="F10" s="308" t="s">
        <v>31</v>
      </c>
      <c r="G10" s="300" t="s">
        <v>32</v>
      </c>
      <c r="H10" s="200" t="s">
        <v>33</v>
      </c>
      <c r="I10" s="301" t="s">
        <v>34</v>
      </c>
      <c r="J10" s="341">
        <v>1</v>
      </c>
      <c r="K10" s="342">
        <v>44743</v>
      </c>
      <c r="L10" s="342">
        <v>46203</v>
      </c>
      <c r="M10" s="263">
        <f t="shared" ref="M10:M67" si="0">(L10-K10)/7</f>
        <v>208.57142857142858</v>
      </c>
      <c r="N10" s="341">
        <v>0.93459999999999999</v>
      </c>
      <c r="O10" s="301" t="s">
        <v>35</v>
      </c>
      <c r="P10" s="302">
        <f>(N10/J10)</f>
        <v>0.93459999999999999</v>
      </c>
      <c r="Q10" s="264" t="str" cm="1">
        <f t="array" aca="1" ref="Q10" ca="1">IF(ISNUMBER(P10),IF(P10=100%,"CUMPLIDA",IF(AND(ISNUMBER(L10),ISNUMBER(INDIRECT("FECHA_"&amp;$B10,1))), IF(L10&lt;=INDIRECT("FECHA_"&amp;$B10,1),"INCUMPLIDA","PROCESO"), "VERIFICAR FECHA")),"SIN VALOR AVANCE")</f>
        <v>PROCESO</v>
      </c>
    </row>
    <row r="11" spans="1:17" ht="360">
      <c r="A11" s="356" t="s">
        <v>26</v>
      </c>
      <c r="B11" s="262" t="s">
        <v>27</v>
      </c>
      <c r="C11" s="542" t="s">
        <v>36</v>
      </c>
      <c r="D11" s="542" t="s">
        <v>37</v>
      </c>
      <c r="E11" s="545" t="s">
        <v>38</v>
      </c>
      <c r="F11" s="545" t="s">
        <v>39</v>
      </c>
      <c r="G11" s="308" t="s">
        <v>40</v>
      </c>
      <c r="H11" s="200" t="s">
        <v>41</v>
      </c>
      <c r="I11" s="218" t="s">
        <v>41</v>
      </c>
      <c r="J11" s="341">
        <v>1</v>
      </c>
      <c r="K11" s="342">
        <v>44805</v>
      </c>
      <c r="L11" s="342">
        <v>46234</v>
      </c>
      <c r="M11" s="263">
        <f t="shared" si="0"/>
        <v>204.14285714285714</v>
      </c>
      <c r="N11" s="341">
        <v>0.98</v>
      </c>
      <c r="O11" s="218" t="s">
        <v>42</v>
      </c>
      <c r="P11" s="302">
        <f t="shared" ref="P11:P74" si="1">(N11/J11)</f>
        <v>0.98</v>
      </c>
      <c r="Q11" s="264" t="str" cm="1">
        <f t="array" aca="1" ref="Q11" ca="1">IF(ISNUMBER(P11),IF(P11=100%,"CUMPLIDA",IF(AND(ISNUMBER(L11),ISNUMBER(INDIRECT("FECHA_"&amp;$B11,1))), IF(L11&lt;=INDIRECT("FECHA_"&amp;$B11,1),"INCUMPLIDA","PROCESO"), "VERIFICAR FECHA")),"SIN VALOR AVANCE")</f>
        <v>PROCESO</v>
      </c>
    </row>
    <row r="12" spans="1:17" ht="409.5">
      <c r="A12" s="356" t="s">
        <v>26</v>
      </c>
      <c r="B12" s="262" t="s">
        <v>27</v>
      </c>
      <c r="C12" s="543"/>
      <c r="D12" s="543"/>
      <c r="E12" s="546"/>
      <c r="F12" s="546"/>
      <c r="G12" s="308" t="s">
        <v>43</v>
      </c>
      <c r="H12" s="218" t="s">
        <v>41</v>
      </c>
      <c r="I12" s="218" t="s">
        <v>41</v>
      </c>
      <c r="J12" s="341">
        <v>1</v>
      </c>
      <c r="K12" s="342">
        <v>44805</v>
      </c>
      <c r="L12" s="342">
        <v>46203</v>
      </c>
      <c r="M12" s="263">
        <f t="shared" si="0"/>
        <v>199.71428571428572</v>
      </c>
      <c r="N12" s="341">
        <v>0.88009999999999999</v>
      </c>
      <c r="O12" s="218" t="s">
        <v>44</v>
      </c>
      <c r="P12" s="302">
        <f t="shared" si="1"/>
        <v>0.88009999999999999</v>
      </c>
      <c r="Q12" s="264" t="str" cm="1">
        <f t="array" aca="1" ref="Q12" ca="1">IF(ISNUMBER(P12),IF(P12=100%,"CUMPLIDA",IF(AND(ISNUMBER(L12),ISNUMBER(INDIRECT("FECHA_"&amp;$B12,1))), IF(L12&lt;=INDIRECT("FECHA_"&amp;$B12,1),"INCUMPLIDA","PROCESO"), "VERIFICAR FECHA")),"SIN VALOR AVANCE")</f>
        <v>PROCESO</v>
      </c>
    </row>
    <row r="13" spans="1:17" ht="60.75">
      <c r="A13" s="356" t="s">
        <v>26</v>
      </c>
      <c r="B13" s="262" t="s">
        <v>27</v>
      </c>
      <c r="C13" s="544"/>
      <c r="D13" s="544"/>
      <c r="E13" s="547"/>
      <c r="F13" s="547"/>
      <c r="G13" s="308" t="s">
        <v>45</v>
      </c>
      <c r="H13" s="218" t="s">
        <v>46</v>
      </c>
      <c r="I13" s="218" t="s">
        <v>47</v>
      </c>
      <c r="J13" s="341">
        <v>1</v>
      </c>
      <c r="K13" s="342">
        <v>44805</v>
      </c>
      <c r="L13" s="342">
        <v>45169</v>
      </c>
      <c r="M13" s="263">
        <f t="shared" si="0"/>
        <v>52</v>
      </c>
      <c r="N13" s="341">
        <v>1</v>
      </c>
      <c r="O13" s="218" t="s">
        <v>48</v>
      </c>
      <c r="P13" s="302">
        <f t="shared" si="1"/>
        <v>1</v>
      </c>
      <c r="Q13" s="264" t="str" cm="1">
        <f t="array" aca="1" ref="Q13" ca="1">IF(ISNUMBER(P13),IF(P13=100%,"CUMPLIDA",IF(AND(ISNUMBER(L13),ISNUMBER(INDIRECT("FECHA_"&amp;$B13,1))), IF(L13&lt;=INDIRECT("FECHA_"&amp;$B13,1),"INCUMPLIDA","PROCESO"), "VERIFICAR FECHA")),"SIN VALOR AVANCE")</f>
        <v>CUMPLIDA</v>
      </c>
    </row>
    <row r="14" spans="1:17" ht="195.75">
      <c r="A14" s="356" t="s">
        <v>26</v>
      </c>
      <c r="B14" s="262" t="s">
        <v>27</v>
      </c>
      <c r="C14" s="548" t="s">
        <v>49</v>
      </c>
      <c r="D14" s="548" t="s">
        <v>50</v>
      </c>
      <c r="E14" s="549" t="s">
        <v>51</v>
      </c>
      <c r="F14" s="549" t="s">
        <v>52</v>
      </c>
      <c r="G14" s="308" t="s">
        <v>53</v>
      </c>
      <c r="H14" s="218" t="s">
        <v>53</v>
      </c>
      <c r="I14" s="218" t="s">
        <v>54</v>
      </c>
      <c r="J14" s="341">
        <v>2</v>
      </c>
      <c r="K14" s="342">
        <v>45139</v>
      </c>
      <c r="L14" s="342">
        <v>45200</v>
      </c>
      <c r="M14" s="263">
        <f t="shared" si="0"/>
        <v>8.7142857142857135</v>
      </c>
      <c r="N14" s="341">
        <v>2</v>
      </c>
      <c r="O14" s="200" t="s">
        <v>55</v>
      </c>
      <c r="P14" s="302">
        <f t="shared" si="1"/>
        <v>1</v>
      </c>
      <c r="Q14" s="264" t="str" cm="1">
        <f t="array" aca="1" ref="Q14" ca="1">IF(ISNUMBER(P14),IF(P14=100%,"CUMPLIDA",IF(AND(ISNUMBER(L14),ISNUMBER(INDIRECT("FECHA_"&amp;$B14,1))), IF(L14&lt;=INDIRECT("FECHA_"&amp;$B14,1),"INCUMPLIDA","PROCESO"), "VERIFICAR FECHA")),"SIN VALOR AVANCE")</f>
        <v>CUMPLIDA</v>
      </c>
    </row>
    <row r="15" spans="1:17" ht="270">
      <c r="A15" s="356" t="s">
        <v>26</v>
      </c>
      <c r="B15" s="262" t="s">
        <v>27</v>
      </c>
      <c r="C15" s="548"/>
      <c r="D15" s="548"/>
      <c r="E15" s="549"/>
      <c r="F15" s="549"/>
      <c r="G15" s="308" t="s">
        <v>56</v>
      </c>
      <c r="H15" s="218" t="s">
        <v>56</v>
      </c>
      <c r="I15" s="218" t="s">
        <v>57</v>
      </c>
      <c r="J15" s="341">
        <v>3</v>
      </c>
      <c r="K15" s="342">
        <v>45139</v>
      </c>
      <c r="L15" s="342">
        <v>45351</v>
      </c>
      <c r="M15" s="263">
        <f t="shared" si="0"/>
        <v>30.285714285714285</v>
      </c>
      <c r="N15" s="341">
        <v>3</v>
      </c>
      <c r="O15" s="200" t="s">
        <v>58</v>
      </c>
      <c r="P15" s="302">
        <f t="shared" si="1"/>
        <v>1</v>
      </c>
      <c r="Q15" s="264" t="str" cm="1">
        <f t="array" aca="1" ref="Q15" ca="1">IF(ISNUMBER(P15),IF(P15=100%,"CUMPLIDA",IF(AND(ISNUMBER(L15),ISNUMBER(INDIRECT("FECHA_"&amp;$B15,1))), IF(L15&lt;=INDIRECT("FECHA_"&amp;$B15,1),"INCUMPLIDA","PROCESO"), "VERIFICAR FECHA")),"SIN VALOR AVANCE")</f>
        <v>CUMPLIDA</v>
      </c>
    </row>
    <row r="16" spans="1:17" ht="180">
      <c r="A16" s="356" t="s">
        <v>26</v>
      </c>
      <c r="B16" s="262" t="s">
        <v>27</v>
      </c>
      <c r="C16" s="548"/>
      <c r="D16" s="548"/>
      <c r="E16" s="549"/>
      <c r="F16" s="549"/>
      <c r="G16" s="308" t="s">
        <v>59</v>
      </c>
      <c r="H16" s="218" t="s">
        <v>59</v>
      </c>
      <c r="I16" s="218" t="s">
        <v>60</v>
      </c>
      <c r="J16" s="341">
        <v>2</v>
      </c>
      <c r="K16" s="342">
        <v>45139</v>
      </c>
      <c r="L16" s="342">
        <v>45200</v>
      </c>
      <c r="M16" s="263">
        <f t="shared" si="0"/>
        <v>8.7142857142857135</v>
      </c>
      <c r="N16" s="341">
        <v>2</v>
      </c>
      <c r="O16" s="200" t="s">
        <v>61</v>
      </c>
      <c r="P16" s="302">
        <f t="shared" si="1"/>
        <v>1</v>
      </c>
      <c r="Q16" s="264" t="str" cm="1">
        <f t="array" aca="1" ref="Q16" ca="1">IF(ISNUMBER(P16),IF(P16=100%,"CUMPLIDA",IF(AND(ISNUMBER(L16),ISNUMBER(INDIRECT("FECHA_"&amp;$B16,1))), IF(L16&lt;=INDIRECT("FECHA_"&amp;$B16,1),"INCUMPLIDA","PROCESO"), "VERIFICAR FECHA")),"SIN VALOR AVANCE")</f>
        <v>CUMPLIDA</v>
      </c>
    </row>
    <row r="17" spans="1:17" ht="270">
      <c r="A17" s="356" t="s">
        <v>26</v>
      </c>
      <c r="B17" s="262" t="s">
        <v>27</v>
      </c>
      <c r="C17" s="548"/>
      <c r="D17" s="548"/>
      <c r="E17" s="549"/>
      <c r="F17" s="549"/>
      <c r="G17" s="308" t="s">
        <v>62</v>
      </c>
      <c r="H17" s="218" t="s">
        <v>62</v>
      </c>
      <c r="I17" s="218" t="s">
        <v>57</v>
      </c>
      <c r="J17" s="341">
        <v>5</v>
      </c>
      <c r="K17" s="342">
        <v>45139</v>
      </c>
      <c r="L17" s="342">
        <v>45322</v>
      </c>
      <c r="M17" s="263">
        <f t="shared" si="0"/>
        <v>26.142857142857142</v>
      </c>
      <c r="N17" s="341">
        <v>5</v>
      </c>
      <c r="O17" s="200" t="s">
        <v>63</v>
      </c>
      <c r="P17" s="302">
        <f t="shared" si="1"/>
        <v>1</v>
      </c>
      <c r="Q17" s="264" t="str" cm="1">
        <f t="array" aca="1" ref="Q17" ca="1">IF(ISNUMBER(P17),IF(P17=100%,"CUMPLIDA",IF(AND(ISNUMBER(L17),ISNUMBER(INDIRECT("FECHA_"&amp;$B17,1))), IF(L17&lt;=INDIRECT("FECHA_"&amp;$B17,1),"INCUMPLIDA","PROCESO"), "VERIFICAR FECHA")),"SIN VALOR AVANCE")</f>
        <v>CUMPLIDA</v>
      </c>
    </row>
    <row r="18" spans="1:17" ht="105.75">
      <c r="A18" s="356" t="s">
        <v>26</v>
      </c>
      <c r="B18" s="262" t="s">
        <v>27</v>
      </c>
      <c r="C18" s="548"/>
      <c r="D18" s="548"/>
      <c r="E18" s="549"/>
      <c r="F18" s="549"/>
      <c r="G18" s="308" t="s">
        <v>64</v>
      </c>
      <c r="H18" s="218" t="s">
        <v>64</v>
      </c>
      <c r="I18" s="218" t="s">
        <v>65</v>
      </c>
      <c r="J18" s="341">
        <v>1</v>
      </c>
      <c r="K18" s="342">
        <v>45139</v>
      </c>
      <c r="L18" s="342">
        <v>45291</v>
      </c>
      <c r="M18" s="263">
        <f t="shared" si="0"/>
        <v>21.714285714285715</v>
      </c>
      <c r="N18" s="341">
        <v>1</v>
      </c>
      <c r="O18" s="200" t="s">
        <v>66</v>
      </c>
      <c r="P18" s="302">
        <f t="shared" si="1"/>
        <v>1</v>
      </c>
      <c r="Q18" s="264" t="str" cm="1">
        <f t="array" aca="1" ref="Q18" ca="1">IF(ISNUMBER(P18),IF(P18=100%,"CUMPLIDA",IF(AND(ISNUMBER(L18),ISNUMBER(INDIRECT("FECHA_"&amp;$B18,1))), IF(L18&lt;=INDIRECT("FECHA_"&amp;$B18,1),"INCUMPLIDA","PROCESO"), "VERIFICAR FECHA")),"SIN VALOR AVANCE")</f>
        <v>CUMPLIDA</v>
      </c>
    </row>
    <row r="19" spans="1:17" ht="105.75">
      <c r="A19" s="356" t="s">
        <v>26</v>
      </c>
      <c r="B19" s="262" t="s">
        <v>27</v>
      </c>
      <c r="C19" s="548"/>
      <c r="D19" s="548"/>
      <c r="E19" s="549"/>
      <c r="F19" s="549"/>
      <c r="G19" s="308" t="s">
        <v>67</v>
      </c>
      <c r="H19" s="218" t="s">
        <v>67</v>
      </c>
      <c r="I19" s="218" t="s">
        <v>68</v>
      </c>
      <c r="J19" s="341">
        <v>1</v>
      </c>
      <c r="K19" s="342">
        <v>45139</v>
      </c>
      <c r="L19" s="342">
        <v>45290</v>
      </c>
      <c r="M19" s="263">
        <f t="shared" si="0"/>
        <v>21.571428571428573</v>
      </c>
      <c r="N19" s="341">
        <v>1</v>
      </c>
      <c r="O19" s="200" t="s">
        <v>66</v>
      </c>
      <c r="P19" s="302">
        <f t="shared" si="1"/>
        <v>1</v>
      </c>
      <c r="Q19" s="264" t="str" cm="1">
        <f t="array" aca="1" ref="Q19" ca="1">IF(ISNUMBER(P19),IF(P19=100%,"CUMPLIDA",IF(AND(ISNUMBER(L19),ISNUMBER(INDIRECT("FECHA_"&amp;$B19,1))), IF(L19&lt;=INDIRECT("FECHA_"&amp;$B19,1),"INCUMPLIDA","PROCESO"), "VERIFICAR FECHA")),"SIN VALOR AVANCE")</f>
        <v>CUMPLIDA</v>
      </c>
    </row>
    <row r="20" spans="1:17" ht="120">
      <c r="A20" s="356" t="s">
        <v>26</v>
      </c>
      <c r="B20" s="262" t="s">
        <v>27</v>
      </c>
      <c r="C20" s="548"/>
      <c r="D20" s="548"/>
      <c r="E20" s="549"/>
      <c r="F20" s="549"/>
      <c r="G20" s="308" t="s">
        <v>69</v>
      </c>
      <c r="H20" s="218" t="s">
        <v>69</v>
      </c>
      <c r="I20" s="218" t="s">
        <v>70</v>
      </c>
      <c r="J20" s="341">
        <v>1</v>
      </c>
      <c r="K20" s="342">
        <v>45139</v>
      </c>
      <c r="L20" s="342">
        <v>45230</v>
      </c>
      <c r="M20" s="263">
        <f t="shared" si="0"/>
        <v>13</v>
      </c>
      <c r="N20" s="341">
        <v>1</v>
      </c>
      <c r="O20" s="200" t="s">
        <v>66</v>
      </c>
      <c r="P20" s="302">
        <f t="shared" si="1"/>
        <v>1</v>
      </c>
      <c r="Q20" s="264" t="str" cm="1">
        <f t="array" aca="1" ref="Q20" ca="1">IF(ISNUMBER(P20),IF(P20=100%,"CUMPLIDA",IF(AND(ISNUMBER(L20),ISNUMBER(INDIRECT("FECHA_"&amp;$B20,1))), IF(L20&lt;=INDIRECT("FECHA_"&amp;$B20,1),"INCUMPLIDA","PROCESO"), "VERIFICAR FECHA")),"SIN VALOR AVANCE")</f>
        <v>CUMPLIDA</v>
      </c>
    </row>
    <row r="21" spans="1:17" ht="105.75">
      <c r="A21" s="356" t="s">
        <v>26</v>
      </c>
      <c r="B21" s="262" t="s">
        <v>27</v>
      </c>
      <c r="C21" s="548"/>
      <c r="D21" s="548"/>
      <c r="E21" s="549"/>
      <c r="F21" s="549"/>
      <c r="G21" s="308" t="s">
        <v>71</v>
      </c>
      <c r="H21" s="218" t="s">
        <v>71</v>
      </c>
      <c r="I21" s="218" t="s">
        <v>72</v>
      </c>
      <c r="J21" s="341">
        <v>1</v>
      </c>
      <c r="K21" s="342">
        <v>45139</v>
      </c>
      <c r="L21" s="342">
        <v>46022</v>
      </c>
      <c r="M21" s="263">
        <f t="shared" si="0"/>
        <v>126.14285714285714</v>
      </c>
      <c r="N21" s="341">
        <v>1</v>
      </c>
      <c r="O21" s="200" t="s">
        <v>66</v>
      </c>
      <c r="P21" s="302">
        <f t="shared" si="1"/>
        <v>1</v>
      </c>
      <c r="Q21" s="264" t="str" cm="1">
        <f t="array" aca="1" ref="Q21" ca="1">IF(ISNUMBER(P21),IF(P21=100%,"CUMPLIDA",IF(AND(ISNUMBER(L21),ISNUMBER(INDIRECT("FECHA_"&amp;$B21,1))), IF(L21&lt;=INDIRECT("FECHA_"&amp;$B21,1),"INCUMPLIDA","PROCESO"), "VERIFICAR FECHA")),"SIN VALOR AVANCE")</f>
        <v>CUMPLIDA</v>
      </c>
    </row>
    <row r="22" spans="1:17" ht="330.75">
      <c r="A22" s="356" t="s">
        <v>26</v>
      </c>
      <c r="B22" s="262" t="s">
        <v>27</v>
      </c>
      <c r="C22" s="548" t="s">
        <v>73</v>
      </c>
      <c r="D22" s="548" t="s">
        <v>50</v>
      </c>
      <c r="E22" s="549" t="s">
        <v>74</v>
      </c>
      <c r="F22" s="549" t="s">
        <v>75</v>
      </c>
      <c r="G22" s="308" t="s">
        <v>76</v>
      </c>
      <c r="H22" s="218" t="s">
        <v>76</v>
      </c>
      <c r="I22" s="218" t="s">
        <v>77</v>
      </c>
      <c r="J22" s="341">
        <v>2</v>
      </c>
      <c r="K22" s="343">
        <v>45179</v>
      </c>
      <c r="L22" s="342">
        <v>45361</v>
      </c>
      <c r="M22" s="263">
        <f t="shared" si="0"/>
        <v>26</v>
      </c>
      <c r="N22" s="341">
        <v>2</v>
      </c>
      <c r="O22" s="218" t="s">
        <v>78</v>
      </c>
      <c r="P22" s="302">
        <f t="shared" si="1"/>
        <v>1</v>
      </c>
      <c r="Q22" s="264" t="str" cm="1">
        <f t="array" aca="1" ref="Q22" ca="1">IF(ISNUMBER(P22),IF(P22=100%,"CUMPLIDA",IF(AND(ISNUMBER(L22),ISNUMBER(INDIRECT("FECHA_"&amp;$B22,1))), IF(L22&lt;=INDIRECT("FECHA_"&amp;$B22,1),"INCUMPLIDA","PROCESO"), "VERIFICAR FECHA")),"SIN VALOR AVANCE")</f>
        <v>CUMPLIDA</v>
      </c>
    </row>
    <row r="23" spans="1:17" ht="180.75">
      <c r="A23" s="356" t="s">
        <v>26</v>
      </c>
      <c r="B23" s="262" t="s">
        <v>27</v>
      </c>
      <c r="C23" s="548"/>
      <c r="D23" s="548"/>
      <c r="E23" s="549"/>
      <c r="F23" s="549"/>
      <c r="G23" s="308" t="s">
        <v>79</v>
      </c>
      <c r="H23" s="218" t="s">
        <v>79</v>
      </c>
      <c r="I23" s="218" t="s">
        <v>80</v>
      </c>
      <c r="J23" s="341">
        <v>12</v>
      </c>
      <c r="K23" s="343">
        <v>45170</v>
      </c>
      <c r="L23" s="342">
        <v>45382</v>
      </c>
      <c r="M23" s="263">
        <f t="shared" si="0"/>
        <v>30.285714285714285</v>
      </c>
      <c r="N23" s="341">
        <v>12</v>
      </c>
      <c r="O23" s="218" t="s">
        <v>81</v>
      </c>
      <c r="P23" s="302">
        <f t="shared" si="1"/>
        <v>1</v>
      </c>
      <c r="Q23" s="264" t="str" cm="1">
        <f t="array" aca="1" ref="Q23" ca="1">IF(ISNUMBER(P23),IF(P23=100%,"CUMPLIDA",IF(AND(ISNUMBER(L23),ISNUMBER(INDIRECT("FECHA_"&amp;$B23,1))), IF(L23&lt;=INDIRECT("FECHA_"&amp;$B23,1),"INCUMPLIDA","PROCESO"), "VERIFICAR FECHA")),"SIN VALOR AVANCE")</f>
        <v>CUMPLIDA</v>
      </c>
    </row>
    <row r="24" spans="1:17" ht="120.75">
      <c r="A24" s="356" t="s">
        <v>26</v>
      </c>
      <c r="B24" s="262" t="s">
        <v>27</v>
      </c>
      <c r="C24" s="548"/>
      <c r="D24" s="548"/>
      <c r="E24" s="549"/>
      <c r="F24" s="549"/>
      <c r="G24" s="308" t="s">
        <v>82</v>
      </c>
      <c r="H24" s="218" t="s">
        <v>82</v>
      </c>
      <c r="I24" s="218" t="s">
        <v>83</v>
      </c>
      <c r="J24" s="341">
        <v>1</v>
      </c>
      <c r="K24" s="343">
        <v>45139</v>
      </c>
      <c r="L24" s="342">
        <v>45351</v>
      </c>
      <c r="M24" s="263">
        <f t="shared" si="0"/>
        <v>30.285714285714285</v>
      </c>
      <c r="N24" s="341">
        <v>1</v>
      </c>
      <c r="O24" s="218" t="s">
        <v>84</v>
      </c>
      <c r="P24" s="302">
        <f t="shared" si="1"/>
        <v>1</v>
      </c>
      <c r="Q24" s="264" t="str" cm="1">
        <f t="array" aca="1" ref="Q24" ca="1">IF(ISNUMBER(P24),IF(P24=100%,"CUMPLIDA",IF(AND(ISNUMBER(L24),ISNUMBER(INDIRECT("FECHA_"&amp;$B24,1))), IF(L24&lt;=INDIRECT("FECHA_"&amp;$B24,1),"INCUMPLIDA","PROCESO"), "VERIFICAR FECHA")),"SIN VALOR AVANCE")</f>
        <v>CUMPLIDA</v>
      </c>
    </row>
    <row r="25" spans="1:17" ht="105.75">
      <c r="A25" s="356" t="s">
        <v>26</v>
      </c>
      <c r="B25" s="262" t="s">
        <v>27</v>
      </c>
      <c r="C25" s="548"/>
      <c r="D25" s="548"/>
      <c r="E25" s="549"/>
      <c r="F25" s="549"/>
      <c r="G25" s="308" t="s">
        <v>85</v>
      </c>
      <c r="H25" s="218" t="s">
        <v>85</v>
      </c>
      <c r="I25" s="218" t="s">
        <v>83</v>
      </c>
      <c r="J25" s="341">
        <v>1</v>
      </c>
      <c r="K25" s="343">
        <v>45139</v>
      </c>
      <c r="L25" s="342">
        <v>45351</v>
      </c>
      <c r="M25" s="263">
        <f t="shared" si="0"/>
        <v>30.285714285714285</v>
      </c>
      <c r="N25" s="341">
        <v>1</v>
      </c>
      <c r="O25" s="218" t="s">
        <v>86</v>
      </c>
      <c r="P25" s="302">
        <f t="shared" si="1"/>
        <v>1</v>
      </c>
      <c r="Q25" s="264" t="str" cm="1">
        <f t="array" aca="1" ref="Q25" ca="1">IF(ISNUMBER(P25),IF(P25=100%,"CUMPLIDA",IF(AND(ISNUMBER(L25),ISNUMBER(INDIRECT("FECHA_"&amp;$B25,1))), IF(L25&lt;=INDIRECT("FECHA_"&amp;$B25,1),"INCUMPLIDA","PROCESO"), "VERIFICAR FECHA")),"SIN VALOR AVANCE")</f>
        <v>CUMPLIDA</v>
      </c>
    </row>
    <row r="26" spans="1:17" ht="135">
      <c r="A26" s="356" t="s">
        <v>26</v>
      </c>
      <c r="B26" s="262" t="s">
        <v>27</v>
      </c>
      <c r="C26" s="548"/>
      <c r="D26" s="548"/>
      <c r="E26" s="549"/>
      <c r="F26" s="549"/>
      <c r="G26" s="308" t="s">
        <v>87</v>
      </c>
      <c r="H26" s="218" t="s">
        <v>87</v>
      </c>
      <c r="I26" s="218" t="s">
        <v>88</v>
      </c>
      <c r="J26" s="341">
        <v>6</v>
      </c>
      <c r="K26" s="343">
        <v>45139</v>
      </c>
      <c r="L26" s="342">
        <v>45351</v>
      </c>
      <c r="M26" s="263">
        <f t="shared" si="0"/>
        <v>30.285714285714285</v>
      </c>
      <c r="N26" s="341">
        <v>6</v>
      </c>
      <c r="O26" s="218" t="s">
        <v>86</v>
      </c>
      <c r="P26" s="302">
        <f t="shared" si="1"/>
        <v>1</v>
      </c>
      <c r="Q26" s="264" t="str" cm="1">
        <f t="array" aca="1" ref="Q26" ca="1">IF(ISNUMBER(P26),IF(P26=100%,"CUMPLIDA",IF(AND(ISNUMBER(L26),ISNUMBER(INDIRECT("FECHA_"&amp;$B26,1))), IF(L26&lt;=INDIRECT("FECHA_"&amp;$B26,1),"INCUMPLIDA","PROCESO"), "VERIFICAR FECHA")),"SIN VALOR AVANCE")</f>
        <v>CUMPLIDA</v>
      </c>
    </row>
    <row r="27" spans="1:17" ht="150">
      <c r="A27" s="356" t="s">
        <v>26</v>
      </c>
      <c r="B27" s="262" t="s">
        <v>27</v>
      </c>
      <c r="C27" s="548"/>
      <c r="D27" s="548"/>
      <c r="E27" s="549"/>
      <c r="F27" s="549"/>
      <c r="G27" s="308" t="s">
        <v>89</v>
      </c>
      <c r="H27" s="218" t="s">
        <v>89</v>
      </c>
      <c r="I27" s="218" t="s">
        <v>90</v>
      </c>
      <c r="J27" s="341">
        <v>1</v>
      </c>
      <c r="K27" s="343">
        <v>45170</v>
      </c>
      <c r="L27" s="342">
        <v>45382</v>
      </c>
      <c r="M27" s="263">
        <f t="shared" si="0"/>
        <v>30.285714285714285</v>
      </c>
      <c r="N27" s="341">
        <v>1</v>
      </c>
      <c r="O27" s="218" t="s">
        <v>91</v>
      </c>
      <c r="P27" s="302">
        <f t="shared" si="1"/>
        <v>1</v>
      </c>
      <c r="Q27" s="264" t="str" cm="1">
        <f t="array" aca="1" ref="Q27" ca="1">IF(ISNUMBER(P27),IF(P27=100%,"CUMPLIDA",IF(AND(ISNUMBER(L27),ISNUMBER(INDIRECT("FECHA_"&amp;$B27,1))), IF(L27&lt;=INDIRECT("FECHA_"&amp;$B27,1),"INCUMPLIDA","PROCESO"), "VERIFICAR FECHA")),"SIN VALOR AVANCE")</f>
        <v>CUMPLIDA</v>
      </c>
    </row>
    <row r="28" spans="1:17" ht="180.75">
      <c r="A28" s="356" t="s">
        <v>26</v>
      </c>
      <c r="B28" s="262" t="s">
        <v>27</v>
      </c>
      <c r="C28" s="548"/>
      <c r="D28" s="548"/>
      <c r="E28" s="549"/>
      <c r="F28" s="549"/>
      <c r="G28" s="308" t="s">
        <v>92</v>
      </c>
      <c r="H28" s="218" t="s">
        <v>92</v>
      </c>
      <c r="I28" s="218" t="s">
        <v>93</v>
      </c>
      <c r="J28" s="341">
        <v>6</v>
      </c>
      <c r="K28" s="343">
        <v>45170</v>
      </c>
      <c r="L28" s="342">
        <v>45382</v>
      </c>
      <c r="M28" s="263">
        <f t="shared" si="0"/>
        <v>30.285714285714285</v>
      </c>
      <c r="N28" s="341">
        <v>6</v>
      </c>
      <c r="O28" s="218" t="s">
        <v>94</v>
      </c>
      <c r="P28" s="302">
        <f t="shared" si="1"/>
        <v>1</v>
      </c>
      <c r="Q28" s="264" t="str" cm="1">
        <f t="array" aca="1" ref="Q28" ca="1">IF(ISNUMBER(P28),IF(P28=100%,"CUMPLIDA",IF(AND(ISNUMBER(L28),ISNUMBER(INDIRECT("FECHA_"&amp;$B28,1))), IF(L28&lt;=INDIRECT("FECHA_"&amp;$B28,1),"INCUMPLIDA","PROCESO"), "VERIFICAR FECHA")),"SIN VALOR AVANCE")</f>
        <v>CUMPLIDA</v>
      </c>
    </row>
    <row r="29" spans="1:17" ht="105.75">
      <c r="A29" s="356" t="s">
        <v>26</v>
      </c>
      <c r="B29" s="262" t="s">
        <v>27</v>
      </c>
      <c r="C29" s="548"/>
      <c r="D29" s="548"/>
      <c r="E29" s="549"/>
      <c r="F29" s="549"/>
      <c r="G29" s="308" t="s">
        <v>95</v>
      </c>
      <c r="H29" s="218" t="s">
        <v>95</v>
      </c>
      <c r="I29" s="218" t="s">
        <v>72</v>
      </c>
      <c r="J29" s="341">
        <v>1</v>
      </c>
      <c r="K29" s="343">
        <v>45139</v>
      </c>
      <c r="L29" s="342">
        <v>46022</v>
      </c>
      <c r="M29" s="263">
        <f t="shared" si="0"/>
        <v>126.14285714285714</v>
      </c>
      <c r="N29" s="341">
        <v>1</v>
      </c>
      <c r="O29" s="218" t="s">
        <v>96</v>
      </c>
      <c r="P29" s="302">
        <f t="shared" si="1"/>
        <v>1</v>
      </c>
      <c r="Q29" s="264" t="str" cm="1">
        <f t="array" aca="1" ref="Q29" ca="1">IF(ISNUMBER(P29),IF(P29=100%,"CUMPLIDA",IF(AND(ISNUMBER(L29),ISNUMBER(INDIRECT("FECHA_"&amp;$B29,1))), IF(L29&lt;=INDIRECT("FECHA_"&amp;$B29,1),"INCUMPLIDA","PROCESO"), "VERIFICAR FECHA")),"SIN VALOR AVANCE")</f>
        <v>CUMPLIDA</v>
      </c>
    </row>
    <row r="30" spans="1:17" ht="75.75">
      <c r="A30" s="356" t="s">
        <v>26</v>
      </c>
      <c r="B30" s="262" t="s">
        <v>27</v>
      </c>
      <c r="C30" s="548" t="s">
        <v>97</v>
      </c>
      <c r="D30" s="548" t="s">
        <v>98</v>
      </c>
      <c r="E30" s="551" t="s">
        <v>99</v>
      </c>
      <c r="F30" s="551" t="s">
        <v>100</v>
      </c>
      <c r="G30" s="551" t="s">
        <v>101</v>
      </c>
      <c r="H30" s="344" t="s">
        <v>101</v>
      </c>
      <c r="I30" s="218" t="s">
        <v>102</v>
      </c>
      <c r="J30" s="341">
        <v>1</v>
      </c>
      <c r="K30" s="343">
        <v>45690</v>
      </c>
      <c r="L30" s="342">
        <v>46111</v>
      </c>
      <c r="M30" s="263">
        <f t="shared" si="0"/>
        <v>60.142857142857146</v>
      </c>
      <c r="N30" s="341">
        <v>0.2</v>
      </c>
      <c r="O30" s="345" t="s">
        <v>103</v>
      </c>
      <c r="P30" s="302">
        <f t="shared" si="1"/>
        <v>0.2</v>
      </c>
      <c r="Q30" s="264" t="str" cm="1">
        <f t="array" aca="1" ref="Q30" ca="1">IF(ISNUMBER(P30),IF(P30=100%,"CUMPLIDA",IF(AND(ISNUMBER(L30),ISNUMBER(INDIRECT("FECHA_"&amp;$B30,1))), IF(L30&lt;=INDIRECT("FECHA_"&amp;$B30,1),"INCUMPLIDA","PROCESO"), "VERIFICAR FECHA")),"SIN VALOR AVANCE")</f>
        <v>PROCESO</v>
      </c>
    </row>
    <row r="31" spans="1:17" ht="75.75">
      <c r="A31" s="356" t="s">
        <v>26</v>
      </c>
      <c r="B31" s="262" t="s">
        <v>27</v>
      </c>
      <c r="C31" s="548"/>
      <c r="D31" s="548"/>
      <c r="E31" s="551"/>
      <c r="F31" s="551"/>
      <c r="G31" s="551"/>
      <c r="H31" s="344" t="s">
        <v>101</v>
      </c>
      <c r="I31" s="218" t="s">
        <v>104</v>
      </c>
      <c r="J31" s="341">
        <v>1</v>
      </c>
      <c r="K31" s="343">
        <v>45809</v>
      </c>
      <c r="L31" s="342">
        <v>46142</v>
      </c>
      <c r="M31" s="263">
        <f t="shared" si="0"/>
        <v>47.571428571428569</v>
      </c>
      <c r="N31" s="341">
        <v>0.5</v>
      </c>
      <c r="O31" s="345" t="s">
        <v>103</v>
      </c>
      <c r="P31" s="302">
        <f t="shared" si="1"/>
        <v>0.5</v>
      </c>
      <c r="Q31" s="264" t="str" cm="1">
        <f t="array" aca="1" ref="Q31" ca="1">IF(ISNUMBER(P31),IF(P31=100%,"CUMPLIDA",IF(AND(ISNUMBER(L31),ISNUMBER(INDIRECT("FECHA_"&amp;$B31,1))), IF(L31&lt;=INDIRECT("FECHA_"&amp;$B31,1),"INCUMPLIDA","PROCESO"), "VERIFICAR FECHA")),"SIN VALOR AVANCE")</f>
        <v>PROCESO</v>
      </c>
    </row>
    <row r="32" spans="1:17" ht="75.75">
      <c r="A32" s="356" t="s">
        <v>26</v>
      </c>
      <c r="B32" s="262" t="s">
        <v>27</v>
      </c>
      <c r="C32" s="548"/>
      <c r="D32" s="548"/>
      <c r="E32" s="551"/>
      <c r="F32" s="551"/>
      <c r="G32" s="551"/>
      <c r="H32" s="344" t="s">
        <v>101</v>
      </c>
      <c r="I32" s="218" t="s">
        <v>105</v>
      </c>
      <c r="J32" s="341">
        <v>1</v>
      </c>
      <c r="K32" s="343">
        <v>46037</v>
      </c>
      <c r="L32" s="342">
        <v>46172</v>
      </c>
      <c r="M32" s="263">
        <f t="shared" si="0"/>
        <v>19.285714285714285</v>
      </c>
      <c r="N32" s="341">
        <v>0</v>
      </c>
      <c r="O32" s="345" t="s">
        <v>103</v>
      </c>
      <c r="P32" s="302">
        <f t="shared" si="1"/>
        <v>0</v>
      </c>
      <c r="Q32" s="264" t="str" cm="1">
        <f t="array" aca="1" ref="Q32" ca="1">IF(ISNUMBER(P32),IF(P32=100%,"CUMPLIDA",IF(AND(ISNUMBER(L32),ISNUMBER(INDIRECT("FECHA_"&amp;$B32,1))), IF(L32&lt;=INDIRECT("FECHA_"&amp;$B32,1),"INCUMPLIDA","PROCESO"), "VERIFICAR FECHA")),"SIN VALOR AVANCE")</f>
        <v>PROCESO</v>
      </c>
    </row>
    <row r="33" spans="1:17" ht="121.5">
      <c r="A33" s="356" t="s">
        <v>26</v>
      </c>
      <c r="B33" s="262" t="s">
        <v>27</v>
      </c>
      <c r="C33" s="548"/>
      <c r="D33" s="548"/>
      <c r="E33" s="551"/>
      <c r="F33" s="551"/>
      <c r="G33" s="551"/>
      <c r="H33" s="344" t="s">
        <v>101</v>
      </c>
      <c r="I33" s="344" t="s">
        <v>106</v>
      </c>
      <c r="J33" s="341">
        <v>1</v>
      </c>
      <c r="K33" s="343">
        <v>46142</v>
      </c>
      <c r="L33" s="342">
        <v>46172</v>
      </c>
      <c r="M33" s="263">
        <f t="shared" si="0"/>
        <v>4.2857142857142856</v>
      </c>
      <c r="N33" s="341">
        <v>0</v>
      </c>
      <c r="O33" s="218" t="s">
        <v>107</v>
      </c>
      <c r="P33" s="302">
        <f t="shared" si="1"/>
        <v>0</v>
      </c>
      <c r="Q33" s="264" t="str" cm="1">
        <f t="array" aca="1" ref="Q33" ca="1">IF(ISNUMBER(P33),IF(P33=100%,"CUMPLIDA",IF(AND(ISNUMBER(L33),ISNUMBER(INDIRECT("FECHA_"&amp;$B33,1))), IF(L33&lt;=INDIRECT("FECHA_"&amp;$B33,1),"INCUMPLIDA","PROCESO"), "VERIFICAR FECHA")),"SIN VALOR AVANCE")</f>
        <v>PROCESO</v>
      </c>
    </row>
    <row r="34" spans="1:17" ht="121.5">
      <c r="A34" s="356" t="s">
        <v>26</v>
      </c>
      <c r="B34" s="262" t="s">
        <v>27</v>
      </c>
      <c r="C34" s="548"/>
      <c r="D34" s="548"/>
      <c r="E34" s="551"/>
      <c r="F34" s="551"/>
      <c r="G34" s="551"/>
      <c r="H34" s="344" t="s">
        <v>101</v>
      </c>
      <c r="I34" s="344" t="s">
        <v>108</v>
      </c>
      <c r="J34" s="341">
        <v>1</v>
      </c>
      <c r="K34" s="343">
        <v>46174</v>
      </c>
      <c r="L34" s="342">
        <v>46204</v>
      </c>
      <c r="M34" s="263">
        <f t="shared" si="0"/>
        <v>4.2857142857142856</v>
      </c>
      <c r="N34" s="341">
        <v>0</v>
      </c>
      <c r="O34" s="218" t="s">
        <v>107</v>
      </c>
      <c r="P34" s="302">
        <f t="shared" si="1"/>
        <v>0</v>
      </c>
      <c r="Q34" s="264" t="str" cm="1">
        <f t="array" aca="1" ref="Q34" ca="1">IF(ISNUMBER(P34),IF(P34=100%,"CUMPLIDA",IF(AND(ISNUMBER(L34),ISNUMBER(INDIRECT("FECHA_"&amp;$B34,1))), IF(L34&lt;=INDIRECT("FECHA_"&amp;$B34,1),"INCUMPLIDA","PROCESO"), "VERIFICAR FECHA")),"SIN VALOR AVANCE")</f>
        <v>PROCESO</v>
      </c>
    </row>
    <row r="35" spans="1:17" ht="121.5">
      <c r="A35" s="356" t="s">
        <v>26</v>
      </c>
      <c r="B35" s="262" t="s">
        <v>27</v>
      </c>
      <c r="C35" s="548"/>
      <c r="D35" s="548"/>
      <c r="E35" s="551"/>
      <c r="F35" s="551"/>
      <c r="G35" s="551"/>
      <c r="H35" s="344" t="s">
        <v>101</v>
      </c>
      <c r="I35" s="344" t="s">
        <v>109</v>
      </c>
      <c r="J35" s="341">
        <v>2</v>
      </c>
      <c r="K35" s="343">
        <v>46211</v>
      </c>
      <c r="L35" s="342">
        <v>47057</v>
      </c>
      <c r="M35" s="263">
        <f t="shared" si="0"/>
        <v>120.85714285714286</v>
      </c>
      <c r="N35" s="341">
        <v>0</v>
      </c>
      <c r="O35" s="218" t="s">
        <v>107</v>
      </c>
      <c r="P35" s="302">
        <f t="shared" si="1"/>
        <v>0</v>
      </c>
      <c r="Q35" s="264" t="str" cm="1">
        <f t="array" aca="1" ref="Q35" ca="1">IF(ISNUMBER(P35),IF(P35=100%,"CUMPLIDA",IF(AND(ISNUMBER(L35),ISNUMBER(INDIRECT("FECHA_"&amp;$B35,1))), IF(L35&lt;=INDIRECT("FECHA_"&amp;$B35,1),"INCUMPLIDA","PROCESO"), "VERIFICAR FECHA")),"SIN VALOR AVANCE")</f>
        <v>PROCESO</v>
      </c>
    </row>
    <row r="36" spans="1:17" ht="121.5">
      <c r="A36" s="356" t="s">
        <v>26</v>
      </c>
      <c r="B36" s="262" t="s">
        <v>27</v>
      </c>
      <c r="C36" s="548"/>
      <c r="D36" s="548"/>
      <c r="E36" s="551"/>
      <c r="F36" s="551"/>
      <c r="G36" s="551"/>
      <c r="H36" s="344" t="s">
        <v>101</v>
      </c>
      <c r="I36" s="344" t="s">
        <v>110</v>
      </c>
      <c r="J36" s="341">
        <v>3</v>
      </c>
      <c r="K36" s="343">
        <v>46945</v>
      </c>
      <c r="L36" s="342">
        <v>47043</v>
      </c>
      <c r="M36" s="263">
        <f t="shared" si="0"/>
        <v>14</v>
      </c>
      <c r="N36" s="341">
        <v>0</v>
      </c>
      <c r="O36" s="218" t="s">
        <v>107</v>
      </c>
      <c r="P36" s="302">
        <f t="shared" si="1"/>
        <v>0</v>
      </c>
      <c r="Q36" s="264" t="str" cm="1">
        <f t="array" aca="1" ref="Q36" ca="1">IF(ISNUMBER(P36),IF(P36=100%,"CUMPLIDA",IF(AND(ISNUMBER(L36),ISNUMBER(INDIRECT("FECHA_"&amp;$B36,1))), IF(L36&lt;=INDIRECT("FECHA_"&amp;$B36,1),"INCUMPLIDA","PROCESO"), "VERIFICAR FECHA")),"SIN VALOR AVANCE")</f>
        <v>PROCESO</v>
      </c>
    </row>
    <row r="37" spans="1:17" ht="120.75">
      <c r="A37" s="356" t="s">
        <v>26</v>
      </c>
      <c r="B37" s="262" t="s">
        <v>27</v>
      </c>
      <c r="C37" s="548"/>
      <c r="D37" s="548"/>
      <c r="E37" s="551"/>
      <c r="F37" s="551"/>
      <c r="G37" s="551"/>
      <c r="H37" s="344" t="s">
        <v>101</v>
      </c>
      <c r="I37" s="218" t="s">
        <v>111</v>
      </c>
      <c r="J37" s="341">
        <v>2</v>
      </c>
      <c r="K37" s="343">
        <v>45492</v>
      </c>
      <c r="L37" s="196">
        <v>45522</v>
      </c>
      <c r="M37" s="263">
        <f t="shared" si="0"/>
        <v>4.2857142857142856</v>
      </c>
      <c r="N37" s="341">
        <v>2</v>
      </c>
      <c r="O37" s="218" t="s">
        <v>112</v>
      </c>
      <c r="P37" s="302">
        <f t="shared" si="1"/>
        <v>1</v>
      </c>
      <c r="Q37" s="264" t="str" cm="1">
        <f t="array" aca="1" ref="Q37" ca="1">IF(ISNUMBER(P37),IF(P37=100%,"CUMPLIDA",IF(AND(ISNUMBER(L37),ISNUMBER(INDIRECT("FECHA_"&amp;$B37,1))), IF(L37&lt;=INDIRECT("FECHA_"&amp;$B37,1),"INCUMPLIDA","PROCESO"), "VERIFICAR FECHA")),"SIN VALOR AVANCE")</f>
        <v>CUMPLIDA</v>
      </c>
    </row>
    <row r="38" spans="1:17" ht="60.75">
      <c r="A38" s="356" t="s">
        <v>26</v>
      </c>
      <c r="B38" s="262" t="s">
        <v>27</v>
      </c>
      <c r="C38" s="548"/>
      <c r="D38" s="548"/>
      <c r="E38" s="551"/>
      <c r="F38" s="551"/>
      <c r="G38" s="551"/>
      <c r="H38" s="344" t="s">
        <v>101</v>
      </c>
      <c r="I38" s="218" t="s">
        <v>113</v>
      </c>
      <c r="J38" s="341">
        <v>1</v>
      </c>
      <c r="K38" s="343">
        <v>45492</v>
      </c>
      <c r="L38" s="196">
        <v>45522</v>
      </c>
      <c r="M38" s="263">
        <f t="shared" si="0"/>
        <v>4.2857142857142856</v>
      </c>
      <c r="N38" s="341">
        <v>1</v>
      </c>
      <c r="O38" s="218" t="s">
        <v>114</v>
      </c>
      <c r="P38" s="302">
        <f t="shared" si="1"/>
        <v>1</v>
      </c>
      <c r="Q38" s="264" t="str" cm="1">
        <f t="array" aca="1" ref="Q38" ca="1">IF(ISNUMBER(P38),IF(P38=100%,"CUMPLIDA",IF(AND(ISNUMBER(L38),ISNUMBER(INDIRECT("FECHA_"&amp;$B38,1))), IF(L38&lt;=INDIRECT("FECHA_"&amp;$B38,1),"INCUMPLIDA","PROCESO"), "VERIFICAR FECHA")),"SIN VALOR AVANCE")</f>
        <v>CUMPLIDA</v>
      </c>
    </row>
    <row r="39" spans="1:17" ht="165">
      <c r="A39" s="356" t="s">
        <v>26</v>
      </c>
      <c r="B39" s="262" t="s">
        <v>27</v>
      </c>
      <c r="C39" s="553" t="s">
        <v>115</v>
      </c>
      <c r="D39" s="548" t="s">
        <v>116</v>
      </c>
      <c r="E39" s="550" t="s">
        <v>117</v>
      </c>
      <c r="F39" s="549" t="s">
        <v>118</v>
      </c>
      <c r="G39" s="195" t="s">
        <v>119</v>
      </c>
      <c r="H39" s="200" t="s">
        <v>120</v>
      </c>
      <c r="I39" s="200" t="s">
        <v>120</v>
      </c>
      <c r="J39" s="341">
        <v>1</v>
      </c>
      <c r="K39" s="343">
        <v>45641</v>
      </c>
      <c r="L39" s="343">
        <v>45716</v>
      </c>
      <c r="M39" s="263">
        <f t="shared" si="0"/>
        <v>10.714285714285714</v>
      </c>
      <c r="N39" s="341">
        <v>1</v>
      </c>
      <c r="O39" s="218" t="s">
        <v>121</v>
      </c>
      <c r="P39" s="302">
        <f t="shared" si="1"/>
        <v>1</v>
      </c>
      <c r="Q39" s="264" t="str" cm="1">
        <f t="array" aca="1" ref="Q39" ca="1">IF(ISNUMBER(P39),IF(P39=100%,"CUMPLIDA",IF(AND(ISNUMBER(L39),ISNUMBER(INDIRECT("FECHA_"&amp;$B39,1))), IF(L39&lt;=INDIRECT("FECHA_"&amp;$B39,1),"INCUMPLIDA","PROCESO"), "VERIFICAR FECHA")),"SIN VALOR AVANCE")</f>
        <v>CUMPLIDA</v>
      </c>
    </row>
    <row r="40" spans="1:17" ht="90">
      <c r="A40" s="356" t="s">
        <v>26</v>
      </c>
      <c r="B40" s="262" t="s">
        <v>27</v>
      </c>
      <c r="C40" s="553"/>
      <c r="D40" s="548"/>
      <c r="E40" s="550"/>
      <c r="F40" s="549"/>
      <c r="G40" s="195" t="s">
        <v>122</v>
      </c>
      <c r="H40" s="200" t="s">
        <v>123</v>
      </c>
      <c r="I40" s="200" t="s">
        <v>123</v>
      </c>
      <c r="J40" s="341">
        <v>8</v>
      </c>
      <c r="K40" s="343">
        <v>45747</v>
      </c>
      <c r="L40" s="343">
        <v>45991</v>
      </c>
      <c r="M40" s="263">
        <f t="shared" si="0"/>
        <v>34.857142857142854</v>
      </c>
      <c r="N40" s="341">
        <v>8</v>
      </c>
      <c r="O40" s="218" t="s">
        <v>121</v>
      </c>
      <c r="P40" s="302">
        <f t="shared" si="1"/>
        <v>1</v>
      </c>
      <c r="Q40" s="264" t="str" cm="1">
        <f t="array" aca="1" ref="Q40" ca="1">IF(ISNUMBER(P40),IF(P40=100%,"CUMPLIDA",IF(AND(ISNUMBER(L40),ISNUMBER(INDIRECT("FECHA_"&amp;$B40,1))), IF(L40&lt;=INDIRECT("FECHA_"&amp;$B40,1),"INCUMPLIDA","PROCESO"), "VERIFICAR FECHA")),"SIN VALOR AVANCE")</f>
        <v>CUMPLIDA</v>
      </c>
    </row>
    <row r="41" spans="1:17" ht="90">
      <c r="A41" s="356" t="s">
        <v>26</v>
      </c>
      <c r="B41" s="262" t="s">
        <v>27</v>
      </c>
      <c r="C41" s="553"/>
      <c r="D41" s="548"/>
      <c r="E41" s="550"/>
      <c r="F41" s="549"/>
      <c r="G41" s="195" t="s">
        <v>124</v>
      </c>
      <c r="H41" s="200" t="s">
        <v>125</v>
      </c>
      <c r="I41" s="200" t="s">
        <v>125</v>
      </c>
      <c r="J41" s="341">
        <v>2</v>
      </c>
      <c r="K41" s="343">
        <v>45748</v>
      </c>
      <c r="L41" s="343">
        <v>45900</v>
      </c>
      <c r="M41" s="263">
        <f t="shared" si="0"/>
        <v>21.714285714285715</v>
      </c>
      <c r="N41" s="341">
        <v>2</v>
      </c>
      <c r="O41" s="218" t="s">
        <v>121</v>
      </c>
      <c r="P41" s="302">
        <f t="shared" si="1"/>
        <v>1</v>
      </c>
      <c r="Q41" s="264" t="str" cm="1">
        <f t="array" aca="1" ref="Q41" ca="1">IF(ISNUMBER(P41),IF(P41=100%,"CUMPLIDA",IF(AND(ISNUMBER(L41),ISNUMBER(INDIRECT("FECHA_"&amp;$B41,1))), IF(L41&lt;=INDIRECT("FECHA_"&amp;$B41,1),"INCUMPLIDA","PROCESO"), "VERIFICAR FECHA")),"SIN VALOR AVANCE")</f>
        <v>CUMPLIDA</v>
      </c>
    </row>
    <row r="42" spans="1:17" ht="409.5">
      <c r="A42" s="356" t="s">
        <v>26</v>
      </c>
      <c r="B42" s="262" t="s">
        <v>27</v>
      </c>
      <c r="C42" s="397" t="s">
        <v>115</v>
      </c>
      <c r="D42" s="317" t="s">
        <v>126</v>
      </c>
      <c r="E42" s="346" t="s">
        <v>127</v>
      </c>
      <c r="F42" s="347" t="s">
        <v>128</v>
      </c>
      <c r="G42" s="308" t="s">
        <v>129</v>
      </c>
      <c r="H42" s="218" t="s">
        <v>123</v>
      </c>
      <c r="I42" s="218" t="s">
        <v>123</v>
      </c>
      <c r="J42" s="341">
        <v>10</v>
      </c>
      <c r="K42" s="343">
        <v>45689</v>
      </c>
      <c r="L42" s="343">
        <v>45991</v>
      </c>
      <c r="M42" s="263">
        <f t="shared" si="0"/>
        <v>43.142857142857146</v>
      </c>
      <c r="N42" s="341">
        <v>10</v>
      </c>
      <c r="O42" s="218" t="s">
        <v>130</v>
      </c>
      <c r="P42" s="302">
        <f t="shared" si="1"/>
        <v>1</v>
      </c>
      <c r="Q42" s="264" t="str" cm="1">
        <f t="array" aca="1" ref="Q42" ca="1">IF(ISNUMBER(P42),IF(P42=100%,"CUMPLIDA",IF(AND(ISNUMBER(L42),ISNUMBER(INDIRECT("FECHA_"&amp;$B42,1))), IF(L42&lt;=INDIRECT("FECHA_"&amp;$B42,1),"INCUMPLIDA","PROCESO"), "VERIFICAR FECHA")),"SIN VALOR AVANCE")</f>
        <v>CUMPLIDA</v>
      </c>
    </row>
    <row r="43" spans="1:17" ht="165">
      <c r="A43" s="356" t="s">
        <v>26</v>
      </c>
      <c r="B43" s="262" t="s">
        <v>27</v>
      </c>
      <c r="C43" s="548" t="s">
        <v>115</v>
      </c>
      <c r="D43" s="548" t="s">
        <v>131</v>
      </c>
      <c r="E43" s="549" t="s">
        <v>132</v>
      </c>
      <c r="F43" s="549" t="s">
        <v>133</v>
      </c>
      <c r="G43" s="308" t="s">
        <v>134</v>
      </c>
      <c r="H43" s="218" t="s">
        <v>135</v>
      </c>
      <c r="I43" s="218" t="s">
        <v>135</v>
      </c>
      <c r="J43" s="341">
        <v>1</v>
      </c>
      <c r="K43" s="343">
        <v>45672</v>
      </c>
      <c r="L43" s="343">
        <v>45747</v>
      </c>
      <c r="M43" s="263">
        <f t="shared" si="0"/>
        <v>10.714285714285714</v>
      </c>
      <c r="N43" s="341">
        <v>1</v>
      </c>
      <c r="O43" s="218" t="s">
        <v>121</v>
      </c>
      <c r="P43" s="302">
        <f t="shared" si="1"/>
        <v>1</v>
      </c>
      <c r="Q43" s="264" t="str" cm="1">
        <f t="array" aca="1" ref="Q43" ca="1">IF(ISNUMBER(P43),IF(P43=100%,"CUMPLIDA",IF(AND(ISNUMBER(L43),ISNUMBER(INDIRECT("FECHA_"&amp;$B43,1))), IF(L43&lt;=INDIRECT("FECHA_"&amp;$B43,1),"INCUMPLIDA","PROCESO"), "VERIFICAR FECHA")),"SIN VALOR AVANCE")</f>
        <v>CUMPLIDA</v>
      </c>
    </row>
    <row r="44" spans="1:17" ht="105">
      <c r="A44" s="356" t="s">
        <v>26</v>
      </c>
      <c r="B44" s="262" t="s">
        <v>27</v>
      </c>
      <c r="C44" s="548"/>
      <c r="D44" s="548"/>
      <c r="E44" s="549"/>
      <c r="F44" s="549"/>
      <c r="G44" s="308" t="s">
        <v>136</v>
      </c>
      <c r="H44" s="218" t="s">
        <v>137</v>
      </c>
      <c r="I44" s="218" t="s">
        <v>137</v>
      </c>
      <c r="J44" s="341">
        <v>8</v>
      </c>
      <c r="K44" s="343">
        <v>45748</v>
      </c>
      <c r="L44" s="343">
        <v>45991</v>
      </c>
      <c r="M44" s="263">
        <f t="shared" si="0"/>
        <v>34.714285714285715</v>
      </c>
      <c r="N44" s="341">
        <v>8</v>
      </c>
      <c r="O44" s="218" t="s">
        <v>121</v>
      </c>
      <c r="P44" s="302">
        <f t="shared" si="1"/>
        <v>1</v>
      </c>
      <c r="Q44" s="264" t="str" cm="1">
        <f t="array" aca="1" ref="Q44" ca="1">IF(ISNUMBER(P44),IF(P44=100%,"CUMPLIDA",IF(AND(ISNUMBER(L44),ISNUMBER(INDIRECT("FECHA_"&amp;$B44,1))), IF(L44&lt;=INDIRECT("FECHA_"&amp;$B44,1),"INCUMPLIDA","PROCESO"), "VERIFICAR FECHA")),"SIN VALOR AVANCE")</f>
        <v>CUMPLIDA</v>
      </c>
    </row>
    <row r="45" spans="1:17" ht="105">
      <c r="A45" s="356" t="s">
        <v>26</v>
      </c>
      <c r="B45" s="262" t="s">
        <v>27</v>
      </c>
      <c r="C45" s="548"/>
      <c r="D45" s="548"/>
      <c r="E45" s="549"/>
      <c r="F45" s="549"/>
      <c r="G45" s="308" t="s">
        <v>138</v>
      </c>
      <c r="H45" s="218" t="s">
        <v>139</v>
      </c>
      <c r="I45" s="218" t="s">
        <v>139</v>
      </c>
      <c r="J45" s="341">
        <v>1</v>
      </c>
      <c r="K45" s="343">
        <v>45659</v>
      </c>
      <c r="L45" s="343">
        <v>45747</v>
      </c>
      <c r="M45" s="263">
        <f t="shared" si="0"/>
        <v>12.571428571428571</v>
      </c>
      <c r="N45" s="341">
        <v>1</v>
      </c>
      <c r="O45" s="218" t="s">
        <v>121</v>
      </c>
      <c r="P45" s="302">
        <f t="shared" si="1"/>
        <v>1</v>
      </c>
      <c r="Q45" s="264" t="str" cm="1">
        <f t="array" aca="1" ref="Q45" ca="1">IF(ISNUMBER(P45),IF(P45=100%,"CUMPLIDA",IF(AND(ISNUMBER(L45),ISNUMBER(INDIRECT("FECHA_"&amp;$B45,1))), IF(L45&lt;=INDIRECT("FECHA_"&amp;$B45,1),"INCUMPLIDA","PROCESO"), "VERIFICAR FECHA")),"SIN VALOR AVANCE")</f>
        <v>CUMPLIDA</v>
      </c>
    </row>
    <row r="46" spans="1:17" ht="75">
      <c r="A46" s="356" t="s">
        <v>26</v>
      </c>
      <c r="B46" s="262" t="s">
        <v>27</v>
      </c>
      <c r="C46" s="548"/>
      <c r="D46" s="548"/>
      <c r="E46" s="549"/>
      <c r="F46" s="549"/>
      <c r="G46" s="308" t="s">
        <v>140</v>
      </c>
      <c r="H46" s="218" t="s">
        <v>141</v>
      </c>
      <c r="I46" s="218" t="s">
        <v>141</v>
      </c>
      <c r="J46" s="348">
        <v>1</v>
      </c>
      <c r="K46" s="343">
        <v>45689</v>
      </c>
      <c r="L46" s="343">
        <v>45716</v>
      </c>
      <c r="M46" s="263">
        <f t="shared" si="0"/>
        <v>3.8571428571428572</v>
      </c>
      <c r="N46" s="348">
        <v>1</v>
      </c>
      <c r="O46" s="218" t="s">
        <v>121</v>
      </c>
      <c r="P46" s="302">
        <f t="shared" si="1"/>
        <v>1</v>
      </c>
      <c r="Q46" s="264" t="str" cm="1">
        <f t="array" aca="1" ref="Q46" ca="1">IF(ISNUMBER(P46),IF(P46=100%,"CUMPLIDA",IF(AND(ISNUMBER(L46),ISNUMBER(INDIRECT("FECHA_"&amp;$B46,1))), IF(L46&lt;=INDIRECT("FECHA_"&amp;$B46,1),"INCUMPLIDA","PROCESO"), "VERIFICAR FECHA")),"SIN VALOR AVANCE")</f>
        <v>CUMPLIDA</v>
      </c>
    </row>
    <row r="47" spans="1:17" ht="90">
      <c r="A47" s="356" t="s">
        <v>26</v>
      </c>
      <c r="B47" s="262" t="s">
        <v>27</v>
      </c>
      <c r="C47" s="548"/>
      <c r="D47" s="548"/>
      <c r="E47" s="549"/>
      <c r="F47" s="549"/>
      <c r="G47" s="308" t="s">
        <v>142</v>
      </c>
      <c r="H47" s="218" t="s">
        <v>143</v>
      </c>
      <c r="I47" s="218" t="s">
        <v>143</v>
      </c>
      <c r="J47" s="341">
        <v>1</v>
      </c>
      <c r="K47" s="343">
        <v>45717</v>
      </c>
      <c r="L47" s="343">
        <v>45747</v>
      </c>
      <c r="M47" s="263">
        <f t="shared" si="0"/>
        <v>4.2857142857142856</v>
      </c>
      <c r="N47" s="341">
        <v>1</v>
      </c>
      <c r="O47" s="218" t="s">
        <v>121</v>
      </c>
      <c r="P47" s="302">
        <f t="shared" si="1"/>
        <v>1</v>
      </c>
      <c r="Q47" s="264" t="str" cm="1">
        <f t="array" aca="1" ref="Q47" ca="1">IF(ISNUMBER(P47),IF(P47=100%,"CUMPLIDA",IF(AND(ISNUMBER(L47),ISNUMBER(INDIRECT("FECHA_"&amp;$B47,1))), IF(L47&lt;=INDIRECT("FECHA_"&amp;$B47,1),"INCUMPLIDA","PROCESO"), "VERIFICAR FECHA")),"SIN VALOR AVANCE")</f>
        <v>CUMPLIDA</v>
      </c>
    </row>
    <row r="48" spans="1:17" ht="90.75">
      <c r="A48" s="356" t="s">
        <v>26</v>
      </c>
      <c r="B48" s="262" t="s">
        <v>27</v>
      </c>
      <c r="C48" s="548"/>
      <c r="D48" s="548"/>
      <c r="E48" s="549"/>
      <c r="F48" s="549"/>
      <c r="G48" s="308" t="s">
        <v>144</v>
      </c>
      <c r="H48" s="218" t="s">
        <v>145</v>
      </c>
      <c r="I48" s="218" t="s">
        <v>145</v>
      </c>
      <c r="J48" s="341">
        <v>1</v>
      </c>
      <c r="K48" s="343">
        <v>45641</v>
      </c>
      <c r="L48" s="343">
        <v>45688</v>
      </c>
      <c r="M48" s="263">
        <f t="shared" si="0"/>
        <v>6.7142857142857144</v>
      </c>
      <c r="N48" s="341">
        <v>1</v>
      </c>
      <c r="O48" s="218" t="s">
        <v>146</v>
      </c>
      <c r="P48" s="302">
        <f t="shared" si="1"/>
        <v>1</v>
      </c>
      <c r="Q48" s="264" t="str" cm="1">
        <f t="array" aca="1" ref="Q48" ca="1">IF(ISNUMBER(P48),IF(P48=100%,"CUMPLIDA",IF(AND(ISNUMBER(L48),ISNUMBER(INDIRECT("FECHA_"&amp;$B48,1))), IF(L48&lt;=INDIRECT("FECHA_"&amp;$B48,1),"INCUMPLIDA","PROCESO"), "VERIFICAR FECHA")),"SIN VALOR AVANCE")</f>
        <v>CUMPLIDA</v>
      </c>
    </row>
    <row r="49" spans="1:17" ht="60.75">
      <c r="A49" s="356" t="s">
        <v>26</v>
      </c>
      <c r="B49" s="262" t="s">
        <v>27</v>
      </c>
      <c r="C49" s="548"/>
      <c r="D49" s="548"/>
      <c r="E49" s="549"/>
      <c r="F49" s="549"/>
      <c r="G49" s="308" t="s">
        <v>147</v>
      </c>
      <c r="H49" s="218" t="s">
        <v>148</v>
      </c>
      <c r="I49" s="218" t="s">
        <v>148</v>
      </c>
      <c r="J49" s="348">
        <v>1</v>
      </c>
      <c r="K49" s="343">
        <v>45689</v>
      </c>
      <c r="L49" s="343">
        <v>45991</v>
      </c>
      <c r="M49" s="263">
        <f t="shared" si="0"/>
        <v>43.142857142857146</v>
      </c>
      <c r="N49" s="348">
        <v>1</v>
      </c>
      <c r="O49" s="218" t="s">
        <v>121</v>
      </c>
      <c r="P49" s="302">
        <f t="shared" si="1"/>
        <v>1</v>
      </c>
      <c r="Q49" s="264" t="str" cm="1">
        <f t="array" aca="1" ref="Q49" ca="1">IF(ISNUMBER(P49),IF(P49=100%,"CUMPLIDA",IF(AND(ISNUMBER(L49),ISNUMBER(INDIRECT("FECHA_"&amp;$B49,1))), IF(L49&lt;=INDIRECT("FECHA_"&amp;$B49,1),"INCUMPLIDA","PROCESO"), "VERIFICAR FECHA")),"SIN VALOR AVANCE")</f>
        <v>CUMPLIDA</v>
      </c>
    </row>
    <row r="50" spans="1:17" ht="105.75">
      <c r="A50" s="356" t="s">
        <v>26</v>
      </c>
      <c r="B50" s="262" t="s">
        <v>27</v>
      </c>
      <c r="C50" s="548" t="s">
        <v>115</v>
      </c>
      <c r="D50" s="548" t="s">
        <v>149</v>
      </c>
      <c r="E50" s="550" t="s">
        <v>150</v>
      </c>
      <c r="F50" s="549" t="s">
        <v>151</v>
      </c>
      <c r="G50" s="308" t="s">
        <v>152</v>
      </c>
      <c r="H50" s="218" t="s">
        <v>153</v>
      </c>
      <c r="I50" s="218" t="s">
        <v>153</v>
      </c>
      <c r="J50" s="348">
        <v>1</v>
      </c>
      <c r="K50" s="343">
        <v>45627</v>
      </c>
      <c r="L50" s="343">
        <v>45688</v>
      </c>
      <c r="M50" s="263">
        <f t="shared" si="0"/>
        <v>8.7142857142857135</v>
      </c>
      <c r="N50" s="348">
        <v>1</v>
      </c>
      <c r="O50" s="218" t="s">
        <v>154</v>
      </c>
      <c r="P50" s="302">
        <f t="shared" si="1"/>
        <v>1</v>
      </c>
      <c r="Q50" s="264" t="str" cm="1">
        <f t="array" aca="1" ref="Q50" ca="1">IF(ISNUMBER(P50),IF(P50=100%,"CUMPLIDA",IF(AND(ISNUMBER(L50),ISNUMBER(INDIRECT("FECHA_"&amp;$B50,1))), IF(L50&lt;=INDIRECT("FECHA_"&amp;$B50,1),"INCUMPLIDA","PROCESO"), "VERIFICAR FECHA")),"SIN VALOR AVANCE")</f>
        <v>CUMPLIDA</v>
      </c>
    </row>
    <row r="51" spans="1:17" ht="90.75">
      <c r="A51" s="356" t="s">
        <v>26</v>
      </c>
      <c r="B51" s="262" t="s">
        <v>27</v>
      </c>
      <c r="C51" s="548"/>
      <c r="D51" s="548"/>
      <c r="E51" s="550"/>
      <c r="F51" s="549"/>
      <c r="G51" s="308" t="s">
        <v>155</v>
      </c>
      <c r="H51" s="218" t="s">
        <v>156</v>
      </c>
      <c r="I51" s="218" t="s">
        <v>156</v>
      </c>
      <c r="J51" s="341">
        <v>9</v>
      </c>
      <c r="K51" s="343">
        <v>45627</v>
      </c>
      <c r="L51" s="343">
        <v>45900</v>
      </c>
      <c r="M51" s="263">
        <f t="shared" si="0"/>
        <v>39</v>
      </c>
      <c r="N51" s="341">
        <v>9</v>
      </c>
      <c r="O51" s="349" t="s">
        <v>157</v>
      </c>
      <c r="P51" s="302">
        <f t="shared" si="1"/>
        <v>1</v>
      </c>
      <c r="Q51" s="264" t="str" cm="1">
        <f t="array" aca="1" ref="Q51" ca="1">IF(ISNUMBER(P51),IF(P51=100%,"CUMPLIDA",IF(AND(ISNUMBER(L51),ISNUMBER(INDIRECT("FECHA_"&amp;$B51,1))), IF(L51&lt;=INDIRECT("FECHA_"&amp;$B51,1),"INCUMPLIDA","PROCESO"), "VERIFICAR FECHA")),"SIN VALOR AVANCE")</f>
        <v>CUMPLIDA</v>
      </c>
    </row>
    <row r="52" spans="1:17" ht="90.75">
      <c r="A52" s="356" t="s">
        <v>26</v>
      </c>
      <c r="B52" s="262" t="s">
        <v>27</v>
      </c>
      <c r="C52" s="548" t="s">
        <v>115</v>
      </c>
      <c r="D52" s="548" t="s">
        <v>158</v>
      </c>
      <c r="E52" s="549" t="s">
        <v>159</v>
      </c>
      <c r="F52" s="549" t="s">
        <v>160</v>
      </c>
      <c r="G52" s="195" t="s">
        <v>161</v>
      </c>
      <c r="H52" s="218" t="s">
        <v>162</v>
      </c>
      <c r="I52" s="218" t="s">
        <v>163</v>
      </c>
      <c r="J52" s="341">
        <v>1</v>
      </c>
      <c r="K52" s="196">
        <v>45931</v>
      </c>
      <c r="L52" s="343">
        <v>46054</v>
      </c>
      <c r="M52" s="263">
        <f t="shared" si="0"/>
        <v>17.571428571428573</v>
      </c>
      <c r="N52" s="341">
        <v>0.8</v>
      </c>
      <c r="O52" s="218" t="s">
        <v>164</v>
      </c>
      <c r="P52" s="302">
        <f t="shared" si="1"/>
        <v>0.8</v>
      </c>
      <c r="Q52" s="264" t="str" cm="1">
        <f t="array" aca="1" ref="Q52" ca="1">IF(ISNUMBER(P52),IF(P52=100%,"CUMPLIDA",IF(AND(ISNUMBER(L52),ISNUMBER(INDIRECT("FECHA_"&amp;$B52,1))), IF(L52&lt;=INDIRECT("FECHA_"&amp;$B52,1),"INCUMPLIDA","PROCESO"), "VERIFICAR FECHA")),"SIN VALOR AVANCE")</f>
        <v>PROCESO</v>
      </c>
    </row>
    <row r="53" spans="1:17" ht="90.75">
      <c r="A53" s="356" t="s">
        <v>26</v>
      </c>
      <c r="B53" s="262" t="s">
        <v>27</v>
      </c>
      <c r="C53" s="548"/>
      <c r="D53" s="548"/>
      <c r="E53" s="549"/>
      <c r="F53" s="549"/>
      <c r="G53" s="195" t="s">
        <v>165</v>
      </c>
      <c r="H53" s="218" t="s">
        <v>166</v>
      </c>
      <c r="I53" s="344" t="s">
        <v>167</v>
      </c>
      <c r="J53" s="341">
        <v>1</v>
      </c>
      <c r="K53" s="196">
        <v>45992</v>
      </c>
      <c r="L53" s="343">
        <v>46142</v>
      </c>
      <c r="M53" s="263">
        <f t="shared" si="0"/>
        <v>21.428571428571427</v>
      </c>
      <c r="N53" s="341">
        <v>0</v>
      </c>
      <c r="O53" s="218" t="s">
        <v>168</v>
      </c>
      <c r="P53" s="302">
        <f t="shared" si="1"/>
        <v>0</v>
      </c>
      <c r="Q53" s="264" t="str" cm="1">
        <f t="array" aca="1" ref="Q53" ca="1">IF(ISNUMBER(P53),IF(P53=100%,"CUMPLIDA",IF(AND(ISNUMBER(L53),ISNUMBER(INDIRECT("FECHA_"&amp;$B53,1))), IF(L53&lt;=INDIRECT("FECHA_"&amp;$B53,1),"INCUMPLIDA","PROCESO"), "VERIFICAR FECHA")),"SIN VALOR AVANCE")</f>
        <v>PROCESO</v>
      </c>
    </row>
    <row r="54" spans="1:17" ht="90.75">
      <c r="A54" s="356" t="s">
        <v>26</v>
      </c>
      <c r="B54" s="262" t="s">
        <v>27</v>
      </c>
      <c r="C54" s="548"/>
      <c r="D54" s="548"/>
      <c r="E54" s="549"/>
      <c r="F54" s="549"/>
      <c r="G54" s="195" t="s">
        <v>169</v>
      </c>
      <c r="H54" s="218" t="s">
        <v>170</v>
      </c>
      <c r="I54" s="218" t="s">
        <v>171</v>
      </c>
      <c r="J54" s="341">
        <v>5</v>
      </c>
      <c r="K54" s="343">
        <v>46113</v>
      </c>
      <c r="L54" s="343">
        <v>46568</v>
      </c>
      <c r="M54" s="263">
        <f t="shared" si="0"/>
        <v>65</v>
      </c>
      <c r="N54" s="341">
        <v>0</v>
      </c>
      <c r="O54" s="218" t="s">
        <v>168</v>
      </c>
      <c r="P54" s="302">
        <f t="shared" si="1"/>
        <v>0</v>
      </c>
      <c r="Q54" s="264" t="str" cm="1">
        <f t="array" aca="1" ref="Q54" ca="1">IF(ISNUMBER(P54),IF(P54=100%,"CUMPLIDA",IF(AND(ISNUMBER(L54),ISNUMBER(INDIRECT("FECHA_"&amp;$B54,1))), IF(L54&lt;=INDIRECT("FECHA_"&amp;$B54,1),"INCUMPLIDA","PROCESO"), "VERIFICAR FECHA")),"SIN VALOR AVANCE")</f>
        <v>PROCESO</v>
      </c>
    </row>
    <row r="55" spans="1:17" ht="165">
      <c r="A55" s="356" t="s">
        <v>26</v>
      </c>
      <c r="B55" s="262" t="s">
        <v>27</v>
      </c>
      <c r="C55" s="548"/>
      <c r="D55" s="548"/>
      <c r="E55" s="549"/>
      <c r="F55" s="549"/>
      <c r="G55" s="195" t="s">
        <v>172</v>
      </c>
      <c r="H55" s="200" t="s">
        <v>173</v>
      </c>
      <c r="I55" s="218" t="s">
        <v>174</v>
      </c>
      <c r="J55" s="341">
        <v>3</v>
      </c>
      <c r="K55" s="343">
        <v>46296</v>
      </c>
      <c r="L55" s="343">
        <v>46782</v>
      </c>
      <c r="M55" s="263">
        <f t="shared" si="0"/>
        <v>69.428571428571431</v>
      </c>
      <c r="N55" s="341">
        <v>0</v>
      </c>
      <c r="O55" s="218" t="s">
        <v>175</v>
      </c>
      <c r="P55" s="302">
        <f t="shared" si="1"/>
        <v>0</v>
      </c>
      <c r="Q55" s="264" t="str" cm="1">
        <f t="array" aca="1" ref="Q55" ca="1">IF(ISNUMBER(P55),IF(P55=100%,"CUMPLIDA",IF(AND(ISNUMBER(L55),ISNUMBER(INDIRECT("FECHA_"&amp;$B55,1))), IF(L55&lt;=INDIRECT("FECHA_"&amp;$B55,1),"INCUMPLIDA","PROCESO"), "VERIFICAR FECHA")),"SIN VALOR AVANCE")</f>
        <v>PROCESO</v>
      </c>
    </row>
    <row r="56" spans="1:17" ht="195">
      <c r="A56" s="356" t="s">
        <v>26</v>
      </c>
      <c r="B56" s="262" t="s">
        <v>27</v>
      </c>
      <c r="C56" s="548"/>
      <c r="D56" s="548"/>
      <c r="E56" s="549"/>
      <c r="F56" s="549"/>
      <c r="G56" s="308" t="s">
        <v>176</v>
      </c>
      <c r="H56" s="218" t="s">
        <v>177</v>
      </c>
      <c r="I56" s="218" t="s">
        <v>177</v>
      </c>
      <c r="J56" s="341">
        <v>2</v>
      </c>
      <c r="K56" s="343">
        <v>45641</v>
      </c>
      <c r="L56" s="343">
        <v>45688</v>
      </c>
      <c r="M56" s="263">
        <f t="shared" si="0"/>
        <v>6.7142857142857144</v>
      </c>
      <c r="N56" s="341">
        <v>2</v>
      </c>
      <c r="O56" s="218" t="s">
        <v>178</v>
      </c>
      <c r="P56" s="302">
        <f t="shared" si="1"/>
        <v>1</v>
      </c>
      <c r="Q56" s="264" t="str" cm="1">
        <f t="array" aca="1" ref="Q56" ca="1">IF(ISNUMBER(P56),IF(P56=100%,"CUMPLIDA",IF(AND(ISNUMBER(L56),ISNUMBER(INDIRECT("FECHA_"&amp;$B56,1))), IF(L56&lt;=INDIRECT("FECHA_"&amp;$B56,1),"INCUMPLIDA","PROCESO"), "VERIFICAR FECHA")),"SIN VALOR AVANCE")</f>
        <v>CUMPLIDA</v>
      </c>
    </row>
    <row r="57" spans="1:17" ht="105">
      <c r="A57" s="356" t="s">
        <v>26</v>
      </c>
      <c r="B57" s="262" t="s">
        <v>27</v>
      </c>
      <c r="C57" s="548"/>
      <c r="D57" s="548"/>
      <c r="E57" s="549"/>
      <c r="F57" s="549"/>
      <c r="G57" s="308" t="s">
        <v>179</v>
      </c>
      <c r="H57" s="218" t="s">
        <v>180</v>
      </c>
      <c r="I57" s="218" t="s">
        <v>180</v>
      </c>
      <c r="J57" s="341">
        <v>2</v>
      </c>
      <c r="K57" s="343">
        <v>45641</v>
      </c>
      <c r="L57" s="343">
        <v>45688</v>
      </c>
      <c r="M57" s="263">
        <f t="shared" si="0"/>
        <v>6.7142857142857144</v>
      </c>
      <c r="N57" s="341">
        <v>2</v>
      </c>
      <c r="O57" s="218" t="s">
        <v>178</v>
      </c>
      <c r="P57" s="302">
        <f t="shared" si="1"/>
        <v>1</v>
      </c>
      <c r="Q57" s="264" t="str" cm="1">
        <f t="array" aca="1" ref="Q57" ca="1">IF(ISNUMBER(P57),IF(P57=100%,"CUMPLIDA",IF(AND(ISNUMBER(L57),ISNUMBER(INDIRECT("FECHA_"&amp;$B57,1))), IF(L57&lt;=INDIRECT("FECHA_"&amp;$B57,1),"INCUMPLIDA","PROCESO"), "VERIFICAR FECHA")),"SIN VALOR AVANCE")</f>
        <v>CUMPLIDA</v>
      </c>
    </row>
    <row r="58" spans="1:17" ht="120">
      <c r="A58" s="356" t="s">
        <v>26</v>
      </c>
      <c r="B58" s="262" t="s">
        <v>27</v>
      </c>
      <c r="C58" s="548"/>
      <c r="D58" s="548"/>
      <c r="E58" s="549"/>
      <c r="F58" s="549"/>
      <c r="G58" s="308" t="s">
        <v>181</v>
      </c>
      <c r="H58" s="218" t="s">
        <v>182</v>
      </c>
      <c r="I58" s="218" t="s">
        <v>182</v>
      </c>
      <c r="J58" s="341">
        <v>2</v>
      </c>
      <c r="K58" s="343">
        <v>45641</v>
      </c>
      <c r="L58" s="343">
        <v>45777</v>
      </c>
      <c r="M58" s="263">
        <f t="shared" si="0"/>
        <v>19.428571428571427</v>
      </c>
      <c r="N58" s="341">
        <v>2</v>
      </c>
      <c r="O58" s="218" t="s">
        <v>183</v>
      </c>
      <c r="P58" s="302">
        <f t="shared" si="1"/>
        <v>1</v>
      </c>
      <c r="Q58" s="264" t="str" cm="1">
        <f t="array" aca="1" ref="Q58" ca="1">IF(ISNUMBER(P58),IF(P58=100%,"CUMPLIDA",IF(AND(ISNUMBER(L58),ISNUMBER(INDIRECT("FECHA_"&amp;$B58,1))), IF(L58&lt;=INDIRECT("FECHA_"&amp;$B58,1),"INCUMPLIDA","PROCESO"), "VERIFICAR FECHA")),"SIN VALOR AVANCE")</f>
        <v>CUMPLIDA</v>
      </c>
    </row>
    <row r="59" spans="1:17" ht="60">
      <c r="A59" s="356" t="s">
        <v>26</v>
      </c>
      <c r="B59" s="262" t="s">
        <v>27</v>
      </c>
      <c r="C59" s="548" t="s">
        <v>184</v>
      </c>
      <c r="D59" s="548" t="s">
        <v>185</v>
      </c>
      <c r="E59" s="551" t="s">
        <v>186</v>
      </c>
      <c r="F59" s="549" t="s">
        <v>187</v>
      </c>
      <c r="G59" s="552" t="s">
        <v>188</v>
      </c>
      <c r="H59" s="200" t="s">
        <v>189</v>
      </c>
      <c r="I59" s="200" t="s">
        <v>190</v>
      </c>
      <c r="J59" s="341">
        <v>1</v>
      </c>
      <c r="K59" s="343">
        <v>45901</v>
      </c>
      <c r="L59" s="343">
        <v>46111</v>
      </c>
      <c r="M59" s="263">
        <f t="shared" si="0"/>
        <v>30</v>
      </c>
      <c r="N59" s="341">
        <v>0</v>
      </c>
      <c r="O59" s="200" t="s">
        <v>191</v>
      </c>
      <c r="P59" s="302">
        <f t="shared" si="1"/>
        <v>0</v>
      </c>
      <c r="Q59" s="264" t="str" cm="1">
        <f t="array" aca="1" ref="Q59" ca="1">IF(ISNUMBER(P59),IF(P59=100%,"CUMPLIDA",IF(AND(ISNUMBER(L59),ISNUMBER(INDIRECT("FECHA_"&amp;$B59,1))), IF(L59&lt;=INDIRECT("FECHA_"&amp;$B59,1),"INCUMPLIDA","PROCESO"), "VERIFICAR FECHA")),"SIN VALOR AVANCE")</f>
        <v>PROCESO</v>
      </c>
    </row>
    <row r="60" spans="1:17" ht="45.75">
      <c r="A60" s="356" t="s">
        <v>26</v>
      </c>
      <c r="B60" s="262" t="s">
        <v>27</v>
      </c>
      <c r="C60" s="548"/>
      <c r="D60" s="548"/>
      <c r="E60" s="551"/>
      <c r="F60" s="549"/>
      <c r="G60" s="552"/>
      <c r="H60" s="200" t="s">
        <v>192</v>
      </c>
      <c r="I60" s="200" t="s">
        <v>193</v>
      </c>
      <c r="J60" s="341">
        <v>7</v>
      </c>
      <c r="K60" s="343">
        <v>45901</v>
      </c>
      <c r="L60" s="343">
        <v>46111</v>
      </c>
      <c r="M60" s="263">
        <f t="shared" si="0"/>
        <v>30</v>
      </c>
      <c r="N60" s="341">
        <v>0</v>
      </c>
      <c r="O60" s="200" t="s">
        <v>191</v>
      </c>
      <c r="P60" s="302">
        <f t="shared" si="1"/>
        <v>0</v>
      </c>
      <c r="Q60" s="264" t="str" cm="1">
        <f t="array" aca="1" ref="Q60" ca="1">IF(ISNUMBER(P60),IF(P60=100%,"CUMPLIDA",IF(AND(ISNUMBER(L60),ISNUMBER(INDIRECT("FECHA_"&amp;$B60,1))), IF(L60&lt;=INDIRECT("FECHA_"&amp;$B60,1),"INCUMPLIDA","PROCESO"), "VERIFICAR FECHA")),"SIN VALOR AVANCE")</f>
        <v>PROCESO</v>
      </c>
    </row>
    <row r="61" spans="1:17" ht="45.75">
      <c r="A61" s="356" t="s">
        <v>26</v>
      </c>
      <c r="B61" s="262" t="s">
        <v>27</v>
      </c>
      <c r="C61" s="548"/>
      <c r="D61" s="548"/>
      <c r="E61" s="551"/>
      <c r="F61" s="549"/>
      <c r="G61" s="552"/>
      <c r="H61" s="351" t="s">
        <v>194</v>
      </c>
      <c r="I61" s="200" t="s">
        <v>195</v>
      </c>
      <c r="J61" s="341">
        <v>1</v>
      </c>
      <c r="K61" s="343">
        <v>45901</v>
      </c>
      <c r="L61" s="343">
        <v>46142</v>
      </c>
      <c r="M61" s="263">
        <f t="shared" si="0"/>
        <v>34.428571428571431</v>
      </c>
      <c r="N61" s="341">
        <v>0</v>
      </c>
      <c r="O61" s="200" t="s">
        <v>191</v>
      </c>
      <c r="P61" s="302">
        <f t="shared" si="1"/>
        <v>0</v>
      </c>
      <c r="Q61" s="264" t="str" cm="1">
        <f t="array" aca="1" ref="Q61" ca="1">IF(ISNUMBER(P61),IF(P61=100%,"CUMPLIDA",IF(AND(ISNUMBER(L61),ISNUMBER(INDIRECT("FECHA_"&amp;$B61,1))), IF(L61&lt;=INDIRECT("FECHA_"&amp;$B61,1),"INCUMPLIDA","PROCESO"), "VERIFICAR FECHA")),"SIN VALOR AVANCE")</f>
        <v>PROCESO</v>
      </c>
    </row>
    <row r="62" spans="1:17" ht="105">
      <c r="A62" s="356" t="s">
        <v>26</v>
      </c>
      <c r="B62" s="262" t="s">
        <v>27</v>
      </c>
      <c r="C62" s="548"/>
      <c r="D62" s="548"/>
      <c r="E62" s="551"/>
      <c r="F62" s="549"/>
      <c r="G62" s="195" t="s">
        <v>196</v>
      </c>
      <c r="H62" s="352" t="s">
        <v>197</v>
      </c>
      <c r="I62" s="200" t="s">
        <v>198</v>
      </c>
      <c r="J62" s="341">
        <v>9</v>
      </c>
      <c r="K62" s="343">
        <v>45901</v>
      </c>
      <c r="L62" s="343">
        <v>46203</v>
      </c>
      <c r="M62" s="263">
        <f t="shared" si="0"/>
        <v>43.142857142857146</v>
      </c>
      <c r="N62" s="341">
        <v>2</v>
      </c>
      <c r="O62" s="200" t="s">
        <v>199</v>
      </c>
      <c r="P62" s="302">
        <f t="shared" si="1"/>
        <v>0.22222222222222221</v>
      </c>
      <c r="Q62" s="264" t="str" cm="1">
        <f t="array" aca="1" ref="Q62" ca="1">IF(ISNUMBER(P62),IF(P62=100%,"CUMPLIDA",IF(AND(ISNUMBER(L62),ISNUMBER(INDIRECT("FECHA_"&amp;$B62,1))), IF(L62&lt;=INDIRECT("FECHA_"&amp;$B62,1),"INCUMPLIDA","PROCESO"), "VERIFICAR FECHA")),"SIN VALOR AVANCE")</f>
        <v>PROCESO</v>
      </c>
    </row>
    <row r="63" spans="1:17" ht="150">
      <c r="A63" s="356" t="s">
        <v>26</v>
      </c>
      <c r="B63" s="262" t="s">
        <v>27</v>
      </c>
      <c r="C63" s="548"/>
      <c r="D63" s="548"/>
      <c r="E63" s="551"/>
      <c r="F63" s="549"/>
      <c r="G63" s="195" t="s">
        <v>200</v>
      </c>
      <c r="H63" s="200" t="s">
        <v>201</v>
      </c>
      <c r="I63" s="200" t="s">
        <v>202</v>
      </c>
      <c r="J63" s="341">
        <v>1</v>
      </c>
      <c r="K63" s="343">
        <v>45901</v>
      </c>
      <c r="L63" s="343">
        <v>45961</v>
      </c>
      <c r="M63" s="263">
        <f t="shared" si="0"/>
        <v>8.5714285714285712</v>
      </c>
      <c r="N63" s="341">
        <v>1</v>
      </c>
      <c r="O63" s="200" t="s">
        <v>203</v>
      </c>
      <c r="P63" s="302">
        <f t="shared" si="1"/>
        <v>1</v>
      </c>
      <c r="Q63" s="264" t="str" cm="1">
        <f t="array" aca="1" ref="Q63" ca="1">IF(ISNUMBER(P63),IF(P63=100%,"CUMPLIDA",IF(AND(ISNUMBER(L63),ISNUMBER(INDIRECT("FECHA_"&amp;$B63,1))), IF(L63&lt;=INDIRECT("FECHA_"&amp;$B63,1),"INCUMPLIDA","PROCESO"), "VERIFICAR FECHA")),"SIN VALOR AVANCE")</f>
        <v>CUMPLIDA</v>
      </c>
    </row>
    <row r="64" spans="1:17" ht="90">
      <c r="A64" s="356" t="s">
        <v>26</v>
      </c>
      <c r="B64" s="262" t="s">
        <v>27</v>
      </c>
      <c r="C64" s="548"/>
      <c r="D64" s="548"/>
      <c r="E64" s="551"/>
      <c r="F64" s="549"/>
      <c r="G64" s="353" t="s">
        <v>204</v>
      </c>
      <c r="H64" s="351" t="s">
        <v>205</v>
      </c>
      <c r="I64" s="200" t="s">
        <v>206</v>
      </c>
      <c r="J64" s="341">
        <v>2</v>
      </c>
      <c r="K64" s="343">
        <v>45901</v>
      </c>
      <c r="L64" s="343">
        <v>46203</v>
      </c>
      <c r="M64" s="263">
        <f t="shared" si="0"/>
        <v>43.142857142857146</v>
      </c>
      <c r="N64" s="341">
        <v>2</v>
      </c>
      <c r="O64" s="200" t="s">
        <v>191</v>
      </c>
      <c r="P64" s="302">
        <f t="shared" si="1"/>
        <v>1</v>
      </c>
      <c r="Q64" s="264" t="str" cm="1">
        <f t="array" aca="1" ref="Q64" ca="1">IF(ISNUMBER(P64),IF(P64=100%,"CUMPLIDA",IF(AND(ISNUMBER(L64),ISNUMBER(INDIRECT("FECHA_"&amp;$B64,1))), IF(L64&lt;=INDIRECT("FECHA_"&amp;$B64,1),"INCUMPLIDA","PROCESO"), "VERIFICAR FECHA")),"SIN VALOR AVANCE")</f>
        <v>CUMPLIDA</v>
      </c>
    </row>
    <row r="65" spans="1:17" ht="60">
      <c r="A65" s="356" t="s">
        <v>26</v>
      </c>
      <c r="B65" s="262" t="s">
        <v>27</v>
      </c>
      <c r="C65" s="548"/>
      <c r="D65" s="548"/>
      <c r="E65" s="551"/>
      <c r="F65" s="549"/>
      <c r="G65" s="353" t="s">
        <v>207</v>
      </c>
      <c r="H65" s="351" t="s">
        <v>208</v>
      </c>
      <c r="I65" s="200" t="s">
        <v>209</v>
      </c>
      <c r="J65" s="341">
        <v>1</v>
      </c>
      <c r="K65" s="343">
        <v>45901</v>
      </c>
      <c r="L65" s="343">
        <v>46203</v>
      </c>
      <c r="M65" s="263">
        <f t="shared" si="0"/>
        <v>43.142857142857146</v>
      </c>
      <c r="N65" s="341">
        <v>0.5</v>
      </c>
      <c r="O65" s="200" t="s">
        <v>191</v>
      </c>
      <c r="P65" s="302">
        <f t="shared" si="1"/>
        <v>0.5</v>
      </c>
      <c r="Q65" s="264" t="str" cm="1">
        <f t="array" aca="1" ref="Q65" ca="1">IF(ISNUMBER(P65),IF(P65=100%,"CUMPLIDA",IF(AND(ISNUMBER(L65),ISNUMBER(INDIRECT("FECHA_"&amp;$B65,1))), IF(L65&lt;=INDIRECT("FECHA_"&amp;$B65,1),"INCUMPLIDA","PROCESO"), "VERIFICAR FECHA")),"SIN VALOR AVANCE")</f>
        <v>PROCESO</v>
      </c>
    </row>
    <row r="66" spans="1:17" ht="90">
      <c r="A66" s="356" t="s">
        <v>26</v>
      </c>
      <c r="B66" s="262" t="s">
        <v>27</v>
      </c>
      <c r="C66" s="548"/>
      <c r="D66" s="548"/>
      <c r="E66" s="551"/>
      <c r="F66" s="549"/>
      <c r="G66" s="353" t="s">
        <v>210</v>
      </c>
      <c r="H66" s="351" t="s">
        <v>211</v>
      </c>
      <c r="I66" s="354" t="s">
        <v>206</v>
      </c>
      <c r="J66" s="341">
        <v>1</v>
      </c>
      <c r="K66" s="343">
        <v>45901</v>
      </c>
      <c r="L66" s="343">
        <v>46022</v>
      </c>
      <c r="M66" s="263">
        <f t="shared" si="0"/>
        <v>17.285714285714285</v>
      </c>
      <c r="N66" s="341">
        <v>1</v>
      </c>
      <c r="O66" s="200" t="s">
        <v>212</v>
      </c>
      <c r="P66" s="302">
        <f t="shared" si="1"/>
        <v>1</v>
      </c>
      <c r="Q66" s="264" t="str" cm="1">
        <f t="array" aca="1" ref="Q66" ca="1">IF(ISNUMBER(P66),IF(P66=100%,"CUMPLIDA",IF(AND(ISNUMBER(L66),ISNUMBER(INDIRECT("FECHA_"&amp;$B66,1))), IF(L66&lt;=INDIRECT("FECHA_"&amp;$B66,1),"INCUMPLIDA","PROCESO"), "VERIFICAR FECHA")),"SIN VALOR AVANCE")</f>
        <v>CUMPLIDA</v>
      </c>
    </row>
    <row r="67" spans="1:17" ht="105">
      <c r="A67" s="356" t="s">
        <v>26</v>
      </c>
      <c r="B67" s="262" t="s">
        <v>27</v>
      </c>
      <c r="C67" s="554" t="s">
        <v>184</v>
      </c>
      <c r="D67" s="554" t="s">
        <v>213</v>
      </c>
      <c r="E67" s="551" t="s">
        <v>214</v>
      </c>
      <c r="F67" s="549" t="s">
        <v>215</v>
      </c>
      <c r="G67" s="195" t="s">
        <v>216</v>
      </c>
      <c r="H67" s="352" t="s">
        <v>197</v>
      </c>
      <c r="I67" s="200" t="s">
        <v>217</v>
      </c>
      <c r="J67" s="341">
        <v>9</v>
      </c>
      <c r="K67" s="343">
        <v>45901</v>
      </c>
      <c r="L67" s="343">
        <v>46203</v>
      </c>
      <c r="M67" s="263">
        <f t="shared" si="0"/>
        <v>43.142857142857146</v>
      </c>
      <c r="N67" s="341">
        <v>2</v>
      </c>
      <c r="O67" s="200" t="s">
        <v>199</v>
      </c>
      <c r="P67" s="302">
        <f t="shared" si="1"/>
        <v>0.22222222222222221</v>
      </c>
      <c r="Q67" s="264" t="str" cm="1">
        <f t="array" aca="1" ref="Q67" ca="1">IF(ISNUMBER(P67),IF(P67=100%,"CUMPLIDA",IF(AND(ISNUMBER(L67),ISNUMBER(INDIRECT("FECHA_"&amp;$B67,1))), IF(L67&lt;=INDIRECT("FECHA_"&amp;$B67,1),"INCUMPLIDA","PROCESO"), "VERIFICAR FECHA")),"SIN VALOR AVANCE")</f>
        <v>PROCESO</v>
      </c>
    </row>
    <row r="68" spans="1:17" ht="150">
      <c r="A68" s="356" t="s">
        <v>26</v>
      </c>
      <c r="B68" s="262" t="s">
        <v>27</v>
      </c>
      <c r="C68" s="554"/>
      <c r="D68" s="554"/>
      <c r="E68" s="551"/>
      <c r="F68" s="549"/>
      <c r="G68" s="195" t="s">
        <v>200</v>
      </c>
      <c r="H68" s="200" t="s">
        <v>201</v>
      </c>
      <c r="I68" s="200" t="s">
        <v>202</v>
      </c>
      <c r="J68" s="341">
        <v>1</v>
      </c>
      <c r="K68" s="343">
        <v>45901</v>
      </c>
      <c r="L68" s="343">
        <v>45961</v>
      </c>
      <c r="M68" s="263">
        <f t="shared" ref="M68:M126" si="2">(L68-K68)/7</f>
        <v>8.5714285714285712</v>
      </c>
      <c r="N68" s="341">
        <v>1</v>
      </c>
      <c r="O68" s="200" t="s">
        <v>203</v>
      </c>
      <c r="P68" s="302">
        <f t="shared" si="1"/>
        <v>1</v>
      </c>
      <c r="Q68" s="264" t="str" cm="1">
        <f t="array" aca="1" ref="Q68" ca="1">IF(ISNUMBER(P68),IF(P68=100%,"CUMPLIDA",IF(AND(ISNUMBER(L68),ISNUMBER(INDIRECT("FECHA_"&amp;$B68,1))), IF(L68&lt;=INDIRECT("FECHA_"&amp;$B68,1),"INCUMPLIDA","PROCESO"), "VERIFICAR FECHA")),"SIN VALOR AVANCE")</f>
        <v>CUMPLIDA</v>
      </c>
    </row>
    <row r="69" spans="1:17" ht="90">
      <c r="A69" s="356" t="s">
        <v>26</v>
      </c>
      <c r="B69" s="262" t="s">
        <v>27</v>
      </c>
      <c r="C69" s="554"/>
      <c r="D69" s="554"/>
      <c r="E69" s="551"/>
      <c r="F69" s="549"/>
      <c r="G69" s="353" t="s">
        <v>204</v>
      </c>
      <c r="H69" s="351" t="s">
        <v>218</v>
      </c>
      <c r="I69" s="200" t="s">
        <v>206</v>
      </c>
      <c r="J69" s="341">
        <v>2</v>
      </c>
      <c r="K69" s="343">
        <v>45901</v>
      </c>
      <c r="L69" s="343">
        <v>46203</v>
      </c>
      <c r="M69" s="263">
        <f t="shared" si="2"/>
        <v>43.142857142857146</v>
      </c>
      <c r="N69" s="341">
        <v>2</v>
      </c>
      <c r="O69" s="200" t="s">
        <v>191</v>
      </c>
      <c r="P69" s="302">
        <f t="shared" si="1"/>
        <v>1</v>
      </c>
      <c r="Q69" s="264" t="str" cm="1">
        <f t="array" aca="1" ref="Q69" ca="1">IF(ISNUMBER(P69),IF(P69=100%,"CUMPLIDA",IF(AND(ISNUMBER(L69),ISNUMBER(INDIRECT("FECHA_"&amp;$B69,1))), IF(L69&lt;=INDIRECT("FECHA_"&amp;$B69,1),"INCUMPLIDA","PROCESO"), "VERIFICAR FECHA")),"SIN VALOR AVANCE")</f>
        <v>CUMPLIDA</v>
      </c>
    </row>
    <row r="70" spans="1:17" ht="60">
      <c r="A70" s="356" t="s">
        <v>26</v>
      </c>
      <c r="B70" s="262" t="s">
        <v>27</v>
      </c>
      <c r="C70" s="554"/>
      <c r="D70" s="554"/>
      <c r="E70" s="551"/>
      <c r="F70" s="549"/>
      <c r="G70" s="353" t="s">
        <v>207</v>
      </c>
      <c r="H70" s="351" t="s">
        <v>208</v>
      </c>
      <c r="I70" s="200" t="s">
        <v>209</v>
      </c>
      <c r="J70" s="341">
        <v>1</v>
      </c>
      <c r="K70" s="343">
        <v>45901</v>
      </c>
      <c r="L70" s="343">
        <v>46203</v>
      </c>
      <c r="M70" s="263">
        <f t="shared" si="2"/>
        <v>43.142857142857146</v>
      </c>
      <c r="N70" s="341">
        <v>0.5</v>
      </c>
      <c r="O70" s="200" t="s">
        <v>191</v>
      </c>
      <c r="P70" s="302">
        <f t="shared" si="1"/>
        <v>0.5</v>
      </c>
      <c r="Q70" s="264" t="str" cm="1">
        <f t="array" aca="1" ref="Q70" ca="1">IF(ISNUMBER(P70),IF(P70=100%,"CUMPLIDA",IF(AND(ISNUMBER(L70),ISNUMBER(INDIRECT("FECHA_"&amp;$B70,1))), IF(L70&lt;=INDIRECT("FECHA_"&amp;$B70,1),"INCUMPLIDA","PROCESO"), "VERIFICAR FECHA")),"SIN VALOR AVANCE")</f>
        <v>PROCESO</v>
      </c>
    </row>
    <row r="71" spans="1:17" ht="105">
      <c r="A71" s="356" t="s">
        <v>26</v>
      </c>
      <c r="B71" s="262" t="s">
        <v>27</v>
      </c>
      <c r="C71" s="554" t="s">
        <v>184</v>
      </c>
      <c r="D71" s="554" t="s">
        <v>219</v>
      </c>
      <c r="E71" s="551" t="s">
        <v>220</v>
      </c>
      <c r="F71" s="549" t="s">
        <v>221</v>
      </c>
      <c r="G71" s="195" t="s">
        <v>216</v>
      </c>
      <c r="H71" s="352" t="s">
        <v>197</v>
      </c>
      <c r="I71" s="200" t="s">
        <v>198</v>
      </c>
      <c r="J71" s="341">
        <v>9</v>
      </c>
      <c r="K71" s="343">
        <v>45901</v>
      </c>
      <c r="L71" s="343">
        <v>46203</v>
      </c>
      <c r="M71" s="263">
        <f t="shared" si="2"/>
        <v>43.142857142857146</v>
      </c>
      <c r="N71" s="341">
        <v>2</v>
      </c>
      <c r="O71" s="200" t="s">
        <v>199</v>
      </c>
      <c r="P71" s="302">
        <f t="shared" si="1"/>
        <v>0.22222222222222221</v>
      </c>
      <c r="Q71" s="264" t="str" cm="1">
        <f t="array" aca="1" ref="Q71" ca="1">IF(ISNUMBER(P71),IF(P71=100%,"CUMPLIDA",IF(AND(ISNUMBER(L71),ISNUMBER(INDIRECT("FECHA_"&amp;$B71,1))), IF(L71&lt;=INDIRECT("FECHA_"&amp;$B71,1),"INCUMPLIDA","PROCESO"), "VERIFICAR FECHA")),"SIN VALOR AVANCE")</f>
        <v>PROCESO</v>
      </c>
    </row>
    <row r="72" spans="1:17" ht="150">
      <c r="A72" s="356" t="s">
        <v>26</v>
      </c>
      <c r="B72" s="262" t="s">
        <v>27</v>
      </c>
      <c r="C72" s="554"/>
      <c r="D72" s="554"/>
      <c r="E72" s="551"/>
      <c r="F72" s="549"/>
      <c r="G72" s="195" t="s">
        <v>200</v>
      </c>
      <c r="H72" s="200" t="s">
        <v>201</v>
      </c>
      <c r="I72" s="200" t="s">
        <v>202</v>
      </c>
      <c r="J72" s="341">
        <v>1</v>
      </c>
      <c r="K72" s="343">
        <v>45901</v>
      </c>
      <c r="L72" s="343">
        <v>45961</v>
      </c>
      <c r="M72" s="263">
        <f t="shared" si="2"/>
        <v>8.5714285714285712</v>
      </c>
      <c r="N72" s="341">
        <v>1</v>
      </c>
      <c r="O72" s="200" t="s">
        <v>203</v>
      </c>
      <c r="P72" s="302">
        <f t="shared" si="1"/>
        <v>1</v>
      </c>
      <c r="Q72" s="264" t="str" cm="1">
        <f t="array" aca="1" ref="Q72" ca="1">IF(ISNUMBER(P72),IF(P72=100%,"CUMPLIDA",IF(AND(ISNUMBER(L72),ISNUMBER(INDIRECT("FECHA_"&amp;$B72,1))), IF(L72&lt;=INDIRECT("FECHA_"&amp;$B72,1),"INCUMPLIDA","PROCESO"), "VERIFICAR FECHA")),"SIN VALOR AVANCE")</f>
        <v>CUMPLIDA</v>
      </c>
    </row>
    <row r="73" spans="1:17" ht="90">
      <c r="A73" s="356" t="s">
        <v>26</v>
      </c>
      <c r="B73" s="262" t="s">
        <v>27</v>
      </c>
      <c r="C73" s="554"/>
      <c r="D73" s="554"/>
      <c r="E73" s="551"/>
      <c r="F73" s="549"/>
      <c r="G73" s="353" t="s">
        <v>204</v>
      </c>
      <c r="H73" s="351" t="s">
        <v>205</v>
      </c>
      <c r="I73" s="200" t="s">
        <v>206</v>
      </c>
      <c r="J73" s="341">
        <v>2</v>
      </c>
      <c r="K73" s="343">
        <v>45901</v>
      </c>
      <c r="L73" s="343">
        <v>46203</v>
      </c>
      <c r="M73" s="263">
        <f t="shared" si="2"/>
        <v>43.142857142857146</v>
      </c>
      <c r="N73" s="341">
        <v>2</v>
      </c>
      <c r="O73" s="200" t="s">
        <v>191</v>
      </c>
      <c r="P73" s="302">
        <f t="shared" si="1"/>
        <v>1</v>
      </c>
      <c r="Q73" s="264" t="str" cm="1">
        <f t="array" aca="1" ref="Q73" ca="1">IF(ISNUMBER(P73),IF(P73=100%,"CUMPLIDA",IF(AND(ISNUMBER(L73),ISNUMBER(INDIRECT("FECHA_"&amp;$B73,1))), IF(L73&lt;=INDIRECT("FECHA_"&amp;$B73,1),"INCUMPLIDA","PROCESO"), "VERIFICAR FECHA")),"SIN VALOR AVANCE")</f>
        <v>CUMPLIDA</v>
      </c>
    </row>
    <row r="74" spans="1:17" ht="60">
      <c r="A74" s="356" t="s">
        <v>26</v>
      </c>
      <c r="B74" s="262" t="s">
        <v>27</v>
      </c>
      <c r="C74" s="554"/>
      <c r="D74" s="554"/>
      <c r="E74" s="551"/>
      <c r="F74" s="549"/>
      <c r="G74" s="353" t="s">
        <v>207</v>
      </c>
      <c r="H74" s="351" t="s">
        <v>208</v>
      </c>
      <c r="I74" s="200" t="s">
        <v>209</v>
      </c>
      <c r="J74" s="341">
        <v>1</v>
      </c>
      <c r="K74" s="343">
        <v>45901</v>
      </c>
      <c r="L74" s="343">
        <v>46203</v>
      </c>
      <c r="M74" s="263">
        <f t="shared" si="2"/>
        <v>43.142857142857146</v>
      </c>
      <c r="N74" s="341">
        <v>0.5</v>
      </c>
      <c r="O74" s="200" t="s">
        <v>191</v>
      </c>
      <c r="P74" s="302">
        <f t="shared" si="1"/>
        <v>0.5</v>
      </c>
      <c r="Q74" s="264" t="str" cm="1">
        <f t="array" aca="1" ref="Q74" ca="1">IF(ISNUMBER(P74),IF(P74=100%,"CUMPLIDA",IF(AND(ISNUMBER(L74),ISNUMBER(INDIRECT("FECHA_"&amp;$B74,1))), IF(L74&lt;=INDIRECT("FECHA_"&amp;$B74,1),"INCUMPLIDA","PROCESO"), "VERIFICAR FECHA")),"SIN VALOR AVANCE")</f>
        <v>PROCESO</v>
      </c>
    </row>
    <row r="75" spans="1:17" ht="391.5">
      <c r="A75" s="356" t="s">
        <v>26</v>
      </c>
      <c r="B75" s="262" t="s">
        <v>27</v>
      </c>
      <c r="C75" s="318" t="s">
        <v>184</v>
      </c>
      <c r="D75" s="318" t="s">
        <v>222</v>
      </c>
      <c r="E75" s="308" t="s">
        <v>223</v>
      </c>
      <c r="F75" s="195" t="s">
        <v>224</v>
      </c>
      <c r="G75" s="195" t="s">
        <v>225</v>
      </c>
      <c r="H75" s="200" t="s">
        <v>226</v>
      </c>
      <c r="I75" s="200" t="s">
        <v>206</v>
      </c>
      <c r="J75" s="341">
        <v>2</v>
      </c>
      <c r="K75" s="343">
        <v>45901</v>
      </c>
      <c r="L75" s="343">
        <v>46203</v>
      </c>
      <c r="M75" s="263">
        <f t="shared" si="2"/>
        <v>43.142857142857146</v>
      </c>
      <c r="N75" s="341">
        <v>2</v>
      </c>
      <c r="O75" s="200" t="s">
        <v>191</v>
      </c>
      <c r="P75" s="302">
        <f t="shared" ref="P75:P85" si="3">(N75/J75)</f>
        <v>1</v>
      </c>
      <c r="Q75" s="264" t="str" cm="1">
        <f t="array" aca="1" ref="Q75" ca="1">IF(ISNUMBER(P75),IF(P75=100%,"CUMPLIDA",IF(AND(ISNUMBER(L75),ISNUMBER(INDIRECT("FECHA_"&amp;$B75,1))), IF(L75&lt;=INDIRECT("FECHA_"&amp;$B75,1),"INCUMPLIDA","PROCESO"), "VERIFICAR FECHA")),"SIN VALOR AVANCE")</f>
        <v>CUMPLIDA</v>
      </c>
    </row>
    <row r="76" spans="1:17" ht="120">
      <c r="A76" s="356" t="s">
        <v>26</v>
      </c>
      <c r="B76" s="262" t="s">
        <v>27</v>
      </c>
      <c r="C76" s="555" t="s">
        <v>227</v>
      </c>
      <c r="D76" s="555" t="s">
        <v>228</v>
      </c>
      <c r="E76" s="549" t="s">
        <v>229</v>
      </c>
      <c r="F76" s="549" t="s">
        <v>230</v>
      </c>
      <c r="G76" s="549" t="s">
        <v>231</v>
      </c>
      <c r="H76" s="200" t="s">
        <v>232</v>
      </c>
      <c r="I76" s="200" t="s">
        <v>143</v>
      </c>
      <c r="J76" s="265">
        <v>1</v>
      </c>
      <c r="K76" s="194">
        <v>45931</v>
      </c>
      <c r="L76" s="194">
        <v>46142</v>
      </c>
      <c r="M76" s="263">
        <f t="shared" si="2"/>
        <v>30.142857142857142</v>
      </c>
      <c r="N76" s="341">
        <v>0</v>
      </c>
      <c r="O76" s="200" t="s">
        <v>233</v>
      </c>
      <c r="P76" s="302">
        <f t="shared" si="3"/>
        <v>0</v>
      </c>
      <c r="Q76" s="264" t="str" cm="1">
        <f t="array" aca="1" ref="Q76" ca="1">IF(ISNUMBER(P76),IF(P76=100%,"CUMPLIDA",IF(AND(ISNUMBER(L76),ISNUMBER(INDIRECT("FECHA_"&amp;$B76,1))), IF(L76&lt;=INDIRECT("FECHA_"&amp;$B76,1),"INCUMPLIDA","PROCESO"), "VERIFICAR FECHA")),"SIN VALOR AVANCE")</f>
        <v>PROCESO</v>
      </c>
    </row>
    <row r="77" spans="1:17" ht="75.75">
      <c r="A77" s="356" t="s">
        <v>26</v>
      </c>
      <c r="B77" s="262" t="s">
        <v>27</v>
      </c>
      <c r="C77" s="555"/>
      <c r="D77" s="555"/>
      <c r="E77" s="549"/>
      <c r="F77" s="549"/>
      <c r="G77" s="549"/>
      <c r="H77" s="200" t="s">
        <v>234</v>
      </c>
      <c r="I77" s="200" t="s">
        <v>235</v>
      </c>
      <c r="J77" s="265">
        <v>1</v>
      </c>
      <c r="K77" s="194">
        <v>46023</v>
      </c>
      <c r="L77" s="194">
        <v>46081</v>
      </c>
      <c r="M77" s="263">
        <f t="shared" si="2"/>
        <v>8.2857142857142865</v>
      </c>
      <c r="N77" s="341">
        <v>0</v>
      </c>
      <c r="O77" s="200" t="s">
        <v>233</v>
      </c>
      <c r="P77" s="302">
        <f t="shared" si="3"/>
        <v>0</v>
      </c>
      <c r="Q77" s="264" t="str" cm="1">
        <f t="array" aca="1" ref="Q77" ca="1">IF(ISNUMBER(P77),IF(P77=100%,"CUMPLIDA",IF(AND(ISNUMBER(L77),ISNUMBER(INDIRECT("FECHA_"&amp;$B77,1))), IF(L77&lt;=INDIRECT("FECHA_"&amp;$B77,1),"INCUMPLIDA","PROCESO"), "VERIFICAR FECHA")),"SIN VALOR AVANCE")</f>
        <v>PROCESO</v>
      </c>
    </row>
    <row r="78" spans="1:17" ht="60.75">
      <c r="A78" s="356" t="s">
        <v>26</v>
      </c>
      <c r="B78" s="262" t="s">
        <v>27</v>
      </c>
      <c r="C78" s="555"/>
      <c r="D78" s="555"/>
      <c r="E78" s="549"/>
      <c r="F78" s="549"/>
      <c r="G78" s="195" t="s">
        <v>236</v>
      </c>
      <c r="H78" s="352" t="s">
        <v>237</v>
      </c>
      <c r="I78" s="200" t="s">
        <v>238</v>
      </c>
      <c r="J78" s="265">
        <v>1</v>
      </c>
      <c r="K78" s="194">
        <v>45931</v>
      </c>
      <c r="L78" s="194">
        <v>46022</v>
      </c>
      <c r="M78" s="263">
        <f t="shared" si="2"/>
        <v>13</v>
      </c>
      <c r="N78" s="341">
        <v>1</v>
      </c>
      <c r="O78" s="200" t="s">
        <v>239</v>
      </c>
      <c r="P78" s="302">
        <f t="shared" si="3"/>
        <v>1</v>
      </c>
      <c r="Q78" s="264" t="str" cm="1">
        <f t="array" aca="1" ref="Q78" ca="1">IF(ISNUMBER(P78),IF(P78=100%,"CUMPLIDA",IF(AND(ISNUMBER(L78),ISNUMBER(INDIRECT("FECHA_"&amp;$B78,1))), IF(L78&lt;=INDIRECT("FECHA_"&amp;$B78,1),"INCUMPLIDA","PROCESO"), "VERIFICAR FECHA")),"SIN VALOR AVANCE")</f>
        <v>CUMPLIDA</v>
      </c>
    </row>
    <row r="79" spans="1:17" ht="75.75">
      <c r="A79" s="356" t="s">
        <v>26</v>
      </c>
      <c r="B79" s="262" t="s">
        <v>27</v>
      </c>
      <c r="C79" s="555"/>
      <c r="D79" s="555"/>
      <c r="E79" s="549"/>
      <c r="F79" s="549"/>
      <c r="G79" s="549" t="s">
        <v>240</v>
      </c>
      <c r="H79" s="352" t="s">
        <v>241</v>
      </c>
      <c r="I79" s="200" t="s">
        <v>242</v>
      </c>
      <c r="J79" s="265">
        <v>1</v>
      </c>
      <c r="K79" s="194">
        <v>45962</v>
      </c>
      <c r="L79" s="194">
        <v>46022</v>
      </c>
      <c r="M79" s="263">
        <f t="shared" si="2"/>
        <v>8.5714285714285712</v>
      </c>
      <c r="N79" s="341">
        <v>1</v>
      </c>
      <c r="O79" s="200" t="s">
        <v>233</v>
      </c>
      <c r="P79" s="302">
        <f t="shared" si="3"/>
        <v>1</v>
      </c>
      <c r="Q79" s="264" t="str" cm="1">
        <f t="array" aca="1" ref="Q79" ca="1">IF(ISNUMBER(P79),IF(P79=100%,"CUMPLIDA",IF(AND(ISNUMBER(L79),ISNUMBER(INDIRECT("FECHA_"&amp;$B79,1))), IF(L79&lt;=INDIRECT("FECHA_"&amp;$B79,1),"INCUMPLIDA","PROCESO"), "VERIFICAR FECHA")),"SIN VALOR AVANCE")</f>
        <v>CUMPLIDA</v>
      </c>
    </row>
    <row r="80" spans="1:17" ht="75.75">
      <c r="A80" s="356" t="s">
        <v>26</v>
      </c>
      <c r="B80" s="262" t="s">
        <v>27</v>
      </c>
      <c r="C80" s="555"/>
      <c r="D80" s="555"/>
      <c r="E80" s="549"/>
      <c r="F80" s="549"/>
      <c r="G80" s="549"/>
      <c r="H80" s="355" t="s">
        <v>243</v>
      </c>
      <c r="I80" s="200" t="s">
        <v>244</v>
      </c>
      <c r="J80" s="265">
        <v>1</v>
      </c>
      <c r="K80" s="194">
        <v>45931</v>
      </c>
      <c r="L80" s="194">
        <v>46142</v>
      </c>
      <c r="M80" s="263">
        <f t="shared" si="2"/>
        <v>30.142857142857142</v>
      </c>
      <c r="N80" s="341">
        <v>0</v>
      </c>
      <c r="O80" s="200" t="s">
        <v>233</v>
      </c>
      <c r="P80" s="302">
        <f t="shared" si="3"/>
        <v>0</v>
      </c>
      <c r="Q80" s="264" t="str" cm="1">
        <f t="array" aca="1" ref="Q80" ca="1">IF(ISNUMBER(P80),IF(P80=100%,"CUMPLIDA",IF(AND(ISNUMBER(L80),ISNUMBER(INDIRECT("FECHA_"&amp;$B80,1))), IF(L80&lt;=INDIRECT("FECHA_"&amp;$B80,1),"INCUMPLIDA","PROCESO"), "VERIFICAR FECHA")),"SIN VALOR AVANCE")</f>
        <v>PROCESO</v>
      </c>
    </row>
    <row r="81" spans="1:17" ht="90">
      <c r="A81" s="356" t="s">
        <v>26</v>
      </c>
      <c r="B81" s="262" t="s">
        <v>27</v>
      </c>
      <c r="C81" s="555"/>
      <c r="D81" s="555"/>
      <c r="E81" s="549"/>
      <c r="F81" s="549"/>
      <c r="G81" s="350" t="s">
        <v>245</v>
      </c>
      <c r="H81" s="355" t="s">
        <v>246</v>
      </c>
      <c r="I81" s="200" t="s">
        <v>143</v>
      </c>
      <c r="J81" s="265">
        <v>1</v>
      </c>
      <c r="K81" s="194">
        <v>45931</v>
      </c>
      <c r="L81" s="194">
        <v>46142</v>
      </c>
      <c r="M81" s="263">
        <f t="shared" si="2"/>
        <v>30.142857142857142</v>
      </c>
      <c r="N81" s="341">
        <v>0</v>
      </c>
      <c r="O81" s="200" t="s">
        <v>233</v>
      </c>
      <c r="P81" s="302">
        <f t="shared" si="3"/>
        <v>0</v>
      </c>
      <c r="Q81" s="264" t="str" cm="1">
        <f t="array" aca="1" ref="Q81" ca="1">IF(ISNUMBER(P81),IF(P81=100%,"CUMPLIDA",IF(AND(ISNUMBER(L81),ISNUMBER(INDIRECT("FECHA_"&amp;$B81,1))), IF(L81&lt;=INDIRECT("FECHA_"&amp;$B81,1),"INCUMPLIDA","PROCESO"), "VERIFICAR FECHA")),"SIN VALOR AVANCE")</f>
        <v>PROCESO</v>
      </c>
    </row>
    <row r="82" spans="1:17" ht="75.75">
      <c r="A82" s="356" t="s">
        <v>26</v>
      </c>
      <c r="B82" s="262" t="s">
        <v>27</v>
      </c>
      <c r="C82" s="555"/>
      <c r="D82" s="555"/>
      <c r="E82" s="549"/>
      <c r="F82" s="549"/>
      <c r="G82" s="195" t="s">
        <v>247</v>
      </c>
      <c r="H82" s="352" t="s">
        <v>248</v>
      </c>
      <c r="I82" s="200" t="s">
        <v>249</v>
      </c>
      <c r="J82" s="265">
        <v>1</v>
      </c>
      <c r="K82" s="196">
        <v>45901</v>
      </c>
      <c r="L82" s="196">
        <v>46111</v>
      </c>
      <c r="M82" s="263">
        <f t="shared" si="2"/>
        <v>30</v>
      </c>
      <c r="N82" s="341">
        <v>0</v>
      </c>
      <c r="O82" s="200" t="s">
        <v>250</v>
      </c>
      <c r="P82" s="302">
        <f t="shared" si="3"/>
        <v>0</v>
      </c>
      <c r="Q82" s="264" t="str" cm="1">
        <f t="array" aca="1" ref="Q82" ca="1">IF(ISNUMBER(P82),IF(P82=100%,"CUMPLIDA",IF(AND(ISNUMBER(L82),ISNUMBER(INDIRECT("FECHA_"&amp;$B82,1))), IF(L82&lt;=INDIRECT("FECHA_"&amp;$B82,1),"INCUMPLIDA","PROCESO"), "VERIFICAR FECHA")),"SIN VALOR AVANCE")</f>
        <v>PROCESO</v>
      </c>
    </row>
    <row r="83" spans="1:17" ht="105">
      <c r="A83" s="356" t="s">
        <v>26</v>
      </c>
      <c r="B83" s="262" t="s">
        <v>27</v>
      </c>
      <c r="C83" s="548" t="s">
        <v>251</v>
      </c>
      <c r="D83" s="548" t="s">
        <v>252</v>
      </c>
      <c r="E83" s="551" t="s">
        <v>253</v>
      </c>
      <c r="F83" s="551" t="s">
        <v>254</v>
      </c>
      <c r="G83" s="195" t="s">
        <v>255</v>
      </c>
      <c r="H83" s="200" t="s">
        <v>256</v>
      </c>
      <c r="I83" s="200" t="s">
        <v>198</v>
      </c>
      <c r="J83" s="341">
        <v>7</v>
      </c>
      <c r="K83" s="343">
        <v>45962</v>
      </c>
      <c r="L83" s="343">
        <v>46203</v>
      </c>
      <c r="M83" s="263">
        <f t="shared" si="2"/>
        <v>34.428571428571431</v>
      </c>
      <c r="N83" s="341">
        <v>2</v>
      </c>
      <c r="O83" s="200" t="s">
        <v>191</v>
      </c>
      <c r="P83" s="302">
        <f t="shared" si="3"/>
        <v>0.2857142857142857</v>
      </c>
      <c r="Q83" s="264" t="str" cm="1">
        <f t="array" aca="1" ref="Q83" ca="1">IF(ISNUMBER(P83),IF(P83=100%,"CUMPLIDA",IF(AND(ISNUMBER(L83),ISNUMBER(INDIRECT("FECHA_"&amp;$B83,1))), IF(L83&lt;=INDIRECT("FECHA_"&amp;$B83,1),"INCUMPLIDA","PROCESO"), "VERIFICAR FECHA")),"SIN VALOR AVANCE")</f>
        <v>PROCESO</v>
      </c>
    </row>
    <row r="84" spans="1:17" ht="150">
      <c r="A84" s="356" t="s">
        <v>26</v>
      </c>
      <c r="B84" s="262" t="s">
        <v>27</v>
      </c>
      <c r="C84" s="548"/>
      <c r="D84" s="548"/>
      <c r="E84" s="551"/>
      <c r="F84" s="551"/>
      <c r="G84" s="195" t="s">
        <v>257</v>
      </c>
      <c r="H84" s="200" t="s">
        <v>258</v>
      </c>
      <c r="I84" s="200" t="s">
        <v>259</v>
      </c>
      <c r="J84" s="341">
        <v>1</v>
      </c>
      <c r="K84" s="343">
        <v>45931</v>
      </c>
      <c r="L84" s="343">
        <v>45961</v>
      </c>
      <c r="M84" s="263">
        <f t="shared" si="2"/>
        <v>4.2857142857142856</v>
      </c>
      <c r="N84" s="341">
        <v>1</v>
      </c>
      <c r="O84" s="200" t="s">
        <v>203</v>
      </c>
      <c r="P84" s="302">
        <f t="shared" si="3"/>
        <v>1</v>
      </c>
      <c r="Q84" s="264" t="str" cm="1">
        <f t="array" aca="1" ref="Q84" ca="1">IF(ISNUMBER(P84),IF(P84=100%,"CUMPLIDA",IF(AND(ISNUMBER(L84),ISNUMBER(INDIRECT("FECHA_"&amp;$B84,1))), IF(L84&lt;=INDIRECT("FECHA_"&amp;$B84,1),"INCUMPLIDA","PROCESO"), "VERIFICAR FECHA")),"SIN VALOR AVANCE")</f>
        <v>CUMPLIDA</v>
      </c>
    </row>
    <row r="85" spans="1:17" ht="90">
      <c r="A85" s="356" t="s">
        <v>26</v>
      </c>
      <c r="B85" s="262" t="s">
        <v>27</v>
      </c>
      <c r="C85" s="548"/>
      <c r="D85" s="548"/>
      <c r="E85" s="551"/>
      <c r="F85" s="551"/>
      <c r="G85" s="195" t="s">
        <v>260</v>
      </c>
      <c r="H85" s="200" t="s">
        <v>261</v>
      </c>
      <c r="I85" s="200" t="s">
        <v>262</v>
      </c>
      <c r="J85" s="341">
        <v>2</v>
      </c>
      <c r="K85" s="343">
        <v>45931</v>
      </c>
      <c r="L85" s="343">
        <v>46203</v>
      </c>
      <c r="M85" s="263">
        <f t="shared" si="2"/>
        <v>38.857142857142854</v>
      </c>
      <c r="N85" s="341">
        <v>0</v>
      </c>
      <c r="O85" s="200" t="s">
        <v>191</v>
      </c>
      <c r="P85" s="302">
        <f t="shared" si="3"/>
        <v>0</v>
      </c>
      <c r="Q85" s="264" t="str" cm="1">
        <f t="array" aca="1" ref="Q85" ca="1">IF(ISNUMBER(P85),IF(P85=100%,"CUMPLIDA",IF(AND(ISNUMBER(L85),ISNUMBER(INDIRECT("FECHA_"&amp;$B85,1))), IF(L85&lt;=INDIRECT("FECHA_"&amp;$B85,1),"INCUMPLIDA","PROCESO"), "VERIFICAR FECHA")),"SIN VALOR AVANCE")</f>
        <v>PROCESO</v>
      </c>
    </row>
    <row r="86" spans="1:17" ht="240.75">
      <c r="A86" s="356" t="s">
        <v>26</v>
      </c>
      <c r="B86" s="262" t="s">
        <v>27</v>
      </c>
      <c r="C86" s="548" t="s">
        <v>263</v>
      </c>
      <c r="D86" s="548" t="s">
        <v>264</v>
      </c>
      <c r="E86" s="549" t="s">
        <v>265</v>
      </c>
      <c r="F86" s="549" t="s">
        <v>266</v>
      </c>
      <c r="G86" s="549" t="s">
        <v>267</v>
      </c>
      <c r="H86" s="200" t="s">
        <v>268</v>
      </c>
      <c r="I86" s="200" t="s">
        <v>269</v>
      </c>
      <c r="J86" s="302">
        <v>1</v>
      </c>
      <c r="K86" s="343">
        <v>46023</v>
      </c>
      <c r="L86" s="343">
        <v>46387</v>
      </c>
      <c r="M86" s="263">
        <f t="shared" si="2"/>
        <v>52</v>
      </c>
      <c r="N86" s="302">
        <v>0</v>
      </c>
      <c r="O86" s="200" t="s">
        <v>270</v>
      </c>
      <c r="P86" s="302">
        <f>N85/J85</f>
        <v>0</v>
      </c>
      <c r="Q86" s="264" t="str" cm="1">
        <f t="array" aca="1" ref="Q86" ca="1">IF(ISNUMBER(P87),IF(P87=100%,"CUMPLIDA",IF(AND(ISNUMBER(L86),ISNUMBER(INDIRECT("FECHA_"&amp;$B86,1))), IF(L86&lt;=INDIRECT("FECHA_"&amp;$B86,1),"INCUMPLIDA","PROCESO"), "VERIFICAR FECHA")),"SIN VALOR AVANCE")</f>
        <v>PROCESO</v>
      </c>
    </row>
    <row r="87" spans="1:17" ht="60.75">
      <c r="A87" s="356" t="s">
        <v>26</v>
      </c>
      <c r="B87" s="262" t="s">
        <v>27</v>
      </c>
      <c r="C87" s="548"/>
      <c r="D87" s="548"/>
      <c r="E87" s="549"/>
      <c r="F87" s="549"/>
      <c r="G87" s="549"/>
      <c r="H87" s="200" t="s">
        <v>271</v>
      </c>
      <c r="I87" s="200" t="s">
        <v>272</v>
      </c>
      <c r="J87" s="341">
        <v>12</v>
      </c>
      <c r="K87" s="343">
        <v>46023</v>
      </c>
      <c r="L87" s="343">
        <v>46387</v>
      </c>
      <c r="M87" s="263">
        <f t="shared" si="2"/>
        <v>52</v>
      </c>
      <c r="N87" s="341">
        <v>0</v>
      </c>
      <c r="O87" s="200" t="s">
        <v>273</v>
      </c>
      <c r="P87" s="302">
        <f t="shared" ref="P87:P150" si="4">N87/J87</f>
        <v>0</v>
      </c>
      <c r="Q87" s="264" t="str" cm="1">
        <f t="array" aca="1" ref="Q87" ca="1">IF(ISNUMBER(P87),IF(P87=100%,"CUMPLIDA",IF(AND(ISNUMBER(L87),ISNUMBER(INDIRECT("FECHA_"&amp;$B87,1))), IF(L87&lt;=INDIRECT("FECHA_"&amp;$B87,1),"INCUMPLIDA","PROCESO"), "VERIFICAR FECHA")),"SIN VALOR AVANCE")</f>
        <v>PROCESO</v>
      </c>
    </row>
    <row r="88" spans="1:17" ht="60.75">
      <c r="A88" s="356" t="s">
        <v>26</v>
      </c>
      <c r="B88" s="262" t="s">
        <v>27</v>
      </c>
      <c r="C88" s="548" t="s">
        <v>263</v>
      </c>
      <c r="D88" s="548" t="s">
        <v>274</v>
      </c>
      <c r="E88" s="549" t="s">
        <v>275</v>
      </c>
      <c r="F88" s="549" t="s">
        <v>276</v>
      </c>
      <c r="G88" s="549" t="s">
        <v>277</v>
      </c>
      <c r="H88" s="200" t="s">
        <v>278</v>
      </c>
      <c r="I88" s="200" t="s">
        <v>279</v>
      </c>
      <c r="J88" s="341">
        <v>1</v>
      </c>
      <c r="K88" s="196">
        <v>46023</v>
      </c>
      <c r="L88" s="196">
        <v>46112</v>
      </c>
      <c r="M88" s="263">
        <f t="shared" si="2"/>
        <v>12.714285714285714</v>
      </c>
      <c r="N88" s="341">
        <v>0</v>
      </c>
      <c r="O88" s="309" t="s">
        <v>280</v>
      </c>
      <c r="P88" s="302">
        <f t="shared" si="4"/>
        <v>0</v>
      </c>
      <c r="Q88" s="264" t="str" cm="1">
        <f t="array" aca="1" ref="Q88" ca="1">IF(ISNUMBER(P88),IF(P88=100%,"CUMPLIDA",IF(AND(ISNUMBER(L88),ISNUMBER(INDIRECT("FECHA_"&amp;$B88,1))), IF(L88&lt;=INDIRECT("FECHA_"&amp;$B88,1),"INCUMPLIDA","PROCESO"), "VERIFICAR FECHA")),"SIN VALOR AVANCE")</f>
        <v>PROCESO</v>
      </c>
    </row>
    <row r="89" spans="1:17" ht="61.5">
      <c r="A89" s="356" t="s">
        <v>26</v>
      </c>
      <c r="B89" s="262" t="s">
        <v>27</v>
      </c>
      <c r="C89" s="548"/>
      <c r="D89" s="548"/>
      <c r="E89" s="549"/>
      <c r="F89" s="549"/>
      <c r="G89" s="549"/>
      <c r="H89" s="200" t="s">
        <v>281</v>
      </c>
      <c r="I89" s="200" t="s">
        <v>282</v>
      </c>
      <c r="J89" s="341">
        <v>1</v>
      </c>
      <c r="K89" s="196">
        <v>46113</v>
      </c>
      <c r="L89" s="196">
        <v>46173</v>
      </c>
      <c r="M89" s="263">
        <f t="shared" si="2"/>
        <v>8.5714285714285712</v>
      </c>
      <c r="N89" s="341">
        <v>0</v>
      </c>
      <c r="O89" s="309" t="s">
        <v>283</v>
      </c>
      <c r="P89" s="302">
        <f t="shared" si="4"/>
        <v>0</v>
      </c>
      <c r="Q89" s="264" t="str" cm="1">
        <f t="array" aca="1" ref="Q89" ca="1">IF(ISNUMBER(P89),IF(P89=100%,"CUMPLIDA",IF(AND(ISNUMBER(L89),ISNUMBER(INDIRECT("FECHA_"&amp;$B89,1))), IF(L89&lt;=INDIRECT("FECHA_"&amp;$B89,1),"INCUMPLIDA","PROCESO"), "VERIFICAR FECHA")),"SIN VALOR AVANCE")</f>
        <v>PROCESO</v>
      </c>
    </row>
    <row r="90" spans="1:17" ht="75.75">
      <c r="A90" s="356" t="s">
        <v>26</v>
      </c>
      <c r="B90" s="262" t="s">
        <v>27</v>
      </c>
      <c r="C90" s="548"/>
      <c r="D90" s="548"/>
      <c r="E90" s="549"/>
      <c r="F90" s="549"/>
      <c r="G90" s="549"/>
      <c r="H90" s="200" t="s">
        <v>284</v>
      </c>
      <c r="I90" s="200" t="s">
        <v>285</v>
      </c>
      <c r="J90" s="341">
        <v>4</v>
      </c>
      <c r="K90" s="196">
        <v>46174</v>
      </c>
      <c r="L90" s="196">
        <v>46539</v>
      </c>
      <c r="M90" s="263">
        <f t="shared" si="2"/>
        <v>52.142857142857146</v>
      </c>
      <c r="N90" s="341">
        <v>0</v>
      </c>
      <c r="O90" s="309" t="s">
        <v>283</v>
      </c>
      <c r="P90" s="302">
        <f t="shared" si="4"/>
        <v>0</v>
      </c>
      <c r="Q90" s="264" t="str" cm="1">
        <f t="array" aca="1" ref="Q90" ca="1">IF(ISNUMBER(P90),IF(P90=100%,"CUMPLIDA",IF(AND(ISNUMBER(L90),ISNUMBER(INDIRECT("FECHA_"&amp;$B90,1))), IF(L90&lt;=INDIRECT("FECHA_"&amp;$B90,1),"INCUMPLIDA","PROCESO"), "VERIFICAR FECHA")),"SIN VALOR AVANCE")</f>
        <v>PROCESO</v>
      </c>
    </row>
    <row r="91" spans="1:17" ht="60.75">
      <c r="A91" s="356" t="s">
        <v>26</v>
      </c>
      <c r="B91" s="262" t="s">
        <v>27</v>
      </c>
      <c r="C91" s="548"/>
      <c r="D91" s="548"/>
      <c r="E91" s="549"/>
      <c r="F91" s="549"/>
      <c r="G91" s="550" t="s">
        <v>286</v>
      </c>
      <c r="H91" s="200" t="s">
        <v>287</v>
      </c>
      <c r="I91" s="200" t="s">
        <v>282</v>
      </c>
      <c r="J91" s="341">
        <v>1</v>
      </c>
      <c r="K91" s="196">
        <v>46023</v>
      </c>
      <c r="L91" s="196">
        <v>46142</v>
      </c>
      <c r="M91" s="263">
        <f t="shared" si="2"/>
        <v>17</v>
      </c>
      <c r="N91" s="341">
        <v>0</v>
      </c>
      <c r="O91" s="309" t="s">
        <v>280</v>
      </c>
      <c r="P91" s="302">
        <f t="shared" si="4"/>
        <v>0</v>
      </c>
      <c r="Q91" s="264" t="str" cm="1">
        <f t="array" aca="1" ref="Q91" ca="1">IF(ISNUMBER(P91),IF(P91=100%,"CUMPLIDA",IF(AND(ISNUMBER(L91),ISNUMBER(INDIRECT("FECHA_"&amp;$B91,1))), IF(L91&lt;=INDIRECT("FECHA_"&amp;$B91,1),"INCUMPLIDA","PROCESO"), "VERIFICAR FECHA")),"SIN VALOR AVANCE")</f>
        <v>PROCESO</v>
      </c>
    </row>
    <row r="92" spans="1:17" ht="122.25">
      <c r="A92" s="356" t="s">
        <v>26</v>
      </c>
      <c r="B92" s="262" t="s">
        <v>27</v>
      </c>
      <c r="C92" s="548"/>
      <c r="D92" s="548"/>
      <c r="E92" s="549"/>
      <c r="F92" s="549"/>
      <c r="G92" s="550"/>
      <c r="H92" s="200" t="s">
        <v>288</v>
      </c>
      <c r="I92" s="200" t="s">
        <v>289</v>
      </c>
      <c r="J92" s="341">
        <v>12</v>
      </c>
      <c r="K92" s="196">
        <v>46143</v>
      </c>
      <c r="L92" s="196">
        <v>46507</v>
      </c>
      <c r="M92" s="263">
        <f t="shared" si="2"/>
        <v>52</v>
      </c>
      <c r="N92" s="341">
        <v>0</v>
      </c>
      <c r="O92" s="309" t="s">
        <v>290</v>
      </c>
      <c r="P92" s="302">
        <f t="shared" si="4"/>
        <v>0</v>
      </c>
      <c r="Q92" s="264" t="str" cm="1">
        <f t="array" aca="1" ref="Q92" ca="1">IF(ISNUMBER(P92),IF(P92=100%,"CUMPLIDA",IF(AND(ISNUMBER(L92),ISNUMBER(INDIRECT("FECHA_"&amp;$B92,1))), IF(L92&lt;=INDIRECT("FECHA_"&amp;$B92,1),"INCUMPLIDA","PROCESO"), "VERIFICAR FECHA")),"SIN VALOR AVANCE")</f>
        <v>PROCESO</v>
      </c>
    </row>
    <row r="93" spans="1:17" ht="91.5">
      <c r="A93" s="356" t="s">
        <v>26</v>
      </c>
      <c r="B93" s="262" t="s">
        <v>27</v>
      </c>
      <c r="C93" s="548" t="s">
        <v>263</v>
      </c>
      <c r="D93" s="548" t="s">
        <v>291</v>
      </c>
      <c r="E93" s="549" t="s">
        <v>292</v>
      </c>
      <c r="F93" s="549" t="s">
        <v>293</v>
      </c>
      <c r="G93" s="549" t="s">
        <v>294</v>
      </c>
      <c r="H93" s="200" t="s">
        <v>295</v>
      </c>
      <c r="I93" s="200" t="s">
        <v>296</v>
      </c>
      <c r="J93" s="341">
        <v>1</v>
      </c>
      <c r="K93" s="196">
        <v>46023</v>
      </c>
      <c r="L93" s="196">
        <v>46203</v>
      </c>
      <c r="M93" s="263">
        <f t="shared" si="2"/>
        <v>25.714285714285715</v>
      </c>
      <c r="N93" s="341">
        <v>0</v>
      </c>
      <c r="O93" s="200" t="s">
        <v>297</v>
      </c>
      <c r="P93" s="302">
        <f t="shared" si="4"/>
        <v>0</v>
      </c>
      <c r="Q93" s="264" t="str" cm="1">
        <f t="array" aca="1" ref="Q93" ca="1">IF(ISNUMBER(P93),IF(P93=100%,"CUMPLIDA",IF(AND(ISNUMBER(L93),ISNUMBER(INDIRECT("FECHA_"&amp;$B93,1))), IF(L93&lt;=INDIRECT("FECHA_"&amp;$B93,1),"INCUMPLIDA","PROCESO"), "VERIFICAR FECHA")),"SIN VALOR AVANCE")</f>
        <v>PROCESO</v>
      </c>
    </row>
    <row r="94" spans="1:17" ht="105.75">
      <c r="A94" s="356" t="s">
        <v>26</v>
      </c>
      <c r="B94" s="262" t="s">
        <v>27</v>
      </c>
      <c r="C94" s="548"/>
      <c r="D94" s="548"/>
      <c r="E94" s="549"/>
      <c r="F94" s="549"/>
      <c r="G94" s="549"/>
      <c r="H94" s="200" t="s">
        <v>298</v>
      </c>
      <c r="I94" s="200" t="s">
        <v>299</v>
      </c>
      <c r="J94" s="341">
        <v>1</v>
      </c>
      <c r="K94" s="196">
        <v>46023</v>
      </c>
      <c r="L94" s="196">
        <v>46203</v>
      </c>
      <c r="M94" s="263">
        <f t="shared" si="2"/>
        <v>25.714285714285715</v>
      </c>
      <c r="N94" s="341">
        <v>0</v>
      </c>
      <c r="O94" s="200" t="s">
        <v>300</v>
      </c>
      <c r="P94" s="302">
        <f t="shared" si="4"/>
        <v>0</v>
      </c>
      <c r="Q94" s="264" t="str" cm="1">
        <f t="array" aca="1" ref="Q94" ca="1">IF(ISNUMBER(P94),IF(P94=100%,"CUMPLIDA",IF(AND(ISNUMBER(L94),ISNUMBER(INDIRECT("FECHA_"&amp;$B94,1))), IF(L94&lt;=INDIRECT("FECHA_"&amp;$B94,1),"INCUMPLIDA","PROCESO"), "VERIFICAR FECHA")),"SIN VALOR AVANCE")</f>
        <v>PROCESO</v>
      </c>
    </row>
    <row r="95" spans="1:17" ht="61.5">
      <c r="A95" s="356" t="s">
        <v>26</v>
      </c>
      <c r="B95" s="262" t="s">
        <v>27</v>
      </c>
      <c r="C95" s="548"/>
      <c r="D95" s="548"/>
      <c r="E95" s="549"/>
      <c r="F95" s="549"/>
      <c r="G95" s="195" t="s">
        <v>301</v>
      </c>
      <c r="H95" s="200" t="s">
        <v>302</v>
      </c>
      <c r="I95" s="200" t="s">
        <v>303</v>
      </c>
      <c r="J95" s="341">
        <v>1</v>
      </c>
      <c r="K95" s="196">
        <v>46023</v>
      </c>
      <c r="L95" s="196">
        <v>46203</v>
      </c>
      <c r="M95" s="263">
        <f t="shared" si="2"/>
        <v>25.714285714285715</v>
      </c>
      <c r="N95" s="341">
        <v>0</v>
      </c>
      <c r="O95" s="200" t="s">
        <v>304</v>
      </c>
      <c r="P95" s="302">
        <f t="shared" si="4"/>
        <v>0</v>
      </c>
      <c r="Q95" s="264" t="str" cm="1">
        <f t="array" aca="1" ref="Q95" ca="1">IF(ISNUMBER(P95),IF(P95=100%,"CUMPLIDA",IF(AND(ISNUMBER(L95),ISNUMBER(INDIRECT("FECHA_"&amp;$B95,1))), IF(L95&lt;=INDIRECT("FECHA_"&amp;$B95,1),"INCUMPLIDA","PROCESO"), "VERIFICAR FECHA")),"SIN VALOR AVANCE")</f>
        <v>PROCESO</v>
      </c>
    </row>
    <row r="96" spans="1:17" ht="60.75">
      <c r="A96" s="356" t="s">
        <v>26</v>
      </c>
      <c r="B96" s="262" t="s">
        <v>27</v>
      </c>
      <c r="C96" s="548"/>
      <c r="D96" s="548"/>
      <c r="E96" s="549"/>
      <c r="F96" s="549"/>
      <c r="G96" s="549" t="s">
        <v>305</v>
      </c>
      <c r="H96" s="200" t="s">
        <v>306</v>
      </c>
      <c r="I96" s="200" t="s">
        <v>307</v>
      </c>
      <c r="J96" s="341">
        <v>1</v>
      </c>
      <c r="K96" s="196">
        <v>46023</v>
      </c>
      <c r="L96" s="196">
        <v>46203</v>
      </c>
      <c r="M96" s="263">
        <f t="shared" si="2"/>
        <v>25.714285714285715</v>
      </c>
      <c r="N96" s="341">
        <v>0</v>
      </c>
      <c r="O96" s="200" t="s">
        <v>308</v>
      </c>
      <c r="P96" s="302">
        <f t="shared" si="4"/>
        <v>0</v>
      </c>
      <c r="Q96" s="264" t="str" cm="1">
        <f t="array" aca="1" ref="Q96" ca="1">IF(ISNUMBER(P96),IF(P96=100%,"CUMPLIDA",IF(AND(ISNUMBER(L96),ISNUMBER(INDIRECT("FECHA_"&amp;$B96,1))), IF(L96&lt;=INDIRECT("FECHA_"&amp;$B96,1),"INCUMPLIDA","PROCESO"), "VERIFICAR FECHA")),"SIN VALOR AVANCE")</f>
        <v>PROCESO</v>
      </c>
    </row>
    <row r="97" spans="1:17" ht="105.75">
      <c r="A97" s="356" t="s">
        <v>26</v>
      </c>
      <c r="B97" s="262" t="s">
        <v>27</v>
      </c>
      <c r="C97" s="548"/>
      <c r="D97" s="548"/>
      <c r="E97" s="549"/>
      <c r="F97" s="549"/>
      <c r="G97" s="549"/>
      <c r="H97" s="200" t="s">
        <v>309</v>
      </c>
      <c r="I97" s="200" t="s">
        <v>310</v>
      </c>
      <c r="J97" s="341">
        <v>4</v>
      </c>
      <c r="K97" s="196">
        <v>46023</v>
      </c>
      <c r="L97" s="196">
        <v>46387</v>
      </c>
      <c r="M97" s="263">
        <f t="shared" si="2"/>
        <v>52</v>
      </c>
      <c r="N97" s="341">
        <v>0</v>
      </c>
      <c r="O97" s="200" t="s">
        <v>311</v>
      </c>
      <c r="P97" s="302">
        <f t="shared" si="4"/>
        <v>0</v>
      </c>
      <c r="Q97" s="264" t="str" cm="1">
        <f t="array" aca="1" ref="Q97" ca="1">IF(ISNUMBER(P97),IF(P97=100%,"CUMPLIDA",IF(AND(ISNUMBER(L97),ISNUMBER(INDIRECT("FECHA_"&amp;$B97,1))), IF(L97&lt;=INDIRECT("FECHA_"&amp;$B97,1),"INCUMPLIDA","PROCESO"), "VERIFICAR FECHA")),"SIN VALOR AVANCE")</f>
        <v>PROCESO</v>
      </c>
    </row>
    <row r="98" spans="1:17" ht="60.75">
      <c r="A98" s="356" t="s">
        <v>26</v>
      </c>
      <c r="B98" s="262" t="s">
        <v>27</v>
      </c>
      <c r="C98" s="548"/>
      <c r="D98" s="548"/>
      <c r="E98" s="549"/>
      <c r="F98" s="549"/>
      <c r="G98" s="549" t="s">
        <v>312</v>
      </c>
      <c r="H98" s="200" t="s">
        <v>313</v>
      </c>
      <c r="I98" s="200" t="s">
        <v>314</v>
      </c>
      <c r="J98" s="341">
        <v>1</v>
      </c>
      <c r="K98" s="196">
        <v>46023</v>
      </c>
      <c r="L98" s="196">
        <v>46203</v>
      </c>
      <c r="M98" s="263">
        <f t="shared" si="2"/>
        <v>25.714285714285715</v>
      </c>
      <c r="N98" s="341">
        <v>0</v>
      </c>
      <c r="O98" s="200" t="s">
        <v>308</v>
      </c>
      <c r="P98" s="302">
        <f t="shared" si="4"/>
        <v>0</v>
      </c>
      <c r="Q98" s="264" t="str" cm="1">
        <f t="array" aca="1" ref="Q98" ca="1">IF(ISNUMBER(P98),IF(P98=100%,"CUMPLIDA",IF(AND(ISNUMBER(L98),ISNUMBER(INDIRECT("FECHA_"&amp;$B98,1))), IF(L98&lt;=INDIRECT("FECHA_"&amp;$B98,1),"INCUMPLIDA","PROCESO"), "VERIFICAR FECHA")),"SIN VALOR AVANCE")</f>
        <v>PROCESO</v>
      </c>
    </row>
    <row r="99" spans="1:17" ht="105.75">
      <c r="A99" s="356" t="s">
        <v>26</v>
      </c>
      <c r="B99" s="262" t="s">
        <v>27</v>
      </c>
      <c r="C99" s="548"/>
      <c r="D99" s="548"/>
      <c r="E99" s="549"/>
      <c r="F99" s="549"/>
      <c r="G99" s="549"/>
      <c r="H99" s="200" t="s">
        <v>309</v>
      </c>
      <c r="I99" s="200" t="s">
        <v>310</v>
      </c>
      <c r="J99" s="341">
        <v>4</v>
      </c>
      <c r="K99" s="196">
        <v>46023</v>
      </c>
      <c r="L99" s="196">
        <v>46387</v>
      </c>
      <c r="M99" s="263">
        <f t="shared" si="2"/>
        <v>52</v>
      </c>
      <c r="N99" s="341">
        <v>0</v>
      </c>
      <c r="O99" s="200" t="s">
        <v>315</v>
      </c>
      <c r="P99" s="302">
        <f t="shared" si="4"/>
        <v>0</v>
      </c>
      <c r="Q99" s="264" t="str" cm="1">
        <f t="array" aca="1" ref="Q99" ca="1">IF(ISNUMBER(P99),IF(P99=100%,"CUMPLIDA",IF(AND(ISNUMBER(L99),ISNUMBER(INDIRECT("FECHA_"&amp;$B99,1))), IF(L99&lt;=INDIRECT("FECHA_"&amp;$B99,1),"INCUMPLIDA","PROCESO"), "VERIFICAR FECHA")),"SIN VALOR AVANCE")</f>
        <v>PROCESO</v>
      </c>
    </row>
    <row r="100" spans="1:17" ht="165.75">
      <c r="A100" s="356" t="s">
        <v>26</v>
      </c>
      <c r="B100" s="262" t="s">
        <v>27</v>
      </c>
      <c r="C100" s="548"/>
      <c r="D100" s="548"/>
      <c r="E100" s="549"/>
      <c r="F100" s="549"/>
      <c r="G100" s="195" t="s">
        <v>316</v>
      </c>
      <c r="H100" s="200" t="s">
        <v>317</v>
      </c>
      <c r="I100" s="200" t="s">
        <v>303</v>
      </c>
      <c r="J100" s="341">
        <v>1</v>
      </c>
      <c r="K100" s="196">
        <v>46023</v>
      </c>
      <c r="L100" s="196">
        <v>46203</v>
      </c>
      <c r="M100" s="263">
        <f t="shared" si="2"/>
        <v>25.714285714285715</v>
      </c>
      <c r="N100" s="341">
        <v>0</v>
      </c>
      <c r="O100" s="200" t="s">
        <v>318</v>
      </c>
      <c r="P100" s="302">
        <f t="shared" si="4"/>
        <v>0</v>
      </c>
      <c r="Q100" s="264" t="str" cm="1">
        <f t="array" aca="1" ref="Q100" ca="1">IF(ISNUMBER(P100),IF(P100=100%,"CUMPLIDA",IF(AND(ISNUMBER(L100),ISNUMBER(INDIRECT("FECHA_"&amp;$B100,1))), IF(L100&lt;=INDIRECT("FECHA_"&amp;$B100,1),"INCUMPLIDA","PROCESO"), "VERIFICAR FECHA")),"SIN VALOR AVANCE")</f>
        <v>PROCESO</v>
      </c>
    </row>
    <row r="101" spans="1:17" ht="120.75">
      <c r="A101" s="356" t="s">
        <v>26</v>
      </c>
      <c r="B101" s="262" t="s">
        <v>27</v>
      </c>
      <c r="C101" s="548"/>
      <c r="D101" s="548"/>
      <c r="E101" s="549"/>
      <c r="F101" s="549"/>
      <c r="G101" s="195" t="s">
        <v>319</v>
      </c>
      <c r="H101" s="200" t="s">
        <v>320</v>
      </c>
      <c r="I101" s="200" t="s">
        <v>321</v>
      </c>
      <c r="J101" s="341">
        <v>4</v>
      </c>
      <c r="K101" s="196">
        <v>46023</v>
      </c>
      <c r="L101" s="196">
        <v>46387</v>
      </c>
      <c r="M101" s="263">
        <f t="shared" si="2"/>
        <v>52</v>
      </c>
      <c r="N101" s="341">
        <v>0</v>
      </c>
      <c r="O101" s="200" t="s">
        <v>322</v>
      </c>
      <c r="P101" s="302">
        <f t="shared" si="4"/>
        <v>0</v>
      </c>
      <c r="Q101" s="264" t="str" cm="1">
        <f t="array" aca="1" ref="Q101" ca="1">IF(ISNUMBER(P101),IF(P101=100%,"CUMPLIDA",IF(AND(ISNUMBER(L101),ISNUMBER(INDIRECT("FECHA_"&amp;$B101,1))), IF(L101&lt;=INDIRECT("FECHA_"&amp;$B101,1),"INCUMPLIDA","PROCESO"), "VERIFICAR FECHA")),"SIN VALOR AVANCE")</f>
        <v>PROCESO</v>
      </c>
    </row>
    <row r="102" spans="1:17" ht="107.25">
      <c r="A102" s="356" t="s">
        <v>26</v>
      </c>
      <c r="B102" s="262" t="s">
        <v>27</v>
      </c>
      <c r="C102" s="548"/>
      <c r="D102" s="548"/>
      <c r="E102" s="549"/>
      <c r="F102" s="549"/>
      <c r="G102" s="195" t="s">
        <v>323</v>
      </c>
      <c r="H102" s="200" t="s">
        <v>324</v>
      </c>
      <c r="I102" s="200" t="s">
        <v>325</v>
      </c>
      <c r="J102" s="341">
        <v>4</v>
      </c>
      <c r="K102" s="196">
        <v>46023</v>
      </c>
      <c r="L102" s="196">
        <v>46387</v>
      </c>
      <c r="M102" s="263">
        <f t="shared" si="2"/>
        <v>52</v>
      </c>
      <c r="N102" s="341">
        <v>0</v>
      </c>
      <c r="O102" s="200" t="s">
        <v>326</v>
      </c>
      <c r="P102" s="302">
        <f t="shared" si="4"/>
        <v>0</v>
      </c>
      <c r="Q102" s="264" t="str" cm="1">
        <f t="array" aca="1" ref="Q102" ca="1">IF(ISNUMBER(P102),IF(P102=100%,"CUMPLIDA",IF(AND(ISNUMBER(L102),ISNUMBER(INDIRECT("FECHA_"&amp;$B102,1))), IF(L102&lt;=INDIRECT("FECHA_"&amp;$B102,1),"INCUMPLIDA","PROCESO"), "VERIFICAR FECHA")),"SIN VALOR AVANCE")</f>
        <v>PROCESO</v>
      </c>
    </row>
    <row r="103" spans="1:17" ht="45.75">
      <c r="A103" s="356" t="s">
        <v>26</v>
      </c>
      <c r="B103" s="262" t="s">
        <v>27</v>
      </c>
      <c r="C103" s="548"/>
      <c r="D103" s="548"/>
      <c r="E103" s="549"/>
      <c r="F103" s="549"/>
      <c r="G103" s="550" t="s">
        <v>327</v>
      </c>
      <c r="H103" s="200" t="s">
        <v>328</v>
      </c>
      <c r="I103" s="200" t="s">
        <v>329</v>
      </c>
      <c r="J103" s="341">
        <v>1</v>
      </c>
      <c r="K103" s="342">
        <v>45992</v>
      </c>
      <c r="L103" s="342">
        <v>46112</v>
      </c>
      <c r="M103" s="263">
        <f t="shared" si="2"/>
        <v>17.142857142857142</v>
      </c>
      <c r="N103" s="341">
        <v>0</v>
      </c>
      <c r="O103" s="200" t="s">
        <v>330</v>
      </c>
      <c r="P103" s="302">
        <f t="shared" si="4"/>
        <v>0</v>
      </c>
      <c r="Q103" s="264" t="str" cm="1">
        <f t="array" aca="1" ref="Q103" ca="1">IF(ISNUMBER(P103),IF(P103=100%,"CUMPLIDA",IF(AND(ISNUMBER(L103),ISNUMBER(INDIRECT("FECHA_"&amp;$B103,1))), IF(L103&lt;=INDIRECT("FECHA_"&amp;$B103,1),"INCUMPLIDA","PROCESO"), "VERIFICAR FECHA")),"SIN VALOR AVANCE")</f>
        <v>PROCESO</v>
      </c>
    </row>
    <row r="104" spans="1:17" ht="60.75">
      <c r="A104" s="356" t="s">
        <v>26</v>
      </c>
      <c r="B104" s="262" t="s">
        <v>27</v>
      </c>
      <c r="C104" s="548"/>
      <c r="D104" s="548"/>
      <c r="E104" s="549"/>
      <c r="F104" s="549"/>
      <c r="G104" s="550"/>
      <c r="H104" s="200" t="s">
        <v>331</v>
      </c>
      <c r="I104" s="200" t="s">
        <v>332</v>
      </c>
      <c r="J104" s="341">
        <v>1</v>
      </c>
      <c r="K104" s="342">
        <v>46023</v>
      </c>
      <c r="L104" s="342">
        <v>46112</v>
      </c>
      <c r="M104" s="263">
        <f t="shared" si="2"/>
        <v>12.714285714285714</v>
      </c>
      <c r="N104" s="341">
        <v>0</v>
      </c>
      <c r="O104" s="200" t="s">
        <v>330</v>
      </c>
      <c r="P104" s="302">
        <f t="shared" si="4"/>
        <v>0</v>
      </c>
      <c r="Q104" s="264" t="str" cm="1">
        <f t="array" aca="1" ref="Q104" ca="1">IF(ISNUMBER(P104),IF(P104=100%,"CUMPLIDA",IF(AND(ISNUMBER(L104),ISNUMBER(INDIRECT("FECHA_"&amp;$B104,1))), IF(L104&lt;=INDIRECT("FECHA_"&amp;$B104,1),"INCUMPLIDA","PROCESO"), "VERIFICAR FECHA")),"SIN VALOR AVANCE")</f>
        <v>PROCESO</v>
      </c>
    </row>
    <row r="105" spans="1:17" ht="135.75">
      <c r="A105" s="356" t="s">
        <v>26</v>
      </c>
      <c r="B105" s="262" t="s">
        <v>27</v>
      </c>
      <c r="C105" s="548" t="s">
        <v>263</v>
      </c>
      <c r="D105" s="548" t="s">
        <v>333</v>
      </c>
      <c r="E105" s="549" t="s">
        <v>334</v>
      </c>
      <c r="F105" s="549" t="s">
        <v>335</v>
      </c>
      <c r="G105" s="195" t="s">
        <v>336</v>
      </c>
      <c r="H105" s="200" t="s">
        <v>337</v>
      </c>
      <c r="I105" s="200" t="s">
        <v>325</v>
      </c>
      <c r="J105" s="341">
        <v>4</v>
      </c>
      <c r="K105" s="196">
        <v>46023</v>
      </c>
      <c r="L105" s="196">
        <v>46387</v>
      </c>
      <c r="M105" s="263">
        <f t="shared" si="2"/>
        <v>52</v>
      </c>
      <c r="N105" s="341">
        <v>0</v>
      </c>
      <c r="O105" s="200" t="s">
        <v>338</v>
      </c>
      <c r="P105" s="302">
        <f t="shared" si="4"/>
        <v>0</v>
      </c>
      <c r="Q105" s="264" t="str" cm="1">
        <f t="array" aca="1" ref="Q105" ca="1">IF(ISNUMBER(P105),IF(P105=100%,"CUMPLIDA",IF(AND(ISNUMBER(L105),ISNUMBER(INDIRECT("FECHA_"&amp;$B105,1))), IF(L105&lt;=INDIRECT("FECHA_"&amp;$B105,1),"INCUMPLIDA","PROCESO"), "VERIFICAR FECHA")),"SIN VALOR AVANCE")</f>
        <v>PROCESO</v>
      </c>
    </row>
    <row r="106" spans="1:17" ht="45.75">
      <c r="A106" s="356" t="s">
        <v>26</v>
      </c>
      <c r="B106" s="262" t="s">
        <v>27</v>
      </c>
      <c r="C106" s="548"/>
      <c r="D106" s="548"/>
      <c r="E106" s="549"/>
      <c r="F106" s="549"/>
      <c r="G106" s="550" t="s">
        <v>339</v>
      </c>
      <c r="H106" s="200" t="s">
        <v>328</v>
      </c>
      <c r="I106" s="200" t="s">
        <v>329</v>
      </c>
      <c r="J106" s="341">
        <v>1</v>
      </c>
      <c r="K106" s="342">
        <v>45992</v>
      </c>
      <c r="L106" s="342">
        <v>46112</v>
      </c>
      <c r="M106" s="263">
        <f t="shared" si="2"/>
        <v>17.142857142857142</v>
      </c>
      <c r="N106" s="341">
        <v>0</v>
      </c>
      <c r="O106" s="200" t="s">
        <v>330</v>
      </c>
      <c r="P106" s="302">
        <f t="shared" si="4"/>
        <v>0</v>
      </c>
      <c r="Q106" s="264" t="str" cm="1">
        <f t="array" aca="1" ref="Q106" ca="1">IF(ISNUMBER(P106),IF(P106=100%,"CUMPLIDA",IF(AND(ISNUMBER(L106),ISNUMBER(INDIRECT("FECHA_"&amp;$B106,1))), IF(L106&lt;=INDIRECT("FECHA_"&amp;$B106,1),"INCUMPLIDA","PROCESO"), "VERIFICAR FECHA")),"SIN VALOR AVANCE")</f>
        <v>PROCESO</v>
      </c>
    </row>
    <row r="107" spans="1:17" ht="60.75">
      <c r="A107" s="356" t="s">
        <v>26</v>
      </c>
      <c r="B107" s="262" t="s">
        <v>27</v>
      </c>
      <c r="C107" s="548"/>
      <c r="D107" s="548"/>
      <c r="E107" s="549"/>
      <c r="F107" s="549"/>
      <c r="G107" s="550"/>
      <c r="H107" s="200" t="s">
        <v>340</v>
      </c>
      <c r="I107" s="200" t="s">
        <v>332</v>
      </c>
      <c r="J107" s="341">
        <v>1</v>
      </c>
      <c r="K107" s="342">
        <v>46023</v>
      </c>
      <c r="L107" s="342">
        <v>46112</v>
      </c>
      <c r="M107" s="263">
        <f t="shared" si="2"/>
        <v>12.714285714285714</v>
      </c>
      <c r="N107" s="341">
        <v>0</v>
      </c>
      <c r="O107" s="200" t="s">
        <v>330</v>
      </c>
      <c r="P107" s="302">
        <f t="shared" si="4"/>
        <v>0</v>
      </c>
      <c r="Q107" s="264" t="str" cm="1">
        <f t="array" aca="1" ref="Q107" ca="1">IF(ISNUMBER(P107),IF(P107=100%,"CUMPLIDA",IF(AND(ISNUMBER(L107),ISNUMBER(INDIRECT("FECHA_"&amp;$B107,1))), IF(L107&lt;=INDIRECT("FECHA_"&amp;$B107,1),"INCUMPLIDA","PROCESO"), "VERIFICAR FECHA")),"SIN VALOR AVANCE")</f>
        <v>PROCESO</v>
      </c>
    </row>
    <row r="108" spans="1:17" ht="60.75">
      <c r="A108" s="356" t="s">
        <v>26</v>
      </c>
      <c r="B108" s="262" t="s">
        <v>27</v>
      </c>
      <c r="C108" s="548"/>
      <c r="D108" s="548"/>
      <c r="E108" s="549"/>
      <c r="F108" s="549"/>
      <c r="G108" s="549" t="s">
        <v>341</v>
      </c>
      <c r="H108" s="200" t="s">
        <v>342</v>
      </c>
      <c r="I108" s="200" t="s">
        <v>343</v>
      </c>
      <c r="J108" s="341">
        <v>1</v>
      </c>
      <c r="K108" s="342">
        <v>45992</v>
      </c>
      <c r="L108" s="342">
        <v>46203</v>
      </c>
      <c r="M108" s="263">
        <f t="shared" si="2"/>
        <v>30.142857142857142</v>
      </c>
      <c r="N108" s="341">
        <v>0</v>
      </c>
      <c r="O108" s="200" t="s">
        <v>344</v>
      </c>
      <c r="P108" s="302">
        <f t="shared" si="4"/>
        <v>0</v>
      </c>
      <c r="Q108" s="264" t="str" cm="1">
        <f t="array" aca="1" ref="Q108" ca="1">IF(ISNUMBER(P108),IF(P108=100%,"CUMPLIDA",IF(AND(ISNUMBER(L108),ISNUMBER(INDIRECT("FECHA_"&amp;$B108,1))), IF(L108&lt;=INDIRECT("FECHA_"&amp;$B108,1),"INCUMPLIDA","PROCESO"), "VERIFICAR FECHA")),"SIN VALOR AVANCE")</f>
        <v>PROCESO</v>
      </c>
    </row>
    <row r="109" spans="1:17" ht="60.75">
      <c r="A109" s="356" t="s">
        <v>26</v>
      </c>
      <c r="B109" s="262" t="s">
        <v>27</v>
      </c>
      <c r="C109" s="548"/>
      <c r="D109" s="548"/>
      <c r="E109" s="549"/>
      <c r="F109" s="549"/>
      <c r="G109" s="549"/>
      <c r="H109" s="200" t="s">
        <v>345</v>
      </c>
      <c r="I109" s="200" t="s">
        <v>346</v>
      </c>
      <c r="J109" s="341">
        <v>1</v>
      </c>
      <c r="K109" s="342">
        <v>46204</v>
      </c>
      <c r="L109" s="342">
        <v>46295</v>
      </c>
      <c r="M109" s="263">
        <f t="shared" si="2"/>
        <v>13</v>
      </c>
      <c r="N109" s="341">
        <v>0</v>
      </c>
      <c r="O109" s="200" t="s">
        <v>344</v>
      </c>
      <c r="P109" s="302">
        <f t="shared" si="4"/>
        <v>0</v>
      </c>
      <c r="Q109" s="264" t="str" cm="1">
        <f t="array" aca="1" ref="Q109" ca="1">IF(ISNUMBER(P109),IF(P109=100%,"CUMPLIDA",IF(AND(ISNUMBER(L109),ISNUMBER(INDIRECT("FECHA_"&amp;$B109,1))), IF(L109&lt;=INDIRECT("FECHA_"&amp;$B109,1),"INCUMPLIDA","PROCESO"), "VERIFICAR FECHA")),"SIN VALOR AVANCE")</f>
        <v>PROCESO</v>
      </c>
    </row>
    <row r="110" spans="1:17" ht="60.75">
      <c r="A110" s="356" t="s">
        <v>26</v>
      </c>
      <c r="B110" s="262" t="s">
        <v>27</v>
      </c>
      <c r="C110" s="548"/>
      <c r="D110" s="548"/>
      <c r="E110" s="549"/>
      <c r="F110" s="549"/>
      <c r="G110" s="549"/>
      <c r="H110" s="200" t="s">
        <v>347</v>
      </c>
      <c r="I110" s="344" t="s">
        <v>303</v>
      </c>
      <c r="J110" s="341">
        <v>1</v>
      </c>
      <c r="K110" s="342">
        <v>46023</v>
      </c>
      <c r="L110" s="342">
        <v>46203</v>
      </c>
      <c r="M110" s="263">
        <f t="shared" si="2"/>
        <v>25.714285714285715</v>
      </c>
      <c r="N110" s="341">
        <v>0</v>
      </c>
      <c r="O110" s="200" t="s">
        <v>344</v>
      </c>
      <c r="P110" s="302">
        <f t="shared" si="4"/>
        <v>0</v>
      </c>
      <c r="Q110" s="264" t="str" cm="1">
        <f t="array" aca="1" ref="Q110" ca="1">IF(ISNUMBER(P110),IF(P110=100%,"CUMPLIDA",IF(AND(ISNUMBER(L110),ISNUMBER(INDIRECT("FECHA_"&amp;$B110,1))), IF(L110&lt;=INDIRECT("FECHA_"&amp;$B110,1),"INCUMPLIDA","PROCESO"), "VERIFICAR FECHA")),"SIN VALOR AVANCE")</f>
        <v>PROCESO</v>
      </c>
    </row>
    <row r="111" spans="1:17" ht="121.5">
      <c r="A111" s="356" t="s">
        <v>26</v>
      </c>
      <c r="B111" s="262" t="s">
        <v>27</v>
      </c>
      <c r="C111" s="548"/>
      <c r="D111" s="548"/>
      <c r="E111" s="549"/>
      <c r="F111" s="549"/>
      <c r="G111" s="195" t="s">
        <v>348</v>
      </c>
      <c r="H111" s="200" t="s">
        <v>349</v>
      </c>
      <c r="I111" s="344" t="s">
        <v>350</v>
      </c>
      <c r="J111" s="341">
        <v>1</v>
      </c>
      <c r="K111" s="194">
        <v>45992</v>
      </c>
      <c r="L111" s="194">
        <v>46081</v>
      </c>
      <c r="M111" s="263">
        <f t="shared" si="2"/>
        <v>12.714285714285714</v>
      </c>
      <c r="N111" s="341">
        <v>0</v>
      </c>
      <c r="O111" s="200" t="s">
        <v>351</v>
      </c>
      <c r="P111" s="302">
        <f t="shared" si="4"/>
        <v>0</v>
      </c>
      <c r="Q111" s="264" t="str" cm="1">
        <f t="array" aca="1" ref="Q111" ca="1">IF(ISNUMBER(P111),IF(P111=100%,"CUMPLIDA",IF(AND(ISNUMBER(L111),ISNUMBER(INDIRECT("FECHA_"&amp;$B111,1))), IF(L111&lt;=INDIRECT("FECHA_"&amp;$B111,1),"INCUMPLIDA","PROCESO"), "VERIFICAR FECHA")),"SIN VALOR AVANCE")</f>
        <v>PROCESO</v>
      </c>
    </row>
    <row r="112" spans="1:17" ht="122.25">
      <c r="A112" s="356" t="s">
        <v>26</v>
      </c>
      <c r="B112" s="262" t="s">
        <v>27</v>
      </c>
      <c r="C112" s="548"/>
      <c r="D112" s="548"/>
      <c r="E112" s="549"/>
      <c r="F112" s="549"/>
      <c r="G112" s="195" t="s">
        <v>352</v>
      </c>
      <c r="H112" s="200" t="s">
        <v>353</v>
      </c>
      <c r="I112" s="344" t="s">
        <v>354</v>
      </c>
      <c r="J112" s="341">
        <v>1</v>
      </c>
      <c r="K112" s="342">
        <v>46023</v>
      </c>
      <c r="L112" s="342">
        <v>46203</v>
      </c>
      <c r="M112" s="263">
        <f t="shared" si="2"/>
        <v>25.714285714285715</v>
      </c>
      <c r="N112" s="341">
        <v>0</v>
      </c>
      <c r="O112" s="200" t="s">
        <v>355</v>
      </c>
      <c r="P112" s="302">
        <f t="shared" si="4"/>
        <v>0</v>
      </c>
      <c r="Q112" s="264" t="str" cm="1">
        <f t="array" aca="1" ref="Q112" ca="1">IF(ISNUMBER(P112),IF(P112=100%,"CUMPLIDA",IF(AND(ISNUMBER(L112),ISNUMBER(INDIRECT("FECHA_"&amp;$B112,1))), IF(L112&lt;=INDIRECT("FECHA_"&amp;$B112,1),"INCUMPLIDA","PROCESO"), "VERIFICAR FECHA")),"SIN VALOR AVANCE")</f>
        <v>PROCESO</v>
      </c>
    </row>
    <row r="113" spans="1:17" ht="136.5">
      <c r="A113" s="356" t="s">
        <v>26</v>
      </c>
      <c r="B113" s="262" t="s">
        <v>27</v>
      </c>
      <c r="C113" s="548" t="s">
        <v>263</v>
      </c>
      <c r="D113" s="548" t="s">
        <v>356</v>
      </c>
      <c r="E113" s="549" t="s">
        <v>357</v>
      </c>
      <c r="F113" s="549" t="s">
        <v>358</v>
      </c>
      <c r="G113" s="195" t="s">
        <v>359</v>
      </c>
      <c r="H113" s="200" t="s">
        <v>360</v>
      </c>
      <c r="I113" s="344" t="s">
        <v>361</v>
      </c>
      <c r="J113" s="341">
        <v>1</v>
      </c>
      <c r="K113" s="194">
        <v>45992</v>
      </c>
      <c r="L113" s="194">
        <v>46203</v>
      </c>
      <c r="M113" s="263">
        <f t="shared" si="2"/>
        <v>30.142857142857142</v>
      </c>
      <c r="N113" s="341">
        <v>0</v>
      </c>
      <c r="O113" s="200" t="s">
        <v>362</v>
      </c>
      <c r="P113" s="302">
        <f t="shared" si="4"/>
        <v>0</v>
      </c>
      <c r="Q113" s="264" t="str" cm="1">
        <f t="array" aca="1" ref="Q113" ca="1">IF(ISNUMBER(P113),IF(P113=100%,"CUMPLIDA",IF(AND(ISNUMBER(L113),ISNUMBER(INDIRECT("FECHA_"&amp;$B113,1))), IF(L113&lt;=INDIRECT("FECHA_"&amp;$B113,1),"INCUMPLIDA","PROCESO"), "VERIFICAR FECHA")),"SIN VALOR AVANCE")</f>
        <v>PROCESO</v>
      </c>
    </row>
    <row r="114" spans="1:17" ht="91.5">
      <c r="A114" s="356" t="s">
        <v>26</v>
      </c>
      <c r="B114" s="262" t="s">
        <v>27</v>
      </c>
      <c r="C114" s="548"/>
      <c r="D114" s="548"/>
      <c r="E114" s="549"/>
      <c r="F114" s="549"/>
      <c r="G114" s="556" t="s">
        <v>363</v>
      </c>
      <c r="H114" s="200" t="s">
        <v>364</v>
      </c>
      <c r="I114" s="344" t="s">
        <v>303</v>
      </c>
      <c r="J114" s="341">
        <v>1</v>
      </c>
      <c r="K114" s="194">
        <v>45992</v>
      </c>
      <c r="L114" s="194">
        <v>46203</v>
      </c>
      <c r="M114" s="263">
        <f t="shared" si="2"/>
        <v>30.142857142857142</v>
      </c>
      <c r="N114" s="341">
        <v>0</v>
      </c>
      <c r="O114" s="309" t="s">
        <v>365</v>
      </c>
      <c r="P114" s="302">
        <f t="shared" si="4"/>
        <v>0</v>
      </c>
      <c r="Q114" s="264" t="str" cm="1">
        <f t="array" aca="1" ref="Q114" ca="1">IF(ISNUMBER(P114),IF(P114=100%,"CUMPLIDA",IF(AND(ISNUMBER(L114),ISNUMBER(INDIRECT("FECHA_"&amp;$B114,1))), IF(L114&lt;=INDIRECT("FECHA_"&amp;$B114,1),"INCUMPLIDA","PROCESO"), "VERIFICAR FECHA")),"SIN VALOR AVANCE")</f>
        <v>PROCESO</v>
      </c>
    </row>
    <row r="115" spans="1:17" ht="92.25">
      <c r="A115" s="356" t="s">
        <v>26</v>
      </c>
      <c r="B115" s="262" t="s">
        <v>27</v>
      </c>
      <c r="C115" s="548"/>
      <c r="D115" s="548"/>
      <c r="E115" s="549"/>
      <c r="F115" s="549"/>
      <c r="G115" s="556"/>
      <c r="H115" s="200" t="s">
        <v>366</v>
      </c>
      <c r="I115" s="344" t="s">
        <v>303</v>
      </c>
      <c r="J115" s="341">
        <v>1</v>
      </c>
      <c r="K115" s="194">
        <v>45992</v>
      </c>
      <c r="L115" s="194">
        <v>46203</v>
      </c>
      <c r="M115" s="263">
        <f t="shared" si="2"/>
        <v>30.142857142857142</v>
      </c>
      <c r="N115" s="341">
        <v>0</v>
      </c>
      <c r="O115" s="309" t="s">
        <v>367</v>
      </c>
      <c r="P115" s="302">
        <f t="shared" si="4"/>
        <v>0</v>
      </c>
      <c r="Q115" s="264" t="str" cm="1">
        <f t="array" aca="1" ref="Q115" ca="1">IF(ISNUMBER(P115),IF(P115=100%,"CUMPLIDA",IF(AND(ISNUMBER(L115),ISNUMBER(INDIRECT("FECHA_"&amp;$B115,1))), IF(L115&lt;=INDIRECT("FECHA_"&amp;$B115,1),"INCUMPLIDA","PROCESO"), "VERIFICAR FECHA")),"SIN VALOR AVANCE")</f>
        <v>PROCESO</v>
      </c>
    </row>
    <row r="116" spans="1:17" ht="108.75">
      <c r="A116" s="356" t="s">
        <v>26</v>
      </c>
      <c r="B116" s="262" t="s">
        <v>27</v>
      </c>
      <c r="C116" s="548" t="s">
        <v>263</v>
      </c>
      <c r="D116" s="548" t="s">
        <v>368</v>
      </c>
      <c r="E116" s="549" t="s">
        <v>369</v>
      </c>
      <c r="F116" s="549" t="s">
        <v>370</v>
      </c>
      <c r="G116" s="195" t="s">
        <v>371</v>
      </c>
      <c r="H116" s="200" t="s">
        <v>372</v>
      </c>
      <c r="I116" s="344" t="s">
        <v>106</v>
      </c>
      <c r="J116" s="341">
        <v>1</v>
      </c>
      <c r="K116" s="194">
        <v>45992</v>
      </c>
      <c r="L116" s="194">
        <v>46172</v>
      </c>
      <c r="M116" s="263">
        <f t="shared" si="2"/>
        <v>25.714285714285715</v>
      </c>
      <c r="N116" s="341">
        <v>0</v>
      </c>
      <c r="O116" s="200" t="s">
        <v>373</v>
      </c>
      <c r="P116" s="302">
        <f t="shared" si="4"/>
        <v>0</v>
      </c>
      <c r="Q116" s="264" t="str" cm="1">
        <f t="array" aca="1" ref="Q116" ca="1">IF(ISNUMBER(P116),IF(P116=100%,"CUMPLIDA",IF(AND(ISNUMBER(L116),ISNUMBER(INDIRECT("FECHA_"&amp;$B116,1))), IF(L116&lt;=INDIRECT("FECHA_"&amp;$B116,1),"INCUMPLIDA","PROCESO"), "VERIFICAR FECHA")),"SIN VALOR AVANCE")</f>
        <v>PROCESO</v>
      </c>
    </row>
    <row r="117" spans="1:17" ht="108.75">
      <c r="A117" s="356" t="s">
        <v>26</v>
      </c>
      <c r="B117" s="262" t="s">
        <v>27</v>
      </c>
      <c r="C117" s="548"/>
      <c r="D117" s="548"/>
      <c r="E117" s="549"/>
      <c r="F117" s="549"/>
      <c r="G117" s="195" t="s">
        <v>169</v>
      </c>
      <c r="H117" s="200" t="s">
        <v>374</v>
      </c>
      <c r="I117" s="344" t="s">
        <v>375</v>
      </c>
      <c r="J117" s="341">
        <v>1</v>
      </c>
      <c r="K117" s="194">
        <v>46174</v>
      </c>
      <c r="L117" s="194">
        <v>46325</v>
      </c>
      <c r="M117" s="263">
        <f t="shared" si="2"/>
        <v>21.571428571428573</v>
      </c>
      <c r="N117" s="341">
        <v>0</v>
      </c>
      <c r="O117" s="200" t="s">
        <v>373</v>
      </c>
      <c r="P117" s="302">
        <f t="shared" si="4"/>
        <v>0</v>
      </c>
      <c r="Q117" s="264" t="str" cm="1">
        <f t="array" aca="1" ref="Q117" ca="1">IF(ISNUMBER(P117),IF(P117=100%,"CUMPLIDA",IF(AND(ISNUMBER(L117),ISNUMBER(INDIRECT("FECHA_"&amp;$B117,1))), IF(L117&lt;=INDIRECT("FECHA_"&amp;$B117,1),"INCUMPLIDA","PROCESO"), "VERIFICAR FECHA")),"SIN VALOR AVANCE")</f>
        <v>PROCESO</v>
      </c>
    </row>
    <row r="118" spans="1:17" ht="108.75">
      <c r="A118" s="356" t="s">
        <v>26</v>
      </c>
      <c r="B118" s="262" t="s">
        <v>27</v>
      </c>
      <c r="C118" s="548"/>
      <c r="D118" s="548"/>
      <c r="E118" s="549"/>
      <c r="F118" s="549"/>
      <c r="G118" s="549" t="s">
        <v>376</v>
      </c>
      <c r="H118" s="200" t="s">
        <v>377</v>
      </c>
      <c r="I118" s="344" t="s">
        <v>171</v>
      </c>
      <c r="J118" s="341">
        <v>5</v>
      </c>
      <c r="K118" s="194">
        <v>46327</v>
      </c>
      <c r="L118" s="194">
        <v>46783</v>
      </c>
      <c r="M118" s="263">
        <f t="shared" si="2"/>
        <v>65.142857142857139</v>
      </c>
      <c r="N118" s="341">
        <v>0</v>
      </c>
      <c r="O118" s="200" t="s">
        <v>373</v>
      </c>
      <c r="P118" s="302">
        <f t="shared" si="4"/>
        <v>0</v>
      </c>
      <c r="Q118" s="264" t="str" cm="1">
        <f t="array" aca="1" ref="Q118" ca="1">IF(ISNUMBER(P118),IF(P118=100%,"CUMPLIDA",IF(AND(ISNUMBER(L118),ISNUMBER(INDIRECT("FECHA_"&amp;$B118,1))), IF(L118&lt;=INDIRECT("FECHA_"&amp;$B118,1),"INCUMPLIDA","PROCESO"), "VERIFICAR FECHA")),"SIN VALOR AVANCE")</f>
        <v>PROCESO</v>
      </c>
    </row>
    <row r="119" spans="1:17" ht="180">
      <c r="A119" s="356" t="s">
        <v>26</v>
      </c>
      <c r="B119" s="262" t="s">
        <v>27</v>
      </c>
      <c r="C119" s="548"/>
      <c r="D119" s="548"/>
      <c r="E119" s="549"/>
      <c r="F119" s="549"/>
      <c r="G119" s="549"/>
      <c r="H119" s="200" t="s">
        <v>378</v>
      </c>
      <c r="I119" s="200" t="s">
        <v>379</v>
      </c>
      <c r="J119" s="341">
        <v>3</v>
      </c>
      <c r="K119" s="194">
        <v>46357</v>
      </c>
      <c r="L119" s="194">
        <v>46691</v>
      </c>
      <c r="M119" s="263">
        <f t="shared" si="2"/>
        <v>47.714285714285715</v>
      </c>
      <c r="N119" s="341">
        <v>0</v>
      </c>
      <c r="O119" s="200" t="s">
        <v>373</v>
      </c>
      <c r="P119" s="302">
        <f t="shared" si="4"/>
        <v>0</v>
      </c>
      <c r="Q119" s="264" t="str" cm="1">
        <f t="array" aca="1" ref="Q119" ca="1">IF(ISNUMBER(P119),IF(P119=100%,"CUMPLIDA",IF(AND(ISNUMBER(L119),ISNUMBER(INDIRECT("FECHA_"&amp;$B119,1))), IF(L119&lt;=INDIRECT("FECHA_"&amp;$B119,1),"INCUMPLIDA","PROCESO"), "VERIFICAR FECHA")),"SIN VALOR AVANCE")</f>
        <v>PROCESO</v>
      </c>
    </row>
    <row r="120" spans="1:17" ht="91.5">
      <c r="A120" s="356" t="s">
        <v>26</v>
      </c>
      <c r="B120" s="262" t="s">
        <v>27</v>
      </c>
      <c r="C120" s="542" t="s">
        <v>263</v>
      </c>
      <c r="D120" s="542" t="s">
        <v>380</v>
      </c>
      <c r="E120" s="557" t="s">
        <v>381</v>
      </c>
      <c r="F120" s="557" t="s">
        <v>382</v>
      </c>
      <c r="G120" s="549" t="s">
        <v>383</v>
      </c>
      <c r="H120" s="200" t="s">
        <v>384</v>
      </c>
      <c r="I120" s="200" t="s">
        <v>385</v>
      </c>
      <c r="J120" s="341">
        <v>1</v>
      </c>
      <c r="K120" s="194">
        <v>46082</v>
      </c>
      <c r="L120" s="194">
        <v>46418</v>
      </c>
      <c r="M120" s="263">
        <f t="shared" si="2"/>
        <v>48</v>
      </c>
      <c r="N120" s="341">
        <v>0</v>
      </c>
      <c r="O120" s="200" t="s">
        <v>386</v>
      </c>
      <c r="P120" s="302">
        <f t="shared" si="4"/>
        <v>0</v>
      </c>
      <c r="Q120" s="264" t="str" cm="1">
        <f t="array" aca="1" ref="Q120" ca="1">IF(ISNUMBER(P120),IF(P120=100%,"CUMPLIDA",IF(AND(ISNUMBER(L120),ISNUMBER(INDIRECT("FECHA_"&amp;$B120,1))), IF(L120&lt;=INDIRECT("FECHA_"&amp;$B120,1),"INCUMPLIDA","PROCESO"), "VERIFICAR FECHA")),"SIN VALOR AVANCE")</f>
        <v>PROCESO</v>
      </c>
    </row>
    <row r="121" spans="1:17" ht="91.5">
      <c r="A121" s="356" t="s">
        <v>26</v>
      </c>
      <c r="B121" s="262" t="s">
        <v>27</v>
      </c>
      <c r="C121" s="543"/>
      <c r="D121" s="543"/>
      <c r="E121" s="558"/>
      <c r="F121" s="558"/>
      <c r="G121" s="549"/>
      <c r="H121" s="200" t="s">
        <v>387</v>
      </c>
      <c r="I121" s="200" t="s">
        <v>388</v>
      </c>
      <c r="J121" s="341">
        <v>1</v>
      </c>
      <c r="K121" s="194">
        <v>46419</v>
      </c>
      <c r="L121" s="194">
        <v>46446</v>
      </c>
      <c r="M121" s="263">
        <f t="shared" si="2"/>
        <v>3.8571428571428572</v>
      </c>
      <c r="N121" s="341">
        <v>0</v>
      </c>
      <c r="O121" s="200" t="s">
        <v>389</v>
      </c>
      <c r="P121" s="302">
        <f t="shared" si="4"/>
        <v>0</v>
      </c>
      <c r="Q121" s="264" t="str" cm="1">
        <f t="array" aca="1" ref="Q121" ca="1">IF(ISNUMBER(P121),IF(P121=100%,"CUMPLIDA",IF(AND(ISNUMBER(L121),ISNUMBER(INDIRECT("FECHA_"&amp;$B121,1))), IF(L121&lt;=INDIRECT("FECHA_"&amp;$B121,1),"INCUMPLIDA","PROCESO"), "VERIFICAR FECHA")),"SIN VALOR AVANCE")</f>
        <v>PROCESO</v>
      </c>
    </row>
    <row r="122" spans="1:17" ht="90.75">
      <c r="A122" s="356" t="s">
        <v>26</v>
      </c>
      <c r="B122" s="262" t="s">
        <v>27</v>
      </c>
      <c r="C122" s="543"/>
      <c r="D122" s="543"/>
      <c r="E122" s="558"/>
      <c r="F122" s="558"/>
      <c r="G122" s="549" t="s">
        <v>390</v>
      </c>
      <c r="H122" s="200" t="s">
        <v>391</v>
      </c>
      <c r="I122" s="200" t="s">
        <v>392</v>
      </c>
      <c r="J122" s="341">
        <v>1</v>
      </c>
      <c r="K122" s="194">
        <v>46082</v>
      </c>
      <c r="L122" s="194">
        <v>46418</v>
      </c>
      <c r="M122" s="263">
        <f t="shared" si="2"/>
        <v>48</v>
      </c>
      <c r="N122" s="341">
        <v>0</v>
      </c>
      <c r="O122" s="200" t="s">
        <v>393</v>
      </c>
      <c r="P122" s="302">
        <f t="shared" si="4"/>
        <v>0</v>
      </c>
      <c r="Q122" s="264" t="str" cm="1">
        <f t="array" aca="1" ref="Q122" ca="1">IF(ISNUMBER(P122),IF(P122=100%,"CUMPLIDA",IF(AND(ISNUMBER(L122),ISNUMBER(INDIRECT("FECHA_"&amp;$B122,1))), IF(L122&lt;=INDIRECT("FECHA_"&amp;$B122,1),"INCUMPLIDA","PROCESO"), "VERIFICAR FECHA")),"SIN VALOR AVANCE")</f>
        <v>PROCESO</v>
      </c>
    </row>
    <row r="123" spans="1:17" ht="90.75">
      <c r="A123" s="356" t="s">
        <v>26</v>
      </c>
      <c r="B123" s="262" t="s">
        <v>27</v>
      </c>
      <c r="C123" s="543"/>
      <c r="D123" s="543"/>
      <c r="E123" s="558"/>
      <c r="F123" s="558"/>
      <c r="G123" s="549"/>
      <c r="H123" s="200" t="s">
        <v>394</v>
      </c>
      <c r="I123" s="200" t="s">
        <v>388</v>
      </c>
      <c r="J123" s="341">
        <v>1</v>
      </c>
      <c r="K123" s="194">
        <v>46419</v>
      </c>
      <c r="L123" s="194">
        <v>46446</v>
      </c>
      <c r="M123" s="263">
        <f t="shared" si="2"/>
        <v>3.8571428571428572</v>
      </c>
      <c r="N123" s="341">
        <v>0</v>
      </c>
      <c r="O123" s="200" t="s">
        <v>395</v>
      </c>
      <c r="P123" s="302">
        <f t="shared" si="4"/>
        <v>0</v>
      </c>
      <c r="Q123" s="264" t="str" cm="1">
        <f t="array" aca="1" ref="Q123" ca="1">IF(ISNUMBER(P123),IF(P123=100%,"CUMPLIDA",IF(AND(ISNUMBER(L123),ISNUMBER(INDIRECT("FECHA_"&amp;$B123,1))), IF(L123&lt;=INDIRECT("FECHA_"&amp;$B123,1),"INCUMPLIDA","PROCESO"), "VERIFICAR FECHA")),"SIN VALOR AVANCE")</f>
        <v>PROCESO</v>
      </c>
    </row>
    <row r="124" spans="1:17" ht="91.5">
      <c r="A124" s="356" t="s">
        <v>26</v>
      </c>
      <c r="B124" s="262" t="s">
        <v>27</v>
      </c>
      <c r="C124" s="543"/>
      <c r="D124" s="543"/>
      <c r="E124" s="558"/>
      <c r="F124" s="558"/>
      <c r="G124" s="195" t="s">
        <v>396</v>
      </c>
      <c r="H124" s="200" t="s">
        <v>397</v>
      </c>
      <c r="I124" s="200" t="s">
        <v>398</v>
      </c>
      <c r="J124" s="341">
        <v>1</v>
      </c>
      <c r="K124" s="194">
        <v>46082</v>
      </c>
      <c r="L124" s="194">
        <v>46418</v>
      </c>
      <c r="M124" s="263">
        <f t="shared" si="2"/>
        <v>48</v>
      </c>
      <c r="N124" s="341">
        <v>0</v>
      </c>
      <c r="O124" s="200" t="s">
        <v>399</v>
      </c>
      <c r="P124" s="302">
        <f t="shared" si="4"/>
        <v>0</v>
      </c>
      <c r="Q124" s="264" t="str" cm="1">
        <f t="array" aca="1" ref="Q124" ca="1">IF(ISNUMBER(P124),IF(P124=100%,"CUMPLIDA",IF(AND(ISNUMBER(L124),ISNUMBER(INDIRECT("FECHA_"&amp;$B124,1))), IF(L124&lt;=INDIRECT("FECHA_"&amp;$B124,1),"INCUMPLIDA","PROCESO"), "VERIFICAR FECHA")),"SIN VALOR AVANCE")</f>
        <v>PROCESO</v>
      </c>
    </row>
    <row r="125" spans="1:17" ht="91.5">
      <c r="A125" s="356" t="s">
        <v>26</v>
      </c>
      <c r="B125" s="262" t="s">
        <v>27</v>
      </c>
      <c r="C125" s="543"/>
      <c r="D125" s="543"/>
      <c r="E125" s="558"/>
      <c r="F125" s="558"/>
      <c r="G125" s="195" t="s">
        <v>400</v>
      </c>
      <c r="H125" s="200" t="s">
        <v>401</v>
      </c>
      <c r="I125" s="200" t="s">
        <v>402</v>
      </c>
      <c r="J125" s="341">
        <v>2</v>
      </c>
      <c r="K125" s="194">
        <v>46082</v>
      </c>
      <c r="L125" s="194">
        <v>46418</v>
      </c>
      <c r="M125" s="263">
        <f t="shared" si="2"/>
        <v>48</v>
      </c>
      <c r="N125" s="341">
        <v>0</v>
      </c>
      <c r="O125" s="200" t="s">
        <v>399</v>
      </c>
      <c r="P125" s="302">
        <f t="shared" si="4"/>
        <v>0</v>
      </c>
      <c r="Q125" s="264" t="str" cm="1">
        <f t="array" aca="1" ref="Q125" ca="1">IF(ISNUMBER(P125),IF(P125=100%,"CUMPLIDA",IF(AND(ISNUMBER(L125),ISNUMBER(INDIRECT("FECHA_"&amp;$B125,1))), IF(L125&lt;=INDIRECT("FECHA_"&amp;$B125,1),"INCUMPLIDA","PROCESO"), "VERIFICAR FECHA")),"SIN VALOR AVANCE")</f>
        <v>PROCESO</v>
      </c>
    </row>
    <row r="126" spans="1:17" ht="91.5">
      <c r="A126" s="356" t="s">
        <v>26</v>
      </c>
      <c r="B126" s="262" t="s">
        <v>27</v>
      </c>
      <c r="C126" s="543"/>
      <c r="D126" s="543"/>
      <c r="E126" s="558"/>
      <c r="F126" s="558"/>
      <c r="G126" s="195" t="s">
        <v>371</v>
      </c>
      <c r="H126" s="200" t="s">
        <v>372</v>
      </c>
      <c r="I126" s="200" t="s">
        <v>106</v>
      </c>
      <c r="J126" s="341">
        <v>1</v>
      </c>
      <c r="K126" s="194">
        <v>45992</v>
      </c>
      <c r="L126" s="194">
        <v>46172</v>
      </c>
      <c r="M126" s="263">
        <f t="shared" si="2"/>
        <v>25.714285714285715</v>
      </c>
      <c r="N126" s="341">
        <v>0</v>
      </c>
      <c r="O126" s="200" t="s">
        <v>403</v>
      </c>
      <c r="P126" s="302">
        <f t="shared" si="4"/>
        <v>0</v>
      </c>
      <c r="Q126" s="264" t="str" cm="1">
        <f t="array" aca="1" ref="Q126" ca="1">IF(ISNUMBER(P126),IF(P126=100%,"CUMPLIDA",IF(AND(ISNUMBER(L126),ISNUMBER(INDIRECT("FECHA_"&amp;$B126,1))), IF(L126&lt;=INDIRECT("FECHA_"&amp;$B126,1),"INCUMPLIDA","PROCESO"), "VERIFICAR FECHA")),"SIN VALOR AVANCE")</f>
        <v>PROCESO</v>
      </c>
    </row>
    <row r="127" spans="1:17" ht="105.75">
      <c r="A127" s="356" t="s">
        <v>26</v>
      </c>
      <c r="B127" s="262" t="s">
        <v>27</v>
      </c>
      <c r="C127" s="543"/>
      <c r="D127" s="543"/>
      <c r="E127" s="558"/>
      <c r="F127" s="558"/>
      <c r="G127" s="195" t="s">
        <v>169</v>
      </c>
      <c r="H127" s="200" t="s">
        <v>404</v>
      </c>
      <c r="I127" s="200" t="s">
        <v>375</v>
      </c>
      <c r="J127" s="341">
        <v>1</v>
      </c>
      <c r="K127" s="194">
        <v>46174</v>
      </c>
      <c r="L127" s="194">
        <v>46325</v>
      </c>
      <c r="M127" s="263">
        <f>(L127-K127)/7</f>
        <v>21.571428571428573</v>
      </c>
      <c r="N127" s="341">
        <v>0</v>
      </c>
      <c r="O127" s="200" t="s">
        <v>405</v>
      </c>
      <c r="P127" s="302">
        <f t="shared" si="4"/>
        <v>0</v>
      </c>
      <c r="Q127" s="264" t="str" cm="1">
        <f t="array" aca="1" ref="Q127" ca="1">IF(ISNUMBER(P127),IF(P127=100%,"CUMPLIDA",IF(AND(ISNUMBER(L127),ISNUMBER(INDIRECT("FECHA_"&amp;$B127,1))), IF(L127&lt;=INDIRECT("FECHA_"&amp;$B127,1),"INCUMPLIDA","PROCESO"), "VERIFICAR FECHA")),"SIN VALOR AVANCE")</f>
        <v>PROCESO</v>
      </c>
    </row>
    <row r="128" spans="1:17" ht="105.75">
      <c r="A128" s="356" t="s">
        <v>26</v>
      </c>
      <c r="B128" s="262" t="s">
        <v>27</v>
      </c>
      <c r="C128" s="543"/>
      <c r="D128" s="543"/>
      <c r="E128" s="558"/>
      <c r="F128" s="558"/>
      <c r="G128" s="549" t="s">
        <v>172</v>
      </c>
      <c r="H128" s="200" t="s">
        <v>406</v>
      </c>
      <c r="I128" s="200" t="s">
        <v>171</v>
      </c>
      <c r="J128" s="341">
        <v>4</v>
      </c>
      <c r="K128" s="194">
        <v>46327</v>
      </c>
      <c r="L128" s="194">
        <v>46783</v>
      </c>
      <c r="M128" s="263">
        <f>(L128-K128)/7</f>
        <v>65.142857142857139</v>
      </c>
      <c r="N128" s="341">
        <v>0</v>
      </c>
      <c r="O128" s="200" t="s">
        <v>405</v>
      </c>
      <c r="P128" s="302">
        <f t="shared" si="4"/>
        <v>0</v>
      </c>
      <c r="Q128" s="264" t="str" cm="1">
        <f t="array" aca="1" ref="Q128" ca="1">IF(ISNUMBER(P128),IF(P128=100%,"CUMPLIDA",IF(AND(ISNUMBER(L128),ISNUMBER(INDIRECT("FECHA_"&amp;$B128,1))), IF(L128&lt;=INDIRECT("FECHA_"&amp;$B128,1),"INCUMPLIDA","PROCESO"), "VERIFICAR FECHA")),"SIN VALOR AVANCE")</f>
        <v>PROCESO</v>
      </c>
    </row>
    <row r="129" spans="1:17" ht="180">
      <c r="A129" s="356" t="s">
        <v>26</v>
      </c>
      <c r="B129" s="262" t="s">
        <v>27</v>
      </c>
      <c r="C129" s="543"/>
      <c r="D129" s="543"/>
      <c r="E129" s="558"/>
      <c r="F129" s="558"/>
      <c r="G129" s="549"/>
      <c r="H129" s="200" t="s">
        <v>378</v>
      </c>
      <c r="I129" s="200" t="s">
        <v>379</v>
      </c>
      <c r="J129" s="341">
        <v>3</v>
      </c>
      <c r="K129" s="194">
        <v>46357</v>
      </c>
      <c r="L129" s="194">
        <v>46691</v>
      </c>
      <c r="M129" s="263">
        <f>(L129-K129)/7</f>
        <v>47.714285714285715</v>
      </c>
      <c r="N129" s="341">
        <v>0</v>
      </c>
      <c r="O129" s="200" t="s">
        <v>405</v>
      </c>
      <c r="P129" s="302">
        <f t="shared" si="4"/>
        <v>0</v>
      </c>
      <c r="Q129" s="264" t="str" cm="1">
        <f t="array" aca="1" ref="Q129" ca="1">IF(ISNUMBER(P129),IF(P129=100%,"CUMPLIDA",IF(AND(ISNUMBER(L129),ISNUMBER(INDIRECT("FECHA_"&amp;$B129,1))), IF(L129&lt;=INDIRECT("FECHA_"&amp;$B129,1),"INCUMPLIDA","PROCESO"), "VERIFICAR FECHA")),"SIN VALOR AVANCE")</f>
        <v>PROCESO</v>
      </c>
    </row>
    <row r="130" spans="1:17" ht="77.25">
      <c r="A130" s="356" t="s">
        <v>26</v>
      </c>
      <c r="B130" s="262" t="s">
        <v>27</v>
      </c>
      <c r="C130" s="543"/>
      <c r="D130" s="543"/>
      <c r="E130" s="558"/>
      <c r="F130" s="558"/>
      <c r="G130" s="195" t="s">
        <v>407</v>
      </c>
      <c r="H130" s="200" t="s">
        <v>408</v>
      </c>
      <c r="I130" s="200" t="s">
        <v>409</v>
      </c>
      <c r="J130" s="341">
        <v>1</v>
      </c>
      <c r="K130" s="194">
        <v>46082</v>
      </c>
      <c r="L130" s="194">
        <v>46418</v>
      </c>
      <c r="M130" s="263">
        <f t="shared" ref="M130:M142" si="5">(L130-K130)/7</f>
        <v>48</v>
      </c>
      <c r="N130" s="341">
        <v>0</v>
      </c>
      <c r="O130" s="200" t="s">
        <v>410</v>
      </c>
      <c r="P130" s="302">
        <f t="shared" si="4"/>
        <v>0</v>
      </c>
      <c r="Q130" s="264" t="str" cm="1">
        <f t="array" aca="1" ref="Q130" ca="1">IF(ISNUMBER(P130),IF(P130=100%,"CUMPLIDA",IF(AND(ISNUMBER(L130),ISNUMBER(INDIRECT("FECHA_"&amp;$B130,1))), IF(L130&lt;=INDIRECT("FECHA_"&amp;$B130,1),"INCUMPLIDA","PROCESO"), "VERIFICAR FECHA")),"SIN VALOR AVANCE")</f>
        <v>PROCESO</v>
      </c>
    </row>
    <row r="131" spans="1:17" ht="105.75">
      <c r="A131" s="356" t="s">
        <v>26</v>
      </c>
      <c r="B131" s="262" t="s">
        <v>27</v>
      </c>
      <c r="C131" s="543"/>
      <c r="D131" s="543"/>
      <c r="E131" s="558"/>
      <c r="F131" s="558"/>
      <c r="G131" s="195" t="s">
        <v>371</v>
      </c>
      <c r="H131" s="200" t="s">
        <v>372</v>
      </c>
      <c r="I131" s="200" t="s">
        <v>106</v>
      </c>
      <c r="J131" s="341">
        <v>1</v>
      </c>
      <c r="K131" s="194">
        <v>45992</v>
      </c>
      <c r="L131" s="194">
        <v>46172</v>
      </c>
      <c r="M131" s="263">
        <f t="shared" si="5"/>
        <v>25.714285714285715</v>
      </c>
      <c r="N131" s="341">
        <v>0</v>
      </c>
      <c r="O131" s="200" t="s">
        <v>405</v>
      </c>
      <c r="P131" s="302">
        <f t="shared" si="4"/>
        <v>0</v>
      </c>
      <c r="Q131" s="264" t="str" cm="1">
        <f t="array" aca="1" ref="Q131" ca="1">IF(ISNUMBER(P131),IF(P131=100%,"CUMPLIDA",IF(AND(ISNUMBER(L131),ISNUMBER(INDIRECT("FECHA_"&amp;$B131,1))), IF(L131&lt;=INDIRECT("FECHA_"&amp;$B131,1),"INCUMPLIDA","PROCESO"), "VERIFICAR FECHA")),"SIN VALOR AVANCE")</f>
        <v>PROCESO</v>
      </c>
    </row>
    <row r="132" spans="1:17" ht="105.75">
      <c r="A132" s="356" t="s">
        <v>26</v>
      </c>
      <c r="B132" s="262" t="s">
        <v>27</v>
      </c>
      <c r="C132" s="543"/>
      <c r="D132" s="543"/>
      <c r="E132" s="558"/>
      <c r="F132" s="558"/>
      <c r="G132" s="195" t="s">
        <v>169</v>
      </c>
      <c r="H132" s="200" t="s">
        <v>374</v>
      </c>
      <c r="I132" s="200" t="s">
        <v>375</v>
      </c>
      <c r="J132" s="341">
        <v>1</v>
      </c>
      <c r="K132" s="194">
        <v>46174</v>
      </c>
      <c r="L132" s="194">
        <v>46325</v>
      </c>
      <c r="M132" s="263">
        <f t="shared" si="5"/>
        <v>21.571428571428573</v>
      </c>
      <c r="N132" s="341">
        <v>0</v>
      </c>
      <c r="O132" s="200" t="s">
        <v>405</v>
      </c>
      <c r="P132" s="302">
        <f t="shared" si="4"/>
        <v>0</v>
      </c>
      <c r="Q132" s="264" t="str" cm="1">
        <f t="array" aca="1" ref="Q132" ca="1">IF(ISNUMBER(P132),IF(P132=100%,"CUMPLIDA",IF(AND(ISNUMBER(L132),ISNUMBER(INDIRECT("FECHA_"&amp;$B132,1))), IF(L132&lt;=INDIRECT("FECHA_"&amp;$B132,1),"INCUMPLIDA","PROCESO"), "VERIFICAR FECHA")),"SIN VALOR AVANCE")</f>
        <v>PROCESO</v>
      </c>
    </row>
    <row r="133" spans="1:17" ht="105.75">
      <c r="A133" s="356" t="s">
        <v>26</v>
      </c>
      <c r="B133" s="262" t="s">
        <v>27</v>
      </c>
      <c r="C133" s="543"/>
      <c r="D133" s="543"/>
      <c r="E133" s="558"/>
      <c r="F133" s="558"/>
      <c r="G133" s="557" t="s">
        <v>376</v>
      </c>
      <c r="H133" s="200" t="s">
        <v>377</v>
      </c>
      <c r="I133" s="200" t="s">
        <v>171</v>
      </c>
      <c r="J133" s="341">
        <v>4</v>
      </c>
      <c r="K133" s="194">
        <v>46327</v>
      </c>
      <c r="L133" s="194">
        <v>46783</v>
      </c>
      <c r="M133" s="263">
        <f t="shared" si="5"/>
        <v>65.142857142857139</v>
      </c>
      <c r="N133" s="341">
        <v>0</v>
      </c>
      <c r="O133" s="200" t="s">
        <v>405</v>
      </c>
      <c r="P133" s="302">
        <f t="shared" si="4"/>
        <v>0</v>
      </c>
      <c r="Q133" s="264" t="str" cm="1">
        <f t="array" aca="1" ref="Q133" ca="1">IF(ISNUMBER(P133),IF(P133=100%,"CUMPLIDA",IF(AND(ISNUMBER(L133),ISNUMBER(INDIRECT("FECHA_"&amp;$B133,1))), IF(L133&lt;=INDIRECT("FECHA_"&amp;$B133,1),"INCUMPLIDA","PROCESO"), "VERIFICAR FECHA")),"SIN VALOR AVANCE")</f>
        <v>PROCESO</v>
      </c>
    </row>
    <row r="134" spans="1:17" ht="180">
      <c r="A134" s="356" t="s">
        <v>26</v>
      </c>
      <c r="B134" s="262" t="s">
        <v>27</v>
      </c>
      <c r="C134" s="544"/>
      <c r="D134" s="544"/>
      <c r="E134" s="559"/>
      <c r="F134" s="559"/>
      <c r="G134" s="559"/>
      <c r="H134" s="200" t="s">
        <v>378</v>
      </c>
      <c r="I134" s="200" t="s">
        <v>379</v>
      </c>
      <c r="J134" s="341">
        <v>3</v>
      </c>
      <c r="K134" s="194">
        <v>46357</v>
      </c>
      <c r="L134" s="194">
        <v>46691</v>
      </c>
      <c r="M134" s="263">
        <f t="shared" si="5"/>
        <v>47.714285714285715</v>
      </c>
      <c r="N134" s="341">
        <v>0</v>
      </c>
      <c r="O134" s="200" t="s">
        <v>405</v>
      </c>
      <c r="P134" s="302">
        <f t="shared" si="4"/>
        <v>0</v>
      </c>
      <c r="Q134" s="264" t="str" cm="1">
        <f t="array" aca="1" ref="Q134" ca="1">IF(ISNUMBER(P134),IF(P134=100%,"CUMPLIDA",IF(AND(ISNUMBER(L134),ISNUMBER(INDIRECT("FECHA_"&amp;$B134,1))), IF(L134&lt;=INDIRECT("FECHA_"&amp;$B134,1),"INCUMPLIDA","PROCESO"), "VERIFICAR FECHA")),"SIN VALOR AVANCE")</f>
        <v>PROCESO</v>
      </c>
    </row>
    <row r="135" spans="1:17" ht="61.5">
      <c r="A135" s="356" t="s">
        <v>26</v>
      </c>
      <c r="B135" s="262" t="s">
        <v>27</v>
      </c>
      <c r="C135" s="548" t="s">
        <v>263</v>
      </c>
      <c r="D135" s="548" t="s">
        <v>411</v>
      </c>
      <c r="E135" s="549" t="s">
        <v>412</v>
      </c>
      <c r="F135" s="549" t="s">
        <v>413</v>
      </c>
      <c r="G135" s="549" t="s">
        <v>414</v>
      </c>
      <c r="H135" s="200" t="s">
        <v>415</v>
      </c>
      <c r="I135" s="200" t="s">
        <v>303</v>
      </c>
      <c r="J135" s="341">
        <v>1</v>
      </c>
      <c r="K135" s="194">
        <v>45992</v>
      </c>
      <c r="L135" s="194">
        <v>46112</v>
      </c>
      <c r="M135" s="263">
        <f t="shared" si="5"/>
        <v>17.142857142857142</v>
      </c>
      <c r="N135" s="341">
        <v>0</v>
      </c>
      <c r="O135" s="200" t="s">
        <v>416</v>
      </c>
      <c r="P135" s="302">
        <f t="shared" si="4"/>
        <v>0</v>
      </c>
      <c r="Q135" s="264" t="str" cm="1">
        <f t="array" aca="1" ref="Q135" ca="1">IF(ISNUMBER(P135),IF(P135=100%,"CUMPLIDA",IF(AND(ISNUMBER(L135),ISNUMBER(INDIRECT("FECHA_"&amp;$B135,1))), IF(L135&lt;=INDIRECT("FECHA_"&amp;$B135,1),"INCUMPLIDA","PROCESO"), "VERIFICAR FECHA")),"SIN VALOR AVANCE")</f>
        <v>PROCESO</v>
      </c>
    </row>
    <row r="136" spans="1:17" ht="60.75">
      <c r="A136" s="356" t="s">
        <v>26</v>
      </c>
      <c r="B136" s="262" t="s">
        <v>27</v>
      </c>
      <c r="C136" s="548"/>
      <c r="D136" s="548"/>
      <c r="E136" s="549"/>
      <c r="F136" s="549"/>
      <c r="G136" s="549"/>
      <c r="H136" s="200" t="s">
        <v>417</v>
      </c>
      <c r="I136" s="200" t="s">
        <v>418</v>
      </c>
      <c r="J136" s="341">
        <v>1</v>
      </c>
      <c r="K136" s="194">
        <v>45992</v>
      </c>
      <c r="L136" s="194">
        <v>46112</v>
      </c>
      <c r="M136" s="263">
        <f t="shared" si="5"/>
        <v>17.142857142857142</v>
      </c>
      <c r="N136" s="341">
        <v>0</v>
      </c>
      <c r="O136" s="200" t="s">
        <v>419</v>
      </c>
      <c r="P136" s="302">
        <f t="shared" si="4"/>
        <v>0</v>
      </c>
      <c r="Q136" s="264" t="str" cm="1">
        <f t="array" aca="1" ref="Q136" ca="1">IF(ISNUMBER(P136),IF(P136=100%,"CUMPLIDA",IF(AND(ISNUMBER(L136),ISNUMBER(INDIRECT("FECHA_"&amp;$B136,1))), IF(L136&lt;=INDIRECT("FECHA_"&amp;$B136,1),"INCUMPLIDA","PROCESO"), "VERIFICAR FECHA")),"SIN VALOR AVANCE")</f>
        <v>PROCESO</v>
      </c>
    </row>
    <row r="137" spans="1:17" ht="61.5">
      <c r="A137" s="356" t="s">
        <v>26</v>
      </c>
      <c r="B137" s="262" t="s">
        <v>27</v>
      </c>
      <c r="C137" s="548"/>
      <c r="D137" s="548"/>
      <c r="E137" s="549"/>
      <c r="F137" s="549"/>
      <c r="G137" s="549"/>
      <c r="H137" s="200" t="s">
        <v>420</v>
      </c>
      <c r="I137" s="200" t="s">
        <v>282</v>
      </c>
      <c r="J137" s="341">
        <v>1</v>
      </c>
      <c r="K137" s="194">
        <v>46113</v>
      </c>
      <c r="L137" s="194">
        <v>46203</v>
      </c>
      <c r="M137" s="263">
        <f t="shared" si="5"/>
        <v>12.857142857142858</v>
      </c>
      <c r="N137" s="341">
        <v>0</v>
      </c>
      <c r="O137" s="200" t="s">
        <v>416</v>
      </c>
      <c r="P137" s="302">
        <f t="shared" si="4"/>
        <v>0</v>
      </c>
      <c r="Q137" s="264" t="str" cm="1">
        <f t="array" aca="1" ref="Q137" ca="1">IF(ISNUMBER(P137),IF(P137=100%,"CUMPLIDA",IF(AND(ISNUMBER(L137),ISNUMBER(INDIRECT("FECHA_"&amp;$B137,1))), IF(L137&lt;=INDIRECT("FECHA_"&amp;$B137,1),"INCUMPLIDA","PROCESO"), "VERIFICAR FECHA")),"SIN VALOR AVANCE")</f>
        <v>PROCESO</v>
      </c>
    </row>
    <row r="138" spans="1:17" ht="61.5">
      <c r="A138" s="356" t="s">
        <v>26</v>
      </c>
      <c r="B138" s="262" t="s">
        <v>27</v>
      </c>
      <c r="C138" s="548"/>
      <c r="D138" s="548"/>
      <c r="E138" s="549"/>
      <c r="F138" s="549"/>
      <c r="G138" s="549"/>
      <c r="H138" s="200" t="s">
        <v>421</v>
      </c>
      <c r="I138" s="200" t="s">
        <v>422</v>
      </c>
      <c r="J138" s="341">
        <v>12</v>
      </c>
      <c r="K138" s="194">
        <v>46023</v>
      </c>
      <c r="L138" s="194">
        <v>46387</v>
      </c>
      <c r="M138" s="263">
        <f t="shared" si="5"/>
        <v>52</v>
      </c>
      <c r="N138" s="341">
        <v>0</v>
      </c>
      <c r="O138" s="200" t="s">
        <v>416</v>
      </c>
      <c r="P138" s="302">
        <f t="shared" si="4"/>
        <v>0</v>
      </c>
      <c r="Q138" s="264" t="str" cm="1">
        <f t="array" aca="1" ref="Q138" ca="1">IF(ISNUMBER(P138),IF(P138=100%,"CUMPLIDA",IF(AND(ISNUMBER(L138),ISNUMBER(INDIRECT("FECHA_"&amp;$B138,1))), IF(L138&lt;=INDIRECT("FECHA_"&amp;$B138,1),"INCUMPLIDA","PROCESO"), "VERIFICAR FECHA")),"SIN VALOR AVANCE")</f>
        <v>PROCESO</v>
      </c>
    </row>
    <row r="139" spans="1:17" ht="90.75">
      <c r="A139" s="356" t="s">
        <v>26</v>
      </c>
      <c r="B139" s="262" t="s">
        <v>27</v>
      </c>
      <c r="C139" s="548"/>
      <c r="D139" s="548"/>
      <c r="E139" s="549"/>
      <c r="F139" s="549"/>
      <c r="G139" s="549" t="s">
        <v>423</v>
      </c>
      <c r="H139" s="200" t="s">
        <v>424</v>
      </c>
      <c r="I139" s="200" t="s">
        <v>303</v>
      </c>
      <c r="J139" s="341">
        <v>1</v>
      </c>
      <c r="K139" s="194">
        <v>45992</v>
      </c>
      <c r="L139" s="194">
        <v>46203</v>
      </c>
      <c r="M139" s="263">
        <f t="shared" si="5"/>
        <v>30.142857142857142</v>
      </c>
      <c r="N139" s="341">
        <v>0</v>
      </c>
      <c r="O139" s="200" t="s">
        <v>304</v>
      </c>
      <c r="P139" s="302">
        <f t="shared" si="4"/>
        <v>0</v>
      </c>
      <c r="Q139" s="264" t="str" cm="1">
        <f t="array" aca="1" ref="Q139" ca="1">IF(ISNUMBER(P139),IF(P139=100%,"CUMPLIDA",IF(AND(ISNUMBER(L139),ISNUMBER(INDIRECT("FECHA_"&amp;$B139,1))), IF(L139&lt;=INDIRECT("FECHA_"&amp;$B139,1),"INCUMPLIDA","PROCESO"), "VERIFICAR FECHA")),"SIN VALOR AVANCE")</f>
        <v>PROCESO</v>
      </c>
    </row>
    <row r="140" spans="1:17" ht="61.5">
      <c r="A140" s="356" t="s">
        <v>26</v>
      </c>
      <c r="B140" s="262" t="s">
        <v>27</v>
      </c>
      <c r="C140" s="548"/>
      <c r="D140" s="548"/>
      <c r="E140" s="549"/>
      <c r="F140" s="549"/>
      <c r="G140" s="549"/>
      <c r="H140" s="200" t="s">
        <v>425</v>
      </c>
      <c r="I140" s="200" t="s">
        <v>422</v>
      </c>
      <c r="J140" s="341">
        <v>12</v>
      </c>
      <c r="K140" s="194">
        <v>46023</v>
      </c>
      <c r="L140" s="194">
        <v>46387</v>
      </c>
      <c r="M140" s="263">
        <f t="shared" si="5"/>
        <v>52</v>
      </c>
      <c r="N140" s="341">
        <v>0</v>
      </c>
      <c r="O140" s="200" t="s">
        <v>304</v>
      </c>
      <c r="P140" s="302">
        <f t="shared" si="4"/>
        <v>0</v>
      </c>
      <c r="Q140" s="264" t="str" cm="1">
        <f t="array" aca="1" ref="Q140" ca="1">IF(ISNUMBER(P140),IF(P140=100%,"CUMPLIDA",IF(AND(ISNUMBER(L140),ISNUMBER(INDIRECT("FECHA_"&amp;$B140,1))), IF(L140&lt;=INDIRECT("FECHA_"&amp;$B140,1),"INCUMPLIDA","PROCESO"), "VERIFICAR FECHA")),"SIN VALOR AVANCE")</f>
        <v>PROCESO</v>
      </c>
    </row>
    <row r="141" spans="1:17" ht="91.5">
      <c r="A141" s="356" t="s">
        <v>26</v>
      </c>
      <c r="B141" s="262" t="s">
        <v>27</v>
      </c>
      <c r="C141" s="548"/>
      <c r="D141" s="548"/>
      <c r="E141" s="549"/>
      <c r="F141" s="549"/>
      <c r="G141" s="550" t="s">
        <v>426</v>
      </c>
      <c r="H141" s="200" t="s">
        <v>427</v>
      </c>
      <c r="I141" s="200" t="s">
        <v>296</v>
      </c>
      <c r="J141" s="341">
        <v>1</v>
      </c>
      <c r="K141" s="194">
        <v>46023</v>
      </c>
      <c r="L141" s="194">
        <v>46112</v>
      </c>
      <c r="M141" s="263">
        <f t="shared" si="5"/>
        <v>12.714285714285714</v>
      </c>
      <c r="N141" s="341">
        <v>0</v>
      </c>
      <c r="O141" s="200" t="s">
        <v>428</v>
      </c>
      <c r="P141" s="302">
        <f t="shared" si="4"/>
        <v>0</v>
      </c>
      <c r="Q141" s="264" t="str" cm="1">
        <f t="array" aca="1" ref="Q141" ca="1">IF(ISNUMBER(P141),IF(P141=100%,"CUMPLIDA",IF(AND(ISNUMBER(L141),ISNUMBER(INDIRECT("FECHA_"&amp;$B141,1))), IF(L141&lt;=INDIRECT("FECHA_"&amp;$B141,1),"INCUMPLIDA","PROCESO"), "VERIFICAR FECHA")),"SIN VALOR AVANCE")</f>
        <v>PROCESO</v>
      </c>
    </row>
    <row r="142" spans="1:17" ht="91.5">
      <c r="A142" s="356" t="s">
        <v>26</v>
      </c>
      <c r="B142" s="262" t="s">
        <v>27</v>
      </c>
      <c r="C142" s="548"/>
      <c r="D142" s="548"/>
      <c r="E142" s="549"/>
      <c r="F142" s="549"/>
      <c r="G142" s="550"/>
      <c r="H142" s="200" t="s">
        <v>429</v>
      </c>
      <c r="I142" s="200" t="s">
        <v>430</v>
      </c>
      <c r="J142" s="341">
        <v>1</v>
      </c>
      <c r="K142" s="194">
        <v>46023</v>
      </c>
      <c r="L142" s="194">
        <v>46112</v>
      </c>
      <c r="M142" s="263">
        <f t="shared" si="5"/>
        <v>12.714285714285714</v>
      </c>
      <c r="N142" s="341">
        <v>0</v>
      </c>
      <c r="O142" s="200" t="s">
        <v>428</v>
      </c>
      <c r="P142" s="302">
        <f t="shared" si="4"/>
        <v>0</v>
      </c>
      <c r="Q142" s="264" t="str" cm="1">
        <f t="array" aca="1" ref="Q142" ca="1">IF(ISNUMBER(P142),IF(P142=100%,"CUMPLIDA",IF(AND(ISNUMBER(L142),ISNUMBER(INDIRECT("FECHA_"&amp;$B142,1))), IF(L142&lt;=INDIRECT("FECHA_"&amp;$B142,1),"INCUMPLIDA","PROCESO"), "VERIFICAR FECHA")),"SIN VALOR AVANCE")</f>
        <v>PROCESO</v>
      </c>
    </row>
    <row r="143" spans="1:17" ht="60.75">
      <c r="A143" s="356" t="s">
        <v>26</v>
      </c>
      <c r="B143" s="262" t="s">
        <v>27</v>
      </c>
      <c r="C143" s="548"/>
      <c r="D143" s="548"/>
      <c r="E143" s="549"/>
      <c r="F143" s="549"/>
      <c r="G143" s="550"/>
      <c r="H143" s="200" t="s">
        <v>431</v>
      </c>
      <c r="I143" s="200" t="s">
        <v>314</v>
      </c>
      <c r="J143" s="341">
        <v>1</v>
      </c>
      <c r="K143" s="194">
        <v>45992</v>
      </c>
      <c r="L143" s="194">
        <v>46022</v>
      </c>
      <c r="M143" s="263">
        <f>(L143-K143)/7</f>
        <v>4.2857142857142856</v>
      </c>
      <c r="N143" s="341">
        <v>1</v>
      </c>
      <c r="O143" s="200" t="s">
        <v>308</v>
      </c>
      <c r="P143" s="302">
        <f t="shared" si="4"/>
        <v>1</v>
      </c>
      <c r="Q143" s="264" t="str" cm="1">
        <f t="array" aca="1" ref="Q143" ca="1">IF(ISNUMBER(P143),IF(P143=100%,"CUMPLIDA",IF(AND(ISNUMBER(L143),ISNUMBER(INDIRECT("FECHA_"&amp;$B143,1))), IF(L143&lt;=INDIRECT("FECHA_"&amp;$B143,1),"INCUMPLIDA","PROCESO"), "VERIFICAR FECHA")),"SIN VALOR AVANCE")</f>
        <v>CUMPLIDA</v>
      </c>
    </row>
    <row r="144" spans="1:17" ht="210">
      <c r="A144" s="357" t="s">
        <v>432</v>
      </c>
      <c r="B144" s="317" t="s">
        <v>27</v>
      </c>
      <c r="C144" s="548" t="s">
        <v>433</v>
      </c>
      <c r="D144" s="548" t="s">
        <v>434</v>
      </c>
      <c r="E144" s="551" t="s">
        <v>435</v>
      </c>
      <c r="F144" s="549" t="s">
        <v>436</v>
      </c>
      <c r="G144" s="353" t="s">
        <v>437</v>
      </c>
      <c r="H144" s="351" t="s">
        <v>438</v>
      </c>
      <c r="I144" s="358" t="s">
        <v>439</v>
      </c>
      <c r="J144" s="341">
        <v>2</v>
      </c>
      <c r="K144" s="343">
        <v>45509</v>
      </c>
      <c r="L144" s="343">
        <v>45746</v>
      </c>
      <c r="M144" s="263">
        <f t="shared" ref="M144:M207" si="6">(L144-K144)/7</f>
        <v>33.857142857142854</v>
      </c>
      <c r="N144" s="341">
        <v>2</v>
      </c>
      <c r="O144" s="200" t="s">
        <v>440</v>
      </c>
      <c r="P144" s="302">
        <f t="shared" si="4"/>
        <v>1</v>
      </c>
      <c r="Q144" s="264" t="str" cm="1">
        <f t="array" aca="1" ref="Q144" ca="1">IF(ISNUMBER(P144),IF(P144=100%,"CUMPLIDA",IF(AND(ISNUMBER(L144),ISNUMBER(INDIRECT("FECHA_"&amp;$B144,1))), IF(L144&lt;=INDIRECT("FECHA_"&amp;$B144,1),"INCUMPLIDA","PROCESO"), "VERIFICAR FECHA")),"SIN VALOR AVANCE")</f>
        <v>CUMPLIDA</v>
      </c>
    </row>
    <row r="145" spans="1:17" ht="120">
      <c r="A145" s="357" t="s">
        <v>432</v>
      </c>
      <c r="B145" s="317" t="s">
        <v>27</v>
      </c>
      <c r="C145" s="548"/>
      <c r="D145" s="548"/>
      <c r="E145" s="551"/>
      <c r="F145" s="549"/>
      <c r="G145" s="353" t="s">
        <v>441</v>
      </c>
      <c r="H145" s="351" t="s">
        <v>442</v>
      </c>
      <c r="I145" s="200" t="s">
        <v>443</v>
      </c>
      <c r="J145" s="341">
        <v>4</v>
      </c>
      <c r="K145" s="343">
        <v>45536</v>
      </c>
      <c r="L145" s="343">
        <v>45900</v>
      </c>
      <c r="M145" s="263">
        <f t="shared" si="6"/>
        <v>52</v>
      </c>
      <c r="N145" s="341">
        <v>4</v>
      </c>
      <c r="O145" s="200" t="s">
        <v>444</v>
      </c>
      <c r="P145" s="302">
        <f t="shared" si="4"/>
        <v>1</v>
      </c>
      <c r="Q145" s="264" t="str" cm="1">
        <f t="array" aca="1" ref="Q145" ca="1">IF(ISNUMBER(P145),IF(P145=100%,"CUMPLIDA",IF(AND(ISNUMBER(L145),ISNUMBER(INDIRECT("FECHA_"&amp;$B145,1))), IF(L145&lt;=INDIRECT("FECHA_"&amp;$B145,1),"INCUMPLIDA","PROCESO"), "VERIFICAR FECHA")),"SIN VALOR AVANCE")</f>
        <v>CUMPLIDA</v>
      </c>
    </row>
    <row r="146" spans="1:17" ht="135">
      <c r="A146" s="357" t="s">
        <v>432</v>
      </c>
      <c r="B146" s="317" t="s">
        <v>27</v>
      </c>
      <c r="C146" s="548"/>
      <c r="D146" s="548"/>
      <c r="E146" s="551"/>
      <c r="F146" s="549"/>
      <c r="G146" s="549" t="s">
        <v>445</v>
      </c>
      <c r="H146" s="351" t="s">
        <v>446</v>
      </c>
      <c r="I146" s="200" t="s">
        <v>447</v>
      </c>
      <c r="J146" s="341">
        <v>2</v>
      </c>
      <c r="K146" s="343">
        <v>45536</v>
      </c>
      <c r="L146" s="343">
        <v>46022</v>
      </c>
      <c r="M146" s="263">
        <f t="shared" si="6"/>
        <v>69.428571428571431</v>
      </c>
      <c r="N146" s="341">
        <v>2</v>
      </c>
      <c r="O146" s="200" t="s">
        <v>444</v>
      </c>
      <c r="P146" s="302">
        <f t="shared" si="4"/>
        <v>1</v>
      </c>
      <c r="Q146" s="264" t="str" cm="1">
        <f t="array" aca="1" ref="Q146" ca="1">IF(ISNUMBER(P146),IF(P146=100%,"CUMPLIDA",IF(AND(ISNUMBER(L146),ISNUMBER(INDIRECT("FECHA_"&amp;$B146,1))), IF(L146&lt;=INDIRECT("FECHA_"&amp;$B146,1),"INCUMPLIDA","PROCESO"), "VERIFICAR FECHA")),"SIN VALOR AVANCE")</f>
        <v>CUMPLIDA</v>
      </c>
    </row>
    <row r="147" spans="1:17" ht="75.75">
      <c r="A147" s="357" t="s">
        <v>432</v>
      </c>
      <c r="B147" s="317" t="s">
        <v>27</v>
      </c>
      <c r="C147" s="548"/>
      <c r="D147" s="548"/>
      <c r="E147" s="551"/>
      <c r="F147" s="549"/>
      <c r="G147" s="549"/>
      <c r="H147" s="351" t="s">
        <v>448</v>
      </c>
      <c r="I147" s="200" t="s">
        <v>449</v>
      </c>
      <c r="J147" s="341">
        <v>3</v>
      </c>
      <c r="K147" s="343">
        <v>45536</v>
      </c>
      <c r="L147" s="343">
        <v>45838</v>
      </c>
      <c r="M147" s="263">
        <f t="shared" si="6"/>
        <v>43.142857142857146</v>
      </c>
      <c r="N147" s="341">
        <v>3</v>
      </c>
      <c r="O147" s="200" t="s">
        <v>450</v>
      </c>
      <c r="P147" s="302">
        <f t="shared" si="4"/>
        <v>1</v>
      </c>
      <c r="Q147" s="264" t="str" cm="1">
        <f t="array" aca="1" ref="Q147" ca="1">IF(ISNUMBER(P147),IF(P147=100%,"CUMPLIDA",IF(AND(ISNUMBER(L147),ISNUMBER(INDIRECT("FECHA_"&amp;$B147,1))), IF(L147&lt;=INDIRECT("FECHA_"&amp;$B147,1),"INCUMPLIDA","PROCESO"), "VERIFICAR FECHA")),"SIN VALOR AVANCE")</f>
        <v>CUMPLIDA</v>
      </c>
    </row>
    <row r="148" spans="1:17" ht="195">
      <c r="A148" s="357" t="s">
        <v>432</v>
      </c>
      <c r="B148" s="317" t="s">
        <v>27</v>
      </c>
      <c r="C148" s="548"/>
      <c r="D148" s="548"/>
      <c r="E148" s="551"/>
      <c r="F148" s="549"/>
      <c r="G148" s="353" t="s">
        <v>451</v>
      </c>
      <c r="H148" s="351" t="s">
        <v>452</v>
      </c>
      <c r="I148" s="200" t="s">
        <v>453</v>
      </c>
      <c r="J148" s="341">
        <v>1</v>
      </c>
      <c r="K148" s="343">
        <v>45505</v>
      </c>
      <c r="L148" s="343">
        <v>45657</v>
      </c>
      <c r="M148" s="263">
        <f t="shared" si="6"/>
        <v>21.714285714285715</v>
      </c>
      <c r="N148" s="341">
        <v>1</v>
      </c>
      <c r="O148" s="200" t="s">
        <v>454</v>
      </c>
      <c r="P148" s="302">
        <f t="shared" si="4"/>
        <v>1</v>
      </c>
      <c r="Q148" s="264" t="str" cm="1">
        <f t="array" aca="1" ref="Q148" ca="1">IF(ISNUMBER(P148),IF(P148=100%,"CUMPLIDA",IF(AND(ISNUMBER(L148),ISNUMBER(INDIRECT("FECHA_"&amp;$B148,1))), IF(L148&lt;=INDIRECT("FECHA_"&amp;$B148,1),"INCUMPLIDA","PROCESO"), "VERIFICAR FECHA")),"SIN VALOR AVANCE")</f>
        <v>CUMPLIDA</v>
      </c>
    </row>
    <row r="149" spans="1:17" ht="120.75">
      <c r="A149" s="357" t="s">
        <v>432</v>
      </c>
      <c r="B149" s="317" t="s">
        <v>27</v>
      </c>
      <c r="C149" s="548" t="s">
        <v>455</v>
      </c>
      <c r="D149" s="548" t="s">
        <v>456</v>
      </c>
      <c r="E149" s="551" t="s">
        <v>457</v>
      </c>
      <c r="F149" s="549" t="s">
        <v>458</v>
      </c>
      <c r="G149" s="195" t="s">
        <v>459</v>
      </c>
      <c r="H149" s="352" t="s">
        <v>460</v>
      </c>
      <c r="I149" s="354" t="s">
        <v>461</v>
      </c>
      <c r="J149" s="341">
        <v>1</v>
      </c>
      <c r="K149" s="343">
        <v>45509</v>
      </c>
      <c r="L149" s="343">
        <v>45991</v>
      </c>
      <c r="M149" s="263">
        <f t="shared" si="6"/>
        <v>68.857142857142861</v>
      </c>
      <c r="N149" s="341">
        <v>1</v>
      </c>
      <c r="O149" s="200" t="s">
        <v>462</v>
      </c>
      <c r="P149" s="302">
        <f t="shared" si="4"/>
        <v>1</v>
      </c>
      <c r="Q149" s="264" t="str" cm="1">
        <f t="array" aca="1" ref="Q149" ca="1">IF(ISNUMBER(P149),IF(P149=100%,"CUMPLIDA",IF(AND(ISNUMBER(L149),ISNUMBER(INDIRECT("FECHA_"&amp;$B149,1))), IF(L149&lt;=INDIRECT("FECHA_"&amp;$B149,1),"INCUMPLIDA","PROCESO"), "VERIFICAR FECHA")),"SIN VALOR AVANCE")</f>
        <v>CUMPLIDA</v>
      </c>
    </row>
    <row r="150" spans="1:17" ht="135.75">
      <c r="A150" s="357" t="s">
        <v>432</v>
      </c>
      <c r="B150" s="317" t="s">
        <v>27</v>
      </c>
      <c r="C150" s="548"/>
      <c r="D150" s="548"/>
      <c r="E150" s="551"/>
      <c r="F150" s="549"/>
      <c r="G150" s="195" t="s">
        <v>463</v>
      </c>
      <c r="H150" s="352" t="s">
        <v>464</v>
      </c>
      <c r="I150" s="200" t="s">
        <v>465</v>
      </c>
      <c r="J150" s="341">
        <v>1</v>
      </c>
      <c r="K150" s="343">
        <v>45536</v>
      </c>
      <c r="L150" s="343">
        <v>46081</v>
      </c>
      <c r="M150" s="263">
        <f t="shared" si="6"/>
        <v>77.857142857142861</v>
      </c>
      <c r="N150" s="341">
        <v>0</v>
      </c>
      <c r="O150" s="200" t="s">
        <v>466</v>
      </c>
      <c r="P150" s="302">
        <f t="shared" si="4"/>
        <v>0</v>
      </c>
      <c r="Q150" s="264" t="str" cm="1">
        <f t="array" aca="1" ref="Q150" ca="1">IF(ISNUMBER(P150),IF(P150=100%,"CUMPLIDA",IF(AND(ISNUMBER(L150),ISNUMBER(INDIRECT("FECHA_"&amp;$B150,1))), IF(L150&lt;=INDIRECT("FECHA_"&amp;$B150,1),"INCUMPLIDA","PROCESO"), "VERIFICAR FECHA")),"SIN VALOR AVANCE")</f>
        <v>PROCESO</v>
      </c>
    </row>
    <row r="151" spans="1:17" ht="135.75">
      <c r="A151" s="357" t="s">
        <v>432</v>
      </c>
      <c r="B151" s="317" t="s">
        <v>27</v>
      </c>
      <c r="C151" s="548"/>
      <c r="D151" s="548"/>
      <c r="E151" s="551"/>
      <c r="F151" s="549"/>
      <c r="G151" s="549" t="s">
        <v>467</v>
      </c>
      <c r="H151" s="352" t="s">
        <v>468</v>
      </c>
      <c r="I151" s="200" t="s">
        <v>469</v>
      </c>
      <c r="J151" s="341">
        <v>1</v>
      </c>
      <c r="K151" s="343">
        <v>45536</v>
      </c>
      <c r="L151" s="343">
        <v>45869</v>
      </c>
      <c r="M151" s="263">
        <f t="shared" si="6"/>
        <v>47.571428571428569</v>
      </c>
      <c r="N151" s="341">
        <v>1</v>
      </c>
      <c r="O151" s="200" t="s">
        <v>470</v>
      </c>
      <c r="P151" s="302">
        <f t="shared" ref="P151:P214" si="7">N151/J151</f>
        <v>1</v>
      </c>
      <c r="Q151" s="264" t="str" cm="1">
        <f t="array" aca="1" ref="Q151" ca="1">IF(ISNUMBER(P151),IF(P151=100%,"CUMPLIDA",IF(AND(ISNUMBER(L151),ISNUMBER(INDIRECT("FECHA_"&amp;$B151,1))), IF(L151&lt;=INDIRECT("FECHA_"&amp;$B151,1),"INCUMPLIDA","PROCESO"), "VERIFICAR FECHA")),"SIN VALOR AVANCE")</f>
        <v>CUMPLIDA</v>
      </c>
    </row>
    <row r="152" spans="1:17" ht="135.75">
      <c r="A152" s="357" t="s">
        <v>432</v>
      </c>
      <c r="B152" s="317" t="s">
        <v>27</v>
      </c>
      <c r="C152" s="548"/>
      <c r="D152" s="548"/>
      <c r="E152" s="551"/>
      <c r="F152" s="549"/>
      <c r="G152" s="549"/>
      <c r="H152" s="352" t="s">
        <v>471</v>
      </c>
      <c r="I152" s="200" t="s">
        <v>472</v>
      </c>
      <c r="J152" s="341">
        <v>1</v>
      </c>
      <c r="K152" s="343">
        <v>45536</v>
      </c>
      <c r="L152" s="343">
        <v>45869</v>
      </c>
      <c r="M152" s="263">
        <f t="shared" si="6"/>
        <v>47.571428571428569</v>
      </c>
      <c r="N152" s="341">
        <v>1</v>
      </c>
      <c r="O152" s="200" t="s">
        <v>470</v>
      </c>
      <c r="P152" s="302">
        <f t="shared" si="7"/>
        <v>1</v>
      </c>
      <c r="Q152" s="264" t="str" cm="1">
        <f t="array" aca="1" ref="Q152" ca="1">IF(ISNUMBER(P152),IF(P152=100%,"CUMPLIDA",IF(AND(ISNUMBER(L152),ISNUMBER(INDIRECT("FECHA_"&amp;$B152,1))), IF(L152&lt;=INDIRECT("FECHA_"&amp;$B152,1),"INCUMPLIDA","PROCESO"), "VERIFICAR FECHA")),"SIN VALOR AVANCE")</f>
        <v>CUMPLIDA</v>
      </c>
    </row>
    <row r="153" spans="1:17" ht="135.75">
      <c r="A153" s="357" t="s">
        <v>432</v>
      </c>
      <c r="B153" s="317" t="s">
        <v>27</v>
      </c>
      <c r="C153" s="548"/>
      <c r="D153" s="548"/>
      <c r="E153" s="551"/>
      <c r="F153" s="549"/>
      <c r="G153" s="549"/>
      <c r="H153" s="352" t="s">
        <v>473</v>
      </c>
      <c r="I153" s="200" t="s">
        <v>474</v>
      </c>
      <c r="J153" s="341">
        <v>1</v>
      </c>
      <c r="K153" s="343">
        <v>45536</v>
      </c>
      <c r="L153" s="343">
        <v>45869</v>
      </c>
      <c r="M153" s="263">
        <f t="shared" si="6"/>
        <v>47.571428571428569</v>
      </c>
      <c r="N153" s="341">
        <v>1</v>
      </c>
      <c r="O153" s="200" t="s">
        <v>470</v>
      </c>
      <c r="P153" s="302">
        <f t="shared" si="7"/>
        <v>1</v>
      </c>
      <c r="Q153" s="264" t="str" cm="1">
        <f t="array" aca="1" ref="Q153" ca="1">IF(ISNUMBER(P153),IF(P153=100%,"CUMPLIDA",IF(AND(ISNUMBER(L153),ISNUMBER(INDIRECT("FECHA_"&amp;$B153,1))), IF(L153&lt;=INDIRECT("FECHA_"&amp;$B153,1),"INCUMPLIDA","PROCESO"), "VERIFICAR FECHA")),"SIN VALOR AVANCE")</f>
        <v>CUMPLIDA</v>
      </c>
    </row>
    <row r="154" spans="1:17" ht="120.75">
      <c r="A154" s="357" t="s">
        <v>432</v>
      </c>
      <c r="B154" s="317" t="s">
        <v>27</v>
      </c>
      <c r="C154" s="548"/>
      <c r="D154" s="548"/>
      <c r="E154" s="551"/>
      <c r="F154" s="549"/>
      <c r="G154" s="353" t="s">
        <v>475</v>
      </c>
      <c r="H154" s="351" t="s">
        <v>476</v>
      </c>
      <c r="I154" s="200" t="s">
        <v>477</v>
      </c>
      <c r="J154" s="341">
        <v>2</v>
      </c>
      <c r="K154" s="343">
        <v>45536</v>
      </c>
      <c r="L154" s="343">
        <v>46081</v>
      </c>
      <c r="M154" s="263">
        <f t="shared" si="6"/>
        <v>77.857142857142861</v>
      </c>
      <c r="N154" s="341">
        <v>0</v>
      </c>
      <c r="O154" s="200" t="s">
        <v>478</v>
      </c>
      <c r="P154" s="302">
        <f t="shared" si="7"/>
        <v>0</v>
      </c>
      <c r="Q154" s="264" t="str" cm="1">
        <f t="array" aca="1" ref="Q154" ca="1">IF(ISNUMBER(P154),IF(P154=100%,"CUMPLIDA",IF(AND(ISNUMBER(L154),ISNUMBER(INDIRECT("FECHA_"&amp;$B154,1))), IF(L154&lt;=INDIRECT("FECHA_"&amp;$B154,1),"INCUMPLIDA","PROCESO"), "VERIFICAR FECHA")),"SIN VALOR AVANCE")</f>
        <v>PROCESO</v>
      </c>
    </row>
    <row r="155" spans="1:17" ht="165">
      <c r="A155" s="357" t="s">
        <v>432</v>
      </c>
      <c r="B155" s="317" t="s">
        <v>27</v>
      </c>
      <c r="C155" s="548"/>
      <c r="D155" s="548"/>
      <c r="E155" s="551"/>
      <c r="F155" s="549"/>
      <c r="G155" s="353" t="s">
        <v>479</v>
      </c>
      <c r="H155" s="351" t="s">
        <v>480</v>
      </c>
      <c r="I155" s="200" t="s">
        <v>481</v>
      </c>
      <c r="J155" s="341">
        <v>1</v>
      </c>
      <c r="K155" s="343">
        <v>45536</v>
      </c>
      <c r="L155" s="343">
        <v>45777</v>
      </c>
      <c r="M155" s="263">
        <f t="shared" si="6"/>
        <v>34.428571428571431</v>
      </c>
      <c r="N155" s="341">
        <v>1</v>
      </c>
      <c r="O155" s="200" t="s">
        <v>482</v>
      </c>
      <c r="P155" s="302">
        <f t="shared" si="7"/>
        <v>1</v>
      </c>
      <c r="Q155" s="264" t="str" cm="1">
        <f t="array" aca="1" ref="Q155" ca="1">IF(ISNUMBER(P155),IF(P155=100%,"CUMPLIDA",IF(AND(ISNUMBER(L155),ISNUMBER(INDIRECT("FECHA_"&amp;$B155,1))), IF(L155&lt;=INDIRECT("FECHA_"&amp;$B155,1),"INCUMPLIDA","PROCESO"), "VERIFICAR FECHA")),"SIN VALOR AVANCE")</f>
        <v>CUMPLIDA</v>
      </c>
    </row>
    <row r="156" spans="1:17" ht="150.75">
      <c r="A156" s="357" t="s">
        <v>432</v>
      </c>
      <c r="B156" s="317" t="s">
        <v>27</v>
      </c>
      <c r="C156" s="548"/>
      <c r="D156" s="548"/>
      <c r="E156" s="551"/>
      <c r="F156" s="549"/>
      <c r="G156" s="195" t="s">
        <v>483</v>
      </c>
      <c r="H156" s="352" t="s">
        <v>484</v>
      </c>
      <c r="I156" s="354" t="s">
        <v>485</v>
      </c>
      <c r="J156" s="341">
        <v>2</v>
      </c>
      <c r="K156" s="343">
        <v>45536</v>
      </c>
      <c r="L156" s="343">
        <v>46081</v>
      </c>
      <c r="M156" s="263">
        <f t="shared" si="6"/>
        <v>77.857142857142861</v>
      </c>
      <c r="N156" s="341">
        <v>0</v>
      </c>
      <c r="O156" s="200" t="s">
        <v>486</v>
      </c>
      <c r="P156" s="302">
        <f t="shared" si="7"/>
        <v>0</v>
      </c>
      <c r="Q156" s="264" t="str" cm="1">
        <f t="array" aca="1" ref="Q156" ca="1">IF(ISNUMBER(P156),IF(P156=100%,"CUMPLIDA",IF(AND(ISNUMBER(L156),ISNUMBER(INDIRECT("FECHA_"&amp;$B156,1))), IF(L156&lt;=INDIRECT("FECHA_"&amp;$B156,1),"INCUMPLIDA","PROCESO"), "VERIFICAR FECHA")),"SIN VALOR AVANCE")</f>
        <v>PROCESO</v>
      </c>
    </row>
    <row r="157" spans="1:17" ht="165">
      <c r="A157" s="357" t="s">
        <v>432</v>
      </c>
      <c r="B157" s="317" t="s">
        <v>27</v>
      </c>
      <c r="C157" s="548" t="s">
        <v>455</v>
      </c>
      <c r="D157" s="548" t="s">
        <v>487</v>
      </c>
      <c r="E157" s="551" t="s">
        <v>488</v>
      </c>
      <c r="F157" s="549" t="s">
        <v>489</v>
      </c>
      <c r="G157" s="353" t="s">
        <v>490</v>
      </c>
      <c r="H157" s="351" t="s">
        <v>491</v>
      </c>
      <c r="I157" s="200" t="s">
        <v>492</v>
      </c>
      <c r="J157" s="341">
        <v>1</v>
      </c>
      <c r="K157" s="343">
        <v>45536</v>
      </c>
      <c r="L157" s="343">
        <v>45747</v>
      </c>
      <c r="M157" s="263">
        <f t="shared" si="6"/>
        <v>30.142857142857142</v>
      </c>
      <c r="N157" s="341">
        <v>1</v>
      </c>
      <c r="O157" s="200" t="s">
        <v>454</v>
      </c>
      <c r="P157" s="302">
        <f t="shared" si="7"/>
        <v>1</v>
      </c>
      <c r="Q157" s="264" t="str" cm="1">
        <f t="array" aca="1" ref="Q157" ca="1">IF(ISNUMBER(P157),IF(P157=100%,"CUMPLIDA",IF(AND(ISNUMBER(L157),ISNUMBER(INDIRECT("FECHA_"&amp;$B157,1))), IF(L157&lt;=INDIRECT("FECHA_"&amp;$B157,1),"INCUMPLIDA","PROCESO"), "VERIFICAR FECHA")),"SIN VALOR AVANCE")</f>
        <v>CUMPLIDA</v>
      </c>
    </row>
    <row r="158" spans="1:17" ht="195.75">
      <c r="A158" s="357" t="s">
        <v>432</v>
      </c>
      <c r="B158" s="317" t="s">
        <v>27</v>
      </c>
      <c r="C158" s="548"/>
      <c r="D158" s="548"/>
      <c r="E158" s="551"/>
      <c r="F158" s="549"/>
      <c r="G158" s="549" t="s">
        <v>493</v>
      </c>
      <c r="H158" s="200" t="s">
        <v>494</v>
      </c>
      <c r="I158" s="358" t="s">
        <v>495</v>
      </c>
      <c r="J158" s="341">
        <v>1</v>
      </c>
      <c r="K158" s="343">
        <v>45514</v>
      </c>
      <c r="L158" s="343">
        <v>46111</v>
      </c>
      <c r="M158" s="263">
        <f t="shared" si="6"/>
        <v>85.285714285714292</v>
      </c>
      <c r="N158" s="341">
        <v>0</v>
      </c>
      <c r="O158" s="200" t="s">
        <v>496</v>
      </c>
      <c r="P158" s="302">
        <f t="shared" si="7"/>
        <v>0</v>
      </c>
      <c r="Q158" s="264" t="str" cm="1">
        <f t="array" aca="1" ref="Q158" ca="1">IF(ISNUMBER(P158),IF(P158=100%,"CUMPLIDA",IF(AND(ISNUMBER(L158),ISNUMBER(INDIRECT("FECHA_"&amp;$B158,1))), IF(L158&lt;=INDIRECT("FECHA_"&amp;$B158,1),"INCUMPLIDA","PROCESO"), "VERIFICAR FECHA")),"SIN VALOR AVANCE")</f>
        <v>PROCESO</v>
      </c>
    </row>
    <row r="159" spans="1:17" ht="210.75">
      <c r="A159" s="357" t="s">
        <v>432</v>
      </c>
      <c r="B159" s="317" t="s">
        <v>27</v>
      </c>
      <c r="C159" s="548"/>
      <c r="D159" s="548"/>
      <c r="E159" s="551"/>
      <c r="F159" s="549"/>
      <c r="G159" s="549"/>
      <c r="H159" s="200" t="s">
        <v>497</v>
      </c>
      <c r="I159" s="358" t="s">
        <v>498</v>
      </c>
      <c r="J159" s="341">
        <v>1</v>
      </c>
      <c r="K159" s="343">
        <v>45746</v>
      </c>
      <c r="L159" s="343">
        <v>46111</v>
      </c>
      <c r="M159" s="263">
        <f t="shared" si="6"/>
        <v>52.142857142857146</v>
      </c>
      <c r="N159" s="341">
        <v>0</v>
      </c>
      <c r="O159" s="200" t="s">
        <v>499</v>
      </c>
      <c r="P159" s="302">
        <f t="shared" si="7"/>
        <v>0</v>
      </c>
      <c r="Q159" s="264" t="str" cm="1">
        <f t="array" aca="1" ref="Q159" ca="1">IF(ISNUMBER(P159),IF(P159=100%,"CUMPLIDA",IF(AND(ISNUMBER(L159),ISNUMBER(INDIRECT("FECHA_"&amp;$B159,1))), IF(L159&lt;=INDIRECT("FECHA_"&amp;$B159,1),"INCUMPLIDA","PROCESO"), "VERIFICAR FECHA")),"SIN VALOR AVANCE")</f>
        <v>PROCESO</v>
      </c>
    </row>
    <row r="160" spans="1:17" ht="135.75">
      <c r="A160" s="357" t="s">
        <v>432</v>
      </c>
      <c r="B160" s="317" t="s">
        <v>27</v>
      </c>
      <c r="C160" s="548" t="s">
        <v>455</v>
      </c>
      <c r="D160" s="548" t="s">
        <v>500</v>
      </c>
      <c r="E160" s="551" t="s">
        <v>501</v>
      </c>
      <c r="F160" s="549" t="s">
        <v>502</v>
      </c>
      <c r="G160" s="353" t="s">
        <v>503</v>
      </c>
      <c r="H160" s="351" t="s">
        <v>504</v>
      </c>
      <c r="I160" s="200" t="s">
        <v>505</v>
      </c>
      <c r="J160" s="341">
        <v>2</v>
      </c>
      <c r="K160" s="343">
        <v>45505</v>
      </c>
      <c r="L160" s="343">
        <v>45869</v>
      </c>
      <c r="M160" s="263">
        <f t="shared" si="6"/>
        <v>52</v>
      </c>
      <c r="N160" s="341">
        <v>2</v>
      </c>
      <c r="O160" s="200" t="s">
        <v>506</v>
      </c>
      <c r="P160" s="302">
        <f t="shared" si="7"/>
        <v>1</v>
      </c>
      <c r="Q160" s="264" t="str" cm="1">
        <f t="array" aca="1" ref="Q160" ca="1">IF(ISNUMBER(P160),IF(P160=100%,"CUMPLIDA",IF(AND(ISNUMBER(L160),ISNUMBER(INDIRECT("FECHA_"&amp;$B160,1))), IF(L160&lt;=INDIRECT("FECHA_"&amp;$B160,1),"INCUMPLIDA","PROCESO"), "VERIFICAR FECHA")),"SIN VALOR AVANCE")</f>
        <v>CUMPLIDA</v>
      </c>
    </row>
    <row r="161" spans="1:17" ht="120.75">
      <c r="A161" s="357" t="s">
        <v>432</v>
      </c>
      <c r="B161" s="317" t="s">
        <v>27</v>
      </c>
      <c r="C161" s="548"/>
      <c r="D161" s="548"/>
      <c r="E161" s="551"/>
      <c r="F161" s="549"/>
      <c r="G161" s="556" t="s">
        <v>507</v>
      </c>
      <c r="H161" s="200" t="s">
        <v>508</v>
      </c>
      <c r="I161" s="352" t="s">
        <v>509</v>
      </c>
      <c r="J161" s="265">
        <v>12</v>
      </c>
      <c r="K161" s="343">
        <v>45536</v>
      </c>
      <c r="L161" s="343">
        <v>45900</v>
      </c>
      <c r="M161" s="263">
        <f t="shared" si="6"/>
        <v>52</v>
      </c>
      <c r="N161" s="341">
        <v>12</v>
      </c>
      <c r="O161" s="358" t="s">
        <v>510</v>
      </c>
      <c r="P161" s="302">
        <f t="shared" si="7"/>
        <v>1</v>
      </c>
      <c r="Q161" s="264" t="str" cm="1">
        <f t="array" aca="1" ref="Q161" ca="1">IF(ISNUMBER(P161),IF(P161=100%,"CUMPLIDA",IF(AND(ISNUMBER(L161),ISNUMBER(INDIRECT("FECHA_"&amp;$B161,1))), IF(L161&lt;=INDIRECT("FECHA_"&amp;$B161,1),"INCUMPLIDA","PROCESO"), "VERIFICAR FECHA")),"SIN VALOR AVANCE")</f>
        <v>CUMPLIDA</v>
      </c>
    </row>
    <row r="162" spans="1:17" ht="120.75">
      <c r="A162" s="357" t="s">
        <v>432</v>
      </c>
      <c r="B162" s="317" t="s">
        <v>27</v>
      </c>
      <c r="C162" s="548"/>
      <c r="D162" s="548"/>
      <c r="E162" s="551"/>
      <c r="F162" s="549"/>
      <c r="G162" s="556"/>
      <c r="H162" s="200" t="s">
        <v>511</v>
      </c>
      <c r="I162" s="352" t="s">
        <v>512</v>
      </c>
      <c r="J162" s="265">
        <v>12</v>
      </c>
      <c r="K162" s="343">
        <v>45536</v>
      </c>
      <c r="L162" s="343">
        <v>45900</v>
      </c>
      <c r="M162" s="263">
        <f t="shared" si="6"/>
        <v>52</v>
      </c>
      <c r="N162" s="341">
        <v>12</v>
      </c>
      <c r="O162" s="358" t="s">
        <v>510</v>
      </c>
      <c r="P162" s="302">
        <f t="shared" si="7"/>
        <v>1</v>
      </c>
      <c r="Q162" s="264" t="str" cm="1">
        <f t="array" aca="1" ref="Q162" ca="1">IF(ISNUMBER(P162),IF(P162=100%,"CUMPLIDA",IF(AND(ISNUMBER(L162),ISNUMBER(INDIRECT("FECHA_"&amp;$B162,1))), IF(L162&lt;=INDIRECT("FECHA_"&amp;$B162,1),"INCUMPLIDA","PROCESO"), "VERIFICAR FECHA")),"SIN VALOR AVANCE")</f>
        <v>CUMPLIDA</v>
      </c>
    </row>
    <row r="163" spans="1:17" ht="120.75">
      <c r="A163" s="357" t="s">
        <v>432</v>
      </c>
      <c r="B163" s="317" t="s">
        <v>27</v>
      </c>
      <c r="C163" s="548"/>
      <c r="D163" s="548"/>
      <c r="E163" s="551"/>
      <c r="F163" s="549"/>
      <c r="G163" s="556"/>
      <c r="H163" s="352" t="s">
        <v>513</v>
      </c>
      <c r="I163" s="200" t="s">
        <v>514</v>
      </c>
      <c r="J163" s="341">
        <v>12</v>
      </c>
      <c r="K163" s="343">
        <v>45536</v>
      </c>
      <c r="L163" s="343">
        <v>45900</v>
      </c>
      <c r="M163" s="263">
        <f t="shared" si="6"/>
        <v>52</v>
      </c>
      <c r="N163" s="341">
        <v>12</v>
      </c>
      <c r="O163" s="358" t="s">
        <v>510</v>
      </c>
      <c r="P163" s="302">
        <f t="shared" si="7"/>
        <v>1</v>
      </c>
      <c r="Q163" s="264" t="str" cm="1">
        <f t="array" aca="1" ref="Q163" ca="1">IF(ISNUMBER(P163),IF(P163=100%,"CUMPLIDA",IF(AND(ISNUMBER(L163),ISNUMBER(INDIRECT("FECHA_"&amp;$B163,1))), IF(L163&lt;=INDIRECT("FECHA_"&amp;$B163,1),"INCUMPLIDA","PROCESO"), "VERIFICAR FECHA")),"SIN VALOR AVANCE")</f>
        <v>CUMPLIDA</v>
      </c>
    </row>
    <row r="164" spans="1:17" ht="210">
      <c r="A164" s="357" t="s">
        <v>432</v>
      </c>
      <c r="B164" s="317" t="s">
        <v>27</v>
      </c>
      <c r="C164" s="548"/>
      <c r="D164" s="548"/>
      <c r="E164" s="551"/>
      <c r="F164" s="549"/>
      <c r="G164" s="556"/>
      <c r="H164" s="200" t="s">
        <v>515</v>
      </c>
      <c r="I164" s="200" t="s">
        <v>516</v>
      </c>
      <c r="J164" s="341">
        <v>12</v>
      </c>
      <c r="K164" s="343">
        <v>45536</v>
      </c>
      <c r="L164" s="343">
        <v>45900</v>
      </c>
      <c r="M164" s="263">
        <f t="shared" si="6"/>
        <v>52</v>
      </c>
      <c r="N164" s="341">
        <v>12</v>
      </c>
      <c r="O164" s="200" t="s">
        <v>517</v>
      </c>
      <c r="P164" s="302">
        <f t="shared" si="7"/>
        <v>1</v>
      </c>
      <c r="Q164" s="264" t="str" cm="1">
        <f t="array" aca="1" ref="Q164" ca="1">IF(ISNUMBER(P164),IF(P164=100%,"CUMPLIDA",IF(AND(ISNUMBER(L164),ISNUMBER(INDIRECT("FECHA_"&amp;$B164,1))), IF(L164&lt;=INDIRECT("FECHA_"&amp;$B164,1),"INCUMPLIDA","PROCESO"), "VERIFICAR FECHA")),"SIN VALOR AVANCE")</f>
        <v>CUMPLIDA</v>
      </c>
    </row>
    <row r="165" spans="1:17" ht="135.75">
      <c r="A165" s="357" t="s">
        <v>432</v>
      </c>
      <c r="B165" s="317" t="s">
        <v>27</v>
      </c>
      <c r="C165" s="548"/>
      <c r="D165" s="548"/>
      <c r="E165" s="551"/>
      <c r="F165" s="549"/>
      <c r="G165" s="195" t="s">
        <v>518</v>
      </c>
      <c r="H165" s="352" t="s">
        <v>519</v>
      </c>
      <c r="I165" s="200" t="s">
        <v>520</v>
      </c>
      <c r="J165" s="265">
        <v>1</v>
      </c>
      <c r="K165" s="343">
        <v>45536</v>
      </c>
      <c r="L165" s="343">
        <v>45657</v>
      </c>
      <c r="M165" s="263">
        <f t="shared" si="6"/>
        <v>17.285714285714285</v>
      </c>
      <c r="N165" s="341">
        <v>1</v>
      </c>
      <c r="O165" s="200" t="s">
        <v>521</v>
      </c>
      <c r="P165" s="302">
        <f t="shared" si="7"/>
        <v>1</v>
      </c>
      <c r="Q165" s="264" t="str" cm="1">
        <f t="array" aca="1" ref="Q165" ca="1">IF(ISNUMBER(P165),IF(P165=100%,"CUMPLIDA",IF(AND(ISNUMBER(L165),ISNUMBER(INDIRECT("FECHA_"&amp;$B165,1))), IF(L165&lt;=INDIRECT("FECHA_"&amp;$B165,1),"INCUMPLIDA","PROCESO"), "VERIFICAR FECHA")),"SIN VALOR AVANCE")</f>
        <v>CUMPLIDA</v>
      </c>
    </row>
    <row r="166" spans="1:17" ht="135.75">
      <c r="A166" s="357" t="s">
        <v>432</v>
      </c>
      <c r="B166" s="317" t="s">
        <v>27</v>
      </c>
      <c r="C166" s="548"/>
      <c r="D166" s="548"/>
      <c r="E166" s="551"/>
      <c r="F166" s="549"/>
      <c r="G166" s="549" t="s">
        <v>522</v>
      </c>
      <c r="H166" s="200" t="s">
        <v>523</v>
      </c>
      <c r="I166" s="352" t="s">
        <v>524</v>
      </c>
      <c r="J166" s="341">
        <v>12</v>
      </c>
      <c r="K166" s="343">
        <v>45536</v>
      </c>
      <c r="L166" s="343">
        <v>45900</v>
      </c>
      <c r="M166" s="263">
        <f t="shared" si="6"/>
        <v>52</v>
      </c>
      <c r="N166" s="341">
        <v>12</v>
      </c>
      <c r="O166" s="358" t="s">
        <v>525</v>
      </c>
      <c r="P166" s="302">
        <f t="shared" si="7"/>
        <v>1</v>
      </c>
      <c r="Q166" s="264" t="str" cm="1">
        <f t="array" aca="1" ref="Q166" ca="1">IF(ISNUMBER(P166),IF(P166=100%,"CUMPLIDA",IF(AND(ISNUMBER(L166),ISNUMBER(INDIRECT("FECHA_"&amp;$B166,1))), IF(L166&lt;=INDIRECT("FECHA_"&amp;$B166,1),"INCUMPLIDA","PROCESO"), "VERIFICAR FECHA")),"SIN VALOR AVANCE")</f>
        <v>CUMPLIDA</v>
      </c>
    </row>
    <row r="167" spans="1:17" ht="135.75">
      <c r="A167" s="357" t="s">
        <v>432</v>
      </c>
      <c r="B167" s="317" t="s">
        <v>27</v>
      </c>
      <c r="C167" s="548"/>
      <c r="D167" s="548"/>
      <c r="E167" s="551"/>
      <c r="F167" s="549"/>
      <c r="G167" s="549"/>
      <c r="H167" s="200" t="s">
        <v>526</v>
      </c>
      <c r="I167" s="352" t="s">
        <v>527</v>
      </c>
      <c r="J167" s="341">
        <v>12</v>
      </c>
      <c r="K167" s="343">
        <v>45536</v>
      </c>
      <c r="L167" s="343">
        <v>45900</v>
      </c>
      <c r="M167" s="263">
        <f t="shared" si="6"/>
        <v>52</v>
      </c>
      <c r="N167" s="341">
        <v>12</v>
      </c>
      <c r="O167" s="358" t="s">
        <v>528</v>
      </c>
      <c r="P167" s="302">
        <f t="shared" si="7"/>
        <v>1</v>
      </c>
      <c r="Q167" s="264" t="str" cm="1">
        <f t="array" aca="1" ref="Q167" ca="1">IF(ISNUMBER(P167),IF(P167=100%,"CUMPLIDA",IF(AND(ISNUMBER(L167),ISNUMBER(INDIRECT("FECHA_"&amp;$B167,1))), IF(L167&lt;=INDIRECT("FECHA_"&amp;$B167,1),"INCUMPLIDA","PROCESO"), "VERIFICAR FECHA")),"SIN VALOR AVANCE")</f>
        <v>CUMPLIDA</v>
      </c>
    </row>
    <row r="168" spans="1:17" ht="135.75">
      <c r="A168" s="357" t="s">
        <v>432</v>
      </c>
      <c r="B168" s="317" t="s">
        <v>27</v>
      </c>
      <c r="C168" s="548"/>
      <c r="D168" s="548"/>
      <c r="E168" s="551"/>
      <c r="F168" s="549"/>
      <c r="G168" s="549"/>
      <c r="H168" s="352" t="s">
        <v>529</v>
      </c>
      <c r="I168" s="352" t="s">
        <v>530</v>
      </c>
      <c r="J168" s="341">
        <v>12</v>
      </c>
      <c r="K168" s="343">
        <v>45536</v>
      </c>
      <c r="L168" s="343">
        <v>45900</v>
      </c>
      <c r="M168" s="263">
        <f t="shared" si="6"/>
        <v>52</v>
      </c>
      <c r="N168" s="341">
        <v>12</v>
      </c>
      <c r="O168" s="200" t="s">
        <v>531</v>
      </c>
      <c r="P168" s="302">
        <f t="shared" si="7"/>
        <v>1</v>
      </c>
      <c r="Q168" s="264" t="str" cm="1">
        <f t="array" aca="1" ref="Q168" ca="1">IF(ISNUMBER(P168),IF(P168=100%,"CUMPLIDA",IF(AND(ISNUMBER(L168),ISNUMBER(INDIRECT("FECHA_"&amp;$B168,1))), IF(L168&lt;=INDIRECT("FECHA_"&amp;$B168,1),"INCUMPLIDA","PROCESO"), "VERIFICAR FECHA")),"SIN VALOR AVANCE")</f>
        <v>CUMPLIDA</v>
      </c>
    </row>
    <row r="169" spans="1:17" ht="210">
      <c r="A169" s="357" t="s">
        <v>432</v>
      </c>
      <c r="B169" s="317" t="s">
        <v>27</v>
      </c>
      <c r="C169" s="548"/>
      <c r="D169" s="548"/>
      <c r="E169" s="551"/>
      <c r="F169" s="549"/>
      <c r="G169" s="549"/>
      <c r="H169" s="200" t="s">
        <v>532</v>
      </c>
      <c r="I169" s="200" t="s">
        <v>533</v>
      </c>
      <c r="J169" s="341">
        <v>12</v>
      </c>
      <c r="K169" s="343">
        <v>45536</v>
      </c>
      <c r="L169" s="343">
        <v>45900</v>
      </c>
      <c r="M169" s="263">
        <f t="shared" si="6"/>
        <v>52</v>
      </c>
      <c r="N169" s="341">
        <v>12</v>
      </c>
      <c r="O169" s="200" t="s">
        <v>534</v>
      </c>
      <c r="P169" s="302">
        <f t="shared" si="7"/>
        <v>1</v>
      </c>
      <c r="Q169" s="264" t="str" cm="1">
        <f t="array" aca="1" ref="Q169" ca="1">IF(ISNUMBER(P169),IF(P169=100%,"CUMPLIDA",IF(AND(ISNUMBER(L169),ISNUMBER(INDIRECT("FECHA_"&amp;$B169,1))), IF(L169&lt;=INDIRECT("FECHA_"&amp;$B169,1),"INCUMPLIDA","PROCESO"), "VERIFICAR FECHA")),"SIN VALOR AVANCE")</f>
        <v>CUMPLIDA</v>
      </c>
    </row>
    <row r="170" spans="1:17" ht="120.75">
      <c r="A170" s="357" t="s">
        <v>432</v>
      </c>
      <c r="B170" s="317" t="s">
        <v>27</v>
      </c>
      <c r="C170" s="548" t="s">
        <v>455</v>
      </c>
      <c r="D170" s="548" t="s">
        <v>535</v>
      </c>
      <c r="E170" s="551" t="s">
        <v>536</v>
      </c>
      <c r="F170" s="549" t="s">
        <v>537</v>
      </c>
      <c r="G170" s="549" t="s">
        <v>538</v>
      </c>
      <c r="H170" s="200" t="s">
        <v>539</v>
      </c>
      <c r="I170" s="200" t="s">
        <v>540</v>
      </c>
      <c r="J170" s="341">
        <v>24</v>
      </c>
      <c r="K170" s="343">
        <v>45536</v>
      </c>
      <c r="L170" s="343">
        <v>45900</v>
      </c>
      <c r="M170" s="263">
        <f t="shared" si="6"/>
        <v>52</v>
      </c>
      <c r="N170" s="341">
        <v>24</v>
      </c>
      <c r="O170" s="200" t="s">
        <v>541</v>
      </c>
      <c r="P170" s="302">
        <f t="shared" si="7"/>
        <v>1</v>
      </c>
      <c r="Q170" s="264" t="str" cm="1">
        <f t="array" aca="1" ref="Q170" ca="1">IF(ISNUMBER(P170),IF(P170=100%,"CUMPLIDA",IF(AND(ISNUMBER(L170),ISNUMBER(INDIRECT("FECHA_"&amp;$B170,1))), IF(L170&lt;=INDIRECT("FECHA_"&amp;$B170,1),"INCUMPLIDA","PROCESO"), "VERIFICAR FECHA")),"SIN VALOR AVANCE")</f>
        <v>CUMPLIDA</v>
      </c>
    </row>
    <row r="171" spans="1:17" ht="120.75">
      <c r="A171" s="357" t="s">
        <v>432</v>
      </c>
      <c r="B171" s="317" t="s">
        <v>27</v>
      </c>
      <c r="C171" s="548"/>
      <c r="D171" s="548"/>
      <c r="E171" s="551"/>
      <c r="F171" s="549"/>
      <c r="G171" s="549"/>
      <c r="H171" s="200" t="s">
        <v>542</v>
      </c>
      <c r="I171" s="200" t="s">
        <v>543</v>
      </c>
      <c r="J171" s="302">
        <v>1</v>
      </c>
      <c r="K171" s="343">
        <v>45536</v>
      </c>
      <c r="L171" s="343">
        <v>45900</v>
      </c>
      <c r="M171" s="263">
        <f t="shared" si="6"/>
        <v>52</v>
      </c>
      <c r="N171" s="302">
        <v>1</v>
      </c>
      <c r="O171" s="200" t="s">
        <v>541</v>
      </c>
      <c r="P171" s="302">
        <f t="shared" si="7"/>
        <v>1</v>
      </c>
      <c r="Q171" s="264" t="str" cm="1">
        <f t="array" aca="1" ref="Q171" ca="1">IF(ISNUMBER(P171),IF(P171=100%,"CUMPLIDA",IF(AND(ISNUMBER(L171),ISNUMBER(INDIRECT("FECHA_"&amp;$B171,1))), IF(L171&lt;=INDIRECT("FECHA_"&amp;$B171,1),"INCUMPLIDA","PROCESO"), "VERIFICAR FECHA")),"SIN VALOR AVANCE")</f>
        <v>CUMPLIDA</v>
      </c>
    </row>
    <row r="172" spans="1:17" ht="120.75">
      <c r="A172" s="357" t="s">
        <v>432</v>
      </c>
      <c r="B172" s="317" t="s">
        <v>27</v>
      </c>
      <c r="C172" s="548"/>
      <c r="D172" s="548"/>
      <c r="E172" s="551"/>
      <c r="F172" s="549"/>
      <c r="G172" s="549"/>
      <c r="H172" s="200" t="s">
        <v>544</v>
      </c>
      <c r="I172" s="200" t="s">
        <v>545</v>
      </c>
      <c r="J172" s="302">
        <v>1</v>
      </c>
      <c r="K172" s="343">
        <v>45536</v>
      </c>
      <c r="L172" s="343">
        <v>45900</v>
      </c>
      <c r="M172" s="263">
        <f t="shared" si="6"/>
        <v>52</v>
      </c>
      <c r="N172" s="302">
        <v>1</v>
      </c>
      <c r="O172" s="200" t="s">
        <v>546</v>
      </c>
      <c r="P172" s="302">
        <f t="shared" si="7"/>
        <v>1</v>
      </c>
      <c r="Q172" s="264" t="str" cm="1">
        <f t="array" aca="1" ref="Q172" ca="1">IF(ISNUMBER(P172),IF(P172=100%,"CUMPLIDA",IF(AND(ISNUMBER(L172),ISNUMBER(INDIRECT("FECHA_"&amp;$B172,1))), IF(L172&lt;=INDIRECT("FECHA_"&amp;$B172,1),"INCUMPLIDA","PROCESO"), "VERIFICAR FECHA")),"SIN VALOR AVANCE")</f>
        <v>CUMPLIDA</v>
      </c>
    </row>
    <row r="173" spans="1:17" ht="135.75">
      <c r="A173" s="357" t="s">
        <v>432</v>
      </c>
      <c r="B173" s="317" t="s">
        <v>27</v>
      </c>
      <c r="C173" s="548"/>
      <c r="D173" s="548"/>
      <c r="E173" s="551"/>
      <c r="F173" s="549"/>
      <c r="G173" s="549" t="s">
        <v>547</v>
      </c>
      <c r="H173" s="200" t="s">
        <v>548</v>
      </c>
      <c r="I173" s="200" t="s">
        <v>549</v>
      </c>
      <c r="J173" s="265">
        <v>12</v>
      </c>
      <c r="K173" s="343">
        <v>45536</v>
      </c>
      <c r="L173" s="343">
        <v>45900</v>
      </c>
      <c r="M173" s="263">
        <f t="shared" si="6"/>
        <v>52</v>
      </c>
      <c r="N173" s="341">
        <v>12</v>
      </c>
      <c r="O173" s="200" t="s">
        <v>550</v>
      </c>
      <c r="P173" s="302">
        <f t="shared" si="7"/>
        <v>1</v>
      </c>
      <c r="Q173" s="264" t="str" cm="1">
        <f t="array" aca="1" ref="Q173" ca="1">IF(ISNUMBER(P173),IF(P173=100%,"CUMPLIDA",IF(AND(ISNUMBER(L173),ISNUMBER(INDIRECT("FECHA_"&amp;$B173,1))), IF(L173&lt;=INDIRECT("FECHA_"&amp;$B173,1),"INCUMPLIDA","PROCESO"), "VERIFICAR FECHA")),"SIN VALOR AVANCE")</f>
        <v>CUMPLIDA</v>
      </c>
    </row>
    <row r="174" spans="1:17" ht="135.75">
      <c r="A174" s="357" t="s">
        <v>432</v>
      </c>
      <c r="B174" s="317" t="s">
        <v>27</v>
      </c>
      <c r="C174" s="548"/>
      <c r="D174" s="548"/>
      <c r="E174" s="551"/>
      <c r="F174" s="549"/>
      <c r="G174" s="549"/>
      <c r="H174" s="200" t="s">
        <v>551</v>
      </c>
      <c r="I174" s="200" t="s">
        <v>552</v>
      </c>
      <c r="J174" s="341">
        <v>12</v>
      </c>
      <c r="K174" s="343">
        <v>45536</v>
      </c>
      <c r="L174" s="343">
        <v>45900</v>
      </c>
      <c r="M174" s="263">
        <f t="shared" si="6"/>
        <v>52</v>
      </c>
      <c r="N174" s="341">
        <v>12</v>
      </c>
      <c r="O174" s="200" t="s">
        <v>553</v>
      </c>
      <c r="P174" s="302">
        <f t="shared" si="7"/>
        <v>1</v>
      </c>
      <c r="Q174" s="264" t="str" cm="1">
        <f t="array" aca="1" ref="Q174" ca="1">IF(ISNUMBER(P174),IF(P174=100%,"CUMPLIDA",IF(AND(ISNUMBER(L174),ISNUMBER(INDIRECT("FECHA_"&amp;$B174,1))), IF(L174&lt;=INDIRECT("FECHA_"&amp;$B174,1),"INCUMPLIDA","PROCESO"), "VERIFICAR FECHA")),"SIN VALOR AVANCE")</f>
        <v>CUMPLIDA</v>
      </c>
    </row>
    <row r="175" spans="1:17" ht="135.75">
      <c r="A175" s="357" t="s">
        <v>432</v>
      </c>
      <c r="B175" s="317" t="s">
        <v>27</v>
      </c>
      <c r="C175" s="548"/>
      <c r="D175" s="548"/>
      <c r="E175" s="551"/>
      <c r="F175" s="549"/>
      <c r="G175" s="549"/>
      <c r="H175" s="200" t="s">
        <v>513</v>
      </c>
      <c r="I175" s="200" t="s">
        <v>552</v>
      </c>
      <c r="J175" s="341">
        <v>12</v>
      </c>
      <c r="K175" s="343">
        <v>45536</v>
      </c>
      <c r="L175" s="343">
        <v>45900</v>
      </c>
      <c r="M175" s="263">
        <f t="shared" si="6"/>
        <v>52</v>
      </c>
      <c r="N175" s="341">
        <v>12</v>
      </c>
      <c r="O175" s="200" t="s">
        <v>554</v>
      </c>
      <c r="P175" s="302">
        <f t="shared" si="7"/>
        <v>1</v>
      </c>
      <c r="Q175" s="264" t="str" cm="1">
        <f t="array" aca="1" ref="Q175" ca="1">IF(ISNUMBER(P175),IF(P175=100%,"CUMPLIDA",IF(AND(ISNUMBER(L175),ISNUMBER(INDIRECT("FECHA_"&amp;$B175,1))), IF(L175&lt;=INDIRECT("FECHA_"&amp;$B175,1),"INCUMPLIDA","PROCESO"), "VERIFICAR FECHA")),"SIN VALOR AVANCE")</f>
        <v>CUMPLIDA</v>
      </c>
    </row>
    <row r="176" spans="1:17" ht="210">
      <c r="A176" s="357" t="s">
        <v>432</v>
      </c>
      <c r="B176" s="317" t="s">
        <v>27</v>
      </c>
      <c r="C176" s="548"/>
      <c r="D176" s="548"/>
      <c r="E176" s="551"/>
      <c r="F176" s="549"/>
      <c r="G176" s="549"/>
      <c r="H176" s="200" t="s">
        <v>515</v>
      </c>
      <c r="I176" s="200" t="s">
        <v>555</v>
      </c>
      <c r="J176" s="341">
        <v>12</v>
      </c>
      <c r="K176" s="343">
        <v>45536</v>
      </c>
      <c r="L176" s="343">
        <v>45900</v>
      </c>
      <c r="M176" s="263">
        <f t="shared" si="6"/>
        <v>52</v>
      </c>
      <c r="N176" s="341">
        <v>12</v>
      </c>
      <c r="O176" s="200" t="s">
        <v>556</v>
      </c>
      <c r="P176" s="302">
        <f t="shared" si="7"/>
        <v>1</v>
      </c>
      <c r="Q176" s="264" t="str" cm="1">
        <f t="array" aca="1" ref="Q176" ca="1">IF(ISNUMBER(P176),IF(P176=100%,"CUMPLIDA",IF(AND(ISNUMBER(L176),ISNUMBER(INDIRECT("FECHA_"&amp;$B176,1))), IF(L176&lt;=INDIRECT("FECHA_"&amp;$B176,1),"INCUMPLIDA","PROCESO"), "VERIFICAR FECHA")),"SIN VALOR AVANCE")</f>
        <v>CUMPLIDA</v>
      </c>
    </row>
    <row r="177" spans="1:17" ht="120.75">
      <c r="A177" s="357" t="s">
        <v>432</v>
      </c>
      <c r="B177" s="317" t="s">
        <v>27</v>
      </c>
      <c r="C177" s="548"/>
      <c r="D177" s="548"/>
      <c r="E177" s="551"/>
      <c r="F177" s="549"/>
      <c r="G177" s="556" t="s">
        <v>557</v>
      </c>
      <c r="H177" s="200" t="s">
        <v>558</v>
      </c>
      <c r="I177" s="352" t="s">
        <v>559</v>
      </c>
      <c r="J177" s="341">
        <v>12</v>
      </c>
      <c r="K177" s="343">
        <v>45536</v>
      </c>
      <c r="L177" s="343">
        <v>45900</v>
      </c>
      <c r="M177" s="263">
        <f t="shared" si="6"/>
        <v>52</v>
      </c>
      <c r="N177" s="341">
        <v>12</v>
      </c>
      <c r="O177" s="358" t="s">
        <v>510</v>
      </c>
      <c r="P177" s="302">
        <f t="shared" si="7"/>
        <v>1</v>
      </c>
      <c r="Q177" s="264" t="str" cm="1">
        <f t="array" aca="1" ref="Q177" ca="1">IF(ISNUMBER(P177),IF(P177=100%,"CUMPLIDA",IF(AND(ISNUMBER(L177),ISNUMBER(INDIRECT("FECHA_"&amp;$B177,1))), IF(L177&lt;=INDIRECT("FECHA_"&amp;$B177,1),"INCUMPLIDA","PROCESO"), "VERIFICAR FECHA")),"SIN VALOR AVANCE")</f>
        <v>CUMPLIDA</v>
      </c>
    </row>
    <row r="178" spans="1:17" ht="120.75">
      <c r="A178" s="357" t="s">
        <v>432</v>
      </c>
      <c r="B178" s="317" t="s">
        <v>27</v>
      </c>
      <c r="C178" s="548"/>
      <c r="D178" s="548"/>
      <c r="E178" s="551"/>
      <c r="F178" s="549"/>
      <c r="G178" s="556"/>
      <c r="H178" s="200" t="s">
        <v>560</v>
      </c>
      <c r="I178" s="352" t="s">
        <v>561</v>
      </c>
      <c r="J178" s="341">
        <v>12</v>
      </c>
      <c r="K178" s="343">
        <v>45536</v>
      </c>
      <c r="L178" s="343">
        <v>45900</v>
      </c>
      <c r="M178" s="263">
        <f t="shared" si="6"/>
        <v>52</v>
      </c>
      <c r="N178" s="341">
        <v>12</v>
      </c>
      <c r="O178" s="358" t="s">
        <v>510</v>
      </c>
      <c r="P178" s="302">
        <f t="shared" si="7"/>
        <v>1</v>
      </c>
      <c r="Q178" s="264" t="str" cm="1">
        <f t="array" aca="1" ref="Q178" ca="1">IF(ISNUMBER(P178),IF(P178=100%,"CUMPLIDA",IF(AND(ISNUMBER(L178),ISNUMBER(INDIRECT("FECHA_"&amp;$B178,1))), IF(L178&lt;=INDIRECT("FECHA_"&amp;$B178,1),"INCUMPLIDA","PROCESO"), "VERIFICAR FECHA")),"SIN VALOR AVANCE")</f>
        <v>CUMPLIDA</v>
      </c>
    </row>
    <row r="179" spans="1:17" ht="120.75">
      <c r="A179" s="357" t="s">
        <v>432</v>
      </c>
      <c r="B179" s="317" t="s">
        <v>27</v>
      </c>
      <c r="C179" s="548"/>
      <c r="D179" s="548"/>
      <c r="E179" s="551"/>
      <c r="F179" s="549"/>
      <c r="G179" s="556"/>
      <c r="H179" s="352" t="s">
        <v>562</v>
      </c>
      <c r="I179" s="200" t="s">
        <v>563</v>
      </c>
      <c r="J179" s="341">
        <v>12</v>
      </c>
      <c r="K179" s="343">
        <v>45536</v>
      </c>
      <c r="L179" s="343">
        <v>45900</v>
      </c>
      <c r="M179" s="263">
        <f t="shared" si="6"/>
        <v>52</v>
      </c>
      <c r="N179" s="341">
        <v>12</v>
      </c>
      <c r="O179" s="358" t="s">
        <v>564</v>
      </c>
      <c r="P179" s="302">
        <f t="shared" si="7"/>
        <v>1</v>
      </c>
      <c r="Q179" s="264" t="str" cm="1">
        <f t="array" aca="1" ref="Q179" ca="1">IF(ISNUMBER(P179),IF(P179=100%,"CUMPLIDA",IF(AND(ISNUMBER(L179),ISNUMBER(INDIRECT("FECHA_"&amp;$B179,1))), IF(L179&lt;=INDIRECT("FECHA_"&amp;$B179,1),"INCUMPLIDA","PROCESO"), "VERIFICAR FECHA")),"SIN VALOR AVANCE")</f>
        <v>CUMPLIDA</v>
      </c>
    </row>
    <row r="180" spans="1:17" ht="210">
      <c r="A180" s="357" t="s">
        <v>432</v>
      </c>
      <c r="B180" s="317" t="s">
        <v>27</v>
      </c>
      <c r="C180" s="548"/>
      <c r="D180" s="548"/>
      <c r="E180" s="551"/>
      <c r="F180" s="549"/>
      <c r="G180" s="556"/>
      <c r="H180" s="200" t="s">
        <v>565</v>
      </c>
      <c r="I180" s="200" t="s">
        <v>566</v>
      </c>
      <c r="J180" s="341">
        <v>12</v>
      </c>
      <c r="K180" s="343">
        <v>45536</v>
      </c>
      <c r="L180" s="343">
        <v>45900</v>
      </c>
      <c r="M180" s="263">
        <f t="shared" si="6"/>
        <v>52</v>
      </c>
      <c r="N180" s="341">
        <v>12</v>
      </c>
      <c r="O180" s="200" t="s">
        <v>567</v>
      </c>
      <c r="P180" s="302">
        <f t="shared" si="7"/>
        <v>1</v>
      </c>
      <c r="Q180" s="264" t="str" cm="1">
        <f t="array" aca="1" ref="Q180" ca="1">IF(ISNUMBER(P180),IF(P180=100%,"CUMPLIDA",IF(AND(ISNUMBER(L180),ISNUMBER(INDIRECT("FECHA_"&amp;$B180,1))), IF(L180&lt;=INDIRECT("FECHA_"&amp;$B180,1),"INCUMPLIDA","PROCESO"), "VERIFICAR FECHA")),"SIN VALOR AVANCE")</f>
        <v>CUMPLIDA</v>
      </c>
    </row>
    <row r="181" spans="1:17" ht="165.75">
      <c r="A181" s="357" t="s">
        <v>432</v>
      </c>
      <c r="B181" s="317" t="s">
        <v>27</v>
      </c>
      <c r="C181" s="548"/>
      <c r="D181" s="548"/>
      <c r="E181" s="551"/>
      <c r="F181" s="549"/>
      <c r="G181" s="353" t="s">
        <v>568</v>
      </c>
      <c r="H181" s="351" t="s">
        <v>569</v>
      </c>
      <c r="I181" s="200" t="s">
        <v>570</v>
      </c>
      <c r="J181" s="302">
        <v>1</v>
      </c>
      <c r="K181" s="343">
        <v>45536</v>
      </c>
      <c r="L181" s="343">
        <v>45716</v>
      </c>
      <c r="M181" s="263">
        <f t="shared" si="6"/>
        <v>25.714285714285715</v>
      </c>
      <c r="N181" s="302">
        <v>1</v>
      </c>
      <c r="O181" s="200" t="s">
        <v>571</v>
      </c>
      <c r="P181" s="302">
        <f t="shared" si="7"/>
        <v>1</v>
      </c>
      <c r="Q181" s="264" t="str" cm="1">
        <f t="array" aca="1" ref="Q181" ca="1">IF(ISNUMBER(P181),IF(P181=100%,"CUMPLIDA",IF(AND(ISNUMBER(L181),ISNUMBER(INDIRECT("FECHA_"&amp;$B181,1))), IF(L181&lt;=INDIRECT("FECHA_"&amp;$B181,1),"INCUMPLIDA","PROCESO"), "VERIFICAR FECHA")),"SIN VALOR AVANCE")</f>
        <v>CUMPLIDA</v>
      </c>
    </row>
    <row r="182" spans="1:17" ht="210">
      <c r="A182" s="357" t="s">
        <v>432</v>
      </c>
      <c r="B182" s="317" t="s">
        <v>27</v>
      </c>
      <c r="C182" s="548" t="s">
        <v>455</v>
      </c>
      <c r="D182" s="548" t="s">
        <v>572</v>
      </c>
      <c r="E182" s="551" t="s">
        <v>573</v>
      </c>
      <c r="F182" s="549" t="s">
        <v>574</v>
      </c>
      <c r="G182" s="353" t="s">
        <v>437</v>
      </c>
      <c r="H182" s="351" t="s">
        <v>575</v>
      </c>
      <c r="I182" s="358" t="s">
        <v>576</v>
      </c>
      <c r="J182" s="341">
        <v>2</v>
      </c>
      <c r="K182" s="343">
        <v>45509</v>
      </c>
      <c r="L182" s="343">
        <v>45746</v>
      </c>
      <c r="M182" s="263">
        <f t="shared" si="6"/>
        <v>33.857142857142854</v>
      </c>
      <c r="N182" s="341">
        <v>2</v>
      </c>
      <c r="O182" s="200" t="s">
        <v>440</v>
      </c>
      <c r="P182" s="302">
        <f t="shared" si="7"/>
        <v>1</v>
      </c>
      <c r="Q182" s="264" t="str" cm="1">
        <f t="array" aca="1" ref="Q182" ca="1">IF(ISNUMBER(P182),IF(P182=100%,"CUMPLIDA",IF(AND(ISNUMBER(L182),ISNUMBER(INDIRECT("FECHA_"&amp;$B182,1))), IF(L182&lt;=INDIRECT("FECHA_"&amp;$B182,1),"INCUMPLIDA","PROCESO"), "VERIFICAR FECHA")),"SIN VALOR AVANCE")</f>
        <v>CUMPLIDA</v>
      </c>
    </row>
    <row r="183" spans="1:17" ht="120">
      <c r="A183" s="357" t="s">
        <v>432</v>
      </c>
      <c r="B183" s="317" t="s">
        <v>27</v>
      </c>
      <c r="C183" s="548"/>
      <c r="D183" s="548"/>
      <c r="E183" s="551"/>
      <c r="F183" s="549"/>
      <c r="G183" s="353" t="s">
        <v>441</v>
      </c>
      <c r="H183" s="351" t="s">
        <v>442</v>
      </c>
      <c r="I183" s="200" t="s">
        <v>443</v>
      </c>
      <c r="J183" s="341">
        <v>4</v>
      </c>
      <c r="K183" s="343">
        <v>45536</v>
      </c>
      <c r="L183" s="343">
        <v>45900</v>
      </c>
      <c r="M183" s="263">
        <f t="shared" si="6"/>
        <v>52</v>
      </c>
      <c r="N183" s="341">
        <v>4</v>
      </c>
      <c r="O183" s="200" t="s">
        <v>444</v>
      </c>
      <c r="P183" s="302">
        <f t="shared" si="7"/>
        <v>1</v>
      </c>
      <c r="Q183" s="264" t="str" cm="1">
        <f t="array" aca="1" ref="Q183" ca="1">IF(ISNUMBER(P183),IF(P183=100%,"CUMPLIDA",IF(AND(ISNUMBER(L183),ISNUMBER(INDIRECT("FECHA_"&amp;$B183,1))), IF(L183&lt;=INDIRECT("FECHA_"&amp;$B183,1),"INCUMPLIDA","PROCESO"), "VERIFICAR FECHA")),"SIN VALOR AVANCE")</f>
        <v>CUMPLIDA</v>
      </c>
    </row>
    <row r="184" spans="1:17" ht="195">
      <c r="A184" s="357" t="s">
        <v>432</v>
      </c>
      <c r="B184" s="317" t="s">
        <v>27</v>
      </c>
      <c r="C184" s="548"/>
      <c r="D184" s="548"/>
      <c r="E184" s="551"/>
      <c r="F184" s="549"/>
      <c r="G184" s="353" t="s">
        <v>577</v>
      </c>
      <c r="H184" s="351" t="s">
        <v>578</v>
      </c>
      <c r="I184" s="200" t="s">
        <v>453</v>
      </c>
      <c r="J184" s="341">
        <v>1</v>
      </c>
      <c r="K184" s="343">
        <v>45505</v>
      </c>
      <c r="L184" s="343">
        <v>45657</v>
      </c>
      <c r="M184" s="263">
        <f t="shared" si="6"/>
        <v>21.714285714285715</v>
      </c>
      <c r="N184" s="341">
        <v>1</v>
      </c>
      <c r="O184" s="200" t="s">
        <v>454</v>
      </c>
      <c r="P184" s="302">
        <f t="shared" si="7"/>
        <v>1</v>
      </c>
      <c r="Q184" s="264" t="str" cm="1">
        <f t="array" aca="1" ref="Q184" ca="1">IF(ISNUMBER(P184),IF(P184=100%,"CUMPLIDA",IF(AND(ISNUMBER(L184),ISNUMBER(INDIRECT("FECHA_"&amp;$B184,1))), IF(L184&lt;=INDIRECT("FECHA_"&amp;$B184,1),"INCUMPLIDA","PROCESO"), "VERIFICAR FECHA")),"SIN VALOR AVANCE")</f>
        <v>CUMPLIDA</v>
      </c>
    </row>
    <row r="185" spans="1:17" ht="75.75">
      <c r="A185" s="357" t="s">
        <v>432</v>
      </c>
      <c r="B185" s="317" t="s">
        <v>27</v>
      </c>
      <c r="C185" s="548"/>
      <c r="D185" s="548"/>
      <c r="E185" s="551"/>
      <c r="F185" s="549"/>
      <c r="G185" s="353" t="s">
        <v>579</v>
      </c>
      <c r="H185" s="351" t="s">
        <v>580</v>
      </c>
      <c r="I185" s="200" t="s">
        <v>498</v>
      </c>
      <c r="J185" s="341">
        <v>1</v>
      </c>
      <c r="K185" s="343">
        <v>45536</v>
      </c>
      <c r="L185" s="343">
        <v>45595</v>
      </c>
      <c r="M185" s="263">
        <f t="shared" si="6"/>
        <v>8.4285714285714288</v>
      </c>
      <c r="N185" s="341">
        <v>1</v>
      </c>
      <c r="O185" s="200" t="s">
        <v>581</v>
      </c>
      <c r="P185" s="302">
        <f t="shared" si="7"/>
        <v>1</v>
      </c>
      <c r="Q185" s="264" t="str" cm="1">
        <f t="array" aca="1" ref="Q185" ca="1">IF(ISNUMBER(P185),IF(P185=100%,"CUMPLIDA",IF(AND(ISNUMBER(L185),ISNUMBER(INDIRECT("FECHA_"&amp;$B185,1))), IF(L185&lt;=INDIRECT("FECHA_"&amp;$B185,1),"INCUMPLIDA","PROCESO"), "VERIFICAR FECHA")),"SIN VALOR AVANCE")</f>
        <v>CUMPLIDA</v>
      </c>
    </row>
    <row r="186" spans="1:17" ht="75.75">
      <c r="A186" s="357" t="s">
        <v>432</v>
      </c>
      <c r="B186" s="317" t="s">
        <v>27</v>
      </c>
      <c r="C186" s="548" t="s">
        <v>582</v>
      </c>
      <c r="D186" s="548" t="s">
        <v>583</v>
      </c>
      <c r="E186" s="549" t="s">
        <v>584</v>
      </c>
      <c r="F186" s="549" t="s">
        <v>585</v>
      </c>
      <c r="G186" s="549" t="s">
        <v>586</v>
      </c>
      <c r="H186" s="200" t="s">
        <v>587</v>
      </c>
      <c r="I186" s="200" t="s">
        <v>588</v>
      </c>
      <c r="J186" s="341">
        <v>1</v>
      </c>
      <c r="K186" s="343">
        <v>45901</v>
      </c>
      <c r="L186" s="343">
        <v>46233</v>
      </c>
      <c r="M186" s="263">
        <f t="shared" si="6"/>
        <v>47.428571428571431</v>
      </c>
      <c r="N186" s="341">
        <v>0</v>
      </c>
      <c r="O186" s="200" t="s">
        <v>589</v>
      </c>
      <c r="P186" s="302">
        <f t="shared" si="7"/>
        <v>0</v>
      </c>
      <c r="Q186" s="264" t="str" cm="1">
        <f t="array" aca="1" ref="Q186" ca="1">IF(ISNUMBER(P186),IF(P186=100%,"CUMPLIDA",IF(AND(ISNUMBER(L186),ISNUMBER(INDIRECT("FECHA_"&amp;$B186,1))), IF(L186&lt;=INDIRECT("FECHA_"&amp;$B186,1),"INCUMPLIDA","PROCESO"), "VERIFICAR FECHA")),"SIN VALOR AVANCE")</f>
        <v>PROCESO</v>
      </c>
    </row>
    <row r="187" spans="1:17" ht="75.75">
      <c r="A187" s="357" t="s">
        <v>432</v>
      </c>
      <c r="B187" s="317" t="s">
        <v>27</v>
      </c>
      <c r="C187" s="548"/>
      <c r="D187" s="560"/>
      <c r="E187" s="549"/>
      <c r="F187" s="549"/>
      <c r="G187" s="549"/>
      <c r="H187" s="200" t="s">
        <v>590</v>
      </c>
      <c r="I187" s="200" t="s">
        <v>591</v>
      </c>
      <c r="J187" s="341">
        <v>1</v>
      </c>
      <c r="K187" s="343">
        <v>45901</v>
      </c>
      <c r="L187" s="343">
        <v>46264</v>
      </c>
      <c r="M187" s="263">
        <f t="shared" si="6"/>
        <v>51.857142857142854</v>
      </c>
      <c r="N187" s="341">
        <v>0</v>
      </c>
      <c r="O187" s="200" t="s">
        <v>589</v>
      </c>
      <c r="P187" s="302">
        <f t="shared" si="7"/>
        <v>0</v>
      </c>
      <c r="Q187" s="264" t="str" cm="1">
        <f t="array" aca="1" ref="Q187" ca="1">IF(ISNUMBER(P187),IF(P187=100%,"CUMPLIDA",IF(AND(ISNUMBER(L187),ISNUMBER(INDIRECT("FECHA_"&amp;$B187,1))), IF(L187&lt;=INDIRECT("FECHA_"&amp;$B187,1),"INCUMPLIDA","PROCESO"), "VERIFICAR FECHA")),"SIN VALOR AVANCE")</f>
        <v>PROCESO</v>
      </c>
    </row>
    <row r="188" spans="1:17" ht="135.75">
      <c r="A188" s="357" t="s">
        <v>432</v>
      </c>
      <c r="B188" s="317" t="s">
        <v>27</v>
      </c>
      <c r="C188" s="548"/>
      <c r="D188" s="560"/>
      <c r="E188" s="549"/>
      <c r="F188" s="549"/>
      <c r="G188" s="549" t="s">
        <v>592</v>
      </c>
      <c r="H188" s="200" t="s">
        <v>593</v>
      </c>
      <c r="I188" s="200" t="s">
        <v>594</v>
      </c>
      <c r="J188" s="341">
        <v>2</v>
      </c>
      <c r="K188" s="343">
        <v>45870</v>
      </c>
      <c r="L188" s="343">
        <v>45960</v>
      </c>
      <c r="M188" s="263">
        <f t="shared" si="6"/>
        <v>12.857142857142858</v>
      </c>
      <c r="N188" s="341">
        <v>2</v>
      </c>
      <c r="O188" s="200" t="s">
        <v>595</v>
      </c>
      <c r="P188" s="302">
        <f t="shared" si="7"/>
        <v>1</v>
      </c>
      <c r="Q188" s="264" t="str" cm="1">
        <f t="array" aca="1" ref="Q188" ca="1">IF(ISNUMBER(P188),IF(P188=100%,"CUMPLIDA",IF(AND(ISNUMBER(L188),ISNUMBER(INDIRECT("FECHA_"&amp;$B188,1))), IF(L188&lt;=INDIRECT("FECHA_"&amp;$B188,1),"INCUMPLIDA","PROCESO"), "VERIFICAR FECHA")),"SIN VALOR AVANCE")</f>
        <v>CUMPLIDA</v>
      </c>
    </row>
    <row r="189" spans="1:17" ht="135.75">
      <c r="A189" s="357" t="s">
        <v>432</v>
      </c>
      <c r="B189" s="317" t="s">
        <v>27</v>
      </c>
      <c r="C189" s="548"/>
      <c r="D189" s="560"/>
      <c r="E189" s="549"/>
      <c r="F189" s="549"/>
      <c r="G189" s="549"/>
      <c r="H189" s="200" t="s">
        <v>596</v>
      </c>
      <c r="I189" s="200" t="s">
        <v>597</v>
      </c>
      <c r="J189" s="341">
        <v>1</v>
      </c>
      <c r="K189" s="343">
        <v>45870</v>
      </c>
      <c r="L189" s="343">
        <v>45991</v>
      </c>
      <c r="M189" s="263">
        <f t="shared" si="6"/>
        <v>17.285714285714285</v>
      </c>
      <c r="N189" s="341">
        <v>1</v>
      </c>
      <c r="O189" s="200" t="s">
        <v>595</v>
      </c>
      <c r="P189" s="302">
        <f t="shared" si="7"/>
        <v>1</v>
      </c>
      <c r="Q189" s="264" t="str" cm="1">
        <f t="array" aca="1" ref="Q189" ca="1">IF(ISNUMBER(P189),IF(P189=100%,"CUMPLIDA",IF(AND(ISNUMBER(L189),ISNUMBER(INDIRECT("FECHA_"&amp;$B189,1))), IF(L189&lt;=INDIRECT("FECHA_"&amp;$B189,1),"INCUMPLIDA","PROCESO"), "VERIFICAR FECHA")),"SIN VALOR AVANCE")</f>
        <v>CUMPLIDA</v>
      </c>
    </row>
    <row r="190" spans="1:17" ht="75.75">
      <c r="A190" s="357" t="s">
        <v>432</v>
      </c>
      <c r="B190" s="317" t="s">
        <v>27</v>
      </c>
      <c r="C190" s="548"/>
      <c r="D190" s="560"/>
      <c r="E190" s="549"/>
      <c r="F190" s="549"/>
      <c r="G190" s="549" t="s">
        <v>598</v>
      </c>
      <c r="H190" s="200" t="s">
        <v>599</v>
      </c>
      <c r="I190" s="200" t="s">
        <v>600</v>
      </c>
      <c r="J190" s="341">
        <v>1</v>
      </c>
      <c r="K190" s="343">
        <v>45901</v>
      </c>
      <c r="L190" s="343">
        <v>45991</v>
      </c>
      <c r="M190" s="263">
        <f t="shared" si="6"/>
        <v>12.857142857142858</v>
      </c>
      <c r="N190" s="341">
        <v>1</v>
      </c>
      <c r="O190" s="200" t="s">
        <v>589</v>
      </c>
      <c r="P190" s="302">
        <f t="shared" si="7"/>
        <v>1</v>
      </c>
      <c r="Q190" s="264" t="str" cm="1">
        <f t="array" aca="1" ref="Q190" ca="1">IF(ISNUMBER(P190),IF(P190=100%,"CUMPLIDA",IF(AND(ISNUMBER(L190),ISNUMBER(INDIRECT("FECHA_"&amp;$B190,1))), IF(L190&lt;=INDIRECT("FECHA_"&amp;$B190,1),"INCUMPLIDA","PROCESO"), "VERIFICAR FECHA")),"SIN VALOR AVANCE")</f>
        <v>CUMPLIDA</v>
      </c>
    </row>
    <row r="191" spans="1:17" ht="75.75">
      <c r="A191" s="357" t="s">
        <v>432</v>
      </c>
      <c r="B191" s="317" t="s">
        <v>27</v>
      </c>
      <c r="C191" s="548"/>
      <c r="D191" s="560"/>
      <c r="E191" s="549"/>
      <c r="F191" s="549"/>
      <c r="G191" s="549"/>
      <c r="H191" s="200" t="s">
        <v>601</v>
      </c>
      <c r="I191" s="200" t="s">
        <v>597</v>
      </c>
      <c r="J191" s="341">
        <v>1</v>
      </c>
      <c r="K191" s="343">
        <v>45901</v>
      </c>
      <c r="L191" s="343">
        <v>45991</v>
      </c>
      <c r="M191" s="263">
        <f t="shared" si="6"/>
        <v>12.857142857142858</v>
      </c>
      <c r="N191" s="341">
        <v>1</v>
      </c>
      <c r="O191" s="200" t="s">
        <v>589</v>
      </c>
      <c r="P191" s="302">
        <f t="shared" si="7"/>
        <v>1</v>
      </c>
      <c r="Q191" s="264" t="str" cm="1">
        <f t="array" aca="1" ref="Q191" ca="1">IF(ISNUMBER(P191),IF(P191=100%,"CUMPLIDA",IF(AND(ISNUMBER(L191),ISNUMBER(INDIRECT("FECHA_"&amp;$B191,1))), IF(L191&lt;=INDIRECT("FECHA_"&amp;$B191,1),"INCUMPLIDA","PROCESO"), "VERIFICAR FECHA")),"SIN VALOR AVANCE")</f>
        <v>CUMPLIDA</v>
      </c>
    </row>
    <row r="192" spans="1:17" ht="75.75">
      <c r="A192" s="357" t="s">
        <v>432</v>
      </c>
      <c r="B192" s="317" t="s">
        <v>27</v>
      </c>
      <c r="C192" s="548"/>
      <c r="D192" s="560"/>
      <c r="E192" s="549"/>
      <c r="F192" s="549"/>
      <c r="G192" s="549" t="s">
        <v>602</v>
      </c>
      <c r="H192" s="200" t="s">
        <v>603</v>
      </c>
      <c r="I192" s="200" t="s">
        <v>600</v>
      </c>
      <c r="J192" s="341">
        <v>1</v>
      </c>
      <c r="K192" s="343">
        <v>45901</v>
      </c>
      <c r="L192" s="343">
        <v>45991</v>
      </c>
      <c r="M192" s="263">
        <f t="shared" si="6"/>
        <v>12.857142857142858</v>
      </c>
      <c r="N192" s="341">
        <v>1</v>
      </c>
      <c r="O192" s="200" t="s">
        <v>589</v>
      </c>
      <c r="P192" s="302">
        <f t="shared" si="7"/>
        <v>1</v>
      </c>
      <c r="Q192" s="264" t="str" cm="1">
        <f t="array" aca="1" ref="Q192" ca="1">IF(ISNUMBER(P192),IF(P192=100%,"CUMPLIDA",IF(AND(ISNUMBER(L192),ISNUMBER(INDIRECT("FECHA_"&amp;$B192,1))), IF(L192&lt;=INDIRECT("FECHA_"&amp;$B192,1),"INCUMPLIDA","PROCESO"), "VERIFICAR FECHA")),"SIN VALOR AVANCE")</f>
        <v>CUMPLIDA</v>
      </c>
    </row>
    <row r="193" spans="1:17" ht="165.75">
      <c r="A193" s="357" t="s">
        <v>432</v>
      </c>
      <c r="B193" s="317" t="s">
        <v>27</v>
      </c>
      <c r="C193" s="548"/>
      <c r="D193" s="560"/>
      <c r="E193" s="549"/>
      <c r="F193" s="549"/>
      <c r="G193" s="549"/>
      <c r="H193" s="200" t="s">
        <v>601</v>
      </c>
      <c r="I193" s="200" t="s">
        <v>597</v>
      </c>
      <c r="J193" s="341">
        <v>1</v>
      </c>
      <c r="K193" s="343">
        <v>45901</v>
      </c>
      <c r="L193" s="343">
        <v>45991</v>
      </c>
      <c r="M193" s="263">
        <f t="shared" si="6"/>
        <v>12.857142857142858</v>
      </c>
      <c r="N193" s="341">
        <v>1</v>
      </c>
      <c r="O193" s="200" t="s">
        <v>604</v>
      </c>
      <c r="P193" s="302">
        <f t="shared" si="7"/>
        <v>1</v>
      </c>
      <c r="Q193" s="264" t="str" cm="1">
        <f t="array" aca="1" ref="Q193" ca="1">IF(ISNUMBER(P193),IF(P193=100%,"CUMPLIDA",IF(AND(ISNUMBER(L193),ISNUMBER(INDIRECT("FECHA_"&amp;$B193,1))), IF(L193&lt;=INDIRECT("FECHA_"&amp;$B193,1),"INCUMPLIDA","PROCESO"), "VERIFICAR FECHA")),"SIN VALOR AVANCE")</f>
        <v>CUMPLIDA</v>
      </c>
    </row>
    <row r="194" spans="1:17" ht="75.75">
      <c r="A194" s="357" t="s">
        <v>432</v>
      </c>
      <c r="B194" s="317" t="s">
        <v>27</v>
      </c>
      <c r="C194" s="548" t="s">
        <v>582</v>
      </c>
      <c r="D194" s="548" t="s">
        <v>605</v>
      </c>
      <c r="E194" s="549" t="s">
        <v>606</v>
      </c>
      <c r="F194" s="549" t="s">
        <v>607</v>
      </c>
      <c r="G194" s="549" t="s">
        <v>608</v>
      </c>
      <c r="H194" s="200" t="s">
        <v>609</v>
      </c>
      <c r="I194" s="200" t="s">
        <v>610</v>
      </c>
      <c r="J194" s="381">
        <v>6</v>
      </c>
      <c r="K194" s="343">
        <v>45901</v>
      </c>
      <c r="L194" s="343">
        <v>46264</v>
      </c>
      <c r="M194" s="263">
        <f t="shared" si="6"/>
        <v>51.857142857142854</v>
      </c>
      <c r="N194" s="341">
        <v>2</v>
      </c>
      <c r="O194" s="200" t="s">
        <v>589</v>
      </c>
      <c r="P194" s="302">
        <f t="shared" si="7"/>
        <v>0.33333333333333331</v>
      </c>
      <c r="Q194" s="264" t="str" cm="1">
        <f t="array" aca="1" ref="Q194" ca="1">IF(ISNUMBER(P194),IF(P194=100%,"CUMPLIDA",IF(AND(ISNUMBER(L194),ISNUMBER(INDIRECT("FECHA_"&amp;$B194,1))), IF(L194&lt;=INDIRECT("FECHA_"&amp;$B194,1),"INCUMPLIDA","PROCESO"), "VERIFICAR FECHA")),"SIN VALOR AVANCE")</f>
        <v>PROCESO</v>
      </c>
    </row>
    <row r="195" spans="1:17" ht="75.75">
      <c r="A195" s="357" t="s">
        <v>432</v>
      </c>
      <c r="B195" s="317" t="s">
        <v>27</v>
      </c>
      <c r="C195" s="548"/>
      <c r="D195" s="560"/>
      <c r="E195" s="549"/>
      <c r="F195" s="549"/>
      <c r="G195" s="549"/>
      <c r="H195" s="200" t="s">
        <v>611</v>
      </c>
      <c r="I195" s="200" t="s">
        <v>610</v>
      </c>
      <c r="J195" s="381">
        <v>6</v>
      </c>
      <c r="K195" s="343">
        <v>45901</v>
      </c>
      <c r="L195" s="343">
        <v>46264</v>
      </c>
      <c r="M195" s="263">
        <f t="shared" si="6"/>
        <v>51.857142857142854</v>
      </c>
      <c r="N195" s="341">
        <v>2</v>
      </c>
      <c r="O195" s="200" t="s">
        <v>589</v>
      </c>
      <c r="P195" s="302">
        <f t="shared" si="7"/>
        <v>0.33333333333333331</v>
      </c>
      <c r="Q195" s="264" t="str" cm="1">
        <f t="array" aca="1" ref="Q195" ca="1">IF(ISNUMBER(P195),IF(P195=100%,"CUMPLIDA",IF(AND(ISNUMBER(L195),ISNUMBER(INDIRECT("FECHA_"&amp;$B195,1))), IF(L195&lt;=INDIRECT("FECHA_"&amp;$B195,1),"INCUMPLIDA","PROCESO"), "VERIFICAR FECHA")),"SIN VALOR AVANCE")</f>
        <v>PROCESO</v>
      </c>
    </row>
    <row r="196" spans="1:17" ht="75.75">
      <c r="A196" s="357" t="s">
        <v>432</v>
      </c>
      <c r="B196" s="317" t="s">
        <v>27</v>
      </c>
      <c r="C196" s="548"/>
      <c r="D196" s="560"/>
      <c r="E196" s="549"/>
      <c r="F196" s="549"/>
      <c r="G196" s="549" t="s">
        <v>612</v>
      </c>
      <c r="H196" s="200" t="s">
        <v>587</v>
      </c>
      <c r="I196" s="200" t="s">
        <v>588</v>
      </c>
      <c r="J196" s="381">
        <v>1</v>
      </c>
      <c r="K196" s="343">
        <v>45901</v>
      </c>
      <c r="L196" s="343">
        <v>46233</v>
      </c>
      <c r="M196" s="263">
        <f t="shared" si="6"/>
        <v>47.428571428571431</v>
      </c>
      <c r="N196" s="341">
        <v>0</v>
      </c>
      <c r="O196" s="200" t="s">
        <v>589</v>
      </c>
      <c r="P196" s="302">
        <f t="shared" si="7"/>
        <v>0</v>
      </c>
      <c r="Q196" s="264" t="str" cm="1">
        <f t="array" aca="1" ref="Q196" ca="1">IF(ISNUMBER(P196),IF(P196=100%,"CUMPLIDA",IF(AND(ISNUMBER(L196),ISNUMBER(INDIRECT("FECHA_"&amp;$B196,1))), IF(L196&lt;=INDIRECT("FECHA_"&amp;$B196,1),"INCUMPLIDA","PROCESO"), "VERIFICAR FECHA")),"SIN VALOR AVANCE")</f>
        <v>PROCESO</v>
      </c>
    </row>
    <row r="197" spans="1:17" ht="120.75">
      <c r="A197" s="357" t="s">
        <v>432</v>
      </c>
      <c r="B197" s="317" t="s">
        <v>27</v>
      </c>
      <c r="C197" s="548"/>
      <c r="D197" s="560"/>
      <c r="E197" s="549"/>
      <c r="F197" s="549"/>
      <c r="G197" s="549"/>
      <c r="H197" s="200" t="s">
        <v>590</v>
      </c>
      <c r="I197" s="200" t="s">
        <v>591</v>
      </c>
      <c r="J197" s="381">
        <v>1</v>
      </c>
      <c r="K197" s="343">
        <v>45901</v>
      </c>
      <c r="L197" s="343">
        <v>46264</v>
      </c>
      <c r="M197" s="263">
        <f t="shared" si="6"/>
        <v>51.857142857142854</v>
      </c>
      <c r="N197" s="341">
        <v>0</v>
      </c>
      <c r="O197" s="200" t="s">
        <v>613</v>
      </c>
      <c r="P197" s="302">
        <f t="shared" si="7"/>
        <v>0</v>
      </c>
      <c r="Q197" s="264" t="str" cm="1">
        <f t="array" aca="1" ref="Q197" ca="1">IF(ISNUMBER(P197),IF(P197=100%,"CUMPLIDA",IF(AND(ISNUMBER(L197),ISNUMBER(INDIRECT("FECHA_"&amp;$B197,1))), IF(L197&lt;=INDIRECT("FECHA_"&amp;$B197,1),"INCUMPLIDA","PROCESO"), "VERIFICAR FECHA")),"SIN VALOR AVANCE")</f>
        <v>PROCESO</v>
      </c>
    </row>
    <row r="198" spans="1:17" ht="90.75">
      <c r="A198" s="357" t="s">
        <v>432</v>
      </c>
      <c r="B198" s="317" t="s">
        <v>27</v>
      </c>
      <c r="C198" s="548"/>
      <c r="D198" s="560"/>
      <c r="E198" s="549"/>
      <c r="F198" s="549"/>
      <c r="G198" s="549" t="s">
        <v>614</v>
      </c>
      <c r="H198" s="200" t="s">
        <v>615</v>
      </c>
      <c r="I198" s="200" t="s">
        <v>600</v>
      </c>
      <c r="J198" s="381">
        <v>1</v>
      </c>
      <c r="K198" s="343">
        <v>45901</v>
      </c>
      <c r="L198" s="343">
        <v>45991</v>
      </c>
      <c r="M198" s="263">
        <f t="shared" si="6"/>
        <v>12.857142857142858</v>
      </c>
      <c r="N198" s="341">
        <v>1</v>
      </c>
      <c r="O198" s="200" t="s">
        <v>616</v>
      </c>
      <c r="P198" s="302">
        <f t="shared" si="7"/>
        <v>1</v>
      </c>
      <c r="Q198" s="264" t="str" cm="1">
        <f t="array" aca="1" ref="Q198" ca="1">IF(ISNUMBER(P198),IF(P198=100%,"CUMPLIDA",IF(AND(ISNUMBER(L198),ISNUMBER(INDIRECT("FECHA_"&amp;$B198,1))), IF(L198&lt;=INDIRECT("FECHA_"&amp;$B198,1),"INCUMPLIDA","PROCESO"), "VERIFICAR FECHA")),"SIN VALOR AVANCE")</f>
        <v>CUMPLIDA</v>
      </c>
    </row>
    <row r="199" spans="1:17" ht="75.75">
      <c r="A199" s="357" t="s">
        <v>432</v>
      </c>
      <c r="B199" s="317" t="s">
        <v>27</v>
      </c>
      <c r="C199" s="548"/>
      <c r="D199" s="560"/>
      <c r="E199" s="549"/>
      <c r="F199" s="549"/>
      <c r="G199" s="549"/>
      <c r="H199" s="200" t="s">
        <v>601</v>
      </c>
      <c r="I199" s="200" t="s">
        <v>597</v>
      </c>
      <c r="J199" s="381">
        <v>1</v>
      </c>
      <c r="K199" s="343">
        <v>45901</v>
      </c>
      <c r="L199" s="343">
        <v>45991</v>
      </c>
      <c r="M199" s="263">
        <f t="shared" si="6"/>
        <v>12.857142857142858</v>
      </c>
      <c r="N199" s="341">
        <v>1</v>
      </c>
      <c r="O199" s="200" t="s">
        <v>589</v>
      </c>
      <c r="P199" s="302">
        <f t="shared" si="7"/>
        <v>1</v>
      </c>
      <c r="Q199" s="264" t="str" cm="1">
        <f t="array" aca="1" ref="Q199" ca="1">IF(ISNUMBER(P199),IF(P199=100%,"CUMPLIDA",IF(AND(ISNUMBER(L199),ISNUMBER(INDIRECT("FECHA_"&amp;$B199,1))), IF(L199&lt;=INDIRECT("FECHA_"&amp;$B199,1),"INCUMPLIDA","PROCESO"), "VERIFICAR FECHA")),"SIN VALOR AVANCE")</f>
        <v>CUMPLIDA</v>
      </c>
    </row>
    <row r="200" spans="1:17" ht="105">
      <c r="A200" s="357" t="s">
        <v>432</v>
      </c>
      <c r="B200" s="317" t="s">
        <v>27</v>
      </c>
      <c r="C200" s="548"/>
      <c r="D200" s="560"/>
      <c r="E200" s="549"/>
      <c r="F200" s="549"/>
      <c r="G200" s="195" t="s">
        <v>617</v>
      </c>
      <c r="H200" s="200" t="s">
        <v>618</v>
      </c>
      <c r="I200" s="200" t="s">
        <v>619</v>
      </c>
      <c r="J200" s="381">
        <v>12</v>
      </c>
      <c r="K200" s="343">
        <v>45901</v>
      </c>
      <c r="L200" s="343">
        <v>46264</v>
      </c>
      <c r="M200" s="263">
        <f t="shared" si="6"/>
        <v>51.857142857142854</v>
      </c>
      <c r="N200" s="341">
        <v>9</v>
      </c>
      <c r="O200" s="200" t="s">
        <v>589</v>
      </c>
      <c r="P200" s="302">
        <f t="shared" si="7"/>
        <v>0.75</v>
      </c>
      <c r="Q200" s="264" t="str" cm="1">
        <f t="array" aca="1" ref="Q200" ca="1">IF(ISNUMBER(P200),IF(P200=100%,"CUMPLIDA",IF(AND(ISNUMBER(L200),ISNUMBER(INDIRECT("FECHA_"&amp;$B200,1))), IF(L200&lt;=INDIRECT("FECHA_"&amp;$B200,1),"INCUMPLIDA","PROCESO"), "VERIFICAR FECHA")),"SIN VALOR AVANCE")</f>
        <v>PROCESO</v>
      </c>
    </row>
    <row r="201" spans="1:17" ht="75.75">
      <c r="A201" s="357" t="s">
        <v>432</v>
      </c>
      <c r="B201" s="317" t="s">
        <v>27</v>
      </c>
      <c r="C201" s="548"/>
      <c r="D201" s="560"/>
      <c r="E201" s="549"/>
      <c r="F201" s="549"/>
      <c r="G201" s="195" t="s">
        <v>620</v>
      </c>
      <c r="H201" s="200" t="s">
        <v>621</v>
      </c>
      <c r="I201" s="200" t="s">
        <v>622</v>
      </c>
      <c r="J201" s="381">
        <v>1</v>
      </c>
      <c r="K201" s="343">
        <v>45962</v>
      </c>
      <c r="L201" s="343">
        <v>46174</v>
      </c>
      <c r="M201" s="263">
        <f t="shared" si="6"/>
        <v>30.285714285714285</v>
      </c>
      <c r="N201" s="341">
        <v>0</v>
      </c>
      <c r="O201" s="200" t="s">
        <v>589</v>
      </c>
      <c r="P201" s="302">
        <f t="shared" si="7"/>
        <v>0</v>
      </c>
      <c r="Q201" s="264" t="str" cm="1">
        <f t="array" aca="1" ref="Q201" ca="1">IF(ISNUMBER(P201),IF(P201=100%,"CUMPLIDA",IF(AND(ISNUMBER(L201),ISNUMBER(INDIRECT("FECHA_"&amp;$B201,1))), IF(L201&lt;=INDIRECT("FECHA_"&amp;$B201,1),"INCUMPLIDA","PROCESO"), "VERIFICAR FECHA")),"SIN VALOR AVANCE")</f>
        <v>PROCESO</v>
      </c>
    </row>
    <row r="202" spans="1:17" ht="135.75">
      <c r="A202" s="357" t="s">
        <v>432</v>
      </c>
      <c r="B202" s="317" t="s">
        <v>27</v>
      </c>
      <c r="C202" s="548"/>
      <c r="D202" s="560"/>
      <c r="E202" s="549"/>
      <c r="F202" s="549"/>
      <c r="G202" s="195" t="s">
        <v>623</v>
      </c>
      <c r="H202" s="200" t="s">
        <v>624</v>
      </c>
      <c r="I202" s="200" t="s">
        <v>625</v>
      </c>
      <c r="J202" s="381">
        <v>2</v>
      </c>
      <c r="K202" s="343">
        <v>46204</v>
      </c>
      <c r="L202" s="343">
        <v>46568</v>
      </c>
      <c r="M202" s="263">
        <f t="shared" si="6"/>
        <v>52</v>
      </c>
      <c r="N202" s="341">
        <v>0</v>
      </c>
      <c r="O202" s="200" t="s">
        <v>626</v>
      </c>
      <c r="P202" s="302">
        <f t="shared" si="7"/>
        <v>0</v>
      </c>
      <c r="Q202" s="264" t="str" cm="1">
        <f t="array" aca="1" ref="Q202" ca="1">IF(ISNUMBER(P202),IF(P202=100%,"CUMPLIDA",IF(AND(ISNUMBER(L202),ISNUMBER(INDIRECT("FECHA_"&amp;$B202,1))), IF(L202&lt;=INDIRECT("FECHA_"&amp;$B202,1),"INCUMPLIDA","PROCESO"), "VERIFICAR FECHA")),"SIN VALOR AVANCE")</f>
        <v>PROCESO</v>
      </c>
    </row>
    <row r="203" spans="1:17" ht="120.75">
      <c r="A203" s="357" t="s">
        <v>432</v>
      </c>
      <c r="B203" s="317" t="s">
        <v>27</v>
      </c>
      <c r="C203" s="548"/>
      <c r="D203" s="560"/>
      <c r="E203" s="549"/>
      <c r="F203" s="549"/>
      <c r="G203" s="195" t="s">
        <v>627</v>
      </c>
      <c r="H203" s="200" t="s">
        <v>628</v>
      </c>
      <c r="I203" s="200" t="s">
        <v>629</v>
      </c>
      <c r="J203" s="381">
        <v>1</v>
      </c>
      <c r="K203" s="343">
        <v>45901</v>
      </c>
      <c r="L203" s="343">
        <v>46264</v>
      </c>
      <c r="M203" s="263">
        <f t="shared" si="6"/>
        <v>51.857142857142854</v>
      </c>
      <c r="N203" s="341">
        <v>0</v>
      </c>
      <c r="O203" s="200" t="s">
        <v>630</v>
      </c>
      <c r="P203" s="302">
        <f t="shared" si="7"/>
        <v>0</v>
      </c>
      <c r="Q203" s="264" t="str" cm="1">
        <f t="array" aca="1" ref="Q203" ca="1">IF(ISNUMBER(P203),IF(P203=100%,"CUMPLIDA",IF(AND(ISNUMBER(L203),ISNUMBER(INDIRECT("FECHA_"&amp;$B203,1))), IF(L203&lt;=INDIRECT("FECHA_"&amp;$B203,1),"INCUMPLIDA","PROCESO"), "VERIFICAR FECHA")),"SIN VALOR AVANCE")</f>
        <v>PROCESO</v>
      </c>
    </row>
    <row r="204" spans="1:17" ht="75.75">
      <c r="A204" s="357" t="s">
        <v>432</v>
      </c>
      <c r="B204" s="317" t="s">
        <v>27</v>
      </c>
      <c r="C204" s="548" t="s">
        <v>582</v>
      </c>
      <c r="D204" s="548" t="s">
        <v>631</v>
      </c>
      <c r="E204" s="549" t="s">
        <v>632</v>
      </c>
      <c r="F204" s="549" t="s">
        <v>633</v>
      </c>
      <c r="G204" s="195" t="s">
        <v>634</v>
      </c>
      <c r="H204" s="200" t="s">
        <v>635</v>
      </c>
      <c r="I204" s="200" t="s">
        <v>636</v>
      </c>
      <c r="J204" s="381">
        <v>1</v>
      </c>
      <c r="K204" s="343">
        <v>45901</v>
      </c>
      <c r="L204" s="343">
        <v>46022</v>
      </c>
      <c r="M204" s="263">
        <f t="shared" si="6"/>
        <v>17.285714285714285</v>
      </c>
      <c r="N204" s="341">
        <v>1</v>
      </c>
      <c r="O204" s="200" t="s">
        <v>637</v>
      </c>
      <c r="P204" s="302">
        <f t="shared" si="7"/>
        <v>1</v>
      </c>
      <c r="Q204" s="264" t="str" cm="1">
        <f t="array" aca="1" ref="Q204" ca="1">IF(ISNUMBER(P204),IF(P204=100%,"CUMPLIDA",IF(AND(ISNUMBER(L204),ISNUMBER(INDIRECT("FECHA_"&amp;$B204,1))), IF(L204&lt;=INDIRECT("FECHA_"&amp;$B204,1),"INCUMPLIDA","PROCESO"), "VERIFICAR FECHA")),"SIN VALOR AVANCE")</f>
        <v>CUMPLIDA</v>
      </c>
    </row>
    <row r="205" spans="1:17" ht="75.75">
      <c r="A205" s="357" t="s">
        <v>432</v>
      </c>
      <c r="B205" s="317" t="s">
        <v>27</v>
      </c>
      <c r="C205" s="548"/>
      <c r="D205" s="560"/>
      <c r="E205" s="549"/>
      <c r="F205" s="549"/>
      <c r="G205" s="549" t="s">
        <v>638</v>
      </c>
      <c r="H205" s="200" t="s">
        <v>587</v>
      </c>
      <c r="I205" s="200" t="s">
        <v>588</v>
      </c>
      <c r="J205" s="381">
        <v>1</v>
      </c>
      <c r="K205" s="343">
        <v>45901</v>
      </c>
      <c r="L205" s="343">
        <v>46233</v>
      </c>
      <c r="M205" s="263">
        <f t="shared" si="6"/>
        <v>47.428571428571431</v>
      </c>
      <c r="N205" s="341">
        <v>0</v>
      </c>
      <c r="O205" s="200" t="s">
        <v>589</v>
      </c>
      <c r="P205" s="302">
        <f t="shared" si="7"/>
        <v>0</v>
      </c>
      <c r="Q205" s="264" t="str" cm="1">
        <f t="array" aca="1" ref="Q205" ca="1">IF(ISNUMBER(P205),IF(P205=100%,"CUMPLIDA",IF(AND(ISNUMBER(L205),ISNUMBER(INDIRECT("FECHA_"&amp;$B205,1))), IF(L205&lt;=INDIRECT("FECHA_"&amp;$B205,1),"INCUMPLIDA","PROCESO"), "VERIFICAR FECHA")),"SIN VALOR AVANCE")</f>
        <v>PROCESO</v>
      </c>
    </row>
    <row r="206" spans="1:17" ht="120.75">
      <c r="A206" s="357" t="s">
        <v>432</v>
      </c>
      <c r="B206" s="317" t="s">
        <v>27</v>
      </c>
      <c r="C206" s="548"/>
      <c r="D206" s="560"/>
      <c r="E206" s="549"/>
      <c r="F206" s="549"/>
      <c r="G206" s="549"/>
      <c r="H206" s="200" t="s">
        <v>590</v>
      </c>
      <c r="I206" s="200" t="s">
        <v>591</v>
      </c>
      <c r="J206" s="381">
        <v>1</v>
      </c>
      <c r="K206" s="343">
        <v>45901</v>
      </c>
      <c r="L206" s="343">
        <v>46264</v>
      </c>
      <c r="M206" s="263">
        <f t="shared" si="6"/>
        <v>51.857142857142854</v>
      </c>
      <c r="N206" s="341">
        <v>0</v>
      </c>
      <c r="O206" s="200" t="s">
        <v>613</v>
      </c>
      <c r="P206" s="302">
        <f t="shared" si="7"/>
        <v>0</v>
      </c>
      <c r="Q206" s="264" t="str" cm="1">
        <f t="array" aca="1" ref="Q206" ca="1">IF(ISNUMBER(P206),IF(P206=100%,"CUMPLIDA",IF(AND(ISNUMBER(L206),ISNUMBER(INDIRECT("FECHA_"&amp;$B206,1))), IF(L206&lt;=INDIRECT("FECHA_"&amp;$B206,1),"INCUMPLIDA","PROCESO"), "VERIFICAR FECHA")),"SIN VALOR AVANCE")</f>
        <v>PROCESO</v>
      </c>
    </row>
    <row r="207" spans="1:17" ht="75.75">
      <c r="A207" s="357" t="s">
        <v>432</v>
      </c>
      <c r="B207" s="317" t="s">
        <v>27</v>
      </c>
      <c r="C207" s="548"/>
      <c r="D207" s="560"/>
      <c r="E207" s="549"/>
      <c r="F207" s="549"/>
      <c r="G207" s="195" t="s">
        <v>639</v>
      </c>
      <c r="H207" s="200" t="s">
        <v>640</v>
      </c>
      <c r="I207" s="200" t="s">
        <v>641</v>
      </c>
      <c r="J207" s="381">
        <v>6</v>
      </c>
      <c r="K207" s="343">
        <v>45901</v>
      </c>
      <c r="L207" s="343">
        <v>46264</v>
      </c>
      <c r="M207" s="263">
        <f t="shared" si="6"/>
        <v>51.857142857142854</v>
      </c>
      <c r="N207" s="341">
        <v>0</v>
      </c>
      <c r="O207" s="200" t="s">
        <v>589</v>
      </c>
      <c r="P207" s="302">
        <f t="shared" si="7"/>
        <v>0</v>
      </c>
      <c r="Q207" s="264" t="str" cm="1">
        <f t="array" aca="1" ref="Q207" ca="1">IF(ISNUMBER(P207),IF(P207=100%,"CUMPLIDA",IF(AND(ISNUMBER(L207),ISNUMBER(INDIRECT("FECHA_"&amp;$B207,1))), IF(L207&lt;=INDIRECT("FECHA_"&amp;$B207,1),"INCUMPLIDA","PROCESO"), "VERIFICAR FECHA")),"SIN VALOR AVANCE")</f>
        <v>PROCESO</v>
      </c>
    </row>
    <row r="208" spans="1:17" ht="75.75">
      <c r="A208" s="357" t="s">
        <v>432</v>
      </c>
      <c r="B208" s="317" t="s">
        <v>27</v>
      </c>
      <c r="C208" s="548"/>
      <c r="D208" s="560"/>
      <c r="E208" s="549"/>
      <c r="F208" s="549"/>
      <c r="G208" s="195" t="s">
        <v>642</v>
      </c>
      <c r="H208" s="200" t="s">
        <v>643</v>
      </c>
      <c r="I208" s="200" t="s">
        <v>644</v>
      </c>
      <c r="J208" s="381">
        <v>3</v>
      </c>
      <c r="K208" s="343">
        <v>45901</v>
      </c>
      <c r="L208" s="343">
        <v>46083</v>
      </c>
      <c r="M208" s="263">
        <f t="shared" ref="M208:M271" si="8">(L208-K208)/7</f>
        <v>26</v>
      </c>
      <c r="N208" s="341">
        <v>2</v>
      </c>
      <c r="O208" s="200" t="s">
        <v>589</v>
      </c>
      <c r="P208" s="302">
        <f t="shared" si="7"/>
        <v>0.66666666666666663</v>
      </c>
      <c r="Q208" s="264" t="str" cm="1">
        <f t="array" aca="1" ref="Q208" ca="1">IF(ISNUMBER(P208),IF(P208=100%,"CUMPLIDA",IF(AND(ISNUMBER(L208),ISNUMBER(INDIRECT("FECHA_"&amp;$B208,1))), IF(L208&lt;=INDIRECT("FECHA_"&amp;$B208,1),"INCUMPLIDA","PROCESO"), "VERIFICAR FECHA")),"SIN VALOR AVANCE")</f>
        <v>PROCESO</v>
      </c>
    </row>
    <row r="209" spans="1:17" ht="135.75">
      <c r="A209" s="357" t="s">
        <v>432</v>
      </c>
      <c r="B209" s="317" t="s">
        <v>27</v>
      </c>
      <c r="C209" s="548"/>
      <c r="D209" s="560"/>
      <c r="E209" s="549"/>
      <c r="F209" s="549"/>
      <c r="G209" s="195" t="s">
        <v>645</v>
      </c>
      <c r="H209" s="200" t="s">
        <v>646</v>
      </c>
      <c r="I209" s="200" t="s">
        <v>622</v>
      </c>
      <c r="J209" s="381">
        <v>1</v>
      </c>
      <c r="K209" s="343">
        <v>45901</v>
      </c>
      <c r="L209" s="343">
        <v>46264</v>
      </c>
      <c r="M209" s="263">
        <f t="shared" si="8"/>
        <v>51.857142857142854</v>
      </c>
      <c r="N209" s="341">
        <v>0</v>
      </c>
      <c r="O209" s="200" t="s">
        <v>626</v>
      </c>
      <c r="P209" s="302">
        <f t="shared" si="7"/>
        <v>0</v>
      </c>
      <c r="Q209" s="264" t="str" cm="1">
        <f t="array" aca="1" ref="Q209" ca="1">IF(ISNUMBER(P209),IF(P209=100%,"CUMPLIDA",IF(AND(ISNUMBER(L209),ISNUMBER(INDIRECT("FECHA_"&amp;$B209,1))), IF(L209&lt;=INDIRECT("FECHA_"&amp;$B209,1),"INCUMPLIDA","PROCESO"), "VERIFICAR FECHA")),"SIN VALOR AVANCE")</f>
        <v>PROCESO</v>
      </c>
    </row>
    <row r="210" spans="1:17" ht="75.75">
      <c r="A210" s="357" t="s">
        <v>432</v>
      </c>
      <c r="B210" s="317" t="s">
        <v>27</v>
      </c>
      <c r="C210" s="548"/>
      <c r="D210" s="560"/>
      <c r="E210" s="549"/>
      <c r="F210" s="549"/>
      <c r="G210" s="195" t="s">
        <v>647</v>
      </c>
      <c r="H210" s="200" t="s">
        <v>648</v>
      </c>
      <c r="I210" s="200" t="s">
        <v>644</v>
      </c>
      <c r="J210" s="381">
        <v>4</v>
      </c>
      <c r="K210" s="343">
        <v>45901</v>
      </c>
      <c r="L210" s="343">
        <v>46264</v>
      </c>
      <c r="M210" s="263">
        <f t="shared" si="8"/>
        <v>51.857142857142854</v>
      </c>
      <c r="N210" s="341">
        <v>1</v>
      </c>
      <c r="O210" s="200" t="s">
        <v>637</v>
      </c>
      <c r="P210" s="302">
        <f t="shared" si="7"/>
        <v>0.25</v>
      </c>
      <c r="Q210" s="264" t="str" cm="1">
        <f t="array" aca="1" ref="Q210" ca="1">IF(ISNUMBER(P210),IF(P210=100%,"CUMPLIDA",IF(AND(ISNUMBER(L210),ISNUMBER(INDIRECT("FECHA_"&amp;$B210,1))), IF(L210&lt;=INDIRECT("FECHA_"&amp;$B210,1),"INCUMPLIDA","PROCESO"), "VERIFICAR FECHA")),"SIN VALOR AVANCE")</f>
        <v>PROCESO</v>
      </c>
    </row>
    <row r="211" spans="1:17" ht="75.75">
      <c r="A211" s="357" t="s">
        <v>432</v>
      </c>
      <c r="B211" s="317" t="s">
        <v>27</v>
      </c>
      <c r="C211" s="548"/>
      <c r="D211" s="560"/>
      <c r="E211" s="549"/>
      <c r="F211" s="549"/>
      <c r="G211" s="195" t="s">
        <v>649</v>
      </c>
      <c r="H211" s="200" t="s">
        <v>650</v>
      </c>
      <c r="I211" s="200" t="s">
        <v>641</v>
      </c>
      <c r="J211" s="381">
        <v>1</v>
      </c>
      <c r="K211" s="343">
        <v>45901</v>
      </c>
      <c r="L211" s="343">
        <v>46022</v>
      </c>
      <c r="M211" s="263">
        <f t="shared" si="8"/>
        <v>17.285714285714285</v>
      </c>
      <c r="N211" s="341">
        <v>1</v>
      </c>
      <c r="O211" s="200" t="s">
        <v>589</v>
      </c>
      <c r="P211" s="302">
        <f t="shared" si="7"/>
        <v>1</v>
      </c>
      <c r="Q211" s="264" t="str" cm="1">
        <f t="array" aca="1" ref="Q211" ca="1">IF(ISNUMBER(P211),IF(P211=100%,"CUMPLIDA",IF(AND(ISNUMBER(L211),ISNUMBER(INDIRECT("FECHA_"&amp;$B211,1))), IF(L211&lt;=INDIRECT("FECHA_"&amp;$B211,1),"INCUMPLIDA","PROCESO"), "VERIFICAR FECHA")),"SIN VALOR AVANCE")</f>
        <v>CUMPLIDA</v>
      </c>
    </row>
    <row r="212" spans="1:17" ht="75.75">
      <c r="A212" s="357" t="s">
        <v>432</v>
      </c>
      <c r="B212" s="317" t="s">
        <v>27</v>
      </c>
      <c r="C212" s="548"/>
      <c r="D212" s="560"/>
      <c r="E212" s="549"/>
      <c r="F212" s="549"/>
      <c r="G212" s="195" t="s">
        <v>651</v>
      </c>
      <c r="H212" s="200" t="s">
        <v>652</v>
      </c>
      <c r="I212" s="200" t="s">
        <v>653</v>
      </c>
      <c r="J212" s="381">
        <v>4</v>
      </c>
      <c r="K212" s="343">
        <v>45931</v>
      </c>
      <c r="L212" s="343">
        <v>46295</v>
      </c>
      <c r="M212" s="263">
        <f t="shared" si="8"/>
        <v>52</v>
      </c>
      <c r="N212" s="341">
        <v>0</v>
      </c>
      <c r="O212" s="200" t="s">
        <v>589</v>
      </c>
      <c r="P212" s="302">
        <f t="shared" si="7"/>
        <v>0</v>
      </c>
      <c r="Q212" s="264" t="str" cm="1">
        <f t="array" aca="1" ref="Q212" ca="1">IF(ISNUMBER(P212),IF(P212=100%,"CUMPLIDA",IF(AND(ISNUMBER(L212),ISNUMBER(INDIRECT("FECHA_"&amp;$B212,1))), IF(L212&lt;=INDIRECT("FECHA_"&amp;$B212,1),"INCUMPLIDA","PROCESO"), "VERIFICAR FECHA")),"SIN VALOR AVANCE")</f>
        <v>PROCESO</v>
      </c>
    </row>
    <row r="213" spans="1:17" ht="75.75">
      <c r="A213" s="357" t="s">
        <v>432</v>
      </c>
      <c r="B213" s="317" t="s">
        <v>27</v>
      </c>
      <c r="C213" s="548" t="s">
        <v>582</v>
      </c>
      <c r="D213" s="548" t="s">
        <v>654</v>
      </c>
      <c r="E213" s="549" t="s">
        <v>655</v>
      </c>
      <c r="F213" s="549" t="s">
        <v>656</v>
      </c>
      <c r="G213" s="549" t="s">
        <v>657</v>
      </c>
      <c r="H213" s="200" t="s">
        <v>658</v>
      </c>
      <c r="I213" s="200" t="s">
        <v>453</v>
      </c>
      <c r="J213" s="381">
        <v>1</v>
      </c>
      <c r="K213" s="343">
        <v>45901</v>
      </c>
      <c r="L213" s="343">
        <v>45961</v>
      </c>
      <c r="M213" s="263">
        <f t="shared" si="8"/>
        <v>8.5714285714285712</v>
      </c>
      <c r="N213" s="341">
        <v>1</v>
      </c>
      <c r="O213" s="200" t="s">
        <v>589</v>
      </c>
      <c r="P213" s="302">
        <f t="shared" si="7"/>
        <v>1</v>
      </c>
      <c r="Q213" s="264" t="str" cm="1">
        <f t="array" aca="1" ref="Q213" ca="1">IF(ISNUMBER(P213),IF(P213=100%,"CUMPLIDA",IF(AND(ISNUMBER(L213),ISNUMBER(INDIRECT("FECHA_"&amp;$B213,1))), IF(L213&lt;=INDIRECT("FECHA_"&amp;$B213,1),"INCUMPLIDA","PROCESO"), "VERIFICAR FECHA")),"SIN VALOR AVANCE")</f>
        <v>CUMPLIDA</v>
      </c>
    </row>
    <row r="214" spans="1:17" ht="75.75">
      <c r="A214" s="357" t="s">
        <v>432</v>
      </c>
      <c r="B214" s="317" t="s">
        <v>27</v>
      </c>
      <c r="C214" s="548"/>
      <c r="D214" s="560"/>
      <c r="E214" s="549"/>
      <c r="F214" s="549"/>
      <c r="G214" s="549"/>
      <c r="H214" s="200" t="s">
        <v>659</v>
      </c>
      <c r="I214" s="200" t="s">
        <v>644</v>
      </c>
      <c r="J214" s="381">
        <v>12</v>
      </c>
      <c r="K214" s="343">
        <v>45962</v>
      </c>
      <c r="L214" s="343">
        <v>46326</v>
      </c>
      <c r="M214" s="263">
        <f t="shared" si="8"/>
        <v>52</v>
      </c>
      <c r="N214" s="341">
        <v>1</v>
      </c>
      <c r="O214" s="200" t="s">
        <v>589</v>
      </c>
      <c r="P214" s="302">
        <f t="shared" si="7"/>
        <v>8.3333333333333329E-2</v>
      </c>
      <c r="Q214" s="264" t="str" cm="1">
        <f t="array" aca="1" ref="Q214" ca="1">IF(ISNUMBER(P214),IF(P214=100%,"CUMPLIDA",IF(AND(ISNUMBER(L214),ISNUMBER(INDIRECT("FECHA_"&amp;$B214,1))), IF(L214&lt;=INDIRECT("FECHA_"&amp;$B214,1),"INCUMPLIDA","PROCESO"), "VERIFICAR FECHA")),"SIN VALOR AVANCE")</f>
        <v>PROCESO</v>
      </c>
    </row>
    <row r="215" spans="1:17" ht="135.75">
      <c r="A215" s="357" t="s">
        <v>432</v>
      </c>
      <c r="B215" s="317" t="s">
        <v>27</v>
      </c>
      <c r="C215" s="548"/>
      <c r="D215" s="560"/>
      <c r="E215" s="549"/>
      <c r="F215" s="549"/>
      <c r="G215" s="549" t="s">
        <v>660</v>
      </c>
      <c r="H215" s="200" t="s">
        <v>661</v>
      </c>
      <c r="I215" s="200" t="s">
        <v>600</v>
      </c>
      <c r="J215" s="381">
        <v>1</v>
      </c>
      <c r="K215" s="343">
        <v>45901</v>
      </c>
      <c r="L215" s="343">
        <v>46022</v>
      </c>
      <c r="M215" s="263">
        <f t="shared" si="8"/>
        <v>17.285714285714285</v>
      </c>
      <c r="N215" s="341">
        <v>1</v>
      </c>
      <c r="O215" s="200" t="s">
        <v>662</v>
      </c>
      <c r="P215" s="302">
        <f t="shared" ref="P215:P278" si="9">N215/J215</f>
        <v>1</v>
      </c>
      <c r="Q215" s="264" t="str" cm="1">
        <f t="array" aca="1" ref="Q215" ca="1">IF(ISNUMBER(P215),IF(P215=100%,"CUMPLIDA",IF(AND(ISNUMBER(L215),ISNUMBER(INDIRECT("FECHA_"&amp;$B215,1))), IF(L215&lt;=INDIRECT("FECHA_"&amp;$B215,1),"INCUMPLIDA","PROCESO"), "VERIFICAR FECHA")),"SIN VALOR AVANCE")</f>
        <v>CUMPLIDA</v>
      </c>
    </row>
    <row r="216" spans="1:17" ht="135.75">
      <c r="A216" s="357" t="s">
        <v>432</v>
      </c>
      <c r="B216" s="317" t="s">
        <v>27</v>
      </c>
      <c r="C216" s="548"/>
      <c r="D216" s="560"/>
      <c r="E216" s="549"/>
      <c r="F216" s="549"/>
      <c r="G216" s="549"/>
      <c r="H216" s="200" t="s">
        <v>663</v>
      </c>
      <c r="I216" s="200" t="s">
        <v>664</v>
      </c>
      <c r="J216" s="381">
        <v>1</v>
      </c>
      <c r="K216" s="343">
        <v>45901</v>
      </c>
      <c r="L216" s="343">
        <v>46264</v>
      </c>
      <c r="M216" s="263">
        <f t="shared" si="8"/>
        <v>51.857142857142854</v>
      </c>
      <c r="N216" s="341">
        <v>1</v>
      </c>
      <c r="O216" s="200" t="s">
        <v>662</v>
      </c>
      <c r="P216" s="302">
        <f t="shared" si="9"/>
        <v>1</v>
      </c>
      <c r="Q216" s="264" t="str" cm="1">
        <f t="array" aca="1" ref="Q216" ca="1">IF(ISNUMBER(P216),IF(P216=100%,"CUMPLIDA",IF(AND(ISNUMBER(L216),ISNUMBER(INDIRECT("FECHA_"&amp;$B216,1))), IF(L216&lt;=INDIRECT("FECHA_"&amp;$B216,1),"INCUMPLIDA","PROCESO"), "VERIFICAR FECHA")),"SIN VALOR AVANCE")</f>
        <v>CUMPLIDA</v>
      </c>
    </row>
    <row r="217" spans="1:17" ht="75.75">
      <c r="A217" s="357" t="s">
        <v>432</v>
      </c>
      <c r="B217" s="317" t="s">
        <v>27</v>
      </c>
      <c r="C217" s="548" t="s">
        <v>582</v>
      </c>
      <c r="D217" s="548" t="s">
        <v>665</v>
      </c>
      <c r="E217" s="549" t="s">
        <v>666</v>
      </c>
      <c r="F217" s="549" t="s">
        <v>667</v>
      </c>
      <c r="G217" s="549" t="s">
        <v>668</v>
      </c>
      <c r="H217" s="200" t="s">
        <v>587</v>
      </c>
      <c r="I217" s="200" t="s">
        <v>588</v>
      </c>
      <c r="J217" s="381">
        <v>1</v>
      </c>
      <c r="K217" s="196">
        <v>45901</v>
      </c>
      <c r="L217" s="196">
        <v>46233</v>
      </c>
      <c r="M217" s="263">
        <f t="shared" si="8"/>
        <v>47.428571428571431</v>
      </c>
      <c r="N217" s="341">
        <v>0</v>
      </c>
      <c r="O217" s="200" t="s">
        <v>589</v>
      </c>
      <c r="P217" s="302">
        <f t="shared" si="9"/>
        <v>0</v>
      </c>
      <c r="Q217" s="264" t="str" cm="1">
        <f t="array" aca="1" ref="Q217" ca="1">IF(ISNUMBER(P217),IF(P217=100%,"CUMPLIDA",IF(AND(ISNUMBER(L217),ISNUMBER(INDIRECT("FECHA_"&amp;$B217,1))), IF(L217&lt;=INDIRECT("FECHA_"&amp;$B217,1),"INCUMPLIDA","PROCESO"), "VERIFICAR FECHA")),"SIN VALOR AVANCE")</f>
        <v>PROCESO</v>
      </c>
    </row>
    <row r="218" spans="1:17" ht="120.75">
      <c r="A218" s="357" t="s">
        <v>432</v>
      </c>
      <c r="B218" s="317" t="s">
        <v>27</v>
      </c>
      <c r="C218" s="548"/>
      <c r="D218" s="560"/>
      <c r="E218" s="549"/>
      <c r="F218" s="549"/>
      <c r="G218" s="549"/>
      <c r="H218" s="200" t="s">
        <v>669</v>
      </c>
      <c r="I218" s="200" t="s">
        <v>591</v>
      </c>
      <c r="J218" s="381">
        <v>1</v>
      </c>
      <c r="K218" s="196">
        <v>45901</v>
      </c>
      <c r="L218" s="196">
        <v>46264</v>
      </c>
      <c r="M218" s="263">
        <f t="shared" si="8"/>
        <v>51.857142857142854</v>
      </c>
      <c r="N218" s="341">
        <v>0</v>
      </c>
      <c r="O218" s="200" t="s">
        <v>613</v>
      </c>
      <c r="P218" s="302">
        <f t="shared" si="9"/>
        <v>0</v>
      </c>
      <c r="Q218" s="264" t="str" cm="1">
        <f t="array" aca="1" ref="Q218" ca="1">IF(ISNUMBER(P218),IF(P218=100%,"CUMPLIDA",IF(AND(ISNUMBER(L218),ISNUMBER(INDIRECT("FECHA_"&amp;$B218,1))), IF(L218&lt;=INDIRECT("FECHA_"&amp;$B218,1),"INCUMPLIDA","PROCESO"), "VERIFICAR FECHA")),"SIN VALOR AVANCE")</f>
        <v>PROCESO</v>
      </c>
    </row>
    <row r="219" spans="1:17" ht="120.75">
      <c r="A219" s="357" t="s">
        <v>432</v>
      </c>
      <c r="B219" s="317" t="s">
        <v>27</v>
      </c>
      <c r="C219" s="548"/>
      <c r="D219" s="560"/>
      <c r="E219" s="549"/>
      <c r="F219" s="549"/>
      <c r="G219" s="549"/>
      <c r="H219" s="200" t="s">
        <v>670</v>
      </c>
      <c r="I219" s="200" t="s">
        <v>641</v>
      </c>
      <c r="J219" s="381">
        <v>1</v>
      </c>
      <c r="K219" s="196">
        <v>45901</v>
      </c>
      <c r="L219" s="196">
        <v>46264</v>
      </c>
      <c r="M219" s="263">
        <f t="shared" si="8"/>
        <v>51.857142857142854</v>
      </c>
      <c r="N219" s="341">
        <v>0</v>
      </c>
      <c r="O219" s="200" t="s">
        <v>613</v>
      </c>
      <c r="P219" s="302">
        <f t="shared" si="9"/>
        <v>0</v>
      </c>
      <c r="Q219" s="264" t="str" cm="1">
        <f t="array" aca="1" ref="Q219" ca="1">IF(ISNUMBER(P219),IF(P219=100%,"CUMPLIDA",IF(AND(ISNUMBER(L219),ISNUMBER(INDIRECT("FECHA_"&amp;$B219,1))), IF(L219&lt;=INDIRECT("FECHA_"&amp;$B219,1),"INCUMPLIDA","PROCESO"), "VERIFICAR FECHA")),"SIN VALOR AVANCE")</f>
        <v>PROCESO</v>
      </c>
    </row>
    <row r="220" spans="1:17" ht="120.75">
      <c r="A220" s="357" t="s">
        <v>432</v>
      </c>
      <c r="B220" s="317" t="s">
        <v>27</v>
      </c>
      <c r="C220" s="548"/>
      <c r="D220" s="560"/>
      <c r="E220" s="549"/>
      <c r="F220" s="549"/>
      <c r="G220" s="549"/>
      <c r="H220" s="200" t="s">
        <v>671</v>
      </c>
      <c r="I220" s="200" t="s">
        <v>672</v>
      </c>
      <c r="J220" s="381">
        <v>1</v>
      </c>
      <c r="K220" s="196">
        <v>45901</v>
      </c>
      <c r="L220" s="196">
        <v>46264</v>
      </c>
      <c r="M220" s="263">
        <f t="shared" si="8"/>
        <v>51.857142857142854</v>
      </c>
      <c r="N220" s="341">
        <v>0</v>
      </c>
      <c r="O220" s="200" t="s">
        <v>613</v>
      </c>
      <c r="P220" s="302">
        <f t="shared" si="9"/>
        <v>0</v>
      </c>
      <c r="Q220" s="264" t="str" cm="1">
        <f t="array" aca="1" ref="Q220" ca="1">IF(ISNUMBER(P220),IF(P220=100%,"CUMPLIDA",IF(AND(ISNUMBER(L220),ISNUMBER(INDIRECT("FECHA_"&amp;$B220,1))), IF(L220&lt;=INDIRECT("FECHA_"&amp;$B220,1),"INCUMPLIDA","PROCESO"), "VERIFICAR FECHA")),"SIN VALOR AVANCE")</f>
        <v>PROCESO</v>
      </c>
    </row>
    <row r="221" spans="1:17" ht="75.75">
      <c r="A221" s="357" t="s">
        <v>432</v>
      </c>
      <c r="B221" s="317" t="s">
        <v>27</v>
      </c>
      <c r="C221" s="548"/>
      <c r="D221" s="560"/>
      <c r="E221" s="549"/>
      <c r="F221" s="549"/>
      <c r="G221" s="549" t="s">
        <v>673</v>
      </c>
      <c r="H221" s="200" t="s">
        <v>599</v>
      </c>
      <c r="I221" s="200" t="s">
        <v>600</v>
      </c>
      <c r="J221" s="381">
        <v>1</v>
      </c>
      <c r="K221" s="196">
        <v>45901</v>
      </c>
      <c r="L221" s="196">
        <v>45991</v>
      </c>
      <c r="M221" s="263">
        <f t="shared" si="8"/>
        <v>12.857142857142858</v>
      </c>
      <c r="N221" s="341">
        <v>1</v>
      </c>
      <c r="O221" s="200" t="s">
        <v>589</v>
      </c>
      <c r="P221" s="302">
        <f t="shared" si="9"/>
        <v>1</v>
      </c>
      <c r="Q221" s="264" t="str" cm="1">
        <f t="array" aca="1" ref="Q221" ca="1">IF(ISNUMBER(P221),IF(P221=100%,"CUMPLIDA",IF(AND(ISNUMBER(L221),ISNUMBER(INDIRECT("FECHA_"&amp;$B221,1))), IF(L221&lt;=INDIRECT("FECHA_"&amp;$B221,1),"INCUMPLIDA","PROCESO"), "VERIFICAR FECHA")),"SIN VALOR AVANCE")</f>
        <v>CUMPLIDA</v>
      </c>
    </row>
    <row r="222" spans="1:17" ht="165.75">
      <c r="A222" s="357" t="s">
        <v>432</v>
      </c>
      <c r="B222" s="317" t="s">
        <v>27</v>
      </c>
      <c r="C222" s="548"/>
      <c r="D222" s="560"/>
      <c r="E222" s="549"/>
      <c r="F222" s="549"/>
      <c r="G222" s="549"/>
      <c r="H222" s="200" t="s">
        <v>601</v>
      </c>
      <c r="I222" s="200" t="s">
        <v>597</v>
      </c>
      <c r="J222" s="381">
        <v>1</v>
      </c>
      <c r="K222" s="196">
        <v>45901</v>
      </c>
      <c r="L222" s="196">
        <v>45991</v>
      </c>
      <c r="M222" s="263">
        <f t="shared" si="8"/>
        <v>12.857142857142858</v>
      </c>
      <c r="N222" s="341">
        <v>1</v>
      </c>
      <c r="O222" s="200" t="s">
        <v>604</v>
      </c>
      <c r="P222" s="302">
        <f t="shared" si="9"/>
        <v>1</v>
      </c>
      <c r="Q222" s="264" t="str" cm="1">
        <f t="array" aca="1" ref="Q222" ca="1">IF(ISNUMBER(P222),IF(P222=100%,"CUMPLIDA",IF(AND(ISNUMBER(L222),ISNUMBER(INDIRECT("FECHA_"&amp;$B222,1))), IF(L222&lt;=INDIRECT("FECHA_"&amp;$B222,1),"INCUMPLIDA","PROCESO"), "VERIFICAR FECHA")),"SIN VALOR AVANCE")</f>
        <v>CUMPLIDA</v>
      </c>
    </row>
    <row r="223" spans="1:17" ht="90.75">
      <c r="A223" s="357" t="s">
        <v>432</v>
      </c>
      <c r="B223" s="317" t="s">
        <v>27</v>
      </c>
      <c r="C223" s="548" t="s">
        <v>582</v>
      </c>
      <c r="D223" s="548" t="s">
        <v>674</v>
      </c>
      <c r="E223" s="549" t="s">
        <v>675</v>
      </c>
      <c r="F223" s="549" t="s">
        <v>676</v>
      </c>
      <c r="G223" s="195" t="s">
        <v>677</v>
      </c>
      <c r="H223" s="200" t="s">
        <v>678</v>
      </c>
      <c r="I223" s="200" t="s">
        <v>679</v>
      </c>
      <c r="J223" s="381">
        <v>1</v>
      </c>
      <c r="K223" s="196">
        <v>45901</v>
      </c>
      <c r="L223" s="196">
        <v>46022</v>
      </c>
      <c r="M223" s="263">
        <f t="shared" si="8"/>
        <v>17.285714285714285</v>
      </c>
      <c r="N223" s="341">
        <v>1</v>
      </c>
      <c r="O223" s="200" t="s">
        <v>680</v>
      </c>
      <c r="P223" s="302">
        <f t="shared" si="9"/>
        <v>1</v>
      </c>
      <c r="Q223" s="264" t="str" cm="1">
        <f t="array" aca="1" ref="Q223" ca="1">IF(ISNUMBER(P223),IF(P223=100%,"CUMPLIDA",IF(AND(ISNUMBER(L223),ISNUMBER(INDIRECT("FECHA_"&amp;$B223,1))), IF(L223&lt;=INDIRECT("FECHA_"&amp;$B223,1),"INCUMPLIDA","PROCESO"), "VERIFICAR FECHA")),"SIN VALOR AVANCE")</f>
        <v>CUMPLIDA</v>
      </c>
    </row>
    <row r="224" spans="1:17" ht="90.75">
      <c r="A224" s="357" t="s">
        <v>432</v>
      </c>
      <c r="B224" s="317" t="s">
        <v>27</v>
      </c>
      <c r="C224" s="548"/>
      <c r="D224" s="560"/>
      <c r="E224" s="549"/>
      <c r="F224" s="549"/>
      <c r="G224" s="195" t="s">
        <v>681</v>
      </c>
      <c r="H224" s="200" t="s">
        <v>682</v>
      </c>
      <c r="I224" s="200" t="s">
        <v>683</v>
      </c>
      <c r="J224" s="381">
        <v>1</v>
      </c>
      <c r="K224" s="196">
        <v>45901</v>
      </c>
      <c r="L224" s="196">
        <v>46022</v>
      </c>
      <c r="M224" s="263">
        <f t="shared" si="8"/>
        <v>17.285714285714285</v>
      </c>
      <c r="N224" s="341">
        <v>1</v>
      </c>
      <c r="O224" s="200" t="s">
        <v>680</v>
      </c>
      <c r="P224" s="302">
        <f t="shared" si="9"/>
        <v>1</v>
      </c>
      <c r="Q224" s="264" t="str" cm="1">
        <f t="array" aca="1" ref="Q224" ca="1">IF(ISNUMBER(P224),IF(P224=100%,"CUMPLIDA",IF(AND(ISNUMBER(L224),ISNUMBER(INDIRECT("FECHA_"&amp;$B224,1))), IF(L224&lt;=INDIRECT("FECHA_"&amp;$B224,1),"INCUMPLIDA","PROCESO"), "VERIFICAR FECHA")),"SIN VALOR AVANCE")</f>
        <v>CUMPLIDA</v>
      </c>
    </row>
    <row r="225" spans="1:17" ht="165.75">
      <c r="A225" s="357" t="s">
        <v>432</v>
      </c>
      <c r="B225" s="317" t="s">
        <v>27</v>
      </c>
      <c r="C225" s="548" t="s">
        <v>582</v>
      </c>
      <c r="D225" s="548" t="s">
        <v>684</v>
      </c>
      <c r="E225" s="549" t="s">
        <v>685</v>
      </c>
      <c r="F225" s="549" t="s">
        <v>686</v>
      </c>
      <c r="G225" s="195" t="s">
        <v>687</v>
      </c>
      <c r="H225" s="200" t="s">
        <v>688</v>
      </c>
      <c r="I225" s="200" t="s">
        <v>689</v>
      </c>
      <c r="J225" s="381">
        <v>1</v>
      </c>
      <c r="K225" s="196">
        <v>45901</v>
      </c>
      <c r="L225" s="196">
        <v>46022</v>
      </c>
      <c r="M225" s="263">
        <f t="shared" si="8"/>
        <v>17.285714285714285</v>
      </c>
      <c r="N225" s="341">
        <v>1</v>
      </c>
      <c r="O225" s="200" t="s">
        <v>690</v>
      </c>
      <c r="P225" s="302">
        <f t="shared" si="9"/>
        <v>1</v>
      </c>
      <c r="Q225" s="264" t="str" cm="1">
        <f t="array" aca="1" ref="Q225" ca="1">IF(ISNUMBER(P225),IF(P225=100%,"CUMPLIDA",IF(AND(ISNUMBER(L225),ISNUMBER(INDIRECT("FECHA_"&amp;$B225,1))), IF(L225&lt;=INDIRECT("FECHA_"&amp;$B225,1),"INCUMPLIDA","PROCESO"), "VERIFICAR FECHA")),"SIN VALOR AVANCE")</f>
        <v>CUMPLIDA</v>
      </c>
    </row>
    <row r="226" spans="1:17" ht="120.75">
      <c r="A226" s="357" t="s">
        <v>432</v>
      </c>
      <c r="B226" s="317" t="s">
        <v>27</v>
      </c>
      <c r="C226" s="548"/>
      <c r="D226" s="560"/>
      <c r="E226" s="549"/>
      <c r="F226" s="549"/>
      <c r="G226" s="195" t="s">
        <v>691</v>
      </c>
      <c r="H226" s="200" t="s">
        <v>692</v>
      </c>
      <c r="I226" s="200" t="s">
        <v>693</v>
      </c>
      <c r="J226" s="381">
        <v>1</v>
      </c>
      <c r="K226" s="196">
        <v>45901</v>
      </c>
      <c r="L226" s="196">
        <v>46022</v>
      </c>
      <c r="M226" s="263">
        <f t="shared" si="8"/>
        <v>17.285714285714285</v>
      </c>
      <c r="N226" s="341">
        <v>1</v>
      </c>
      <c r="O226" s="200" t="s">
        <v>694</v>
      </c>
      <c r="P226" s="302">
        <f t="shared" si="9"/>
        <v>1</v>
      </c>
      <c r="Q226" s="264" t="str" cm="1">
        <f t="array" aca="1" ref="Q226" ca="1">IF(ISNUMBER(P226),IF(P226=100%,"CUMPLIDA",IF(AND(ISNUMBER(L226),ISNUMBER(INDIRECT("FECHA_"&amp;$B226,1))), IF(L226&lt;=INDIRECT("FECHA_"&amp;$B226,1),"INCUMPLIDA","PROCESO"), "VERIFICAR FECHA")),"SIN VALOR AVANCE")</f>
        <v>CUMPLIDA</v>
      </c>
    </row>
    <row r="227" spans="1:17" ht="75.75">
      <c r="A227" s="357" t="s">
        <v>432</v>
      </c>
      <c r="B227" s="317" t="s">
        <v>27</v>
      </c>
      <c r="C227" s="548" t="s">
        <v>582</v>
      </c>
      <c r="D227" s="548" t="s">
        <v>695</v>
      </c>
      <c r="E227" s="549" t="s">
        <v>696</v>
      </c>
      <c r="F227" s="549" t="s">
        <v>697</v>
      </c>
      <c r="G227" s="195" t="s">
        <v>698</v>
      </c>
      <c r="H227" s="200" t="s">
        <v>699</v>
      </c>
      <c r="I227" s="200" t="s">
        <v>700</v>
      </c>
      <c r="J227" s="381">
        <v>1</v>
      </c>
      <c r="K227" s="196">
        <v>45962</v>
      </c>
      <c r="L227" s="196">
        <v>46174</v>
      </c>
      <c r="M227" s="263">
        <f t="shared" si="8"/>
        <v>30.285714285714285</v>
      </c>
      <c r="N227" s="341">
        <v>0</v>
      </c>
      <c r="O227" s="200" t="s">
        <v>589</v>
      </c>
      <c r="P227" s="302">
        <f t="shared" si="9"/>
        <v>0</v>
      </c>
      <c r="Q227" s="264" t="str" cm="1">
        <f t="array" aca="1" ref="Q227" ca="1">IF(ISNUMBER(P227),IF(P227=100%,"CUMPLIDA",IF(AND(ISNUMBER(L227),ISNUMBER(INDIRECT("FECHA_"&amp;$B227,1))), IF(L227&lt;=INDIRECT("FECHA_"&amp;$B227,1),"INCUMPLIDA","PROCESO"), "VERIFICAR FECHA")),"SIN VALOR AVANCE")</f>
        <v>PROCESO</v>
      </c>
    </row>
    <row r="228" spans="1:17" ht="120.75">
      <c r="A228" s="357" t="s">
        <v>432</v>
      </c>
      <c r="B228" s="317" t="s">
        <v>27</v>
      </c>
      <c r="C228" s="548"/>
      <c r="D228" s="548"/>
      <c r="E228" s="549"/>
      <c r="F228" s="549"/>
      <c r="G228" s="195" t="s">
        <v>701</v>
      </c>
      <c r="H228" s="200" t="s">
        <v>702</v>
      </c>
      <c r="I228" s="200" t="s">
        <v>700</v>
      </c>
      <c r="J228" s="381">
        <v>2</v>
      </c>
      <c r="K228" s="196">
        <v>45962</v>
      </c>
      <c r="L228" s="196">
        <v>46174</v>
      </c>
      <c r="M228" s="263">
        <f t="shared" si="8"/>
        <v>30.285714285714285</v>
      </c>
      <c r="N228" s="341">
        <v>0</v>
      </c>
      <c r="O228" s="200" t="s">
        <v>613</v>
      </c>
      <c r="P228" s="302">
        <f t="shared" si="9"/>
        <v>0</v>
      </c>
      <c r="Q228" s="264" t="str" cm="1">
        <f t="array" aca="1" ref="Q228" ca="1">IF(ISNUMBER(P228),IF(P228=100%,"CUMPLIDA",IF(AND(ISNUMBER(L228),ISNUMBER(INDIRECT("FECHA_"&amp;$B228,1))), IF(L228&lt;=INDIRECT("FECHA_"&amp;$B228,1),"INCUMPLIDA","PROCESO"), "VERIFICAR FECHA")),"SIN VALOR AVANCE")</f>
        <v>PROCESO</v>
      </c>
    </row>
    <row r="229" spans="1:17" ht="135.75">
      <c r="A229" s="357" t="s">
        <v>432</v>
      </c>
      <c r="B229" s="317" t="s">
        <v>27</v>
      </c>
      <c r="C229" s="548"/>
      <c r="D229" s="548"/>
      <c r="E229" s="549"/>
      <c r="F229" s="549"/>
      <c r="G229" s="195" t="s">
        <v>703</v>
      </c>
      <c r="H229" s="200" t="s">
        <v>704</v>
      </c>
      <c r="I229" s="200" t="s">
        <v>622</v>
      </c>
      <c r="J229" s="381">
        <v>1</v>
      </c>
      <c r="K229" s="196">
        <v>45962</v>
      </c>
      <c r="L229" s="196">
        <v>46174</v>
      </c>
      <c r="M229" s="263">
        <f t="shared" si="8"/>
        <v>30.285714285714285</v>
      </c>
      <c r="N229" s="341">
        <v>0</v>
      </c>
      <c r="O229" s="200" t="s">
        <v>705</v>
      </c>
      <c r="P229" s="302">
        <f t="shared" si="9"/>
        <v>0</v>
      </c>
      <c r="Q229" s="264" t="str" cm="1">
        <f t="array" aca="1" ref="Q229" ca="1">IF(ISNUMBER(P229),IF(P229=100%,"CUMPLIDA",IF(AND(ISNUMBER(L229),ISNUMBER(INDIRECT("FECHA_"&amp;$B229,1))), IF(L229&lt;=INDIRECT("FECHA_"&amp;$B229,1),"INCUMPLIDA","PROCESO"), "VERIFICAR FECHA")),"SIN VALOR AVANCE")</f>
        <v>PROCESO</v>
      </c>
    </row>
    <row r="230" spans="1:17" ht="135.75">
      <c r="A230" s="357" t="s">
        <v>432</v>
      </c>
      <c r="B230" s="317" t="s">
        <v>27</v>
      </c>
      <c r="C230" s="548"/>
      <c r="D230" s="548"/>
      <c r="E230" s="549"/>
      <c r="F230" s="549"/>
      <c r="G230" s="195" t="s">
        <v>706</v>
      </c>
      <c r="H230" s="200" t="s">
        <v>707</v>
      </c>
      <c r="I230" s="200" t="s">
        <v>622</v>
      </c>
      <c r="J230" s="381">
        <v>1</v>
      </c>
      <c r="K230" s="196">
        <v>45962</v>
      </c>
      <c r="L230" s="196">
        <v>46174</v>
      </c>
      <c r="M230" s="263">
        <f t="shared" si="8"/>
        <v>30.285714285714285</v>
      </c>
      <c r="N230" s="341">
        <v>0</v>
      </c>
      <c r="O230" s="200" t="s">
        <v>705</v>
      </c>
      <c r="P230" s="302">
        <f t="shared" si="9"/>
        <v>0</v>
      </c>
      <c r="Q230" s="264" t="str" cm="1">
        <f t="array" aca="1" ref="Q230" ca="1">IF(ISNUMBER(P230),IF(P230=100%,"CUMPLIDA",IF(AND(ISNUMBER(L230),ISNUMBER(INDIRECT("FECHA_"&amp;$B230,1))), IF(L230&lt;=INDIRECT("FECHA_"&amp;$B230,1),"INCUMPLIDA","PROCESO"), "VERIFICAR FECHA")),"SIN VALOR AVANCE")</f>
        <v>PROCESO</v>
      </c>
    </row>
    <row r="231" spans="1:17" ht="135.75">
      <c r="A231" s="357" t="s">
        <v>432</v>
      </c>
      <c r="B231" s="317" t="s">
        <v>27</v>
      </c>
      <c r="C231" s="548"/>
      <c r="D231" s="548"/>
      <c r="E231" s="549"/>
      <c r="F231" s="549"/>
      <c r="G231" s="549" t="s">
        <v>623</v>
      </c>
      <c r="H231" s="200" t="s">
        <v>708</v>
      </c>
      <c r="I231" s="200" t="s">
        <v>709</v>
      </c>
      <c r="J231" s="381">
        <v>1</v>
      </c>
      <c r="K231" s="196">
        <v>45901</v>
      </c>
      <c r="L231" s="196">
        <v>47118</v>
      </c>
      <c r="M231" s="263">
        <f t="shared" si="8"/>
        <v>173.85714285714286</v>
      </c>
      <c r="N231" s="341">
        <v>0</v>
      </c>
      <c r="O231" s="200" t="s">
        <v>626</v>
      </c>
      <c r="P231" s="302">
        <f t="shared" si="9"/>
        <v>0</v>
      </c>
      <c r="Q231" s="264" t="str" cm="1">
        <f t="array" aca="1" ref="Q231" ca="1">IF(ISNUMBER(P231),IF(P231=100%,"CUMPLIDA",IF(AND(ISNUMBER(L231),ISNUMBER(INDIRECT("FECHA_"&amp;$B231,1))), IF(L231&lt;=INDIRECT("FECHA_"&amp;$B231,1),"INCUMPLIDA","PROCESO"), "VERIFICAR FECHA")),"SIN VALOR AVANCE")</f>
        <v>PROCESO</v>
      </c>
    </row>
    <row r="232" spans="1:17" ht="135.75">
      <c r="A232" s="357" t="s">
        <v>432</v>
      </c>
      <c r="B232" s="317" t="s">
        <v>27</v>
      </c>
      <c r="C232" s="548"/>
      <c r="D232" s="548"/>
      <c r="E232" s="549"/>
      <c r="F232" s="549"/>
      <c r="G232" s="549"/>
      <c r="H232" s="200" t="s">
        <v>710</v>
      </c>
      <c r="I232" s="200" t="s">
        <v>711</v>
      </c>
      <c r="J232" s="381">
        <v>1</v>
      </c>
      <c r="K232" s="196">
        <v>45901</v>
      </c>
      <c r="L232" s="196">
        <v>47118</v>
      </c>
      <c r="M232" s="263">
        <f t="shared" si="8"/>
        <v>173.85714285714286</v>
      </c>
      <c r="N232" s="341">
        <v>0</v>
      </c>
      <c r="O232" s="200" t="s">
        <v>626</v>
      </c>
      <c r="P232" s="302">
        <f t="shared" si="9"/>
        <v>0</v>
      </c>
      <c r="Q232" s="264" t="str" cm="1">
        <f t="array" aca="1" ref="Q232" ca="1">IF(ISNUMBER(P232),IF(P232=100%,"CUMPLIDA",IF(AND(ISNUMBER(L232),ISNUMBER(INDIRECT("FECHA_"&amp;$B232,1))), IF(L232&lt;=INDIRECT("FECHA_"&amp;$B232,1),"INCUMPLIDA","PROCESO"), "VERIFICAR FECHA")),"SIN VALOR AVANCE")</f>
        <v>PROCESO</v>
      </c>
    </row>
    <row r="233" spans="1:17" ht="135.75">
      <c r="A233" s="357" t="s">
        <v>432</v>
      </c>
      <c r="B233" s="317" t="s">
        <v>27</v>
      </c>
      <c r="C233" s="548" t="s">
        <v>582</v>
      </c>
      <c r="D233" s="548" t="s">
        <v>712</v>
      </c>
      <c r="E233" s="549" t="s">
        <v>713</v>
      </c>
      <c r="F233" s="549" t="s">
        <v>714</v>
      </c>
      <c r="G233" s="549" t="s">
        <v>715</v>
      </c>
      <c r="H233" s="200" t="s">
        <v>716</v>
      </c>
      <c r="I233" s="200" t="s">
        <v>282</v>
      </c>
      <c r="J233" s="381">
        <v>1</v>
      </c>
      <c r="K233" s="196">
        <v>45901</v>
      </c>
      <c r="L233" s="196">
        <v>45961</v>
      </c>
      <c r="M233" s="263">
        <f t="shared" si="8"/>
        <v>8.5714285714285712</v>
      </c>
      <c r="N233" s="341">
        <v>1</v>
      </c>
      <c r="O233" s="200" t="s">
        <v>717</v>
      </c>
      <c r="P233" s="302">
        <f t="shared" si="9"/>
        <v>1</v>
      </c>
      <c r="Q233" s="264" t="str" cm="1">
        <f t="array" aca="1" ref="Q233" ca="1">IF(ISNUMBER(P233),IF(P233=100%,"CUMPLIDA",IF(AND(ISNUMBER(L233),ISNUMBER(INDIRECT("FECHA_"&amp;$B233,1))), IF(L233&lt;=INDIRECT("FECHA_"&amp;$B233,1),"INCUMPLIDA","PROCESO"), "VERIFICAR FECHA")),"SIN VALOR AVANCE")</f>
        <v>CUMPLIDA</v>
      </c>
    </row>
    <row r="234" spans="1:17" ht="135.75">
      <c r="A234" s="357" t="s">
        <v>432</v>
      </c>
      <c r="B234" s="317" t="s">
        <v>27</v>
      </c>
      <c r="C234" s="548"/>
      <c r="D234" s="560"/>
      <c r="E234" s="549"/>
      <c r="F234" s="549"/>
      <c r="G234" s="549"/>
      <c r="H234" s="200" t="s">
        <v>718</v>
      </c>
      <c r="I234" s="200" t="s">
        <v>719</v>
      </c>
      <c r="J234" s="381">
        <v>1</v>
      </c>
      <c r="K234" s="196">
        <v>45962</v>
      </c>
      <c r="L234" s="196">
        <v>46022</v>
      </c>
      <c r="M234" s="263">
        <f t="shared" si="8"/>
        <v>8.5714285714285712</v>
      </c>
      <c r="N234" s="341">
        <v>1</v>
      </c>
      <c r="O234" s="200" t="s">
        <v>717</v>
      </c>
      <c r="P234" s="302">
        <f t="shared" si="9"/>
        <v>1</v>
      </c>
      <c r="Q234" s="264" t="str" cm="1">
        <f t="array" aca="1" ref="Q234" ca="1">IF(ISNUMBER(P234),IF(P234=100%,"CUMPLIDA",IF(AND(ISNUMBER(L234),ISNUMBER(INDIRECT("FECHA_"&amp;$B234,1))), IF(L234&lt;=INDIRECT("FECHA_"&amp;$B234,1),"INCUMPLIDA","PROCESO"), "VERIFICAR FECHA")),"SIN VALOR AVANCE")</f>
        <v>CUMPLIDA</v>
      </c>
    </row>
    <row r="235" spans="1:17" ht="135.75">
      <c r="A235" s="357" t="s">
        <v>432</v>
      </c>
      <c r="B235" s="317" t="s">
        <v>27</v>
      </c>
      <c r="C235" s="548"/>
      <c r="D235" s="560"/>
      <c r="E235" s="549"/>
      <c r="F235" s="549"/>
      <c r="G235" s="195" t="s">
        <v>720</v>
      </c>
      <c r="H235" s="200" t="s">
        <v>721</v>
      </c>
      <c r="I235" s="200" t="s">
        <v>722</v>
      </c>
      <c r="J235" s="381">
        <v>2</v>
      </c>
      <c r="K235" s="196">
        <v>45901</v>
      </c>
      <c r="L235" s="196">
        <v>46022</v>
      </c>
      <c r="M235" s="263">
        <f t="shared" si="8"/>
        <v>17.285714285714285</v>
      </c>
      <c r="N235" s="341">
        <v>2</v>
      </c>
      <c r="O235" s="200" t="s">
        <v>723</v>
      </c>
      <c r="P235" s="302">
        <f t="shared" si="9"/>
        <v>1</v>
      </c>
      <c r="Q235" s="264" t="str" cm="1">
        <f t="array" aca="1" ref="Q235" ca="1">IF(ISNUMBER(P235),IF(P235=100%,"CUMPLIDA",IF(AND(ISNUMBER(L235),ISNUMBER(INDIRECT("FECHA_"&amp;$B235,1))), IF(L235&lt;=INDIRECT("FECHA_"&amp;$B235,1),"INCUMPLIDA","PROCESO"), "VERIFICAR FECHA")),"SIN VALOR AVANCE")</f>
        <v>CUMPLIDA</v>
      </c>
    </row>
    <row r="236" spans="1:17" ht="75.75">
      <c r="A236" s="357" t="s">
        <v>432</v>
      </c>
      <c r="B236" s="317" t="s">
        <v>27</v>
      </c>
      <c r="C236" s="548"/>
      <c r="D236" s="560"/>
      <c r="E236" s="549"/>
      <c r="F236" s="549"/>
      <c r="G236" s="195" t="s">
        <v>724</v>
      </c>
      <c r="H236" s="200" t="s">
        <v>725</v>
      </c>
      <c r="I236" s="200" t="s">
        <v>726</v>
      </c>
      <c r="J236" s="381">
        <v>1</v>
      </c>
      <c r="K236" s="196">
        <v>45901</v>
      </c>
      <c r="L236" s="196">
        <v>46022</v>
      </c>
      <c r="M236" s="263">
        <f t="shared" si="8"/>
        <v>17.285714285714285</v>
      </c>
      <c r="N236" s="341">
        <v>1</v>
      </c>
      <c r="O236" s="200" t="s">
        <v>589</v>
      </c>
      <c r="P236" s="302">
        <f t="shared" si="9"/>
        <v>1</v>
      </c>
      <c r="Q236" s="264" t="str" cm="1">
        <f t="array" aca="1" ref="Q236" ca="1">IF(ISNUMBER(P236),IF(P236=100%,"CUMPLIDA",IF(AND(ISNUMBER(L236),ISNUMBER(INDIRECT("FECHA_"&amp;$B236,1))), IF(L236&lt;=INDIRECT("FECHA_"&amp;$B236,1),"INCUMPLIDA","PROCESO"), "VERIFICAR FECHA")),"SIN VALOR AVANCE")</f>
        <v>CUMPLIDA</v>
      </c>
    </row>
    <row r="237" spans="1:17" ht="135.75">
      <c r="A237" s="357" t="s">
        <v>432</v>
      </c>
      <c r="B237" s="317" t="s">
        <v>27</v>
      </c>
      <c r="C237" s="548"/>
      <c r="D237" s="560"/>
      <c r="E237" s="549"/>
      <c r="F237" s="549"/>
      <c r="G237" s="195" t="s">
        <v>727</v>
      </c>
      <c r="H237" s="200" t="s">
        <v>728</v>
      </c>
      <c r="I237" s="200" t="s">
        <v>625</v>
      </c>
      <c r="J237" s="381">
        <v>2</v>
      </c>
      <c r="K237" s="196">
        <v>45658</v>
      </c>
      <c r="L237" s="196">
        <v>46264</v>
      </c>
      <c r="M237" s="263">
        <f t="shared" si="8"/>
        <v>86.571428571428569</v>
      </c>
      <c r="N237" s="341">
        <v>0</v>
      </c>
      <c r="O237" s="200" t="s">
        <v>723</v>
      </c>
      <c r="P237" s="302">
        <f t="shared" si="9"/>
        <v>0</v>
      </c>
      <c r="Q237" s="264" t="str" cm="1">
        <f t="array" aca="1" ref="Q237" ca="1">IF(ISNUMBER(P237),IF(P237=100%,"CUMPLIDA",IF(AND(ISNUMBER(L237),ISNUMBER(INDIRECT("FECHA_"&amp;$B237,1))), IF(L237&lt;=INDIRECT("FECHA_"&amp;$B237,1),"INCUMPLIDA","PROCESO"), "VERIFICAR FECHA")),"SIN VALOR AVANCE")</f>
        <v>PROCESO</v>
      </c>
    </row>
    <row r="238" spans="1:17" ht="135.75">
      <c r="A238" s="357" t="s">
        <v>432</v>
      </c>
      <c r="B238" s="317" t="s">
        <v>27</v>
      </c>
      <c r="C238" s="548" t="s">
        <v>582</v>
      </c>
      <c r="D238" s="548" t="s">
        <v>729</v>
      </c>
      <c r="E238" s="549" t="s">
        <v>730</v>
      </c>
      <c r="F238" s="549" t="s">
        <v>731</v>
      </c>
      <c r="G238" s="549" t="s">
        <v>732</v>
      </c>
      <c r="H238" s="200" t="s">
        <v>733</v>
      </c>
      <c r="I238" s="200" t="s">
        <v>722</v>
      </c>
      <c r="J238" s="381">
        <v>2</v>
      </c>
      <c r="K238" s="196">
        <v>45901</v>
      </c>
      <c r="L238" s="196">
        <v>46022</v>
      </c>
      <c r="M238" s="263">
        <f t="shared" si="8"/>
        <v>17.285714285714285</v>
      </c>
      <c r="N238" s="341">
        <v>2</v>
      </c>
      <c r="O238" s="200" t="s">
        <v>723</v>
      </c>
      <c r="P238" s="302">
        <f t="shared" si="9"/>
        <v>1</v>
      </c>
      <c r="Q238" s="264" t="str" cm="1">
        <f t="array" aca="1" ref="Q238" ca="1">IF(ISNUMBER(P238),IF(P238=100%,"CUMPLIDA",IF(AND(ISNUMBER(L238),ISNUMBER(INDIRECT("FECHA_"&amp;$B238,1))), IF(L238&lt;=INDIRECT("FECHA_"&amp;$B238,1),"INCUMPLIDA","PROCESO"), "VERIFICAR FECHA")),"SIN VALOR AVANCE")</f>
        <v>CUMPLIDA</v>
      </c>
    </row>
    <row r="239" spans="1:17" ht="135.75">
      <c r="A239" s="357" t="s">
        <v>432</v>
      </c>
      <c r="B239" s="317" t="s">
        <v>27</v>
      </c>
      <c r="C239" s="548"/>
      <c r="D239" s="560"/>
      <c r="E239" s="549"/>
      <c r="F239" s="549"/>
      <c r="G239" s="549"/>
      <c r="H239" s="200" t="s">
        <v>596</v>
      </c>
      <c r="I239" s="200" t="s">
        <v>597</v>
      </c>
      <c r="J239" s="381">
        <v>1</v>
      </c>
      <c r="K239" s="196">
        <v>45901</v>
      </c>
      <c r="L239" s="196">
        <v>46022</v>
      </c>
      <c r="M239" s="263">
        <f t="shared" si="8"/>
        <v>17.285714285714285</v>
      </c>
      <c r="N239" s="341">
        <v>1</v>
      </c>
      <c r="O239" s="200" t="s">
        <v>723</v>
      </c>
      <c r="P239" s="302">
        <f t="shared" si="9"/>
        <v>1</v>
      </c>
      <c r="Q239" s="264" t="str" cm="1">
        <f t="array" aca="1" ref="Q239" ca="1">IF(ISNUMBER(P239),IF(P239=100%,"CUMPLIDA",IF(AND(ISNUMBER(L239),ISNUMBER(INDIRECT("FECHA_"&amp;$B239,1))), IF(L239&lt;=INDIRECT("FECHA_"&amp;$B239,1),"INCUMPLIDA","PROCESO"), "VERIFICAR FECHA")),"SIN VALOR AVANCE")</f>
        <v>CUMPLIDA</v>
      </c>
    </row>
    <row r="240" spans="1:17" ht="75.75">
      <c r="A240" s="357" t="s">
        <v>432</v>
      </c>
      <c r="B240" s="317" t="s">
        <v>27</v>
      </c>
      <c r="C240" s="548"/>
      <c r="D240" s="560"/>
      <c r="E240" s="549"/>
      <c r="F240" s="549"/>
      <c r="G240" s="549"/>
      <c r="H240" s="200" t="s">
        <v>734</v>
      </c>
      <c r="I240" s="200" t="s">
        <v>644</v>
      </c>
      <c r="J240" s="381">
        <v>1</v>
      </c>
      <c r="K240" s="196">
        <v>46023</v>
      </c>
      <c r="L240" s="196">
        <v>46203</v>
      </c>
      <c r="M240" s="263">
        <f t="shared" si="8"/>
        <v>25.714285714285715</v>
      </c>
      <c r="N240" s="341">
        <v>0</v>
      </c>
      <c r="O240" s="200" t="s">
        <v>589</v>
      </c>
      <c r="P240" s="302">
        <f t="shared" si="9"/>
        <v>0</v>
      </c>
      <c r="Q240" s="264" t="str" cm="1">
        <f t="array" aca="1" ref="Q240" ca="1">IF(ISNUMBER(P240),IF(P240=100%,"CUMPLIDA",IF(AND(ISNUMBER(L240),ISNUMBER(INDIRECT("FECHA_"&amp;$B240,1))), IF(L240&lt;=INDIRECT("FECHA_"&amp;$B240,1),"INCUMPLIDA","PROCESO"), "VERIFICAR FECHA")),"SIN VALOR AVANCE")</f>
        <v>PROCESO</v>
      </c>
    </row>
    <row r="241" spans="1:17" ht="90.75">
      <c r="A241" s="357" t="s">
        <v>432</v>
      </c>
      <c r="B241" s="317" t="s">
        <v>27</v>
      </c>
      <c r="C241" s="555" t="s">
        <v>735</v>
      </c>
      <c r="D241" s="555" t="s">
        <v>736</v>
      </c>
      <c r="E241" s="549" t="s">
        <v>737</v>
      </c>
      <c r="F241" s="561" t="s">
        <v>738</v>
      </c>
      <c r="G241" s="353" t="s">
        <v>739</v>
      </c>
      <c r="H241" s="351" t="s">
        <v>740</v>
      </c>
      <c r="I241" s="200" t="s">
        <v>741</v>
      </c>
      <c r="J241" s="360">
        <v>1</v>
      </c>
      <c r="K241" s="194">
        <v>45901</v>
      </c>
      <c r="L241" s="194">
        <v>46022</v>
      </c>
      <c r="M241" s="263">
        <f t="shared" si="8"/>
        <v>17.285714285714285</v>
      </c>
      <c r="N241" s="341">
        <v>1</v>
      </c>
      <c r="O241" s="200" t="s">
        <v>742</v>
      </c>
      <c r="P241" s="302">
        <f t="shared" si="9"/>
        <v>1</v>
      </c>
      <c r="Q241" s="264" t="str" cm="1">
        <f t="array" aca="1" ref="Q241" ca="1">IF(ISNUMBER(P241),IF(P241=100%,"CUMPLIDA",IF(AND(ISNUMBER(L241),ISNUMBER(INDIRECT("FECHA_"&amp;$B241,1))), IF(L241&lt;=INDIRECT("FECHA_"&amp;$B241,1),"INCUMPLIDA","PROCESO"), "VERIFICAR FECHA")),"SIN VALOR AVANCE")</f>
        <v>CUMPLIDA</v>
      </c>
    </row>
    <row r="242" spans="1:17" ht="90.75">
      <c r="A242" s="357" t="s">
        <v>432</v>
      </c>
      <c r="B242" s="317" t="s">
        <v>27</v>
      </c>
      <c r="C242" s="555"/>
      <c r="D242" s="555"/>
      <c r="E242" s="549"/>
      <c r="F242" s="561"/>
      <c r="G242" s="353" t="s">
        <v>743</v>
      </c>
      <c r="H242" s="351" t="s">
        <v>744</v>
      </c>
      <c r="I242" s="200" t="s">
        <v>745</v>
      </c>
      <c r="J242" s="360">
        <v>1</v>
      </c>
      <c r="K242" s="194">
        <v>45901</v>
      </c>
      <c r="L242" s="194">
        <v>46022</v>
      </c>
      <c r="M242" s="263">
        <f t="shared" si="8"/>
        <v>17.285714285714285</v>
      </c>
      <c r="N242" s="341">
        <v>1</v>
      </c>
      <c r="O242" s="200" t="s">
        <v>742</v>
      </c>
      <c r="P242" s="302">
        <f t="shared" si="9"/>
        <v>1</v>
      </c>
      <c r="Q242" s="264" t="str" cm="1">
        <f t="array" aca="1" ref="Q242" ca="1">IF(ISNUMBER(P242),IF(P242=100%,"CUMPLIDA",IF(AND(ISNUMBER(L242),ISNUMBER(INDIRECT("FECHA_"&amp;$B242,1))), IF(L242&lt;=INDIRECT("FECHA_"&amp;$B242,1),"INCUMPLIDA","PROCESO"), "VERIFICAR FECHA")),"SIN VALOR AVANCE")</f>
        <v>CUMPLIDA</v>
      </c>
    </row>
    <row r="243" spans="1:17" ht="105.75">
      <c r="A243" s="357" t="s">
        <v>746</v>
      </c>
      <c r="B243" s="317" t="s">
        <v>27</v>
      </c>
      <c r="C243" s="562" t="s">
        <v>747</v>
      </c>
      <c r="D243" s="562" t="s">
        <v>748</v>
      </c>
      <c r="E243" s="551" t="s">
        <v>749</v>
      </c>
      <c r="F243" s="551" t="s">
        <v>750</v>
      </c>
      <c r="G243" s="195" t="s">
        <v>751</v>
      </c>
      <c r="H243" s="344" t="s">
        <v>752</v>
      </c>
      <c r="I243" s="200" t="s">
        <v>753</v>
      </c>
      <c r="J243" s="341">
        <v>1</v>
      </c>
      <c r="K243" s="342">
        <v>45231</v>
      </c>
      <c r="L243" s="342">
        <v>45504</v>
      </c>
      <c r="M243" s="263">
        <f t="shared" si="8"/>
        <v>39</v>
      </c>
      <c r="N243" s="341">
        <v>1</v>
      </c>
      <c r="O243" s="200" t="s">
        <v>754</v>
      </c>
      <c r="P243" s="361">
        <f t="shared" si="9"/>
        <v>1</v>
      </c>
      <c r="Q243" s="264" t="str" cm="1">
        <f t="array" aca="1" ref="Q243" ca="1">IF(ISNUMBER(P243),IF(P243=100%,"CUMPLIDA",IF(AND(ISNUMBER(L243),ISNUMBER(INDIRECT("FECHA_"&amp;$B243,1))), IF(L243&lt;=INDIRECT("FECHA_"&amp;$B243,1),"INCUMPLIDA","PROCESO"), "VERIFICAR FECHA")),"SIN VALOR AVANCE")</f>
        <v>CUMPLIDA</v>
      </c>
    </row>
    <row r="244" spans="1:17" ht="135.75">
      <c r="A244" s="357" t="s">
        <v>746</v>
      </c>
      <c r="B244" s="317" t="s">
        <v>27</v>
      </c>
      <c r="C244" s="562"/>
      <c r="D244" s="562"/>
      <c r="E244" s="551"/>
      <c r="F244" s="551"/>
      <c r="G244" s="195" t="s">
        <v>755</v>
      </c>
      <c r="H244" s="344" t="s">
        <v>756</v>
      </c>
      <c r="I244" s="362" t="s">
        <v>757</v>
      </c>
      <c r="J244" s="341">
        <v>1</v>
      </c>
      <c r="K244" s="342">
        <v>45231</v>
      </c>
      <c r="L244" s="342">
        <v>45504</v>
      </c>
      <c r="M244" s="263">
        <f t="shared" si="8"/>
        <v>39</v>
      </c>
      <c r="N244" s="341">
        <v>1</v>
      </c>
      <c r="O244" s="200" t="s">
        <v>758</v>
      </c>
      <c r="P244" s="361">
        <f t="shared" si="9"/>
        <v>1</v>
      </c>
      <c r="Q244" s="264" t="str" cm="1">
        <f t="array" aca="1" ref="Q244" ca="1">IF(ISNUMBER(P244),IF(P244=100%,"CUMPLIDA",IF(AND(ISNUMBER(L244),ISNUMBER(INDIRECT("FECHA_"&amp;$B244,1))), IF(L244&lt;=INDIRECT("FECHA_"&amp;$B244,1),"INCUMPLIDA","PROCESO"), "VERIFICAR FECHA")),"SIN VALOR AVANCE")</f>
        <v>CUMPLIDA</v>
      </c>
    </row>
    <row r="245" spans="1:17" ht="60.75">
      <c r="A245" s="357" t="s">
        <v>746</v>
      </c>
      <c r="B245" s="317" t="s">
        <v>27</v>
      </c>
      <c r="C245" s="562"/>
      <c r="D245" s="562"/>
      <c r="E245" s="551"/>
      <c r="F245" s="551"/>
      <c r="G245" s="363" t="s">
        <v>759</v>
      </c>
      <c r="H245" s="364" t="s">
        <v>760</v>
      </c>
      <c r="I245" s="364" t="s">
        <v>761</v>
      </c>
      <c r="J245" s="265">
        <v>1</v>
      </c>
      <c r="K245" s="365">
        <v>45323</v>
      </c>
      <c r="L245" s="365">
        <v>45747</v>
      </c>
      <c r="M245" s="263">
        <f t="shared" si="8"/>
        <v>60.571428571428569</v>
      </c>
      <c r="N245" s="366">
        <v>1</v>
      </c>
      <c r="O245" s="367" t="s">
        <v>762</v>
      </c>
      <c r="P245" s="361">
        <f t="shared" si="9"/>
        <v>1</v>
      </c>
      <c r="Q245" s="264" t="str" cm="1">
        <f t="array" aca="1" ref="Q245" ca="1">IF(ISNUMBER(P245),IF(P245=100%,"CUMPLIDA",IF(AND(ISNUMBER(L245),ISNUMBER(INDIRECT("FECHA_"&amp;$B245,1))), IF(L245&lt;=INDIRECT("FECHA_"&amp;$B245,1),"INCUMPLIDA","PROCESO"), "VERIFICAR FECHA")),"SIN VALOR AVANCE")</f>
        <v>CUMPLIDA</v>
      </c>
    </row>
    <row r="246" spans="1:17" ht="75.75">
      <c r="A246" s="357" t="s">
        <v>746</v>
      </c>
      <c r="B246" s="317" t="s">
        <v>27</v>
      </c>
      <c r="C246" s="562"/>
      <c r="D246" s="562"/>
      <c r="E246" s="551"/>
      <c r="F246" s="551"/>
      <c r="G246" s="363" t="s">
        <v>763</v>
      </c>
      <c r="H246" s="364" t="s">
        <v>763</v>
      </c>
      <c r="I246" s="364" t="s">
        <v>764</v>
      </c>
      <c r="J246" s="265">
        <v>1</v>
      </c>
      <c r="K246" s="365">
        <v>45323</v>
      </c>
      <c r="L246" s="365">
        <v>45747</v>
      </c>
      <c r="M246" s="263">
        <f t="shared" si="8"/>
        <v>60.571428571428569</v>
      </c>
      <c r="N246" s="366">
        <v>1</v>
      </c>
      <c r="O246" s="367" t="s">
        <v>765</v>
      </c>
      <c r="P246" s="361">
        <f t="shared" si="9"/>
        <v>1</v>
      </c>
      <c r="Q246" s="264" t="str" cm="1">
        <f t="array" aca="1" ref="Q246" ca="1">IF(ISNUMBER(P246),IF(P246=100%,"CUMPLIDA",IF(AND(ISNUMBER(L246),ISNUMBER(INDIRECT("FECHA_"&amp;$B246,1))), IF(L246&lt;=INDIRECT("FECHA_"&amp;$B246,1),"INCUMPLIDA","PROCESO"), "VERIFICAR FECHA")),"SIN VALOR AVANCE")</f>
        <v>CUMPLIDA</v>
      </c>
    </row>
    <row r="247" spans="1:17" ht="75.75">
      <c r="A247" s="357" t="s">
        <v>746</v>
      </c>
      <c r="B247" s="317" t="s">
        <v>27</v>
      </c>
      <c r="C247" s="562"/>
      <c r="D247" s="562"/>
      <c r="E247" s="551"/>
      <c r="F247" s="551"/>
      <c r="G247" s="363" t="s">
        <v>766</v>
      </c>
      <c r="H247" s="364" t="s">
        <v>767</v>
      </c>
      <c r="I247" s="364" t="s">
        <v>768</v>
      </c>
      <c r="J247" s="265">
        <v>1</v>
      </c>
      <c r="K247" s="365">
        <v>45231</v>
      </c>
      <c r="L247" s="365">
        <v>45747</v>
      </c>
      <c r="M247" s="263">
        <f t="shared" si="8"/>
        <v>73.714285714285708</v>
      </c>
      <c r="N247" s="366">
        <v>1</v>
      </c>
      <c r="O247" s="367" t="s">
        <v>765</v>
      </c>
      <c r="P247" s="361">
        <f t="shared" si="9"/>
        <v>1</v>
      </c>
      <c r="Q247" s="264" t="str" cm="1">
        <f t="array" aca="1" ref="Q247" ca="1">IF(ISNUMBER(P247),IF(P247=100%,"CUMPLIDA",IF(AND(ISNUMBER(L247),ISNUMBER(INDIRECT("FECHA_"&amp;$B247,1))), IF(L247&lt;=INDIRECT("FECHA_"&amp;$B247,1),"INCUMPLIDA","PROCESO"), "VERIFICAR FECHA")),"SIN VALOR AVANCE")</f>
        <v>CUMPLIDA</v>
      </c>
    </row>
    <row r="248" spans="1:17" ht="60.75">
      <c r="A248" s="357" t="s">
        <v>746</v>
      </c>
      <c r="B248" s="317" t="s">
        <v>27</v>
      </c>
      <c r="C248" s="562"/>
      <c r="D248" s="562"/>
      <c r="E248" s="551"/>
      <c r="F248" s="551"/>
      <c r="G248" s="363" t="s">
        <v>769</v>
      </c>
      <c r="H248" s="364" t="s">
        <v>769</v>
      </c>
      <c r="I248" s="364" t="s">
        <v>770</v>
      </c>
      <c r="J248" s="265">
        <v>1</v>
      </c>
      <c r="K248" s="365">
        <v>45323</v>
      </c>
      <c r="L248" s="365">
        <v>45747</v>
      </c>
      <c r="M248" s="263">
        <f t="shared" si="8"/>
        <v>60.571428571428569</v>
      </c>
      <c r="N248" s="366">
        <v>1</v>
      </c>
      <c r="O248" s="367" t="s">
        <v>762</v>
      </c>
      <c r="P248" s="361">
        <f t="shared" si="9"/>
        <v>1</v>
      </c>
      <c r="Q248" s="264" t="str" cm="1">
        <f t="array" aca="1" ref="Q248" ca="1">IF(ISNUMBER(P248),IF(P248=100%,"CUMPLIDA",IF(AND(ISNUMBER(L248),ISNUMBER(INDIRECT("FECHA_"&amp;$B248,1))), IF(L248&lt;=INDIRECT("FECHA_"&amp;$B248,1),"INCUMPLIDA","PROCESO"), "VERIFICAR FECHA")),"SIN VALOR AVANCE")</f>
        <v>CUMPLIDA</v>
      </c>
    </row>
    <row r="249" spans="1:17" ht="75.75">
      <c r="A249" s="357" t="s">
        <v>746</v>
      </c>
      <c r="B249" s="317" t="s">
        <v>27</v>
      </c>
      <c r="C249" s="562"/>
      <c r="D249" s="562"/>
      <c r="E249" s="551"/>
      <c r="F249" s="551"/>
      <c r="G249" s="363" t="s">
        <v>371</v>
      </c>
      <c r="H249" s="364" t="s">
        <v>371</v>
      </c>
      <c r="I249" s="364" t="s">
        <v>771</v>
      </c>
      <c r="J249" s="265">
        <v>1</v>
      </c>
      <c r="K249" s="365">
        <v>45231</v>
      </c>
      <c r="L249" s="365">
        <v>45747</v>
      </c>
      <c r="M249" s="263">
        <f t="shared" si="8"/>
        <v>73.714285714285708</v>
      </c>
      <c r="N249" s="366">
        <v>1</v>
      </c>
      <c r="O249" s="367" t="s">
        <v>765</v>
      </c>
      <c r="P249" s="361">
        <f t="shared" si="9"/>
        <v>1</v>
      </c>
      <c r="Q249" s="264" t="str" cm="1">
        <f t="array" aca="1" ref="Q249" ca="1">IF(ISNUMBER(P249),IF(P249=100%,"CUMPLIDA",IF(AND(ISNUMBER(L249),ISNUMBER(INDIRECT("FECHA_"&amp;$B249,1))), IF(L249&lt;=INDIRECT("FECHA_"&amp;$B249,1),"INCUMPLIDA","PROCESO"), "VERIFICAR FECHA")),"SIN VALOR AVANCE")</f>
        <v>CUMPLIDA</v>
      </c>
    </row>
    <row r="250" spans="1:17" ht="135.75">
      <c r="A250" s="357" t="s">
        <v>746</v>
      </c>
      <c r="B250" s="317" t="s">
        <v>27</v>
      </c>
      <c r="C250" s="562"/>
      <c r="D250" s="562"/>
      <c r="E250" s="551"/>
      <c r="F250" s="551"/>
      <c r="G250" s="363" t="s">
        <v>772</v>
      </c>
      <c r="H250" s="364" t="s">
        <v>772</v>
      </c>
      <c r="I250" s="364" t="s">
        <v>773</v>
      </c>
      <c r="J250" s="265">
        <v>1</v>
      </c>
      <c r="K250" s="365">
        <v>45231</v>
      </c>
      <c r="L250" s="365">
        <v>45808</v>
      </c>
      <c r="M250" s="263">
        <f t="shared" si="8"/>
        <v>82.428571428571431</v>
      </c>
      <c r="N250" s="366">
        <v>1</v>
      </c>
      <c r="O250" s="367" t="s">
        <v>774</v>
      </c>
      <c r="P250" s="361">
        <f t="shared" si="9"/>
        <v>1</v>
      </c>
      <c r="Q250" s="264" t="str" cm="1">
        <f t="array" aca="1" ref="Q250" ca="1">IF(ISNUMBER(P250),IF(P250=100%,"CUMPLIDA",IF(AND(ISNUMBER(L250),ISNUMBER(INDIRECT("FECHA_"&amp;$B250,1))), IF(L250&lt;=INDIRECT("FECHA_"&amp;$B250,1),"INCUMPLIDA","PROCESO"), "VERIFICAR FECHA")),"SIN VALOR AVANCE")</f>
        <v>CUMPLIDA</v>
      </c>
    </row>
    <row r="251" spans="1:17" ht="135.75">
      <c r="A251" s="357" t="s">
        <v>746</v>
      </c>
      <c r="B251" s="317" t="s">
        <v>27</v>
      </c>
      <c r="C251" s="562"/>
      <c r="D251" s="562"/>
      <c r="E251" s="551"/>
      <c r="F251" s="551"/>
      <c r="G251" s="195" t="s">
        <v>169</v>
      </c>
      <c r="H251" s="200" t="s">
        <v>775</v>
      </c>
      <c r="I251" s="364" t="s">
        <v>776</v>
      </c>
      <c r="J251" s="265">
        <v>12</v>
      </c>
      <c r="K251" s="365">
        <v>45809</v>
      </c>
      <c r="L251" s="365">
        <v>46660</v>
      </c>
      <c r="M251" s="263">
        <f t="shared" si="8"/>
        <v>121.57142857142857</v>
      </c>
      <c r="N251" s="366">
        <v>0</v>
      </c>
      <c r="O251" s="367" t="s">
        <v>777</v>
      </c>
      <c r="P251" s="361">
        <f t="shared" si="9"/>
        <v>0</v>
      </c>
      <c r="Q251" s="264" t="str" cm="1">
        <f t="array" aca="1" ref="Q251" ca="1">IF(ISNUMBER(P251),IF(P251=100%,"CUMPLIDA",IF(AND(ISNUMBER(L251),ISNUMBER(INDIRECT("FECHA_"&amp;$B251,1))), IF(L251&lt;=INDIRECT("FECHA_"&amp;$B251,1),"INCUMPLIDA","PROCESO"), "VERIFICAR FECHA")),"SIN VALOR AVANCE")</f>
        <v>PROCESO</v>
      </c>
    </row>
    <row r="252" spans="1:17" ht="60.75">
      <c r="A252" s="357" t="s">
        <v>746</v>
      </c>
      <c r="B252" s="317" t="s">
        <v>27</v>
      </c>
      <c r="C252" s="562"/>
      <c r="D252" s="562"/>
      <c r="E252" s="551"/>
      <c r="F252" s="551"/>
      <c r="G252" s="195" t="s">
        <v>778</v>
      </c>
      <c r="H252" s="200" t="s">
        <v>779</v>
      </c>
      <c r="I252" s="364" t="s">
        <v>780</v>
      </c>
      <c r="J252" s="265">
        <v>1</v>
      </c>
      <c r="K252" s="365">
        <v>45809</v>
      </c>
      <c r="L252" s="365">
        <v>46660</v>
      </c>
      <c r="M252" s="263">
        <f t="shared" si="8"/>
        <v>121.57142857142857</v>
      </c>
      <c r="N252" s="366">
        <v>0</v>
      </c>
      <c r="O252" s="367" t="s">
        <v>762</v>
      </c>
      <c r="P252" s="361">
        <f t="shared" si="9"/>
        <v>0</v>
      </c>
      <c r="Q252" s="264" t="str" cm="1">
        <f t="array" aca="1" ref="Q252" ca="1">IF(ISNUMBER(P252),IF(P252=100%,"CUMPLIDA",IF(AND(ISNUMBER(L252),ISNUMBER(INDIRECT("FECHA_"&amp;$B252,1))), IF(L252&lt;=INDIRECT("FECHA_"&amp;$B252,1),"INCUMPLIDA","PROCESO"), "VERIFICAR FECHA")),"SIN VALOR AVANCE")</f>
        <v>PROCESO</v>
      </c>
    </row>
    <row r="253" spans="1:17" ht="225.75">
      <c r="A253" s="357" t="s">
        <v>746</v>
      </c>
      <c r="B253" s="317" t="s">
        <v>27</v>
      </c>
      <c r="C253" s="562"/>
      <c r="D253" s="562"/>
      <c r="E253" s="551"/>
      <c r="F253" s="551"/>
      <c r="G253" s="195" t="s">
        <v>781</v>
      </c>
      <c r="H253" s="200" t="s">
        <v>782</v>
      </c>
      <c r="I253" s="364" t="s">
        <v>783</v>
      </c>
      <c r="J253" s="265">
        <v>2</v>
      </c>
      <c r="K253" s="365">
        <v>45809</v>
      </c>
      <c r="L253" s="365">
        <v>46660</v>
      </c>
      <c r="M253" s="263">
        <f t="shared" si="8"/>
        <v>121.57142857142857</v>
      </c>
      <c r="N253" s="366">
        <v>0</v>
      </c>
      <c r="O253" s="367" t="s">
        <v>784</v>
      </c>
      <c r="P253" s="361">
        <f t="shared" si="9"/>
        <v>0</v>
      </c>
      <c r="Q253" s="264" t="str" cm="1">
        <f t="array" aca="1" ref="Q253" ca="1">IF(ISNUMBER(P253),IF(P253=100%,"CUMPLIDA",IF(AND(ISNUMBER(L253),ISNUMBER(INDIRECT("FECHA_"&amp;$B253,1))), IF(L253&lt;=INDIRECT("FECHA_"&amp;$B253,1),"INCUMPLIDA","PROCESO"), "VERIFICAR FECHA")),"SIN VALOR AVANCE")</f>
        <v>PROCESO</v>
      </c>
    </row>
    <row r="254" spans="1:17" ht="135.75">
      <c r="A254" s="357" t="s">
        <v>746</v>
      </c>
      <c r="B254" s="317" t="s">
        <v>27</v>
      </c>
      <c r="C254" s="562" t="s">
        <v>785</v>
      </c>
      <c r="D254" s="562" t="s">
        <v>786</v>
      </c>
      <c r="E254" s="551" t="s">
        <v>787</v>
      </c>
      <c r="F254" s="551" t="s">
        <v>788</v>
      </c>
      <c r="G254" s="195" t="s">
        <v>789</v>
      </c>
      <c r="H254" s="200" t="s">
        <v>790</v>
      </c>
      <c r="I254" s="362" t="s">
        <v>791</v>
      </c>
      <c r="J254" s="341">
        <v>13</v>
      </c>
      <c r="K254" s="342">
        <v>44835</v>
      </c>
      <c r="L254" s="342">
        <v>46022</v>
      </c>
      <c r="M254" s="263">
        <f t="shared" si="8"/>
        <v>169.57142857142858</v>
      </c>
      <c r="N254" s="341">
        <v>13</v>
      </c>
      <c r="O254" s="200" t="s">
        <v>792</v>
      </c>
      <c r="P254" s="361">
        <f t="shared" si="9"/>
        <v>1</v>
      </c>
      <c r="Q254" s="264" t="str" cm="1">
        <f t="array" aca="1" ref="Q254" ca="1">IF(ISNUMBER(P254),IF(P254=100%,"CUMPLIDA",IF(AND(ISNUMBER(L254),ISNUMBER(INDIRECT("FECHA_"&amp;$B254,1))), IF(L254&lt;=INDIRECT("FECHA_"&amp;$B254,1),"INCUMPLIDA","PROCESO"), "VERIFICAR FECHA")),"SIN VALOR AVANCE")</f>
        <v>CUMPLIDA</v>
      </c>
    </row>
    <row r="255" spans="1:17" ht="105">
      <c r="A255" s="357" t="s">
        <v>746</v>
      </c>
      <c r="B255" s="317" t="s">
        <v>27</v>
      </c>
      <c r="C255" s="562"/>
      <c r="D255" s="562"/>
      <c r="E255" s="551"/>
      <c r="F255" s="551"/>
      <c r="G255" s="195" t="s">
        <v>793</v>
      </c>
      <c r="H255" s="200" t="s">
        <v>794</v>
      </c>
      <c r="I255" s="362" t="s">
        <v>795</v>
      </c>
      <c r="J255" s="341">
        <v>34</v>
      </c>
      <c r="K255" s="342">
        <v>44835</v>
      </c>
      <c r="L255" s="342">
        <v>46022</v>
      </c>
      <c r="M255" s="263">
        <f t="shared" si="8"/>
        <v>169.57142857142858</v>
      </c>
      <c r="N255" s="341">
        <v>34</v>
      </c>
      <c r="O255" s="200" t="s">
        <v>796</v>
      </c>
      <c r="P255" s="361">
        <f t="shared" si="9"/>
        <v>1</v>
      </c>
      <c r="Q255" s="264" t="str" cm="1">
        <f t="array" aca="1" ref="Q255" ca="1">IF(ISNUMBER(P255),IF(P255=100%,"CUMPLIDA",IF(AND(ISNUMBER(L255),ISNUMBER(INDIRECT("FECHA_"&amp;$B255,1))), IF(L255&lt;=INDIRECT("FECHA_"&amp;$B255,1),"INCUMPLIDA","PROCESO"), "VERIFICAR FECHA")),"SIN VALOR AVANCE")</f>
        <v>CUMPLIDA</v>
      </c>
    </row>
    <row r="256" spans="1:17" ht="165.75">
      <c r="A256" s="357" t="s">
        <v>746</v>
      </c>
      <c r="B256" s="317" t="s">
        <v>27</v>
      </c>
      <c r="C256" s="562" t="s">
        <v>797</v>
      </c>
      <c r="D256" s="562" t="s">
        <v>798</v>
      </c>
      <c r="E256" s="549" t="s">
        <v>799</v>
      </c>
      <c r="F256" s="549" t="s">
        <v>800</v>
      </c>
      <c r="G256" s="195" t="s">
        <v>759</v>
      </c>
      <c r="H256" s="200" t="s">
        <v>801</v>
      </c>
      <c r="I256" s="200" t="s">
        <v>802</v>
      </c>
      <c r="J256" s="341">
        <v>1</v>
      </c>
      <c r="K256" s="342">
        <v>45323</v>
      </c>
      <c r="L256" s="342">
        <v>45747</v>
      </c>
      <c r="M256" s="263">
        <f t="shared" si="8"/>
        <v>60.571428571428569</v>
      </c>
      <c r="N256" s="341">
        <v>1</v>
      </c>
      <c r="O256" s="200" t="s">
        <v>803</v>
      </c>
      <c r="P256" s="361">
        <f t="shared" si="9"/>
        <v>1</v>
      </c>
      <c r="Q256" s="264" t="str" cm="1">
        <f t="array" aca="1" ref="Q256" ca="1">IF(ISNUMBER(P256),IF(P256=100%,"CUMPLIDA",IF(AND(ISNUMBER(L256),ISNUMBER(INDIRECT("FECHA_"&amp;$B256,1))), IF(L256&lt;=INDIRECT("FECHA_"&amp;$B256,1),"INCUMPLIDA","PROCESO"), "VERIFICAR FECHA")),"SIN VALOR AVANCE")</f>
        <v>CUMPLIDA</v>
      </c>
    </row>
    <row r="257" spans="1:17" ht="105.75">
      <c r="A257" s="357" t="s">
        <v>746</v>
      </c>
      <c r="B257" s="317" t="s">
        <v>27</v>
      </c>
      <c r="C257" s="562"/>
      <c r="D257" s="562"/>
      <c r="E257" s="549"/>
      <c r="F257" s="549"/>
      <c r="G257" s="195" t="s">
        <v>804</v>
      </c>
      <c r="H257" s="200" t="s">
        <v>804</v>
      </c>
      <c r="I257" s="200" t="s">
        <v>805</v>
      </c>
      <c r="J257" s="341">
        <v>1</v>
      </c>
      <c r="K257" s="342">
        <v>45323</v>
      </c>
      <c r="L257" s="342">
        <v>45747</v>
      </c>
      <c r="M257" s="263">
        <f t="shared" si="8"/>
        <v>60.571428571428569</v>
      </c>
      <c r="N257" s="341">
        <v>1</v>
      </c>
      <c r="O257" s="200" t="s">
        <v>806</v>
      </c>
      <c r="P257" s="361">
        <f t="shared" si="9"/>
        <v>1</v>
      </c>
      <c r="Q257" s="264" t="str" cm="1">
        <f t="array" aca="1" ref="Q257" ca="1">IF(ISNUMBER(P257),IF(P257=100%,"CUMPLIDA",IF(AND(ISNUMBER(L257),ISNUMBER(INDIRECT("FECHA_"&amp;$B257,1))), IF(L257&lt;=INDIRECT("FECHA_"&amp;$B257,1),"INCUMPLIDA","PROCESO"), "VERIFICAR FECHA")),"SIN VALOR AVANCE")</f>
        <v>CUMPLIDA</v>
      </c>
    </row>
    <row r="258" spans="1:17" ht="105.75">
      <c r="A258" s="357" t="s">
        <v>746</v>
      </c>
      <c r="B258" s="317" t="s">
        <v>27</v>
      </c>
      <c r="C258" s="562"/>
      <c r="D258" s="562"/>
      <c r="E258" s="549"/>
      <c r="F258" s="549"/>
      <c r="G258" s="195" t="s">
        <v>766</v>
      </c>
      <c r="H258" s="200" t="s">
        <v>767</v>
      </c>
      <c r="I258" s="200" t="s">
        <v>768</v>
      </c>
      <c r="J258" s="341">
        <v>1</v>
      </c>
      <c r="K258" s="342">
        <v>45231</v>
      </c>
      <c r="L258" s="342">
        <v>45747</v>
      </c>
      <c r="M258" s="263">
        <f t="shared" si="8"/>
        <v>73.714285714285708</v>
      </c>
      <c r="N258" s="341">
        <v>1</v>
      </c>
      <c r="O258" s="200" t="s">
        <v>806</v>
      </c>
      <c r="P258" s="361">
        <f t="shared" si="9"/>
        <v>1</v>
      </c>
      <c r="Q258" s="264" t="str" cm="1">
        <f t="array" aca="1" ref="Q258" ca="1">IF(ISNUMBER(P258),IF(P258=100%,"CUMPLIDA",IF(AND(ISNUMBER(L258),ISNUMBER(INDIRECT("FECHA_"&amp;$B258,1))), IF(L258&lt;=INDIRECT("FECHA_"&amp;$B258,1),"INCUMPLIDA","PROCESO"), "VERIFICAR FECHA")),"SIN VALOR AVANCE")</f>
        <v>CUMPLIDA</v>
      </c>
    </row>
    <row r="259" spans="1:17" ht="150.75">
      <c r="A259" s="357" t="s">
        <v>746</v>
      </c>
      <c r="B259" s="317" t="s">
        <v>27</v>
      </c>
      <c r="C259" s="562"/>
      <c r="D259" s="562"/>
      <c r="E259" s="549"/>
      <c r="F259" s="549"/>
      <c r="G259" s="195" t="s">
        <v>769</v>
      </c>
      <c r="H259" s="200" t="s">
        <v>769</v>
      </c>
      <c r="I259" s="200" t="s">
        <v>807</v>
      </c>
      <c r="J259" s="341">
        <v>1</v>
      </c>
      <c r="K259" s="342">
        <v>45323</v>
      </c>
      <c r="L259" s="342">
        <v>45747</v>
      </c>
      <c r="M259" s="263">
        <f t="shared" si="8"/>
        <v>60.571428571428569</v>
      </c>
      <c r="N259" s="341">
        <v>1</v>
      </c>
      <c r="O259" s="200" t="s">
        <v>808</v>
      </c>
      <c r="P259" s="361">
        <f t="shared" si="9"/>
        <v>1</v>
      </c>
      <c r="Q259" s="264" t="str" cm="1">
        <f t="array" aca="1" ref="Q259" ca="1">IF(ISNUMBER(P259),IF(P259=100%,"CUMPLIDA",IF(AND(ISNUMBER(L259),ISNUMBER(INDIRECT("FECHA_"&amp;$B259,1))), IF(L259&lt;=INDIRECT("FECHA_"&amp;$B259,1),"INCUMPLIDA","PROCESO"), "VERIFICAR FECHA")),"SIN VALOR AVANCE")</f>
        <v>CUMPLIDA</v>
      </c>
    </row>
    <row r="260" spans="1:17" ht="60.75">
      <c r="A260" s="357" t="s">
        <v>746</v>
      </c>
      <c r="B260" s="317" t="s">
        <v>27</v>
      </c>
      <c r="C260" s="562"/>
      <c r="D260" s="562"/>
      <c r="E260" s="549"/>
      <c r="F260" s="549"/>
      <c r="G260" s="195" t="s">
        <v>371</v>
      </c>
      <c r="H260" s="200" t="s">
        <v>371</v>
      </c>
      <c r="I260" s="200" t="s">
        <v>771</v>
      </c>
      <c r="J260" s="341">
        <v>1</v>
      </c>
      <c r="K260" s="342">
        <v>45231</v>
      </c>
      <c r="L260" s="342">
        <v>45747</v>
      </c>
      <c r="M260" s="263">
        <f t="shared" si="8"/>
        <v>73.714285714285708</v>
      </c>
      <c r="N260" s="341">
        <v>1</v>
      </c>
      <c r="O260" s="200" t="s">
        <v>809</v>
      </c>
      <c r="P260" s="361">
        <f t="shared" si="9"/>
        <v>1</v>
      </c>
      <c r="Q260" s="264" t="str" cm="1">
        <f t="array" aca="1" ref="Q260" ca="1">IF(ISNUMBER(P260),IF(P260=100%,"CUMPLIDA",IF(AND(ISNUMBER(L260),ISNUMBER(INDIRECT("FECHA_"&amp;$B260,1))), IF(L260&lt;=INDIRECT("FECHA_"&amp;$B260,1),"INCUMPLIDA","PROCESO"), "VERIFICAR FECHA")),"SIN VALOR AVANCE")</f>
        <v>CUMPLIDA</v>
      </c>
    </row>
    <row r="261" spans="1:17" ht="165.75">
      <c r="A261" s="357" t="s">
        <v>746</v>
      </c>
      <c r="B261" s="317" t="s">
        <v>27</v>
      </c>
      <c r="C261" s="562"/>
      <c r="D261" s="562"/>
      <c r="E261" s="549"/>
      <c r="F261" s="549"/>
      <c r="G261" s="195" t="s">
        <v>772</v>
      </c>
      <c r="H261" s="200" t="s">
        <v>772</v>
      </c>
      <c r="I261" s="200" t="s">
        <v>810</v>
      </c>
      <c r="J261" s="341">
        <v>1</v>
      </c>
      <c r="K261" s="342">
        <v>45232</v>
      </c>
      <c r="L261" s="342">
        <v>45808</v>
      </c>
      <c r="M261" s="263">
        <f t="shared" si="8"/>
        <v>82.285714285714292</v>
      </c>
      <c r="N261" s="341">
        <v>1</v>
      </c>
      <c r="O261" s="200" t="s">
        <v>811</v>
      </c>
      <c r="P261" s="361">
        <f t="shared" si="9"/>
        <v>1</v>
      </c>
      <c r="Q261" s="264" t="str" cm="1">
        <f t="array" aca="1" ref="Q261" ca="1">IF(ISNUMBER(P261),IF(P261=100%,"CUMPLIDA",IF(AND(ISNUMBER(L261),ISNUMBER(INDIRECT("FECHA_"&amp;$B261,1))), IF(L261&lt;=INDIRECT("FECHA_"&amp;$B261,1),"INCUMPLIDA","PROCESO"), "VERIFICAR FECHA")),"SIN VALOR AVANCE")</f>
        <v>CUMPLIDA</v>
      </c>
    </row>
    <row r="262" spans="1:17" ht="60.75">
      <c r="A262" s="357" t="s">
        <v>746</v>
      </c>
      <c r="B262" s="317" t="s">
        <v>27</v>
      </c>
      <c r="C262" s="562"/>
      <c r="D262" s="562"/>
      <c r="E262" s="549"/>
      <c r="F262" s="549"/>
      <c r="G262" s="195" t="s">
        <v>169</v>
      </c>
      <c r="H262" s="200" t="s">
        <v>775</v>
      </c>
      <c r="I262" s="200" t="s">
        <v>776</v>
      </c>
      <c r="J262" s="341">
        <v>7</v>
      </c>
      <c r="K262" s="342">
        <v>46024</v>
      </c>
      <c r="L262" s="342">
        <v>46660</v>
      </c>
      <c r="M262" s="263">
        <f t="shared" si="8"/>
        <v>90.857142857142861</v>
      </c>
      <c r="N262" s="341">
        <v>0</v>
      </c>
      <c r="O262" s="200" t="s">
        <v>809</v>
      </c>
      <c r="P262" s="361">
        <f t="shared" si="9"/>
        <v>0</v>
      </c>
      <c r="Q262" s="264" t="str" cm="1">
        <f t="array" aca="1" ref="Q262" ca="1">IF(ISNUMBER(P262),IF(P262=100%,"CUMPLIDA",IF(AND(ISNUMBER(L262),ISNUMBER(INDIRECT("FECHA_"&amp;$B262,1))), IF(L262&lt;=INDIRECT("FECHA_"&amp;$B262,1),"INCUMPLIDA","PROCESO"), "VERIFICAR FECHA")),"SIN VALOR AVANCE")</f>
        <v>PROCESO</v>
      </c>
    </row>
    <row r="263" spans="1:17" ht="135.75">
      <c r="A263" s="357" t="s">
        <v>746</v>
      </c>
      <c r="B263" s="317" t="s">
        <v>27</v>
      </c>
      <c r="C263" s="562"/>
      <c r="D263" s="562"/>
      <c r="E263" s="549"/>
      <c r="F263" s="549"/>
      <c r="G263" s="195" t="s">
        <v>778</v>
      </c>
      <c r="H263" s="200" t="s">
        <v>779</v>
      </c>
      <c r="I263" s="200" t="s">
        <v>780</v>
      </c>
      <c r="J263" s="341">
        <v>1</v>
      </c>
      <c r="K263" s="342">
        <v>46024</v>
      </c>
      <c r="L263" s="342">
        <v>46660</v>
      </c>
      <c r="M263" s="263">
        <f t="shared" si="8"/>
        <v>90.857142857142861</v>
      </c>
      <c r="N263" s="341">
        <v>0</v>
      </c>
      <c r="O263" s="200" t="s">
        <v>812</v>
      </c>
      <c r="P263" s="361">
        <f t="shared" si="9"/>
        <v>0</v>
      </c>
      <c r="Q263" s="264" t="str" cm="1">
        <f t="array" aca="1" ref="Q263" ca="1">IF(ISNUMBER(P263),IF(P263=100%,"CUMPLIDA",IF(AND(ISNUMBER(L263),ISNUMBER(INDIRECT("FECHA_"&amp;$B263,1))), IF(L263&lt;=INDIRECT("FECHA_"&amp;$B263,1),"INCUMPLIDA","PROCESO"), "VERIFICAR FECHA")),"SIN VALOR AVANCE")</f>
        <v>PROCESO</v>
      </c>
    </row>
    <row r="264" spans="1:17" ht="165.75">
      <c r="A264" s="357" t="s">
        <v>746</v>
      </c>
      <c r="B264" s="317" t="s">
        <v>27</v>
      </c>
      <c r="C264" s="562"/>
      <c r="D264" s="562"/>
      <c r="E264" s="549"/>
      <c r="F264" s="549"/>
      <c r="G264" s="195" t="s">
        <v>781</v>
      </c>
      <c r="H264" s="200" t="s">
        <v>782</v>
      </c>
      <c r="I264" s="200" t="s">
        <v>813</v>
      </c>
      <c r="J264" s="341">
        <v>2</v>
      </c>
      <c r="K264" s="342">
        <v>46024</v>
      </c>
      <c r="L264" s="342">
        <v>46660</v>
      </c>
      <c r="M264" s="263">
        <f t="shared" si="8"/>
        <v>90.857142857142861</v>
      </c>
      <c r="N264" s="341">
        <v>0</v>
      </c>
      <c r="O264" s="200" t="s">
        <v>811</v>
      </c>
      <c r="P264" s="361">
        <f t="shared" si="9"/>
        <v>0</v>
      </c>
      <c r="Q264" s="264" t="str" cm="1">
        <f t="array" aca="1" ref="Q264" ca="1">IF(ISNUMBER(P264),IF(P264=100%,"CUMPLIDA",IF(AND(ISNUMBER(L264),ISNUMBER(INDIRECT("FECHA_"&amp;$B264,1))), IF(L264&lt;=INDIRECT("FECHA_"&amp;$B264,1),"INCUMPLIDA","PROCESO"), "VERIFICAR FECHA")),"SIN VALOR AVANCE")</f>
        <v>PROCESO</v>
      </c>
    </row>
    <row r="265" spans="1:17" ht="105.75">
      <c r="A265" s="357" t="s">
        <v>746</v>
      </c>
      <c r="B265" s="317" t="s">
        <v>27</v>
      </c>
      <c r="C265" s="562"/>
      <c r="D265" s="562"/>
      <c r="E265" s="549"/>
      <c r="F265" s="549"/>
      <c r="G265" s="195" t="s">
        <v>814</v>
      </c>
      <c r="H265" s="352" t="s">
        <v>815</v>
      </c>
      <c r="I265" s="200" t="s">
        <v>816</v>
      </c>
      <c r="J265" s="341">
        <v>1</v>
      </c>
      <c r="K265" s="342">
        <v>45505</v>
      </c>
      <c r="L265" s="342">
        <v>46203</v>
      </c>
      <c r="M265" s="263">
        <f t="shared" si="8"/>
        <v>99.714285714285708</v>
      </c>
      <c r="N265" s="341">
        <v>0.65</v>
      </c>
      <c r="O265" s="200" t="s">
        <v>806</v>
      </c>
      <c r="P265" s="361">
        <f t="shared" si="9"/>
        <v>0.65</v>
      </c>
      <c r="Q265" s="264" t="str" cm="1">
        <f t="array" aca="1" ref="Q265" ca="1">IF(ISNUMBER(P265),IF(P265=100%,"CUMPLIDA",IF(AND(ISNUMBER(L265),ISNUMBER(INDIRECT("FECHA_"&amp;$B265,1))), IF(L265&lt;=INDIRECT("FECHA_"&amp;$B265,1),"INCUMPLIDA","PROCESO"), "VERIFICAR FECHA")),"SIN VALOR AVANCE")</f>
        <v>PROCESO</v>
      </c>
    </row>
    <row r="266" spans="1:17" ht="165">
      <c r="A266" s="357" t="s">
        <v>746</v>
      </c>
      <c r="B266" s="317" t="s">
        <v>27</v>
      </c>
      <c r="C266" s="555" t="s">
        <v>817</v>
      </c>
      <c r="D266" s="555" t="s">
        <v>818</v>
      </c>
      <c r="E266" s="549" t="s">
        <v>819</v>
      </c>
      <c r="F266" s="561" t="s">
        <v>820</v>
      </c>
      <c r="G266" s="353" t="s">
        <v>821</v>
      </c>
      <c r="H266" s="351" t="s">
        <v>822</v>
      </c>
      <c r="I266" s="200" t="s">
        <v>823</v>
      </c>
      <c r="J266" s="265">
        <v>1</v>
      </c>
      <c r="K266" s="194">
        <v>45881</v>
      </c>
      <c r="L266" s="194">
        <v>46081</v>
      </c>
      <c r="M266" s="263">
        <f t="shared" si="8"/>
        <v>28.571428571428573</v>
      </c>
      <c r="N266" s="341">
        <v>0.7</v>
      </c>
      <c r="O266" s="200" t="s">
        <v>824</v>
      </c>
      <c r="P266" s="361">
        <f t="shared" si="9"/>
        <v>0.7</v>
      </c>
      <c r="Q266" s="264" t="str" cm="1">
        <f t="array" aca="1" ref="Q266" ca="1">IF(ISNUMBER(P266),IF(P266=100%,"CUMPLIDA",IF(AND(ISNUMBER(L266),ISNUMBER(INDIRECT("FECHA_"&amp;$B266,1))), IF(L266&lt;=INDIRECT("FECHA_"&amp;$B266,1),"INCUMPLIDA","PROCESO"), "VERIFICAR FECHA")),"SIN VALOR AVANCE")</f>
        <v>PROCESO</v>
      </c>
    </row>
    <row r="267" spans="1:17" ht="105.75">
      <c r="A267" s="357" t="s">
        <v>746</v>
      </c>
      <c r="B267" s="317" t="s">
        <v>27</v>
      </c>
      <c r="C267" s="555"/>
      <c r="D267" s="555"/>
      <c r="E267" s="549"/>
      <c r="F267" s="561"/>
      <c r="G267" s="353" t="s">
        <v>825</v>
      </c>
      <c r="H267" s="351" t="s">
        <v>826</v>
      </c>
      <c r="I267" s="200" t="s">
        <v>741</v>
      </c>
      <c r="J267" s="265">
        <v>1</v>
      </c>
      <c r="K267" s="194">
        <v>45931</v>
      </c>
      <c r="L267" s="194">
        <v>46203</v>
      </c>
      <c r="M267" s="263">
        <f t="shared" si="8"/>
        <v>38.857142857142854</v>
      </c>
      <c r="N267" s="341">
        <v>0.3</v>
      </c>
      <c r="O267" s="200" t="s">
        <v>827</v>
      </c>
      <c r="P267" s="361">
        <f t="shared" si="9"/>
        <v>0.3</v>
      </c>
      <c r="Q267" s="264" t="str" cm="1">
        <f t="array" aca="1" ref="Q267" ca="1">IF(ISNUMBER(P267),IF(P267=100%,"CUMPLIDA",IF(AND(ISNUMBER(L267),ISNUMBER(INDIRECT("FECHA_"&amp;$B267,1))), IF(L267&lt;=INDIRECT("FECHA_"&amp;$B267,1),"INCUMPLIDA","PROCESO"), "VERIFICAR FECHA")),"SIN VALOR AVANCE")</f>
        <v>PROCESO</v>
      </c>
    </row>
    <row r="268" spans="1:17" ht="75">
      <c r="A268" s="357" t="s">
        <v>746</v>
      </c>
      <c r="B268" s="317" t="s">
        <v>27</v>
      </c>
      <c r="C268" s="555" t="s">
        <v>828</v>
      </c>
      <c r="D268" s="555" t="s">
        <v>818</v>
      </c>
      <c r="E268" s="549" t="s">
        <v>829</v>
      </c>
      <c r="F268" s="561" t="s">
        <v>830</v>
      </c>
      <c r="G268" s="353" t="s">
        <v>831</v>
      </c>
      <c r="H268" s="351" t="s">
        <v>832</v>
      </c>
      <c r="I268" s="200" t="s">
        <v>833</v>
      </c>
      <c r="J268" s="265">
        <v>3</v>
      </c>
      <c r="K268" s="194">
        <v>45901</v>
      </c>
      <c r="L268" s="194">
        <v>46081</v>
      </c>
      <c r="M268" s="263">
        <f t="shared" si="8"/>
        <v>25.714285714285715</v>
      </c>
      <c r="N268" s="341">
        <v>2</v>
      </c>
      <c r="O268" s="200" t="s">
        <v>834</v>
      </c>
      <c r="P268" s="361">
        <f t="shared" si="9"/>
        <v>0.66666666666666663</v>
      </c>
      <c r="Q268" s="264" t="str" cm="1">
        <f t="array" aca="1" ref="Q268" ca="1">IF(ISNUMBER(P268),IF(P268=100%,"CUMPLIDA",IF(AND(ISNUMBER(L268),ISNUMBER(INDIRECT("FECHA_"&amp;$B268,1))), IF(L268&lt;=INDIRECT("FECHA_"&amp;$B268,1),"INCUMPLIDA","PROCESO"), "VERIFICAR FECHA")),"SIN VALOR AVANCE")</f>
        <v>PROCESO</v>
      </c>
    </row>
    <row r="269" spans="1:17" ht="75.75">
      <c r="A269" s="357" t="s">
        <v>746</v>
      </c>
      <c r="B269" s="317" t="s">
        <v>27</v>
      </c>
      <c r="C269" s="555"/>
      <c r="D269" s="555"/>
      <c r="E269" s="549"/>
      <c r="F269" s="561"/>
      <c r="G269" s="563" t="s">
        <v>835</v>
      </c>
      <c r="H269" s="351" t="s">
        <v>836</v>
      </c>
      <c r="I269" s="200" t="s">
        <v>837</v>
      </c>
      <c r="J269" s="265">
        <v>1</v>
      </c>
      <c r="K269" s="194">
        <v>45901</v>
      </c>
      <c r="L269" s="194">
        <v>45961</v>
      </c>
      <c r="M269" s="263">
        <f t="shared" si="8"/>
        <v>8.5714285714285712</v>
      </c>
      <c r="N269" s="341">
        <v>1</v>
      </c>
      <c r="O269" s="200" t="s">
        <v>838</v>
      </c>
      <c r="P269" s="361">
        <f t="shared" si="9"/>
        <v>1</v>
      </c>
      <c r="Q269" s="264" t="str" cm="1">
        <f t="array" aca="1" ref="Q269" ca="1">IF(ISNUMBER(P269),IF(P269=100%,"CUMPLIDA",IF(AND(ISNUMBER(L269),ISNUMBER(INDIRECT("FECHA_"&amp;$B269,1))), IF(L269&lt;=INDIRECT("FECHA_"&amp;$B269,1),"INCUMPLIDA","PROCESO"), "VERIFICAR FECHA")),"SIN VALOR AVANCE")</f>
        <v>CUMPLIDA</v>
      </c>
    </row>
    <row r="270" spans="1:17" ht="75.75">
      <c r="A270" s="357" t="s">
        <v>746</v>
      </c>
      <c r="B270" s="317" t="s">
        <v>27</v>
      </c>
      <c r="C270" s="555"/>
      <c r="D270" s="555"/>
      <c r="E270" s="549"/>
      <c r="F270" s="561"/>
      <c r="G270" s="563"/>
      <c r="H270" s="352" t="s">
        <v>241</v>
      </c>
      <c r="I270" s="200" t="s">
        <v>242</v>
      </c>
      <c r="J270" s="265">
        <v>1</v>
      </c>
      <c r="K270" s="194">
        <v>45962</v>
      </c>
      <c r="L270" s="194">
        <v>46022</v>
      </c>
      <c r="M270" s="263">
        <f t="shared" si="8"/>
        <v>8.5714285714285712</v>
      </c>
      <c r="N270" s="341">
        <v>1</v>
      </c>
      <c r="O270" s="200" t="s">
        <v>838</v>
      </c>
      <c r="P270" s="361">
        <f t="shared" si="9"/>
        <v>1</v>
      </c>
      <c r="Q270" s="264" t="str" cm="1">
        <f t="array" aca="1" ref="Q270" ca="1">IF(ISNUMBER(P270),IF(P270=100%,"CUMPLIDA",IF(AND(ISNUMBER(L270),ISNUMBER(INDIRECT("FECHA_"&amp;$B270,1))), IF(L270&lt;=INDIRECT("FECHA_"&amp;$B270,1),"INCUMPLIDA","PROCESO"), "VERIFICAR FECHA")),"SIN VALOR AVANCE")</f>
        <v>CUMPLIDA</v>
      </c>
    </row>
    <row r="271" spans="1:17" ht="75.75">
      <c r="A271" s="357" t="s">
        <v>746</v>
      </c>
      <c r="B271" s="317" t="s">
        <v>27</v>
      </c>
      <c r="C271" s="555"/>
      <c r="D271" s="555"/>
      <c r="E271" s="549"/>
      <c r="F271" s="561"/>
      <c r="G271" s="563"/>
      <c r="H271" s="352" t="s">
        <v>839</v>
      </c>
      <c r="I271" s="200" t="s">
        <v>244</v>
      </c>
      <c r="J271" s="265">
        <v>1</v>
      </c>
      <c r="K271" s="194">
        <v>45962</v>
      </c>
      <c r="L271" s="194">
        <v>46022</v>
      </c>
      <c r="M271" s="263">
        <f t="shared" si="8"/>
        <v>8.5714285714285712</v>
      </c>
      <c r="N271" s="341">
        <v>1</v>
      </c>
      <c r="O271" s="200" t="s">
        <v>838</v>
      </c>
      <c r="P271" s="361">
        <f t="shared" si="9"/>
        <v>1</v>
      </c>
      <c r="Q271" s="264" t="str" cm="1">
        <f t="array" aca="1" ref="Q271" ca="1">IF(ISNUMBER(P271),IF(P271=100%,"CUMPLIDA",IF(AND(ISNUMBER(L271),ISNUMBER(INDIRECT("FECHA_"&amp;$B271,1))), IF(L271&lt;=INDIRECT("FECHA_"&amp;$B271,1),"INCUMPLIDA","PROCESO"), "VERIFICAR FECHA")),"SIN VALOR AVANCE")</f>
        <v>CUMPLIDA</v>
      </c>
    </row>
    <row r="272" spans="1:17" ht="75.75">
      <c r="A272" s="357" t="s">
        <v>746</v>
      </c>
      <c r="B272" s="317" t="s">
        <v>27</v>
      </c>
      <c r="C272" s="555"/>
      <c r="D272" s="555"/>
      <c r="E272" s="549"/>
      <c r="F272" s="561"/>
      <c r="G272" s="563"/>
      <c r="H272" s="200" t="s">
        <v>234</v>
      </c>
      <c r="I272" s="200" t="s">
        <v>235</v>
      </c>
      <c r="J272" s="265">
        <v>1</v>
      </c>
      <c r="K272" s="194">
        <v>46023</v>
      </c>
      <c r="L272" s="194">
        <v>46081</v>
      </c>
      <c r="M272" s="263">
        <f t="shared" ref="M272:M277" si="10">(L272-K272)/7</f>
        <v>8.2857142857142865</v>
      </c>
      <c r="N272" s="341">
        <v>0</v>
      </c>
      <c r="O272" s="200" t="s">
        <v>838</v>
      </c>
      <c r="P272" s="361">
        <f t="shared" si="9"/>
        <v>0</v>
      </c>
      <c r="Q272" s="264" t="str" cm="1">
        <f t="array" aca="1" ref="Q272" ca="1">IF(ISNUMBER(P272),IF(P272=100%,"CUMPLIDA",IF(AND(ISNUMBER(L272),ISNUMBER(INDIRECT("FECHA_"&amp;$B272,1))), IF(L272&lt;=INDIRECT("FECHA_"&amp;$B272,1),"INCUMPLIDA","PROCESO"), "VERIFICAR FECHA")),"SIN VALOR AVANCE")</f>
        <v>PROCESO</v>
      </c>
    </row>
    <row r="273" spans="1:17" ht="135">
      <c r="A273" s="357" t="s">
        <v>746</v>
      </c>
      <c r="B273" s="317" t="s">
        <v>27</v>
      </c>
      <c r="C273" s="555"/>
      <c r="D273" s="555"/>
      <c r="E273" s="549"/>
      <c r="F273" s="561"/>
      <c r="G273" s="195" t="s">
        <v>840</v>
      </c>
      <c r="H273" s="200" t="s">
        <v>841</v>
      </c>
      <c r="I273" s="200" t="s">
        <v>143</v>
      </c>
      <c r="J273" s="265">
        <v>1</v>
      </c>
      <c r="K273" s="194">
        <v>45931</v>
      </c>
      <c r="L273" s="194">
        <v>46142</v>
      </c>
      <c r="M273" s="263">
        <f t="shared" si="10"/>
        <v>30.142857142857142</v>
      </c>
      <c r="N273" s="341">
        <v>0</v>
      </c>
      <c r="O273" s="200" t="s">
        <v>842</v>
      </c>
      <c r="P273" s="361">
        <f t="shared" si="9"/>
        <v>0</v>
      </c>
      <c r="Q273" s="264" t="str" cm="1">
        <f t="array" aca="1" ref="Q273" ca="1">IF(ISNUMBER(P273),IF(P273=100%,"CUMPLIDA",IF(AND(ISNUMBER(L273),ISNUMBER(INDIRECT("FECHA_"&amp;$B273,1))), IF(L273&lt;=INDIRECT("FECHA_"&amp;$B273,1),"INCUMPLIDA","PROCESO"), "VERIFICAR FECHA")),"SIN VALOR AVANCE")</f>
        <v>PROCESO</v>
      </c>
    </row>
    <row r="274" spans="1:17" ht="75.75">
      <c r="A274" s="357" t="s">
        <v>746</v>
      </c>
      <c r="B274" s="317" t="s">
        <v>27</v>
      </c>
      <c r="C274" s="555"/>
      <c r="D274" s="555"/>
      <c r="E274" s="549"/>
      <c r="F274" s="561"/>
      <c r="G274" s="195" t="s">
        <v>236</v>
      </c>
      <c r="H274" s="352" t="s">
        <v>237</v>
      </c>
      <c r="I274" s="200" t="s">
        <v>238</v>
      </c>
      <c r="J274" s="265">
        <v>1</v>
      </c>
      <c r="K274" s="194">
        <v>45931</v>
      </c>
      <c r="L274" s="194">
        <v>46022</v>
      </c>
      <c r="M274" s="263">
        <f t="shared" si="10"/>
        <v>13</v>
      </c>
      <c r="N274" s="341">
        <v>1</v>
      </c>
      <c r="O274" s="200" t="s">
        <v>843</v>
      </c>
      <c r="P274" s="361">
        <f t="shared" si="9"/>
        <v>1</v>
      </c>
      <c r="Q274" s="264" t="str" cm="1">
        <f t="array" aca="1" ref="Q274" ca="1">IF(ISNUMBER(P274),IF(P274=100%,"CUMPLIDA",IF(AND(ISNUMBER(L274),ISNUMBER(INDIRECT("FECHA_"&amp;$B274,1))), IF(L274&lt;=INDIRECT("FECHA_"&amp;$B274,1),"INCUMPLIDA","PROCESO"), "VERIFICAR FECHA")),"SIN VALOR AVANCE")</f>
        <v>CUMPLIDA</v>
      </c>
    </row>
    <row r="275" spans="1:17" ht="90">
      <c r="A275" s="357" t="s">
        <v>746</v>
      </c>
      <c r="B275" s="317" t="s">
        <v>27</v>
      </c>
      <c r="C275" s="555"/>
      <c r="D275" s="555"/>
      <c r="E275" s="549"/>
      <c r="F275" s="561"/>
      <c r="G275" s="350" t="s">
        <v>245</v>
      </c>
      <c r="H275" s="352" t="s">
        <v>844</v>
      </c>
      <c r="I275" s="200" t="s">
        <v>143</v>
      </c>
      <c r="J275" s="265">
        <v>1</v>
      </c>
      <c r="K275" s="194">
        <v>45931</v>
      </c>
      <c r="L275" s="194">
        <v>46142</v>
      </c>
      <c r="M275" s="263">
        <f t="shared" si="10"/>
        <v>30.142857142857142</v>
      </c>
      <c r="N275" s="341">
        <v>0</v>
      </c>
      <c r="O275" s="200" t="s">
        <v>838</v>
      </c>
      <c r="P275" s="361">
        <f t="shared" si="9"/>
        <v>0</v>
      </c>
      <c r="Q275" s="264" t="str" cm="1">
        <f t="array" aca="1" ref="Q275" ca="1">IF(ISNUMBER(P275),IF(P275=100%,"CUMPLIDA",IF(AND(ISNUMBER(L275),ISNUMBER(INDIRECT("FECHA_"&amp;$B275,1))), IF(L275&lt;=INDIRECT("FECHA_"&amp;$B275,1),"INCUMPLIDA","PROCESO"), "VERIFICAR FECHA")),"SIN VALOR AVANCE")</f>
        <v>PROCESO</v>
      </c>
    </row>
    <row r="276" spans="1:17" ht="120">
      <c r="A276" s="357" t="s">
        <v>746</v>
      </c>
      <c r="B276" s="317" t="s">
        <v>27</v>
      </c>
      <c r="C276" s="555"/>
      <c r="D276" s="555"/>
      <c r="E276" s="549"/>
      <c r="F276" s="561"/>
      <c r="G276" s="195" t="s">
        <v>845</v>
      </c>
      <c r="H276" s="200" t="s">
        <v>846</v>
      </c>
      <c r="I276" s="200" t="s">
        <v>847</v>
      </c>
      <c r="J276" s="265">
        <v>2</v>
      </c>
      <c r="K276" s="196">
        <v>45901</v>
      </c>
      <c r="L276" s="196">
        <v>46111</v>
      </c>
      <c r="M276" s="263">
        <f t="shared" si="10"/>
        <v>30</v>
      </c>
      <c r="N276" s="341">
        <v>1</v>
      </c>
      <c r="O276" s="200" t="s">
        <v>848</v>
      </c>
      <c r="P276" s="361">
        <f t="shared" si="9"/>
        <v>0.5</v>
      </c>
      <c r="Q276" s="264" t="str" cm="1">
        <f t="array" aca="1" ref="Q276" ca="1">IF(ISNUMBER(P276),IF(P276=100%,"CUMPLIDA",IF(AND(ISNUMBER(L276),ISNUMBER(INDIRECT("FECHA_"&amp;$B276,1))), IF(L276&lt;=INDIRECT("FECHA_"&amp;$B276,1),"INCUMPLIDA","PROCESO"), "VERIFICAR FECHA")),"SIN VALOR AVANCE")</f>
        <v>PROCESO</v>
      </c>
    </row>
    <row r="277" spans="1:17" ht="135">
      <c r="A277" s="357" t="s">
        <v>746</v>
      </c>
      <c r="B277" s="317" t="s">
        <v>27</v>
      </c>
      <c r="C277" s="555"/>
      <c r="D277" s="555"/>
      <c r="E277" s="549"/>
      <c r="F277" s="561"/>
      <c r="G277" s="353" t="s">
        <v>849</v>
      </c>
      <c r="H277" s="351" t="s">
        <v>850</v>
      </c>
      <c r="I277" s="200" t="s">
        <v>823</v>
      </c>
      <c r="J277" s="265">
        <v>1</v>
      </c>
      <c r="K277" s="194">
        <v>45881</v>
      </c>
      <c r="L277" s="194">
        <v>46081</v>
      </c>
      <c r="M277" s="263">
        <f t="shared" si="10"/>
        <v>28.571428571428573</v>
      </c>
      <c r="N277" s="341">
        <v>0.5</v>
      </c>
      <c r="O277" s="200" t="s">
        <v>851</v>
      </c>
      <c r="P277" s="361">
        <f t="shared" si="9"/>
        <v>0.5</v>
      </c>
      <c r="Q277" s="264" t="str" cm="1">
        <f t="array" aca="1" ref="Q277" ca="1">IF(ISNUMBER(P277),IF(P277=100%,"CUMPLIDA",IF(AND(ISNUMBER(L277),ISNUMBER(INDIRECT("FECHA_"&amp;$B277,1))), IF(L277&lt;=INDIRECT("FECHA_"&amp;$B277,1),"INCUMPLIDA","PROCESO"), "VERIFICAR FECHA")),"SIN VALOR AVANCE")</f>
        <v>PROCESO</v>
      </c>
    </row>
    <row r="278" spans="1:17" ht="150">
      <c r="A278" s="357" t="s">
        <v>746</v>
      </c>
      <c r="B278" s="317" t="s">
        <v>27</v>
      </c>
      <c r="C278" s="555"/>
      <c r="D278" s="555"/>
      <c r="E278" s="549"/>
      <c r="F278" s="561"/>
      <c r="G278" s="195" t="s">
        <v>852</v>
      </c>
      <c r="H278" s="352" t="s">
        <v>853</v>
      </c>
      <c r="I278" s="200" t="s">
        <v>854</v>
      </c>
      <c r="J278" s="265">
        <v>1</v>
      </c>
      <c r="K278" s="196">
        <v>45901</v>
      </c>
      <c r="L278" s="196">
        <v>45991</v>
      </c>
      <c r="M278" s="263">
        <f>(L278-K278)/7</f>
        <v>12.857142857142858</v>
      </c>
      <c r="N278" s="341">
        <v>1</v>
      </c>
      <c r="O278" s="200" t="s">
        <v>855</v>
      </c>
      <c r="P278" s="361">
        <f t="shared" si="9"/>
        <v>1</v>
      </c>
      <c r="Q278" s="264" t="str" cm="1">
        <f t="array" aca="1" ref="Q278" ca="1">IF(ISNUMBER(P278),IF(P278=100%,"CUMPLIDA",IF(AND(ISNUMBER(L278),ISNUMBER(INDIRECT("FECHA_"&amp;$B278,1))), IF(L278&lt;=INDIRECT("FECHA_"&amp;$B278,1),"INCUMPLIDA","PROCESO"), "VERIFICAR FECHA")),"SIN VALOR AVANCE")</f>
        <v>CUMPLIDA</v>
      </c>
    </row>
    <row r="279" spans="1:17" ht="165">
      <c r="A279" s="357" t="s">
        <v>746</v>
      </c>
      <c r="B279" s="317" t="s">
        <v>27</v>
      </c>
      <c r="C279" s="555"/>
      <c r="D279" s="555"/>
      <c r="E279" s="549"/>
      <c r="F279" s="561"/>
      <c r="G279" s="350" t="s">
        <v>856</v>
      </c>
      <c r="H279" s="352" t="s">
        <v>857</v>
      </c>
      <c r="I279" s="200" t="s">
        <v>858</v>
      </c>
      <c r="J279" s="265">
        <v>1</v>
      </c>
      <c r="K279" s="196">
        <v>45901</v>
      </c>
      <c r="L279" s="196">
        <v>46264</v>
      </c>
      <c r="M279" s="263">
        <f>(L279-K279)/7</f>
        <v>51.857142857142854</v>
      </c>
      <c r="N279" s="341">
        <v>0</v>
      </c>
      <c r="O279" s="200" t="s">
        <v>859</v>
      </c>
      <c r="P279" s="361">
        <f t="shared" ref="P279:P342" si="11">N279/J279</f>
        <v>0</v>
      </c>
      <c r="Q279" s="264" t="str" cm="1">
        <f t="array" aca="1" ref="Q279" ca="1">IF(ISNUMBER(P279),IF(P279=100%,"CUMPLIDA",IF(AND(ISNUMBER(L279),ISNUMBER(INDIRECT("FECHA_"&amp;$B279,1))), IF(L279&lt;=INDIRECT("FECHA_"&amp;$B279,1),"INCUMPLIDA","PROCESO"), "VERIFICAR FECHA")),"SIN VALOR AVANCE")</f>
        <v>PROCESO</v>
      </c>
    </row>
    <row r="280" spans="1:17" ht="105">
      <c r="A280" s="357" t="s">
        <v>746</v>
      </c>
      <c r="B280" s="317" t="s">
        <v>27</v>
      </c>
      <c r="C280" s="555" t="s">
        <v>860</v>
      </c>
      <c r="D280" s="555" t="s">
        <v>818</v>
      </c>
      <c r="E280" s="549" t="s">
        <v>861</v>
      </c>
      <c r="F280" s="561" t="s">
        <v>862</v>
      </c>
      <c r="G280" s="195" t="s">
        <v>863</v>
      </c>
      <c r="H280" s="200" t="s">
        <v>864</v>
      </c>
      <c r="I280" s="200" t="s">
        <v>865</v>
      </c>
      <c r="J280" s="265">
        <v>2</v>
      </c>
      <c r="K280" s="196">
        <v>45901</v>
      </c>
      <c r="L280" s="196">
        <v>46111</v>
      </c>
      <c r="M280" s="263">
        <f t="shared" ref="M280:M283" si="12">(L280-K280)/7</f>
        <v>30</v>
      </c>
      <c r="N280" s="341">
        <v>1</v>
      </c>
      <c r="O280" s="200" t="s">
        <v>866</v>
      </c>
      <c r="P280" s="361">
        <f t="shared" si="11"/>
        <v>0.5</v>
      </c>
      <c r="Q280" s="264" t="str" cm="1">
        <f t="array" aca="1" ref="Q280" ca="1">IF(ISNUMBER(P280),IF(P280=100%,"CUMPLIDA",IF(AND(ISNUMBER(L280),ISNUMBER(INDIRECT("FECHA_"&amp;$B280,1))), IF(L280&lt;=INDIRECT("FECHA_"&amp;$B280,1),"INCUMPLIDA","PROCESO"), "VERIFICAR FECHA")),"SIN VALOR AVANCE")</f>
        <v>PROCESO</v>
      </c>
    </row>
    <row r="281" spans="1:17" ht="90">
      <c r="A281" s="357" t="s">
        <v>746</v>
      </c>
      <c r="B281" s="317" t="s">
        <v>27</v>
      </c>
      <c r="C281" s="555"/>
      <c r="D281" s="555"/>
      <c r="E281" s="549"/>
      <c r="F281" s="561"/>
      <c r="G281" s="353" t="s">
        <v>825</v>
      </c>
      <c r="H281" s="351" t="s">
        <v>826</v>
      </c>
      <c r="I281" s="200" t="s">
        <v>741</v>
      </c>
      <c r="J281" s="265">
        <v>1</v>
      </c>
      <c r="K281" s="194">
        <v>45931</v>
      </c>
      <c r="L281" s="194">
        <v>46203</v>
      </c>
      <c r="M281" s="263">
        <f t="shared" si="12"/>
        <v>38.857142857142854</v>
      </c>
      <c r="N281" s="341">
        <v>0.3</v>
      </c>
      <c r="O281" s="200" t="s">
        <v>867</v>
      </c>
      <c r="P281" s="361">
        <f t="shared" si="11"/>
        <v>0.3</v>
      </c>
      <c r="Q281" s="264" t="str" cm="1">
        <f t="array" aca="1" ref="Q281" ca="1">IF(ISNUMBER(P281),IF(P281=100%,"CUMPLIDA",IF(AND(ISNUMBER(L281),ISNUMBER(INDIRECT("FECHA_"&amp;$B281,1))), IF(L281&lt;=INDIRECT("FECHA_"&amp;$B281,1),"INCUMPLIDA","PROCESO"), "VERIFICAR FECHA")),"SIN VALOR AVANCE")</f>
        <v>PROCESO</v>
      </c>
    </row>
    <row r="282" spans="1:17" ht="150">
      <c r="A282" s="357" t="s">
        <v>746</v>
      </c>
      <c r="B282" s="317" t="s">
        <v>27</v>
      </c>
      <c r="C282" s="555" t="s">
        <v>868</v>
      </c>
      <c r="D282" s="555" t="s">
        <v>818</v>
      </c>
      <c r="E282" s="549" t="s">
        <v>869</v>
      </c>
      <c r="F282" s="561" t="s">
        <v>870</v>
      </c>
      <c r="G282" s="195" t="s">
        <v>871</v>
      </c>
      <c r="H282" s="200" t="s">
        <v>872</v>
      </c>
      <c r="I282" s="368" t="s">
        <v>873</v>
      </c>
      <c r="J282" s="265">
        <v>3</v>
      </c>
      <c r="K282" s="196">
        <v>45901</v>
      </c>
      <c r="L282" s="196">
        <v>46203</v>
      </c>
      <c r="M282" s="263">
        <f t="shared" si="12"/>
        <v>43.142857142857146</v>
      </c>
      <c r="N282" s="341">
        <v>3</v>
      </c>
      <c r="O282" s="200" t="s">
        <v>874</v>
      </c>
      <c r="P282" s="361">
        <f t="shared" si="11"/>
        <v>1</v>
      </c>
      <c r="Q282" s="264" t="str" cm="1">
        <f t="array" aca="1" ref="Q282" ca="1">IF(ISNUMBER(P282),IF(P282=100%,"CUMPLIDA",IF(AND(ISNUMBER(L282),ISNUMBER(INDIRECT("FECHA_"&amp;$B282,1))), IF(L282&lt;=INDIRECT("FECHA_"&amp;$B282,1),"INCUMPLIDA","PROCESO"), "VERIFICAR FECHA")),"SIN VALOR AVANCE")</f>
        <v>CUMPLIDA</v>
      </c>
    </row>
    <row r="283" spans="1:17" ht="75.75">
      <c r="A283" s="357" t="s">
        <v>746</v>
      </c>
      <c r="B283" s="317" t="s">
        <v>27</v>
      </c>
      <c r="C283" s="555"/>
      <c r="D283" s="555"/>
      <c r="E283" s="549"/>
      <c r="F283" s="561"/>
      <c r="G283" s="195" t="s">
        <v>875</v>
      </c>
      <c r="H283" s="200" t="s">
        <v>876</v>
      </c>
      <c r="I283" s="368" t="s">
        <v>600</v>
      </c>
      <c r="J283" s="265">
        <v>9</v>
      </c>
      <c r="K283" s="196">
        <v>45931</v>
      </c>
      <c r="L283" s="196">
        <v>46203</v>
      </c>
      <c r="M283" s="263">
        <f t="shared" si="12"/>
        <v>38.857142857142854</v>
      </c>
      <c r="N283" s="341">
        <v>2</v>
      </c>
      <c r="O283" s="200" t="s">
        <v>877</v>
      </c>
      <c r="P283" s="361">
        <f t="shared" si="11"/>
        <v>0.22222222222222221</v>
      </c>
      <c r="Q283" s="264" t="str" cm="1">
        <f t="array" aca="1" ref="Q283" ca="1">IF(ISNUMBER(P283),IF(P283=100%,"CUMPLIDA",IF(AND(ISNUMBER(L283),ISNUMBER(INDIRECT("FECHA_"&amp;$B283,1))), IF(L283&lt;=INDIRECT("FECHA_"&amp;$B283,1),"INCUMPLIDA","PROCESO"), "VERIFICAR FECHA")),"SIN VALOR AVANCE")</f>
        <v>PROCESO</v>
      </c>
    </row>
    <row r="284" spans="1:17" ht="135">
      <c r="A284" s="357" t="s">
        <v>746</v>
      </c>
      <c r="B284" s="317" t="s">
        <v>27</v>
      </c>
      <c r="C284" s="555" t="s">
        <v>878</v>
      </c>
      <c r="D284" s="555" t="s">
        <v>818</v>
      </c>
      <c r="E284" s="549" t="s">
        <v>879</v>
      </c>
      <c r="F284" s="561" t="s">
        <v>880</v>
      </c>
      <c r="G284" s="353" t="s">
        <v>849</v>
      </c>
      <c r="H284" s="351" t="s">
        <v>850</v>
      </c>
      <c r="I284" s="200" t="s">
        <v>823</v>
      </c>
      <c r="J284" s="265">
        <v>1</v>
      </c>
      <c r="K284" s="194">
        <v>45881</v>
      </c>
      <c r="L284" s="194">
        <v>46081</v>
      </c>
      <c r="M284" s="263">
        <f>(L284-K284)/7</f>
        <v>28.571428571428573</v>
      </c>
      <c r="N284" s="341">
        <v>1</v>
      </c>
      <c r="O284" s="200" t="s">
        <v>881</v>
      </c>
      <c r="P284" s="361">
        <f t="shared" si="11"/>
        <v>1</v>
      </c>
      <c r="Q284" s="264" t="str" cm="1">
        <f t="array" aca="1" ref="Q284" ca="1">IF(ISNUMBER(P284),IF(P284=100%,"CUMPLIDA",IF(AND(ISNUMBER(L284),ISNUMBER(INDIRECT("FECHA_"&amp;$B284,1))), IF(L284&lt;=INDIRECT("FECHA_"&amp;$B284,1),"INCUMPLIDA","PROCESO"), "VERIFICAR FECHA")),"SIN VALOR AVANCE")</f>
        <v>CUMPLIDA</v>
      </c>
    </row>
    <row r="285" spans="1:17" ht="120">
      <c r="A285" s="357" t="s">
        <v>746</v>
      </c>
      <c r="B285" s="317" t="s">
        <v>27</v>
      </c>
      <c r="C285" s="555"/>
      <c r="D285" s="555"/>
      <c r="E285" s="549"/>
      <c r="F285" s="561"/>
      <c r="G285" s="195" t="s">
        <v>240</v>
      </c>
      <c r="H285" s="355" t="s">
        <v>882</v>
      </c>
      <c r="I285" s="200" t="s">
        <v>244</v>
      </c>
      <c r="J285" s="265">
        <v>1</v>
      </c>
      <c r="K285" s="194">
        <v>45931</v>
      </c>
      <c r="L285" s="194">
        <v>46142</v>
      </c>
      <c r="M285" s="263">
        <f t="shared" ref="M285" si="13">(L285-K285)/7</f>
        <v>30.142857142857142</v>
      </c>
      <c r="N285" s="341">
        <v>0</v>
      </c>
      <c r="O285" s="200" t="s">
        <v>838</v>
      </c>
      <c r="P285" s="361">
        <f t="shared" si="11"/>
        <v>0</v>
      </c>
      <c r="Q285" s="264" t="str" cm="1">
        <f t="array" aca="1" ref="Q285" ca="1">IF(ISNUMBER(P285),IF(P285=100%,"CUMPLIDA",IF(AND(ISNUMBER(L285),ISNUMBER(INDIRECT("FECHA_"&amp;$B285,1))), IF(L285&lt;=INDIRECT("FECHA_"&amp;$B285,1),"INCUMPLIDA","PROCESO"), "VERIFICAR FECHA")),"SIN VALOR AVANCE")</f>
        <v>PROCESO</v>
      </c>
    </row>
    <row r="286" spans="1:17" ht="135.75">
      <c r="A286" s="357" t="s">
        <v>746</v>
      </c>
      <c r="B286" s="317" t="s">
        <v>27</v>
      </c>
      <c r="C286" s="555"/>
      <c r="D286" s="555"/>
      <c r="E286" s="549"/>
      <c r="F286" s="561"/>
      <c r="G286" s="195" t="s">
        <v>883</v>
      </c>
      <c r="H286" s="355" t="s">
        <v>884</v>
      </c>
      <c r="I286" s="200" t="s">
        <v>885</v>
      </c>
      <c r="J286" s="265">
        <v>1</v>
      </c>
      <c r="K286" s="194">
        <v>45901</v>
      </c>
      <c r="L286" s="194">
        <v>46022</v>
      </c>
      <c r="M286" s="263">
        <f>(L286-K286)/7</f>
        <v>17.285714285714285</v>
      </c>
      <c r="N286" s="341">
        <v>1</v>
      </c>
      <c r="O286" s="200" t="s">
        <v>886</v>
      </c>
      <c r="P286" s="361">
        <f t="shared" si="11"/>
        <v>1</v>
      </c>
      <c r="Q286" s="264" t="str" cm="1">
        <f t="array" aca="1" ref="Q286" ca="1">IF(ISNUMBER(P286),IF(P286=100%,"CUMPLIDA",IF(AND(ISNUMBER(L286),ISNUMBER(INDIRECT("FECHA_"&amp;$B286,1))), IF(L286&lt;=INDIRECT("FECHA_"&amp;$B286,1),"INCUMPLIDA","PROCESO"), "VERIFICAR FECHA")),"SIN VALOR AVANCE")</f>
        <v>CUMPLIDA</v>
      </c>
    </row>
    <row r="287" spans="1:17" ht="75">
      <c r="A287" s="357" t="s">
        <v>746</v>
      </c>
      <c r="B287" s="317" t="s">
        <v>27</v>
      </c>
      <c r="C287" s="555" t="s">
        <v>887</v>
      </c>
      <c r="D287" s="555" t="s">
        <v>818</v>
      </c>
      <c r="E287" s="549" t="s">
        <v>888</v>
      </c>
      <c r="F287" s="561" t="s">
        <v>889</v>
      </c>
      <c r="G287" s="195" t="s">
        <v>890</v>
      </c>
      <c r="H287" s="200" t="s">
        <v>891</v>
      </c>
      <c r="I287" s="368" t="s">
        <v>892</v>
      </c>
      <c r="J287" s="360">
        <v>6</v>
      </c>
      <c r="K287" s="196">
        <v>45884</v>
      </c>
      <c r="L287" s="196">
        <v>46053</v>
      </c>
      <c r="M287" s="263">
        <f t="shared" ref="M287:M350" si="14">(L287-K287)/7</f>
        <v>24.142857142857142</v>
      </c>
      <c r="N287" s="341">
        <v>6</v>
      </c>
      <c r="O287" s="200" t="s">
        <v>893</v>
      </c>
      <c r="P287" s="361">
        <f t="shared" si="11"/>
        <v>1</v>
      </c>
      <c r="Q287" s="264" t="str" cm="1">
        <f t="array" aca="1" ref="Q287" ca="1">IF(ISNUMBER(P287),IF(P287=100%,"CUMPLIDA",IF(AND(ISNUMBER(L287),ISNUMBER(INDIRECT("FECHA_"&amp;$B287,1))), IF(L287&lt;=INDIRECT("FECHA_"&amp;$B287,1),"INCUMPLIDA","PROCESO"), "VERIFICAR FECHA")),"SIN VALOR AVANCE")</f>
        <v>CUMPLIDA</v>
      </c>
    </row>
    <row r="288" spans="1:17" ht="91.5">
      <c r="A288" s="357" t="s">
        <v>746</v>
      </c>
      <c r="B288" s="317" t="s">
        <v>27</v>
      </c>
      <c r="C288" s="555"/>
      <c r="D288" s="555"/>
      <c r="E288" s="549"/>
      <c r="F288" s="561"/>
      <c r="G288" s="195" t="s">
        <v>894</v>
      </c>
      <c r="H288" s="200" t="s">
        <v>895</v>
      </c>
      <c r="I288" s="368" t="s">
        <v>741</v>
      </c>
      <c r="J288" s="360">
        <v>1</v>
      </c>
      <c r="K288" s="196">
        <v>45931</v>
      </c>
      <c r="L288" s="196">
        <v>46112</v>
      </c>
      <c r="M288" s="263">
        <f t="shared" si="14"/>
        <v>25.857142857142858</v>
      </c>
      <c r="N288" s="341">
        <v>0.7</v>
      </c>
      <c r="O288" s="309" t="s">
        <v>896</v>
      </c>
      <c r="P288" s="361">
        <f t="shared" si="11"/>
        <v>0.7</v>
      </c>
      <c r="Q288" s="264" t="str" cm="1">
        <f t="array" aca="1" ref="Q288" ca="1">IF(ISNUMBER(P288),IF(P288=100%,"CUMPLIDA",IF(AND(ISNUMBER(L288),ISNUMBER(INDIRECT("FECHA_"&amp;$B288,1))), IF(L288&lt;=INDIRECT("FECHA_"&amp;$B288,1),"INCUMPLIDA","PROCESO"), "VERIFICAR FECHA")),"SIN VALOR AVANCE")</f>
        <v>PROCESO</v>
      </c>
    </row>
    <row r="289" spans="1:17" ht="165">
      <c r="A289" s="357" t="s">
        <v>746</v>
      </c>
      <c r="B289" s="317" t="s">
        <v>27</v>
      </c>
      <c r="C289" s="555"/>
      <c r="D289" s="555"/>
      <c r="E289" s="549"/>
      <c r="F289" s="561"/>
      <c r="G289" s="195" t="s">
        <v>897</v>
      </c>
      <c r="H289" s="200" t="s">
        <v>898</v>
      </c>
      <c r="I289" s="200" t="s">
        <v>741</v>
      </c>
      <c r="J289" s="265">
        <v>1</v>
      </c>
      <c r="K289" s="196">
        <v>45901</v>
      </c>
      <c r="L289" s="196">
        <v>46234</v>
      </c>
      <c r="M289" s="263">
        <f t="shared" si="14"/>
        <v>47.571428571428569</v>
      </c>
      <c r="N289" s="341">
        <v>0.1</v>
      </c>
      <c r="O289" s="200" t="s">
        <v>899</v>
      </c>
      <c r="P289" s="361">
        <f t="shared" si="11"/>
        <v>0.1</v>
      </c>
      <c r="Q289" s="264" t="str" cm="1">
        <f t="array" aca="1" ref="Q289" ca="1">IF(ISNUMBER(P289),IF(P289=100%,"CUMPLIDA",IF(AND(ISNUMBER(L289),ISNUMBER(INDIRECT("FECHA_"&amp;$B289,1))), IF(L289&lt;=INDIRECT("FECHA_"&amp;$B289,1),"INCUMPLIDA","PROCESO"), "VERIFICAR FECHA")),"SIN VALOR AVANCE")</f>
        <v>PROCESO</v>
      </c>
    </row>
    <row r="290" spans="1:17" ht="60">
      <c r="A290" s="357" t="s">
        <v>746</v>
      </c>
      <c r="B290" s="317" t="s">
        <v>27</v>
      </c>
      <c r="C290" s="555" t="s">
        <v>900</v>
      </c>
      <c r="D290" s="555" t="s">
        <v>818</v>
      </c>
      <c r="E290" s="549" t="s">
        <v>901</v>
      </c>
      <c r="F290" s="561" t="s">
        <v>902</v>
      </c>
      <c r="G290" s="359" t="s">
        <v>903</v>
      </c>
      <c r="H290" s="369" t="s">
        <v>904</v>
      </c>
      <c r="I290" s="370" t="s">
        <v>905</v>
      </c>
      <c r="J290" s="265">
        <v>1</v>
      </c>
      <c r="K290" s="196">
        <v>45884</v>
      </c>
      <c r="L290" s="196">
        <v>46053</v>
      </c>
      <c r="M290" s="263">
        <f t="shared" si="14"/>
        <v>24.142857142857142</v>
      </c>
      <c r="N290" s="341">
        <v>1</v>
      </c>
      <c r="O290" s="200" t="s">
        <v>893</v>
      </c>
      <c r="P290" s="361">
        <f t="shared" si="11"/>
        <v>1</v>
      </c>
      <c r="Q290" s="264" t="str" cm="1">
        <f t="array" aca="1" ref="Q290" ca="1">IF(ISNUMBER(P290),IF(P290=100%,"CUMPLIDA",IF(AND(ISNUMBER(L290),ISNUMBER(INDIRECT("FECHA_"&amp;$B290,1))), IF(L290&lt;=INDIRECT("FECHA_"&amp;$B290,1),"INCUMPLIDA","PROCESO"), "VERIFICAR FECHA")),"SIN VALOR AVANCE")</f>
        <v>CUMPLIDA</v>
      </c>
    </row>
    <row r="291" spans="1:17" ht="180.75">
      <c r="A291" s="357" t="s">
        <v>746</v>
      </c>
      <c r="B291" s="317" t="s">
        <v>27</v>
      </c>
      <c r="C291" s="555"/>
      <c r="D291" s="555"/>
      <c r="E291" s="549"/>
      <c r="F291" s="561"/>
      <c r="G291" s="195" t="s">
        <v>906</v>
      </c>
      <c r="H291" s="200" t="s">
        <v>907</v>
      </c>
      <c r="I291" s="200" t="s">
        <v>908</v>
      </c>
      <c r="J291" s="265">
        <v>1</v>
      </c>
      <c r="K291" s="196">
        <v>46054</v>
      </c>
      <c r="L291" s="196">
        <v>46081</v>
      </c>
      <c r="M291" s="263">
        <f t="shared" si="14"/>
        <v>3.8571428571428572</v>
      </c>
      <c r="N291" s="341">
        <v>0</v>
      </c>
      <c r="O291" s="200" t="s">
        <v>909</v>
      </c>
      <c r="P291" s="361">
        <f t="shared" si="11"/>
        <v>0</v>
      </c>
      <c r="Q291" s="264" t="str" cm="1">
        <f t="array" aca="1" ref="Q291" ca="1">IF(ISNUMBER(P291),IF(P291=100%,"CUMPLIDA",IF(AND(ISNUMBER(L291),ISNUMBER(INDIRECT("FECHA_"&amp;$B291,1))), IF(L291&lt;=INDIRECT("FECHA_"&amp;$B291,1),"INCUMPLIDA","PROCESO"), "VERIFICAR FECHA")),"SIN VALOR AVANCE")</f>
        <v>PROCESO</v>
      </c>
    </row>
    <row r="292" spans="1:17" ht="135.75">
      <c r="A292" s="357" t="s">
        <v>746</v>
      </c>
      <c r="B292" s="317" t="s">
        <v>27</v>
      </c>
      <c r="C292" s="555"/>
      <c r="D292" s="555"/>
      <c r="E292" s="549"/>
      <c r="F292" s="561"/>
      <c r="G292" s="195" t="s">
        <v>910</v>
      </c>
      <c r="H292" s="352" t="s">
        <v>911</v>
      </c>
      <c r="I292" s="371" t="s">
        <v>912</v>
      </c>
      <c r="J292" s="265">
        <v>1</v>
      </c>
      <c r="K292" s="196">
        <v>45901</v>
      </c>
      <c r="L292" s="196">
        <v>46022</v>
      </c>
      <c r="M292" s="263">
        <f t="shared" si="14"/>
        <v>17.285714285714285</v>
      </c>
      <c r="N292" s="341">
        <v>1</v>
      </c>
      <c r="O292" s="200" t="s">
        <v>913</v>
      </c>
      <c r="P292" s="361">
        <f t="shared" si="11"/>
        <v>1</v>
      </c>
      <c r="Q292" s="264" t="str" cm="1">
        <f t="array" aca="1" ref="Q292" ca="1">IF(ISNUMBER(P292),IF(P292=100%,"CUMPLIDA",IF(AND(ISNUMBER(L292),ISNUMBER(INDIRECT("FECHA_"&amp;$B292,1))), IF(L292&lt;=INDIRECT("FECHA_"&amp;$B292,1),"INCUMPLIDA","PROCESO"), "VERIFICAR FECHA")),"SIN VALOR AVANCE")</f>
        <v>CUMPLIDA</v>
      </c>
    </row>
    <row r="293" spans="1:17" ht="105.75">
      <c r="A293" s="357" t="s">
        <v>746</v>
      </c>
      <c r="B293" s="317" t="s">
        <v>27</v>
      </c>
      <c r="C293" s="555"/>
      <c r="D293" s="555"/>
      <c r="E293" s="549"/>
      <c r="F293" s="561"/>
      <c r="G293" s="195" t="s">
        <v>914</v>
      </c>
      <c r="H293" s="200" t="s">
        <v>915</v>
      </c>
      <c r="I293" s="200" t="s">
        <v>916</v>
      </c>
      <c r="J293" s="265">
        <v>6</v>
      </c>
      <c r="K293" s="196">
        <v>45901</v>
      </c>
      <c r="L293" s="196">
        <v>46054</v>
      </c>
      <c r="M293" s="263">
        <f t="shared" si="14"/>
        <v>21.857142857142858</v>
      </c>
      <c r="N293" s="341">
        <v>4</v>
      </c>
      <c r="O293" s="200" t="s">
        <v>917</v>
      </c>
      <c r="P293" s="361">
        <f t="shared" si="11"/>
        <v>0.66666666666666663</v>
      </c>
      <c r="Q293" s="264" t="str" cm="1">
        <f t="array" aca="1" ref="Q293" ca="1">IF(ISNUMBER(P293),IF(P293=100%,"CUMPLIDA",IF(AND(ISNUMBER(L293),ISNUMBER(INDIRECT("FECHA_"&amp;$B293,1))), IF(L293&lt;=INDIRECT("FECHA_"&amp;$B293,1),"INCUMPLIDA","PROCESO"), "VERIFICAR FECHA")),"SIN VALOR AVANCE")</f>
        <v>PROCESO</v>
      </c>
    </row>
    <row r="294" spans="1:17" ht="105.75">
      <c r="A294" s="357" t="s">
        <v>746</v>
      </c>
      <c r="B294" s="317" t="s">
        <v>27</v>
      </c>
      <c r="C294" s="555" t="s">
        <v>918</v>
      </c>
      <c r="D294" s="555" t="s">
        <v>818</v>
      </c>
      <c r="E294" s="549" t="s">
        <v>919</v>
      </c>
      <c r="F294" s="561" t="s">
        <v>920</v>
      </c>
      <c r="G294" s="353" t="s">
        <v>921</v>
      </c>
      <c r="H294" s="351" t="s">
        <v>922</v>
      </c>
      <c r="I294" s="200" t="s">
        <v>143</v>
      </c>
      <c r="J294" s="265">
        <v>1</v>
      </c>
      <c r="K294" s="194">
        <v>45901</v>
      </c>
      <c r="L294" s="194">
        <v>45961</v>
      </c>
      <c r="M294" s="263">
        <f t="shared" si="14"/>
        <v>8.5714285714285712</v>
      </c>
      <c r="N294" s="341">
        <v>1</v>
      </c>
      <c r="O294" s="200" t="s">
        <v>881</v>
      </c>
      <c r="P294" s="361">
        <f t="shared" si="11"/>
        <v>1</v>
      </c>
      <c r="Q294" s="264" t="str" cm="1">
        <f t="array" aca="1" ref="Q294" ca="1">IF(ISNUMBER(P294),IF(P294=100%,"CUMPLIDA",IF(AND(ISNUMBER(L294),ISNUMBER(INDIRECT("FECHA_"&amp;$B294,1))), IF(L294&lt;=INDIRECT("FECHA_"&amp;$B294,1),"INCUMPLIDA","PROCESO"), "VERIFICAR FECHA")),"SIN VALOR AVANCE")</f>
        <v>CUMPLIDA</v>
      </c>
    </row>
    <row r="295" spans="1:17" ht="75">
      <c r="A295" s="357" t="s">
        <v>746</v>
      </c>
      <c r="B295" s="317" t="s">
        <v>27</v>
      </c>
      <c r="C295" s="555"/>
      <c r="D295" s="555"/>
      <c r="E295" s="549"/>
      <c r="F295" s="561"/>
      <c r="G295" s="195" t="s">
        <v>923</v>
      </c>
      <c r="H295" s="200" t="s">
        <v>924</v>
      </c>
      <c r="I295" s="200" t="s">
        <v>925</v>
      </c>
      <c r="J295" s="265">
        <v>1</v>
      </c>
      <c r="K295" s="196">
        <v>45839</v>
      </c>
      <c r="L295" s="196">
        <v>45877</v>
      </c>
      <c r="M295" s="263">
        <f t="shared" si="14"/>
        <v>5.4285714285714288</v>
      </c>
      <c r="N295" s="341">
        <v>1</v>
      </c>
      <c r="O295" s="200" t="s">
        <v>926</v>
      </c>
      <c r="P295" s="361">
        <f t="shared" si="11"/>
        <v>1</v>
      </c>
      <c r="Q295" s="264" t="str" cm="1">
        <f t="array" aca="1" ref="Q295" ca="1">IF(ISNUMBER(P295),IF(P295=100%,"CUMPLIDA",IF(AND(ISNUMBER(L295),ISNUMBER(INDIRECT("FECHA_"&amp;$B295,1))), IF(L295&lt;=INDIRECT("FECHA_"&amp;$B295,1),"INCUMPLIDA","PROCESO"), "VERIFICAR FECHA")),"SIN VALOR AVANCE")</f>
        <v>CUMPLIDA</v>
      </c>
    </row>
    <row r="296" spans="1:17" ht="135.75">
      <c r="A296" s="357" t="s">
        <v>746</v>
      </c>
      <c r="B296" s="317" t="s">
        <v>27</v>
      </c>
      <c r="C296" s="555"/>
      <c r="D296" s="555"/>
      <c r="E296" s="549"/>
      <c r="F296" s="561"/>
      <c r="G296" s="195" t="s">
        <v>883</v>
      </c>
      <c r="H296" s="355" t="s">
        <v>884</v>
      </c>
      <c r="I296" s="200" t="s">
        <v>885</v>
      </c>
      <c r="J296" s="265">
        <v>1</v>
      </c>
      <c r="K296" s="194">
        <v>45901</v>
      </c>
      <c r="L296" s="194">
        <v>46022</v>
      </c>
      <c r="M296" s="263">
        <f t="shared" si="14"/>
        <v>17.285714285714285</v>
      </c>
      <c r="N296" s="341">
        <v>1</v>
      </c>
      <c r="O296" s="200" t="s">
        <v>886</v>
      </c>
      <c r="P296" s="361">
        <f t="shared" si="11"/>
        <v>1</v>
      </c>
      <c r="Q296" s="264" t="str" cm="1">
        <f t="array" aca="1" ref="Q296" ca="1">IF(ISNUMBER(P296),IF(P296=100%,"CUMPLIDA",IF(AND(ISNUMBER(L296),ISNUMBER(INDIRECT("FECHA_"&amp;$B296,1))), IF(L296&lt;=INDIRECT("FECHA_"&amp;$B296,1),"INCUMPLIDA","PROCESO"), "VERIFICAR FECHA")),"SIN VALOR AVANCE")</f>
        <v>CUMPLIDA</v>
      </c>
    </row>
    <row r="297" spans="1:17" ht="75">
      <c r="A297" s="357" t="s">
        <v>746</v>
      </c>
      <c r="B297" s="317" t="s">
        <v>27</v>
      </c>
      <c r="C297" s="555" t="s">
        <v>927</v>
      </c>
      <c r="D297" s="555" t="s">
        <v>818</v>
      </c>
      <c r="E297" s="549" t="s">
        <v>928</v>
      </c>
      <c r="F297" s="561" t="s">
        <v>929</v>
      </c>
      <c r="G297" s="195" t="s">
        <v>930</v>
      </c>
      <c r="H297" s="200" t="s">
        <v>931</v>
      </c>
      <c r="I297" s="200" t="s">
        <v>932</v>
      </c>
      <c r="J297" s="265">
        <v>6</v>
      </c>
      <c r="K297" s="196">
        <v>45901</v>
      </c>
      <c r="L297" s="196">
        <v>46054</v>
      </c>
      <c r="M297" s="263">
        <f t="shared" si="14"/>
        <v>21.857142857142858</v>
      </c>
      <c r="N297" s="341">
        <v>4</v>
      </c>
      <c r="O297" s="200" t="s">
        <v>933</v>
      </c>
      <c r="P297" s="361">
        <f t="shared" si="11"/>
        <v>0.66666666666666663</v>
      </c>
      <c r="Q297" s="264" t="str" cm="1">
        <f t="array" aca="1" ref="Q297" ca="1">IF(ISNUMBER(P297),IF(P297=100%,"CUMPLIDA",IF(AND(ISNUMBER(L297),ISNUMBER(INDIRECT("FECHA_"&amp;$B297,1))), IF(L297&lt;=INDIRECT("FECHA_"&amp;$B297,1),"INCUMPLIDA","PROCESO"), "VERIFICAR FECHA")),"SIN VALOR AVANCE")</f>
        <v>PROCESO</v>
      </c>
    </row>
    <row r="298" spans="1:17" ht="105.75">
      <c r="A298" s="357" t="s">
        <v>746</v>
      </c>
      <c r="B298" s="317" t="s">
        <v>27</v>
      </c>
      <c r="C298" s="555"/>
      <c r="D298" s="555"/>
      <c r="E298" s="549"/>
      <c r="F298" s="561"/>
      <c r="G298" s="195" t="s">
        <v>934</v>
      </c>
      <c r="H298" s="200" t="s">
        <v>935</v>
      </c>
      <c r="I298" s="200" t="s">
        <v>936</v>
      </c>
      <c r="J298" s="265">
        <v>5</v>
      </c>
      <c r="K298" s="196">
        <v>45899</v>
      </c>
      <c r="L298" s="196">
        <v>46022</v>
      </c>
      <c r="M298" s="263">
        <f t="shared" si="14"/>
        <v>17.571428571428573</v>
      </c>
      <c r="N298" s="341">
        <v>5</v>
      </c>
      <c r="O298" s="200" t="s">
        <v>937</v>
      </c>
      <c r="P298" s="361">
        <f t="shared" si="11"/>
        <v>1</v>
      </c>
      <c r="Q298" s="264" t="str" cm="1">
        <f t="array" aca="1" ref="Q298" ca="1">IF(ISNUMBER(P298),IF(P298=100%,"CUMPLIDA",IF(AND(ISNUMBER(L298),ISNUMBER(INDIRECT("FECHA_"&amp;$B298,1))), IF(L298&lt;=INDIRECT("FECHA_"&amp;$B298,1),"INCUMPLIDA","PROCESO"), "VERIFICAR FECHA")),"SIN VALOR AVANCE")</f>
        <v>CUMPLIDA</v>
      </c>
    </row>
    <row r="299" spans="1:17" ht="285.75">
      <c r="A299" s="357" t="s">
        <v>938</v>
      </c>
      <c r="B299" s="262" t="s">
        <v>27</v>
      </c>
      <c r="C299" s="562" t="s">
        <v>939</v>
      </c>
      <c r="D299" s="562" t="s">
        <v>940</v>
      </c>
      <c r="E299" s="564" t="s">
        <v>941</v>
      </c>
      <c r="F299" s="551" t="s">
        <v>942</v>
      </c>
      <c r="G299" s="565" t="s">
        <v>943</v>
      </c>
      <c r="H299" s="352" t="s">
        <v>944</v>
      </c>
      <c r="I299" s="200" t="s">
        <v>945</v>
      </c>
      <c r="J299" s="341">
        <v>1</v>
      </c>
      <c r="K299" s="342">
        <v>45231</v>
      </c>
      <c r="L299" s="342">
        <v>45504</v>
      </c>
      <c r="M299" s="263">
        <f t="shared" si="14"/>
        <v>39</v>
      </c>
      <c r="N299" s="341">
        <v>1</v>
      </c>
      <c r="O299" s="309" t="s">
        <v>946</v>
      </c>
      <c r="P299" s="361">
        <f t="shared" si="11"/>
        <v>1</v>
      </c>
      <c r="Q299" s="264" t="str" cm="1">
        <f t="array" aca="1" ref="Q299" ca="1">IF(ISNUMBER(P299),IF(P299=100%,"CUMPLIDA",IF(AND(ISNUMBER(L299),ISNUMBER(INDIRECT("FECHA_"&amp;$B299,1))), IF(L299&lt;=INDIRECT("FECHA_"&amp;$B299,1),"INCUMPLIDA","PROCESO"), "VERIFICAR FECHA")),"SIN VALOR AVANCE")</f>
        <v>CUMPLIDA</v>
      </c>
    </row>
    <row r="300" spans="1:17" ht="270.75">
      <c r="A300" s="357" t="s">
        <v>938</v>
      </c>
      <c r="B300" s="262" t="s">
        <v>27</v>
      </c>
      <c r="C300" s="562"/>
      <c r="D300" s="562"/>
      <c r="E300" s="564"/>
      <c r="F300" s="551"/>
      <c r="G300" s="565"/>
      <c r="H300" s="352" t="s">
        <v>947</v>
      </c>
      <c r="I300" s="200" t="s">
        <v>948</v>
      </c>
      <c r="J300" s="341">
        <v>1</v>
      </c>
      <c r="K300" s="342">
        <v>45231</v>
      </c>
      <c r="L300" s="342">
        <v>45504</v>
      </c>
      <c r="M300" s="263">
        <f t="shared" si="14"/>
        <v>39</v>
      </c>
      <c r="N300" s="341">
        <v>1</v>
      </c>
      <c r="O300" s="309" t="s">
        <v>949</v>
      </c>
      <c r="P300" s="361">
        <f t="shared" si="11"/>
        <v>1</v>
      </c>
      <c r="Q300" s="264" t="str" cm="1">
        <f t="array" aca="1" ref="Q300" ca="1">IF(ISNUMBER(P300),IF(P300=100%,"CUMPLIDA",IF(AND(ISNUMBER(L300),ISNUMBER(INDIRECT("FECHA_"&amp;$B300,1))), IF(L300&lt;=INDIRECT("FECHA_"&amp;$B300,1),"INCUMPLIDA","PROCESO"), "VERIFICAR FECHA")),"SIN VALOR AVANCE")</f>
        <v>CUMPLIDA</v>
      </c>
    </row>
    <row r="301" spans="1:17" ht="150.75">
      <c r="A301" s="357" t="s">
        <v>938</v>
      </c>
      <c r="B301" s="262" t="s">
        <v>27</v>
      </c>
      <c r="C301" s="562"/>
      <c r="D301" s="562"/>
      <c r="E301" s="564"/>
      <c r="F301" s="551"/>
      <c r="G301" s="195" t="s">
        <v>950</v>
      </c>
      <c r="H301" s="200" t="s">
        <v>760</v>
      </c>
      <c r="I301" s="200" t="s">
        <v>761</v>
      </c>
      <c r="J301" s="265">
        <v>1</v>
      </c>
      <c r="K301" s="196">
        <v>45323</v>
      </c>
      <c r="L301" s="196">
        <v>45747</v>
      </c>
      <c r="M301" s="263">
        <f t="shared" si="14"/>
        <v>60.571428571428569</v>
      </c>
      <c r="N301" s="341">
        <v>1</v>
      </c>
      <c r="O301" s="309" t="s">
        <v>951</v>
      </c>
      <c r="P301" s="361">
        <f t="shared" si="11"/>
        <v>1</v>
      </c>
      <c r="Q301" s="264" t="str" cm="1">
        <f t="array" aca="1" ref="Q301" ca="1">IF(ISNUMBER(P301),IF(P301=100%,"CUMPLIDA",IF(AND(ISNUMBER(L301),ISNUMBER(INDIRECT("FECHA_"&amp;$B301,1))), IF(L301&lt;=INDIRECT("FECHA_"&amp;$B301,1),"INCUMPLIDA","PROCESO"), "VERIFICAR FECHA")),"SIN VALOR AVANCE")</f>
        <v>CUMPLIDA</v>
      </c>
    </row>
    <row r="302" spans="1:17" ht="105.75">
      <c r="A302" s="357" t="s">
        <v>938</v>
      </c>
      <c r="B302" s="262" t="s">
        <v>27</v>
      </c>
      <c r="C302" s="562"/>
      <c r="D302" s="562"/>
      <c r="E302" s="564"/>
      <c r="F302" s="551"/>
      <c r="G302" s="195" t="s">
        <v>804</v>
      </c>
      <c r="H302" s="200" t="s">
        <v>804</v>
      </c>
      <c r="I302" s="200" t="s">
        <v>805</v>
      </c>
      <c r="J302" s="265">
        <v>1</v>
      </c>
      <c r="K302" s="196">
        <v>45323</v>
      </c>
      <c r="L302" s="196">
        <v>45747</v>
      </c>
      <c r="M302" s="263">
        <f t="shared" si="14"/>
        <v>60.571428571428569</v>
      </c>
      <c r="N302" s="341">
        <v>1</v>
      </c>
      <c r="O302" s="309" t="s">
        <v>952</v>
      </c>
      <c r="P302" s="361">
        <f t="shared" si="11"/>
        <v>1</v>
      </c>
      <c r="Q302" s="264" t="str" cm="1">
        <f t="array" aca="1" ref="Q302" ca="1">IF(ISNUMBER(P302),IF(P302=100%,"CUMPLIDA",IF(AND(ISNUMBER(L302),ISNUMBER(INDIRECT("FECHA_"&amp;$B302,1))), IF(L302&lt;=INDIRECT("FECHA_"&amp;$B302,1),"INCUMPLIDA","PROCESO"), "VERIFICAR FECHA")),"SIN VALOR AVANCE")</f>
        <v>CUMPLIDA</v>
      </c>
    </row>
    <row r="303" spans="1:17" ht="105.75">
      <c r="A303" s="357" t="s">
        <v>938</v>
      </c>
      <c r="B303" s="262" t="s">
        <v>27</v>
      </c>
      <c r="C303" s="562"/>
      <c r="D303" s="562"/>
      <c r="E303" s="564"/>
      <c r="F303" s="551"/>
      <c r="G303" s="195" t="s">
        <v>766</v>
      </c>
      <c r="H303" s="200" t="s">
        <v>767</v>
      </c>
      <c r="I303" s="200" t="s">
        <v>768</v>
      </c>
      <c r="J303" s="265">
        <v>1</v>
      </c>
      <c r="K303" s="196">
        <v>45231</v>
      </c>
      <c r="L303" s="196">
        <v>45747</v>
      </c>
      <c r="M303" s="263">
        <f t="shared" si="14"/>
        <v>73.714285714285708</v>
      </c>
      <c r="N303" s="341">
        <v>1</v>
      </c>
      <c r="O303" s="309" t="s">
        <v>952</v>
      </c>
      <c r="P303" s="361">
        <f t="shared" si="11"/>
        <v>1</v>
      </c>
      <c r="Q303" s="264" t="str" cm="1">
        <f t="array" aca="1" ref="Q303" ca="1">IF(ISNUMBER(P303),IF(P303=100%,"CUMPLIDA",IF(AND(ISNUMBER(L303),ISNUMBER(INDIRECT("FECHA_"&amp;$B303,1))), IF(L303&lt;=INDIRECT("FECHA_"&amp;$B303,1),"INCUMPLIDA","PROCESO"), "VERIFICAR FECHA")),"SIN VALOR AVANCE")</f>
        <v>CUMPLIDA</v>
      </c>
    </row>
    <row r="304" spans="1:17" ht="150.75">
      <c r="A304" s="357" t="s">
        <v>938</v>
      </c>
      <c r="B304" s="262" t="s">
        <v>27</v>
      </c>
      <c r="C304" s="562"/>
      <c r="D304" s="562"/>
      <c r="E304" s="564"/>
      <c r="F304" s="551"/>
      <c r="G304" s="195" t="s">
        <v>769</v>
      </c>
      <c r="H304" s="200" t="s">
        <v>769</v>
      </c>
      <c r="I304" s="200" t="s">
        <v>770</v>
      </c>
      <c r="J304" s="265">
        <v>1</v>
      </c>
      <c r="K304" s="196">
        <v>45323</v>
      </c>
      <c r="L304" s="196">
        <v>45747</v>
      </c>
      <c r="M304" s="263">
        <f t="shared" si="14"/>
        <v>60.571428571428569</v>
      </c>
      <c r="N304" s="341">
        <v>1</v>
      </c>
      <c r="O304" s="309" t="s">
        <v>951</v>
      </c>
      <c r="P304" s="361">
        <f t="shared" si="11"/>
        <v>1</v>
      </c>
      <c r="Q304" s="264" t="str" cm="1">
        <f t="array" aca="1" ref="Q304" ca="1">IF(ISNUMBER(P304),IF(P304=100%,"CUMPLIDA",IF(AND(ISNUMBER(L304),ISNUMBER(INDIRECT("FECHA_"&amp;$B304,1))), IF(L304&lt;=INDIRECT("FECHA_"&amp;$B304,1),"INCUMPLIDA","PROCESO"), "VERIFICAR FECHA")),"SIN VALOR AVANCE")</f>
        <v>CUMPLIDA</v>
      </c>
    </row>
    <row r="305" spans="1:17" ht="105.75">
      <c r="A305" s="357" t="s">
        <v>938</v>
      </c>
      <c r="B305" s="262" t="s">
        <v>27</v>
      </c>
      <c r="C305" s="562"/>
      <c r="D305" s="562"/>
      <c r="E305" s="564"/>
      <c r="F305" s="551"/>
      <c r="G305" s="195" t="s">
        <v>371</v>
      </c>
      <c r="H305" s="200" t="s">
        <v>371</v>
      </c>
      <c r="I305" s="200" t="s">
        <v>771</v>
      </c>
      <c r="J305" s="265">
        <v>1</v>
      </c>
      <c r="K305" s="196">
        <v>45231</v>
      </c>
      <c r="L305" s="196">
        <v>45747</v>
      </c>
      <c r="M305" s="263">
        <f t="shared" si="14"/>
        <v>73.714285714285708</v>
      </c>
      <c r="N305" s="341">
        <v>1</v>
      </c>
      <c r="O305" s="309" t="s">
        <v>952</v>
      </c>
      <c r="P305" s="361">
        <f t="shared" si="11"/>
        <v>1</v>
      </c>
      <c r="Q305" s="264" t="str" cm="1">
        <f t="array" aca="1" ref="Q305" ca="1">IF(ISNUMBER(P305),IF(P305=100%,"CUMPLIDA",IF(AND(ISNUMBER(L305),ISNUMBER(INDIRECT("FECHA_"&amp;$B305,1))), IF(L305&lt;=INDIRECT("FECHA_"&amp;$B305,1),"INCUMPLIDA","PROCESO"), "VERIFICAR FECHA")),"SIN VALOR AVANCE")</f>
        <v>CUMPLIDA</v>
      </c>
    </row>
    <row r="306" spans="1:17" ht="225.75">
      <c r="A306" s="357" t="s">
        <v>938</v>
      </c>
      <c r="B306" s="262" t="s">
        <v>27</v>
      </c>
      <c r="C306" s="562"/>
      <c r="D306" s="562"/>
      <c r="E306" s="564"/>
      <c r="F306" s="551"/>
      <c r="G306" s="195" t="s">
        <v>772</v>
      </c>
      <c r="H306" s="200" t="s">
        <v>772</v>
      </c>
      <c r="I306" s="200" t="s">
        <v>773</v>
      </c>
      <c r="J306" s="265">
        <v>1</v>
      </c>
      <c r="K306" s="196">
        <v>45231</v>
      </c>
      <c r="L306" s="196">
        <v>45808</v>
      </c>
      <c r="M306" s="263">
        <f t="shared" si="14"/>
        <v>82.428571428571431</v>
      </c>
      <c r="N306" s="341">
        <v>1</v>
      </c>
      <c r="O306" s="309" t="s">
        <v>953</v>
      </c>
      <c r="P306" s="361">
        <f t="shared" si="11"/>
        <v>1</v>
      </c>
      <c r="Q306" s="264" t="str" cm="1">
        <f t="array" aca="1" ref="Q306" ca="1">IF(ISNUMBER(P306),IF(P306=100%,"CUMPLIDA",IF(AND(ISNUMBER(L306),ISNUMBER(INDIRECT("FECHA_"&amp;$B306,1))), IF(L306&lt;=INDIRECT("FECHA_"&amp;$B306,1),"INCUMPLIDA","PROCESO"), "VERIFICAR FECHA")),"SIN VALOR AVANCE")</f>
        <v>CUMPLIDA</v>
      </c>
    </row>
    <row r="307" spans="1:17" ht="180.75">
      <c r="A307" s="357" t="s">
        <v>938</v>
      </c>
      <c r="B307" s="262" t="s">
        <v>27</v>
      </c>
      <c r="C307" s="562"/>
      <c r="D307" s="562"/>
      <c r="E307" s="564"/>
      <c r="F307" s="551"/>
      <c r="G307" s="195" t="s">
        <v>169</v>
      </c>
      <c r="H307" s="200" t="s">
        <v>775</v>
      </c>
      <c r="I307" s="200" t="s">
        <v>776</v>
      </c>
      <c r="J307" s="265">
        <v>12</v>
      </c>
      <c r="K307" s="196">
        <v>46024</v>
      </c>
      <c r="L307" s="196">
        <v>47118</v>
      </c>
      <c r="M307" s="263">
        <f t="shared" si="14"/>
        <v>156.28571428571428</v>
      </c>
      <c r="N307" s="341">
        <v>0</v>
      </c>
      <c r="O307" s="309" t="s">
        <v>954</v>
      </c>
      <c r="P307" s="361">
        <f t="shared" si="11"/>
        <v>0</v>
      </c>
      <c r="Q307" s="264" t="str" cm="1">
        <f t="array" aca="1" ref="Q307" ca="1">IF(ISNUMBER(P307),IF(P307=100%,"CUMPLIDA",IF(AND(ISNUMBER(L307),ISNUMBER(INDIRECT("FECHA_"&amp;$B307,1))), IF(L307&lt;=INDIRECT("FECHA_"&amp;$B307,1),"INCUMPLIDA","PROCESO"), "VERIFICAR FECHA")),"SIN VALOR AVANCE")</f>
        <v>PROCESO</v>
      </c>
    </row>
    <row r="308" spans="1:17" ht="150.75">
      <c r="A308" s="357" t="s">
        <v>938</v>
      </c>
      <c r="B308" s="262" t="s">
        <v>27</v>
      </c>
      <c r="C308" s="562"/>
      <c r="D308" s="562"/>
      <c r="E308" s="564"/>
      <c r="F308" s="551"/>
      <c r="G308" s="195" t="s">
        <v>778</v>
      </c>
      <c r="H308" s="200" t="s">
        <v>779</v>
      </c>
      <c r="I308" s="200" t="s">
        <v>780</v>
      </c>
      <c r="J308" s="265">
        <v>1</v>
      </c>
      <c r="K308" s="196">
        <v>46024</v>
      </c>
      <c r="L308" s="196">
        <v>47118</v>
      </c>
      <c r="M308" s="263">
        <f t="shared" si="14"/>
        <v>156.28571428571428</v>
      </c>
      <c r="N308" s="341">
        <v>0</v>
      </c>
      <c r="O308" s="309" t="s">
        <v>951</v>
      </c>
      <c r="P308" s="361">
        <f t="shared" si="11"/>
        <v>0</v>
      </c>
      <c r="Q308" s="264" t="str" cm="1">
        <f t="array" aca="1" ref="Q308" ca="1">IF(ISNUMBER(P308),IF(P308=100%,"CUMPLIDA",IF(AND(ISNUMBER(L308),ISNUMBER(INDIRECT("FECHA_"&amp;$B308,1))), IF(L308&lt;=INDIRECT("FECHA_"&amp;$B308,1),"INCUMPLIDA","PROCESO"), "VERIFICAR FECHA")),"SIN VALOR AVANCE")</f>
        <v>PROCESO</v>
      </c>
    </row>
    <row r="309" spans="1:17" ht="300.75">
      <c r="A309" s="357" t="s">
        <v>938</v>
      </c>
      <c r="B309" s="262" t="s">
        <v>27</v>
      </c>
      <c r="C309" s="562"/>
      <c r="D309" s="562"/>
      <c r="E309" s="564"/>
      <c r="F309" s="551"/>
      <c r="G309" s="195" t="s">
        <v>781</v>
      </c>
      <c r="H309" s="200" t="s">
        <v>782</v>
      </c>
      <c r="I309" s="200" t="s">
        <v>813</v>
      </c>
      <c r="J309" s="265">
        <v>2</v>
      </c>
      <c r="K309" s="196">
        <v>46024</v>
      </c>
      <c r="L309" s="196">
        <v>47118</v>
      </c>
      <c r="M309" s="263">
        <f t="shared" si="14"/>
        <v>156.28571428571428</v>
      </c>
      <c r="N309" s="341">
        <v>0</v>
      </c>
      <c r="O309" s="309" t="s">
        <v>955</v>
      </c>
      <c r="P309" s="361">
        <f t="shared" si="11"/>
        <v>0</v>
      </c>
      <c r="Q309" s="264" t="str" cm="1">
        <f t="array" aca="1" ref="Q309" ca="1">IF(ISNUMBER(P309),IF(P309=100%,"CUMPLIDA",IF(AND(ISNUMBER(L309),ISNUMBER(INDIRECT("FECHA_"&amp;$B309,1))), IF(L309&lt;=INDIRECT("FECHA_"&amp;$B309,1),"INCUMPLIDA","PROCESO"), "VERIFICAR FECHA")),"SIN VALOR AVANCE")</f>
        <v>PROCESO</v>
      </c>
    </row>
    <row r="310" spans="1:17" ht="285.75">
      <c r="A310" s="357" t="s">
        <v>938</v>
      </c>
      <c r="B310" s="262" t="s">
        <v>27</v>
      </c>
      <c r="C310" s="562" t="s">
        <v>956</v>
      </c>
      <c r="D310" s="562" t="s">
        <v>957</v>
      </c>
      <c r="E310" s="551" t="s">
        <v>958</v>
      </c>
      <c r="F310" s="551" t="s">
        <v>959</v>
      </c>
      <c r="G310" s="350" t="s">
        <v>944</v>
      </c>
      <c r="H310" s="352" t="s">
        <v>944</v>
      </c>
      <c r="I310" s="200" t="s">
        <v>945</v>
      </c>
      <c r="J310" s="341">
        <v>1</v>
      </c>
      <c r="K310" s="342">
        <v>45231</v>
      </c>
      <c r="L310" s="342">
        <v>45504</v>
      </c>
      <c r="M310" s="263">
        <f t="shared" si="14"/>
        <v>39</v>
      </c>
      <c r="N310" s="341">
        <v>1</v>
      </c>
      <c r="O310" s="309" t="s">
        <v>946</v>
      </c>
      <c r="P310" s="361">
        <f t="shared" si="11"/>
        <v>1</v>
      </c>
      <c r="Q310" s="264" t="str" cm="1">
        <f t="array" aca="1" ref="Q310" ca="1">IF(ISNUMBER(P310),IF(P310=100%,"CUMPLIDA",IF(AND(ISNUMBER(L310),ISNUMBER(INDIRECT("FECHA_"&amp;$B310,1))), IF(L310&lt;=INDIRECT("FECHA_"&amp;$B310,1),"INCUMPLIDA","PROCESO"), "VERIFICAR FECHA")),"SIN VALOR AVANCE")</f>
        <v>CUMPLIDA</v>
      </c>
    </row>
    <row r="311" spans="1:17" ht="274.5">
      <c r="A311" s="357" t="s">
        <v>938</v>
      </c>
      <c r="B311" s="262" t="s">
        <v>27</v>
      </c>
      <c r="C311" s="562"/>
      <c r="D311" s="562"/>
      <c r="E311" s="551"/>
      <c r="F311" s="551"/>
      <c r="G311" s="350" t="s">
        <v>947</v>
      </c>
      <c r="H311" s="352" t="s">
        <v>947</v>
      </c>
      <c r="I311" s="200" t="s">
        <v>948</v>
      </c>
      <c r="J311" s="341">
        <v>1</v>
      </c>
      <c r="K311" s="342">
        <v>45231</v>
      </c>
      <c r="L311" s="342">
        <v>45504</v>
      </c>
      <c r="M311" s="263">
        <f t="shared" si="14"/>
        <v>39</v>
      </c>
      <c r="N311" s="341">
        <v>1</v>
      </c>
      <c r="O311" s="309" t="s">
        <v>960</v>
      </c>
      <c r="P311" s="361">
        <f t="shared" si="11"/>
        <v>1</v>
      </c>
      <c r="Q311" s="264" t="str" cm="1">
        <f t="array" aca="1" ref="Q311" ca="1">IF(ISNUMBER(P311),IF(P311=100%,"CUMPLIDA",IF(AND(ISNUMBER(L311),ISNUMBER(INDIRECT("FECHA_"&amp;$B311,1))), IF(L311&lt;=INDIRECT("FECHA_"&amp;$B311,1),"INCUMPLIDA","PROCESO"), "VERIFICAR FECHA")),"SIN VALOR AVANCE")</f>
        <v>CUMPLIDA</v>
      </c>
    </row>
    <row r="312" spans="1:17" ht="150">
      <c r="A312" s="357" t="s">
        <v>938</v>
      </c>
      <c r="B312" s="262" t="s">
        <v>27</v>
      </c>
      <c r="C312" s="562"/>
      <c r="D312" s="562"/>
      <c r="E312" s="551"/>
      <c r="F312" s="551"/>
      <c r="G312" s="195" t="s">
        <v>950</v>
      </c>
      <c r="H312" s="200" t="s">
        <v>760</v>
      </c>
      <c r="I312" s="200" t="s">
        <v>761</v>
      </c>
      <c r="J312" s="265">
        <v>1</v>
      </c>
      <c r="K312" s="196">
        <v>45323</v>
      </c>
      <c r="L312" s="196">
        <v>45747</v>
      </c>
      <c r="M312" s="263">
        <f t="shared" si="14"/>
        <v>60.571428571428569</v>
      </c>
      <c r="N312" s="341">
        <v>1</v>
      </c>
      <c r="O312" s="200" t="s">
        <v>961</v>
      </c>
      <c r="P312" s="361">
        <f t="shared" si="11"/>
        <v>1</v>
      </c>
      <c r="Q312" s="264" t="str" cm="1">
        <f t="array" aca="1" ref="Q312" ca="1">IF(ISNUMBER(P312),IF(P312=100%,"CUMPLIDA",IF(AND(ISNUMBER(L312),ISNUMBER(INDIRECT("FECHA_"&amp;$B312,1))), IF(L312&lt;=INDIRECT("FECHA_"&amp;$B312,1),"INCUMPLIDA","PROCESO"), "VERIFICAR FECHA")),"SIN VALOR AVANCE")</f>
        <v>CUMPLIDA</v>
      </c>
    </row>
    <row r="313" spans="1:17" ht="90.75">
      <c r="A313" s="357" t="s">
        <v>938</v>
      </c>
      <c r="B313" s="262" t="s">
        <v>27</v>
      </c>
      <c r="C313" s="562"/>
      <c r="D313" s="562"/>
      <c r="E313" s="551"/>
      <c r="F313" s="551"/>
      <c r="G313" s="195" t="s">
        <v>804</v>
      </c>
      <c r="H313" s="200" t="s">
        <v>804</v>
      </c>
      <c r="I313" s="200" t="s">
        <v>805</v>
      </c>
      <c r="J313" s="265">
        <v>1</v>
      </c>
      <c r="K313" s="196">
        <v>45323</v>
      </c>
      <c r="L313" s="196">
        <v>45747</v>
      </c>
      <c r="M313" s="263">
        <f t="shared" si="14"/>
        <v>60.571428571428569</v>
      </c>
      <c r="N313" s="341">
        <v>1</v>
      </c>
      <c r="O313" s="309" t="s">
        <v>962</v>
      </c>
      <c r="P313" s="361">
        <f t="shared" si="11"/>
        <v>1</v>
      </c>
      <c r="Q313" s="264" t="str" cm="1">
        <f t="array" aca="1" ref="Q313" ca="1">IF(ISNUMBER(P313),IF(P313=100%,"CUMPLIDA",IF(AND(ISNUMBER(L313),ISNUMBER(INDIRECT("FECHA_"&amp;$B313,1))), IF(L313&lt;=INDIRECT("FECHA_"&amp;$B313,1),"INCUMPLIDA","PROCESO"), "VERIFICAR FECHA")),"SIN VALOR AVANCE")</f>
        <v>CUMPLIDA</v>
      </c>
    </row>
    <row r="314" spans="1:17" ht="90.75">
      <c r="A314" s="357" t="s">
        <v>938</v>
      </c>
      <c r="B314" s="262" t="s">
        <v>27</v>
      </c>
      <c r="C314" s="562"/>
      <c r="D314" s="562"/>
      <c r="E314" s="551"/>
      <c r="F314" s="551"/>
      <c r="G314" s="195" t="s">
        <v>766</v>
      </c>
      <c r="H314" s="200" t="s">
        <v>767</v>
      </c>
      <c r="I314" s="200" t="s">
        <v>768</v>
      </c>
      <c r="J314" s="265">
        <v>1</v>
      </c>
      <c r="K314" s="196">
        <v>45231</v>
      </c>
      <c r="L314" s="196">
        <v>45747</v>
      </c>
      <c r="M314" s="263">
        <f t="shared" si="14"/>
        <v>73.714285714285708</v>
      </c>
      <c r="N314" s="341">
        <v>1</v>
      </c>
      <c r="O314" s="309" t="s">
        <v>962</v>
      </c>
      <c r="P314" s="361">
        <f t="shared" si="11"/>
        <v>1</v>
      </c>
      <c r="Q314" s="264" t="str" cm="1">
        <f t="array" aca="1" ref="Q314" ca="1">IF(ISNUMBER(P314),IF(P314=100%,"CUMPLIDA",IF(AND(ISNUMBER(L314),ISNUMBER(INDIRECT("FECHA_"&amp;$B314,1))), IF(L314&lt;=INDIRECT("FECHA_"&amp;$B314,1),"INCUMPLIDA","PROCESO"), "VERIFICAR FECHA")),"SIN VALOR AVANCE")</f>
        <v>CUMPLIDA</v>
      </c>
    </row>
    <row r="315" spans="1:17" ht="135.75">
      <c r="A315" s="357" t="s">
        <v>938</v>
      </c>
      <c r="B315" s="262" t="s">
        <v>27</v>
      </c>
      <c r="C315" s="562"/>
      <c r="D315" s="562"/>
      <c r="E315" s="551"/>
      <c r="F315" s="551"/>
      <c r="G315" s="195" t="s">
        <v>769</v>
      </c>
      <c r="H315" s="200" t="s">
        <v>769</v>
      </c>
      <c r="I315" s="200" t="s">
        <v>770</v>
      </c>
      <c r="J315" s="265">
        <v>1</v>
      </c>
      <c r="K315" s="196">
        <v>45323</v>
      </c>
      <c r="L315" s="196">
        <v>45747</v>
      </c>
      <c r="M315" s="263">
        <f t="shared" si="14"/>
        <v>60.571428571428569</v>
      </c>
      <c r="N315" s="341">
        <v>1</v>
      </c>
      <c r="O315" s="200" t="s">
        <v>963</v>
      </c>
      <c r="P315" s="361">
        <f t="shared" si="11"/>
        <v>1</v>
      </c>
      <c r="Q315" s="264" t="str" cm="1">
        <f t="array" aca="1" ref="Q315" ca="1">IF(ISNUMBER(P315),IF(P315=100%,"CUMPLIDA",IF(AND(ISNUMBER(L315),ISNUMBER(INDIRECT("FECHA_"&amp;$B315,1))), IF(L315&lt;=INDIRECT("FECHA_"&amp;$B315,1),"INCUMPLIDA","PROCESO"), "VERIFICAR FECHA")),"SIN VALOR AVANCE")</f>
        <v>CUMPLIDA</v>
      </c>
    </row>
    <row r="316" spans="1:17" ht="90.75">
      <c r="A316" s="357" t="s">
        <v>938</v>
      </c>
      <c r="B316" s="262" t="s">
        <v>27</v>
      </c>
      <c r="C316" s="562"/>
      <c r="D316" s="562"/>
      <c r="E316" s="551"/>
      <c r="F316" s="551"/>
      <c r="G316" s="195" t="s">
        <v>371</v>
      </c>
      <c r="H316" s="200" t="s">
        <v>371</v>
      </c>
      <c r="I316" s="200" t="s">
        <v>771</v>
      </c>
      <c r="J316" s="265">
        <v>1</v>
      </c>
      <c r="K316" s="196">
        <v>45231</v>
      </c>
      <c r="L316" s="196">
        <v>45747</v>
      </c>
      <c r="M316" s="263">
        <f t="shared" si="14"/>
        <v>73.714285714285708</v>
      </c>
      <c r="N316" s="341">
        <v>1</v>
      </c>
      <c r="O316" s="309" t="s">
        <v>962</v>
      </c>
      <c r="P316" s="361">
        <f t="shared" si="11"/>
        <v>1</v>
      </c>
      <c r="Q316" s="264" t="str" cm="1">
        <f t="array" aca="1" ref="Q316" ca="1">IF(ISNUMBER(P316),IF(P316=100%,"CUMPLIDA",IF(AND(ISNUMBER(L316),ISNUMBER(INDIRECT("FECHA_"&amp;$B316,1))), IF(L316&lt;=INDIRECT("FECHA_"&amp;$B316,1),"INCUMPLIDA","PROCESO"), "VERIFICAR FECHA")),"SIN VALOR AVANCE")</f>
        <v>CUMPLIDA</v>
      </c>
    </row>
    <row r="317" spans="1:17" ht="243">
      <c r="A317" s="357" t="s">
        <v>938</v>
      </c>
      <c r="B317" s="262" t="s">
        <v>27</v>
      </c>
      <c r="C317" s="562"/>
      <c r="D317" s="562"/>
      <c r="E317" s="551"/>
      <c r="F317" s="551"/>
      <c r="G317" s="195" t="s">
        <v>772</v>
      </c>
      <c r="H317" s="200" t="s">
        <v>772</v>
      </c>
      <c r="I317" s="200" t="s">
        <v>773</v>
      </c>
      <c r="J317" s="265">
        <v>1</v>
      </c>
      <c r="K317" s="196">
        <v>45231</v>
      </c>
      <c r="L317" s="196">
        <v>45808</v>
      </c>
      <c r="M317" s="263">
        <f t="shared" si="14"/>
        <v>82.428571428571431</v>
      </c>
      <c r="N317" s="341">
        <v>1</v>
      </c>
      <c r="O317" s="309" t="s">
        <v>964</v>
      </c>
      <c r="P317" s="361">
        <f t="shared" si="11"/>
        <v>1</v>
      </c>
      <c r="Q317" s="264" t="str" cm="1">
        <f t="array" aca="1" ref="Q317" ca="1">IF(ISNUMBER(P317),IF(P317=100%,"CUMPLIDA",IF(AND(ISNUMBER(L317),ISNUMBER(INDIRECT("FECHA_"&amp;$B317,1))), IF(L317&lt;=INDIRECT("FECHA_"&amp;$B317,1),"INCUMPLIDA","PROCESO"), "VERIFICAR FECHA")),"SIN VALOR AVANCE")</f>
        <v>CUMPLIDA</v>
      </c>
    </row>
    <row r="318" spans="1:17" ht="180.75">
      <c r="A318" s="357" t="s">
        <v>938</v>
      </c>
      <c r="B318" s="262" t="s">
        <v>27</v>
      </c>
      <c r="C318" s="562"/>
      <c r="D318" s="562"/>
      <c r="E318" s="551"/>
      <c r="F318" s="551"/>
      <c r="G318" s="195" t="s">
        <v>169</v>
      </c>
      <c r="H318" s="200" t="s">
        <v>775</v>
      </c>
      <c r="I318" s="200" t="s">
        <v>776</v>
      </c>
      <c r="J318" s="265">
        <v>7</v>
      </c>
      <c r="K318" s="196">
        <v>46024</v>
      </c>
      <c r="L318" s="196">
        <v>46660</v>
      </c>
      <c r="M318" s="263">
        <f t="shared" si="14"/>
        <v>90.857142857142861</v>
      </c>
      <c r="N318" s="341">
        <v>0</v>
      </c>
      <c r="O318" s="309" t="s">
        <v>954</v>
      </c>
      <c r="P318" s="361">
        <f t="shared" si="11"/>
        <v>0</v>
      </c>
      <c r="Q318" s="264" t="str" cm="1">
        <f t="array" aca="1" ref="Q318" ca="1">IF(ISNUMBER(P318),IF(P318=100%,"CUMPLIDA",IF(AND(ISNUMBER(L318),ISNUMBER(INDIRECT("FECHA_"&amp;$B318,1))), IF(L318&lt;=INDIRECT("FECHA_"&amp;$B318,1),"INCUMPLIDA","PROCESO"), "VERIFICAR FECHA")),"SIN VALOR AVANCE")</f>
        <v>PROCESO</v>
      </c>
    </row>
    <row r="319" spans="1:17" ht="135.75">
      <c r="A319" s="357" t="s">
        <v>938</v>
      </c>
      <c r="B319" s="262" t="s">
        <v>27</v>
      </c>
      <c r="C319" s="562"/>
      <c r="D319" s="562"/>
      <c r="E319" s="551"/>
      <c r="F319" s="551"/>
      <c r="G319" s="195" t="s">
        <v>778</v>
      </c>
      <c r="H319" s="200" t="s">
        <v>779</v>
      </c>
      <c r="I319" s="200" t="s">
        <v>780</v>
      </c>
      <c r="J319" s="265">
        <v>1</v>
      </c>
      <c r="K319" s="196">
        <v>46024</v>
      </c>
      <c r="L319" s="196">
        <v>46660</v>
      </c>
      <c r="M319" s="263">
        <f t="shared" si="14"/>
        <v>90.857142857142861</v>
      </c>
      <c r="N319" s="341">
        <v>0</v>
      </c>
      <c r="O319" s="200" t="s">
        <v>963</v>
      </c>
      <c r="P319" s="361">
        <f t="shared" si="11"/>
        <v>0</v>
      </c>
      <c r="Q319" s="264" t="str" cm="1">
        <f t="array" aca="1" ref="Q319" ca="1">IF(ISNUMBER(P319),IF(P319=100%,"CUMPLIDA",IF(AND(ISNUMBER(L319),ISNUMBER(INDIRECT("FECHA_"&amp;$B319,1))), IF(L319&lt;=INDIRECT("FECHA_"&amp;$B319,1),"INCUMPLIDA","PROCESO"), "VERIFICAR FECHA")),"SIN VALOR AVANCE")</f>
        <v>PROCESO</v>
      </c>
    </row>
    <row r="320" spans="1:17" ht="300.75">
      <c r="A320" s="357" t="s">
        <v>938</v>
      </c>
      <c r="B320" s="262" t="s">
        <v>27</v>
      </c>
      <c r="C320" s="562"/>
      <c r="D320" s="562"/>
      <c r="E320" s="551"/>
      <c r="F320" s="551"/>
      <c r="G320" s="195" t="s">
        <v>781</v>
      </c>
      <c r="H320" s="200" t="s">
        <v>782</v>
      </c>
      <c r="I320" s="200" t="s">
        <v>813</v>
      </c>
      <c r="J320" s="265">
        <v>2</v>
      </c>
      <c r="K320" s="196">
        <v>46024</v>
      </c>
      <c r="L320" s="196">
        <v>46660</v>
      </c>
      <c r="M320" s="263">
        <f t="shared" si="14"/>
        <v>90.857142857142861</v>
      </c>
      <c r="N320" s="341">
        <v>0</v>
      </c>
      <c r="O320" s="200" t="s">
        <v>965</v>
      </c>
      <c r="P320" s="361">
        <f t="shared" si="11"/>
        <v>0</v>
      </c>
      <c r="Q320" s="264" t="str" cm="1">
        <f t="array" aca="1" ref="Q320" ca="1">IF(ISNUMBER(P320),IF(P320=100%,"CUMPLIDA",IF(AND(ISNUMBER(L320),ISNUMBER(INDIRECT("FECHA_"&amp;$B320,1))), IF(L320&lt;=INDIRECT("FECHA_"&amp;$B320,1),"INCUMPLIDA","PROCESO"), "VERIFICAR FECHA")),"SIN VALOR AVANCE")</f>
        <v>PROCESO</v>
      </c>
    </row>
    <row r="321" spans="1:17" ht="285.75">
      <c r="A321" s="357" t="s">
        <v>938</v>
      </c>
      <c r="B321" s="262" t="s">
        <v>27</v>
      </c>
      <c r="C321" s="562" t="s">
        <v>966</v>
      </c>
      <c r="D321" s="562" t="s">
        <v>967</v>
      </c>
      <c r="E321" s="564" t="s">
        <v>968</v>
      </c>
      <c r="F321" s="551" t="s">
        <v>959</v>
      </c>
      <c r="G321" s="566" t="s">
        <v>943</v>
      </c>
      <c r="H321" s="352" t="s">
        <v>944</v>
      </c>
      <c r="I321" s="200" t="s">
        <v>945</v>
      </c>
      <c r="J321" s="341">
        <v>1</v>
      </c>
      <c r="K321" s="342">
        <v>45231</v>
      </c>
      <c r="L321" s="342">
        <v>45504</v>
      </c>
      <c r="M321" s="263">
        <f t="shared" si="14"/>
        <v>39</v>
      </c>
      <c r="N321" s="341">
        <v>1</v>
      </c>
      <c r="O321" s="309" t="s">
        <v>946</v>
      </c>
      <c r="P321" s="361">
        <f t="shared" si="11"/>
        <v>1</v>
      </c>
      <c r="Q321" s="264" t="str" cm="1">
        <f t="array" aca="1" ref="Q321" ca="1">IF(ISNUMBER(P321),IF(P321=100%,"CUMPLIDA",IF(AND(ISNUMBER(L321),ISNUMBER(INDIRECT("FECHA_"&amp;$B321,1))), IF(L321&lt;=INDIRECT("FECHA_"&amp;$B321,1),"INCUMPLIDA","PROCESO"), "VERIFICAR FECHA")),"SIN VALOR AVANCE")</f>
        <v>CUMPLIDA</v>
      </c>
    </row>
    <row r="322" spans="1:17" ht="270.75">
      <c r="A322" s="357" t="s">
        <v>938</v>
      </c>
      <c r="B322" s="262" t="s">
        <v>27</v>
      </c>
      <c r="C322" s="562"/>
      <c r="D322" s="562"/>
      <c r="E322" s="564"/>
      <c r="F322" s="551"/>
      <c r="G322" s="566"/>
      <c r="H322" s="352" t="s">
        <v>947</v>
      </c>
      <c r="I322" s="200" t="s">
        <v>948</v>
      </c>
      <c r="J322" s="341">
        <v>1</v>
      </c>
      <c r="K322" s="342">
        <v>45231</v>
      </c>
      <c r="L322" s="342">
        <v>45504</v>
      </c>
      <c r="M322" s="263">
        <f t="shared" si="14"/>
        <v>39</v>
      </c>
      <c r="N322" s="341">
        <v>1</v>
      </c>
      <c r="O322" s="309" t="s">
        <v>949</v>
      </c>
      <c r="P322" s="361">
        <f t="shared" si="11"/>
        <v>1</v>
      </c>
      <c r="Q322" s="264" t="str" cm="1">
        <f t="array" aca="1" ref="Q322" ca="1">IF(ISNUMBER(P322),IF(P322=100%,"CUMPLIDA",IF(AND(ISNUMBER(L322),ISNUMBER(INDIRECT("FECHA_"&amp;$B322,1))), IF(L322&lt;=INDIRECT("FECHA_"&amp;$B322,1),"INCUMPLIDA","PROCESO"), "VERIFICAR FECHA")),"SIN VALOR AVANCE")</f>
        <v>CUMPLIDA</v>
      </c>
    </row>
    <row r="323" spans="1:17" ht="165.75">
      <c r="A323" s="357" t="s">
        <v>938</v>
      </c>
      <c r="B323" s="262" t="s">
        <v>27</v>
      </c>
      <c r="C323" s="562"/>
      <c r="D323" s="562"/>
      <c r="E323" s="564"/>
      <c r="F323" s="551"/>
      <c r="G323" s="195" t="s">
        <v>950</v>
      </c>
      <c r="H323" s="200" t="s">
        <v>760</v>
      </c>
      <c r="I323" s="200" t="s">
        <v>761</v>
      </c>
      <c r="J323" s="265">
        <v>1</v>
      </c>
      <c r="K323" s="196">
        <v>45323</v>
      </c>
      <c r="L323" s="196">
        <v>45747</v>
      </c>
      <c r="M323" s="263">
        <f t="shared" si="14"/>
        <v>60.571428571428569</v>
      </c>
      <c r="N323" s="341">
        <v>1</v>
      </c>
      <c r="O323" s="309" t="s">
        <v>969</v>
      </c>
      <c r="P323" s="361">
        <f t="shared" si="11"/>
        <v>1</v>
      </c>
      <c r="Q323" s="264" t="str" cm="1">
        <f t="array" aca="1" ref="Q323" ca="1">IF(ISNUMBER(P323),IF(P323=100%,"CUMPLIDA",IF(AND(ISNUMBER(L323),ISNUMBER(INDIRECT("FECHA_"&amp;$B323,1))), IF(L323&lt;=INDIRECT("FECHA_"&amp;$B323,1),"INCUMPLIDA","PROCESO"), "VERIFICAR FECHA")),"SIN VALOR AVANCE")</f>
        <v>CUMPLIDA</v>
      </c>
    </row>
    <row r="324" spans="1:17" ht="90.75">
      <c r="A324" s="357" t="s">
        <v>938</v>
      </c>
      <c r="B324" s="262" t="s">
        <v>27</v>
      </c>
      <c r="C324" s="562"/>
      <c r="D324" s="562"/>
      <c r="E324" s="564"/>
      <c r="F324" s="551"/>
      <c r="G324" s="195" t="s">
        <v>804</v>
      </c>
      <c r="H324" s="200" t="s">
        <v>804</v>
      </c>
      <c r="I324" s="200" t="s">
        <v>805</v>
      </c>
      <c r="J324" s="265">
        <v>1</v>
      </c>
      <c r="K324" s="196">
        <v>45323</v>
      </c>
      <c r="L324" s="196">
        <v>45747</v>
      </c>
      <c r="M324" s="263">
        <f t="shared" si="14"/>
        <v>60.571428571428569</v>
      </c>
      <c r="N324" s="341">
        <v>1</v>
      </c>
      <c r="O324" s="309" t="s">
        <v>962</v>
      </c>
      <c r="P324" s="361">
        <f t="shared" si="11"/>
        <v>1</v>
      </c>
      <c r="Q324" s="264" t="str" cm="1">
        <f t="array" aca="1" ref="Q324" ca="1">IF(ISNUMBER(P324),IF(P324=100%,"CUMPLIDA",IF(AND(ISNUMBER(L324),ISNUMBER(INDIRECT("FECHA_"&amp;$B324,1))), IF(L324&lt;=INDIRECT("FECHA_"&amp;$B324,1),"INCUMPLIDA","PROCESO"), "VERIFICAR FECHA")),"SIN VALOR AVANCE")</f>
        <v>CUMPLIDA</v>
      </c>
    </row>
    <row r="325" spans="1:17" ht="90.75">
      <c r="A325" s="357" t="s">
        <v>938</v>
      </c>
      <c r="B325" s="262" t="s">
        <v>27</v>
      </c>
      <c r="C325" s="562"/>
      <c r="D325" s="562"/>
      <c r="E325" s="564"/>
      <c r="F325" s="551"/>
      <c r="G325" s="195" t="s">
        <v>766</v>
      </c>
      <c r="H325" s="200" t="s">
        <v>767</v>
      </c>
      <c r="I325" s="200" t="s">
        <v>768</v>
      </c>
      <c r="J325" s="265">
        <v>1</v>
      </c>
      <c r="K325" s="196">
        <v>45231</v>
      </c>
      <c r="L325" s="196">
        <v>45747</v>
      </c>
      <c r="M325" s="263">
        <f t="shared" si="14"/>
        <v>73.714285714285708</v>
      </c>
      <c r="N325" s="341">
        <v>1</v>
      </c>
      <c r="O325" s="309" t="s">
        <v>962</v>
      </c>
      <c r="P325" s="361">
        <f t="shared" si="11"/>
        <v>1</v>
      </c>
      <c r="Q325" s="264" t="str" cm="1">
        <f t="array" aca="1" ref="Q325" ca="1">IF(ISNUMBER(P325),IF(P325=100%,"CUMPLIDA",IF(AND(ISNUMBER(L325),ISNUMBER(INDIRECT("FECHA_"&amp;$B325,1))), IF(L325&lt;=INDIRECT("FECHA_"&amp;$B325,1),"INCUMPLIDA","PROCESO"), "VERIFICAR FECHA")),"SIN VALOR AVANCE")</f>
        <v>CUMPLIDA</v>
      </c>
    </row>
    <row r="326" spans="1:17" ht="165.75">
      <c r="A326" s="357" t="s">
        <v>938</v>
      </c>
      <c r="B326" s="262" t="s">
        <v>27</v>
      </c>
      <c r="C326" s="562"/>
      <c r="D326" s="562"/>
      <c r="E326" s="564"/>
      <c r="F326" s="551"/>
      <c r="G326" s="195" t="s">
        <v>769</v>
      </c>
      <c r="H326" s="200" t="s">
        <v>769</v>
      </c>
      <c r="I326" s="200" t="s">
        <v>770</v>
      </c>
      <c r="J326" s="265">
        <v>1</v>
      </c>
      <c r="K326" s="196">
        <v>45323</v>
      </c>
      <c r="L326" s="196">
        <v>45747</v>
      </c>
      <c r="M326" s="263">
        <f t="shared" si="14"/>
        <v>60.571428571428569</v>
      </c>
      <c r="N326" s="341">
        <v>1</v>
      </c>
      <c r="O326" s="309" t="s">
        <v>969</v>
      </c>
      <c r="P326" s="361">
        <f t="shared" si="11"/>
        <v>1</v>
      </c>
      <c r="Q326" s="264" t="str" cm="1">
        <f t="array" aca="1" ref="Q326" ca="1">IF(ISNUMBER(P326),IF(P326=100%,"CUMPLIDA",IF(AND(ISNUMBER(L326),ISNUMBER(INDIRECT("FECHA_"&amp;$B326,1))), IF(L326&lt;=INDIRECT("FECHA_"&amp;$B326,1),"INCUMPLIDA","PROCESO"), "VERIFICAR FECHA")),"SIN VALOR AVANCE")</f>
        <v>CUMPLIDA</v>
      </c>
    </row>
    <row r="327" spans="1:17" ht="90.75">
      <c r="A327" s="357" t="s">
        <v>938</v>
      </c>
      <c r="B327" s="262" t="s">
        <v>27</v>
      </c>
      <c r="C327" s="562"/>
      <c r="D327" s="562"/>
      <c r="E327" s="564"/>
      <c r="F327" s="551"/>
      <c r="G327" s="195" t="s">
        <v>371</v>
      </c>
      <c r="H327" s="200" t="s">
        <v>371</v>
      </c>
      <c r="I327" s="200" t="s">
        <v>771</v>
      </c>
      <c r="J327" s="265">
        <v>1</v>
      </c>
      <c r="K327" s="196">
        <v>45231</v>
      </c>
      <c r="L327" s="196">
        <v>45747</v>
      </c>
      <c r="M327" s="263">
        <f t="shared" si="14"/>
        <v>73.714285714285708</v>
      </c>
      <c r="N327" s="341">
        <v>1</v>
      </c>
      <c r="O327" s="309" t="s">
        <v>962</v>
      </c>
      <c r="P327" s="361">
        <f t="shared" si="11"/>
        <v>1</v>
      </c>
      <c r="Q327" s="264" t="str" cm="1">
        <f t="array" aca="1" ref="Q327" ca="1">IF(ISNUMBER(P327),IF(P327=100%,"CUMPLIDA",IF(AND(ISNUMBER(L327),ISNUMBER(INDIRECT("FECHA_"&amp;$B327,1))), IF(L327&lt;=INDIRECT("FECHA_"&amp;$B327,1),"INCUMPLIDA","PROCESO"), "VERIFICAR FECHA")),"SIN VALOR AVANCE")</f>
        <v>CUMPLIDA</v>
      </c>
    </row>
    <row r="328" spans="1:17" ht="240.75">
      <c r="A328" s="357" t="s">
        <v>938</v>
      </c>
      <c r="B328" s="262" t="s">
        <v>27</v>
      </c>
      <c r="C328" s="562"/>
      <c r="D328" s="562"/>
      <c r="E328" s="564"/>
      <c r="F328" s="551"/>
      <c r="G328" s="195" t="s">
        <v>772</v>
      </c>
      <c r="H328" s="200" t="s">
        <v>772</v>
      </c>
      <c r="I328" s="200" t="s">
        <v>773</v>
      </c>
      <c r="J328" s="265">
        <v>1</v>
      </c>
      <c r="K328" s="196">
        <v>45231</v>
      </c>
      <c r="L328" s="196">
        <v>45808</v>
      </c>
      <c r="M328" s="263">
        <f t="shared" si="14"/>
        <v>82.428571428571431</v>
      </c>
      <c r="N328" s="341">
        <v>1</v>
      </c>
      <c r="O328" s="309" t="s">
        <v>970</v>
      </c>
      <c r="P328" s="361">
        <f t="shared" si="11"/>
        <v>1</v>
      </c>
      <c r="Q328" s="264" t="str" cm="1">
        <f t="array" aca="1" ref="Q328" ca="1">IF(ISNUMBER(P328),IF(P328=100%,"CUMPLIDA",IF(AND(ISNUMBER(L328),ISNUMBER(INDIRECT("FECHA_"&amp;$B328,1))), IF(L328&lt;=INDIRECT("FECHA_"&amp;$B328,1),"INCUMPLIDA","PROCESO"), "VERIFICAR FECHA")),"SIN VALOR AVANCE")</f>
        <v>CUMPLIDA</v>
      </c>
    </row>
    <row r="329" spans="1:17" ht="180.75">
      <c r="A329" s="357" t="s">
        <v>938</v>
      </c>
      <c r="B329" s="262" t="s">
        <v>27</v>
      </c>
      <c r="C329" s="562"/>
      <c r="D329" s="562"/>
      <c r="E329" s="564"/>
      <c r="F329" s="551"/>
      <c r="G329" s="195" t="s">
        <v>169</v>
      </c>
      <c r="H329" s="200" t="s">
        <v>775</v>
      </c>
      <c r="I329" s="200" t="s">
        <v>776</v>
      </c>
      <c r="J329" s="265">
        <v>7</v>
      </c>
      <c r="K329" s="196">
        <v>46024</v>
      </c>
      <c r="L329" s="196">
        <v>46660</v>
      </c>
      <c r="M329" s="263">
        <f t="shared" si="14"/>
        <v>90.857142857142861</v>
      </c>
      <c r="N329" s="341">
        <v>0</v>
      </c>
      <c r="O329" s="309" t="s">
        <v>954</v>
      </c>
      <c r="P329" s="361">
        <f t="shared" si="11"/>
        <v>0</v>
      </c>
      <c r="Q329" s="264" t="str" cm="1">
        <f t="array" aca="1" ref="Q329" ca="1">IF(ISNUMBER(P329),IF(P329=100%,"CUMPLIDA",IF(AND(ISNUMBER(L329),ISNUMBER(INDIRECT("FECHA_"&amp;$B329,1))), IF(L329&lt;=INDIRECT("FECHA_"&amp;$B329,1),"INCUMPLIDA","PROCESO"), "VERIFICAR FECHA")),"SIN VALOR AVANCE")</f>
        <v>PROCESO</v>
      </c>
    </row>
    <row r="330" spans="1:17" ht="165.75">
      <c r="A330" s="357" t="s">
        <v>938</v>
      </c>
      <c r="B330" s="262" t="s">
        <v>27</v>
      </c>
      <c r="C330" s="562"/>
      <c r="D330" s="562"/>
      <c r="E330" s="564"/>
      <c r="F330" s="551"/>
      <c r="G330" s="195" t="s">
        <v>778</v>
      </c>
      <c r="H330" s="200" t="s">
        <v>779</v>
      </c>
      <c r="I330" s="200" t="s">
        <v>780</v>
      </c>
      <c r="J330" s="265">
        <v>1</v>
      </c>
      <c r="K330" s="196">
        <v>46024</v>
      </c>
      <c r="L330" s="196">
        <v>46660</v>
      </c>
      <c r="M330" s="263">
        <f t="shared" si="14"/>
        <v>90.857142857142861</v>
      </c>
      <c r="N330" s="341">
        <v>0</v>
      </c>
      <c r="O330" s="309" t="s">
        <v>969</v>
      </c>
      <c r="P330" s="361">
        <f t="shared" si="11"/>
        <v>0</v>
      </c>
      <c r="Q330" s="264" t="str" cm="1">
        <f t="array" aca="1" ref="Q330" ca="1">IF(ISNUMBER(P330),IF(P330=100%,"CUMPLIDA",IF(AND(ISNUMBER(L330),ISNUMBER(INDIRECT("FECHA_"&amp;$B330,1))), IF(L330&lt;=INDIRECT("FECHA_"&amp;$B330,1),"INCUMPLIDA","PROCESO"), "VERIFICAR FECHA")),"SIN VALOR AVANCE")</f>
        <v>PROCESO</v>
      </c>
    </row>
    <row r="331" spans="1:17" ht="300.75">
      <c r="A331" s="357" t="s">
        <v>938</v>
      </c>
      <c r="B331" s="262" t="s">
        <v>27</v>
      </c>
      <c r="C331" s="562"/>
      <c r="D331" s="562"/>
      <c r="E331" s="564"/>
      <c r="F331" s="551"/>
      <c r="G331" s="195" t="s">
        <v>781</v>
      </c>
      <c r="H331" s="200" t="s">
        <v>782</v>
      </c>
      <c r="I331" s="200" t="s">
        <v>813</v>
      </c>
      <c r="J331" s="265">
        <v>2</v>
      </c>
      <c r="K331" s="196">
        <v>46024</v>
      </c>
      <c r="L331" s="196">
        <v>46660</v>
      </c>
      <c r="M331" s="263">
        <f t="shared" si="14"/>
        <v>90.857142857142861</v>
      </c>
      <c r="N331" s="341">
        <v>0</v>
      </c>
      <c r="O331" s="309" t="s">
        <v>955</v>
      </c>
      <c r="P331" s="361">
        <f t="shared" si="11"/>
        <v>0</v>
      </c>
      <c r="Q331" s="264" t="str" cm="1">
        <f t="array" aca="1" ref="Q331" ca="1">IF(ISNUMBER(P331),IF(P331=100%,"CUMPLIDA",IF(AND(ISNUMBER(L331),ISNUMBER(INDIRECT("FECHA_"&amp;$B331,1))), IF(L331&lt;=INDIRECT("FECHA_"&amp;$B331,1),"INCUMPLIDA","PROCESO"), "VERIFICAR FECHA")),"SIN VALOR AVANCE")</f>
        <v>PROCESO</v>
      </c>
    </row>
    <row r="332" spans="1:17" ht="180.75">
      <c r="A332" s="357" t="s">
        <v>938</v>
      </c>
      <c r="B332" s="262" t="s">
        <v>27</v>
      </c>
      <c r="C332" s="562" t="s">
        <v>966</v>
      </c>
      <c r="D332" s="562" t="s">
        <v>957</v>
      </c>
      <c r="E332" s="551" t="s">
        <v>971</v>
      </c>
      <c r="F332" s="551" t="s">
        <v>942</v>
      </c>
      <c r="G332" s="300" t="s">
        <v>972</v>
      </c>
      <c r="H332" s="301" t="s">
        <v>972</v>
      </c>
      <c r="I332" s="200" t="s">
        <v>973</v>
      </c>
      <c r="J332" s="341">
        <v>1</v>
      </c>
      <c r="K332" s="342">
        <v>42979</v>
      </c>
      <c r="L332" s="342">
        <v>43100</v>
      </c>
      <c r="M332" s="263">
        <f t="shared" si="14"/>
        <v>17.285714285714285</v>
      </c>
      <c r="N332" s="341">
        <v>1</v>
      </c>
      <c r="O332" s="200" t="s">
        <v>974</v>
      </c>
      <c r="P332" s="302">
        <f t="shared" si="11"/>
        <v>1</v>
      </c>
      <c r="Q332" s="264" t="str" cm="1">
        <f t="array" aca="1" ref="Q332" ca="1">IF(ISNUMBER(P332),IF(P332=100%,"CUMPLIDA",IF(AND(ISNUMBER(L332),ISNUMBER(INDIRECT("FECHA_"&amp;$B332,1))), IF(L332&lt;=INDIRECT("FECHA_"&amp;$B332,1),"INCUMPLIDA","PROCESO"), "VERIFICAR FECHA")),"SIN VALOR AVANCE")</f>
        <v>CUMPLIDA</v>
      </c>
    </row>
    <row r="333" spans="1:17" ht="165">
      <c r="A333" s="357" t="s">
        <v>938</v>
      </c>
      <c r="B333" s="262" t="s">
        <v>27</v>
      </c>
      <c r="C333" s="562"/>
      <c r="D333" s="562"/>
      <c r="E333" s="551"/>
      <c r="F333" s="551"/>
      <c r="G333" s="300" t="s">
        <v>975</v>
      </c>
      <c r="H333" s="301" t="s">
        <v>975</v>
      </c>
      <c r="I333" s="200" t="s">
        <v>973</v>
      </c>
      <c r="J333" s="341">
        <v>1</v>
      </c>
      <c r="K333" s="342">
        <v>42979</v>
      </c>
      <c r="L333" s="342">
        <v>43100</v>
      </c>
      <c r="M333" s="263">
        <f t="shared" si="14"/>
        <v>17.285714285714285</v>
      </c>
      <c r="N333" s="341">
        <v>1</v>
      </c>
      <c r="O333" s="200" t="s">
        <v>976</v>
      </c>
      <c r="P333" s="302">
        <f t="shared" si="11"/>
        <v>1</v>
      </c>
      <c r="Q333" s="264" t="str" cm="1">
        <f t="array" aca="1" ref="Q333" ca="1">IF(ISNUMBER(P333),IF(P333=100%,"CUMPLIDA",IF(AND(ISNUMBER(L333),ISNUMBER(INDIRECT("FECHA_"&amp;$B333,1))), IF(L333&lt;=INDIRECT("FECHA_"&amp;$B333,1),"INCUMPLIDA","PROCESO"), "VERIFICAR FECHA")),"SIN VALOR AVANCE")</f>
        <v>CUMPLIDA</v>
      </c>
    </row>
    <row r="334" spans="1:17" ht="285.75">
      <c r="A334" s="357" t="s">
        <v>938</v>
      </c>
      <c r="B334" s="262" t="s">
        <v>27</v>
      </c>
      <c r="C334" s="562"/>
      <c r="D334" s="562"/>
      <c r="E334" s="551"/>
      <c r="F334" s="551"/>
      <c r="G334" s="566" t="s">
        <v>943</v>
      </c>
      <c r="H334" s="352" t="s">
        <v>944</v>
      </c>
      <c r="I334" s="200" t="s">
        <v>945</v>
      </c>
      <c r="J334" s="341">
        <v>1</v>
      </c>
      <c r="K334" s="342">
        <v>45231</v>
      </c>
      <c r="L334" s="342">
        <v>45504</v>
      </c>
      <c r="M334" s="263">
        <f t="shared" si="14"/>
        <v>39</v>
      </c>
      <c r="N334" s="341">
        <v>1</v>
      </c>
      <c r="O334" s="309" t="s">
        <v>946</v>
      </c>
      <c r="P334" s="361">
        <f t="shared" si="11"/>
        <v>1</v>
      </c>
      <c r="Q334" s="264" t="str" cm="1">
        <f t="array" aca="1" ref="Q334" ca="1">IF(ISNUMBER(P334),IF(P334=100%,"CUMPLIDA",IF(AND(ISNUMBER(L334),ISNUMBER(INDIRECT("FECHA_"&amp;$B334,1))), IF(L334&lt;=INDIRECT("FECHA_"&amp;$B334,1),"INCUMPLIDA","PROCESO"), "VERIFICAR FECHA")),"SIN VALOR AVANCE")</f>
        <v>CUMPLIDA</v>
      </c>
    </row>
    <row r="335" spans="1:17" ht="270.75">
      <c r="A335" s="357" t="s">
        <v>938</v>
      </c>
      <c r="B335" s="262" t="s">
        <v>27</v>
      </c>
      <c r="C335" s="562"/>
      <c r="D335" s="562"/>
      <c r="E335" s="551"/>
      <c r="F335" s="551"/>
      <c r="G335" s="566"/>
      <c r="H335" s="352" t="s">
        <v>947</v>
      </c>
      <c r="I335" s="200" t="s">
        <v>948</v>
      </c>
      <c r="J335" s="341">
        <v>1</v>
      </c>
      <c r="K335" s="342">
        <v>45231</v>
      </c>
      <c r="L335" s="342">
        <v>45504</v>
      </c>
      <c r="M335" s="263">
        <f t="shared" si="14"/>
        <v>39</v>
      </c>
      <c r="N335" s="341">
        <v>1</v>
      </c>
      <c r="O335" s="309" t="s">
        <v>949</v>
      </c>
      <c r="P335" s="361">
        <f t="shared" si="11"/>
        <v>1</v>
      </c>
      <c r="Q335" s="264" t="str" cm="1">
        <f t="array" aca="1" ref="Q335" ca="1">IF(ISNUMBER(P335),IF(P335=100%,"CUMPLIDA",IF(AND(ISNUMBER(L335),ISNUMBER(INDIRECT("FECHA_"&amp;$B335,1))), IF(L335&lt;=INDIRECT("FECHA_"&amp;$B335,1),"INCUMPLIDA","PROCESO"), "VERIFICAR FECHA")),"SIN VALOR AVANCE")</f>
        <v>CUMPLIDA</v>
      </c>
    </row>
    <row r="336" spans="1:17" ht="150.75">
      <c r="A336" s="357" t="s">
        <v>938</v>
      </c>
      <c r="B336" s="262" t="s">
        <v>27</v>
      </c>
      <c r="C336" s="562"/>
      <c r="D336" s="562"/>
      <c r="E336" s="551"/>
      <c r="F336" s="551"/>
      <c r="G336" s="195" t="s">
        <v>950</v>
      </c>
      <c r="H336" s="200" t="s">
        <v>760</v>
      </c>
      <c r="I336" s="200" t="s">
        <v>761</v>
      </c>
      <c r="J336" s="265">
        <v>1</v>
      </c>
      <c r="K336" s="196">
        <v>45323</v>
      </c>
      <c r="L336" s="196">
        <v>45747</v>
      </c>
      <c r="M336" s="263">
        <f t="shared" si="14"/>
        <v>60.571428571428569</v>
      </c>
      <c r="N336" s="341">
        <v>1</v>
      </c>
      <c r="O336" s="309" t="s">
        <v>951</v>
      </c>
      <c r="P336" s="361">
        <f t="shared" si="11"/>
        <v>1</v>
      </c>
      <c r="Q336" s="264" t="str" cm="1">
        <f t="array" aca="1" ref="Q336" ca="1">IF(ISNUMBER(P336),IF(P336=100%,"CUMPLIDA",IF(AND(ISNUMBER(L336),ISNUMBER(INDIRECT("FECHA_"&amp;$B336,1))), IF(L336&lt;=INDIRECT("FECHA_"&amp;$B336,1),"INCUMPLIDA","PROCESO"), "VERIFICAR FECHA")),"SIN VALOR AVANCE")</f>
        <v>CUMPLIDA</v>
      </c>
    </row>
    <row r="337" spans="1:17" ht="90.75">
      <c r="A337" s="357" t="s">
        <v>938</v>
      </c>
      <c r="B337" s="262" t="s">
        <v>27</v>
      </c>
      <c r="C337" s="562"/>
      <c r="D337" s="562"/>
      <c r="E337" s="551"/>
      <c r="F337" s="551"/>
      <c r="G337" s="195" t="s">
        <v>804</v>
      </c>
      <c r="H337" s="200" t="s">
        <v>804</v>
      </c>
      <c r="I337" s="200" t="s">
        <v>805</v>
      </c>
      <c r="J337" s="265">
        <v>1</v>
      </c>
      <c r="K337" s="196">
        <v>45323</v>
      </c>
      <c r="L337" s="196">
        <v>45747</v>
      </c>
      <c r="M337" s="263">
        <f t="shared" si="14"/>
        <v>60.571428571428569</v>
      </c>
      <c r="N337" s="341">
        <v>1</v>
      </c>
      <c r="O337" s="309" t="s">
        <v>962</v>
      </c>
      <c r="P337" s="361">
        <f t="shared" si="11"/>
        <v>1</v>
      </c>
      <c r="Q337" s="264" t="str" cm="1">
        <f t="array" aca="1" ref="Q337" ca="1">IF(ISNUMBER(P337),IF(P337=100%,"CUMPLIDA",IF(AND(ISNUMBER(L337),ISNUMBER(INDIRECT("FECHA_"&amp;$B337,1))), IF(L337&lt;=INDIRECT("FECHA_"&amp;$B337,1),"INCUMPLIDA","PROCESO"), "VERIFICAR FECHA")),"SIN VALOR AVANCE")</f>
        <v>CUMPLIDA</v>
      </c>
    </row>
    <row r="338" spans="1:17" ht="90.75">
      <c r="A338" s="357" t="s">
        <v>938</v>
      </c>
      <c r="B338" s="262" t="s">
        <v>27</v>
      </c>
      <c r="C338" s="562"/>
      <c r="D338" s="562"/>
      <c r="E338" s="551"/>
      <c r="F338" s="551"/>
      <c r="G338" s="195" t="s">
        <v>766</v>
      </c>
      <c r="H338" s="200" t="s">
        <v>767</v>
      </c>
      <c r="I338" s="200" t="s">
        <v>768</v>
      </c>
      <c r="J338" s="265">
        <v>1</v>
      </c>
      <c r="K338" s="196">
        <v>45231</v>
      </c>
      <c r="L338" s="196">
        <v>45747</v>
      </c>
      <c r="M338" s="263">
        <f t="shared" si="14"/>
        <v>73.714285714285708</v>
      </c>
      <c r="N338" s="341">
        <v>1</v>
      </c>
      <c r="O338" s="309" t="s">
        <v>962</v>
      </c>
      <c r="P338" s="361">
        <f t="shared" si="11"/>
        <v>1</v>
      </c>
      <c r="Q338" s="264" t="str" cm="1">
        <f t="array" aca="1" ref="Q338" ca="1">IF(ISNUMBER(P338),IF(P338=100%,"CUMPLIDA",IF(AND(ISNUMBER(L338),ISNUMBER(INDIRECT("FECHA_"&amp;$B338,1))), IF(L338&lt;=INDIRECT("FECHA_"&amp;$B338,1),"INCUMPLIDA","PROCESO"), "VERIFICAR FECHA")),"SIN VALOR AVANCE")</f>
        <v>CUMPLIDA</v>
      </c>
    </row>
    <row r="339" spans="1:17" ht="150.75">
      <c r="A339" s="357" t="s">
        <v>938</v>
      </c>
      <c r="B339" s="262" t="s">
        <v>27</v>
      </c>
      <c r="C339" s="562"/>
      <c r="D339" s="562"/>
      <c r="E339" s="551"/>
      <c r="F339" s="551"/>
      <c r="G339" s="195" t="s">
        <v>769</v>
      </c>
      <c r="H339" s="200" t="s">
        <v>769</v>
      </c>
      <c r="I339" s="200" t="s">
        <v>770</v>
      </c>
      <c r="J339" s="265">
        <v>1</v>
      </c>
      <c r="K339" s="196">
        <v>45323</v>
      </c>
      <c r="L339" s="196">
        <v>45747</v>
      </c>
      <c r="M339" s="263">
        <f t="shared" si="14"/>
        <v>60.571428571428569</v>
      </c>
      <c r="N339" s="341">
        <v>1</v>
      </c>
      <c r="O339" s="309" t="s">
        <v>951</v>
      </c>
      <c r="P339" s="361">
        <f t="shared" si="11"/>
        <v>1</v>
      </c>
      <c r="Q339" s="264" t="str" cm="1">
        <f t="array" aca="1" ref="Q339" ca="1">IF(ISNUMBER(P339),IF(P339=100%,"CUMPLIDA",IF(AND(ISNUMBER(L339),ISNUMBER(INDIRECT("FECHA_"&amp;$B339,1))), IF(L339&lt;=INDIRECT("FECHA_"&amp;$B339,1),"INCUMPLIDA","PROCESO"), "VERIFICAR FECHA")),"SIN VALOR AVANCE")</f>
        <v>CUMPLIDA</v>
      </c>
    </row>
    <row r="340" spans="1:17" ht="90.75">
      <c r="A340" s="357" t="s">
        <v>938</v>
      </c>
      <c r="B340" s="262" t="s">
        <v>27</v>
      </c>
      <c r="C340" s="562"/>
      <c r="D340" s="562"/>
      <c r="E340" s="551"/>
      <c r="F340" s="551"/>
      <c r="G340" s="195" t="s">
        <v>371</v>
      </c>
      <c r="H340" s="200" t="s">
        <v>371</v>
      </c>
      <c r="I340" s="200" t="s">
        <v>771</v>
      </c>
      <c r="J340" s="265">
        <v>1</v>
      </c>
      <c r="K340" s="196">
        <v>45231</v>
      </c>
      <c r="L340" s="196">
        <v>45747</v>
      </c>
      <c r="M340" s="263">
        <f t="shared" si="14"/>
        <v>73.714285714285708</v>
      </c>
      <c r="N340" s="341">
        <v>1</v>
      </c>
      <c r="O340" s="309" t="s">
        <v>962</v>
      </c>
      <c r="P340" s="361">
        <f t="shared" si="11"/>
        <v>1</v>
      </c>
      <c r="Q340" s="264" t="str" cm="1">
        <f t="array" aca="1" ref="Q340" ca="1">IF(ISNUMBER(P340),IF(P340=100%,"CUMPLIDA",IF(AND(ISNUMBER(L340),ISNUMBER(INDIRECT("FECHA_"&amp;$B340,1))), IF(L340&lt;=INDIRECT("FECHA_"&amp;$B340,1),"INCUMPLIDA","PROCESO"), "VERIFICAR FECHA")),"SIN VALOR AVANCE")</f>
        <v>CUMPLIDA</v>
      </c>
    </row>
    <row r="341" spans="1:17" ht="225.75">
      <c r="A341" s="357" t="s">
        <v>938</v>
      </c>
      <c r="B341" s="262" t="s">
        <v>27</v>
      </c>
      <c r="C341" s="562"/>
      <c r="D341" s="562"/>
      <c r="E341" s="551"/>
      <c r="F341" s="551"/>
      <c r="G341" s="195" t="s">
        <v>772</v>
      </c>
      <c r="H341" s="200" t="s">
        <v>772</v>
      </c>
      <c r="I341" s="200" t="s">
        <v>773</v>
      </c>
      <c r="J341" s="265">
        <v>1</v>
      </c>
      <c r="K341" s="196">
        <v>45231</v>
      </c>
      <c r="L341" s="196">
        <v>45808</v>
      </c>
      <c r="M341" s="263">
        <f t="shared" si="14"/>
        <v>82.428571428571431</v>
      </c>
      <c r="N341" s="341">
        <v>1</v>
      </c>
      <c r="O341" s="309" t="s">
        <v>953</v>
      </c>
      <c r="P341" s="361">
        <f t="shared" si="11"/>
        <v>1</v>
      </c>
      <c r="Q341" s="264" t="str" cm="1">
        <f t="array" aca="1" ref="Q341" ca="1">IF(ISNUMBER(P341),IF(P341=100%,"CUMPLIDA",IF(AND(ISNUMBER(L341),ISNUMBER(INDIRECT("FECHA_"&amp;$B341,1))), IF(L341&lt;=INDIRECT("FECHA_"&amp;$B341,1),"INCUMPLIDA","PROCESO"), "VERIFICAR FECHA")),"SIN VALOR AVANCE")</f>
        <v>CUMPLIDA</v>
      </c>
    </row>
    <row r="342" spans="1:17" ht="180.75">
      <c r="A342" s="357" t="s">
        <v>938</v>
      </c>
      <c r="B342" s="262" t="s">
        <v>27</v>
      </c>
      <c r="C342" s="562"/>
      <c r="D342" s="562"/>
      <c r="E342" s="551"/>
      <c r="F342" s="551"/>
      <c r="G342" s="195" t="s">
        <v>169</v>
      </c>
      <c r="H342" s="200" t="s">
        <v>775</v>
      </c>
      <c r="I342" s="200" t="s">
        <v>776</v>
      </c>
      <c r="J342" s="265">
        <v>7</v>
      </c>
      <c r="K342" s="196">
        <v>46024</v>
      </c>
      <c r="L342" s="196">
        <v>46660</v>
      </c>
      <c r="M342" s="263">
        <f t="shared" si="14"/>
        <v>90.857142857142861</v>
      </c>
      <c r="N342" s="341">
        <v>0</v>
      </c>
      <c r="O342" s="309" t="s">
        <v>954</v>
      </c>
      <c r="P342" s="361">
        <f t="shared" si="11"/>
        <v>0</v>
      </c>
      <c r="Q342" s="264" t="str" cm="1">
        <f t="array" aca="1" ref="Q342" ca="1">IF(ISNUMBER(P342),IF(P342=100%,"CUMPLIDA",IF(AND(ISNUMBER(L342),ISNUMBER(INDIRECT("FECHA_"&amp;$B342,1))), IF(L342&lt;=INDIRECT("FECHA_"&amp;$B342,1),"INCUMPLIDA","PROCESO"), "VERIFICAR FECHA")),"SIN VALOR AVANCE")</f>
        <v>PROCESO</v>
      </c>
    </row>
    <row r="343" spans="1:17" ht="150.75">
      <c r="A343" s="357" t="s">
        <v>938</v>
      </c>
      <c r="B343" s="262" t="s">
        <v>27</v>
      </c>
      <c r="C343" s="562"/>
      <c r="D343" s="562"/>
      <c r="E343" s="551"/>
      <c r="F343" s="551"/>
      <c r="G343" s="195" t="s">
        <v>778</v>
      </c>
      <c r="H343" s="200" t="s">
        <v>779</v>
      </c>
      <c r="I343" s="200" t="s">
        <v>780</v>
      </c>
      <c r="J343" s="265">
        <v>1</v>
      </c>
      <c r="K343" s="196">
        <v>46024</v>
      </c>
      <c r="L343" s="196">
        <v>46660</v>
      </c>
      <c r="M343" s="263">
        <f t="shared" si="14"/>
        <v>90.857142857142861</v>
      </c>
      <c r="N343" s="341">
        <v>0</v>
      </c>
      <c r="O343" s="309" t="s">
        <v>951</v>
      </c>
      <c r="P343" s="361">
        <f t="shared" ref="P343:P406" si="15">N343/J343</f>
        <v>0</v>
      </c>
      <c r="Q343" s="264" t="str" cm="1">
        <f t="array" aca="1" ref="Q343" ca="1">IF(ISNUMBER(P343),IF(P343=100%,"CUMPLIDA",IF(AND(ISNUMBER(L343),ISNUMBER(INDIRECT("FECHA_"&amp;$B343,1))), IF(L343&lt;=INDIRECT("FECHA_"&amp;$B343,1),"INCUMPLIDA","PROCESO"), "VERIFICAR FECHA")),"SIN VALOR AVANCE")</f>
        <v>PROCESO</v>
      </c>
    </row>
    <row r="344" spans="1:17" ht="300.75">
      <c r="A344" s="357" t="s">
        <v>938</v>
      </c>
      <c r="B344" s="262" t="s">
        <v>27</v>
      </c>
      <c r="C344" s="562"/>
      <c r="D344" s="562"/>
      <c r="E344" s="551"/>
      <c r="F344" s="551"/>
      <c r="G344" s="195" t="s">
        <v>781</v>
      </c>
      <c r="H344" s="200" t="s">
        <v>782</v>
      </c>
      <c r="I344" s="200" t="s">
        <v>813</v>
      </c>
      <c r="J344" s="265">
        <v>2</v>
      </c>
      <c r="K344" s="196">
        <v>46024</v>
      </c>
      <c r="L344" s="196">
        <v>46660</v>
      </c>
      <c r="M344" s="263">
        <f t="shared" si="14"/>
        <v>90.857142857142861</v>
      </c>
      <c r="N344" s="341">
        <v>0</v>
      </c>
      <c r="O344" s="309" t="s">
        <v>955</v>
      </c>
      <c r="P344" s="361">
        <f t="shared" si="15"/>
        <v>0</v>
      </c>
      <c r="Q344" s="264" t="str" cm="1">
        <f t="array" aca="1" ref="Q344" ca="1">IF(ISNUMBER(P344),IF(P344=100%,"CUMPLIDA",IF(AND(ISNUMBER(L344),ISNUMBER(INDIRECT("FECHA_"&amp;$B344,1))), IF(L344&lt;=INDIRECT("FECHA_"&amp;$B344,1),"INCUMPLIDA","PROCESO"), "VERIFICAR FECHA")),"SIN VALOR AVANCE")</f>
        <v>PROCESO</v>
      </c>
    </row>
    <row r="345" spans="1:17" ht="330">
      <c r="A345" s="357" t="s">
        <v>938</v>
      </c>
      <c r="B345" s="262" t="s">
        <v>27</v>
      </c>
      <c r="C345" s="548" t="s">
        <v>977</v>
      </c>
      <c r="D345" s="548" t="s">
        <v>978</v>
      </c>
      <c r="E345" s="551" t="s">
        <v>979</v>
      </c>
      <c r="F345" s="551" t="s">
        <v>980</v>
      </c>
      <c r="G345" s="300" t="s">
        <v>981</v>
      </c>
      <c r="H345" s="200" t="s">
        <v>982</v>
      </c>
      <c r="I345" s="301" t="s">
        <v>983</v>
      </c>
      <c r="J345" s="341">
        <v>1</v>
      </c>
      <c r="K345" s="342">
        <v>42614</v>
      </c>
      <c r="L345" s="342">
        <v>42825</v>
      </c>
      <c r="M345" s="263">
        <f t="shared" si="14"/>
        <v>30.142857142857142</v>
      </c>
      <c r="N345" s="341">
        <v>1</v>
      </c>
      <c r="O345" s="200" t="s">
        <v>984</v>
      </c>
      <c r="P345" s="302">
        <f t="shared" si="15"/>
        <v>1</v>
      </c>
      <c r="Q345" s="264" t="str" cm="1">
        <f t="array" aca="1" ref="Q345" ca="1">IF(ISNUMBER(P345),IF(P345=100%,"CUMPLIDA",IF(AND(ISNUMBER(L345),ISNUMBER(INDIRECT("FECHA_"&amp;$B345,1))), IF(L345&lt;=INDIRECT("FECHA_"&amp;$B345,1),"INCUMPLIDA","PROCESO"), "VERIFICAR FECHA")),"SIN VALOR AVANCE")</f>
        <v>CUMPLIDA</v>
      </c>
    </row>
    <row r="346" spans="1:17" ht="285.75">
      <c r="A346" s="357" t="s">
        <v>938</v>
      </c>
      <c r="B346" s="262" t="s">
        <v>27</v>
      </c>
      <c r="C346" s="548"/>
      <c r="D346" s="548"/>
      <c r="E346" s="551"/>
      <c r="F346" s="551"/>
      <c r="G346" s="552" t="s">
        <v>985</v>
      </c>
      <c r="H346" s="352" t="s">
        <v>944</v>
      </c>
      <c r="I346" s="200" t="s">
        <v>945</v>
      </c>
      <c r="J346" s="341">
        <v>1</v>
      </c>
      <c r="K346" s="342">
        <v>45231</v>
      </c>
      <c r="L346" s="342">
        <v>45504</v>
      </c>
      <c r="M346" s="263">
        <f t="shared" si="14"/>
        <v>39</v>
      </c>
      <c r="N346" s="341">
        <v>1</v>
      </c>
      <c r="O346" s="309" t="s">
        <v>946</v>
      </c>
      <c r="P346" s="361">
        <f t="shared" si="15"/>
        <v>1</v>
      </c>
      <c r="Q346" s="264" t="str" cm="1">
        <f t="array" aca="1" ref="Q346" ca="1">IF(ISNUMBER(P346),IF(P346=100%,"CUMPLIDA",IF(AND(ISNUMBER(L346),ISNUMBER(INDIRECT("FECHA_"&amp;$B346,1))), IF(L346&lt;=INDIRECT("FECHA_"&amp;$B346,1),"INCUMPLIDA","PROCESO"), "VERIFICAR FECHA")),"SIN VALOR AVANCE")</f>
        <v>CUMPLIDA</v>
      </c>
    </row>
    <row r="347" spans="1:17" ht="225.75">
      <c r="A347" s="357" t="s">
        <v>938</v>
      </c>
      <c r="B347" s="262" t="s">
        <v>27</v>
      </c>
      <c r="C347" s="548"/>
      <c r="D347" s="548"/>
      <c r="E347" s="551"/>
      <c r="F347" s="551"/>
      <c r="G347" s="552"/>
      <c r="H347" s="352" t="s">
        <v>947</v>
      </c>
      <c r="I347" s="200" t="s">
        <v>948</v>
      </c>
      <c r="J347" s="341">
        <v>1</v>
      </c>
      <c r="K347" s="342">
        <v>45231</v>
      </c>
      <c r="L347" s="342">
        <v>45504</v>
      </c>
      <c r="M347" s="263">
        <f t="shared" si="14"/>
        <v>39</v>
      </c>
      <c r="N347" s="341">
        <v>1</v>
      </c>
      <c r="O347" s="309" t="s">
        <v>986</v>
      </c>
      <c r="P347" s="361">
        <f t="shared" si="15"/>
        <v>1</v>
      </c>
      <c r="Q347" s="264" t="str" cm="1">
        <f t="array" aca="1" ref="Q347" ca="1">IF(ISNUMBER(P347),IF(P347=100%,"CUMPLIDA",IF(AND(ISNUMBER(L347),ISNUMBER(INDIRECT("FECHA_"&amp;$B347,1))), IF(L347&lt;=INDIRECT("FECHA_"&amp;$B347,1),"INCUMPLIDA","PROCESO"), "VERIFICAR FECHA")),"SIN VALOR AVANCE")</f>
        <v>CUMPLIDA</v>
      </c>
    </row>
    <row r="348" spans="1:17" ht="180.75">
      <c r="A348" s="357" t="s">
        <v>938</v>
      </c>
      <c r="B348" s="262" t="s">
        <v>27</v>
      </c>
      <c r="C348" s="548"/>
      <c r="D348" s="548"/>
      <c r="E348" s="551"/>
      <c r="F348" s="551"/>
      <c r="G348" s="195" t="s">
        <v>950</v>
      </c>
      <c r="H348" s="200" t="s">
        <v>760</v>
      </c>
      <c r="I348" s="200" t="s">
        <v>761</v>
      </c>
      <c r="J348" s="265">
        <v>1</v>
      </c>
      <c r="K348" s="196">
        <v>45323</v>
      </c>
      <c r="L348" s="196">
        <v>45747</v>
      </c>
      <c r="M348" s="263">
        <f t="shared" si="14"/>
        <v>60.571428571428569</v>
      </c>
      <c r="N348" s="341">
        <v>1</v>
      </c>
      <c r="O348" s="309" t="s">
        <v>987</v>
      </c>
      <c r="P348" s="361">
        <f t="shared" si="15"/>
        <v>1</v>
      </c>
      <c r="Q348" s="264" t="str" cm="1">
        <f t="array" aca="1" ref="Q348" ca="1">IF(ISNUMBER(P348),IF(P348=100%,"CUMPLIDA",IF(AND(ISNUMBER(L348),ISNUMBER(INDIRECT("FECHA_"&amp;$B348,1))), IF(L348&lt;=INDIRECT("FECHA_"&amp;$B348,1),"INCUMPLIDA","PROCESO"), "VERIFICAR FECHA")),"SIN VALOR AVANCE")</f>
        <v>CUMPLIDA</v>
      </c>
    </row>
    <row r="349" spans="1:17" ht="75.75">
      <c r="A349" s="357" t="s">
        <v>938</v>
      </c>
      <c r="B349" s="262" t="s">
        <v>27</v>
      </c>
      <c r="C349" s="548"/>
      <c r="D349" s="548"/>
      <c r="E349" s="551"/>
      <c r="F349" s="551"/>
      <c r="G349" s="195" t="s">
        <v>804</v>
      </c>
      <c r="H349" s="200" t="s">
        <v>804</v>
      </c>
      <c r="I349" s="200" t="s">
        <v>805</v>
      </c>
      <c r="J349" s="265">
        <v>1</v>
      </c>
      <c r="K349" s="196">
        <v>45323</v>
      </c>
      <c r="L349" s="196">
        <v>45747</v>
      </c>
      <c r="M349" s="263">
        <f t="shared" si="14"/>
        <v>60.571428571428569</v>
      </c>
      <c r="N349" s="341">
        <v>1</v>
      </c>
      <c r="O349" s="309" t="s">
        <v>988</v>
      </c>
      <c r="P349" s="361">
        <f t="shared" si="15"/>
        <v>1</v>
      </c>
      <c r="Q349" s="264" t="str" cm="1">
        <f t="array" aca="1" ref="Q349" ca="1">IF(ISNUMBER(P349),IF(P349=100%,"CUMPLIDA",IF(AND(ISNUMBER(L349),ISNUMBER(INDIRECT("FECHA_"&amp;$B349,1))), IF(L349&lt;=INDIRECT("FECHA_"&amp;$B349,1),"INCUMPLIDA","PROCESO"), "VERIFICAR FECHA")),"SIN VALOR AVANCE")</f>
        <v>CUMPLIDA</v>
      </c>
    </row>
    <row r="350" spans="1:17" ht="75.75">
      <c r="A350" s="357" t="s">
        <v>938</v>
      </c>
      <c r="B350" s="262" t="s">
        <v>27</v>
      </c>
      <c r="C350" s="548"/>
      <c r="D350" s="548"/>
      <c r="E350" s="551"/>
      <c r="F350" s="551"/>
      <c r="G350" s="195" t="s">
        <v>766</v>
      </c>
      <c r="H350" s="200" t="s">
        <v>767</v>
      </c>
      <c r="I350" s="200" t="s">
        <v>768</v>
      </c>
      <c r="J350" s="265">
        <v>1</v>
      </c>
      <c r="K350" s="196">
        <v>45231</v>
      </c>
      <c r="L350" s="196">
        <v>45747</v>
      </c>
      <c r="M350" s="263">
        <f t="shared" si="14"/>
        <v>73.714285714285708</v>
      </c>
      <c r="N350" s="341">
        <v>1</v>
      </c>
      <c r="O350" s="309" t="s">
        <v>988</v>
      </c>
      <c r="P350" s="361">
        <f t="shared" si="15"/>
        <v>1</v>
      </c>
      <c r="Q350" s="264" t="str" cm="1">
        <f t="array" aca="1" ref="Q350" ca="1">IF(ISNUMBER(P350),IF(P350=100%,"CUMPLIDA",IF(AND(ISNUMBER(L350),ISNUMBER(INDIRECT("FECHA_"&amp;$B350,1))), IF(L350&lt;=INDIRECT("FECHA_"&amp;$B350,1),"INCUMPLIDA","PROCESO"), "VERIFICAR FECHA")),"SIN VALOR AVANCE")</f>
        <v>CUMPLIDA</v>
      </c>
    </row>
    <row r="351" spans="1:17" ht="180.75">
      <c r="A351" s="357" t="s">
        <v>938</v>
      </c>
      <c r="B351" s="262" t="s">
        <v>27</v>
      </c>
      <c r="C351" s="548"/>
      <c r="D351" s="548"/>
      <c r="E351" s="551"/>
      <c r="F351" s="551"/>
      <c r="G351" s="195" t="s">
        <v>769</v>
      </c>
      <c r="H351" s="200" t="s">
        <v>769</v>
      </c>
      <c r="I351" s="200" t="s">
        <v>770</v>
      </c>
      <c r="J351" s="265">
        <v>1</v>
      </c>
      <c r="K351" s="196">
        <v>45323</v>
      </c>
      <c r="L351" s="196">
        <v>45747</v>
      </c>
      <c r="M351" s="263">
        <f t="shared" ref="M351:M414" si="16">(L351-K351)/7</f>
        <v>60.571428571428569</v>
      </c>
      <c r="N351" s="341">
        <v>1</v>
      </c>
      <c r="O351" s="309" t="s">
        <v>987</v>
      </c>
      <c r="P351" s="361">
        <f t="shared" si="15"/>
        <v>1</v>
      </c>
      <c r="Q351" s="264" t="str" cm="1">
        <f t="array" aca="1" ref="Q351" ca="1">IF(ISNUMBER(P351),IF(P351=100%,"CUMPLIDA",IF(AND(ISNUMBER(L351),ISNUMBER(INDIRECT("FECHA_"&amp;$B351,1))), IF(L351&lt;=INDIRECT("FECHA_"&amp;$B351,1),"INCUMPLIDA","PROCESO"), "VERIFICAR FECHA")),"SIN VALOR AVANCE")</f>
        <v>CUMPLIDA</v>
      </c>
    </row>
    <row r="352" spans="1:17" ht="75.75">
      <c r="A352" s="357" t="s">
        <v>938</v>
      </c>
      <c r="B352" s="262" t="s">
        <v>27</v>
      </c>
      <c r="C352" s="548"/>
      <c r="D352" s="548"/>
      <c r="E352" s="551"/>
      <c r="F352" s="551"/>
      <c r="G352" s="195" t="s">
        <v>371</v>
      </c>
      <c r="H352" s="200" t="s">
        <v>371</v>
      </c>
      <c r="I352" s="200" t="s">
        <v>771</v>
      </c>
      <c r="J352" s="265">
        <v>1</v>
      </c>
      <c r="K352" s="196">
        <v>45231</v>
      </c>
      <c r="L352" s="196">
        <v>45747</v>
      </c>
      <c r="M352" s="263">
        <f t="shared" si="16"/>
        <v>73.714285714285708</v>
      </c>
      <c r="N352" s="341">
        <v>1</v>
      </c>
      <c r="O352" s="309" t="s">
        <v>988</v>
      </c>
      <c r="P352" s="361">
        <f t="shared" si="15"/>
        <v>1</v>
      </c>
      <c r="Q352" s="264" t="str" cm="1">
        <f t="array" aca="1" ref="Q352" ca="1">IF(ISNUMBER(P352),IF(P352=100%,"CUMPLIDA",IF(AND(ISNUMBER(L352),ISNUMBER(INDIRECT("FECHA_"&amp;$B352,1))), IF(L352&lt;=INDIRECT("FECHA_"&amp;$B352,1),"INCUMPLIDA","PROCESO"), "VERIFICAR FECHA")),"SIN VALOR AVANCE")</f>
        <v>CUMPLIDA</v>
      </c>
    </row>
    <row r="353" spans="1:17" ht="225.75">
      <c r="A353" s="357" t="s">
        <v>938</v>
      </c>
      <c r="B353" s="262" t="s">
        <v>27</v>
      </c>
      <c r="C353" s="548"/>
      <c r="D353" s="548"/>
      <c r="E353" s="551"/>
      <c r="F353" s="551"/>
      <c r="G353" s="195" t="s">
        <v>772</v>
      </c>
      <c r="H353" s="200" t="s">
        <v>772</v>
      </c>
      <c r="I353" s="200" t="s">
        <v>773</v>
      </c>
      <c r="J353" s="265">
        <v>1</v>
      </c>
      <c r="K353" s="196">
        <v>45231</v>
      </c>
      <c r="L353" s="196">
        <v>45808</v>
      </c>
      <c r="M353" s="263">
        <f t="shared" si="16"/>
        <v>82.428571428571431</v>
      </c>
      <c r="N353" s="341">
        <v>1</v>
      </c>
      <c r="O353" s="309" t="s">
        <v>986</v>
      </c>
      <c r="P353" s="361">
        <f t="shared" si="15"/>
        <v>1</v>
      </c>
      <c r="Q353" s="264" t="str" cm="1">
        <f t="array" aca="1" ref="Q353" ca="1">IF(ISNUMBER(P353),IF(P353=100%,"CUMPLIDA",IF(AND(ISNUMBER(L353),ISNUMBER(INDIRECT("FECHA_"&amp;$B353,1))), IF(L353&lt;=INDIRECT("FECHA_"&amp;$B353,1),"INCUMPLIDA","PROCESO"), "VERIFICAR FECHA")),"SIN VALOR AVANCE")</f>
        <v>CUMPLIDA</v>
      </c>
    </row>
    <row r="354" spans="1:17" ht="75.75">
      <c r="A354" s="357" t="s">
        <v>938</v>
      </c>
      <c r="B354" s="262" t="s">
        <v>27</v>
      </c>
      <c r="C354" s="548"/>
      <c r="D354" s="548"/>
      <c r="E354" s="551"/>
      <c r="F354" s="551"/>
      <c r="G354" s="195" t="s">
        <v>169</v>
      </c>
      <c r="H354" s="200" t="s">
        <v>775</v>
      </c>
      <c r="I354" s="200" t="s">
        <v>776</v>
      </c>
      <c r="J354" s="265">
        <v>8</v>
      </c>
      <c r="K354" s="196">
        <v>45809</v>
      </c>
      <c r="L354" s="196">
        <v>46568</v>
      </c>
      <c r="M354" s="263">
        <f t="shared" si="16"/>
        <v>108.42857142857143</v>
      </c>
      <c r="N354" s="341">
        <v>0</v>
      </c>
      <c r="O354" s="309" t="s">
        <v>988</v>
      </c>
      <c r="P354" s="361">
        <f t="shared" si="15"/>
        <v>0</v>
      </c>
      <c r="Q354" s="264" t="str" cm="1">
        <f t="array" aca="1" ref="Q354" ca="1">IF(ISNUMBER(P354),IF(P354=100%,"CUMPLIDA",IF(AND(ISNUMBER(L354),ISNUMBER(INDIRECT("FECHA_"&amp;$B354,1))), IF(L354&lt;=INDIRECT("FECHA_"&amp;$B354,1),"INCUMPLIDA","PROCESO"), "VERIFICAR FECHA")),"SIN VALOR AVANCE")</f>
        <v>PROCESO</v>
      </c>
    </row>
    <row r="355" spans="1:17" ht="180.75">
      <c r="A355" s="357" t="s">
        <v>938</v>
      </c>
      <c r="B355" s="262" t="s">
        <v>27</v>
      </c>
      <c r="C355" s="548"/>
      <c r="D355" s="548"/>
      <c r="E355" s="551"/>
      <c r="F355" s="551"/>
      <c r="G355" s="195" t="s">
        <v>778</v>
      </c>
      <c r="H355" s="200" t="s">
        <v>779</v>
      </c>
      <c r="I355" s="200" t="s">
        <v>780</v>
      </c>
      <c r="J355" s="265">
        <v>1</v>
      </c>
      <c r="K355" s="196">
        <v>45809</v>
      </c>
      <c r="L355" s="196">
        <v>46568</v>
      </c>
      <c r="M355" s="263">
        <f t="shared" si="16"/>
        <v>108.42857142857143</v>
      </c>
      <c r="N355" s="341">
        <v>0</v>
      </c>
      <c r="O355" s="309" t="s">
        <v>987</v>
      </c>
      <c r="P355" s="361">
        <f t="shared" si="15"/>
        <v>0</v>
      </c>
      <c r="Q355" s="264" t="str" cm="1">
        <f t="array" aca="1" ref="Q355" ca="1">IF(ISNUMBER(P355),IF(P355=100%,"CUMPLIDA",IF(AND(ISNUMBER(L355),ISNUMBER(INDIRECT("FECHA_"&amp;$B355,1))), IF(L355&lt;=INDIRECT("FECHA_"&amp;$B355,1),"INCUMPLIDA","PROCESO"), "VERIFICAR FECHA")),"SIN VALOR AVANCE")</f>
        <v>PROCESO</v>
      </c>
    </row>
    <row r="356" spans="1:17" ht="225.75">
      <c r="A356" s="357" t="s">
        <v>938</v>
      </c>
      <c r="B356" s="262" t="s">
        <v>27</v>
      </c>
      <c r="C356" s="548"/>
      <c r="D356" s="548"/>
      <c r="E356" s="551"/>
      <c r="F356" s="551"/>
      <c r="G356" s="195" t="s">
        <v>781</v>
      </c>
      <c r="H356" s="200" t="s">
        <v>782</v>
      </c>
      <c r="I356" s="200" t="s">
        <v>813</v>
      </c>
      <c r="J356" s="265">
        <v>2</v>
      </c>
      <c r="K356" s="196">
        <v>45809</v>
      </c>
      <c r="L356" s="196">
        <v>46568</v>
      </c>
      <c r="M356" s="263">
        <f t="shared" si="16"/>
        <v>108.42857142857143</v>
      </c>
      <c r="N356" s="341">
        <v>0</v>
      </c>
      <c r="O356" s="309" t="s">
        <v>986</v>
      </c>
      <c r="P356" s="361">
        <f t="shared" si="15"/>
        <v>0</v>
      </c>
      <c r="Q356" s="264" t="str" cm="1">
        <f t="array" aca="1" ref="Q356" ca="1">IF(ISNUMBER(P356),IF(P356=100%,"CUMPLIDA",IF(AND(ISNUMBER(L356),ISNUMBER(INDIRECT("FECHA_"&amp;$B356,1))), IF(L356&lt;=INDIRECT("FECHA_"&amp;$B356,1),"INCUMPLIDA","PROCESO"), "VERIFICAR FECHA")),"SIN VALOR AVANCE")</f>
        <v>PROCESO</v>
      </c>
    </row>
    <row r="357" spans="1:17" ht="105.75">
      <c r="A357" s="357" t="s">
        <v>938</v>
      </c>
      <c r="B357" s="262" t="s">
        <v>27</v>
      </c>
      <c r="C357" s="548"/>
      <c r="D357" s="548"/>
      <c r="E357" s="551"/>
      <c r="F357" s="551"/>
      <c r="G357" s="300" t="s">
        <v>989</v>
      </c>
      <c r="H357" s="301" t="s">
        <v>989</v>
      </c>
      <c r="I357" s="301" t="s">
        <v>990</v>
      </c>
      <c r="J357" s="341">
        <v>1</v>
      </c>
      <c r="K357" s="342">
        <v>42795</v>
      </c>
      <c r="L357" s="342">
        <v>42855</v>
      </c>
      <c r="M357" s="263">
        <f t="shared" si="16"/>
        <v>8.5714285714285712</v>
      </c>
      <c r="N357" s="341">
        <v>1</v>
      </c>
      <c r="O357" s="200" t="s">
        <v>991</v>
      </c>
      <c r="P357" s="302">
        <f t="shared" si="15"/>
        <v>1</v>
      </c>
      <c r="Q357" s="264" t="str" cm="1">
        <f t="array" aca="1" ref="Q357" ca="1">IF(ISNUMBER(P357),IF(P357=100%,"CUMPLIDA",IF(AND(ISNUMBER(L357),ISNUMBER(INDIRECT("FECHA_"&amp;$B357,1))), IF(L357&lt;=INDIRECT("FECHA_"&amp;$B357,1),"INCUMPLIDA","PROCESO"), "VERIFICAR FECHA")),"SIN VALOR AVANCE")</f>
        <v>CUMPLIDA</v>
      </c>
    </row>
    <row r="358" spans="1:17" ht="120.75">
      <c r="A358" s="357" t="s">
        <v>938</v>
      </c>
      <c r="B358" s="262" t="s">
        <v>27</v>
      </c>
      <c r="C358" s="548"/>
      <c r="D358" s="548"/>
      <c r="E358" s="551"/>
      <c r="F358" s="551"/>
      <c r="G358" s="300" t="s">
        <v>992</v>
      </c>
      <c r="H358" s="301" t="s">
        <v>992</v>
      </c>
      <c r="I358" s="301" t="s">
        <v>993</v>
      </c>
      <c r="J358" s="341">
        <v>1</v>
      </c>
      <c r="K358" s="342">
        <v>42855</v>
      </c>
      <c r="L358" s="342">
        <v>42916</v>
      </c>
      <c r="M358" s="263">
        <f t="shared" si="16"/>
        <v>8.7142857142857135</v>
      </c>
      <c r="N358" s="341">
        <v>1</v>
      </c>
      <c r="O358" s="200" t="s">
        <v>994</v>
      </c>
      <c r="P358" s="302">
        <f t="shared" si="15"/>
        <v>1</v>
      </c>
      <c r="Q358" s="264" t="str" cm="1">
        <f t="array" aca="1" ref="Q358" ca="1">IF(ISNUMBER(P358),IF(P358=100%,"CUMPLIDA",IF(AND(ISNUMBER(L358),ISNUMBER(INDIRECT("FECHA_"&amp;$B358,1))), IF(L358&lt;=INDIRECT("FECHA_"&amp;$B358,1),"INCUMPLIDA","PROCESO"), "VERIFICAR FECHA")),"SIN VALOR AVANCE")</f>
        <v>CUMPLIDA</v>
      </c>
    </row>
    <row r="359" spans="1:17" ht="285.75">
      <c r="A359" s="357" t="s">
        <v>938</v>
      </c>
      <c r="B359" s="262" t="s">
        <v>27</v>
      </c>
      <c r="C359" s="548" t="s">
        <v>995</v>
      </c>
      <c r="D359" s="548" t="s">
        <v>996</v>
      </c>
      <c r="E359" s="551" t="s">
        <v>997</v>
      </c>
      <c r="F359" s="551" t="s">
        <v>998</v>
      </c>
      <c r="G359" s="566" t="s">
        <v>999</v>
      </c>
      <c r="H359" s="352" t="s">
        <v>944</v>
      </c>
      <c r="I359" s="200" t="s">
        <v>945</v>
      </c>
      <c r="J359" s="341">
        <v>1</v>
      </c>
      <c r="K359" s="342">
        <v>45231</v>
      </c>
      <c r="L359" s="342">
        <v>45504</v>
      </c>
      <c r="M359" s="263">
        <f t="shared" si="16"/>
        <v>39</v>
      </c>
      <c r="N359" s="341">
        <v>1</v>
      </c>
      <c r="O359" s="309" t="s">
        <v>946</v>
      </c>
      <c r="P359" s="361">
        <f t="shared" si="15"/>
        <v>1</v>
      </c>
      <c r="Q359" s="264" t="str" cm="1">
        <f t="array" aca="1" ref="Q359" ca="1">IF(ISNUMBER(P359),IF(P359=100%,"CUMPLIDA",IF(AND(ISNUMBER(L359),ISNUMBER(INDIRECT("FECHA_"&amp;$B359,1))), IF(L359&lt;=INDIRECT("FECHA_"&amp;$B359,1),"INCUMPLIDA","PROCESO"), "VERIFICAR FECHA")),"SIN VALOR AVANCE")</f>
        <v>CUMPLIDA</v>
      </c>
    </row>
    <row r="360" spans="1:17" ht="225.75">
      <c r="A360" s="357" t="s">
        <v>938</v>
      </c>
      <c r="B360" s="262" t="s">
        <v>27</v>
      </c>
      <c r="C360" s="548"/>
      <c r="D360" s="548"/>
      <c r="E360" s="551"/>
      <c r="F360" s="551"/>
      <c r="G360" s="566"/>
      <c r="H360" s="352" t="s">
        <v>947</v>
      </c>
      <c r="I360" s="200" t="s">
        <v>948</v>
      </c>
      <c r="J360" s="341">
        <v>1</v>
      </c>
      <c r="K360" s="342">
        <v>45231</v>
      </c>
      <c r="L360" s="342">
        <v>45504</v>
      </c>
      <c r="M360" s="263">
        <f t="shared" si="16"/>
        <v>39</v>
      </c>
      <c r="N360" s="341">
        <v>1</v>
      </c>
      <c r="O360" s="309" t="s">
        <v>1000</v>
      </c>
      <c r="P360" s="361">
        <f t="shared" si="15"/>
        <v>1</v>
      </c>
      <c r="Q360" s="264" t="str" cm="1">
        <f t="array" aca="1" ref="Q360" ca="1">IF(ISNUMBER(P360),IF(P360=100%,"CUMPLIDA",IF(AND(ISNUMBER(L360),ISNUMBER(INDIRECT("FECHA_"&amp;$B360,1))), IF(L360&lt;=INDIRECT("FECHA_"&amp;$B360,1),"INCUMPLIDA","PROCESO"), "VERIFICAR FECHA")),"SIN VALOR AVANCE")</f>
        <v>CUMPLIDA</v>
      </c>
    </row>
    <row r="361" spans="1:17" ht="180.75">
      <c r="A361" s="357" t="s">
        <v>938</v>
      </c>
      <c r="B361" s="262" t="s">
        <v>27</v>
      </c>
      <c r="C361" s="548"/>
      <c r="D361" s="548"/>
      <c r="E361" s="551"/>
      <c r="F361" s="551"/>
      <c r="G361" s="195" t="s">
        <v>950</v>
      </c>
      <c r="H361" s="200" t="s">
        <v>760</v>
      </c>
      <c r="I361" s="200" t="s">
        <v>761</v>
      </c>
      <c r="J361" s="265">
        <v>1</v>
      </c>
      <c r="K361" s="196">
        <v>45323</v>
      </c>
      <c r="L361" s="196">
        <v>45747</v>
      </c>
      <c r="M361" s="263">
        <f t="shared" si="16"/>
        <v>60.571428571428569</v>
      </c>
      <c r="N361" s="341">
        <v>1</v>
      </c>
      <c r="O361" s="309" t="s">
        <v>1001</v>
      </c>
      <c r="P361" s="361">
        <f t="shared" si="15"/>
        <v>1</v>
      </c>
      <c r="Q361" s="264" t="str" cm="1">
        <f t="array" aca="1" ref="Q361" ca="1">IF(ISNUMBER(P361),IF(P361=100%,"CUMPLIDA",IF(AND(ISNUMBER(L361),ISNUMBER(INDIRECT("FECHA_"&amp;$B361,1))), IF(L361&lt;=INDIRECT("FECHA_"&amp;$B361,1),"INCUMPLIDA","PROCESO"), "VERIFICAR FECHA")),"SIN VALOR AVANCE")</f>
        <v>CUMPLIDA</v>
      </c>
    </row>
    <row r="362" spans="1:17" ht="75.75">
      <c r="A362" s="357" t="s">
        <v>938</v>
      </c>
      <c r="B362" s="262" t="s">
        <v>27</v>
      </c>
      <c r="C362" s="548"/>
      <c r="D362" s="548"/>
      <c r="E362" s="551"/>
      <c r="F362" s="551"/>
      <c r="G362" s="195" t="s">
        <v>804</v>
      </c>
      <c r="H362" s="200" t="s">
        <v>804</v>
      </c>
      <c r="I362" s="200" t="s">
        <v>805</v>
      </c>
      <c r="J362" s="265">
        <v>1</v>
      </c>
      <c r="K362" s="196">
        <v>45323</v>
      </c>
      <c r="L362" s="196">
        <v>45747</v>
      </c>
      <c r="M362" s="263">
        <f t="shared" si="16"/>
        <v>60.571428571428569</v>
      </c>
      <c r="N362" s="341">
        <v>1</v>
      </c>
      <c r="O362" s="309" t="s">
        <v>988</v>
      </c>
      <c r="P362" s="361">
        <f t="shared" si="15"/>
        <v>1</v>
      </c>
      <c r="Q362" s="264" t="str" cm="1">
        <f t="array" aca="1" ref="Q362" ca="1">IF(ISNUMBER(P362),IF(P362=100%,"CUMPLIDA",IF(AND(ISNUMBER(L362),ISNUMBER(INDIRECT("FECHA_"&amp;$B362,1))), IF(L362&lt;=INDIRECT("FECHA_"&amp;$B362,1),"INCUMPLIDA","PROCESO"), "VERIFICAR FECHA")),"SIN VALOR AVANCE")</f>
        <v>CUMPLIDA</v>
      </c>
    </row>
    <row r="363" spans="1:17" ht="75.75">
      <c r="A363" s="357" t="s">
        <v>938</v>
      </c>
      <c r="B363" s="262" t="s">
        <v>27</v>
      </c>
      <c r="C363" s="548"/>
      <c r="D363" s="548"/>
      <c r="E363" s="551"/>
      <c r="F363" s="551"/>
      <c r="G363" s="195" t="s">
        <v>766</v>
      </c>
      <c r="H363" s="200" t="s">
        <v>767</v>
      </c>
      <c r="I363" s="200" t="s">
        <v>768</v>
      </c>
      <c r="J363" s="265">
        <v>1</v>
      </c>
      <c r="K363" s="196">
        <v>45231</v>
      </c>
      <c r="L363" s="196">
        <v>45747</v>
      </c>
      <c r="M363" s="263">
        <f t="shared" si="16"/>
        <v>73.714285714285708</v>
      </c>
      <c r="N363" s="341">
        <v>1</v>
      </c>
      <c r="O363" s="309" t="s">
        <v>988</v>
      </c>
      <c r="P363" s="361">
        <f t="shared" si="15"/>
        <v>1</v>
      </c>
      <c r="Q363" s="264" t="str" cm="1">
        <f t="array" aca="1" ref="Q363" ca="1">IF(ISNUMBER(P363),IF(P363=100%,"CUMPLIDA",IF(AND(ISNUMBER(L363),ISNUMBER(INDIRECT("FECHA_"&amp;$B363,1))), IF(L363&lt;=INDIRECT("FECHA_"&amp;$B363,1),"INCUMPLIDA","PROCESO"), "VERIFICAR FECHA")),"SIN VALOR AVANCE")</f>
        <v>CUMPLIDA</v>
      </c>
    </row>
    <row r="364" spans="1:17" ht="180.75">
      <c r="A364" s="357" t="s">
        <v>938</v>
      </c>
      <c r="B364" s="262" t="s">
        <v>27</v>
      </c>
      <c r="C364" s="548"/>
      <c r="D364" s="548"/>
      <c r="E364" s="551"/>
      <c r="F364" s="551"/>
      <c r="G364" s="195" t="s">
        <v>769</v>
      </c>
      <c r="H364" s="200" t="s">
        <v>769</v>
      </c>
      <c r="I364" s="200" t="s">
        <v>770</v>
      </c>
      <c r="J364" s="265">
        <v>1</v>
      </c>
      <c r="K364" s="196">
        <v>45323</v>
      </c>
      <c r="L364" s="196">
        <v>45747</v>
      </c>
      <c r="M364" s="263">
        <f t="shared" si="16"/>
        <v>60.571428571428569</v>
      </c>
      <c r="N364" s="341">
        <v>1</v>
      </c>
      <c r="O364" s="309" t="s">
        <v>1001</v>
      </c>
      <c r="P364" s="361">
        <f t="shared" si="15"/>
        <v>1</v>
      </c>
      <c r="Q364" s="264" t="str" cm="1">
        <f t="array" aca="1" ref="Q364" ca="1">IF(ISNUMBER(P364),IF(P364=100%,"CUMPLIDA",IF(AND(ISNUMBER(L364),ISNUMBER(INDIRECT("FECHA_"&amp;$B364,1))), IF(L364&lt;=INDIRECT("FECHA_"&amp;$B364,1),"INCUMPLIDA","PROCESO"), "VERIFICAR FECHA")),"SIN VALOR AVANCE")</f>
        <v>CUMPLIDA</v>
      </c>
    </row>
    <row r="365" spans="1:17" ht="75.75">
      <c r="A365" s="357" t="s">
        <v>938</v>
      </c>
      <c r="B365" s="262" t="s">
        <v>27</v>
      </c>
      <c r="C365" s="548"/>
      <c r="D365" s="548"/>
      <c r="E365" s="551"/>
      <c r="F365" s="551"/>
      <c r="G365" s="195" t="s">
        <v>371</v>
      </c>
      <c r="H365" s="200" t="s">
        <v>371</v>
      </c>
      <c r="I365" s="200" t="s">
        <v>771</v>
      </c>
      <c r="J365" s="265">
        <v>1</v>
      </c>
      <c r="K365" s="196">
        <v>45231</v>
      </c>
      <c r="L365" s="196">
        <v>45747</v>
      </c>
      <c r="M365" s="263">
        <f t="shared" si="16"/>
        <v>73.714285714285708</v>
      </c>
      <c r="N365" s="341">
        <v>1</v>
      </c>
      <c r="O365" s="309" t="s">
        <v>988</v>
      </c>
      <c r="P365" s="361">
        <f t="shared" si="15"/>
        <v>1</v>
      </c>
      <c r="Q365" s="264" t="str" cm="1">
        <f t="array" aca="1" ref="Q365" ca="1">IF(ISNUMBER(P365),IF(P365=100%,"CUMPLIDA",IF(AND(ISNUMBER(L365),ISNUMBER(INDIRECT("FECHA_"&amp;$B365,1))), IF(L365&lt;=INDIRECT("FECHA_"&amp;$B365,1),"INCUMPLIDA","PROCESO"), "VERIFICAR FECHA")),"SIN VALOR AVANCE")</f>
        <v>CUMPLIDA</v>
      </c>
    </row>
    <row r="366" spans="1:17" ht="225.75">
      <c r="A366" s="357" t="s">
        <v>938</v>
      </c>
      <c r="B366" s="262" t="s">
        <v>27</v>
      </c>
      <c r="C366" s="548"/>
      <c r="D366" s="548"/>
      <c r="E366" s="551"/>
      <c r="F366" s="551"/>
      <c r="G366" s="195" t="s">
        <v>772</v>
      </c>
      <c r="H366" s="200" t="s">
        <v>772</v>
      </c>
      <c r="I366" s="200" t="s">
        <v>773</v>
      </c>
      <c r="J366" s="265">
        <v>1</v>
      </c>
      <c r="K366" s="196">
        <v>45231</v>
      </c>
      <c r="L366" s="196">
        <v>45808</v>
      </c>
      <c r="M366" s="263">
        <f t="shared" si="16"/>
        <v>82.428571428571431</v>
      </c>
      <c r="N366" s="341">
        <v>1</v>
      </c>
      <c r="O366" s="309" t="s">
        <v>1000</v>
      </c>
      <c r="P366" s="361">
        <f t="shared" si="15"/>
        <v>1</v>
      </c>
      <c r="Q366" s="264" t="str" cm="1">
        <f t="array" aca="1" ref="Q366" ca="1">IF(ISNUMBER(P366),IF(P366=100%,"CUMPLIDA",IF(AND(ISNUMBER(L366),ISNUMBER(INDIRECT("FECHA_"&amp;$B366,1))), IF(L366&lt;=INDIRECT("FECHA_"&amp;$B366,1),"INCUMPLIDA","PROCESO"), "VERIFICAR FECHA")),"SIN VALOR AVANCE")</f>
        <v>CUMPLIDA</v>
      </c>
    </row>
    <row r="367" spans="1:17" ht="75.75">
      <c r="A367" s="357" t="s">
        <v>938</v>
      </c>
      <c r="B367" s="262" t="s">
        <v>27</v>
      </c>
      <c r="C367" s="548"/>
      <c r="D367" s="548"/>
      <c r="E367" s="551"/>
      <c r="F367" s="551"/>
      <c r="G367" s="195" t="s">
        <v>169</v>
      </c>
      <c r="H367" s="200" t="s">
        <v>775</v>
      </c>
      <c r="I367" s="200" t="s">
        <v>776</v>
      </c>
      <c r="J367" s="265">
        <v>8</v>
      </c>
      <c r="K367" s="196">
        <v>45809</v>
      </c>
      <c r="L367" s="196">
        <v>46568</v>
      </c>
      <c r="M367" s="263">
        <f t="shared" si="16"/>
        <v>108.42857142857143</v>
      </c>
      <c r="N367" s="341">
        <v>0</v>
      </c>
      <c r="O367" s="309" t="s">
        <v>988</v>
      </c>
      <c r="P367" s="361">
        <f t="shared" si="15"/>
        <v>0</v>
      </c>
      <c r="Q367" s="264" t="str" cm="1">
        <f t="array" aca="1" ref="Q367" ca="1">IF(ISNUMBER(P367),IF(P367=100%,"CUMPLIDA",IF(AND(ISNUMBER(L367),ISNUMBER(INDIRECT("FECHA_"&amp;$B367,1))), IF(L367&lt;=INDIRECT("FECHA_"&amp;$B367,1),"INCUMPLIDA","PROCESO"), "VERIFICAR FECHA")),"SIN VALOR AVANCE")</f>
        <v>PROCESO</v>
      </c>
    </row>
    <row r="368" spans="1:17" ht="180.75">
      <c r="A368" s="357" t="s">
        <v>938</v>
      </c>
      <c r="B368" s="262" t="s">
        <v>27</v>
      </c>
      <c r="C368" s="548"/>
      <c r="D368" s="548"/>
      <c r="E368" s="551"/>
      <c r="F368" s="551"/>
      <c r="G368" s="195" t="s">
        <v>778</v>
      </c>
      <c r="H368" s="200" t="s">
        <v>779</v>
      </c>
      <c r="I368" s="200" t="s">
        <v>780</v>
      </c>
      <c r="J368" s="265">
        <v>1</v>
      </c>
      <c r="K368" s="196">
        <v>45809</v>
      </c>
      <c r="L368" s="196">
        <v>46568</v>
      </c>
      <c r="M368" s="263">
        <f t="shared" si="16"/>
        <v>108.42857142857143</v>
      </c>
      <c r="N368" s="341">
        <v>0</v>
      </c>
      <c r="O368" s="309" t="s">
        <v>1001</v>
      </c>
      <c r="P368" s="361">
        <f t="shared" si="15"/>
        <v>0</v>
      </c>
      <c r="Q368" s="264" t="str" cm="1">
        <f t="array" aca="1" ref="Q368" ca="1">IF(ISNUMBER(P368),IF(P368=100%,"CUMPLIDA",IF(AND(ISNUMBER(L368),ISNUMBER(INDIRECT("FECHA_"&amp;$B368,1))), IF(L368&lt;=INDIRECT("FECHA_"&amp;$B368,1),"INCUMPLIDA","PROCESO"), "VERIFICAR FECHA")),"SIN VALOR AVANCE")</f>
        <v>PROCESO</v>
      </c>
    </row>
    <row r="369" spans="1:17" ht="225.75">
      <c r="A369" s="357" t="s">
        <v>938</v>
      </c>
      <c r="B369" s="262" t="s">
        <v>27</v>
      </c>
      <c r="C369" s="548"/>
      <c r="D369" s="548"/>
      <c r="E369" s="551"/>
      <c r="F369" s="551"/>
      <c r="G369" s="195" t="s">
        <v>781</v>
      </c>
      <c r="H369" s="200" t="s">
        <v>782</v>
      </c>
      <c r="I369" s="200" t="s">
        <v>813</v>
      </c>
      <c r="J369" s="265">
        <v>2</v>
      </c>
      <c r="K369" s="196">
        <v>45809</v>
      </c>
      <c r="L369" s="196">
        <v>46568</v>
      </c>
      <c r="M369" s="263">
        <f t="shared" si="16"/>
        <v>108.42857142857143</v>
      </c>
      <c r="N369" s="341">
        <v>0</v>
      </c>
      <c r="O369" s="309" t="s">
        <v>1000</v>
      </c>
      <c r="P369" s="361">
        <f t="shared" si="15"/>
        <v>0</v>
      </c>
      <c r="Q369" s="264" t="str" cm="1">
        <f t="array" aca="1" ref="Q369" ca="1">IF(ISNUMBER(P369),IF(P369=100%,"CUMPLIDA",IF(AND(ISNUMBER(L369),ISNUMBER(INDIRECT("FECHA_"&amp;$B369,1))), IF(L369&lt;=INDIRECT("FECHA_"&amp;$B369,1),"INCUMPLIDA","PROCESO"), "VERIFICAR FECHA")),"SIN VALOR AVANCE")</f>
        <v>PROCESO</v>
      </c>
    </row>
    <row r="370" spans="1:17" ht="286.5">
      <c r="A370" s="357" t="s">
        <v>938</v>
      </c>
      <c r="B370" s="262" t="s">
        <v>27</v>
      </c>
      <c r="C370" s="548" t="s">
        <v>1002</v>
      </c>
      <c r="D370" s="548" t="s">
        <v>1003</v>
      </c>
      <c r="E370" s="551" t="s">
        <v>1004</v>
      </c>
      <c r="F370" s="551" t="s">
        <v>1005</v>
      </c>
      <c r="G370" s="308" t="s">
        <v>1006</v>
      </c>
      <c r="H370" s="218" t="s">
        <v>1006</v>
      </c>
      <c r="I370" s="362" t="s">
        <v>1007</v>
      </c>
      <c r="J370" s="341">
        <v>1</v>
      </c>
      <c r="K370" s="342">
        <v>45139</v>
      </c>
      <c r="L370" s="342">
        <v>45716</v>
      </c>
      <c r="M370" s="263">
        <f t="shared" si="16"/>
        <v>82.428571428571431</v>
      </c>
      <c r="N370" s="341">
        <v>1</v>
      </c>
      <c r="O370" s="218" t="s">
        <v>1008</v>
      </c>
      <c r="P370" s="302">
        <f t="shared" si="15"/>
        <v>1</v>
      </c>
      <c r="Q370" s="264" t="str" cm="1">
        <f t="array" aca="1" ref="Q370" ca="1">IF(ISNUMBER(P370),IF(P370=100%,"CUMPLIDA",IF(AND(ISNUMBER(L370),ISNUMBER(INDIRECT("FECHA_"&amp;$B370,1))), IF(L370&lt;=INDIRECT("FECHA_"&amp;$B370,1),"INCUMPLIDA","PROCESO"), "VERIFICAR FECHA")),"SIN VALOR AVANCE")</f>
        <v>CUMPLIDA</v>
      </c>
    </row>
    <row r="371" spans="1:17" ht="135.75">
      <c r="A371" s="357" t="s">
        <v>938</v>
      </c>
      <c r="B371" s="262" t="s">
        <v>27</v>
      </c>
      <c r="C371" s="548"/>
      <c r="D371" s="548"/>
      <c r="E371" s="551"/>
      <c r="F371" s="551"/>
      <c r="G371" s="308" t="s">
        <v>1009</v>
      </c>
      <c r="H371" s="218" t="s">
        <v>1009</v>
      </c>
      <c r="I371" s="218" t="s">
        <v>1010</v>
      </c>
      <c r="J371" s="341">
        <v>1</v>
      </c>
      <c r="K371" s="342">
        <v>45139</v>
      </c>
      <c r="L371" s="342">
        <v>45351</v>
      </c>
      <c r="M371" s="263">
        <f t="shared" si="16"/>
        <v>30.285714285714285</v>
      </c>
      <c r="N371" s="341">
        <v>1</v>
      </c>
      <c r="O371" s="218" t="s">
        <v>1011</v>
      </c>
      <c r="P371" s="302">
        <f t="shared" si="15"/>
        <v>1</v>
      </c>
      <c r="Q371" s="264" t="str" cm="1">
        <f t="array" aca="1" ref="Q371" ca="1">IF(ISNUMBER(P371),IF(P371=100%,"CUMPLIDA",IF(AND(ISNUMBER(L371),ISNUMBER(INDIRECT("FECHA_"&amp;$B371,1))), IF(L371&lt;=INDIRECT("FECHA_"&amp;$B371,1),"INCUMPLIDA","PROCESO"), "VERIFICAR FECHA")),"SIN VALOR AVANCE")</f>
        <v>CUMPLIDA</v>
      </c>
    </row>
    <row r="372" spans="1:17" ht="135.75">
      <c r="A372" s="357" t="s">
        <v>938</v>
      </c>
      <c r="B372" s="262" t="s">
        <v>27</v>
      </c>
      <c r="C372" s="548"/>
      <c r="D372" s="548"/>
      <c r="E372" s="551"/>
      <c r="F372" s="551"/>
      <c r="G372" s="308" t="s">
        <v>1012</v>
      </c>
      <c r="H372" s="218" t="s">
        <v>1012</v>
      </c>
      <c r="I372" s="218" t="s">
        <v>1013</v>
      </c>
      <c r="J372" s="341">
        <v>6</v>
      </c>
      <c r="K372" s="342">
        <v>45139</v>
      </c>
      <c r="L372" s="342">
        <v>45351</v>
      </c>
      <c r="M372" s="263">
        <f t="shared" si="16"/>
        <v>30.285714285714285</v>
      </c>
      <c r="N372" s="341">
        <v>6</v>
      </c>
      <c r="O372" s="218" t="s">
        <v>1011</v>
      </c>
      <c r="P372" s="302">
        <f t="shared" si="15"/>
        <v>1</v>
      </c>
      <c r="Q372" s="264" t="str" cm="1">
        <f t="array" aca="1" ref="Q372" ca="1">IF(ISNUMBER(P372),IF(P372=100%,"CUMPLIDA",IF(AND(ISNUMBER(L372),ISNUMBER(INDIRECT("FECHA_"&amp;$B372,1))), IF(L372&lt;=INDIRECT("FECHA_"&amp;$B372,1),"INCUMPLIDA","PROCESO"), "VERIFICAR FECHA")),"SIN VALOR AVANCE")</f>
        <v>CUMPLIDA</v>
      </c>
    </row>
    <row r="373" spans="1:17" ht="255.75">
      <c r="A373" s="357" t="s">
        <v>938</v>
      </c>
      <c r="B373" s="262" t="s">
        <v>27</v>
      </c>
      <c r="C373" s="548"/>
      <c r="D373" s="548"/>
      <c r="E373" s="551"/>
      <c r="F373" s="551"/>
      <c r="G373" s="308" t="s">
        <v>1014</v>
      </c>
      <c r="H373" s="218" t="s">
        <v>1014</v>
      </c>
      <c r="I373" s="218" t="s">
        <v>1015</v>
      </c>
      <c r="J373" s="302">
        <v>1</v>
      </c>
      <c r="K373" s="342">
        <v>45139</v>
      </c>
      <c r="L373" s="342">
        <v>45351</v>
      </c>
      <c r="M373" s="263">
        <f t="shared" si="16"/>
        <v>30.285714285714285</v>
      </c>
      <c r="N373" s="302">
        <v>1</v>
      </c>
      <c r="O373" s="218" t="s">
        <v>1016</v>
      </c>
      <c r="P373" s="302">
        <f t="shared" si="15"/>
        <v>1</v>
      </c>
      <c r="Q373" s="264" t="str" cm="1">
        <f t="array" aca="1" ref="Q373" ca="1">IF(ISNUMBER(P373),IF(P373=100%,"CUMPLIDA",IF(AND(ISNUMBER(L373),ISNUMBER(INDIRECT("FECHA_"&amp;$B373,1))), IF(L373&lt;=INDIRECT("FECHA_"&amp;$B373,1),"INCUMPLIDA","PROCESO"), "VERIFICAR FECHA")),"SIN VALOR AVANCE")</f>
        <v>CUMPLIDA</v>
      </c>
    </row>
    <row r="374" spans="1:17" ht="270.75">
      <c r="A374" s="357" t="s">
        <v>938</v>
      </c>
      <c r="B374" s="262" t="s">
        <v>27</v>
      </c>
      <c r="C374" s="548"/>
      <c r="D374" s="548"/>
      <c r="E374" s="551"/>
      <c r="F374" s="551"/>
      <c r="G374" s="308" t="s">
        <v>1017</v>
      </c>
      <c r="H374" s="218" t="s">
        <v>1017</v>
      </c>
      <c r="I374" s="218" t="s">
        <v>1018</v>
      </c>
      <c r="J374" s="341">
        <v>1</v>
      </c>
      <c r="K374" s="342">
        <v>45306</v>
      </c>
      <c r="L374" s="342">
        <v>45504</v>
      </c>
      <c r="M374" s="263">
        <f t="shared" si="16"/>
        <v>28.285714285714285</v>
      </c>
      <c r="N374" s="341">
        <v>1</v>
      </c>
      <c r="O374" s="218" t="s">
        <v>1019</v>
      </c>
      <c r="P374" s="302">
        <f t="shared" si="15"/>
        <v>1</v>
      </c>
      <c r="Q374" s="264" t="str" cm="1">
        <f t="array" aca="1" ref="Q374" ca="1">IF(ISNUMBER(P374),IF(P374=100%,"CUMPLIDA",IF(AND(ISNUMBER(L374),ISNUMBER(INDIRECT("FECHA_"&amp;$B374,1))), IF(L374&lt;=INDIRECT("FECHA_"&amp;$B374,1),"INCUMPLIDA","PROCESO"), "VERIFICAR FECHA")),"SIN VALOR AVANCE")</f>
        <v>CUMPLIDA</v>
      </c>
    </row>
    <row r="375" spans="1:17" ht="195.75">
      <c r="A375" s="357" t="s">
        <v>938</v>
      </c>
      <c r="B375" s="262" t="s">
        <v>27</v>
      </c>
      <c r="C375" s="548"/>
      <c r="D375" s="548"/>
      <c r="E375" s="551"/>
      <c r="F375" s="551"/>
      <c r="G375" s="308" t="s">
        <v>1020</v>
      </c>
      <c r="H375" s="218" t="s">
        <v>1020</v>
      </c>
      <c r="I375" s="218" t="s">
        <v>1021</v>
      </c>
      <c r="J375" s="341">
        <v>1</v>
      </c>
      <c r="K375" s="342">
        <v>45505</v>
      </c>
      <c r="L375" s="342">
        <v>45596</v>
      </c>
      <c r="M375" s="263">
        <f t="shared" si="16"/>
        <v>13</v>
      </c>
      <c r="N375" s="341">
        <v>1</v>
      </c>
      <c r="O375" s="218" t="s">
        <v>1022</v>
      </c>
      <c r="P375" s="302">
        <f t="shared" si="15"/>
        <v>1</v>
      </c>
      <c r="Q375" s="264" t="str" cm="1">
        <f t="array" aca="1" ref="Q375" ca="1">IF(ISNUMBER(P375),IF(P375=100%,"CUMPLIDA",IF(AND(ISNUMBER(L375),ISNUMBER(INDIRECT("FECHA_"&amp;$B375,1))), IF(L375&lt;=INDIRECT("FECHA_"&amp;$B375,1),"INCUMPLIDA","PROCESO"), "VERIFICAR FECHA")),"SIN VALOR AVANCE")</f>
        <v>CUMPLIDA</v>
      </c>
    </row>
    <row r="376" spans="1:17" ht="195.75">
      <c r="A376" s="357" t="s">
        <v>938</v>
      </c>
      <c r="B376" s="262" t="s">
        <v>27</v>
      </c>
      <c r="C376" s="548"/>
      <c r="D376" s="548"/>
      <c r="E376" s="551"/>
      <c r="F376" s="551"/>
      <c r="G376" s="308" t="s">
        <v>1023</v>
      </c>
      <c r="H376" s="218" t="s">
        <v>1023</v>
      </c>
      <c r="I376" s="218" t="s">
        <v>1024</v>
      </c>
      <c r="J376" s="341">
        <v>1</v>
      </c>
      <c r="K376" s="342">
        <v>45597</v>
      </c>
      <c r="L376" s="342">
        <v>45869</v>
      </c>
      <c r="M376" s="263">
        <f t="shared" si="16"/>
        <v>38.857142857142854</v>
      </c>
      <c r="N376" s="341">
        <v>1</v>
      </c>
      <c r="O376" s="218" t="s">
        <v>1025</v>
      </c>
      <c r="P376" s="302">
        <f t="shared" si="15"/>
        <v>1</v>
      </c>
      <c r="Q376" s="264" t="str" cm="1">
        <f t="array" aca="1" ref="Q376" ca="1">IF(ISNUMBER(P376),IF(P376=100%,"CUMPLIDA",IF(AND(ISNUMBER(L376),ISNUMBER(INDIRECT("FECHA_"&amp;$B376,1))), IF(L376&lt;=INDIRECT("FECHA_"&amp;$B376,1),"INCUMPLIDA","PROCESO"), "VERIFICAR FECHA")),"SIN VALOR AVANCE")</f>
        <v>CUMPLIDA</v>
      </c>
    </row>
    <row r="377" spans="1:17" ht="195.75">
      <c r="A377" s="357" t="s">
        <v>938</v>
      </c>
      <c r="B377" s="262" t="s">
        <v>27</v>
      </c>
      <c r="C377" s="548"/>
      <c r="D377" s="548"/>
      <c r="E377" s="551"/>
      <c r="F377" s="551"/>
      <c r="G377" s="308" t="s">
        <v>1026</v>
      </c>
      <c r="H377" s="218" t="s">
        <v>1026</v>
      </c>
      <c r="I377" s="218" t="s">
        <v>1027</v>
      </c>
      <c r="J377" s="302">
        <v>1</v>
      </c>
      <c r="K377" s="342">
        <v>45870</v>
      </c>
      <c r="L377" s="342">
        <v>46112</v>
      </c>
      <c r="M377" s="263">
        <f t="shared" si="16"/>
        <v>34.571428571428569</v>
      </c>
      <c r="N377" s="302">
        <v>0</v>
      </c>
      <c r="O377" s="218" t="s">
        <v>1028</v>
      </c>
      <c r="P377" s="302">
        <f t="shared" si="15"/>
        <v>0</v>
      </c>
      <c r="Q377" s="264" t="str" cm="1">
        <f t="array" aca="1" ref="Q377" ca="1">IF(ISNUMBER(P377),IF(P377=100%,"CUMPLIDA",IF(AND(ISNUMBER(L377),ISNUMBER(INDIRECT("FECHA_"&amp;$B377,1))), IF(L377&lt;=INDIRECT("FECHA_"&amp;$B377,1),"INCUMPLIDA","PROCESO"), "VERIFICAR FECHA")),"SIN VALOR AVANCE")</f>
        <v>PROCESO</v>
      </c>
    </row>
    <row r="378" spans="1:17" ht="285.75">
      <c r="A378" s="357" t="s">
        <v>938</v>
      </c>
      <c r="B378" s="262" t="s">
        <v>27</v>
      </c>
      <c r="C378" s="548"/>
      <c r="D378" s="548"/>
      <c r="E378" s="551"/>
      <c r="F378" s="551"/>
      <c r="G378" s="195" t="s">
        <v>999</v>
      </c>
      <c r="H378" s="352" t="s">
        <v>944</v>
      </c>
      <c r="I378" s="200" t="s">
        <v>945</v>
      </c>
      <c r="J378" s="341">
        <v>1</v>
      </c>
      <c r="K378" s="342">
        <v>45231</v>
      </c>
      <c r="L378" s="342">
        <v>45504</v>
      </c>
      <c r="M378" s="263">
        <f t="shared" si="16"/>
        <v>39</v>
      </c>
      <c r="N378" s="341">
        <v>1</v>
      </c>
      <c r="O378" s="309" t="s">
        <v>1029</v>
      </c>
      <c r="P378" s="361">
        <f t="shared" si="15"/>
        <v>1</v>
      </c>
      <c r="Q378" s="264" t="str" cm="1">
        <f t="array" aca="1" ref="Q378" ca="1">IF(ISNUMBER(P378),IF(P378=100%,"CUMPLIDA",IF(AND(ISNUMBER(L378),ISNUMBER(INDIRECT("FECHA_"&amp;$B378,1))), IF(L378&lt;=INDIRECT("FECHA_"&amp;$B378,1),"INCUMPLIDA","PROCESO"), "VERIFICAR FECHA")),"SIN VALOR AVANCE")</f>
        <v>CUMPLIDA</v>
      </c>
    </row>
    <row r="379" spans="1:17" ht="225.75">
      <c r="A379" s="357" t="s">
        <v>938</v>
      </c>
      <c r="B379" s="262" t="s">
        <v>27</v>
      </c>
      <c r="C379" s="548"/>
      <c r="D379" s="548"/>
      <c r="E379" s="551"/>
      <c r="F379" s="551"/>
      <c r="G379" s="195" t="s">
        <v>999</v>
      </c>
      <c r="H379" s="352" t="s">
        <v>947</v>
      </c>
      <c r="I379" s="200" t="s">
        <v>948</v>
      </c>
      <c r="J379" s="341">
        <v>1</v>
      </c>
      <c r="K379" s="342">
        <v>45231</v>
      </c>
      <c r="L379" s="342">
        <v>45504</v>
      </c>
      <c r="M379" s="263">
        <f t="shared" si="16"/>
        <v>39</v>
      </c>
      <c r="N379" s="341">
        <v>1</v>
      </c>
      <c r="O379" s="309" t="s">
        <v>1000</v>
      </c>
      <c r="P379" s="361">
        <f t="shared" si="15"/>
        <v>1</v>
      </c>
      <c r="Q379" s="264" t="str" cm="1">
        <f t="array" aca="1" ref="Q379" ca="1">IF(ISNUMBER(P379),IF(P379=100%,"CUMPLIDA",IF(AND(ISNUMBER(L379),ISNUMBER(INDIRECT("FECHA_"&amp;$B379,1))), IF(L379&lt;=INDIRECT("FECHA_"&amp;$B379,1),"INCUMPLIDA","PROCESO"), "VERIFICAR FECHA")),"SIN VALOR AVANCE")</f>
        <v>CUMPLIDA</v>
      </c>
    </row>
    <row r="380" spans="1:17" ht="180.75">
      <c r="A380" s="357" t="s">
        <v>938</v>
      </c>
      <c r="B380" s="262" t="s">
        <v>27</v>
      </c>
      <c r="C380" s="548"/>
      <c r="D380" s="548"/>
      <c r="E380" s="551"/>
      <c r="F380" s="551"/>
      <c r="G380" s="195" t="s">
        <v>950</v>
      </c>
      <c r="H380" s="200" t="s">
        <v>760</v>
      </c>
      <c r="I380" s="200" t="s">
        <v>761</v>
      </c>
      <c r="J380" s="265">
        <v>1</v>
      </c>
      <c r="K380" s="196">
        <v>45323</v>
      </c>
      <c r="L380" s="196">
        <v>45747</v>
      </c>
      <c r="M380" s="263">
        <f t="shared" si="16"/>
        <v>60.571428571428569</v>
      </c>
      <c r="N380" s="341">
        <v>1</v>
      </c>
      <c r="O380" s="309" t="s">
        <v>1001</v>
      </c>
      <c r="P380" s="361">
        <f t="shared" si="15"/>
        <v>1</v>
      </c>
      <c r="Q380" s="264" t="str" cm="1">
        <f t="array" aca="1" ref="Q380" ca="1">IF(ISNUMBER(P380),IF(P380=100%,"CUMPLIDA",IF(AND(ISNUMBER(L380),ISNUMBER(INDIRECT("FECHA_"&amp;$B380,1))), IF(L380&lt;=INDIRECT("FECHA_"&amp;$B380,1),"INCUMPLIDA","PROCESO"), "VERIFICAR FECHA")),"SIN VALOR AVANCE")</f>
        <v>CUMPLIDA</v>
      </c>
    </row>
    <row r="381" spans="1:17" ht="75.75">
      <c r="A381" s="357" t="s">
        <v>938</v>
      </c>
      <c r="B381" s="262" t="s">
        <v>27</v>
      </c>
      <c r="C381" s="548"/>
      <c r="D381" s="548"/>
      <c r="E381" s="551"/>
      <c r="F381" s="551"/>
      <c r="G381" s="195" t="s">
        <v>804</v>
      </c>
      <c r="H381" s="200" t="s">
        <v>804</v>
      </c>
      <c r="I381" s="200" t="s">
        <v>805</v>
      </c>
      <c r="J381" s="265">
        <v>1</v>
      </c>
      <c r="K381" s="196">
        <v>45323</v>
      </c>
      <c r="L381" s="196">
        <v>45747</v>
      </c>
      <c r="M381" s="263">
        <f t="shared" si="16"/>
        <v>60.571428571428569</v>
      </c>
      <c r="N381" s="341">
        <v>1</v>
      </c>
      <c r="O381" s="309" t="s">
        <v>988</v>
      </c>
      <c r="P381" s="361">
        <f t="shared" si="15"/>
        <v>1</v>
      </c>
      <c r="Q381" s="264" t="str" cm="1">
        <f t="array" aca="1" ref="Q381" ca="1">IF(ISNUMBER(P381),IF(P381=100%,"CUMPLIDA",IF(AND(ISNUMBER(L381),ISNUMBER(INDIRECT("FECHA_"&amp;$B381,1))), IF(L381&lt;=INDIRECT("FECHA_"&amp;$B381,1),"INCUMPLIDA","PROCESO"), "VERIFICAR FECHA")),"SIN VALOR AVANCE")</f>
        <v>CUMPLIDA</v>
      </c>
    </row>
    <row r="382" spans="1:17" ht="75.75">
      <c r="A382" s="357" t="s">
        <v>938</v>
      </c>
      <c r="B382" s="262" t="s">
        <v>27</v>
      </c>
      <c r="C382" s="548"/>
      <c r="D382" s="548"/>
      <c r="E382" s="551"/>
      <c r="F382" s="551"/>
      <c r="G382" s="195" t="s">
        <v>766</v>
      </c>
      <c r="H382" s="200" t="s">
        <v>767</v>
      </c>
      <c r="I382" s="200" t="s">
        <v>768</v>
      </c>
      <c r="J382" s="265">
        <v>1</v>
      </c>
      <c r="K382" s="196">
        <v>45231</v>
      </c>
      <c r="L382" s="196">
        <v>45747</v>
      </c>
      <c r="M382" s="263">
        <f t="shared" si="16"/>
        <v>73.714285714285708</v>
      </c>
      <c r="N382" s="341">
        <v>1</v>
      </c>
      <c r="O382" s="309" t="s">
        <v>988</v>
      </c>
      <c r="P382" s="361">
        <f t="shared" si="15"/>
        <v>1</v>
      </c>
      <c r="Q382" s="264" t="str" cm="1">
        <f t="array" aca="1" ref="Q382" ca="1">IF(ISNUMBER(P382),IF(P382=100%,"CUMPLIDA",IF(AND(ISNUMBER(L382),ISNUMBER(INDIRECT("FECHA_"&amp;$B382,1))), IF(L382&lt;=INDIRECT("FECHA_"&amp;$B382,1),"INCUMPLIDA","PROCESO"), "VERIFICAR FECHA")),"SIN VALOR AVANCE")</f>
        <v>CUMPLIDA</v>
      </c>
    </row>
    <row r="383" spans="1:17" ht="180.75">
      <c r="A383" s="357" t="s">
        <v>938</v>
      </c>
      <c r="B383" s="262" t="s">
        <v>27</v>
      </c>
      <c r="C383" s="548"/>
      <c r="D383" s="548"/>
      <c r="E383" s="551"/>
      <c r="F383" s="551"/>
      <c r="G383" s="195" t="s">
        <v>769</v>
      </c>
      <c r="H383" s="200" t="s">
        <v>769</v>
      </c>
      <c r="I383" s="200" t="s">
        <v>770</v>
      </c>
      <c r="J383" s="265">
        <v>1</v>
      </c>
      <c r="K383" s="196">
        <v>45323</v>
      </c>
      <c r="L383" s="196">
        <v>45747</v>
      </c>
      <c r="M383" s="263">
        <f t="shared" si="16"/>
        <v>60.571428571428569</v>
      </c>
      <c r="N383" s="341">
        <v>1</v>
      </c>
      <c r="O383" s="309" t="s">
        <v>1001</v>
      </c>
      <c r="P383" s="361">
        <f t="shared" si="15"/>
        <v>1</v>
      </c>
      <c r="Q383" s="264" t="str" cm="1">
        <f t="array" aca="1" ref="Q383" ca="1">IF(ISNUMBER(P383),IF(P383=100%,"CUMPLIDA",IF(AND(ISNUMBER(L383),ISNUMBER(INDIRECT("FECHA_"&amp;$B383,1))), IF(L383&lt;=INDIRECT("FECHA_"&amp;$B383,1),"INCUMPLIDA","PROCESO"), "VERIFICAR FECHA")),"SIN VALOR AVANCE")</f>
        <v>CUMPLIDA</v>
      </c>
    </row>
    <row r="384" spans="1:17" ht="75.75">
      <c r="A384" s="357" t="s">
        <v>938</v>
      </c>
      <c r="B384" s="262" t="s">
        <v>27</v>
      </c>
      <c r="C384" s="548"/>
      <c r="D384" s="548"/>
      <c r="E384" s="551"/>
      <c r="F384" s="551"/>
      <c r="G384" s="195" t="s">
        <v>371</v>
      </c>
      <c r="H384" s="200" t="s">
        <v>371</v>
      </c>
      <c r="I384" s="200" t="s">
        <v>771</v>
      </c>
      <c r="J384" s="265">
        <v>1</v>
      </c>
      <c r="K384" s="196">
        <v>45231</v>
      </c>
      <c r="L384" s="196">
        <v>45747</v>
      </c>
      <c r="M384" s="263">
        <f t="shared" si="16"/>
        <v>73.714285714285708</v>
      </c>
      <c r="N384" s="341">
        <v>1</v>
      </c>
      <c r="O384" s="309" t="s">
        <v>988</v>
      </c>
      <c r="P384" s="361">
        <f t="shared" si="15"/>
        <v>1</v>
      </c>
      <c r="Q384" s="264" t="str" cm="1">
        <f t="array" aca="1" ref="Q384" ca="1">IF(ISNUMBER(P384),IF(P384=100%,"CUMPLIDA",IF(AND(ISNUMBER(L384),ISNUMBER(INDIRECT("FECHA_"&amp;$B384,1))), IF(L384&lt;=INDIRECT("FECHA_"&amp;$B384,1),"INCUMPLIDA","PROCESO"), "VERIFICAR FECHA")),"SIN VALOR AVANCE")</f>
        <v>CUMPLIDA</v>
      </c>
    </row>
    <row r="385" spans="1:17" ht="225.75">
      <c r="A385" s="357" t="s">
        <v>938</v>
      </c>
      <c r="B385" s="262" t="s">
        <v>27</v>
      </c>
      <c r="C385" s="548"/>
      <c r="D385" s="548"/>
      <c r="E385" s="551"/>
      <c r="F385" s="551"/>
      <c r="G385" s="195" t="s">
        <v>772</v>
      </c>
      <c r="H385" s="200" t="s">
        <v>772</v>
      </c>
      <c r="I385" s="200" t="s">
        <v>773</v>
      </c>
      <c r="J385" s="265">
        <v>1</v>
      </c>
      <c r="K385" s="196">
        <v>45231</v>
      </c>
      <c r="L385" s="196">
        <v>45808</v>
      </c>
      <c r="M385" s="263">
        <f t="shared" si="16"/>
        <v>82.428571428571431</v>
      </c>
      <c r="N385" s="341">
        <v>1</v>
      </c>
      <c r="O385" s="309" t="s">
        <v>1000</v>
      </c>
      <c r="P385" s="361">
        <f t="shared" si="15"/>
        <v>1</v>
      </c>
      <c r="Q385" s="264" t="str" cm="1">
        <f t="array" aca="1" ref="Q385" ca="1">IF(ISNUMBER(P385),IF(P385=100%,"CUMPLIDA",IF(AND(ISNUMBER(L385),ISNUMBER(INDIRECT("FECHA_"&amp;$B385,1))), IF(L385&lt;=INDIRECT("FECHA_"&amp;$B385,1),"INCUMPLIDA","PROCESO"), "VERIFICAR FECHA")),"SIN VALOR AVANCE")</f>
        <v>CUMPLIDA</v>
      </c>
    </row>
    <row r="386" spans="1:17" ht="75.75">
      <c r="A386" s="357" t="s">
        <v>938</v>
      </c>
      <c r="B386" s="262" t="s">
        <v>27</v>
      </c>
      <c r="C386" s="548"/>
      <c r="D386" s="548"/>
      <c r="E386" s="551"/>
      <c r="F386" s="551"/>
      <c r="G386" s="195" t="s">
        <v>169</v>
      </c>
      <c r="H386" s="200" t="s">
        <v>775</v>
      </c>
      <c r="I386" s="200" t="s">
        <v>776</v>
      </c>
      <c r="J386" s="265">
        <v>7</v>
      </c>
      <c r="K386" s="196">
        <v>46024</v>
      </c>
      <c r="L386" s="196">
        <v>46660</v>
      </c>
      <c r="M386" s="263">
        <f t="shared" si="16"/>
        <v>90.857142857142861</v>
      </c>
      <c r="N386" s="341">
        <v>0</v>
      </c>
      <c r="O386" s="309" t="s">
        <v>988</v>
      </c>
      <c r="P386" s="361">
        <f t="shared" si="15"/>
        <v>0</v>
      </c>
      <c r="Q386" s="264" t="str" cm="1">
        <f t="array" aca="1" ref="Q386" ca="1">IF(ISNUMBER(P386),IF(P386=100%,"CUMPLIDA",IF(AND(ISNUMBER(L386),ISNUMBER(INDIRECT("FECHA_"&amp;$B386,1))), IF(L386&lt;=INDIRECT("FECHA_"&amp;$B386,1),"INCUMPLIDA","PROCESO"), "VERIFICAR FECHA")),"SIN VALOR AVANCE")</f>
        <v>PROCESO</v>
      </c>
    </row>
    <row r="387" spans="1:17" ht="180.75">
      <c r="A387" s="357" t="s">
        <v>938</v>
      </c>
      <c r="B387" s="262" t="s">
        <v>27</v>
      </c>
      <c r="C387" s="548"/>
      <c r="D387" s="548"/>
      <c r="E387" s="551"/>
      <c r="F387" s="551"/>
      <c r="G387" s="195" t="s">
        <v>778</v>
      </c>
      <c r="H387" s="200" t="s">
        <v>779</v>
      </c>
      <c r="I387" s="200" t="s">
        <v>780</v>
      </c>
      <c r="J387" s="265">
        <v>1</v>
      </c>
      <c r="K387" s="196">
        <v>46024</v>
      </c>
      <c r="L387" s="196">
        <v>46660</v>
      </c>
      <c r="M387" s="263">
        <f t="shared" si="16"/>
        <v>90.857142857142861</v>
      </c>
      <c r="N387" s="341">
        <v>0</v>
      </c>
      <c r="O387" s="309" t="s">
        <v>1001</v>
      </c>
      <c r="P387" s="361">
        <f t="shared" si="15"/>
        <v>0</v>
      </c>
      <c r="Q387" s="264" t="str" cm="1">
        <f t="array" aca="1" ref="Q387" ca="1">IF(ISNUMBER(P387),IF(P387=100%,"CUMPLIDA",IF(AND(ISNUMBER(L387),ISNUMBER(INDIRECT("FECHA_"&amp;$B387,1))), IF(L387&lt;=INDIRECT("FECHA_"&amp;$B387,1),"INCUMPLIDA","PROCESO"), "VERIFICAR FECHA")),"SIN VALOR AVANCE")</f>
        <v>PROCESO</v>
      </c>
    </row>
    <row r="388" spans="1:17" ht="225.75">
      <c r="A388" s="357" t="s">
        <v>938</v>
      </c>
      <c r="B388" s="262" t="s">
        <v>27</v>
      </c>
      <c r="C388" s="548"/>
      <c r="D388" s="548"/>
      <c r="E388" s="551"/>
      <c r="F388" s="551"/>
      <c r="G388" s="195" t="s">
        <v>781</v>
      </c>
      <c r="H388" s="200" t="s">
        <v>782</v>
      </c>
      <c r="I388" s="200" t="s">
        <v>813</v>
      </c>
      <c r="J388" s="265">
        <v>2</v>
      </c>
      <c r="K388" s="196">
        <v>46024</v>
      </c>
      <c r="L388" s="196">
        <v>46660</v>
      </c>
      <c r="M388" s="263">
        <f t="shared" si="16"/>
        <v>90.857142857142861</v>
      </c>
      <c r="N388" s="341">
        <v>0</v>
      </c>
      <c r="O388" s="309" t="s">
        <v>1000</v>
      </c>
      <c r="P388" s="361">
        <f t="shared" si="15"/>
        <v>0</v>
      </c>
      <c r="Q388" s="264" t="str" cm="1">
        <f t="array" aca="1" ref="Q388" ca="1">IF(ISNUMBER(P388),IF(P388=100%,"CUMPLIDA",IF(AND(ISNUMBER(L388),ISNUMBER(INDIRECT("FECHA_"&amp;$B388,1))), IF(L388&lt;=INDIRECT("FECHA_"&amp;$B388,1),"INCUMPLIDA","PROCESO"), "VERIFICAR FECHA")),"SIN VALOR AVANCE")</f>
        <v>PROCESO</v>
      </c>
    </row>
    <row r="389" spans="1:17" ht="225.75">
      <c r="A389" s="357" t="s">
        <v>938</v>
      </c>
      <c r="B389" s="262" t="s">
        <v>27</v>
      </c>
      <c r="C389" s="548" t="s">
        <v>1002</v>
      </c>
      <c r="D389" s="548" t="s">
        <v>1030</v>
      </c>
      <c r="E389" s="551" t="s">
        <v>1031</v>
      </c>
      <c r="F389" s="551" t="s">
        <v>1032</v>
      </c>
      <c r="G389" s="308" t="s">
        <v>1033</v>
      </c>
      <c r="H389" s="218" t="s">
        <v>1033</v>
      </c>
      <c r="I389" s="218" t="s">
        <v>1034</v>
      </c>
      <c r="J389" s="302">
        <v>1</v>
      </c>
      <c r="K389" s="342">
        <v>45139</v>
      </c>
      <c r="L389" s="342">
        <v>46081</v>
      </c>
      <c r="M389" s="263">
        <f t="shared" si="16"/>
        <v>134.57142857142858</v>
      </c>
      <c r="N389" s="302">
        <v>0.7</v>
      </c>
      <c r="O389" s="309" t="s">
        <v>1035</v>
      </c>
      <c r="P389" s="302">
        <f t="shared" si="15"/>
        <v>0.7</v>
      </c>
      <c r="Q389" s="264" t="str" cm="1">
        <f t="array" aca="1" ref="Q389" ca="1">IF(ISNUMBER(P389),IF(P389=100%,"CUMPLIDA",IF(AND(ISNUMBER(L389),ISNUMBER(INDIRECT("FECHA_"&amp;$B389,1))), IF(L389&lt;=INDIRECT("FECHA_"&amp;$B389,1),"INCUMPLIDA","PROCESO"), "VERIFICAR FECHA")),"SIN VALOR AVANCE")</f>
        <v>PROCESO</v>
      </c>
    </row>
    <row r="390" spans="1:17" ht="105.75">
      <c r="A390" s="357" t="s">
        <v>938</v>
      </c>
      <c r="B390" s="262" t="s">
        <v>27</v>
      </c>
      <c r="C390" s="548"/>
      <c r="D390" s="548"/>
      <c r="E390" s="551"/>
      <c r="F390" s="551"/>
      <c r="G390" s="308" t="s">
        <v>1036</v>
      </c>
      <c r="H390" s="218" t="s">
        <v>1036</v>
      </c>
      <c r="I390" s="218" t="s">
        <v>1037</v>
      </c>
      <c r="J390" s="341">
        <v>1</v>
      </c>
      <c r="K390" s="342">
        <v>45139</v>
      </c>
      <c r="L390" s="342">
        <v>45230</v>
      </c>
      <c r="M390" s="263">
        <f t="shared" si="16"/>
        <v>13</v>
      </c>
      <c r="N390" s="341">
        <v>1</v>
      </c>
      <c r="O390" s="218" t="s">
        <v>1038</v>
      </c>
      <c r="P390" s="302">
        <f t="shared" si="15"/>
        <v>1</v>
      </c>
      <c r="Q390" s="264" t="str" cm="1">
        <f t="array" aca="1" ref="Q390" ca="1">IF(ISNUMBER(P390),IF(P390=100%,"CUMPLIDA",IF(AND(ISNUMBER(L390),ISNUMBER(INDIRECT("FECHA_"&amp;$B390,1))), IF(L390&lt;=INDIRECT("FECHA_"&amp;$B390,1),"INCUMPLIDA","PROCESO"), "VERIFICAR FECHA")),"SIN VALOR AVANCE")</f>
        <v>CUMPLIDA</v>
      </c>
    </row>
    <row r="391" spans="1:17" ht="135.75">
      <c r="A391" s="357" t="s">
        <v>938</v>
      </c>
      <c r="B391" s="262" t="s">
        <v>27</v>
      </c>
      <c r="C391" s="548"/>
      <c r="D391" s="548"/>
      <c r="E391" s="551"/>
      <c r="F391" s="551"/>
      <c r="G391" s="308" t="s">
        <v>1039</v>
      </c>
      <c r="H391" s="218" t="s">
        <v>1039</v>
      </c>
      <c r="I391" s="218" t="s">
        <v>1040</v>
      </c>
      <c r="J391" s="341">
        <v>2</v>
      </c>
      <c r="K391" s="342">
        <v>45139</v>
      </c>
      <c r="L391" s="342">
        <v>45230</v>
      </c>
      <c r="M391" s="263">
        <f t="shared" si="16"/>
        <v>13</v>
      </c>
      <c r="N391" s="341">
        <v>2</v>
      </c>
      <c r="O391" s="200" t="s">
        <v>1041</v>
      </c>
      <c r="P391" s="302">
        <f t="shared" si="15"/>
        <v>1</v>
      </c>
      <c r="Q391" s="264" t="str" cm="1">
        <f t="array" aca="1" ref="Q391" ca="1">IF(ISNUMBER(P391),IF(P391=100%,"CUMPLIDA",IF(AND(ISNUMBER(L391),ISNUMBER(INDIRECT("FECHA_"&amp;$B391,1))), IF(L391&lt;=INDIRECT("FECHA_"&amp;$B391,1),"INCUMPLIDA","PROCESO"), "VERIFICAR FECHA")),"SIN VALOR AVANCE")</f>
        <v>CUMPLIDA</v>
      </c>
    </row>
    <row r="392" spans="1:17" ht="135.75">
      <c r="A392" s="357" t="s">
        <v>938</v>
      </c>
      <c r="B392" s="262" t="s">
        <v>27</v>
      </c>
      <c r="C392" s="548"/>
      <c r="D392" s="548"/>
      <c r="E392" s="551"/>
      <c r="F392" s="551"/>
      <c r="G392" s="308" t="s">
        <v>1042</v>
      </c>
      <c r="H392" s="218" t="s">
        <v>1042</v>
      </c>
      <c r="I392" s="218" t="s">
        <v>1043</v>
      </c>
      <c r="J392" s="302">
        <v>1</v>
      </c>
      <c r="K392" s="342">
        <v>45139</v>
      </c>
      <c r="L392" s="342">
        <v>45230</v>
      </c>
      <c r="M392" s="263">
        <f t="shared" si="16"/>
        <v>13</v>
      </c>
      <c r="N392" s="302">
        <v>1</v>
      </c>
      <c r="O392" s="200" t="s">
        <v>1041</v>
      </c>
      <c r="P392" s="302">
        <f t="shared" si="15"/>
        <v>1</v>
      </c>
      <c r="Q392" s="264" t="str" cm="1">
        <f t="array" aca="1" ref="Q392" ca="1">IF(ISNUMBER(P392),IF(P392=100%,"CUMPLIDA",IF(AND(ISNUMBER(L392),ISNUMBER(INDIRECT("FECHA_"&amp;$B392,1))), IF(L392&lt;=INDIRECT("FECHA_"&amp;$B392,1),"INCUMPLIDA","PROCESO"), "VERIFICAR FECHA")),"SIN VALOR AVANCE")</f>
        <v>CUMPLIDA</v>
      </c>
    </row>
    <row r="393" spans="1:17" ht="225.75">
      <c r="A393" s="357" t="s">
        <v>938</v>
      </c>
      <c r="B393" s="262" t="s">
        <v>27</v>
      </c>
      <c r="C393" s="548" t="s">
        <v>1002</v>
      </c>
      <c r="D393" s="548" t="s">
        <v>1044</v>
      </c>
      <c r="E393" s="551" t="s">
        <v>1045</v>
      </c>
      <c r="F393" s="549" t="s">
        <v>1046</v>
      </c>
      <c r="G393" s="308" t="s">
        <v>1033</v>
      </c>
      <c r="H393" s="218" t="s">
        <v>1033</v>
      </c>
      <c r="I393" s="218" t="s">
        <v>1034</v>
      </c>
      <c r="J393" s="302">
        <v>1</v>
      </c>
      <c r="K393" s="342">
        <v>45139</v>
      </c>
      <c r="L393" s="342">
        <v>46081</v>
      </c>
      <c r="M393" s="263">
        <f t="shared" si="16"/>
        <v>134.57142857142858</v>
      </c>
      <c r="N393" s="302">
        <v>0.7</v>
      </c>
      <c r="O393" s="218" t="s">
        <v>1047</v>
      </c>
      <c r="P393" s="302">
        <f t="shared" si="15"/>
        <v>0.7</v>
      </c>
      <c r="Q393" s="264" t="str" cm="1">
        <f t="array" aca="1" ref="Q393" ca="1">IF(ISNUMBER(P393),IF(P393=100%,"CUMPLIDA",IF(AND(ISNUMBER(L393),ISNUMBER(INDIRECT("FECHA_"&amp;$B393,1))), IF(L393&lt;=INDIRECT("FECHA_"&amp;$B393,1),"INCUMPLIDA","PROCESO"), "VERIFICAR FECHA")),"SIN VALOR AVANCE")</f>
        <v>PROCESO</v>
      </c>
    </row>
    <row r="394" spans="1:17" ht="270.75">
      <c r="A394" s="357" t="s">
        <v>938</v>
      </c>
      <c r="B394" s="262" t="s">
        <v>27</v>
      </c>
      <c r="C394" s="548"/>
      <c r="D394" s="548"/>
      <c r="E394" s="551"/>
      <c r="F394" s="549"/>
      <c r="G394" s="308" t="s">
        <v>1017</v>
      </c>
      <c r="H394" s="218" t="s">
        <v>1017</v>
      </c>
      <c r="I394" s="218" t="s">
        <v>1018</v>
      </c>
      <c r="J394" s="341">
        <v>1</v>
      </c>
      <c r="K394" s="342">
        <v>45306</v>
      </c>
      <c r="L394" s="342">
        <v>45504</v>
      </c>
      <c r="M394" s="263">
        <f t="shared" si="16"/>
        <v>28.285714285714285</v>
      </c>
      <c r="N394" s="341">
        <v>1</v>
      </c>
      <c r="O394" s="218" t="s">
        <v>1048</v>
      </c>
      <c r="P394" s="302">
        <f t="shared" si="15"/>
        <v>1</v>
      </c>
      <c r="Q394" s="264" t="str" cm="1">
        <f t="array" aca="1" ref="Q394" ca="1">IF(ISNUMBER(P394),IF(P394=100%,"CUMPLIDA",IF(AND(ISNUMBER(L394),ISNUMBER(INDIRECT("FECHA_"&amp;$B394,1))), IF(L394&lt;=INDIRECT("FECHA_"&amp;$B394,1),"INCUMPLIDA","PROCESO"), "VERIFICAR FECHA")),"SIN VALOR AVANCE")</f>
        <v>CUMPLIDA</v>
      </c>
    </row>
    <row r="395" spans="1:17" ht="195.75">
      <c r="A395" s="357" t="s">
        <v>938</v>
      </c>
      <c r="B395" s="262" t="s">
        <v>27</v>
      </c>
      <c r="C395" s="548"/>
      <c r="D395" s="548"/>
      <c r="E395" s="551"/>
      <c r="F395" s="549"/>
      <c r="G395" s="308" t="s">
        <v>1049</v>
      </c>
      <c r="H395" s="218" t="s">
        <v>1049</v>
      </c>
      <c r="I395" s="218" t="s">
        <v>1021</v>
      </c>
      <c r="J395" s="341">
        <v>1</v>
      </c>
      <c r="K395" s="342">
        <v>45505</v>
      </c>
      <c r="L395" s="342">
        <v>45596</v>
      </c>
      <c r="M395" s="263">
        <f t="shared" si="16"/>
        <v>13</v>
      </c>
      <c r="N395" s="341">
        <v>1</v>
      </c>
      <c r="O395" s="218" t="s">
        <v>1050</v>
      </c>
      <c r="P395" s="302">
        <f t="shared" si="15"/>
        <v>1</v>
      </c>
      <c r="Q395" s="264" t="str" cm="1">
        <f t="array" aca="1" ref="Q395" ca="1">IF(ISNUMBER(P395),IF(P395=100%,"CUMPLIDA",IF(AND(ISNUMBER(L395),ISNUMBER(INDIRECT("FECHA_"&amp;$B395,1))), IF(L395&lt;=INDIRECT("FECHA_"&amp;$B395,1),"INCUMPLIDA","PROCESO"), "VERIFICAR FECHA")),"SIN VALOR AVANCE")</f>
        <v>CUMPLIDA</v>
      </c>
    </row>
    <row r="396" spans="1:17" ht="210.75">
      <c r="A396" s="357" t="s">
        <v>938</v>
      </c>
      <c r="B396" s="262" t="s">
        <v>27</v>
      </c>
      <c r="C396" s="548"/>
      <c r="D396" s="548"/>
      <c r="E396" s="551"/>
      <c r="F396" s="549"/>
      <c r="G396" s="308" t="s">
        <v>1023</v>
      </c>
      <c r="H396" s="218" t="s">
        <v>1023</v>
      </c>
      <c r="I396" s="218" t="s">
        <v>1024</v>
      </c>
      <c r="J396" s="341">
        <v>1</v>
      </c>
      <c r="K396" s="342">
        <v>45597</v>
      </c>
      <c r="L396" s="342">
        <v>45869</v>
      </c>
      <c r="M396" s="263">
        <f t="shared" si="16"/>
        <v>38.857142857142854</v>
      </c>
      <c r="N396" s="341">
        <v>1</v>
      </c>
      <c r="O396" s="218" t="s">
        <v>1051</v>
      </c>
      <c r="P396" s="302">
        <f t="shared" si="15"/>
        <v>1</v>
      </c>
      <c r="Q396" s="264" t="str" cm="1">
        <f t="array" aca="1" ref="Q396" ca="1">IF(ISNUMBER(P396),IF(P396=100%,"CUMPLIDA",IF(AND(ISNUMBER(L396),ISNUMBER(INDIRECT("FECHA_"&amp;$B396,1))), IF(L396&lt;=INDIRECT("FECHA_"&amp;$B396,1),"INCUMPLIDA","PROCESO"), "VERIFICAR FECHA")),"SIN VALOR AVANCE")</f>
        <v>CUMPLIDA</v>
      </c>
    </row>
    <row r="397" spans="1:17" ht="195.75">
      <c r="A397" s="357" t="s">
        <v>938</v>
      </c>
      <c r="B397" s="262" t="s">
        <v>27</v>
      </c>
      <c r="C397" s="548"/>
      <c r="D397" s="548"/>
      <c r="E397" s="551"/>
      <c r="F397" s="549"/>
      <c r="G397" s="308" t="s">
        <v>1026</v>
      </c>
      <c r="H397" s="218" t="s">
        <v>1026</v>
      </c>
      <c r="I397" s="218" t="s">
        <v>1027</v>
      </c>
      <c r="J397" s="302">
        <v>1</v>
      </c>
      <c r="K397" s="342">
        <v>45870</v>
      </c>
      <c r="L397" s="342">
        <v>46112</v>
      </c>
      <c r="M397" s="263">
        <f t="shared" si="16"/>
        <v>34.571428571428569</v>
      </c>
      <c r="N397" s="302">
        <v>0</v>
      </c>
      <c r="O397" s="218" t="s">
        <v>1052</v>
      </c>
      <c r="P397" s="302">
        <f t="shared" si="15"/>
        <v>0</v>
      </c>
      <c r="Q397" s="264" t="str" cm="1">
        <f t="array" aca="1" ref="Q397" ca="1">IF(ISNUMBER(P397),IF(P397=100%,"CUMPLIDA",IF(AND(ISNUMBER(L397),ISNUMBER(INDIRECT("FECHA_"&amp;$B397,1))), IF(L397&lt;=INDIRECT("FECHA_"&amp;$B397,1),"INCUMPLIDA","PROCESO"), "VERIFICAR FECHA")),"SIN VALOR AVANCE")</f>
        <v>PROCESO</v>
      </c>
    </row>
    <row r="398" spans="1:17" ht="285.75">
      <c r="A398" s="357" t="s">
        <v>938</v>
      </c>
      <c r="B398" s="262" t="s">
        <v>27</v>
      </c>
      <c r="C398" s="548"/>
      <c r="D398" s="548"/>
      <c r="E398" s="551"/>
      <c r="F398" s="549"/>
      <c r="G398" s="549" t="s">
        <v>999</v>
      </c>
      <c r="H398" s="352" t="s">
        <v>944</v>
      </c>
      <c r="I398" s="200" t="s">
        <v>945</v>
      </c>
      <c r="J398" s="341">
        <v>1</v>
      </c>
      <c r="K398" s="342">
        <v>45231</v>
      </c>
      <c r="L398" s="342">
        <v>45504</v>
      </c>
      <c r="M398" s="263">
        <f t="shared" si="16"/>
        <v>39</v>
      </c>
      <c r="N398" s="341">
        <v>1</v>
      </c>
      <c r="O398" s="309" t="s">
        <v>1029</v>
      </c>
      <c r="P398" s="361">
        <f t="shared" si="15"/>
        <v>1</v>
      </c>
      <c r="Q398" s="264" t="str" cm="1">
        <f t="array" aca="1" ref="Q398" ca="1">IF(ISNUMBER(P398),IF(P398=100%,"CUMPLIDA",IF(AND(ISNUMBER(L398),ISNUMBER(INDIRECT("FECHA_"&amp;$B398,1))), IF(L398&lt;=INDIRECT("FECHA_"&amp;$B398,1),"INCUMPLIDA","PROCESO"), "VERIFICAR FECHA")),"SIN VALOR AVANCE")</f>
        <v>CUMPLIDA</v>
      </c>
    </row>
    <row r="399" spans="1:17" ht="225.75">
      <c r="A399" s="357" t="s">
        <v>938</v>
      </c>
      <c r="B399" s="262" t="s">
        <v>27</v>
      </c>
      <c r="C399" s="548"/>
      <c r="D399" s="548"/>
      <c r="E399" s="551"/>
      <c r="F399" s="549"/>
      <c r="G399" s="549"/>
      <c r="H399" s="352" t="s">
        <v>947</v>
      </c>
      <c r="I399" s="200" t="s">
        <v>948</v>
      </c>
      <c r="J399" s="341">
        <v>1</v>
      </c>
      <c r="K399" s="342">
        <v>45231</v>
      </c>
      <c r="L399" s="342">
        <v>45504</v>
      </c>
      <c r="M399" s="263">
        <f t="shared" si="16"/>
        <v>39</v>
      </c>
      <c r="N399" s="341">
        <v>1</v>
      </c>
      <c r="O399" s="309" t="s">
        <v>1000</v>
      </c>
      <c r="P399" s="361">
        <f t="shared" si="15"/>
        <v>1</v>
      </c>
      <c r="Q399" s="264" t="str" cm="1">
        <f t="array" aca="1" ref="Q399" ca="1">IF(ISNUMBER(P399),IF(P399=100%,"CUMPLIDA",IF(AND(ISNUMBER(L399),ISNUMBER(INDIRECT("FECHA_"&amp;$B399,1))), IF(L399&lt;=INDIRECT("FECHA_"&amp;$B399,1),"INCUMPLIDA","PROCESO"), "VERIFICAR FECHA")),"SIN VALOR AVANCE")</f>
        <v>CUMPLIDA</v>
      </c>
    </row>
    <row r="400" spans="1:17" ht="180.75">
      <c r="A400" s="357" t="s">
        <v>938</v>
      </c>
      <c r="B400" s="262" t="s">
        <v>27</v>
      </c>
      <c r="C400" s="548"/>
      <c r="D400" s="548"/>
      <c r="E400" s="551"/>
      <c r="F400" s="549"/>
      <c r="G400" s="195" t="s">
        <v>950</v>
      </c>
      <c r="H400" s="200" t="s">
        <v>760</v>
      </c>
      <c r="I400" s="200" t="s">
        <v>761</v>
      </c>
      <c r="J400" s="265">
        <v>1</v>
      </c>
      <c r="K400" s="196">
        <v>45323</v>
      </c>
      <c r="L400" s="196">
        <v>45747</v>
      </c>
      <c r="M400" s="263">
        <f t="shared" si="16"/>
        <v>60.571428571428569</v>
      </c>
      <c r="N400" s="341">
        <v>1</v>
      </c>
      <c r="O400" s="309" t="s">
        <v>1001</v>
      </c>
      <c r="P400" s="361">
        <f t="shared" si="15"/>
        <v>1</v>
      </c>
      <c r="Q400" s="264" t="str" cm="1">
        <f t="array" aca="1" ref="Q400" ca="1">IF(ISNUMBER(P400),IF(P400=100%,"CUMPLIDA",IF(AND(ISNUMBER(L400),ISNUMBER(INDIRECT("FECHA_"&amp;$B400,1))), IF(L400&lt;=INDIRECT("FECHA_"&amp;$B400,1),"INCUMPLIDA","PROCESO"), "VERIFICAR FECHA")),"SIN VALOR AVANCE")</f>
        <v>CUMPLIDA</v>
      </c>
    </row>
    <row r="401" spans="1:17" ht="75.75">
      <c r="A401" s="357" t="s">
        <v>938</v>
      </c>
      <c r="B401" s="262" t="s">
        <v>27</v>
      </c>
      <c r="C401" s="548"/>
      <c r="D401" s="548"/>
      <c r="E401" s="551"/>
      <c r="F401" s="549"/>
      <c r="G401" s="195" t="s">
        <v>804</v>
      </c>
      <c r="H401" s="200" t="s">
        <v>804</v>
      </c>
      <c r="I401" s="200" t="s">
        <v>805</v>
      </c>
      <c r="J401" s="265">
        <v>1</v>
      </c>
      <c r="K401" s="196">
        <v>45323</v>
      </c>
      <c r="L401" s="196">
        <v>45747</v>
      </c>
      <c r="M401" s="263">
        <f t="shared" si="16"/>
        <v>60.571428571428569</v>
      </c>
      <c r="N401" s="341">
        <v>1</v>
      </c>
      <c r="O401" s="309" t="s">
        <v>988</v>
      </c>
      <c r="P401" s="361">
        <f t="shared" si="15"/>
        <v>1</v>
      </c>
      <c r="Q401" s="264" t="str" cm="1">
        <f t="array" aca="1" ref="Q401" ca="1">IF(ISNUMBER(P401),IF(P401=100%,"CUMPLIDA",IF(AND(ISNUMBER(L401),ISNUMBER(INDIRECT("FECHA_"&amp;$B401,1))), IF(L401&lt;=INDIRECT("FECHA_"&amp;$B401,1),"INCUMPLIDA","PROCESO"), "VERIFICAR FECHA")),"SIN VALOR AVANCE")</f>
        <v>CUMPLIDA</v>
      </c>
    </row>
    <row r="402" spans="1:17" ht="75.75">
      <c r="A402" s="357" t="s">
        <v>938</v>
      </c>
      <c r="B402" s="262" t="s">
        <v>27</v>
      </c>
      <c r="C402" s="548"/>
      <c r="D402" s="548"/>
      <c r="E402" s="551"/>
      <c r="F402" s="549"/>
      <c r="G402" s="195" t="s">
        <v>766</v>
      </c>
      <c r="H402" s="200" t="s">
        <v>767</v>
      </c>
      <c r="I402" s="200" t="s">
        <v>768</v>
      </c>
      <c r="J402" s="265">
        <v>1</v>
      </c>
      <c r="K402" s="196">
        <v>45231</v>
      </c>
      <c r="L402" s="196">
        <v>45747</v>
      </c>
      <c r="M402" s="263">
        <f t="shared" si="16"/>
        <v>73.714285714285708</v>
      </c>
      <c r="N402" s="341">
        <v>1</v>
      </c>
      <c r="O402" s="309" t="s">
        <v>988</v>
      </c>
      <c r="P402" s="361">
        <f t="shared" si="15"/>
        <v>1</v>
      </c>
      <c r="Q402" s="264" t="str" cm="1">
        <f t="array" aca="1" ref="Q402" ca="1">IF(ISNUMBER(P402),IF(P402=100%,"CUMPLIDA",IF(AND(ISNUMBER(L402),ISNUMBER(INDIRECT("FECHA_"&amp;$B402,1))), IF(L402&lt;=INDIRECT("FECHA_"&amp;$B402,1),"INCUMPLIDA","PROCESO"), "VERIFICAR FECHA")),"SIN VALOR AVANCE")</f>
        <v>CUMPLIDA</v>
      </c>
    </row>
    <row r="403" spans="1:17" ht="180.75">
      <c r="A403" s="357" t="s">
        <v>938</v>
      </c>
      <c r="B403" s="262" t="s">
        <v>27</v>
      </c>
      <c r="C403" s="548"/>
      <c r="D403" s="548"/>
      <c r="E403" s="551"/>
      <c r="F403" s="549"/>
      <c r="G403" s="195" t="s">
        <v>769</v>
      </c>
      <c r="H403" s="200" t="s">
        <v>769</v>
      </c>
      <c r="I403" s="200" t="s">
        <v>770</v>
      </c>
      <c r="J403" s="265">
        <v>1</v>
      </c>
      <c r="K403" s="196">
        <v>45323</v>
      </c>
      <c r="L403" s="196">
        <v>45747</v>
      </c>
      <c r="M403" s="263">
        <f t="shared" si="16"/>
        <v>60.571428571428569</v>
      </c>
      <c r="N403" s="341">
        <v>1</v>
      </c>
      <c r="O403" s="309" t="s">
        <v>1001</v>
      </c>
      <c r="P403" s="361">
        <f t="shared" si="15"/>
        <v>1</v>
      </c>
      <c r="Q403" s="264" t="str" cm="1">
        <f t="array" aca="1" ref="Q403" ca="1">IF(ISNUMBER(P403),IF(P403=100%,"CUMPLIDA",IF(AND(ISNUMBER(L403),ISNUMBER(INDIRECT("FECHA_"&amp;$B403,1))), IF(L403&lt;=INDIRECT("FECHA_"&amp;$B403,1),"INCUMPLIDA","PROCESO"), "VERIFICAR FECHA")),"SIN VALOR AVANCE")</f>
        <v>CUMPLIDA</v>
      </c>
    </row>
    <row r="404" spans="1:17" ht="75.75">
      <c r="A404" s="357" t="s">
        <v>938</v>
      </c>
      <c r="B404" s="262" t="s">
        <v>27</v>
      </c>
      <c r="C404" s="548"/>
      <c r="D404" s="548"/>
      <c r="E404" s="551"/>
      <c r="F404" s="549"/>
      <c r="G404" s="195" t="s">
        <v>371</v>
      </c>
      <c r="H404" s="200" t="s">
        <v>371</v>
      </c>
      <c r="I404" s="200" t="s">
        <v>771</v>
      </c>
      <c r="J404" s="265">
        <v>1</v>
      </c>
      <c r="K404" s="196">
        <v>45231</v>
      </c>
      <c r="L404" s="196">
        <v>45747</v>
      </c>
      <c r="M404" s="263">
        <f t="shared" si="16"/>
        <v>73.714285714285708</v>
      </c>
      <c r="N404" s="341">
        <v>1</v>
      </c>
      <c r="O404" s="309" t="s">
        <v>988</v>
      </c>
      <c r="P404" s="361">
        <f t="shared" si="15"/>
        <v>1</v>
      </c>
      <c r="Q404" s="264" t="str" cm="1">
        <f t="array" aca="1" ref="Q404" ca="1">IF(ISNUMBER(P404),IF(P404=100%,"CUMPLIDA",IF(AND(ISNUMBER(L404),ISNUMBER(INDIRECT("FECHA_"&amp;$B404,1))), IF(L404&lt;=INDIRECT("FECHA_"&amp;$B404,1),"INCUMPLIDA","PROCESO"), "VERIFICAR FECHA")),"SIN VALOR AVANCE")</f>
        <v>CUMPLIDA</v>
      </c>
    </row>
    <row r="405" spans="1:17" ht="225.75">
      <c r="A405" s="357" t="s">
        <v>938</v>
      </c>
      <c r="B405" s="262" t="s">
        <v>27</v>
      </c>
      <c r="C405" s="548"/>
      <c r="D405" s="548"/>
      <c r="E405" s="551"/>
      <c r="F405" s="549"/>
      <c r="G405" s="195" t="s">
        <v>772</v>
      </c>
      <c r="H405" s="200" t="s">
        <v>772</v>
      </c>
      <c r="I405" s="200" t="s">
        <v>773</v>
      </c>
      <c r="J405" s="265">
        <v>1</v>
      </c>
      <c r="K405" s="196">
        <v>45231</v>
      </c>
      <c r="L405" s="196">
        <v>45808</v>
      </c>
      <c r="M405" s="263">
        <f t="shared" si="16"/>
        <v>82.428571428571431</v>
      </c>
      <c r="N405" s="341">
        <v>1</v>
      </c>
      <c r="O405" s="309" t="s">
        <v>1000</v>
      </c>
      <c r="P405" s="361">
        <f t="shared" si="15"/>
        <v>1</v>
      </c>
      <c r="Q405" s="264" t="str" cm="1">
        <f t="array" aca="1" ref="Q405" ca="1">IF(ISNUMBER(P405),IF(P405=100%,"CUMPLIDA",IF(AND(ISNUMBER(L405),ISNUMBER(INDIRECT("FECHA_"&amp;$B405,1))), IF(L405&lt;=INDIRECT("FECHA_"&amp;$B405,1),"INCUMPLIDA","PROCESO"), "VERIFICAR FECHA")),"SIN VALOR AVANCE")</f>
        <v>CUMPLIDA</v>
      </c>
    </row>
    <row r="406" spans="1:17" ht="75.75">
      <c r="A406" s="357" t="s">
        <v>938</v>
      </c>
      <c r="B406" s="262" t="s">
        <v>27</v>
      </c>
      <c r="C406" s="548"/>
      <c r="D406" s="548"/>
      <c r="E406" s="551"/>
      <c r="F406" s="549"/>
      <c r="G406" s="195" t="s">
        <v>169</v>
      </c>
      <c r="H406" s="200" t="s">
        <v>775</v>
      </c>
      <c r="I406" s="200" t="s">
        <v>776</v>
      </c>
      <c r="J406" s="265">
        <v>8</v>
      </c>
      <c r="K406" s="196">
        <v>45809</v>
      </c>
      <c r="L406" s="196">
        <v>46568</v>
      </c>
      <c r="M406" s="263">
        <f t="shared" si="16"/>
        <v>108.42857142857143</v>
      </c>
      <c r="N406" s="341">
        <v>0</v>
      </c>
      <c r="O406" s="309" t="s">
        <v>988</v>
      </c>
      <c r="P406" s="361">
        <f t="shared" si="15"/>
        <v>0</v>
      </c>
      <c r="Q406" s="264" t="str" cm="1">
        <f t="array" aca="1" ref="Q406" ca="1">IF(ISNUMBER(P406),IF(P406=100%,"CUMPLIDA",IF(AND(ISNUMBER(L406),ISNUMBER(INDIRECT("FECHA_"&amp;$B406,1))), IF(L406&lt;=INDIRECT("FECHA_"&amp;$B406,1),"INCUMPLIDA","PROCESO"), "VERIFICAR FECHA")),"SIN VALOR AVANCE")</f>
        <v>PROCESO</v>
      </c>
    </row>
    <row r="407" spans="1:17" ht="180.75">
      <c r="A407" s="357" t="s">
        <v>938</v>
      </c>
      <c r="B407" s="262" t="s">
        <v>27</v>
      </c>
      <c r="C407" s="548"/>
      <c r="D407" s="548"/>
      <c r="E407" s="551"/>
      <c r="F407" s="549"/>
      <c r="G407" s="195" t="s">
        <v>778</v>
      </c>
      <c r="H407" s="200" t="s">
        <v>779</v>
      </c>
      <c r="I407" s="200" t="s">
        <v>780</v>
      </c>
      <c r="J407" s="265">
        <v>1</v>
      </c>
      <c r="K407" s="196">
        <v>45809</v>
      </c>
      <c r="L407" s="196">
        <v>46568</v>
      </c>
      <c r="M407" s="263">
        <f t="shared" si="16"/>
        <v>108.42857142857143</v>
      </c>
      <c r="N407" s="341">
        <v>0</v>
      </c>
      <c r="O407" s="309" t="s">
        <v>1001</v>
      </c>
      <c r="P407" s="361">
        <f t="shared" ref="P407:P459" si="17">N407/J407</f>
        <v>0</v>
      </c>
      <c r="Q407" s="264" t="str" cm="1">
        <f t="array" aca="1" ref="Q407" ca="1">IF(ISNUMBER(P407),IF(P407=100%,"CUMPLIDA",IF(AND(ISNUMBER(L407),ISNUMBER(INDIRECT("FECHA_"&amp;$B407,1))), IF(L407&lt;=INDIRECT("FECHA_"&amp;$B407,1),"INCUMPLIDA","PROCESO"), "VERIFICAR FECHA")),"SIN VALOR AVANCE")</f>
        <v>PROCESO</v>
      </c>
    </row>
    <row r="408" spans="1:17" ht="225.75">
      <c r="A408" s="357" t="s">
        <v>938</v>
      </c>
      <c r="B408" s="262" t="s">
        <v>27</v>
      </c>
      <c r="C408" s="548"/>
      <c r="D408" s="548"/>
      <c r="E408" s="551"/>
      <c r="F408" s="549"/>
      <c r="G408" s="195" t="s">
        <v>781</v>
      </c>
      <c r="H408" s="200" t="s">
        <v>782</v>
      </c>
      <c r="I408" s="200" t="s">
        <v>813</v>
      </c>
      <c r="J408" s="265">
        <v>2</v>
      </c>
      <c r="K408" s="196">
        <v>45809</v>
      </c>
      <c r="L408" s="196">
        <v>46568</v>
      </c>
      <c r="M408" s="263">
        <f t="shared" si="16"/>
        <v>108.42857142857143</v>
      </c>
      <c r="N408" s="341">
        <v>0</v>
      </c>
      <c r="O408" s="309" t="s">
        <v>1000</v>
      </c>
      <c r="P408" s="361">
        <f t="shared" si="17"/>
        <v>0</v>
      </c>
      <c r="Q408" s="264" t="str" cm="1">
        <f t="array" aca="1" ref="Q408" ca="1">IF(ISNUMBER(P408),IF(P408=100%,"CUMPLIDA",IF(AND(ISNUMBER(L408),ISNUMBER(INDIRECT("FECHA_"&amp;$B408,1))), IF(L408&lt;=INDIRECT("FECHA_"&amp;$B408,1),"INCUMPLIDA","PROCESO"), "VERIFICAR FECHA")),"SIN VALOR AVANCE")</f>
        <v>PROCESO</v>
      </c>
    </row>
    <row r="409" spans="1:17" ht="225.75">
      <c r="A409" s="357" t="s">
        <v>938</v>
      </c>
      <c r="B409" s="262" t="s">
        <v>27</v>
      </c>
      <c r="C409" s="548" t="s">
        <v>1002</v>
      </c>
      <c r="D409" s="548" t="s">
        <v>1053</v>
      </c>
      <c r="E409" s="551" t="s">
        <v>1054</v>
      </c>
      <c r="F409" s="549" t="s">
        <v>1055</v>
      </c>
      <c r="G409" s="308" t="s">
        <v>1056</v>
      </c>
      <c r="H409" s="218" t="s">
        <v>1056</v>
      </c>
      <c r="I409" s="218" t="s">
        <v>1057</v>
      </c>
      <c r="J409" s="302">
        <v>1</v>
      </c>
      <c r="K409" s="342">
        <v>45139</v>
      </c>
      <c r="L409" s="342">
        <v>46081</v>
      </c>
      <c r="M409" s="263">
        <f t="shared" si="16"/>
        <v>134.57142857142858</v>
      </c>
      <c r="N409" s="302">
        <v>0.7</v>
      </c>
      <c r="O409" s="309" t="s">
        <v>1058</v>
      </c>
      <c r="P409" s="302">
        <f t="shared" si="17"/>
        <v>0.7</v>
      </c>
      <c r="Q409" s="264" t="str" cm="1">
        <f t="array" aca="1" ref="Q409" ca="1">IF(ISNUMBER(P409),IF(P409=100%,"CUMPLIDA",IF(AND(ISNUMBER(L409),ISNUMBER(INDIRECT("FECHA_"&amp;$B409,1))), IF(L409&lt;=INDIRECT("FECHA_"&amp;$B409,1),"INCUMPLIDA","PROCESO"), "VERIFICAR FECHA")),"SIN VALOR AVANCE")</f>
        <v>PROCESO</v>
      </c>
    </row>
    <row r="410" spans="1:17" ht="135.75">
      <c r="A410" s="357" t="s">
        <v>938</v>
      </c>
      <c r="B410" s="262" t="s">
        <v>27</v>
      </c>
      <c r="C410" s="548"/>
      <c r="D410" s="548"/>
      <c r="E410" s="551"/>
      <c r="F410" s="549"/>
      <c r="G410" s="308" t="s">
        <v>1059</v>
      </c>
      <c r="H410" s="218" t="s">
        <v>1059</v>
      </c>
      <c r="I410" s="218" t="s">
        <v>1060</v>
      </c>
      <c r="J410" s="302">
        <v>1</v>
      </c>
      <c r="K410" s="342">
        <v>45139</v>
      </c>
      <c r="L410" s="342">
        <v>45230</v>
      </c>
      <c r="M410" s="263">
        <f t="shared" si="16"/>
        <v>13</v>
      </c>
      <c r="N410" s="302">
        <v>1</v>
      </c>
      <c r="O410" s="218" t="s">
        <v>1041</v>
      </c>
      <c r="P410" s="302">
        <f t="shared" si="17"/>
        <v>1</v>
      </c>
      <c r="Q410" s="264" t="str" cm="1">
        <f t="array" aca="1" ref="Q410" ca="1">IF(ISNUMBER(P410),IF(P410=100%,"CUMPLIDA",IF(AND(ISNUMBER(L410),ISNUMBER(INDIRECT("FECHA_"&amp;$B410,1))), IF(L410&lt;=INDIRECT("FECHA_"&amp;$B410,1),"INCUMPLIDA","PROCESO"), "VERIFICAR FECHA")),"SIN VALOR AVANCE")</f>
        <v>CUMPLIDA</v>
      </c>
    </row>
    <row r="411" spans="1:17" ht="409.5">
      <c r="A411" s="357" t="s">
        <v>938</v>
      </c>
      <c r="B411" s="262" t="s">
        <v>27</v>
      </c>
      <c r="C411" s="548"/>
      <c r="D411" s="548"/>
      <c r="E411" s="551"/>
      <c r="F411" s="549"/>
      <c r="G411" s="308" t="s">
        <v>1061</v>
      </c>
      <c r="H411" s="218" t="s">
        <v>1062</v>
      </c>
      <c r="I411" s="200" t="s">
        <v>1063</v>
      </c>
      <c r="J411" s="302">
        <v>1</v>
      </c>
      <c r="K411" s="342">
        <v>45664</v>
      </c>
      <c r="L411" s="342">
        <v>46081</v>
      </c>
      <c r="M411" s="263">
        <f t="shared" si="16"/>
        <v>59.571428571428569</v>
      </c>
      <c r="N411" s="302">
        <v>0.4</v>
      </c>
      <c r="O411" s="218" t="s">
        <v>1064</v>
      </c>
      <c r="P411" s="302">
        <f t="shared" si="17"/>
        <v>0.4</v>
      </c>
      <c r="Q411" s="264" t="str" cm="1">
        <f t="array" aca="1" ref="Q411" ca="1">IF(ISNUMBER(P411),IF(P411=100%,"CUMPLIDA",IF(AND(ISNUMBER(L411),ISNUMBER(INDIRECT("FECHA_"&amp;$B411,1))), IF(L411&lt;=INDIRECT("FECHA_"&amp;$B411,1),"INCUMPLIDA","PROCESO"), "VERIFICAR FECHA")),"SIN VALOR AVANCE")</f>
        <v>PROCESO</v>
      </c>
    </row>
    <row r="412" spans="1:17" ht="285.75">
      <c r="A412" s="357" t="s">
        <v>938</v>
      </c>
      <c r="B412" s="262" t="s">
        <v>27</v>
      </c>
      <c r="C412" s="548"/>
      <c r="D412" s="548"/>
      <c r="E412" s="551"/>
      <c r="F412" s="549"/>
      <c r="G412" s="308" t="s">
        <v>1065</v>
      </c>
      <c r="H412" s="218" t="s">
        <v>1065</v>
      </c>
      <c r="I412" s="218" t="s">
        <v>1066</v>
      </c>
      <c r="J412" s="302">
        <v>1</v>
      </c>
      <c r="K412" s="342">
        <v>45139</v>
      </c>
      <c r="L412" s="342">
        <v>46081</v>
      </c>
      <c r="M412" s="263">
        <f t="shared" si="16"/>
        <v>134.57142857142858</v>
      </c>
      <c r="N412" s="302">
        <v>0.7</v>
      </c>
      <c r="O412" s="218" t="s">
        <v>1067</v>
      </c>
      <c r="P412" s="302">
        <f t="shared" si="17"/>
        <v>0.7</v>
      </c>
      <c r="Q412" s="264" t="str" cm="1">
        <f t="array" aca="1" ref="Q412" ca="1">IF(ISNUMBER(P412),IF(P412=100%,"CUMPLIDA",IF(AND(ISNUMBER(L412),ISNUMBER(INDIRECT("FECHA_"&amp;$B412,1))), IF(L412&lt;=INDIRECT("FECHA_"&amp;$B412,1),"INCUMPLIDA","PROCESO"), "VERIFICAR FECHA")),"SIN VALOR AVANCE")</f>
        <v>PROCESO</v>
      </c>
    </row>
    <row r="413" spans="1:17" ht="270.75">
      <c r="A413" s="357" t="s">
        <v>938</v>
      </c>
      <c r="B413" s="262" t="s">
        <v>27</v>
      </c>
      <c r="C413" s="548" t="s">
        <v>1002</v>
      </c>
      <c r="D413" s="548" t="s">
        <v>1068</v>
      </c>
      <c r="E413" s="551" t="s">
        <v>1069</v>
      </c>
      <c r="F413" s="549" t="s">
        <v>1070</v>
      </c>
      <c r="G413" s="308" t="s">
        <v>1017</v>
      </c>
      <c r="H413" s="218" t="s">
        <v>1017</v>
      </c>
      <c r="I413" s="218" t="s">
        <v>1018</v>
      </c>
      <c r="J413" s="341">
        <v>1</v>
      </c>
      <c r="K413" s="342">
        <v>45306</v>
      </c>
      <c r="L413" s="342">
        <v>45504</v>
      </c>
      <c r="M413" s="263">
        <f t="shared" si="16"/>
        <v>28.285714285714285</v>
      </c>
      <c r="N413" s="341">
        <v>1</v>
      </c>
      <c r="O413" s="218" t="s">
        <v>1048</v>
      </c>
      <c r="P413" s="302">
        <f t="shared" si="17"/>
        <v>1</v>
      </c>
      <c r="Q413" s="264" t="str" cm="1">
        <f t="array" aca="1" ref="Q413" ca="1">IF(ISNUMBER(P413),IF(P413=100%,"CUMPLIDA",IF(AND(ISNUMBER(L413),ISNUMBER(INDIRECT("FECHA_"&amp;$B413,1))), IF(L413&lt;=INDIRECT("FECHA_"&amp;$B413,1),"INCUMPLIDA","PROCESO"), "VERIFICAR FECHA")),"SIN VALOR AVANCE")</f>
        <v>CUMPLIDA</v>
      </c>
    </row>
    <row r="414" spans="1:17" ht="195.75">
      <c r="A414" s="357" t="s">
        <v>938</v>
      </c>
      <c r="B414" s="262" t="s">
        <v>27</v>
      </c>
      <c r="C414" s="548"/>
      <c r="D414" s="548"/>
      <c r="E414" s="551"/>
      <c r="F414" s="549"/>
      <c r="G414" s="308" t="s">
        <v>1020</v>
      </c>
      <c r="H414" s="218" t="s">
        <v>1020</v>
      </c>
      <c r="I414" s="218" t="s">
        <v>1021</v>
      </c>
      <c r="J414" s="341">
        <v>1</v>
      </c>
      <c r="K414" s="342">
        <v>45505</v>
      </c>
      <c r="L414" s="342">
        <v>45596</v>
      </c>
      <c r="M414" s="263">
        <f t="shared" si="16"/>
        <v>13</v>
      </c>
      <c r="N414" s="341">
        <v>1</v>
      </c>
      <c r="O414" s="218" t="s">
        <v>1071</v>
      </c>
      <c r="P414" s="302">
        <f t="shared" si="17"/>
        <v>1</v>
      </c>
      <c r="Q414" s="264" t="str" cm="1">
        <f t="array" aca="1" ref="Q414" ca="1">IF(ISNUMBER(P414),IF(P414=100%,"CUMPLIDA",IF(AND(ISNUMBER(L414),ISNUMBER(INDIRECT("FECHA_"&amp;$B414,1))), IF(L414&lt;=INDIRECT("FECHA_"&amp;$B414,1),"INCUMPLIDA","PROCESO"), "VERIFICAR FECHA")),"SIN VALOR AVANCE")</f>
        <v>CUMPLIDA</v>
      </c>
    </row>
    <row r="415" spans="1:17" ht="195.75">
      <c r="A415" s="357" t="s">
        <v>938</v>
      </c>
      <c r="B415" s="262" t="s">
        <v>27</v>
      </c>
      <c r="C415" s="548"/>
      <c r="D415" s="548"/>
      <c r="E415" s="551"/>
      <c r="F415" s="549"/>
      <c r="G415" s="308" t="s">
        <v>1023</v>
      </c>
      <c r="H415" s="218" t="s">
        <v>1023</v>
      </c>
      <c r="I415" s="218" t="s">
        <v>1024</v>
      </c>
      <c r="J415" s="341">
        <v>1</v>
      </c>
      <c r="K415" s="342">
        <v>45597</v>
      </c>
      <c r="L415" s="342">
        <v>45869</v>
      </c>
      <c r="M415" s="263">
        <f t="shared" ref="M415:M478" si="18">(L415-K415)/7</f>
        <v>38.857142857142854</v>
      </c>
      <c r="N415" s="341">
        <v>1</v>
      </c>
      <c r="O415" s="218" t="s">
        <v>1025</v>
      </c>
      <c r="P415" s="302">
        <f t="shared" si="17"/>
        <v>1</v>
      </c>
      <c r="Q415" s="264" t="str" cm="1">
        <f t="array" aca="1" ref="Q415" ca="1">IF(ISNUMBER(P415),IF(P415=100%,"CUMPLIDA",IF(AND(ISNUMBER(L415),ISNUMBER(INDIRECT("FECHA_"&amp;$B415,1))), IF(L415&lt;=INDIRECT("FECHA_"&amp;$B415,1),"INCUMPLIDA","PROCESO"), "VERIFICAR FECHA")),"SIN VALOR AVANCE")</f>
        <v>CUMPLIDA</v>
      </c>
    </row>
    <row r="416" spans="1:17" ht="195.75">
      <c r="A416" s="357" t="s">
        <v>938</v>
      </c>
      <c r="B416" s="262" t="s">
        <v>27</v>
      </c>
      <c r="C416" s="548"/>
      <c r="D416" s="548"/>
      <c r="E416" s="551"/>
      <c r="F416" s="549"/>
      <c r="G416" s="308" t="s">
        <v>1026</v>
      </c>
      <c r="H416" s="218" t="s">
        <v>1026</v>
      </c>
      <c r="I416" s="218" t="s">
        <v>1027</v>
      </c>
      <c r="J416" s="302">
        <v>1</v>
      </c>
      <c r="K416" s="342">
        <v>45870</v>
      </c>
      <c r="L416" s="342">
        <v>46112</v>
      </c>
      <c r="M416" s="263">
        <f t="shared" si="18"/>
        <v>34.571428571428569</v>
      </c>
      <c r="N416" s="302">
        <v>0</v>
      </c>
      <c r="O416" s="218" t="s">
        <v>1072</v>
      </c>
      <c r="P416" s="302">
        <f t="shared" si="17"/>
        <v>0</v>
      </c>
      <c r="Q416" s="264" t="str" cm="1">
        <f t="array" aca="1" ref="Q416" ca="1">IF(ISNUMBER(P416),IF(P416=100%,"CUMPLIDA",IF(AND(ISNUMBER(L416),ISNUMBER(INDIRECT("FECHA_"&amp;$B416,1))), IF(L416&lt;=INDIRECT("FECHA_"&amp;$B416,1),"INCUMPLIDA","PROCESO"), "VERIFICAR FECHA")),"SIN VALOR AVANCE")</f>
        <v>PROCESO</v>
      </c>
    </row>
    <row r="417" spans="1:17" ht="285.75">
      <c r="A417" s="357" t="s">
        <v>938</v>
      </c>
      <c r="B417" s="262" t="s">
        <v>27</v>
      </c>
      <c r="C417" s="548"/>
      <c r="D417" s="548"/>
      <c r="E417" s="551"/>
      <c r="F417" s="549"/>
      <c r="G417" s="549" t="s">
        <v>999</v>
      </c>
      <c r="H417" s="352" t="s">
        <v>944</v>
      </c>
      <c r="I417" s="200" t="s">
        <v>945</v>
      </c>
      <c r="J417" s="341">
        <v>1</v>
      </c>
      <c r="K417" s="342">
        <v>45231</v>
      </c>
      <c r="L417" s="342">
        <v>45504</v>
      </c>
      <c r="M417" s="263">
        <f t="shared" si="18"/>
        <v>39</v>
      </c>
      <c r="N417" s="341">
        <v>1</v>
      </c>
      <c r="O417" s="309" t="s">
        <v>1029</v>
      </c>
      <c r="P417" s="361">
        <f t="shared" si="17"/>
        <v>1</v>
      </c>
      <c r="Q417" s="264" t="str" cm="1">
        <f t="array" aca="1" ref="Q417" ca="1">IF(ISNUMBER(P417),IF(P417=100%,"CUMPLIDA",IF(AND(ISNUMBER(L417),ISNUMBER(INDIRECT("FECHA_"&amp;$B417,1))), IF(L417&lt;=INDIRECT("FECHA_"&amp;$B417,1),"INCUMPLIDA","PROCESO"), "VERIFICAR FECHA")),"SIN VALOR AVANCE")</f>
        <v>CUMPLIDA</v>
      </c>
    </row>
    <row r="418" spans="1:17" ht="225.75">
      <c r="A418" s="357" t="s">
        <v>938</v>
      </c>
      <c r="B418" s="262" t="s">
        <v>27</v>
      </c>
      <c r="C418" s="548"/>
      <c r="D418" s="548"/>
      <c r="E418" s="551"/>
      <c r="F418" s="549"/>
      <c r="G418" s="549"/>
      <c r="H418" s="352" t="s">
        <v>947</v>
      </c>
      <c r="I418" s="200" t="s">
        <v>948</v>
      </c>
      <c r="J418" s="341">
        <v>1</v>
      </c>
      <c r="K418" s="342">
        <v>45231</v>
      </c>
      <c r="L418" s="342">
        <v>45504</v>
      </c>
      <c r="M418" s="263">
        <f t="shared" si="18"/>
        <v>39</v>
      </c>
      <c r="N418" s="341">
        <v>1</v>
      </c>
      <c r="O418" s="309" t="s">
        <v>1000</v>
      </c>
      <c r="P418" s="361">
        <f t="shared" si="17"/>
        <v>1</v>
      </c>
      <c r="Q418" s="264" t="str" cm="1">
        <f t="array" aca="1" ref="Q418" ca="1">IF(ISNUMBER(P418),IF(P418=100%,"CUMPLIDA",IF(AND(ISNUMBER(L418),ISNUMBER(INDIRECT("FECHA_"&amp;$B418,1))), IF(L418&lt;=INDIRECT("FECHA_"&amp;$B418,1),"INCUMPLIDA","PROCESO"), "VERIFICAR FECHA")),"SIN VALOR AVANCE")</f>
        <v>CUMPLIDA</v>
      </c>
    </row>
    <row r="419" spans="1:17" ht="180.75">
      <c r="A419" s="357" t="s">
        <v>938</v>
      </c>
      <c r="B419" s="262" t="s">
        <v>27</v>
      </c>
      <c r="C419" s="548"/>
      <c r="D419" s="548"/>
      <c r="E419" s="551"/>
      <c r="F419" s="549"/>
      <c r="G419" s="195" t="s">
        <v>950</v>
      </c>
      <c r="H419" s="200" t="s">
        <v>760</v>
      </c>
      <c r="I419" s="200" t="s">
        <v>761</v>
      </c>
      <c r="J419" s="265">
        <v>1</v>
      </c>
      <c r="K419" s="196">
        <v>45323</v>
      </c>
      <c r="L419" s="196">
        <v>45747</v>
      </c>
      <c r="M419" s="263">
        <f t="shared" si="18"/>
        <v>60.571428571428569</v>
      </c>
      <c r="N419" s="341">
        <v>1</v>
      </c>
      <c r="O419" s="309" t="s">
        <v>1001</v>
      </c>
      <c r="P419" s="361">
        <f t="shared" si="17"/>
        <v>1</v>
      </c>
      <c r="Q419" s="264" t="str" cm="1">
        <f t="array" aca="1" ref="Q419" ca="1">IF(ISNUMBER(P419),IF(P419=100%,"CUMPLIDA",IF(AND(ISNUMBER(L419),ISNUMBER(INDIRECT("FECHA_"&amp;$B419,1))), IF(L419&lt;=INDIRECT("FECHA_"&amp;$B419,1),"INCUMPLIDA","PROCESO"), "VERIFICAR FECHA")),"SIN VALOR AVANCE")</f>
        <v>CUMPLIDA</v>
      </c>
    </row>
    <row r="420" spans="1:17" ht="75.75">
      <c r="A420" s="357" t="s">
        <v>938</v>
      </c>
      <c r="B420" s="262" t="s">
        <v>27</v>
      </c>
      <c r="C420" s="548"/>
      <c r="D420" s="548"/>
      <c r="E420" s="551"/>
      <c r="F420" s="549"/>
      <c r="G420" s="195" t="s">
        <v>804</v>
      </c>
      <c r="H420" s="200" t="s">
        <v>804</v>
      </c>
      <c r="I420" s="200" t="s">
        <v>805</v>
      </c>
      <c r="J420" s="265">
        <v>1</v>
      </c>
      <c r="K420" s="196">
        <v>45323</v>
      </c>
      <c r="L420" s="196">
        <v>45747</v>
      </c>
      <c r="M420" s="263">
        <f t="shared" si="18"/>
        <v>60.571428571428569</v>
      </c>
      <c r="N420" s="341">
        <v>1</v>
      </c>
      <c r="O420" s="309" t="s">
        <v>988</v>
      </c>
      <c r="P420" s="361">
        <f t="shared" si="17"/>
        <v>1</v>
      </c>
      <c r="Q420" s="264" t="str" cm="1">
        <f t="array" aca="1" ref="Q420" ca="1">IF(ISNUMBER(P420),IF(P420=100%,"CUMPLIDA",IF(AND(ISNUMBER(L420),ISNUMBER(INDIRECT("FECHA_"&amp;$B420,1))), IF(L420&lt;=INDIRECT("FECHA_"&amp;$B420,1),"INCUMPLIDA","PROCESO"), "VERIFICAR FECHA")),"SIN VALOR AVANCE")</f>
        <v>CUMPLIDA</v>
      </c>
    </row>
    <row r="421" spans="1:17" ht="75.75">
      <c r="A421" s="357" t="s">
        <v>938</v>
      </c>
      <c r="B421" s="262" t="s">
        <v>27</v>
      </c>
      <c r="C421" s="548"/>
      <c r="D421" s="548"/>
      <c r="E421" s="551"/>
      <c r="F421" s="549"/>
      <c r="G421" s="195" t="s">
        <v>766</v>
      </c>
      <c r="H421" s="200" t="s">
        <v>767</v>
      </c>
      <c r="I421" s="200" t="s">
        <v>768</v>
      </c>
      <c r="J421" s="265">
        <v>1</v>
      </c>
      <c r="K421" s="196">
        <v>45231</v>
      </c>
      <c r="L421" s="196">
        <v>45747</v>
      </c>
      <c r="M421" s="263">
        <f t="shared" si="18"/>
        <v>73.714285714285708</v>
      </c>
      <c r="N421" s="341">
        <v>1</v>
      </c>
      <c r="O421" s="309" t="s">
        <v>988</v>
      </c>
      <c r="P421" s="361">
        <f t="shared" si="17"/>
        <v>1</v>
      </c>
      <c r="Q421" s="264" t="str" cm="1">
        <f t="array" aca="1" ref="Q421" ca="1">IF(ISNUMBER(P421),IF(P421=100%,"CUMPLIDA",IF(AND(ISNUMBER(L421),ISNUMBER(INDIRECT("FECHA_"&amp;$B421,1))), IF(L421&lt;=INDIRECT("FECHA_"&amp;$B421,1),"INCUMPLIDA","PROCESO"), "VERIFICAR FECHA")),"SIN VALOR AVANCE")</f>
        <v>CUMPLIDA</v>
      </c>
    </row>
    <row r="422" spans="1:17" ht="180.75">
      <c r="A422" s="357" t="s">
        <v>938</v>
      </c>
      <c r="B422" s="262" t="s">
        <v>27</v>
      </c>
      <c r="C422" s="548"/>
      <c r="D422" s="548"/>
      <c r="E422" s="551"/>
      <c r="F422" s="549"/>
      <c r="G422" s="195" t="s">
        <v>769</v>
      </c>
      <c r="H422" s="200" t="s">
        <v>769</v>
      </c>
      <c r="I422" s="200" t="s">
        <v>770</v>
      </c>
      <c r="J422" s="265">
        <v>1</v>
      </c>
      <c r="K422" s="196">
        <v>45323</v>
      </c>
      <c r="L422" s="196">
        <v>45747</v>
      </c>
      <c r="M422" s="263">
        <f t="shared" si="18"/>
        <v>60.571428571428569</v>
      </c>
      <c r="N422" s="341">
        <v>1</v>
      </c>
      <c r="O422" s="309" t="s">
        <v>1001</v>
      </c>
      <c r="P422" s="361">
        <f t="shared" si="17"/>
        <v>1</v>
      </c>
      <c r="Q422" s="264" t="str" cm="1">
        <f t="array" aca="1" ref="Q422" ca="1">IF(ISNUMBER(P422),IF(P422=100%,"CUMPLIDA",IF(AND(ISNUMBER(L422),ISNUMBER(INDIRECT("FECHA_"&amp;$B422,1))), IF(L422&lt;=INDIRECT("FECHA_"&amp;$B422,1),"INCUMPLIDA","PROCESO"), "VERIFICAR FECHA")),"SIN VALOR AVANCE")</f>
        <v>CUMPLIDA</v>
      </c>
    </row>
    <row r="423" spans="1:17" ht="75.75">
      <c r="A423" s="357" t="s">
        <v>938</v>
      </c>
      <c r="B423" s="262" t="s">
        <v>27</v>
      </c>
      <c r="C423" s="548"/>
      <c r="D423" s="548"/>
      <c r="E423" s="551"/>
      <c r="F423" s="549"/>
      <c r="G423" s="195" t="s">
        <v>371</v>
      </c>
      <c r="H423" s="200" t="s">
        <v>371</v>
      </c>
      <c r="I423" s="200" t="s">
        <v>771</v>
      </c>
      <c r="J423" s="265">
        <v>1</v>
      </c>
      <c r="K423" s="196">
        <v>45231</v>
      </c>
      <c r="L423" s="196">
        <v>45747</v>
      </c>
      <c r="M423" s="263">
        <f t="shared" si="18"/>
        <v>73.714285714285708</v>
      </c>
      <c r="N423" s="341">
        <v>1</v>
      </c>
      <c r="O423" s="309" t="s">
        <v>988</v>
      </c>
      <c r="P423" s="361">
        <f t="shared" si="17"/>
        <v>1</v>
      </c>
      <c r="Q423" s="264" t="str" cm="1">
        <f t="array" aca="1" ref="Q423" ca="1">IF(ISNUMBER(P423),IF(P423=100%,"CUMPLIDA",IF(AND(ISNUMBER(L423),ISNUMBER(INDIRECT("FECHA_"&amp;$B423,1))), IF(L423&lt;=INDIRECT("FECHA_"&amp;$B423,1),"INCUMPLIDA","PROCESO"), "VERIFICAR FECHA")),"SIN VALOR AVANCE")</f>
        <v>CUMPLIDA</v>
      </c>
    </row>
    <row r="424" spans="1:17" ht="225.75">
      <c r="A424" s="357" t="s">
        <v>938</v>
      </c>
      <c r="B424" s="262" t="s">
        <v>27</v>
      </c>
      <c r="C424" s="548"/>
      <c r="D424" s="548"/>
      <c r="E424" s="551"/>
      <c r="F424" s="549"/>
      <c r="G424" s="195" t="s">
        <v>772</v>
      </c>
      <c r="H424" s="200" t="s">
        <v>772</v>
      </c>
      <c r="I424" s="200" t="s">
        <v>1073</v>
      </c>
      <c r="J424" s="265">
        <v>1</v>
      </c>
      <c r="K424" s="196">
        <v>45231</v>
      </c>
      <c r="L424" s="196">
        <v>45808</v>
      </c>
      <c r="M424" s="263">
        <f t="shared" si="18"/>
        <v>82.428571428571431</v>
      </c>
      <c r="N424" s="341">
        <v>1</v>
      </c>
      <c r="O424" s="309" t="s">
        <v>1000</v>
      </c>
      <c r="P424" s="361">
        <f t="shared" si="17"/>
        <v>1</v>
      </c>
      <c r="Q424" s="264" t="str" cm="1">
        <f t="array" aca="1" ref="Q424" ca="1">IF(ISNUMBER(P424),IF(P424=100%,"CUMPLIDA",IF(AND(ISNUMBER(L424),ISNUMBER(INDIRECT("FECHA_"&amp;$B424,1))), IF(L424&lt;=INDIRECT("FECHA_"&amp;$B424,1),"INCUMPLIDA","PROCESO"), "VERIFICAR FECHA")),"SIN VALOR AVANCE")</f>
        <v>CUMPLIDA</v>
      </c>
    </row>
    <row r="425" spans="1:17" ht="75.75">
      <c r="A425" s="357" t="s">
        <v>938</v>
      </c>
      <c r="B425" s="262" t="s">
        <v>27</v>
      </c>
      <c r="C425" s="548"/>
      <c r="D425" s="548"/>
      <c r="E425" s="551"/>
      <c r="F425" s="549"/>
      <c r="G425" s="195" t="s">
        <v>169</v>
      </c>
      <c r="H425" s="200" t="s">
        <v>775</v>
      </c>
      <c r="I425" s="200" t="s">
        <v>776</v>
      </c>
      <c r="J425" s="265">
        <v>8</v>
      </c>
      <c r="K425" s="196">
        <v>45809</v>
      </c>
      <c r="L425" s="196">
        <v>46568</v>
      </c>
      <c r="M425" s="263">
        <f t="shared" si="18"/>
        <v>108.42857142857143</v>
      </c>
      <c r="N425" s="341">
        <v>0</v>
      </c>
      <c r="O425" s="309" t="s">
        <v>988</v>
      </c>
      <c r="P425" s="361">
        <f t="shared" si="17"/>
        <v>0</v>
      </c>
      <c r="Q425" s="264" t="str" cm="1">
        <f t="array" aca="1" ref="Q425" ca="1">IF(ISNUMBER(P425),IF(P425=100%,"CUMPLIDA",IF(AND(ISNUMBER(L425),ISNUMBER(INDIRECT("FECHA_"&amp;$B425,1))), IF(L425&lt;=INDIRECT("FECHA_"&amp;$B425,1),"INCUMPLIDA","PROCESO"), "VERIFICAR FECHA")),"SIN VALOR AVANCE")</f>
        <v>PROCESO</v>
      </c>
    </row>
    <row r="426" spans="1:17" ht="165.75">
      <c r="A426" s="357" t="s">
        <v>938</v>
      </c>
      <c r="B426" s="262" t="s">
        <v>27</v>
      </c>
      <c r="C426" s="548"/>
      <c r="D426" s="548"/>
      <c r="E426" s="551"/>
      <c r="F426" s="549"/>
      <c r="G426" s="195" t="s">
        <v>778</v>
      </c>
      <c r="H426" s="200" t="s">
        <v>779</v>
      </c>
      <c r="I426" s="200" t="s">
        <v>780</v>
      </c>
      <c r="J426" s="265">
        <v>1</v>
      </c>
      <c r="K426" s="196">
        <v>45809</v>
      </c>
      <c r="L426" s="196">
        <v>46568</v>
      </c>
      <c r="M426" s="263">
        <f t="shared" si="18"/>
        <v>108.42857142857143</v>
      </c>
      <c r="N426" s="341">
        <v>0</v>
      </c>
      <c r="O426" s="309" t="s">
        <v>1074</v>
      </c>
      <c r="P426" s="361">
        <f t="shared" si="17"/>
        <v>0</v>
      </c>
      <c r="Q426" s="264" t="str" cm="1">
        <f t="array" aca="1" ref="Q426" ca="1">IF(ISNUMBER(P426),IF(P426=100%,"CUMPLIDA",IF(AND(ISNUMBER(L426),ISNUMBER(INDIRECT("FECHA_"&amp;$B426,1))), IF(L426&lt;=INDIRECT("FECHA_"&amp;$B426,1),"INCUMPLIDA","PROCESO"), "VERIFICAR FECHA")),"SIN VALOR AVANCE")</f>
        <v>PROCESO</v>
      </c>
    </row>
    <row r="427" spans="1:17" ht="225.75">
      <c r="A427" s="357" t="s">
        <v>938</v>
      </c>
      <c r="B427" s="262" t="s">
        <v>27</v>
      </c>
      <c r="C427" s="548"/>
      <c r="D427" s="548"/>
      <c r="E427" s="551"/>
      <c r="F427" s="549"/>
      <c r="G427" s="195" t="s">
        <v>781</v>
      </c>
      <c r="H427" s="200" t="s">
        <v>782</v>
      </c>
      <c r="I427" s="200" t="s">
        <v>813</v>
      </c>
      <c r="J427" s="265">
        <v>2</v>
      </c>
      <c r="K427" s="196">
        <v>45809</v>
      </c>
      <c r="L427" s="196">
        <v>46568</v>
      </c>
      <c r="M427" s="263">
        <f t="shared" si="18"/>
        <v>108.42857142857143</v>
      </c>
      <c r="N427" s="341">
        <v>0</v>
      </c>
      <c r="O427" s="309" t="s">
        <v>1000</v>
      </c>
      <c r="P427" s="361">
        <f t="shared" si="17"/>
        <v>0</v>
      </c>
      <c r="Q427" s="264" t="str" cm="1">
        <f t="array" aca="1" ref="Q427" ca="1">IF(ISNUMBER(P427),IF(P427=100%,"CUMPLIDA",IF(AND(ISNUMBER(L427),ISNUMBER(INDIRECT("FECHA_"&amp;$B427,1))), IF(L427&lt;=INDIRECT("FECHA_"&amp;$B427,1),"INCUMPLIDA","PROCESO"), "VERIFICAR FECHA")),"SIN VALOR AVANCE")</f>
        <v>PROCESO</v>
      </c>
    </row>
    <row r="428" spans="1:17" ht="270.75">
      <c r="A428" s="357" t="s">
        <v>938</v>
      </c>
      <c r="B428" s="262" t="s">
        <v>27</v>
      </c>
      <c r="C428" s="548"/>
      <c r="D428" s="548"/>
      <c r="E428" s="551"/>
      <c r="F428" s="549"/>
      <c r="G428" s="308" t="s">
        <v>1033</v>
      </c>
      <c r="H428" s="218" t="s">
        <v>1033</v>
      </c>
      <c r="I428" s="218" t="s">
        <v>1034</v>
      </c>
      <c r="J428" s="302">
        <v>1</v>
      </c>
      <c r="K428" s="342">
        <v>45139</v>
      </c>
      <c r="L428" s="342">
        <v>46081</v>
      </c>
      <c r="M428" s="263">
        <f t="shared" si="18"/>
        <v>134.57142857142858</v>
      </c>
      <c r="N428" s="302">
        <v>0.7</v>
      </c>
      <c r="O428" s="218" t="s">
        <v>1075</v>
      </c>
      <c r="P428" s="302">
        <f t="shared" si="17"/>
        <v>0.7</v>
      </c>
      <c r="Q428" s="264" t="str" cm="1">
        <f t="array" aca="1" ref="Q428" ca="1">IF(ISNUMBER(P428),IF(P428=100%,"CUMPLIDA",IF(AND(ISNUMBER(L428),ISNUMBER(INDIRECT("FECHA_"&amp;$B428,1))), IF(L428&lt;=INDIRECT("FECHA_"&amp;$B428,1),"INCUMPLIDA","PROCESO"), "VERIFICAR FECHA")),"SIN VALOR AVANCE")</f>
        <v>PROCESO</v>
      </c>
    </row>
    <row r="429" spans="1:17" ht="120.75">
      <c r="A429" s="357" t="s">
        <v>938</v>
      </c>
      <c r="B429" s="262" t="s">
        <v>27</v>
      </c>
      <c r="C429" s="548" t="s">
        <v>1002</v>
      </c>
      <c r="D429" s="548" t="s">
        <v>1076</v>
      </c>
      <c r="E429" s="551" t="s">
        <v>1077</v>
      </c>
      <c r="F429" s="551" t="s">
        <v>1078</v>
      </c>
      <c r="G429" s="308" t="s">
        <v>1079</v>
      </c>
      <c r="H429" s="218" t="s">
        <v>1080</v>
      </c>
      <c r="I429" s="218" t="s">
        <v>1081</v>
      </c>
      <c r="J429" s="341">
        <v>1</v>
      </c>
      <c r="K429" s="342">
        <v>45444</v>
      </c>
      <c r="L429" s="342">
        <v>45504</v>
      </c>
      <c r="M429" s="263">
        <f t="shared" si="18"/>
        <v>8.5714285714285712</v>
      </c>
      <c r="N429" s="341">
        <v>1</v>
      </c>
      <c r="O429" s="218" t="s">
        <v>1082</v>
      </c>
      <c r="P429" s="302">
        <f t="shared" si="17"/>
        <v>1</v>
      </c>
      <c r="Q429" s="264" t="str" cm="1">
        <f t="array" aca="1" ref="Q429" ca="1">IF(ISNUMBER(P429),IF(P429=100%,"CUMPLIDA",IF(AND(ISNUMBER(L429),ISNUMBER(INDIRECT("FECHA_"&amp;$B429,1))), IF(L429&lt;=INDIRECT("FECHA_"&amp;$B429,1),"INCUMPLIDA","PROCESO"), "VERIFICAR FECHA")),"SIN VALOR AVANCE")</f>
        <v>CUMPLIDA</v>
      </c>
    </row>
    <row r="430" spans="1:17" ht="120">
      <c r="A430" s="357" t="s">
        <v>938</v>
      </c>
      <c r="B430" s="262" t="s">
        <v>27</v>
      </c>
      <c r="C430" s="548"/>
      <c r="D430" s="548"/>
      <c r="E430" s="551"/>
      <c r="F430" s="551"/>
      <c r="G430" s="308" t="s">
        <v>1083</v>
      </c>
      <c r="H430" s="218" t="s">
        <v>1083</v>
      </c>
      <c r="I430" s="218" t="s">
        <v>1084</v>
      </c>
      <c r="J430" s="341">
        <v>6</v>
      </c>
      <c r="K430" s="342">
        <v>45504</v>
      </c>
      <c r="L430" s="342">
        <v>45869</v>
      </c>
      <c r="M430" s="263">
        <f t="shared" si="18"/>
        <v>52.142857142857146</v>
      </c>
      <c r="N430" s="341">
        <v>6</v>
      </c>
      <c r="O430" s="218" t="s">
        <v>1085</v>
      </c>
      <c r="P430" s="302">
        <f t="shared" si="17"/>
        <v>1</v>
      </c>
      <c r="Q430" s="264" t="str" cm="1">
        <f t="array" aca="1" ref="Q430" ca="1">IF(ISNUMBER(P430),IF(P430=100%,"CUMPLIDA",IF(AND(ISNUMBER(L430),ISNUMBER(INDIRECT("FECHA_"&amp;$B430,1))), IF(L430&lt;=INDIRECT("FECHA_"&amp;$B430,1),"INCUMPLIDA","PROCESO"), "VERIFICAR FECHA")),"SIN VALOR AVANCE")</f>
        <v>CUMPLIDA</v>
      </c>
    </row>
    <row r="431" spans="1:17" ht="195.75">
      <c r="A431" s="357" t="s">
        <v>938</v>
      </c>
      <c r="B431" s="262" t="s">
        <v>27</v>
      </c>
      <c r="C431" s="548"/>
      <c r="D431" s="548"/>
      <c r="E431" s="551"/>
      <c r="F431" s="551"/>
      <c r="G431" s="308" t="s">
        <v>1086</v>
      </c>
      <c r="H431" s="218" t="s">
        <v>1087</v>
      </c>
      <c r="I431" s="218" t="s">
        <v>1088</v>
      </c>
      <c r="J431" s="341">
        <v>12</v>
      </c>
      <c r="K431" s="342">
        <v>45474</v>
      </c>
      <c r="L431" s="342">
        <v>45869</v>
      </c>
      <c r="M431" s="263">
        <f t="shared" si="18"/>
        <v>56.428571428571431</v>
      </c>
      <c r="N431" s="341">
        <v>12</v>
      </c>
      <c r="O431" s="218" t="s">
        <v>1089</v>
      </c>
      <c r="P431" s="302">
        <f t="shared" si="17"/>
        <v>1</v>
      </c>
      <c r="Q431" s="264" t="str" cm="1">
        <f t="array" aca="1" ref="Q431" ca="1">IF(ISNUMBER(P431),IF(P431=100%,"CUMPLIDA",IF(AND(ISNUMBER(L431),ISNUMBER(INDIRECT("FECHA_"&amp;$B431,1))), IF(L431&lt;=INDIRECT("FECHA_"&amp;$B431,1),"INCUMPLIDA","PROCESO"), "VERIFICAR FECHA")),"SIN VALOR AVANCE")</f>
        <v>CUMPLIDA</v>
      </c>
    </row>
    <row r="432" spans="1:17" ht="240">
      <c r="A432" s="357" t="s">
        <v>938</v>
      </c>
      <c r="B432" s="262" t="s">
        <v>27</v>
      </c>
      <c r="C432" s="548"/>
      <c r="D432" s="548"/>
      <c r="E432" s="551"/>
      <c r="F432" s="551"/>
      <c r="G432" s="308" t="s">
        <v>1090</v>
      </c>
      <c r="H432" s="218" t="s">
        <v>1090</v>
      </c>
      <c r="I432" s="218" t="s">
        <v>1091</v>
      </c>
      <c r="J432" s="341">
        <v>12</v>
      </c>
      <c r="K432" s="342">
        <v>45474</v>
      </c>
      <c r="L432" s="342">
        <v>45869</v>
      </c>
      <c r="M432" s="263">
        <f t="shared" si="18"/>
        <v>56.428571428571431</v>
      </c>
      <c r="N432" s="341">
        <v>12</v>
      </c>
      <c r="O432" s="218" t="s">
        <v>1092</v>
      </c>
      <c r="P432" s="302">
        <f t="shared" si="17"/>
        <v>1</v>
      </c>
      <c r="Q432" s="264" t="str" cm="1">
        <f t="array" aca="1" ref="Q432" ca="1">IF(ISNUMBER(P432),IF(P432=100%,"CUMPLIDA",IF(AND(ISNUMBER(L432),ISNUMBER(INDIRECT("FECHA_"&amp;$B432,1))), IF(L432&lt;=INDIRECT("FECHA_"&amp;$B432,1),"INCUMPLIDA","PROCESO"), "VERIFICAR FECHA")),"SIN VALOR AVANCE")</f>
        <v>CUMPLIDA</v>
      </c>
    </row>
    <row r="433" spans="1:17" ht="120.75">
      <c r="A433" s="357" t="s">
        <v>938</v>
      </c>
      <c r="B433" s="262" t="s">
        <v>27</v>
      </c>
      <c r="C433" s="548" t="s">
        <v>1093</v>
      </c>
      <c r="D433" s="548" t="s">
        <v>1094</v>
      </c>
      <c r="E433" s="551" t="s">
        <v>1095</v>
      </c>
      <c r="F433" s="551" t="s">
        <v>1096</v>
      </c>
      <c r="G433" s="353" t="s">
        <v>1097</v>
      </c>
      <c r="H433" s="351" t="s">
        <v>1098</v>
      </c>
      <c r="I433" s="351" t="s">
        <v>1099</v>
      </c>
      <c r="J433" s="341">
        <v>1</v>
      </c>
      <c r="K433" s="342">
        <v>45518</v>
      </c>
      <c r="L433" s="342">
        <v>45565</v>
      </c>
      <c r="M433" s="263">
        <f t="shared" si="18"/>
        <v>6.7142857142857144</v>
      </c>
      <c r="N433" s="341">
        <v>1</v>
      </c>
      <c r="O433" s="301" t="s">
        <v>1100</v>
      </c>
      <c r="P433" s="302">
        <f t="shared" si="17"/>
        <v>1</v>
      </c>
      <c r="Q433" s="264" t="str" cm="1">
        <f t="array" aca="1" ref="Q433" ca="1">IF(ISNUMBER(P433),IF(P433=100%,"CUMPLIDA",IF(AND(ISNUMBER(L433),ISNUMBER(INDIRECT("FECHA_"&amp;$B433,1))), IF(L433&lt;=INDIRECT("FECHA_"&amp;$B433,1),"INCUMPLIDA","PROCESO"), "VERIFICAR FECHA")),"SIN VALOR AVANCE")</f>
        <v>CUMPLIDA</v>
      </c>
    </row>
    <row r="434" spans="1:17" ht="195">
      <c r="A434" s="357" t="s">
        <v>938</v>
      </c>
      <c r="B434" s="262" t="s">
        <v>27</v>
      </c>
      <c r="C434" s="548"/>
      <c r="D434" s="548"/>
      <c r="E434" s="551"/>
      <c r="F434" s="551"/>
      <c r="G434" s="363" t="s">
        <v>1101</v>
      </c>
      <c r="H434" s="364" t="s">
        <v>1102</v>
      </c>
      <c r="I434" s="364" t="s">
        <v>1103</v>
      </c>
      <c r="J434" s="341">
        <v>1</v>
      </c>
      <c r="K434" s="342">
        <v>45519</v>
      </c>
      <c r="L434" s="342">
        <v>46021</v>
      </c>
      <c r="M434" s="263">
        <f t="shared" si="18"/>
        <v>71.714285714285708</v>
      </c>
      <c r="N434" s="341">
        <v>1</v>
      </c>
      <c r="O434" s="301" t="s">
        <v>1100</v>
      </c>
      <c r="P434" s="302">
        <f t="shared" si="17"/>
        <v>1</v>
      </c>
      <c r="Q434" s="264" t="str" cm="1">
        <f t="array" aca="1" ref="Q434" ca="1">IF(ISNUMBER(P434),IF(P434=100%,"CUMPLIDA",IF(AND(ISNUMBER(L434),ISNUMBER(INDIRECT("FECHA_"&amp;$B434,1))), IF(L434&lt;=INDIRECT("FECHA_"&amp;$B434,1),"INCUMPLIDA","PROCESO"), "VERIFICAR FECHA")),"SIN VALOR AVANCE")</f>
        <v>CUMPLIDA</v>
      </c>
    </row>
    <row r="435" spans="1:17" ht="120.75">
      <c r="A435" s="357" t="s">
        <v>938</v>
      </c>
      <c r="B435" s="262" t="s">
        <v>27</v>
      </c>
      <c r="C435" s="548"/>
      <c r="D435" s="548"/>
      <c r="E435" s="551"/>
      <c r="F435" s="551"/>
      <c r="G435" s="353" t="s">
        <v>1104</v>
      </c>
      <c r="H435" s="351" t="s">
        <v>1105</v>
      </c>
      <c r="I435" s="351" t="s">
        <v>1099</v>
      </c>
      <c r="J435" s="341">
        <v>1</v>
      </c>
      <c r="K435" s="342">
        <v>45518</v>
      </c>
      <c r="L435" s="342">
        <v>45565</v>
      </c>
      <c r="M435" s="263">
        <f t="shared" si="18"/>
        <v>6.7142857142857144</v>
      </c>
      <c r="N435" s="341">
        <v>1</v>
      </c>
      <c r="O435" s="301" t="s">
        <v>1100</v>
      </c>
      <c r="P435" s="302">
        <f t="shared" si="17"/>
        <v>1</v>
      </c>
      <c r="Q435" s="264" t="str" cm="1">
        <f t="array" aca="1" ref="Q435" ca="1">IF(ISNUMBER(P435),IF(P435=100%,"CUMPLIDA",IF(AND(ISNUMBER(L435),ISNUMBER(INDIRECT("FECHA_"&amp;$B435,1))), IF(L435&lt;=INDIRECT("FECHA_"&amp;$B435,1),"INCUMPLIDA","PROCESO"), "VERIFICAR FECHA")),"SIN VALOR AVANCE")</f>
        <v>CUMPLIDA</v>
      </c>
    </row>
    <row r="436" spans="1:17" ht="120.75">
      <c r="A436" s="357" t="s">
        <v>938</v>
      </c>
      <c r="B436" s="262" t="s">
        <v>27</v>
      </c>
      <c r="C436" s="548"/>
      <c r="D436" s="548"/>
      <c r="E436" s="551"/>
      <c r="F436" s="551"/>
      <c r="G436" s="300" t="s">
        <v>1106</v>
      </c>
      <c r="H436" s="200" t="s">
        <v>1107</v>
      </c>
      <c r="I436" s="301" t="s">
        <v>1108</v>
      </c>
      <c r="J436" s="341">
        <v>1</v>
      </c>
      <c r="K436" s="342">
        <v>45520</v>
      </c>
      <c r="L436" s="342">
        <v>46021</v>
      </c>
      <c r="M436" s="263">
        <f t="shared" si="18"/>
        <v>71.571428571428569</v>
      </c>
      <c r="N436" s="341">
        <v>1</v>
      </c>
      <c r="O436" s="301" t="s">
        <v>1100</v>
      </c>
      <c r="P436" s="302">
        <f t="shared" si="17"/>
        <v>1</v>
      </c>
      <c r="Q436" s="264" t="str" cm="1">
        <f t="array" aca="1" ref="Q436" ca="1">IF(ISNUMBER(P436),IF(P436=100%,"CUMPLIDA",IF(AND(ISNUMBER(L436),ISNUMBER(INDIRECT("FECHA_"&amp;$B436,1))), IF(L436&lt;=INDIRECT("FECHA_"&amp;$B436,1),"INCUMPLIDA","PROCESO"), "VERIFICAR FECHA")),"SIN VALOR AVANCE")</f>
        <v>CUMPLIDA</v>
      </c>
    </row>
    <row r="437" spans="1:17" ht="120.75">
      <c r="A437" s="357" t="s">
        <v>938</v>
      </c>
      <c r="B437" s="262" t="s">
        <v>27</v>
      </c>
      <c r="C437" s="548"/>
      <c r="D437" s="548"/>
      <c r="E437" s="551"/>
      <c r="F437" s="551"/>
      <c r="G437" s="353" t="s">
        <v>1104</v>
      </c>
      <c r="H437" s="351" t="s">
        <v>1105</v>
      </c>
      <c r="I437" s="351" t="s">
        <v>1099</v>
      </c>
      <c r="J437" s="341">
        <v>1</v>
      </c>
      <c r="K437" s="342">
        <v>45518</v>
      </c>
      <c r="L437" s="342">
        <v>45565</v>
      </c>
      <c r="M437" s="263">
        <f t="shared" si="18"/>
        <v>6.7142857142857144</v>
      </c>
      <c r="N437" s="341">
        <v>1</v>
      </c>
      <c r="O437" s="301" t="s">
        <v>1100</v>
      </c>
      <c r="P437" s="302">
        <f t="shared" si="17"/>
        <v>1</v>
      </c>
      <c r="Q437" s="264" t="str" cm="1">
        <f t="array" aca="1" ref="Q437" ca="1">IF(ISNUMBER(P437),IF(P437=100%,"CUMPLIDA",IF(AND(ISNUMBER(L437),ISNUMBER(INDIRECT("FECHA_"&amp;$B437,1))), IF(L437&lt;=INDIRECT("FECHA_"&amp;$B437,1),"INCUMPLIDA","PROCESO"), "VERIFICAR FECHA")),"SIN VALOR AVANCE")</f>
        <v>CUMPLIDA</v>
      </c>
    </row>
    <row r="438" spans="1:17" ht="120.75">
      <c r="A438" s="357" t="s">
        <v>938</v>
      </c>
      <c r="B438" s="262" t="s">
        <v>27</v>
      </c>
      <c r="C438" s="548"/>
      <c r="D438" s="548"/>
      <c r="E438" s="551"/>
      <c r="F438" s="551"/>
      <c r="G438" s="300" t="s">
        <v>1109</v>
      </c>
      <c r="H438" s="301" t="s">
        <v>1110</v>
      </c>
      <c r="I438" s="364" t="s">
        <v>1111</v>
      </c>
      <c r="J438" s="341">
        <v>1</v>
      </c>
      <c r="K438" s="342">
        <v>45519</v>
      </c>
      <c r="L438" s="342">
        <v>46021</v>
      </c>
      <c r="M438" s="263">
        <f t="shared" si="18"/>
        <v>71.714285714285708</v>
      </c>
      <c r="N438" s="341">
        <v>1</v>
      </c>
      <c r="O438" s="301" t="s">
        <v>1100</v>
      </c>
      <c r="P438" s="302">
        <f t="shared" si="17"/>
        <v>1</v>
      </c>
      <c r="Q438" s="264" t="str" cm="1">
        <f t="array" aca="1" ref="Q438" ca="1">IF(ISNUMBER(P438),IF(P438=100%,"CUMPLIDA",IF(AND(ISNUMBER(L438),ISNUMBER(INDIRECT("FECHA_"&amp;$B438,1))), IF(L438&lt;=INDIRECT("FECHA_"&amp;$B438,1),"INCUMPLIDA","PROCESO"), "VERIFICAR FECHA")),"SIN VALOR AVANCE")</f>
        <v>CUMPLIDA</v>
      </c>
    </row>
    <row r="439" spans="1:17" ht="105.75">
      <c r="A439" s="357" t="s">
        <v>938</v>
      </c>
      <c r="B439" s="262" t="s">
        <v>27</v>
      </c>
      <c r="C439" s="548"/>
      <c r="D439" s="548"/>
      <c r="E439" s="551"/>
      <c r="F439" s="551"/>
      <c r="G439" s="353" t="s">
        <v>1104</v>
      </c>
      <c r="H439" s="351" t="s">
        <v>1105</v>
      </c>
      <c r="I439" s="351" t="s">
        <v>1099</v>
      </c>
      <c r="J439" s="341">
        <v>1</v>
      </c>
      <c r="K439" s="342">
        <v>45518</v>
      </c>
      <c r="L439" s="342">
        <v>45565</v>
      </c>
      <c r="M439" s="263">
        <f t="shared" si="18"/>
        <v>6.7142857142857144</v>
      </c>
      <c r="N439" s="341">
        <v>1</v>
      </c>
      <c r="O439" s="301" t="s">
        <v>1112</v>
      </c>
      <c r="P439" s="302">
        <f t="shared" si="17"/>
        <v>1</v>
      </c>
      <c r="Q439" s="264" t="str" cm="1">
        <f t="array" aca="1" ref="Q439" ca="1">IF(ISNUMBER(P439),IF(P439=100%,"CUMPLIDA",IF(AND(ISNUMBER(L439),ISNUMBER(INDIRECT("FECHA_"&amp;$B439,1))), IF(L439&lt;=INDIRECT("FECHA_"&amp;$B439,1),"INCUMPLIDA","PROCESO"), "VERIFICAR FECHA")),"SIN VALOR AVANCE")</f>
        <v>CUMPLIDA</v>
      </c>
    </row>
    <row r="440" spans="1:17" ht="120.75">
      <c r="A440" s="357" t="s">
        <v>938</v>
      </c>
      <c r="B440" s="262" t="s">
        <v>27</v>
      </c>
      <c r="C440" s="548"/>
      <c r="D440" s="548"/>
      <c r="E440" s="551"/>
      <c r="F440" s="551"/>
      <c r="G440" s="300" t="s">
        <v>1113</v>
      </c>
      <c r="H440" s="200" t="s">
        <v>1114</v>
      </c>
      <c r="I440" s="301" t="s">
        <v>1108</v>
      </c>
      <c r="J440" s="341">
        <v>1</v>
      </c>
      <c r="K440" s="342">
        <v>45519</v>
      </c>
      <c r="L440" s="342">
        <v>46021</v>
      </c>
      <c r="M440" s="263">
        <f t="shared" si="18"/>
        <v>71.714285714285708</v>
      </c>
      <c r="N440" s="341">
        <v>1</v>
      </c>
      <c r="O440" s="301" t="s">
        <v>1100</v>
      </c>
      <c r="P440" s="302">
        <f t="shared" si="17"/>
        <v>1</v>
      </c>
      <c r="Q440" s="264" t="str" cm="1">
        <f t="array" aca="1" ref="Q440" ca="1">IF(ISNUMBER(P440),IF(P440=100%,"CUMPLIDA",IF(AND(ISNUMBER(L440),ISNUMBER(INDIRECT("FECHA_"&amp;$B440,1))), IF(L440&lt;=INDIRECT("FECHA_"&amp;$B440,1),"INCUMPLIDA","PROCESO"), "VERIFICAR FECHA")),"SIN VALOR AVANCE")</f>
        <v>CUMPLIDA</v>
      </c>
    </row>
    <row r="441" spans="1:17" ht="135.75">
      <c r="A441" s="357" t="s">
        <v>938</v>
      </c>
      <c r="B441" s="262" t="s">
        <v>27</v>
      </c>
      <c r="C441" s="548"/>
      <c r="D441" s="548"/>
      <c r="E441" s="551"/>
      <c r="F441" s="551"/>
      <c r="G441" s="300" t="s">
        <v>1115</v>
      </c>
      <c r="H441" s="200" t="s">
        <v>1116</v>
      </c>
      <c r="I441" s="301" t="s">
        <v>1117</v>
      </c>
      <c r="J441" s="341">
        <v>1</v>
      </c>
      <c r="K441" s="342">
        <v>45519</v>
      </c>
      <c r="L441" s="342">
        <v>45657</v>
      </c>
      <c r="M441" s="263">
        <f t="shared" si="18"/>
        <v>19.714285714285715</v>
      </c>
      <c r="N441" s="341">
        <v>1</v>
      </c>
      <c r="O441" s="301" t="s">
        <v>1118</v>
      </c>
      <c r="P441" s="302">
        <f t="shared" si="17"/>
        <v>1</v>
      </c>
      <c r="Q441" s="264" t="str" cm="1">
        <f t="array" aca="1" ref="Q441" ca="1">IF(ISNUMBER(P441),IF(P441=100%,"CUMPLIDA",IF(AND(ISNUMBER(L441),ISNUMBER(INDIRECT("FECHA_"&amp;$B441,1))), IF(L441&lt;=INDIRECT("FECHA_"&amp;$B441,1),"INCUMPLIDA","PROCESO"), "VERIFICAR FECHA")),"SIN VALOR AVANCE")</f>
        <v>CUMPLIDA</v>
      </c>
    </row>
    <row r="442" spans="1:17" ht="120">
      <c r="A442" s="357" t="s">
        <v>938</v>
      </c>
      <c r="B442" s="262" t="s">
        <v>27</v>
      </c>
      <c r="C442" s="548"/>
      <c r="D442" s="548"/>
      <c r="E442" s="551"/>
      <c r="F442" s="551"/>
      <c r="G442" s="300" t="s">
        <v>1119</v>
      </c>
      <c r="H442" s="301" t="s">
        <v>1119</v>
      </c>
      <c r="I442" s="301" t="s">
        <v>1120</v>
      </c>
      <c r="J442" s="341">
        <v>1</v>
      </c>
      <c r="K442" s="342">
        <v>45519</v>
      </c>
      <c r="L442" s="342">
        <v>45657</v>
      </c>
      <c r="M442" s="263">
        <f t="shared" si="18"/>
        <v>19.714285714285715</v>
      </c>
      <c r="N442" s="341">
        <v>1</v>
      </c>
      <c r="O442" s="301" t="s">
        <v>1121</v>
      </c>
      <c r="P442" s="302">
        <f t="shared" si="17"/>
        <v>1</v>
      </c>
      <c r="Q442" s="264" t="str" cm="1">
        <f t="array" aca="1" ref="Q442" ca="1">IF(ISNUMBER(P442),IF(P442=100%,"CUMPLIDA",IF(AND(ISNUMBER(L442),ISNUMBER(INDIRECT("FECHA_"&amp;$B442,1))), IF(L442&lt;=INDIRECT("FECHA_"&amp;$B442,1),"INCUMPLIDA","PROCESO"), "VERIFICAR FECHA")),"SIN VALOR AVANCE")</f>
        <v>CUMPLIDA</v>
      </c>
    </row>
    <row r="443" spans="1:17" ht="120">
      <c r="A443" s="357" t="s">
        <v>938</v>
      </c>
      <c r="B443" s="262" t="s">
        <v>27</v>
      </c>
      <c r="C443" s="548"/>
      <c r="D443" s="548"/>
      <c r="E443" s="551"/>
      <c r="F443" s="551"/>
      <c r="G443" s="300" t="s">
        <v>1119</v>
      </c>
      <c r="H443" s="301" t="s">
        <v>1119</v>
      </c>
      <c r="I443" s="301" t="s">
        <v>1120</v>
      </c>
      <c r="J443" s="341">
        <v>1</v>
      </c>
      <c r="K443" s="342">
        <v>45519</v>
      </c>
      <c r="L443" s="342">
        <v>45657</v>
      </c>
      <c r="M443" s="263">
        <f t="shared" si="18"/>
        <v>19.714285714285715</v>
      </c>
      <c r="N443" s="341">
        <v>1</v>
      </c>
      <c r="O443" s="301" t="s">
        <v>1121</v>
      </c>
      <c r="P443" s="302">
        <f t="shared" si="17"/>
        <v>1</v>
      </c>
      <c r="Q443" s="264" t="str" cm="1">
        <f t="array" aca="1" ref="Q443" ca="1">IF(ISNUMBER(P443),IF(P443=100%,"CUMPLIDA",IF(AND(ISNUMBER(L443),ISNUMBER(INDIRECT("FECHA_"&amp;$B443,1))), IF(L443&lt;=INDIRECT("FECHA_"&amp;$B443,1),"INCUMPLIDA","PROCESO"), "VERIFICAR FECHA")),"SIN VALOR AVANCE")</f>
        <v>CUMPLIDA</v>
      </c>
    </row>
    <row r="444" spans="1:17" ht="120">
      <c r="A444" s="357" t="s">
        <v>938</v>
      </c>
      <c r="B444" s="262" t="s">
        <v>27</v>
      </c>
      <c r="C444" s="548"/>
      <c r="D444" s="548"/>
      <c r="E444" s="551"/>
      <c r="F444" s="551"/>
      <c r="G444" s="300" t="s">
        <v>1119</v>
      </c>
      <c r="H444" s="301" t="s">
        <v>1119</v>
      </c>
      <c r="I444" s="301" t="s">
        <v>1120</v>
      </c>
      <c r="J444" s="341">
        <v>1</v>
      </c>
      <c r="K444" s="342">
        <v>45519</v>
      </c>
      <c r="L444" s="342">
        <v>45657</v>
      </c>
      <c r="M444" s="263">
        <f t="shared" si="18"/>
        <v>19.714285714285715</v>
      </c>
      <c r="N444" s="341">
        <v>1</v>
      </c>
      <c r="O444" s="301" t="s">
        <v>1121</v>
      </c>
      <c r="P444" s="302">
        <f t="shared" si="17"/>
        <v>1</v>
      </c>
      <c r="Q444" s="264" t="str" cm="1">
        <f t="array" aca="1" ref="Q444" ca="1">IF(ISNUMBER(P444),IF(P444=100%,"CUMPLIDA",IF(AND(ISNUMBER(L444),ISNUMBER(INDIRECT("FECHA_"&amp;$B444,1))), IF(L444&lt;=INDIRECT("FECHA_"&amp;$B444,1),"INCUMPLIDA","PROCESO"), "VERIFICAR FECHA")),"SIN VALOR AVANCE")</f>
        <v>CUMPLIDA</v>
      </c>
    </row>
    <row r="445" spans="1:17" ht="120">
      <c r="A445" s="357" t="s">
        <v>938</v>
      </c>
      <c r="B445" s="262" t="s">
        <v>27</v>
      </c>
      <c r="C445" s="548"/>
      <c r="D445" s="548"/>
      <c r="E445" s="551"/>
      <c r="F445" s="551"/>
      <c r="G445" s="300" t="s">
        <v>1119</v>
      </c>
      <c r="H445" s="301" t="s">
        <v>1119</v>
      </c>
      <c r="I445" s="301" t="s">
        <v>1120</v>
      </c>
      <c r="J445" s="341">
        <v>1</v>
      </c>
      <c r="K445" s="342">
        <v>45520</v>
      </c>
      <c r="L445" s="342">
        <v>45658</v>
      </c>
      <c r="M445" s="263">
        <f t="shared" si="18"/>
        <v>19.714285714285715</v>
      </c>
      <c r="N445" s="341">
        <v>1</v>
      </c>
      <c r="O445" s="301" t="s">
        <v>1121</v>
      </c>
      <c r="P445" s="302">
        <f t="shared" si="17"/>
        <v>1</v>
      </c>
      <c r="Q445" s="264" t="str" cm="1">
        <f t="array" aca="1" ref="Q445" ca="1">IF(ISNUMBER(P445),IF(P445=100%,"CUMPLIDA",IF(AND(ISNUMBER(L445),ISNUMBER(INDIRECT("FECHA_"&amp;$B445,1))), IF(L445&lt;=INDIRECT("FECHA_"&amp;$B445,1),"INCUMPLIDA","PROCESO"), "VERIFICAR FECHA")),"SIN VALOR AVANCE")</f>
        <v>CUMPLIDA</v>
      </c>
    </row>
    <row r="446" spans="1:17" ht="150.75">
      <c r="A446" s="357" t="s">
        <v>938</v>
      </c>
      <c r="B446" s="262" t="s">
        <v>27</v>
      </c>
      <c r="C446" s="548"/>
      <c r="D446" s="548"/>
      <c r="E446" s="551"/>
      <c r="F446" s="551"/>
      <c r="G446" s="300" t="s">
        <v>1115</v>
      </c>
      <c r="H446" s="200" t="s">
        <v>1116</v>
      </c>
      <c r="I446" s="301" t="s">
        <v>1117</v>
      </c>
      <c r="J446" s="341">
        <v>1</v>
      </c>
      <c r="K446" s="342">
        <v>45519</v>
      </c>
      <c r="L446" s="342">
        <v>45657</v>
      </c>
      <c r="M446" s="263">
        <f t="shared" si="18"/>
        <v>19.714285714285715</v>
      </c>
      <c r="N446" s="341">
        <v>1</v>
      </c>
      <c r="O446" s="301" t="s">
        <v>1122</v>
      </c>
      <c r="P446" s="302">
        <f t="shared" si="17"/>
        <v>1</v>
      </c>
      <c r="Q446" s="264" t="str" cm="1">
        <f t="array" aca="1" ref="Q446" ca="1">IF(ISNUMBER(P446),IF(P446=100%,"CUMPLIDA",IF(AND(ISNUMBER(L446),ISNUMBER(INDIRECT("FECHA_"&amp;$B446,1))), IF(L446&lt;=INDIRECT("FECHA_"&amp;$B446,1),"INCUMPLIDA","PROCESO"), "VERIFICAR FECHA")),"SIN VALOR AVANCE")</f>
        <v>CUMPLIDA</v>
      </c>
    </row>
    <row r="447" spans="1:17" ht="120.75">
      <c r="A447" s="357" t="s">
        <v>938</v>
      </c>
      <c r="B447" s="262" t="s">
        <v>27</v>
      </c>
      <c r="C447" s="548"/>
      <c r="D447" s="548"/>
      <c r="E447" s="551"/>
      <c r="F447" s="551"/>
      <c r="G447" s="300" t="s">
        <v>1123</v>
      </c>
      <c r="H447" s="200" t="s">
        <v>1105</v>
      </c>
      <c r="I447" s="351" t="s">
        <v>1099</v>
      </c>
      <c r="J447" s="265">
        <v>1</v>
      </c>
      <c r="K447" s="196">
        <v>45518</v>
      </c>
      <c r="L447" s="196">
        <v>45565</v>
      </c>
      <c r="M447" s="263">
        <f t="shared" si="18"/>
        <v>6.7142857142857144</v>
      </c>
      <c r="N447" s="341">
        <v>1</v>
      </c>
      <c r="O447" s="301" t="s">
        <v>1100</v>
      </c>
      <c r="P447" s="302">
        <f t="shared" si="17"/>
        <v>1</v>
      </c>
      <c r="Q447" s="264" t="str" cm="1">
        <f t="array" aca="1" ref="Q447" ca="1">IF(ISNUMBER(P447),IF(P447=100%,"CUMPLIDA",IF(AND(ISNUMBER(L447),ISNUMBER(INDIRECT("FECHA_"&amp;$B447,1))), IF(L447&lt;=INDIRECT("FECHA_"&amp;$B447,1),"INCUMPLIDA","PROCESO"), "VERIFICAR FECHA")),"SIN VALOR AVANCE")</f>
        <v>CUMPLIDA</v>
      </c>
    </row>
    <row r="448" spans="1:17" ht="150.75">
      <c r="A448" s="357" t="s">
        <v>938</v>
      </c>
      <c r="B448" s="262" t="s">
        <v>27</v>
      </c>
      <c r="C448" s="548"/>
      <c r="D448" s="548"/>
      <c r="E448" s="551"/>
      <c r="F448" s="551"/>
      <c r="G448" s="300" t="s">
        <v>1106</v>
      </c>
      <c r="H448" s="200" t="s">
        <v>1124</v>
      </c>
      <c r="I448" s="301" t="s">
        <v>1108</v>
      </c>
      <c r="J448" s="341">
        <v>1</v>
      </c>
      <c r="K448" s="342">
        <v>45519</v>
      </c>
      <c r="L448" s="342">
        <v>46021</v>
      </c>
      <c r="M448" s="263">
        <f t="shared" si="18"/>
        <v>71.714285714285708</v>
      </c>
      <c r="N448" s="341">
        <v>1</v>
      </c>
      <c r="O448" s="301" t="s">
        <v>1125</v>
      </c>
      <c r="P448" s="302">
        <f t="shared" si="17"/>
        <v>1</v>
      </c>
      <c r="Q448" s="264" t="str" cm="1">
        <f t="array" aca="1" ref="Q448" ca="1">IF(ISNUMBER(P448),IF(P448=100%,"CUMPLIDA",IF(AND(ISNUMBER(L448),ISNUMBER(INDIRECT("FECHA_"&amp;$B448,1))), IF(L448&lt;=INDIRECT("FECHA_"&amp;$B448,1),"INCUMPLIDA","PROCESO"), "VERIFICAR FECHA")),"SIN VALOR AVANCE")</f>
        <v>CUMPLIDA</v>
      </c>
    </row>
    <row r="449" spans="1:17" ht="120.75">
      <c r="A449" s="357" t="s">
        <v>938</v>
      </c>
      <c r="B449" s="262" t="s">
        <v>27</v>
      </c>
      <c r="C449" s="548" t="s">
        <v>1093</v>
      </c>
      <c r="D449" s="548" t="s">
        <v>1126</v>
      </c>
      <c r="E449" s="551" t="s">
        <v>1127</v>
      </c>
      <c r="F449" s="551" t="s">
        <v>1128</v>
      </c>
      <c r="G449" s="300" t="s">
        <v>1104</v>
      </c>
      <c r="H449" s="200" t="s">
        <v>1105</v>
      </c>
      <c r="I449" s="351" t="s">
        <v>1099</v>
      </c>
      <c r="J449" s="265">
        <v>1</v>
      </c>
      <c r="K449" s="196">
        <v>45518</v>
      </c>
      <c r="L449" s="196">
        <v>45565</v>
      </c>
      <c r="M449" s="263">
        <f t="shared" si="18"/>
        <v>6.7142857142857144</v>
      </c>
      <c r="N449" s="341">
        <v>1</v>
      </c>
      <c r="O449" s="301" t="s">
        <v>1100</v>
      </c>
      <c r="P449" s="302">
        <f t="shared" si="17"/>
        <v>1</v>
      </c>
      <c r="Q449" s="264" t="str" cm="1">
        <f t="array" aca="1" ref="Q449" ca="1">IF(ISNUMBER(P449),IF(P449=100%,"CUMPLIDA",IF(AND(ISNUMBER(L449),ISNUMBER(INDIRECT("FECHA_"&amp;$B449,1))), IF(L449&lt;=INDIRECT("FECHA_"&amp;$B449,1),"INCUMPLIDA","PROCESO"), "VERIFICAR FECHA")),"SIN VALOR AVANCE")</f>
        <v>CUMPLIDA</v>
      </c>
    </row>
    <row r="450" spans="1:17" ht="150">
      <c r="A450" s="357" t="s">
        <v>938</v>
      </c>
      <c r="B450" s="262" t="s">
        <v>27</v>
      </c>
      <c r="C450" s="548"/>
      <c r="D450" s="548"/>
      <c r="E450" s="551"/>
      <c r="F450" s="551"/>
      <c r="G450" s="300" t="s">
        <v>1106</v>
      </c>
      <c r="H450" s="200" t="s">
        <v>1129</v>
      </c>
      <c r="I450" s="301" t="s">
        <v>1108</v>
      </c>
      <c r="J450" s="265">
        <v>1</v>
      </c>
      <c r="K450" s="196">
        <v>45519</v>
      </c>
      <c r="L450" s="342">
        <v>46021</v>
      </c>
      <c r="M450" s="263">
        <f t="shared" si="18"/>
        <v>71.714285714285708</v>
      </c>
      <c r="N450" s="341">
        <v>1</v>
      </c>
      <c r="O450" s="301" t="s">
        <v>1100</v>
      </c>
      <c r="P450" s="302">
        <f t="shared" si="17"/>
        <v>1</v>
      </c>
      <c r="Q450" s="264" t="str" cm="1">
        <f t="array" aca="1" ref="Q450" ca="1">IF(ISNUMBER(P450),IF(P450=100%,"CUMPLIDA",IF(AND(ISNUMBER(L450),ISNUMBER(INDIRECT("FECHA_"&amp;$B450,1))), IF(L450&lt;=INDIRECT("FECHA_"&amp;$B450,1),"INCUMPLIDA","PROCESO"), "VERIFICAR FECHA")),"SIN VALOR AVANCE")</f>
        <v>CUMPLIDA</v>
      </c>
    </row>
    <row r="451" spans="1:17" ht="60.75">
      <c r="A451" s="357" t="s">
        <v>938</v>
      </c>
      <c r="B451" s="262" t="s">
        <v>27</v>
      </c>
      <c r="C451" s="548"/>
      <c r="D451" s="548"/>
      <c r="E451" s="551"/>
      <c r="F451" s="551"/>
      <c r="G451" s="300" t="s">
        <v>1130</v>
      </c>
      <c r="H451" s="200" t="s">
        <v>1131</v>
      </c>
      <c r="I451" s="301" t="s">
        <v>1132</v>
      </c>
      <c r="J451" s="265">
        <v>1</v>
      </c>
      <c r="K451" s="196">
        <v>45505</v>
      </c>
      <c r="L451" s="196">
        <v>45870</v>
      </c>
      <c r="M451" s="263">
        <f t="shared" si="18"/>
        <v>52.142857142857146</v>
      </c>
      <c r="N451" s="341">
        <v>1</v>
      </c>
      <c r="O451" s="301" t="s">
        <v>1133</v>
      </c>
      <c r="P451" s="302">
        <f t="shared" si="17"/>
        <v>1</v>
      </c>
      <c r="Q451" s="264" t="str" cm="1">
        <f t="array" aca="1" ref="Q451" ca="1">IF(ISNUMBER(P451),IF(P451=100%,"CUMPLIDA",IF(AND(ISNUMBER(L451),ISNUMBER(INDIRECT("FECHA_"&amp;$B451,1))), IF(L451&lt;=INDIRECT("FECHA_"&amp;$B451,1),"INCUMPLIDA","PROCESO"), "VERIFICAR FECHA")),"SIN VALOR AVANCE")</f>
        <v>CUMPLIDA</v>
      </c>
    </row>
    <row r="452" spans="1:17" ht="135.75">
      <c r="A452" s="357" t="s">
        <v>938</v>
      </c>
      <c r="B452" s="262" t="s">
        <v>27</v>
      </c>
      <c r="C452" s="548"/>
      <c r="D452" s="548"/>
      <c r="E452" s="551"/>
      <c r="F452" s="551"/>
      <c r="G452" s="300" t="s">
        <v>1134</v>
      </c>
      <c r="H452" s="200" t="s">
        <v>1135</v>
      </c>
      <c r="I452" s="200" t="s">
        <v>1136</v>
      </c>
      <c r="J452" s="265">
        <v>1</v>
      </c>
      <c r="K452" s="196">
        <v>45519</v>
      </c>
      <c r="L452" s="196">
        <v>45885</v>
      </c>
      <c r="M452" s="263">
        <f t="shared" si="18"/>
        <v>52.285714285714285</v>
      </c>
      <c r="N452" s="341">
        <v>1</v>
      </c>
      <c r="O452" s="301" t="s">
        <v>1137</v>
      </c>
      <c r="P452" s="302">
        <f t="shared" si="17"/>
        <v>1</v>
      </c>
      <c r="Q452" s="264" t="str" cm="1">
        <f t="array" aca="1" ref="Q452" ca="1">IF(ISNUMBER(P452),IF(P452=100%,"CUMPLIDA",IF(AND(ISNUMBER(L452),ISNUMBER(INDIRECT("FECHA_"&amp;$B452,1))), IF(L452&lt;=INDIRECT("FECHA_"&amp;$B452,1),"INCUMPLIDA","PROCESO"), "VERIFICAR FECHA")),"SIN VALOR AVANCE")</f>
        <v>CUMPLIDA</v>
      </c>
    </row>
    <row r="453" spans="1:17" ht="120.75">
      <c r="A453" s="357" t="s">
        <v>938</v>
      </c>
      <c r="B453" s="262" t="s">
        <v>27</v>
      </c>
      <c r="C453" s="548"/>
      <c r="D453" s="548"/>
      <c r="E453" s="551"/>
      <c r="F453" s="551"/>
      <c r="G453" s="300" t="s">
        <v>1104</v>
      </c>
      <c r="H453" s="200" t="s">
        <v>1105</v>
      </c>
      <c r="I453" s="351" t="s">
        <v>1099</v>
      </c>
      <c r="J453" s="265">
        <v>1</v>
      </c>
      <c r="K453" s="196">
        <v>45518</v>
      </c>
      <c r="L453" s="196">
        <v>45565</v>
      </c>
      <c r="M453" s="263">
        <f t="shared" si="18"/>
        <v>6.7142857142857144</v>
      </c>
      <c r="N453" s="341">
        <v>1</v>
      </c>
      <c r="O453" s="301" t="s">
        <v>1100</v>
      </c>
      <c r="P453" s="302">
        <f t="shared" si="17"/>
        <v>1</v>
      </c>
      <c r="Q453" s="264" t="str" cm="1">
        <f t="array" aca="1" ref="Q453" ca="1">IF(ISNUMBER(P453),IF(P453=100%,"CUMPLIDA",IF(AND(ISNUMBER(L453),ISNUMBER(INDIRECT("FECHA_"&amp;$B453,1))), IF(L453&lt;=INDIRECT("FECHA_"&amp;$B453,1),"INCUMPLIDA","PROCESO"), "VERIFICAR FECHA")),"SIN VALOR AVANCE")</f>
        <v>CUMPLIDA</v>
      </c>
    </row>
    <row r="454" spans="1:17" ht="120.75">
      <c r="A454" s="357" t="s">
        <v>938</v>
      </c>
      <c r="B454" s="262" t="s">
        <v>27</v>
      </c>
      <c r="C454" s="548"/>
      <c r="D454" s="548"/>
      <c r="E454" s="551"/>
      <c r="F454" s="551"/>
      <c r="G454" s="300" t="s">
        <v>1138</v>
      </c>
      <c r="H454" s="200" t="s">
        <v>1139</v>
      </c>
      <c r="I454" s="301" t="s">
        <v>1108</v>
      </c>
      <c r="J454" s="265">
        <v>1</v>
      </c>
      <c r="K454" s="196">
        <v>45519</v>
      </c>
      <c r="L454" s="342">
        <v>46021</v>
      </c>
      <c r="M454" s="263">
        <f t="shared" si="18"/>
        <v>71.714285714285708</v>
      </c>
      <c r="N454" s="341">
        <v>1</v>
      </c>
      <c r="O454" s="301" t="s">
        <v>1100</v>
      </c>
      <c r="P454" s="302">
        <f t="shared" si="17"/>
        <v>1</v>
      </c>
      <c r="Q454" s="264" t="str" cm="1">
        <f t="array" aca="1" ref="Q454" ca="1">IF(ISNUMBER(P454),IF(P454=100%,"CUMPLIDA",IF(AND(ISNUMBER(L454),ISNUMBER(INDIRECT("FECHA_"&amp;$B454,1))), IF(L454&lt;=INDIRECT("FECHA_"&amp;$B454,1),"INCUMPLIDA","PROCESO"), "VERIFICAR FECHA")),"SIN VALOR AVANCE")</f>
        <v>CUMPLIDA</v>
      </c>
    </row>
    <row r="455" spans="1:17" ht="135.75">
      <c r="A455" s="357" t="s">
        <v>938</v>
      </c>
      <c r="B455" s="262" t="s">
        <v>27</v>
      </c>
      <c r="C455" s="548"/>
      <c r="D455" s="548"/>
      <c r="E455" s="551"/>
      <c r="F455" s="551"/>
      <c r="G455" s="300" t="s">
        <v>1134</v>
      </c>
      <c r="H455" s="200" t="s">
        <v>1140</v>
      </c>
      <c r="I455" s="200" t="s">
        <v>1136</v>
      </c>
      <c r="J455" s="265">
        <v>1</v>
      </c>
      <c r="K455" s="196">
        <v>45519</v>
      </c>
      <c r="L455" s="196">
        <v>45885</v>
      </c>
      <c r="M455" s="263">
        <f t="shared" si="18"/>
        <v>52.285714285714285</v>
      </c>
      <c r="N455" s="341">
        <v>1</v>
      </c>
      <c r="O455" s="301" t="s">
        <v>1137</v>
      </c>
      <c r="P455" s="302">
        <f t="shared" si="17"/>
        <v>1</v>
      </c>
      <c r="Q455" s="264" t="str" cm="1">
        <f t="array" aca="1" ref="Q455" ca="1">IF(ISNUMBER(P455),IF(P455=100%,"CUMPLIDA",IF(AND(ISNUMBER(L455),ISNUMBER(INDIRECT("FECHA_"&amp;$B455,1))), IF(L455&lt;=INDIRECT("FECHA_"&amp;$B455,1),"INCUMPLIDA","PROCESO"), "VERIFICAR FECHA")),"SIN VALOR AVANCE")</f>
        <v>CUMPLIDA</v>
      </c>
    </row>
    <row r="456" spans="1:17" ht="75.75">
      <c r="A456" s="357" t="s">
        <v>938</v>
      </c>
      <c r="B456" s="262" t="s">
        <v>27</v>
      </c>
      <c r="C456" s="548"/>
      <c r="D456" s="548"/>
      <c r="E456" s="551"/>
      <c r="F456" s="551"/>
      <c r="G456" s="300" t="s">
        <v>1130</v>
      </c>
      <c r="H456" s="200" t="s">
        <v>1141</v>
      </c>
      <c r="I456" s="301" t="s">
        <v>1132</v>
      </c>
      <c r="J456" s="265">
        <v>1</v>
      </c>
      <c r="K456" s="196">
        <v>45505</v>
      </c>
      <c r="L456" s="196">
        <v>45870</v>
      </c>
      <c r="M456" s="263">
        <f t="shared" si="18"/>
        <v>52.142857142857146</v>
      </c>
      <c r="N456" s="341">
        <v>1</v>
      </c>
      <c r="O456" s="301" t="s">
        <v>1142</v>
      </c>
      <c r="P456" s="302">
        <f t="shared" si="17"/>
        <v>1</v>
      </c>
      <c r="Q456" s="264" t="str" cm="1">
        <f t="array" aca="1" ref="Q456" ca="1">IF(ISNUMBER(P456),IF(P456=100%,"CUMPLIDA",IF(AND(ISNUMBER(L456),ISNUMBER(INDIRECT("FECHA_"&amp;$B456,1))), IF(L456&lt;=INDIRECT("FECHA_"&amp;$B456,1),"INCUMPLIDA","PROCESO"), "VERIFICAR FECHA")),"SIN VALOR AVANCE")</f>
        <v>CUMPLIDA</v>
      </c>
    </row>
    <row r="457" spans="1:17" ht="45.75">
      <c r="A457" s="357" t="s">
        <v>938</v>
      </c>
      <c r="B457" s="262" t="s">
        <v>27</v>
      </c>
      <c r="C457" s="548"/>
      <c r="D457" s="548"/>
      <c r="E457" s="551"/>
      <c r="F457" s="551"/>
      <c r="G457" s="300" t="s">
        <v>1130</v>
      </c>
      <c r="H457" s="200" t="s">
        <v>1143</v>
      </c>
      <c r="I457" s="301" t="s">
        <v>1132</v>
      </c>
      <c r="J457" s="265">
        <v>1</v>
      </c>
      <c r="K457" s="196">
        <v>45505</v>
      </c>
      <c r="L457" s="196">
        <v>45870</v>
      </c>
      <c r="M457" s="263">
        <f t="shared" si="18"/>
        <v>52.142857142857146</v>
      </c>
      <c r="N457" s="341">
        <v>1</v>
      </c>
      <c r="O457" s="301" t="s">
        <v>1144</v>
      </c>
      <c r="P457" s="302">
        <f t="shared" si="17"/>
        <v>1</v>
      </c>
      <c r="Q457" s="264" t="str" cm="1">
        <f t="array" aca="1" ref="Q457" ca="1">IF(ISNUMBER(P457),IF(P457=100%,"CUMPLIDA",IF(AND(ISNUMBER(L457),ISNUMBER(INDIRECT("FECHA_"&amp;$B457,1))), IF(L457&lt;=INDIRECT("FECHA_"&amp;$B457,1),"INCUMPLIDA","PROCESO"), "VERIFICAR FECHA")),"SIN VALOR AVANCE")</f>
        <v>CUMPLIDA</v>
      </c>
    </row>
    <row r="458" spans="1:17" ht="120.75">
      <c r="A458" s="357" t="s">
        <v>938</v>
      </c>
      <c r="B458" s="262" t="s">
        <v>27</v>
      </c>
      <c r="C458" s="548"/>
      <c r="D458" s="548"/>
      <c r="E458" s="551"/>
      <c r="F458" s="551"/>
      <c r="G458" s="300" t="s">
        <v>1145</v>
      </c>
      <c r="H458" s="200" t="s">
        <v>1146</v>
      </c>
      <c r="I458" s="200" t="s">
        <v>1147</v>
      </c>
      <c r="J458" s="265">
        <v>1</v>
      </c>
      <c r="K458" s="196">
        <v>45519</v>
      </c>
      <c r="L458" s="196">
        <v>45657</v>
      </c>
      <c r="M458" s="263">
        <f t="shared" si="18"/>
        <v>19.714285714285715</v>
      </c>
      <c r="N458" s="341">
        <v>1</v>
      </c>
      <c r="O458" s="301" t="s">
        <v>1148</v>
      </c>
      <c r="P458" s="302">
        <f t="shared" si="17"/>
        <v>1</v>
      </c>
      <c r="Q458" s="264" t="str" cm="1">
        <f t="array" aca="1" ref="Q458" ca="1">IF(ISNUMBER(P458),IF(P458=100%,"CUMPLIDA",IF(AND(ISNUMBER(L458),ISNUMBER(INDIRECT("FECHA_"&amp;$B458,1))), IF(L458&lt;=INDIRECT("FECHA_"&amp;$B458,1),"INCUMPLIDA","PROCESO"), "VERIFICAR FECHA")),"SIN VALOR AVANCE")</f>
        <v>CUMPLIDA</v>
      </c>
    </row>
    <row r="459" spans="1:17" ht="151.5">
      <c r="A459" s="357" t="s">
        <v>938</v>
      </c>
      <c r="B459" s="262" t="s">
        <v>27</v>
      </c>
      <c r="C459" s="548"/>
      <c r="D459" s="548"/>
      <c r="E459" s="551"/>
      <c r="F459" s="551"/>
      <c r="G459" s="300" t="s">
        <v>1149</v>
      </c>
      <c r="H459" s="200" t="s">
        <v>1150</v>
      </c>
      <c r="I459" s="301" t="s">
        <v>1151</v>
      </c>
      <c r="J459" s="265">
        <v>1</v>
      </c>
      <c r="K459" s="196">
        <v>45536</v>
      </c>
      <c r="L459" s="196">
        <v>45747</v>
      </c>
      <c r="M459" s="263">
        <f t="shared" si="18"/>
        <v>30.142857142857142</v>
      </c>
      <c r="N459" s="341">
        <v>1</v>
      </c>
      <c r="O459" s="301" t="s">
        <v>1152</v>
      </c>
      <c r="P459" s="302">
        <f t="shared" si="17"/>
        <v>1</v>
      </c>
      <c r="Q459" s="264" t="str" cm="1">
        <f t="array" aca="1" ref="Q459" ca="1">IF(ISNUMBER(P459),IF(P459=100%,"CUMPLIDA",IF(AND(ISNUMBER(L459),ISNUMBER(INDIRECT("FECHA_"&amp;$B459,1))), IF(L459&lt;=INDIRECT("FECHA_"&amp;$B459,1),"INCUMPLIDA","PROCESO"), "VERIFICAR FECHA")),"SIN VALOR AVANCE")</f>
        <v>CUMPLIDA</v>
      </c>
    </row>
    <row r="460" spans="1:17" ht="151.5">
      <c r="A460" s="357" t="s">
        <v>938</v>
      </c>
      <c r="B460" s="262" t="s">
        <v>27</v>
      </c>
      <c r="C460" s="548"/>
      <c r="D460" s="548"/>
      <c r="E460" s="551"/>
      <c r="F460" s="551"/>
      <c r="G460" s="300" t="s">
        <v>1153</v>
      </c>
      <c r="H460" s="200" t="s">
        <v>1154</v>
      </c>
      <c r="I460" s="364" t="s">
        <v>1155</v>
      </c>
      <c r="J460" s="265">
        <v>2</v>
      </c>
      <c r="K460" s="196">
        <v>45748</v>
      </c>
      <c r="L460" s="196">
        <v>46295</v>
      </c>
      <c r="M460" s="263">
        <f t="shared" si="18"/>
        <v>78.142857142857139</v>
      </c>
      <c r="N460" s="265">
        <v>1</v>
      </c>
      <c r="O460" s="301" t="s">
        <v>1152</v>
      </c>
      <c r="P460" s="302">
        <f>N460/J460</f>
        <v>0.5</v>
      </c>
      <c r="Q460" s="264" t="str" cm="1">
        <f t="array" aca="1" ref="Q460" ca="1">IF(ISNUMBER(P460),IF(P460=100%,"CUMPLIDA",IF(AND(ISNUMBER(L460),ISNUMBER(INDIRECT("FECHA_"&amp;$B460,1))), IF(L460&lt;=INDIRECT("FECHA_"&amp;$B460,1),"INCUMPLIDA","PROCESO"), "VERIFICAR FECHA")),"SIN VALOR AVANCE")</f>
        <v>PROCESO</v>
      </c>
    </row>
    <row r="461" spans="1:17" ht="182.25">
      <c r="A461" s="357" t="s">
        <v>938</v>
      </c>
      <c r="B461" s="262" t="s">
        <v>27</v>
      </c>
      <c r="C461" s="548"/>
      <c r="D461" s="548"/>
      <c r="E461" s="551"/>
      <c r="F461" s="551"/>
      <c r="G461" s="300" t="s">
        <v>1153</v>
      </c>
      <c r="H461" s="200" t="s">
        <v>1154</v>
      </c>
      <c r="I461" s="301" t="s">
        <v>1156</v>
      </c>
      <c r="J461" s="265">
        <v>1</v>
      </c>
      <c r="K461" s="196">
        <v>45748</v>
      </c>
      <c r="L461" s="196">
        <v>46112</v>
      </c>
      <c r="M461" s="263">
        <f t="shared" si="18"/>
        <v>52</v>
      </c>
      <c r="N461" s="341">
        <v>1</v>
      </c>
      <c r="O461" s="301" t="s">
        <v>1157</v>
      </c>
      <c r="P461" s="302">
        <f>N461/J461</f>
        <v>1</v>
      </c>
      <c r="Q461" s="264" t="str" cm="1">
        <f t="array" aca="1" ref="Q461" ca="1">IF(ISNUMBER(P461),IF(P461=100%,"CUMPLIDA",IF(AND(ISNUMBER(L461),ISNUMBER(INDIRECT("FECHA_"&amp;$B461,1))), IF(L461&lt;=INDIRECT("FECHA_"&amp;$B461,1),"INCUMPLIDA","PROCESO"), "VERIFICAR FECHA")),"SIN VALOR AVANCE")</f>
        <v>CUMPLIDA</v>
      </c>
    </row>
    <row r="462" spans="1:17" ht="105.75">
      <c r="A462" s="357" t="s">
        <v>938</v>
      </c>
      <c r="B462" s="262" t="s">
        <v>27</v>
      </c>
      <c r="C462" s="548"/>
      <c r="D462" s="548"/>
      <c r="E462" s="551"/>
      <c r="F462" s="551"/>
      <c r="G462" s="300" t="s">
        <v>1104</v>
      </c>
      <c r="H462" s="200" t="s">
        <v>1105</v>
      </c>
      <c r="I462" s="351" t="s">
        <v>1099</v>
      </c>
      <c r="J462" s="265">
        <v>1</v>
      </c>
      <c r="K462" s="196">
        <v>45518</v>
      </c>
      <c r="L462" s="196">
        <v>45565</v>
      </c>
      <c r="M462" s="263">
        <f t="shared" si="18"/>
        <v>6.7142857142857144</v>
      </c>
      <c r="N462" s="341">
        <v>1</v>
      </c>
      <c r="O462" s="301" t="s">
        <v>1112</v>
      </c>
      <c r="P462" s="302">
        <f t="shared" ref="P462:P477" si="19">N462/J462</f>
        <v>1</v>
      </c>
      <c r="Q462" s="264" t="str" cm="1">
        <f t="array" aca="1" ref="Q462" ca="1">IF(ISNUMBER(P462),IF(P462=100%,"CUMPLIDA",IF(AND(ISNUMBER(L462),ISNUMBER(INDIRECT("FECHA_"&amp;$B462,1))), IF(L462&lt;=INDIRECT("FECHA_"&amp;$B462,1),"INCUMPLIDA","PROCESO"), "VERIFICAR FECHA")),"SIN VALOR AVANCE")</f>
        <v>CUMPLIDA</v>
      </c>
    </row>
    <row r="463" spans="1:17" ht="225">
      <c r="A463" s="357" t="s">
        <v>938</v>
      </c>
      <c r="B463" s="262" t="s">
        <v>27</v>
      </c>
      <c r="C463" s="548"/>
      <c r="D463" s="548"/>
      <c r="E463" s="551"/>
      <c r="F463" s="551"/>
      <c r="G463" s="363" t="s">
        <v>1158</v>
      </c>
      <c r="H463" s="364" t="s">
        <v>1159</v>
      </c>
      <c r="I463" s="364" t="s">
        <v>1160</v>
      </c>
      <c r="J463" s="265">
        <v>1</v>
      </c>
      <c r="K463" s="196">
        <v>45519</v>
      </c>
      <c r="L463" s="342">
        <v>46021</v>
      </c>
      <c r="M463" s="263">
        <f t="shared" si="18"/>
        <v>71.714285714285708</v>
      </c>
      <c r="N463" s="341">
        <v>1</v>
      </c>
      <c r="O463" s="301" t="s">
        <v>1137</v>
      </c>
      <c r="P463" s="302">
        <f t="shared" si="19"/>
        <v>1</v>
      </c>
      <c r="Q463" s="264" t="str" cm="1">
        <f t="array" aca="1" ref="Q463" ca="1">IF(ISNUMBER(P463),IF(P463=100%,"CUMPLIDA",IF(AND(ISNUMBER(L463),ISNUMBER(INDIRECT("FECHA_"&amp;$B463,1))), IF(L463&lt;=INDIRECT("FECHA_"&amp;$B463,1),"INCUMPLIDA","PROCESO"), "VERIFICAR FECHA")),"SIN VALOR AVANCE")</f>
        <v>CUMPLIDA</v>
      </c>
    </row>
    <row r="464" spans="1:17" ht="195.75">
      <c r="A464" s="357" t="s">
        <v>938</v>
      </c>
      <c r="B464" s="262" t="s">
        <v>27</v>
      </c>
      <c r="C464" s="548"/>
      <c r="D464" s="548"/>
      <c r="E464" s="551"/>
      <c r="F464" s="551"/>
      <c r="G464" s="300" t="s">
        <v>1161</v>
      </c>
      <c r="H464" s="200" t="s">
        <v>1162</v>
      </c>
      <c r="I464" s="301" t="s">
        <v>1163</v>
      </c>
      <c r="J464" s="265">
        <v>1</v>
      </c>
      <c r="K464" s="196">
        <v>45519</v>
      </c>
      <c r="L464" s="196">
        <v>45657</v>
      </c>
      <c r="M464" s="263">
        <f t="shared" si="18"/>
        <v>19.714285714285715</v>
      </c>
      <c r="N464" s="341">
        <v>1</v>
      </c>
      <c r="O464" s="301" t="s">
        <v>1164</v>
      </c>
      <c r="P464" s="302">
        <f t="shared" si="19"/>
        <v>1</v>
      </c>
      <c r="Q464" s="264" t="str" cm="1">
        <f t="array" aca="1" ref="Q464" ca="1">IF(ISNUMBER(P464),IF(P464=100%,"CUMPLIDA",IF(AND(ISNUMBER(L464),ISNUMBER(INDIRECT("FECHA_"&amp;$B464,1))), IF(L464&lt;=INDIRECT("FECHA_"&amp;$B464,1),"INCUMPLIDA","PROCESO"), "VERIFICAR FECHA")),"SIN VALOR AVANCE")</f>
        <v>CUMPLIDA</v>
      </c>
    </row>
    <row r="465" spans="1:17" ht="150.75">
      <c r="A465" s="357" t="s">
        <v>938</v>
      </c>
      <c r="B465" s="262" t="s">
        <v>27</v>
      </c>
      <c r="C465" s="548"/>
      <c r="D465" s="548"/>
      <c r="E465" s="551"/>
      <c r="F465" s="551"/>
      <c r="G465" s="300" t="s">
        <v>1165</v>
      </c>
      <c r="H465" s="301" t="s">
        <v>1166</v>
      </c>
      <c r="I465" s="200" t="s">
        <v>106</v>
      </c>
      <c r="J465" s="265">
        <v>1</v>
      </c>
      <c r="K465" s="196">
        <v>45505</v>
      </c>
      <c r="L465" s="196">
        <v>45565</v>
      </c>
      <c r="M465" s="263">
        <f t="shared" si="18"/>
        <v>8.5714285714285712</v>
      </c>
      <c r="N465" s="341">
        <v>1</v>
      </c>
      <c r="O465" s="301" t="s">
        <v>1167</v>
      </c>
      <c r="P465" s="302">
        <f t="shared" si="19"/>
        <v>1</v>
      </c>
      <c r="Q465" s="264" t="str" cm="1">
        <f t="array" aca="1" ref="Q465" ca="1">IF(ISNUMBER(P465),IF(P465=100%,"CUMPLIDA",IF(AND(ISNUMBER(L465),ISNUMBER(INDIRECT("FECHA_"&amp;$B465,1))), IF(L465&lt;=INDIRECT("FECHA_"&amp;$B465,1),"INCUMPLIDA","PROCESO"), "VERIFICAR FECHA")),"SIN VALOR AVANCE")</f>
        <v>CUMPLIDA</v>
      </c>
    </row>
    <row r="466" spans="1:17" ht="165.75">
      <c r="A466" s="357" t="s">
        <v>938</v>
      </c>
      <c r="B466" s="262" t="s">
        <v>27</v>
      </c>
      <c r="C466" s="548"/>
      <c r="D466" s="548"/>
      <c r="E466" s="551"/>
      <c r="F466" s="551"/>
      <c r="G466" s="300" t="s">
        <v>1168</v>
      </c>
      <c r="H466" s="301" t="s">
        <v>1168</v>
      </c>
      <c r="I466" s="200" t="s">
        <v>1169</v>
      </c>
      <c r="J466" s="265">
        <v>1</v>
      </c>
      <c r="K466" s="196">
        <v>45566</v>
      </c>
      <c r="L466" s="196">
        <v>45747</v>
      </c>
      <c r="M466" s="263">
        <f t="shared" si="18"/>
        <v>25.857142857142858</v>
      </c>
      <c r="N466" s="341">
        <v>1</v>
      </c>
      <c r="O466" s="301" t="s">
        <v>1170</v>
      </c>
      <c r="P466" s="302">
        <f t="shared" si="19"/>
        <v>1</v>
      </c>
      <c r="Q466" s="264" t="str" cm="1">
        <f t="array" aca="1" ref="Q466" ca="1">IF(ISNUMBER(P466),IF(P466=100%,"CUMPLIDA",IF(AND(ISNUMBER(L466),ISNUMBER(INDIRECT("FECHA_"&amp;$B466,1))), IF(L466&lt;=INDIRECT("FECHA_"&amp;$B466,1),"INCUMPLIDA","PROCESO"), "VERIFICAR FECHA")),"SIN VALOR AVANCE")</f>
        <v>CUMPLIDA</v>
      </c>
    </row>
    <row r="467" spans="1:17" ht="60.75">
      <c r="A467" s="357" t="s">
        <v>938</v>
      </c>
      <c r="B467" s="262" t="s">
        <v>27</v>
      </c>
      <c r="C467" s="548"/>
      <c r="D467" s="548"/>
      <c r="E467" s="551"/>
      <c r="F467" s="551"/>
      <c r="G467" s="300" t="s">
        <v>1130</v>
      </c>
      <c r="H467" s="200" t="s">
        <v>1171</v>
      </c>
      <c r="I467" s="301" t="s">
        <v>1132</v>
      </c>
      <c r="J467" s="265">
        <v>1</v>
      </c>
      <c r="K467" s="196">
        <v>45505</v>
      </c>
      <c r="L467" s="196">
        <v>45870</v>
      </c>
      <c r="M467" s="263">
        <f t="shared" si="18"/>
        <v>52.142857142857146</v>
      </c>
      <c r="N467" s="341">
        <v>1</v>
      </c>
      <c r="O467" s="301" t="s">
        <v>1133</v>
      </c>
      <c r="P467" s="302">
        <f t="shared" si="19"/>
        <v>1</v>
      </c>
      <c r="Q467" s="264" t="str" cm="1">
        <f t="array" aca="1" ref="Q467" ca="1">IF(ISNUMBER(P467),IF(P467=100%,"CUMPLIDA",IF(AND(ISNUMBER(L467),ISNUMBER(INDIRECT("FECHA_"&amp;$B467,1))), IF(L467&lt;=INDIRECT("FECHA_"&amp;$B467,1),"INCUMPLIDA","PROCESO"), "VERIFICAR FECHA")),"SIN VALOR AVANCE")</f>
        <v>CUMPLIDA</v>
      </c>
    </row>
    <row r="468" spans="1:17" ht="120.75">
      <c r="A468" s="357" t="s">
        <v>938</v>
      </c>
      <c r="B468" s="262" t="s">
        <v>27</v>
      </c>
      <c r="C468" s="548"/>
      <c r="D468" s="548"/>
      <c r="E468" s="551"/>
      <c r="F468" s="551"/>
      <c r="G468" s="300" t="s">
        <v>1172</v>
      </c>
      <c r="H468" s="200" t="s">
        <v>1173</v>
      </c>
      <c r="I468" s="200" t="s">
        <v>1136</v>
      </c>
      <c r="J468" s="265">
        <v>1</v>
      </c>
      <c r="K468" s="196">
        <v>45519</v>
      </c>
      <c r="L468" s="196">
        <v>45885</v>
      </c>
      <c r="M468" s="263">
        <f t="shared" si="18"/>
        <v>52.285714285714285</v>
      </c>
      <c r="N468" s="341">
        <v>1</v>
      </c>
      <c r="O468" s="301" t="s">
        <v>1100</v>
      </c>
      <c r="P468" s="302">
        <f t="shared" si="19"/>
        <v>1</v>
      </c>
      <c r="Q468" s="264" t="str" cm="1">
        <f t="array" aca="1" ref="Q468" ca="1">IF(ISNUMBER(P468),IF(P468=100%,"CUMPLIDA",IF(AND(ISNUMBER(L468),ISNUMBER(INDIRECT("FECHA_"&amp;$B468,1))), IF(L468&lt;=INDIRECT("FECHA_"&amp;$B468,1),"INCUMPLIDA","PROCESO"), "VERIFICAR FECHA")),"SIN VALOR AVANCE")</f>
        <v>CUMPLIDA</v>
      </c>
    </row>
    <row r="469" spans="1:17" ht="135.75">
      <c r="A469" s="357" t="s">
        <v>938</v>
      </c>
      <c r="B469" s="262" t="s">
        <v>27</v>
      </c>
      <c r="C469" s="548" t="s">
        <v>1093</v>
      </c>
      <c r="D469" s="548" t="s">
        <v>1174</v>
      </c>
      <c r="E469" s="551" t="s">
        <v>1175</v>
      </c>
      <c r="F469" s="551" t="s">
        <v>1176</v>
      </c>
      <c r="G469" s="300" t="s">
        <v>1177</v>
      </c>
      <c r="H469" s="200" t="s">
        <v>1178</v>
      </c>
      <c r="I469" s="200" t="s">
        <v>1179</v>
      </c>
      <c r="J469" s="265">
        <v>1</v>
      </c>
      <c r="K469" s="196">
        <v>45536</v>
      </c>
      <c r="L469" s="196">
        <v>45657</v>
      </c>
      <c r="M469" s="263">
        <f t="shared" si="18"/>
        <v>17.285714285714285</v>
      </c>
      <c r="N469" s="341">
        <v>1</v>
      </c>
      <c r="O469" s="301" t="s">
        <v>1137</v>
      </c>
      <c r="P469" s="302">
        <f t="shared" si="19"/>
        <v>1</v>
      </c>
      <c r="Q469" s="264" t="str" cm="1">
        <f t="array" aca="1" ref="Q469" ca="1">IF(ISNUMBER(P469),IF(P469=100%,"CUMPLIDA",IF(AND(ISNUMBER(L469),ISNUMBER(INDIRECT("FECHA_"&amp;$B469,1))), IF(L469&lt;=INDIRECT("FECHA_"&amp;$B469,1),"INCUMPLIDA","PROCESO"), "VERIFICAR FECHA")),"SIN VALOR AVANCE")</f>
        <v>CUMPLIDA</v>
      </c>
    </row>
    <row r="470" spans="1:17" ht="105.75">
      <c r="A470" s="357" t="s">
        <v>938</v>
      </c>
      <c r="B470" s="262" t="s">
        <v>27</v>
      </c>
      <c r="C470" s="548"/>
      <c r="D470" s="548"/>
      <c r="E470" s="551"/>
      <c r="F470" s="551"/>
      <c r="G470" s="300" t="s">
        <v>1180</v>
      </c>
      <c r="H470" s="200" t="s">
        <v>1181</v>
      </c>
      <c r="I470" s="301" t="s">
        <v>1182</v>
      </c>
      <c r="J470" s="265">
        <v>1</v>
      </c>
      <c r="K470" s="196">
        <v>45505</v>
      </c>
      <c r="L470" s="196">
        <v>45566</v>
      </c>
      <c r="M470" s="263">
        <f t="shared" si="18"/>
        <v>8.7142857142857135</v>
      </c>
      <c r="N470" s="341">
        <v>1</v>
      </c>
      <c r="O470" s="301" t="s">
        <v>1112</v>
      </c>
      <c r="P470" s="302">
        <f t="shared" si="19"/>
        <v>1</v>
      </c>
      <c r="Q470" s="264" t="str" cm="1">
        <f t="array" aca="1" ref="Q470" ca="1">IF(ISNUMBER(P470),IF(P470=100%,"CUMPLIDA",IF(AND(ISNUMBER(L470),ISNUMBER(INDIRECT("FECHA_"&amp;$B470,1))), IF(L470&lt;=INDIRECT("FECHA_"&amp;$B470,1),"INCUMPLIDA","PROCESO"), "VERIFICAR FECHA")),"SIN VALOR AVANCE")</f>
        <v>CUMPLIDA</v>
      </c>
    </row>
    <row r="471" spans="1:17" ht="135.75">
      <c r="A471" s="357" t="s">
        <v>938</v>
      </c>
      <c r="B471" s="262" t="s">
        <v>27</v>
      </c>
      <c r="C471" s="548"/>
      <c r="D471" s="548"/>
      <c r="E471" s="551"/>
      <c r="F471" s="551"/>
      <c r="G471" s="300" t="s">
        <v>1177</v>
      </c>
      <c r="H471" s="200" t="s">
        <v>1178</v>
      </c>
      <c r="I471" s="200" t="s">
        <v>1179</v>
      </c>
      <c r="J471" s="265">
        <v>1</v>
      </c>
      <c r="K471" s="196">
        <v>45566</v>
      </c>
      <c r="L471" s="196">
        <v>45657</v>
      </c>
      <c r="M471" s="263">
        <f t="shared" si="18"/>
        <v>13</v>
      </c>
      <c r="N471" s="341">
        <v>1</v>
      </c>
      <c r="O471" s="301" t="s">
        <v>1137</v>
      </c>
      <c r="P471" s="302">
        <f t="shared" si="19"/>
        <v>1</v>
      </c>
      <c r="Q471" s="264" t="str" cm="1">
        <f t="array" aca="1" ref="Q471" ca="1">IF(ISNUMBER(P471),IF(P471=100%,"CUMPLIDA",IF(AND(ISNUMBER(L471),ISNUMBER(INDIRECT("FECHA_"&amp;$B471,1))), IF(L471&lt;=INDIRECT("FECHA_"&amp;$B471,1),"INCUMPLIDA","PROCESO"), "VERIFICAR FECHA")),"SIN VALOR AVANCE")</f>
        <v>CUMPLIDA</v>
      </c>
    </row>
    <row r="472" spans="1:17" ht="105.75">
      <c r="A472" s="357" t="s">
        <v>938</v>
      </c>
      <c r="B472" s="262" t="s">
        <v>27</v>
      </c>
      <c r="C472" s="548"/>
      <c r="D472" s="548"/>
      <c r="E472" s="551"/>
      <c r="F472" s="551"/>
      <c r="G472" s="300" t="s">
        <v>1183</v>
      </c>
      <c r="H472" s="200" t="s">
        <v>1184</v>
      </c>
      <c r="I472" s="301" t="s">
        <v>1185</v>
      </c>
      <c r="J472" s="265">
        <v>1</v>
      </c>
      <c r="K472" s="196">
        <v>45519</v>
      </c>
      <c r="L472" s="196">
        <v>45883</v>
      </c>
      <c r="M472" s="263">
        <f t="shared" si="18"/>
        <v>52</v>
      </c>
      <c r="N472" s="341">
        <v>1</v>
      </c>
      <c r="O472" s="301" t="s">
        <v>1112</v>
      </c>
      <c r="P472" s="302">
        <f t="shared" si="19"/>
        <v>1</v>
      </c>
      <c r="Q472" s="264" t="str" cm="1">
        <f t="array" aca="1" ref="Q472" ca="1">IF(ISNUMBER(P472),IF(P472=100%,"CUMPLIDA",IF(AND(ISNUMBER(L472),ISNUMBER(INDIRECT("FECHA_"&amp;$B472,1))), IF(L472&lt;=INDIRECT("FECHA_"&amp;$B472,1),"INCUMPLIDA","PROCESO"), "VERIFICAR FECHA")),"SIN VALOR AVANCE")</f>
        <v>CUMPLIDA</v>
      </c>
    </row>
    <row r="473" spans="1:17" ht="135.75">
      <c r="A473" s="357" t="s">
        <v>938</v>
      </c>
      <c r="B473" s="262" t="s">
        <v>27</v>
      </c>
      <c r="C473" s="548"/>
      <c r="D473" s="548"/>
      <c r="E473" s="551"/>
      <c r="F473" s="551"/>
      <c r="G473" s="300" t="s">
        <v>1177</v>
      </c>
      <c r="H473" s="200" t="s">
        <v>1178</v>
      </c>
      <c r="I473" s="200" t="s">
        <v>1179</v>
      </c>
      <c r="J473" s="265">
        <v>1</v>
      </c>
      <c r="K473" s="196">
        <v>45566</v>
      </c>
      <c r="L473" s="196">
        <v>45657</v>
      </c>
      <c r="M473" s="263">
        <f t="shared" si="18"/>
        <v>13</v>
      </c>
      <c r="N473" s="341">
        <v>1</v>
      </c>
      <c r="O473" s="301" t="s">
        <v>1137</v>
      </c>
      <c r="P473" s="302">
        <f t="shared" si="19"/>
        <v>1</v>
      </c>
      <c r="Q473" s="264" t="str" cm="1">
        <f t="array" aca="1" ref="Q473" ca="1">IF(ISNUMBER(P473),IF(P473=100%,"CUMPLIDA",IF(AND(ISNUMBER(L473),ISNUMBER(INDIRECT("FECHA_"&amp;$B473,1))), IF(L473&lt;=INDIRECT("FECHA_"&amp;$B473,1),"INCUMPLIDA","PROCESO"), "VERIFICAR FECHA")),"SIN VALOR AVANCE")</f>
        <v>CUMPLIDA</v>
      </c>
    </row>
    <row r="474" spans="1:17" ht="120.75">
      <c r="A474" s="357" t="s">
        <v>938</v>
      </c>
      <c r="B474" s="262" t="s">
        <v>27</v>
      </c>
      <c r="C474" s="548"/>
      <c r="D474" s="548"/>
      <c r="E474" s="551"/>
      <c r="F474" s="551"/>
      <c r="G474" s="300" t="s">
        <v>1104</v>
      </c>
      <c r="H474" s="200" t="s">
        <v>1105</v>
      </c>
      <c r="I474" s="351" t="s">
        <v>1099</v>
      </c>
      <c r="J474" s="265">
        <v>1</v>
      </c>
      <c r="K474" s="196">
        <v>45518</v>
      </c>
      <c r="L474" s="196">
        <v>45565</v>
      </c>
      <c r="M474" s="263">
        <f t="shared" si="18"/>
        <v>6.7142857142857144</v>
      </c>
      <c r="N474" s="341">
        <v>1</v>
      </c>
      <c r="O474" s="301" t="s">
        <v>1100</v>
      </c>
      <c r="P474" s="302">
        <f t="shared" si="19"/>
        <v>1</v>
      </c>
      <c r="Q474" s="264" t="str" cm="1">
        <f t="array" aca="1" ref="Q474" ca="1">IF(ISNUMBER(P474),IF(P474=100%,"CUMPLIDA",IF(AND(ISNUMBER(L474),ISNUMBER(INDIRECT("FECHA_"&amp;$B474,1))), IF(L474&lt;=INDIRECT("FECHA_"&amp;$B474,1),"INCUMPLIDA","PROCESO"), "VERIFICAR FECHA")),"SIN VALOR AVANCE")</f>
        <v>CUMPLIDA</v>
      </c>
    </row>
    <row r="475" spans="1:17" ht="120.75">
      <c r="A475" s="357" t="s">
        <v>938</v>
      </c>
      <c r="B475" s="262" t="s">
        <v>27</v>
      </c>
      <c r="C475" s="548"/>
      <c r="D475" s="548"/>
      <c r="E475" s="551"/>
      <c r="F475" s="551"/>
      <c r="G475" s="363" t="s">
        <v>1186</v>
      </c>
      <c r="H475" s="364" t="s">
        <v>1187</v>
      </c>
      <c r="I475" s="301" t="s">
        <v>1108</v>
      </c>
      <c r="J475" s="265">
        <v>1</v>
      </c>
      <c r="K475" s="196">
        <v>45519</v>
      </c>
      <c r="L475" s="342">
        <v>46021</v>
      </c>
      <c r="M475" s="263">
        <f t="shared" si="18"/>
        <v>71.714285714285708</v>
      </c>
      <c r="N475" s="341">
        <v>1</v>
      </c>
      <c r="O475" s="301" t="s">
        <v>1100</v>
      </c>
      <c r="P475" s="302">
        <f t="shared" si="19"/>
        <v>1</v>
      </c>
      <c r="Q475" s="264" t="str" cm="1">
        <f t="array" aca="1" ref="Q475" ca="1">IF(ISNUMBER(P475),IF(P475=100%,"CUMPLIDA",IF(AND(ISNUMBER(L475),ISNUMBER(INDIRECT("FECHA_"&amp;$B475,1))), IF(L475&lt;=INDIRECT("FECHA_"&amp;$B475,1),"INCUMPLIDA","PROCESO"), "VERIFICAR FECHA")),"SIN VALOR AVANCE")</f>
        <v>CUMPLIDA</v>
      </c>
    </row>
    <row r="476" spans="1:17" ht="150.75">
      <c r="A476" s="357" t="s">
        <v>938</v>
      </c>
      <c r="B476" s="262" t="s">
        <v>27</v>
      </c>
      <c r="C476" s="548" t="s">
        <v>1093</v>
      </c>
      <c r="D476" s="548" t="s">
        <v>1188</v>
      </c>
      <c r="E476" s="551" t="s">
        <v>1189</v>
      </c>
      <c r="F476" s="551" t="s">
        <v>1190</v>
      </c>
      <c r="G476" s="300" t="s">
        <v>1149</v>
      </c>
      <c r="H476" s="200" t="s">
        <v>1154</v>
      </c>
      <c r="I476" s="301" t="s">
        <v>1151</v>
      </c>
      <c r="J476" s="265">
        <v>1</v>
      </c>
      <c r="K476" s="196">
        <v>45536</v>
      </c>
      <c r="L476" s="196">
        <v>45747</v>
      </c>
      <c r="M476" s="263">
        <f t="shared" si="18"/>
        <v>30.142857142857142</v>
      </c>
      <c r="N476" s="341">
        <v>1</v>
      </c>
      <c r="O476" s="301" t="s">
        <v>1191</v>
      </c>
      <c r="P476" s="302">
        <f t="shared" si="19"/>
        <v>1</v>
      </c>
      <c r="Q476" s="264" t="str" cm="1">
        <f t="array" aca="1" ref="Q476" ca="1">IF(ISNUMBER(P476),IF(P476=100%,"CUMPLIDA",IF(AND(ISNUMBER(L476),ISNUMBER(INDIRECT("FECHA_"&amp;$B476,1))), IF(L476&lt;=INDIRECT("FECHA_"&amp;$B476,1),"INCUMPLIDA","PROCESO"), "VERIFICAR FECHA")),"SIN VALOR AVANCE")</f>
        <v>CUMPLIDA</v>
      </c>
    </row>
    <row r="477" spans="1:17" ht="150.75">
      <c r="A477" s="357" t="s">
        <v>938</v>
      </c>
      <c r="B477" s="262" t="s">
        <v>27</v>
      </c>
      <c r="C477" s="548"/>
      <c r="D477" s="548"/>
      <c r="E477" s="551"/>
      <c r="F477" s="551"/>
      <c r="G477" s="300" t="s">
        <v>1153</v>
      </c>
      <c r="H477" s="200" t="s">
        <v>1154</v>
      </c>
      <c r="I477" s="301" t="s">
        <v>1155</v>
      </c>
      <c r="J477" s="265">
        <v>2</v>
      </c>
      <c r="K477" s="196">
        <v>45748</v>
      </c>
      <c r="L477" s="196">
        <v>46295</v>
      </c>
      <c r="M477" s="263">
        <f t="shared" si="18"/>
        <v>78.142857142857139</v>
      </c>
      <c r="N477" s="341">
        <v>0</v>
      </c>
      <c r="O477" s="301" t="s">
        <v>1192</v>
      </c>
      <c r="P477" s="302">
        <f t="shared" si="19"/>
        <v>0</v>
      </c>
      <c r="Q477" s="264" t="str" cm="1">
        <f t="array" aca="1" ref="Q477" ca="1">IF(ISNUMBER(P477),IF(P477=100%,"CUMPLIDA",IF(AND(ISNUMBER(L477),ISNUMBER(INDIRECT("FECHA_"&amp;$B477,1))), IF(L477&lt;=INDIRECT("FECHA_"&amp;$B477,1),"INCUMPLIDA","PROCESO"), "VERIFICAR FECHA")),"SIN VALOR AVANCE")</f>
        <v>PROCESO</v>
      </c>
    </row>
    <row r="478" spans="1:17" ht="182.25">
      <c r="A478" s="357" t="s">
        <v>938</v>
      </c>
      <c r="B478" s="262" t="s">
        <v>27</v>
      </c>
      <c r="C478" s="548"/>
      <c r="D478" s="548"/>
      <c r="E478" s="551"/>
      <c r="F478" s="551"/>
      <c r="G478" s="300" t="s">
        <v>1153</v>
      </c>
      <c r="H478" s="200" t="s">
        <v>1154</v>
      </c>
      <c r="I478" s="301" t="s">
        <v>1156</v>
      </c>
      <c r="J478" s="265">
        <v>1</v>
      </c>
      <c r="K478" s="196">
        <v>45748</v>
      </c>
      <c r="L478" s="196">
        <v>46112</v>
      </c>
      <c r="M478" s="263">
        <f t="shared" si="18"/>
        <v>52</v>
      </c>
      <c r="N478" s="341">
        <v>1</v>
      </c>
      <c r="O478" s="301" t="s">
        <v>1157</v>
      </c>
      <c r="P478" s="302">
        <f>N478/J478</f>
        <v>1</v>
      </c>
      <c r="Q478" s="264" t="str" cm="1">
        <f t="array" aca="1" ref="Q478" ca="1">IF(ISNUMBER(P478),IF(P478=100%,"CUMPLIDA",IF(AND(ISNUMBER(L478),ISNUMBER(INDIRECT("FECHA_"&amp;$B478,1))), IF(L478&lt;=INDIRECT("FECHA_"&amp;$B478,1),"INCUMPLIDA","PROCESO"), "VERIFICAR FECHA")),"SIN VALOR AVANCE")</f>
        <v>CUMPLIDA</v>
      </c>
    </row>
    <row r="479" spans="1:17" ht="150.75">
      <c r="A479" s="357" t="s">
        <v>938</v>
      </c>
      <c r="B479" s="262" t="s">
        <v>27</v>
      </c>
      <c r="C479" s="548"/>
      <c r="D479" s="548"/>
      <c r="E479" s="551"/>
      <c r="F479" s="551"/>
      <c r="G479" s="300" t="s">
        <v>1193</v>
      </c>
      <c r="H479" s="200" t="s">
        <v>1194</v>
      </c>
      <c r="I479" s="301" t="s">
        <v>1195</v>
      </c>
      <c r="J479" s="265">
        <v>1</v>
      </c>
      <c r="K479" s="196">
        <v>45523</v>
      </c>
      <c r="L479" s="196">
        <v>45688</v>
      </c>
      <c r="M479" s="263">
        <f t="shared" ref="M479:M542" si="20">(L479-K479)/7</f>
        <v>23.571428571428573</v>
      </c>
      <c r="N479" s="341">
        <v>1</v>
      </c>
      <c r="O479" s="301" t="s">
        <v>1191</v>
      </c>
      <c r="P479" s="302">
        <f t="shared" ref="P479:P543" si="21">N479/J479</f>
        <v>1</v>
      </c>
      <c r="Q479" s="264" t="str" cm="1">
        <f t="array" aca="1" ref="Q479" ca="1">IF(ISNUMBER(P479),IF(P479=100%,"CUMPLIDA",IF(AND(ISNUMBER(L479),ISNUMBER(INDIRECT("FECHA_"&amp;$B479,1))), IF(L479&lt;=INDIRECT("FECHA_"&amp;$B479,1),"INCUMPLIDA","PROCESO"), "VERIFICAR FECHA")),"SIN VALOR AVANCE")</f>
        <v>CUMPLIDA</v>
      </c>
    </row>
    <row r="480" spans="1:17" ht="150.75">
      <c r="A480" s="357" t="s">
        <v>938</v>
      </c>
      <c r="B480" s="262" t="s">
        <v>27</v>
      </c>
      <c r="C480" s="548"/>
      <c r="D480" s="548"/>
      <c r="E480" s="551"/>
      <c r="F480" s="551"/>
      <c r="G480" s="195" t="s">
        <v>1196</v>
      </c>
      <c r="H480" s="200" t="s">
        <v>1197</v>
      </c>
      <c r="I480" s="301" t="s">
        <v>1195</v>
      </c>
      <c r="J480" s="265">
        <v>1</v>
      </c>
      <c r="K480" s="196">
        <v>45505</v>
      </c>
      <c r="L480" s="196">
        <v>45547</v>
      </c>
      <c r="M480" s="263">
        <f t="shared" si="20"/>
        <v>6</v>
      </c>
      <c r="N480" s="341">
        <v>1</v>
      </c>
      <c r="O480" s="301" t="s">
        <v>1198</v>
      </c>
      <c r="P480" s="302">
        <f t="shared" si="21"/>
        <v>1</v>
      </c>
      <c r="Q480" s="264" t="str" cm="1">
        <f t="array" aca="1" ref="Q480" ca="1">IF(ISNUMBER(P480),IF(P480=100%,"CUMPLIDA",IF(AND(ISNUMBER(L480),ISNUMBER(INDIRECT("FECHA_"&amp;$B480,1))), IF(L480&lt;=INDIRECT("FECHA_"&amp;$B480,1),"INCUMPLIDA","PROCESO"), "VERIFICAR FECHA")),"SIN VALOR AVANCE")</f>
        <v>CUMPLIDA</v>
      </c>
    </row>
    <row r="481" spans="1:17" ht="150.75">
      <c r="A481" s="357" t="s">
        <v>938</v>
      </c>
      <c r="B481" s="262" t="s">
        <v>27</v>
      </c>
      <c r="C481" s="548"/>
      <c r="D481" s="548"/>
      <c r="E481" s="551"/>
      <c r="F481" s="551"/>
      <c r="G481" s="195" t="s">
        <v>1199</v>
      </c>
      <c r="H481" s="200" t="s">
        <v>1200</v>
      </c>
      <c r="I481" s="301" t="s">
        <v>1195</v>
      </c>
      <c r="J481" s="265">
        <v>1</v>
      </c>
      <c r="K481" s="196">
        <v>45505</v>
      </c>
      <c r="L481" s="196">
        <v>45547</v>
      </c>
      <c r="M481" s="263">
        <f t="shared" si="20"/>
        <v>6</v>
      </c>
      <c r="N481" s="341">
        <v>1</v>
      </c>
      <c r="O481" s="301" t="s">
        <v>1198</v>
      </c>
      <c r="P481" s="302">
        <f t="shared" si="21"/>
        <v>1</v>
      </c>
      <c r="Q481" s="264" t="str" cm="1">
        <f t="array" aca="1" ref="Q481" ca="1">IF(ISNUMBER(P481),IF(P481=100%,"CUMPLIDA",IF(AND(ISNUMBER(L481),ISNUMBER(INDIRECT("FECHA_"&amp;$B481,1))), IF(L481&lt;=INDIRECT("FECHA_"&amp;$B481,1),"INCUMPLIDA","PROCESO"), "VERIFICAR FECHA")),"SIN VALOR AVANCE")</f>
        <v>CUMPLIDA</v>
      </c>
    </row>
    <row r="482" spans="1:17" ht="150.75">
      <c r="A482" s="357" t="s">
        <v>938</v>
      </c>
      <c r="B482" s="262" t="s">
        <v>27</v>
      </c>
      <c r="C482" s="548"/>
      <c r="D482" s="548"/>
      <c r="E482" s="551"/>
      <c r="F482" s="551"/>
      <c r="G482" s="300" t="s">
        <v>1201</v>
      </c>
      <c r="H482" s="200" t="s">
        <v>1202</v>
      </c>
      <c r="I482" s="301" t="s">
        <v>1195</v>
      </c>
      <c r="J482" s="265">
        <v>1</v>
      </c>
      <c r="K482" s="196">
        <v>45523</v>
      </c>
      <c r="L482" s="196">
        <v>45688</v>
      </c>
      <c r="M482" s="263">
        <f t="shared" si="20"/>
        <v>23.571428571428573</v>
      </c>
      <c r="N482" s="341">
        <v>1</v>
      </c>
      <c r="O482" s="301" t="s">
        <v>1191</v>
      </c>
      <c r="P482" s="302">
        <f t="shared" si="21"/>
        <v>1</v>
      </c>
      <c r="Q482" s="264" t="str" cm="1">
        <f t="array" aca="1" ref="Q482" ca="1">IF(ISNUMBER(P482),IF(P482=100%,"CUMPLIDA",IF(AND(ISNUMBER(L482),ISNUMBER(INDIRECT("FECHA_"&amp;$B482,1))), IF(L482&lt;=INDIRECT("FECHA_"&amp;$B482,1),"INCUMPLIDA","PROCESO"), "VERIFICAR FECHA")),"SIN VALOR AVANCE")</f>
        <v>CUMPLIDA</v>
      </c>
    </row>
    <row r="483" spans="1:17" ht="150.75">
      <c r="A483" s="357" t="s">
        <v>938</v>
      </c>
      <c r="B483" s="262" t="s">
        <v>27</v>
      </c>
      <c r="C483" s="548"/>
      <c r="D483" s="548"/>
      <c r="E483" s="551"/>
      <c r="F483" s="551"/>
      <c r="G483" s="300" t="s">
        <v>1203</v>
      </c>
      <c r="H483" s="200" t="s">
        <v>1204</v>
      </c>
      <c r="I483" s="301" t="s">
        <v>1205</v>
      </c>
      <c r="J483" s="265">
        <v>3</v>
      </c>
      <c r="K483" s="196">
        <v>45516</v>
      </c>
      <c r="L483" s="196">
        <v>45747</v>
      </c>
      <c r="M483" s="263">
        <f t="shared" si="20"/>
        <v>33</v>
      </c>
      <c r="N483" s="341">
        <v>3</v>
      </c>
      <c r="O483" s="301" t="s">
        <v>1191</v>
      </c>
      <c r="P483" s="302">
        <f t="shared" si="21"/>
        <v>1</v>
      </c>
      <c r="Q483" s="264" t="str" cm="1">
        <f t="array" aca="1" ref="Q483" ca="1">IF(ISNUMBER(P483),IF(P483=100%,"CUMPLIDA",IF(AND(ISNUMBER(L483),ISNUMBER(INDIRECT("FECHA_"&amp;$B483,1))), IF(L483&lt;=INDIRECT("FECHA_"&amp;$B483,1),"INCUMPLIDA","PROCESO"), "VERIFICAR FECHA")),"SIN VALOR AVANCE")</f>
        <v>CUMPLIDA</v>
      </c>
    </row>
    <row r="484" spans="1:17" ht="135.75">
      <c r="A484" s="357" t="s">
        <v>938</v>
      </c>
      <c r="B484" s="262" t="s">
        <v>27</v>
      </c>
      <c r="C484" s="548" t="s">
        <v>1206</v>
      </c>
      <c r="D484" s="548" t="s">
        <v>1207</v>
      </c>
      <c r="E484" s="551" t="s">
        <v>1208</v>
      </c>
      <c r="F484" s="551" t="s">
        <v>1209</v>
      </c>
      <c r="G484" s="300" t="s">
        <v>1210</v>
      </c>
      <c r="H484" s="200" t="s">
        <v>1211</v>
      </c>
      <c r="I484" s="301" t="s">
        <v>1212</v>
      </c>
      <c r="J484" s="265">
        <v>1</v>
      </c>
      <c r="K484" s="196">
        <v>45505</v>
      </c>
      <c r="L484" s="196">
        <v>45535</v>
      </c>
      <c r="M484" s="263">
        <f t="shared" si="20"/>
        <v>4.2857142857142856</v>
      </c>
      <c r="N484" s="341">
        <v>1</v>
      </c>
      <c r="O484" s="368" t="s">
        <v>1213</v>
      </c>
      <c r="P484" s="302">
        <f t="shared" si="21"/>
        <v>1</v>
      </c>
      <c r="Q484" s="264" t="str" cm="1">
        <f t="array" aca="1" ref="Q484" ca="1">IF(ISNUMBER(P484),IF(P484=100%,"CUMPLIDA",IF(AND(ISNUMBER(L484),ISNUMBER(INDIRECT("FECHA_"&amp;$B484,1))), IF(L484&lt;=INDIRECT("FECHA_"&amp;$B484,1),"INCUMPLIDA","PROCESO"), "VERIFICAR FECHA")),"SIN VALOR AVANCE")</f>
        <v>CUMPLIDA</v>
      </c>
    </row>
    <row r="485" spans="1:17" ht="135.75">
      <c r="A485" s="357" t="s">
        <v>938</v>
      </c>
      <c r="B485" s="262" t="s">
        <v>27</v>
      </c>
      <c r="C485" s="548"/>
      <c r="D485" s="548"/>
      <c r="E485" s="551"/>
      <c r="F485" s="551"/>
      <c r="G485" s="300" t="s">
        <v>1214</v>
      </c>
      <c r="H485" s="200" t="s">
        <v>1215</v>
      </c>
      <c r="I485" s="301" t="s">
        <v>1216</v>
      </c>
      <c r="J485" s="265">
        <v>1</v>
      </c>
      <c r="K485" s="196">
        <v>45505</v>
      </c>
      <c r="L485" s="196">
        <v>45535</v>
      </c>
      <c r="M485" s="263">
        <f t="shared" si="20"/>
        <v>4.2857142857142856</v>
      </c>
      <c r="N485" s="341">
        <v>1</v>
      </c>
      <c r="O485" s="368" t="s">
        <v>1217</v>
      </c>
      <c r="P485" s="302">
        <f t="shared" si="21"/>
        <v>1</v>
      </c>
      <c r="Q485" s="264" t="str" cm="1">
        <f t="array" aca="1" ref="Q485" ca="1">IF(ISNUMBER(P485),IF(P485=100%,"CUMPLIDA",IF(AND(ISNUMBER(L485),ISNUMBER(INDIRECT("FECHA_"&amp;$B485,1))), IF(L485&lt;=INDIRECT("FECHA_"&amp;$B485,1),"INCUMPLIDA","PROCESO"), "VERIFICAR FECHA")),"SIN VALOR AVANCE")</f>
        <v>CUMPLIDA</v>
      </c>
    </row>
    <row r="486" spans="1:17" ht="60.75">
      <c r="A486" s="357" t="s">
        <v>938</v>
      </c>
      <c r="B486" s="262" t="s">
        <v>27</v>
      </c>
      <c r="C486" s="548"/>
      <c r="D486" s="548"/>
      <c r="E486" s="551"/>
      <c r="F486" s="551"/>
      <c r="G486" s="300" t="s">
        <v>1130</v>
      </c>
      <c r="H486" s="200" t="s">
        <v>1218</v>
      </c>
      <c r="I486" s="301" t="s">
        <v>1132</v>
      </c>
      <c r="J486" s="265">
        <v>1</v>
      </c>
      <c r="K486" s="196">
        <v>45505</v>
      </c>
      <c r="L486" s="196">
        <v>45870</v>
      </c>
      <c r="M486" s="263">
        <f t="shared" si="20"/>
        <v>52.142857142857146</v>
      </c>
      <c r="N486" s="341">
        <v>1</v>
      </c>
      <c r="O486" s="301" t="s">
        <v>1219</v>
      </c>
      <c r="P486" s="302">
        <f t="shared" si="21"/>
        <v>1</v>
      </c>
      <c r="Q486" s="264" t="str" cm="1">
        <f t="array" aca="1" ref="Q486" ca="1">IF(ISNUMBER(P486),IF(P486=100%,"CUMPLIDA",IF(AND(ISNUMBER(L486),ISNUMBER(INDIRECT("FECHA_"&amp;$B486,1))), IF(L486&lt;=INDIRECT("FECHA_"&amp;$B486,1),"INCUMPLIDA","PROCESO"), "VERIFICAR FECHA")),"SIN VALOR AVANCE")</f>
        <v>CUMPLIDA</v>
      </c>
    </row>
    <row r="487" spans="1:17" ht="165.75">
      <c r="A487" s="357" t="s">
        <v>938</v>
      </c>
      <c r="B487" s="262" t="s">
        <v>27</v>
      </c>
      <c r="C487" s="548"/>
      <c r="D487" s="548"/>
      <c r="E487" s="551"/>
      <c r="F487" s="551"/>
      <c r="G487" s="300" t="s">
        <v>1220</v>
      </c>
      <c r="H487" s="200" t="s">
        <v>1221</v>
      </c>
      <c r="I487" s="200" t="s">
        <v>1222</v>
      </c>
      <c r="J487" s="265">
        <v>1</v>
      </c>
      <c r="K487" s="196">
        <v>45519</v>
      </c>
      <c r="L487" s="196">
        <v>45657</v>
      </c>
      <c r="M487" s="263">
        <f t="shared" si="20"/>
        <v>19.714285714285715</v>
      </c>
      <c r="N487" s="341">
        <v>1</v>
      </c>
      <c r="O487" s="301" t="s">
        <v>1223</v>
      </c>
      <c r="P487" s="302">
        <f t="shared" si="21"/>
        <v>1</v>
      </c>
      <c r="Q487" s="264" t="str" cm="1">
        <f t="array" aca="1" ref="Q487" ca="1">IF(ISNUMBER(P487),IF(P487=100%,"CUMPLIDA",IF(AND(ISNUMBER(L487),ISNUMBER(INDIRECT("FECHA_"&amp;$B487,1))), IF(L487&lt;=INDIRECT("FECHA_"&amp;$B487,1),"INCUMPLIDA","PROCESO"), "VERIFICAR FECHA")),"SIN VALOR AVANCE")</f>
        <v>CUMPLIDA</v>
      </c>
    </row>
    <row r="488" spans="1:17" ht="165.75">
      <c r="A488" s="357" t="s">
        <v>938</v>
      </c>
      <c r="B488" s="262" t="s">
        <v>27</v>
      </c>
      <c r="C488" s="548" t="s">
        <v>1224</v>
      </c>
      <c r="D488" s="548" t="s">
        <v>1225</v>
      </c>
      <c r="E488" s="551" t="s">
        <v>1226</v>
      </c>
      <c r="F488" s="551" t="s">
        <v>1227</v>
      </c>
      <c r="G488" s="353" t="s">
        <v>1228</v>
      </c>
      <c r="H488" s="351" t="s">
        <v>1229</v>
      </c>
      <c r="I488" s="200" t="s">
        <v>1230</v>
      </c>
      <c r="J488" s="265">
        <v>6</v>
      </c>
      <c r="K488" s="194">
        <v>45611</v>
      </c>
      <c r="L488" s="194">
        <v>45807</v>
      </c>
      <c r="M488" s="263">
        <f t="shared" si="20"/>
        <v>28</v>
      </c>
      <c r="N488" s="341">
        <v>6</v>
      </c>
      <c r="O488" s="200" t="s">
        <v>1231</v>
      </c>
      <c r="P488" s="302">
        <f t="shared" si="21"/>
        <v>1</v>
      </c>
      <c r="Q488" s="264" t="str" cm="1">
        <f t="array" aca="1" ref="Q488" ca="1">IF(ISNUMBER(P488),IF(P488=100%,"CUMPLIDA",IF(AND(ISNUMBER(L488),ISNUMBER(INDIRECT("FECHA_"&amp;$B488,1))), IF(L488&lt;=INDIRECT("FECHA_"&amp;$B488,1),"INCUMPLIDA","PROCESO"), "VERIFICAR FECHA")),"SIN VALOR AVANCE")</f>
        <v>CUMPLIDA</v>
      </c>
    </row>
    <row r="489" spans="1:17" ht="75.75">
      <c r="A489" s="357" t="s">
        <v>938</v>
      </c>
      <c r="B489" s="262" t="s">
        <v>27</v>
      </c>
      <c r="C489" s="548"/>
      <c r="D489" s="548"/>
      <c r="E489" s="551"/>
      <c r="F489" s="551"/>
      <c r="G489" s="353" t="s">
        <v>1232</v>
      </c>
      <c r="H489" s="351" t="s">
        <v>1233</v>
      </c>
      <c r="I489" s="200" t="s">
        <v>1234</v>
      </c>
      <c r="J489" s="265">
        <v>3</v>
      </c>
      <c r="K489" s="194">
        <v>45611</v>
      </c>
      <c r="L489" s="194">
        <v>45703</v>
      </c>
      <c r="M489" s="263">
        <f t="shared" si="20"/>
        <v>13.142857142857142</v>
      </c>
      <c r="N489" s="341">
        <v>3</v>
      </c>
      <c r="O489" s="301" t="s">
        <v>1235</v>
      </c>
      <c r="P489" s="302">
        <f t="shared" si="21"/>
        <v>1</v>
      </c>
      <c r="Q489" s="264" t="str" cm="1">
        <f t="array" aca="1" ref="Q489" ca="1">IF(ISNUMBER(P489),IF(P489=100%,"CUMPLIDA",IF(AND(ISNUMBER(L489),ISNUMBER(INDIRECT("FECHA_"&amp;$B489,1))), IF(L489&lt;=INDIRECT("FECHA_"&amp;$B489,1),"INCUMPLIDA","PROCESO"), "VERIFICAR FECHA")),"SIN VALOR AVANCE")</f>
        <v>CUMPLIDA</v>
      </c>
    </row>
    <row r="490" spans="1:17" ht="150">
      <c r="A490" s="357" t="s">
        <v>938</v>
      </c>
      <c r="B490" s="262" t="s">
        <v>27</v>
      </c>
      <c r="C490" s="548"/>
      <c r="D490" s="548"/>
      <c r="E490" s="551"/>
      <c r="F490" s="551"/>
      <c r="G490" s="195" t="s">
        <v>1236</v>
      </c>
      <c r="H490" s="200" t="s">
        <v>1237</v>
      </c>
      <c r="I490" s="200" t="s">
        <v>1238</v>
      </c>
      <c r="J490" s="265">
        <v>36</v>
      </c>
      <c r="K490" s="342">
        <v>45597</v>
      </c>
      <c r="L490" s="342">
        <v>45961</v>
      </c>
      <c r="M490" s="263">
        <f t="shared" si="20"/>
        <v>52</v>
      </c>
      <c r="N490" s="341">
        <v>36</v>
      </c>
      <c r="O490" s="301" t="s">
        <v>1235</v>
      </c>
      <c r="P490" s="302">
        <f t="shared" si="21"/>
        <v>1</v>
      </c>
      <c r="Q490" s="264" t="str" cm="1">
        <f t="array" aca="1" ref="Q490" ca="1">IF(ISNUMBER(P490),IF(P490=100%,"CUMPLIDA",IF(AND(ISNUMBER(L490),ISNUMBER(INDIRECT("FECHA_"&amp;$B490,1))), IF(L490&lt;=INDIRECT("FECHA_"&amp;$B490,1),"INCUMPLIDA","PROCESO"), "VERIFICAR FECHA")),"SIN VALOR AVANCE")</f>
        <v>CUMPLIDA</v>
      </c>
    </row>
    <row r="491" spans="1:17" ht="75.75">
      <c r="A491" s="357" t="s">
        <v>938</v>
      </c>
      <c r="B491" s="262" t="s">
        <v>27</v>
      </c>
      <c r="C491" s="548"/>
      <c r="D491" s="548"/>
      <c r="E491" s="551"/>
      <c r="F491" s="551"/>
      <c r="G491" s="195" t="s">
        <v>1239</v>
      </c>
      <c r="H491" s="200" t="s">
        <v>1240</v>
      </c>
      <c r="I491" s="200" t="s">
        <v>1241</v>
      </c>
      <c r="J491" s="265">
        <v>12</v>
      </c>
      <c r="K491" s="342">
        <v>45641</v>
      </c>
      <c r="L491" s="342">
        <v>46006</v>
      </c>
      <c r="M491" s="263">
        <f t="shared" si="20"/>
        <v>52.142857142857146</v>
      </c>
      <c r="N491" s="341">
        <v>12</v>
      </c>
      <c r="O491" s="301" t="s">
        <v>1242</v>
      </c>
      <c r="P491" s="302">
        <f t="shared" si="21"/>
        <v>1</v>
      </c>
      <c r="Q491" s="264" t="str" cm="1">
        <f t="array" aca="1" ref="Q491" ca="1">IF(ISNUMBER(P491),IF(P491=100%,"CUMPLIDA",IF(AND(ISNUMBER(L491),ISNUMBER(INDIRECT("FECHA_"&amp;$B491,1))), IF(L491&lt;=INDIRECT("FECHA_"&amp;$B491,1),"INCUMPLIDA","PROCESO"), "VERIFICAR FECHA")),"SIN VALOR AVANCE")</f>
        <v>CUMPLIDA</v>
      </c>
    </row>
    <row r="492" spans="1:17" ht="165.75">
      <c r="A492" s="357" t="s">
        <v>938</v>
      </c>
      <c r="B492" s="262" t="s">
        <v>27</v>
      </c>
      <c r="C492" s="548" t="s">
        <v>1224</v>
      </c>
      <c r="D492" s="548" t="s">
        <v>1243</v>
      </c>
      <c r="E492" s="551" t="s">
        <v>1244</v>
      </c>
      <c r="F492" s="551" t="s">
        <v>1245</v>
      </c>
      <c r="G492" s="353" t="s">
        <v>1246</v>
      </c>
      <c r="H492" s="351" t="s">
        <v>1247</v>
      </c>
      <c r="I492" s="200" t="s">
        <v>1230</v>
      </c>
      <c r="J492" s="265">
        <v>6</v>
      </c>
      <c r="K492" s="342">
        <v>45597</v>
      </c>
      <c r="L492" s="342">
        <v>45777</v>
      </c>
      <c r="M492" s="263">
        <f t="shared" si="20"/>
        <v>25.714285714285715</v>
      </c>
      <c r="N492" s="341">
        <v>6</v>
      </c>
      <c r="O492" s="200" t="s">
        <v>1231</v>
      </c>
      <c r="P492" s="302">
        <f t="shared" si="21"/>
        <v>1</v>
      </c>
      <c r="Q492" s="264" t="str" cm="1">
        <f t="array" aca="1" ref="Q492" ca="1">IF(ISNUMBER(P492),IF(P492=100%,"CUMPLIDA",IF(AND(ISNUMBER(L492),ISNUMBER(INDIRECT("FECHA_"&amp;$B492,1))), IF(L492&lt;=INDIRECT("FECHA_"&amp;$B492,1),"INCUMPLIDA","PROCESO"), "VERIFICAR FECHA")),"SIN VALOR AVANCE")</f>
        <v>CUMPLIDA</v>
      </c>
    </row>
    <row r="493" spans="1:17" ht="75.75">
      <c r="A493" s="357" t="s">
        <v>938</v>
      </c>
      <c r="B493" s="262" t="s">
        <v>27</v>
      </c>
      <c r="C493" s="548"/>
      <c r="D493" s="548"/>
      <c r="E493" s="551"/>
      <c r="F493" s="551"/>
      <c r="G493" s="353" t="s">
        <v>1232</v>
      </c>
      <c r="H493" s="351" t="s">
        <v>1233</v>
      </c>
      <c r="I493" s="200" t="s">
        <v>1234</v>
      </c>
      <c r="J493" s="265">
        <v>3</v>
      </c>
      <c r="K493" s="342">
        <v>45611</v>
      </c>
      <c r="L493" s="342">
        <v>45703</v>
      </c>
      <c r="M493" s="263">
        <f t="shared" si="20"/>
        <v>13.142857142857142</v>
      </c>
      <c r="N493" s="341">
        <v>3</v>
      </c>
      <c r="O493" s="301" t="s">
        <v>1235</v>
      </c>
      <c r="P493" s="302">
        <f t="shared" si="21"/>
        <v>1</v>
      </c>
      <c r="Q493" s="264" t="str" cm="1">
        <f t="array" aca="1" ref="Q493" ca="1">IF(ISNUMBER(P493),IF(P493=100%,"CUMPLIDA",IF(AND(ISNUMBER(L493),ISNUMBER(INDIRECT("FECHA_"&amp;$B493,1))), IF(L493&lt;=INDIRECT("FECHA_"&amp;$B493,1),"INCUMPLIDA","PROCESO"), "VERIFICAR FECHA")),"SIN VALOR AVANCE")</f>
        <v>CUMPLIDA</v>
      </c>
    </row>
    <row r="494" spans="1:17" ht="75.75">
      <c r="A494" s="357" t="s">
        <v>938</v>
      </c>
      <c r="B494" s="262" t="s">
        <v>27</v>
      </c>
      <c r="C494" s="548"/>
      <c r="D494" s="548"/>
      <c r="E494" s="551"/>
      <c r="F494" s="551"/>
      <c r="G494" s="195" t="s">
        <v>1248</v>
      </c>
      <c r="H494" s="200" t="s">
        <v>1249</v>
      </c>
      <c r="I494" s="200" t="s">
        <v>1250</v>
      </c>
      <c r="J494" s="265">
        <v>36</v>
      </c>
      <c r="K494" s="342">
        <v>45597</v>
      </c>
      <c r="L494" s="342">
        <v>45961</v>
      </c>
      <c r="M494" s="263">
        <f t="shared" si="20"/>
        <v>52</v>
      </c>
      <c r="N494" s="341">
        <v>36</v>
      </c>
      <c r="O494" s="218" t="s">
        <v>1251</v>
      </c>
      <c r="P494" s="302">
        <f t="shared" si="21"/>
        <v>1</v>
      </c>
      <c r="Q494" s="264" t="str" cm="1">
        <f t="array" aca="1" ref="Q494" ca="1">IF(ISNUMBER(P494),IF(P494=100%,"CUMPLIDA",IF(AND(ISNUMBER(L494),ISNUMBER(INDIRECT("FECHA_"&amp;$B494,1))), IF(L494&lt;=INDIRECT("FECHA_"&amp;$B494,1),"INCUMPLIDA","PROCESO"), "VERIFICAR FECHA")),"SIN VALOR AVANCE")</f>
        <v>CUMPLIDA</v>
      </c>
    </row>
    <row r="495" spans="1:17" ht="105">
      <c r="A495" s="357" t="s">
        <v>938</v>
      </c>
      <c r="B495" s="262" t="s">
        <v>27</v>
      </c>
      <c r="C495" s="548"/>
      <c r="D495" s="548"/>
      <c r="E495" s="551"/>
      <c r="F495" s="551"/>
      <c r="G495" s="195" t="s">
        <v>1252</v>
      </c>
      <c r="H495" s="200" t="s">
        <v>1253</v>
      </c>
      <c r="I495" s="200" t="s">
        <v>1254</v>
      </c>
      <c r="J495" s="265">
        <v>12</v>
      </c>
      <c r="K495" s="342">
        <v>45641</v>
      </c>
      <c r="L495" s="342">
        <v>46006</v>
      </c>
      <c r="M495" s="263">
        <f t="shared" si="20"/>
        <v>52.142857142857146</v>
      </c>
      <c r="N495" s="341">
        <v>12</v>
      </c>
      <c r="O495" s="218" t="s">
        <v>1255</v>
      </c>
      <c r="P495" s="302">
        <f t="shared" si="21"/>
        <v>1</v>
      </c>
      <c r="Q495" s="264" t="str" cm="1">
        <f t="array" aca="1" ref="Q495" ca="1">IF(ISNUMBER(P495),IF(P495=100%,"CUMPLIDA",IF(AND(ISNUMBER(L495),ISNUMBER(INDIRECT("FECHA_"&amp;$B495,1))), IF(L495&lt;=INDIRECT("FECHA_"&amp;$B495,1),"INCUMPLIDA","PROCESO"), "VERIFICAR FECHA")),"SIN VALOR AVANCE")</f>
        <v>CUMPLIDA</v>
      </c>
    </row>
    <row r="496" spans="1:17" ht="90">
      <c r="A496" s="357" t="s">
        <v>938</v>
      </c>
      <c r="B496" s="262" t="s">
        <v>27</v>
      </c>
      <c r="C496" s="548" t="s">
        <v>1224</v>
      </c>
      <c r="D496" s="548" t="s">
        <v>1256</v>
      </c>
      <c r="E496" s="549" t="s">
        <v>1257</v>
      </c>
      <c r="F496" s="549" t="s">
        <v>1258</v>
      </c>
      <c r="G496" s="372" t="s">
        <v>1259</v>
      </c>
      <c r="H496" s="373" t="s">
        <v>1260</v>
      </c>
      <c r="I496" s="200" t="s">
        <v>1261</v>
      </c>
      <c r="J496" s="374">
        <v>1</v>
      </c>
      <c r="K496" s="342">
        <v>45606</v>
      </c>
      <c r="L496" s="342">
        <v>45884</v>
      </c>
      <c r="M496" s="263">
        <f t="shared" si="20"/>
        <v>39.714285714285715</v>
      </c>
      <c r="N496" s="374">
        <v>1</v>
      </c>
      <c r="O496" s="218" t="s">
        <v>1251</v>
      </c>
      <c r="P496" s="302">
        <f t="shared" si="21"/>
        <v>1</v>
      </c>
      <c r="Q496" s="264" t="str" cm="1">
        <f t="array" aca="1" ref="Q496" ca="1">IF(ISNUMBER(P496),IF(P496=100%,"CUMPLIDA",IF(AND(ISNUMBER(L496),ISNUMBER(INDIRECT("FECHA_"&amp;$B496,1))), IF(L496&lt;=INDIRECT("FECHA_"&amp;$B496,1),"INCUMPLIDA","PROCESO"), "VERIFICAR FECHA")),"SIN VALOR AVANCE")</f>
        <v>CUMPLIDA</v>
      </c>
    </row>
    <row r="497" spans="1:17" ht="75.75">
      <c r="A497" s="357" t="s">
        <v>938</v>
      </c>
      <c r="B497" s="262" t="s">
        <v>27</v>
      </c>
      <c r="C497" s="548"/>
      <c r="D497" s="548"/>
      <c r="E497" s="549"/>
      <c r="F497" s="549"/>
      <c r="G497" s="195" t="s">
        <v>1262</v>
      </c>
      <c r="H497" s="200" t="s">
        <v>1263</v>
      </c>
      <c r="I497" s="200" t="s">
        <v>1264</v>
      </c>
      <c r="J497" s="265">
        <v>36</v>
      </c>
      <c r="K497" s="342">
        <v>45597</v>
      </c>
      <c r="L497" s="342">
        <v>45991</v>
      </c>
      <c r="M497" s="263">
        <f t="shared" si="20"/>
        <v>56.285714285714285</v>
      </c>
      <c r="N497" s="341">
        <v>36</v>
      </c>
      <c r="O497" s="218" t="s">
        <v>1255</v>
      </c>
      <c r="P497" s="302">
        <f t="shared" si="21"/>
        <v>1</v>
      </c>
      <c r="Q497" s="264" t="str" cm="1">
        <f t="array" aca="1" ref="Q497" ca="1">IF(ISNUMBER(P497),IF(P497=100%,"CUMPLIDA",IF(AND(ISNUMBER(L497),ISNUMBER(INDIRECT("FECHA_"&amp;$B497,1))), IF(L497&lt;=INDIRECT("FECHA_"&amp;$B497,1),"INCUMPLIDA","PROCESO"), "VERIFICAR FECHA")),"SIN VALOR AVANCE")</f>
        <v>CUMPLIDA</v>
      </c>
    </row>
    <row r="498" spans="1:17" ht="105">
      <c r="A498" s="357" t="s">
        <v>938</v>
      </c>
      <c r="B498" s="262" t="s">
        <v>27</v>
      </c>
      <c r="C498" s="548"/>
      <c r="D498" s="548"/>
      <c r="E498" s="549"/>
      <c r="F498" s="549" t="s">
        <v>1258</v>
      </c>
      <c r="G498" s="195" t="s">
        <v>1265</v>
      </c>
      <c r="H498" s="200" t="s">
        <v>1266</v>
      </c>
      <c r="I498" s="200" t="s">
        <v>1267</v>
      </c>
      <c r="J498" s="265">
        <v>12</v>
      </c>
      <c r="K498" s="342">
        <v>45641</v>
      </c>
      <c r="L498" s="342">
        <v>46006</v>
      </c>
      <c r="M498" s="263">
        <f t="shared" si="20"/>
        <v>52.142857142857146</v>
      </c>
      <c r="N498" s="341">
        <v>12</v>
      </c>
      <c r="O498" s="218" t="s">
        <v>1251</v>
      </c>
      <c r="P498" s="302">
        <f t="shared" si="21"/>
        <v>1</v>
      </c>
      <c r="Q498" s="264" t="str" cm="1">
        <f t="array" aca="1" ref="Q498" ca="1">IF(ISNUMBER(P498),IF(P498=100%,"CUMPLIDA",IF(AND(ISNUMBER(L498),ISNUMBER(INDIRECT("FECHA_"&amp;$B498,1))), IF(L498&lt;=INDIRECT("FECHA_"&amp;$B498,1),"INCUMPLIDA","PROCESO"), "VERIFICAR FECHA")),"SIN VALOR AVANCE")</f>
        <v>CUMPLIDA</v>
      </c>
    </row>
    <row r="499" spans="1:17" ht="75.75">
      <c r="A499" s="357" t="s">
        <v>938</v>
      </c>
      <c r="B499" s="262" t="s">
        <v>27</v>
      </c>
      <c r="C499" s="548" t="s">
        <v>1224</v>
      </c>
      <c r="D499" s="548" t="s">
        <v>1268</v>
      </c>
      <c r="E499" s="549" t="s">
        <v>1269</v>
      </c>
      <c r="F499" s="549" t="s">
        <v>1270</v>
      </c>
      <c r="G499" s="353" t="s">
        <v>1232</v>
      </c>
      <c r="H499" s="351" t="s">
        <v>1233</v>
      </c>
      <c r="I499" s="200" t="s">
        <v>1234</v>
      </c>
      <c r="J499" s="265">
        <v>3</v>
      </c>
      <c r="K499" s="194">
        <v>45611</v>
      </c>
      <c r="L499" s="194">
        <v>45731</v>
      </c>
      <c r="M499" s="375">
        <f t="shared" si="20"/>
        <v>17.142857142857142</v>
      </c>
      <c r="N499" s="376">
        <v>3</v>
      </c>
      <c r="O499" s="301" t="s">
        <v>1235</v>
      </c>
      <c r="P499" s="302">
        <f t="shared" si="21"/>
        <v>1</v>
      </c>
      <c r="Q499" s="264" t="str" cm="1">
        <f t="array" aca="1" ref="Q499" ca="1">IF(ISNUMBER(P499),IF(P499=100%,"CUMPLIDA",IF(AND(ISNUMBER(L499),ISNUMBER(INDIRECT("FECHA_"&amp;$B499,1))), IF(L499&lt;=INDIRECT("FECHA_"&amp;$B499,1),"INCUMPLIDA","PROCESO"), "VERIFICAR FECHA")),"SIN VALOR AVANCE")</f>
        <v>CUMPLIDA</v>
      </c>
    </row>
    <row r="500" spans="1:17" ht="105.75">
      <c r="A500" s="357" t="s">
        <v>938</v>
      </c>
      <c r="B500" s="262" t="s">
        <v>27</v>
      </c>
      <c r="C500" s="548"/>
      <c r="D500" s="548"/>
      <c r="E500" s="549"/>
      <c r="F500" s="549"/>
      <c r="G500" s="195" t="s">
        <v>1271</v>
      </c>
      <c r="H500" s="351" t="s">
        <v>1272</v>
      </c>
      <c r="I500" s="351" t="s">
        <v>1273</v>
      </c>
      <c r="J500" s="265">
        <v>12</v>
      </c>
      <c r="K500" s="194">
        <v>45611</v>
      </c>
      <c r="L500" s="194">
        <v>45975</v>
      </c>
      <c r="M500" s="263">
        <f t="shared" si="20"/>
        <v>52</v>
      </c>
      <c r="N500" s="341">
        <v>12</v>
      </c>
      <c r="O500" s="218" t="s">
        <v>1274</v>
      </c>
      <c r="P500" s="302">
        <f t="shared" si="21"/>
        <v>1</v>
      </c>
      <c r="Q500" s="264" t="str" cm="1">
        <f t="array" aca="1" ref="Q500" ca="1">IF(ISNUMBER(P500),IF(P500=100%,"CUMPLIDA",IF(AND(ISNUMBER(L500),ISNUMBER(INDIRECT("FECHA_"&amp;$B500,1))), IF(L500&lt;=INDIRECT("FECHA_"&amp;$B500,1),"INCUMPLIDA","PROCESO"), "VERIFICAR FECHA")),"SIN VALOR AVANCE")</f>
        <v>CUMPLIDA</v>
      </c>
    </row>
    <row r="501" spans="1:17" ht="105.75">
      <c r="A501" s="357" t="s">
        <v>938</v>
      </c>
      <c r="B501" s="262" t="s">
        <v>27</v>
      </c>
      <c r="C501" s="548"/>
      <c r="D501" s="548"/>
      <c r="E501" s="549"/>
      <c r="F501" s="549"/>
      <c r="G501" s="353" t="s">
        <v>1275</v>
      </c>
      <c r="H501" s="351" t="s">
        <v>1276</v>
      </c>
      <c r="I501" s="200" t="s">
        <v>1277</v>
      </c>
      <c r="J501" s="265">
        <v>12</v>
      </c>
      <c r="K501" s="194">
        <v>45611</v>
      </c>
      <c r="L501" s="194">
        <v>45975</v>
      </c>
      <c r="M501" s="263">
        <f t="shared" si="20"/>
        <v>52</v>
      </c>
      <c r="N501" s="341">
        <v>12</v>
      </c>
      <c r="O501" s="218" t="s">
        <v>1278</v>
      </c>
      <c r="P501" s="302">
        <f t="shared" si="21"/>
        <v>1</v>
      </c>
      <c r="Q501" s="264" t="str" cm="1">
        <f t="array" aca="1" ref="Q501" ca="1">IF(ISNUMBER(P501),IF(P501=100%,"CUMPLIDA",IF(AND(ISNUMBER(L501),ISNUMBER(INDIRECT("FECHA_"&amp;$B501,1))), IF(L501&lt;=INDIRECT("FECHA_"&amp;$B501,1),"INCUMPLIDA","PROCESO"), "VERIFICAR FECHA")),"SIN VALOR AVANCE")</f>
        <v>CUMPLIDA</v>
      </c>
    </row>
    <row r="502" spans="1:17" ht="135">
      <c r="A502" s="357" t="s">
        <v>938</v>
      </c>
      <c r="B502" s="262" t="s">
        <v>27</v>
      </c>
      <c r="C502" s="548"/>
      <c r="D502" s="548"/>
      <c r="E502" s="549"/>
      <c r="F502" s="549"/>
      <c r="G502" s="353" t="s">
        <v>1279</v>
      </c>
      <c r="H502" s="351" t="s">
        <v>1280</v>
      </c>
      <c r="I502" s="200" t="s">
        <v>1281</v>
      </c>
      <c r="J502" s="265">
        <v>12</v>
      </c>
      <c r="K502" s="194">
        <v>45611</v>
      </c>
      <c r="L502" s="194">
        <v>45975</v>
      </c>
      <c r="M502" s="263">
        <f t="shared" si="20"/>
        <v>52</v>
      </c>
      <c r="N502" s="341">
        <v>12</v>
      </c>
      <c r="O502" s="218" t="s">
        <v>1282</v>
      </c>
      <c r="P502" s="302">
        <f t="shared" si="21"/>
        <v>1</v>
      </c>
      <c r="Q502" s="264" t="str" cm="1">
        <f t="array" aca="1" ref="Q502" ca="1">IF(ISNUMBER(P502),IF(P502=100%,"CUMPLIDA",IF(AND(ISNUMBER(L502),ISNUMBER(INDIRECT("FECHA_"&amp;$B502,1))), IF(L502&lt;=INDIRECT("FECHA_"&amp;$B502,1),"INCUMPLIDA","PROCESO"), "VERIFICAR FECHA")),"SIN VALOR AVANCE")</f>
        <v>CUMPLIDA</v>
      </c>
    </row>
    <row r="503" spans="1:17" ht="105">
      <c r="A503" s="357" t="s">
        <v>938</v>
      </c>
      <c r="B503" s="262" t="s">
        <v>27</v>
      </c>
      <c r="C503" s="548"/>
      <c r="D503" s="548"/>
      <c r="E503" s="549"/>
      <c r="F503" s="549"/>
      <c r="G503" s="353" t="s">
        <v>1283</v>
      </c>
      <c r="H503" s="351" t="s">
        <v>1284</v>
      </c>
      <c r="I503" s="200" t="s">
        <v>1285</v>
      </c>
      <c r="J503" s="265">
        <v>12</v>
      </c>
      <c r="K503" s="194">
        <v>45611</v>
      </c>
      <c r="L503" s="194">
        <v>45975</v>
      </c>
      <c r="M503" s="263">
        <f t="shared" si="20"/>
        <v>52</v>
      </c>
      <c r="N503" s="341">
        <v>12</v>
      </c>
      <c r="O503" s="218" t="s">
        <v>1286</v>
      </c>
      <c r="P503" s="302">
        <f t="shared" si="21"/>
        <v>1</v>
      </c>
      <c r="Q503" s="264" t="str" cm="1">
        <f t="array" aca="1" ref="Q503" ca="1">IF(ISNUMBER(P503),IF(P503=100%,"CUMPLIDA",IF(AND(ISNUMBER(L503),ISNUMBER(INDIRECT("FECHA_"&amp;$B503,1))), IF(L503&lt;=INDIRECT("FECHA_"&amp;$B503,1),"INCUMPLIDA","PROCESO"), "VERIFICAR FECHA")),"SIN VALOR AVANCE")</f>
        <v>CUMPLIDA</v>
      </c>
    </row>
    <row r="504" spans="1:17" ht="75.75">
      <c r="A504" s="357" t="s">
        <v>938</v>
      </c>
      <c r="B504" s="262" t="s">
        <v>27</v>
      </c>
      <c r="C504" s="548" t="s">
        <v>1224</v>
      </c>
      <c r="D504" s="548" t="s">
        <v>1287</v>
      </c>
      <c r="E504" s="549" t="s">
        <v>1288</v>
      </c>
      <c r="F504" s="549" t="s">
        <v>1289</v>
      </c>
      <c r="G504" s="353" t="s">
        <v>1290</v>
      </c>
      <c r="H504" s="351" t="s">
        <v>1291</v>
      </c>
      <c r="I504" s="200" t="s">
        <v>1292</v>
      </c>
      <c r="J504" s="265">
        <v>18</v>
      </c>
      <c r="K504" s="194">
        <v>45611</v>
      </c>
      <c r="L504" s="194">
        <v>46006</v>
      </c>
      <c r="M504" s="263">
        <f t="shared" si="20"/>
        <v>56.428571428571431</v>
      </c>
      <c r="N504" s="341">
        <v>18</v>
      </c>
      <c r="O504" s="218" t="s">
        <v>1251</v>
      </c>
      <c r="P504" s="302">
        <f t="shared" si="21"/>
        <v>1</v>
      </c>
      <c r="Q504" s="264" t="str" cm="1">
        <f t="array" aca="1" ref="Q504" ca="1">IF(ISNUMBER(P504),IF(P504=100%,"CUMPLIDA",IF(AND(ISNUMBER(L504),ISNUMBER(INDIRECT("FECHA_"&amp;$B504,1))), IF(L504&lt;=INDIRECT("FECHA_"&amp;$B504,1),"INCUMPLIDA","PROCESO"), "VERIFICAR FECHA")),"SIN VALOR AVANCE")</f>
        <v>CUMPLIDA</v>
      </c>
    </row>
    <row r="505" spans="1:17" ht="165.75">
      <c r="A505" s="357" t="s">
        <v>938</v>
      </c>
      <c r="B505" s="262" t="s">
        <v>27</v>
      </c>
      <c r="C505" s="548"/>
      <c r="D505" s="548"/>
      <c r="E505" s="549"/>
      <c r="F505" s="549"/>
      <c r="G505" s="195" t="s">
        <v>1293</v>
      </c>
      <c r="H505" s="200" t="s">
        <v>1294</v>
      </c>
      <c r="I505" s="200" t="s">
        <v>1295</v>
      </c>
      <c r="J505" s="265">
        <v>2</v>
      </c>
      <c r="K505" s="194">
        <v>45611</v>
      </c>
      <c r="L505" s="194">
        <v>45762</v>
      </c>
      <c r="M505" s="263">
        <f t="shared" si="20"/>
        <v>21.571428571428573</v>
      </c>
      <c r="N505" s="341">
        <v>2</v>
      </c>
      <c r="O505" s="200" t="s">
        <v>1296</v>
      </c>
      <c r="P505" s="302">
        <f t="shared" si="21"/>
        <v>1</v>
      </c>
      <c r="Q505" s="264" t="str" cm="1">
        <f t="array" aca="1" ref="Q505" ca="1">IF(ISNUMBER(P505),IF(P505=100%,"CUMPLIDA",IF(AND(ISNUMBER(L505),ISNUMBER(INDIRECT("FECHA_"&amp;$B505,1))), IF(L505&lt;=INDIRECT("FECHA_"&amp;$B505,1),"INCUMPLIDA","PROCESO"), "VERIFICAR FECHA")),"SIN VALOR AVANCE")</f>
        <v>CUMPLIDA</v>
      </c>
    </row>
    <row r="506" spans="1:17" ht="165.75">
      <c r="A506" s="357" t="s">
        <v>938</v>
      </c>
      <c r="B506" s="262" t="s">
        <v>27</v>
      </c>
      <c r="C506" s="548"/>
      <c r="D506" s="548"/>
      <c r="E506" s="549"/>
      <c r="F506" s="549"/>
      <c r="G506" s="195" t="s">
        <v>1297</v>
      </c>
      <c r="H506" s="200" t="s">
        <v>1298</v>
      </c>
      <c r="I506" s="200" t="s">
        <v>1299</v>
      </c>
      <c r="J506" s="265">
        <v>1</v>
      </c>
      <c r="K506" s="194">
        <v>45762</v>
      </c>
      <c r="L506" s="194">
        <v>45900</v>
      </c>
      <c r="M506" s="263">
        <f t="shared" si="20"/>
        <v>19.714285714285715</v>
      </c>
      <c r="N506" s="341">
        <v>1</v>
      </c>
      <c r="O506" s="200" t="s">
        <v>1300</v>
      </c>
      <c r="P506" s="302">
        <f t="shared" si="21"/>
        <v>1</v>
      </c>
      <c r="Q506" s="264" t="str" cm="1">
        <f t="array" aca="1" ref="Q506" ca="1">IF(ISNUMBER(P506),IF(P506=100%,"CUMPLIDA",IF(AND(ISNUMBER(L506),ISNUMBER(INDIRECT("FECHA_"&amp;$B506,1))), IF(L506&lt;=INDIRECT("FECHA_"&amp;$B506,1),"INCUMPLIDA","PROCESO"), "VERIFICAR FECHA")),"SIN VALOR AVANCE")</f>
        <v>CUMPLIDA</v>
      </c>
    </row>
    <row r="507" spans="1:17" ht="150.75">
      <c r="A507" s="357" t="s">
        <v>938</v>
      </c>
      <c r="B507" s="262" t="s">
        <v>27</v>
      </c>
      <c r="C507" s="548" t="s">
        <v>1224</v>
      </c>
      <c r="D507" s="548" t="s">
        <v>1301</v>
      </c>
      <c r="E507" s="549" t="s">
        <v>1302</v>
      </c>
      <c r="F507" s="549" t="s">
        <v>1303</v>
      </c>
      <c r="G507" s="195" t="s">
        <v>1304</v>
      </c>
      <c r="H507" s="352" t="s">
        <v>1305</v>
      </c>
      <c r="I507" s="200" t="s">
        <v>1306</v>
      </c>
      <c r="J507" s="341">
        <v>1</v>
      </c>
      <c r="K507" s="194">
        <v>45611</v>
      </c>
      <c r="L507" s="194">
        <v>45731</v>
      </c>
      <c r="M507" s="263">
        <f t="shared" si="20"/>
        <v>17.142857142857142</v>
      </c>
      <c r="N507" s="341">
        <v>1</v>
      </c>
      <c r="O507" s="200" t="s">
        <v>1307</v>
      </c>
      <c r="P507" s="302">
        <f t="shared" si="21"/>
        <v>1</v>
      </c>
      <c r="Q507" s="264" t="str" cm="1">
        <f t="array" aca="1" ref="Q507" ca="1">IF(ISNUMBER(P507),IF(P507=100%,"CUMPLIDA",IF(AND(ISNUMBER(L507),ISNUMBER(INDIRECT("FECHA_"&amp;$B507,1))), IF(L507&lt;=INDIRECT("FECHA_"&amp;$B507,1),"INCUMPLIDA","PROCESO"), "VERIFICAR FECHA")),"SIN VALOR AVANCE")</f>
        <v>CUMPLIDA</v>
      </c>
    </row>
    <row r="508" spans="1:17" ht="150.75">
      <c r="A508" s="357" t="s">
        <v>938</v>
      </c>
      <c r="B508" s="262" t="s">
        <v>27</v>
      </c>
      <c r="C508" s="548"/>
      <c r="D508" s="548"/>
      <c r="E508" s="549"/>
      <c r="F508" s="549"/>
      <c r="G508" s="195" t="s">
        <v>1308</v>
      </c>
      <c r="H508" s="352" t="s">
        <v>1309</v>
      </c>
      <c r="I508" s="200" t="s">
        <v>1310</v>
      </c>
      <c r="J508" s="265">
        <v>1</v>
      </c>
      <c r="K508" s="194">
        <v>45731</v>
      </c>
      <c r="L508" s="194">
        <v>45853</v>
      </c>
      <c r="M508" s="307">
        <f t="shared" si="20"/>
        <v>17.428571428571427</v>
      </c>
      <c r="N508" s="265">
        <v>1</v>
      </c>
      <c r="O508" s="200" t="s">
        <v>1307</v>
      </c>
      <c r="P508" s="302">
        <f t="shared" si="21"/>
        <v>1</v>
      </c>
      <c r="Q508" s="264" t="str" cm="1">
        <f t="array" aca="1" ref="Q508" ca="1">IF(ISNUMBER(P508),IF(P508=100%,"CUMPLIDA",IF(AND(ISNUMBER(L508),ISNUMBER(INDIRECT("FECHA_"&amp;$B508,1))), IF(L508&lt;=INDIRECT("FECHA_"&amp;$B508,1),"INCUMPLIDA","PROCESO"), "VERIFICAR FECHA")),"SIN VALOR AVANCE")</f>
        <v>CUMPLIDA</v>
      </c>
    </row>
    <row r="509" spans="1:17" ht="165.75">
      <c r="A509" s="357" t="s">
        <v>938</v>
      </c>
      <c r="B509" s="262" t="s">
        <v>27</v>
      </c>
      <c r="C509" s="548" t="s">
        <v>1224</v>
      </c>
      <c r="D509" s="548" t="s">
        <v>1311</v>
      </c>
      <c r="E509" s="549" t="s">
        <v>1312</v>
      </c>
      <c r="F509" s="549" t="s">
        <v>1313</v>
      </c>
      <c r="G509" s="195" t="s">
        <v>759</v>
      </c>
      <c r="H509" s="200" t="s">
        <v>801</v>
      </c>
      <c r="I509" s="200" t="s">
        <v>802</v>
      </c>
      <c r="J509" s="265">
        <v>1</v>
      </c>
      <c r="K509" s="194">
        <v>45323</v>
      </c>
      <c r="L509" s="194">
        <v>45747</v>
      </c>
      <c r="M509" s="307">
        <f t="shared" si="20"/>
        <v>60.571428571428569</v>
      </c>
      <c r="N509" s="341">
        <v>1</v>
      </c>
      <c r="O509" s="200" t="s">
        <v>1314</v>
      </c>
      <c r="P509" s="302">
        <f t="shared" si="21"/>
        <v>1</v>
      </c>
      <c r="Q509" s="264" t="str" cm="1">
        <f t="array" aca="1" ref="Q509" ca="1">IF(ISNUMBER(P509),IF(P509=100%,"CUMPLIDA",IF(AND(ISNUMBER(L509),ISNUMBER(INDIRECT("FECHA_"&amp;$B509,1))), IF(L509&lt;=INDIRECT("FECHA_"&amp;$B509,1),"INCUMPLIDA","PROCESO"), "VERIFICAR FECHA")),"SIN VALOR AVANCE")</f>
        <v>CUMPLIDA</v>
      </c>
    </row>
    <row r="510" spans="1:17" ht="105.75">
      <c r="A510" s="357" t="s">
        <v>938</v>
      </c>
      <c r="B510" s="262" t="s">
        <v>27</v>
      </c>
      <c r="C510" s="548"/>
      <c r="D510" s="548"/>
      <c r="E510" s="549"/>
      <c r="F510" s="549"/>
      <c r="G510" s="195" t="s">
        <v>804</v>
      </c>
      <c r="H510" s="200" t="s">
        <v>804</v>
      </c>
      <c r="I510" s="200" t="s">
        <v>805</v>
      </c>
      <c r="J510" s="265">
        <v>1</v>
      </c>
      <c r="K510" s="194">
        <v>45323</v>
      </c>
      <c r="L510" s="194">
        <v>45747</v>
      </c>
      <c r="M510" s="307">
        <f t="shared" si="20"/>
        <v>60.571428571428569</v>
      </c>
      <c r="N510" s="341">
        <v>1</v>
      </c>
      <c r="O510" s="200" t="s">
        <v>1315</v>
      </c>
      <c r="P510" s="302">
        <f t="shared" si="21"/>
        <v>1</v>
      </c>
      <c r="Q510" s="264" t="str" cm="1">
        <f t="array" aca="1" ref="Q510" ca="1">IF(ISNUMBER(P510),IF(P510=100%,"CUMPLIDA",IF(AND(ISNUMBER(L510),ISNUMBER(INDIRECT("FECHA_"&amp;$B510,1))), IF(L510&lt;=INDIRECT("FECHA_"&amp;$B510,1),"INCUMPLIDA","PROCESO"), "VERIFICAR FECHA")),"SIN VALOR AVANCE")</f>
        <v>CUMPLIDA</v>
      </c>
    </row>
    <row r="511" spans="1:17" ht="105.75">
      <c r="A511" s="357" t="s">
        <v>938</v>
      </c>
      <c r="B511" s="262" t="s">
        <v>27</v>
      </c>
      <c r="C511" s="548"/>
      <c r="D511" s="548"/>
      <c r="E511" s="549"/>
      <c r="F511" s="549"/>
      <c r="G511" s="195" t="s">
        <v>766</v>
      </c>
      <c r="H511" s="200" t="s">
        <v>767</v>
      </c>
      <c r="I511" s="200" t="s">
        <v>768</v>
      </c>
      <c r="J511" s="265">
        <v>1</v>
      </c>
      <c r="K511" s="194">
        <v>45231</v>
      </c>
      <c r="L511" s="194">
        <v>45747</v>
      </c>
      <c r="M511" s="307">
        <f t="shared" si="20"/>
        <v>73.714285714285708</v>
      </c>
      <c r="N511" s="341">
        <v>1</v>
      </c>
      <c r="O511" s="200" t="s">
        <v>1315</v>
      </c>
      <c r="P511" s="302">
        <f t="shared" si="21"/>
        <v>1</v>
      </c>
      <c r="Q511" s="264" t="str" cm="1">
        <f t="array" aca="1" ref="Q511" ca="1">IF(ISNUMBER(P511),IF(P511=100%,"CUMPLIDA",IF(AND(ISNUMBER(L511),ISNUMBER(INDIRECT("FECHA_"&amp;$B511,1))), IF(L511&lt;=INDIRECT("FECHA_"&amp;$B511,1),"INCUMPLIDA","PROCESO"), "VERIFICAR FECHA")),"SIN VALOR AVANCE")</f>
        <v>CUMPLIDA</v>
      </c>
    </row>
    <row r="512" spans="1:17" ht="150.75">
      <c r="A512" s="357" t="s">
        <v>938</v>
      </c>
      <c r="B512" s="262" t="s">
        <v>27</v>
      </c>
      <c r="C512" s="548"/>
      <c r="D512" s="548"/>
      <c r="E512" s="549"/>
      <c r="F512" s="549"/>
      <c r="G512" s="195" t="s">
        <v>769</v>
      </c>
      <c r="H512" s="200" t="s">
        <v>769</v>
      </c>
      <c r="I512" s="200" t="s">
        <v>807</v>
      </c>
      <c r="J512" s="265">
        <v>1</v>
      </c>
      <c r="K512" s="194">
        <v>45323</v>
      </c>
      <c r="L512" s="194">
        <v>45747</v>
      </c>
      <c r="M512" s="307">
        <f t="shared" si="20"/>
        <v>60.571428571428569</v>
      </c>
      <c r="N512" s="341">
        <v>1</v>
      </c>
      <c r="O512" s="200" t="s">
        <v>1316</v>
      </c>
      <c r="P512" s="302">
        <f t="shared" si="21"/>
        <v>1</v>
      </c>
      <c r="Q512" s="264" t="str" cm="1">
        <f t="array" aca="1" ref="Q512" ca="1">IF(ISNUMBER(P512),IF(P512=100%,"CUMPLIDA",IF(AND(ISNUMBER(L512),ISNUMBER(INDIRECT("FECHA_"&amp;$B512,1))), IF(L512&lt;=INDIRECT("FECHA_"&amp;$B512,1),"INCUMPLIDA","PROCESO"), "VERIFICAR FECHA")),"SIN VALOR AVANCE")</f>
        <v>CUMPLIDA</v>
      </c>
    </row>
    <row r="513" spans="1:17" ht="60.75">
      <c r="A513" s="357" t="s">
        <v>938</v>
      </c>
      <c r="B513" s="262" t="s">
        <v>27</v>
      </c>
      <c r="C513" s="548"/>
      <c r="D513" s="548"/>
      <c r="E513" s="549"/>
      <c r="F513" s="549"/>
      <c r="G513" s="195" t="s">
        <v>371</v>
      </c>
      <c r="H513" s="200" t="s">
        <v>371</v>
      </c>
      <c r="I513" s="200" t="s">
        <v>167</v>
      </c>
      <c r="J513" s="265">
        <v>1</v>
      </c>
      <c r="K513" s="194">
        <v>45231</v>
      </c>
      <c r="L513" s="194">
        <v>45747</v>
      </c>
      <c r="M513" s="307">
        <f t="shared" si="20"/>
        <v>73.714285714285708</v>
      </c>
      <c r="N513" s="341">
        <v>1</v>
      </c>
      <c r="O513" s="200" t="s">
        <v>1317</v>
      </c>
      <c r="P513" s="302">
        <f t="shared" si="21"/>
        <v>1</v>
      </c>
      <c r="Q513" s="264" t="str" cm="1">
        <f t="array" aca="1" ref="Q513" ca="1">IF(ISNUMBER(P513),IF(P513=100%,"CUMPLIDA",IF(AND(ISNUMBER(L513),ISNUMBER(INDIRECT("FECHA_"&amp;$B513,1))), IF(L513&lt;=INDIRECT("FECHA_"&amp;$B513,1),"INCUMPLIDA","PROCESO"), "VERIFICAR FECHA")),"SIN VALOR AVANCE")</f>
        <v>CUMPLIDA</v>
      </c>
    </row>
    <row r="514" spans="1:17" ht="165.75">
      <c r="A514" s="357" t="s">
        <v>938</v>
      </c>
      <c r="B514" s="262" t="s">
        <v>27</v>
      </c>
      <c r="C514" s="548"/>
      <c r="D514" s="548"/>
      <c r="E514" s="549"/>
      <c r="F514" s="549"/>
      <c r="G514" s="195" t="s">
        <v>772</v>
      </c>
      <c r="H514" s="200" t="s">
        <v>772</v>
      </c>
      <c r="I514" s="200" t="s">
        <v>1318</v>
      </c>
      <c r="J514" s="265">
        <v>1</v>
      </c>
      <c r="K514" s="194">
        <v>45231</v>
      </c>
      <c r="L514" s="194">
        <v>45808</v>
      </c>
      <c r="M514" s="307">
        <f t="shared" si="20"/>
        <v>82.428571428571431</v>
      </c>
      <c r="N514" s="341">
        <v>1</v>
      </c>
      <c r="O514" s="200" t="s">
        <v>1319</v>
      </c>
      <c r="P514" s="302">
        <f t="shared" si="21"/>
        <v>1</v>
      </c>
      <c r="Q514" s="264" t="str" cm="1">
        <f t="array" aca="1" ref="Q514" ca="1">IF(ISNUMBER(P514),IF(P514=100%,"CUMPLIDA",IF(AND(ISNUMBER(L514),ISNUMBER(INDIRECT("FECHA_"&amp;$B514,1))), IF(L514&lt;=INDIRECT("FECHA_"&amp;$B514,1),"INCUMPLIDA","PROCESO"), "VERIFICAR FECHA")),"SIN VALOR AVANCE")</f>
        <v>CUMPLIDA</v>
      </c>
    </row>
    <row r="515" spans="1:17" ht="60.75">
      <c r="A515" s="357" t="s">
        <v>938</v>
      </c>
      <c r="B515" s="262" t="s">
        <v>27</v>
      </c>
      <c r="C515" s="548"/>
      <c r="D515" s="548"/>
      <c r="E515" s="549"/>
      <c r="F515" s="549"/>
      <c r="G515" s="195" t="s">
        <v>169</v>
      </c>
      <c r="H515" s="200" t="s">
        <v>775</v>
      </c>
      <c r="I515" s="200" t="s">
        <v>776</v>
      </c>
      <c r="J515" s="265">
        <v>7</v>
      </c>
      <c r="K515" s="194">
        <v>46024</v>
      </c>
      <c r="L515" s="194">
        <v>46660</v>
      </c>
      <c r="M515" s="307">
        <f t="shared" si="20"/>
        <v>90.857142857142861</v>
      </c>
      <c r="N515" s="341">
        <v>0</v>
      </c>
      <c r="O515" s="200" t="s">
        <v>1317</v>
      </c>
      <c r="P515" s="302">
        <f t="shared" si="21"/>
        <v>0</v>
      </c>
      <c r="Q515" s="264" t="str" cm="1">
        <f t="array" aca="1" ref="Q515" ca="1">IF(ISNUMBER(P515),IF(P515=100%,"CUMPLIDA",IF(AND(ISNUMBER(L515),ISNUMBER(INDIRECT("FECHA_"&amp;$B515,1))), IF(L515&lt;=INDIRECT("FECHA_"&amp;$B515,1),"INCUMPLIDA","PROCESO"), "VERIFICAR FECHA")),"SIN VALOR AVANCE")</f>
        <v>PROCESO</v>
      </c>
    </row>
    <row r="516" spans="1:17" ht="135.75">
      <c r="A516" s="357" t="s">
        <v>938</v>
      </c>
      <c r="B516" s="262" t="s">
        <v>27</v>
      </c>
      <c r="C516" s="548"/>
      <c r="D516" s="548"/>
      <c r="E516" s="549"/>
      <c r="F516" s="549"/>
      <c r="G516" s="195" t="s">
        <v>778</v>
      </c>
      <c r="H516" s="200" t="s">
        <v>779</v>
      </c>
      <c r="I516" s="200" t="s">
        <v>780</v>
      </c>
      <c r="J516" s="265">
        <v>1</v>
      </c>
      <c r="K516" s="194">
        <v>46024</v>
      </c>
      <c r="L516" s="194">
        <v>46660</v>
      </c>
      <c r="M516" s="307">
        <f t="shared" si="20"/>
        <v>90.857142857142861</v>
      </c>
      <c r="N516" s="341">
        <v>0</v>
      </c>
      <c r="O516" s="200" t="s">
        <v>1320</v>
      </c>
      <c r="P516" s="302">
        <f t="shared" si="21"/>
        <v>0</v>
      </c>
      <c r="Q516" s="264" t="str" cm="1">
        <f t="array" aca="1" ref="Q516" ca="1">IF(ISNUMBER(P516),IF(P516=100%,"CUMPLIDA",IF(AND(ISNUMBER(L516),ISNUMBER(INDIRECT("FECHA_"&amp;$B516,1))), IF(L516&lt;=INDIRECT("FECHA_"&amp;$B516,1),"INCUMPLIDA","PROCESO"), "VERIFICAR FECHA")),"SIN VALOR AVANCE")</f>
        <v>PROCESO</v>
      </c>
    </row>
    <row r="517" spans="1:17" ht="165.75">
      <c r="A517" s="357" t="s">
        <v>938</v>
      </c>
      <c r="B517" s="262" t="s">
        <v>27</v>
      </c>
      <c r="C517" s="548"/>
      <c r="D517" s="548"/>
      <c r="E517" s="549"/>
      <c r="F517" s="549"/>
      <c r="G517" s="195" t="s">
        <v>781</v>
      </c>
      <c r="H517" s="200" t="s">
        <v>782</v>
      </c>
      <c r="I517" s="200" t="s">
        <v>813</v>
      </c>
      <c r="J517" s="265">
        <v>2</v>
      </c>
      <c r="K517" s="194">
        <v>46024</v>
      </c>
      <c r="L517" s="194">
        <v>46660</v>
      </c>
      <c r="M517" s="307">
        <f t="shared" si="20"/>
        <v>90.857142857142861</v>
      </c>
      <c r="N517" s="341">
        <v>0</v>
      </c>
      <c r="O517" s="200" t="s">
        <v>1319</v>
      </c>
      <c r="P517" s="302">
        <f t="shared" si="21"/>
        <v>0</v>
      </c>
      <c r="Q517" s="264" t="str" cm="1">
        <f t="array" aca="1" ref="Q517" ca="1">IF(ISNUMBER(P517),IF(P517=100%,"CUMPLIDA",IF(AND(ISNUMBER(L517),ISNUMBER(INDIRECT("FECHA_"&amp;$B517,1))), IF(L517&lt;=INDIRECT("FECHA_"&amp;$B517,1),"INCUMPLIDA","PROCESO"), "VERIFICAR FECHA")),"SIN VALOR AVANCE")</f>
        <v>PROCESO</v>
      </c>
    </row>
    <row r="518" spans="1:17" ht="105">
      <c r="A518" s="357" t="s">
        <v>938</v>
      </c>
      <c r="B518" s="262" t="s">
        <v>27</v>
      </c>
      <c r="C518" s="548" t="s">
        <v>1321</v>
      </c>
      <c r="D518" s="548" t="s">
        <v>1322</v>
      </c>
      <c r="E518" s="549" t="s">
        <v>1323</v>
      </c>
      <c r="F518" s="549" t="s">
        <v>1324</v>
      </c>
      <c r="G518" s="195" t="s">
        <v>1325</v>
      </c>
      <c r="H518" s="200" t="s">
        <v>1326</v>
      </c>
      <c r="I518" s="200" t="s">
        <v>1326</v>
      </c>
      <c r="J518" s="265">
        <v>1</v>
      </c>
      <c r="K518" s="194">
        <v>45628</v>
      </c>
      <c r="L518" s="194">
        <v>45869</v>
      </c>
      <c r="M518" s="307">
        <f t="shared" si="20"/>
        <v>34.428571428571431</v>
      </c>
      <c r="N518" s="341">
        <v>1</v>
      </c>
      <c r="O518" s="200" t="s">
        <v>1327</v>
      </c>
      <c r="P518" s="302">
        <f t="shared" si="21"/>
        <v>1</v>
      </c>
      <c r="Q518" s="264" t="str" cm="1">
        <f t="array" aca="1" ref="Q518" ca="1">IF(ISNUMBER(P518),IF(P518=100%,"CUMPLIDA",IF(AND(ISNUMBER(L518),ISNUMBER(INDIRECT("FECHA_"&amp;$B518,1))), IF(L518&lt;=INDIRECT("FECHA_"&amp;$B518,1),"INCUMPLIDA","PROCESO"), "VERIFICAR FECHA")),"SIN VALOR AVANCE")</f>
        <v>CUMPLIDA</v>
      </c>
    </row>
    <row r="519" spans="1:17" ht="135">
      <c r="A519" s="357" t="s">
        <v>938</v>
      </c>
      <c r="B519" s="262" t="s">
        <v>27</v>
      </c>
      <c r="C519" s="548"/>
      <c r="D519" s="548"/>
      <c r="E519" s="549"/>
      <c r="F519" s="549"/>
      <c r="G519" s="195" t="s">
        <v>1328</v>
      </c>
      <c r="H519" s="200" t="s">
        <v>1329</v>
      </c>
      <c r="I519" s="200" t="s">
        <v>1329</v>
      </c>
      <c r="J519" s="265">
        <v>1</v>
      </c>
      <c r="K519" s="194">
        <v>45628</v>
      </c>
      <c r="L519" s="194">
        <v>45716</v>
      </c>
      <c r="M519" s="307">
        <f t="shared" si="20"/>
        <v>12.571428571428571</v>
      </c>
      <c r="N519" s="341">
        <v>1</v>
      </c>
      <c r="O519" s="200" t="s">
        <v>1330</v>
      </c>
      <c r="P519" s="302">
        <f t="shared" si="21"/>
        <v>1</v>
      </c>
      <c r="Q519" s="264" t="str" cm="1">
        <f t="array" aca="1" ref="Q519" ca="1">IF(ISNUMBER(P519),IF(P519=100%,"CUMPLIDA",IF(AND(ISNUMBER(L519),ISNUMBER(INDIRECT("FECHA_"&amp;$B519,1))), IF(L519&lt;=INDIRECT("FECHA_"&amp;$B519,1),"INCUMPLIDA","PROCESO"), "VERIFICAR FECHA")),"SIN VALOR AVANCE")</f>
        <v>CUMPLIDA</v>
      </c>
    </row>
    <row r="520" spans="1:17" ht="409.5">
      <c r="A520" s="357" t="s">
        <v>938</v>
      </c>
      <c r="B520" s="262" t="s">
        <v>27</v>
      </c>
      <c r="C520" s="317" t="s">
        <v>1321</v>
      </c>
      <c r="D520" s="317" t="s">
        <v>1331</v>
      </c>
      <c r="E520" s="195" t="s">
        <v>1332</v>
      </c>
      <c r="F520" s="195" t="s">
        <v>1333</v>
      </c>
      <c r="G520" s="195" t="s">
        <v>1325</v>
      </c>
      <c r="H520" s="200" t="s">
        <v>1326</v>
      </c>
      <c r="I520" s="200" t="s">
        <v>1326</v>
      </c>
      <c r="J520" s="265">
        <v>1</v>
      </c>
      <c r="K520" s="194">
        <v>45628</v>
      </c>
      <c r="L520" s="194">
        <v>45869</v>
      </c>
      <c r="M520" s="307">
        <f t="shared" si="20"/>
        <v>34.428571428571431</v>
      </c>
      <c r="N520" s="341">
        <v>1</v>
      </c>
      <c r="O520" s="200" t="s">
        <v>1327</v>
      </c>
      <c r="P520" s="302">
        <f t="shared" si="21"/>
        <v>1</v>
      </c>
      <c r="Q520" s="264" t="str" cm="1">
        <f t="array" aca="1" ref="Q520" ca="1">IF(ISNUMBER(P520),IF(P520=100%,"CUMPLIDA",IF(AND(ISNUMBER(L520),ISNUMBER(INDIRECT("FECHA_"&amp;$B520,1))), IF(L520&lt;=INDIRECT("FECHA_"&amp;$B520,1),"INCUMPLIDA","PROCESO"), "VERIFICAR FECHA")),"SIN VALOR AVANCE")</f>
        <v>CUMPLIDA</v>
      </c>
    </row>
    <row r="521" spans="1:17" ht="105">
      <c r="A521" s="357" t="s">
        <v>938</v>
      </c>
      <c r="B521" s="262" t="s">
        <v>27</v>
      </c>
      <c r="C521" s="548" t="s">
        <v>1321</v>
      </c>
      <c r="D521" s="548" t="s">
        <v>1334</v>
      </c>
      <c r="E521" s="549" t="s">
        <v>1335</v>
      </c>
      <c r="F521" s="549" t="s">
        <v>1336</v>
      </c>
      <c r="G521" s="195" t="s">
        <v>1337</v>
      </c>
      <c r="H521" s="200" t="s">
        <v>1338</v>
      </c>
      <c r="I521" s="200" t="s">
        <v>1338</v>
      </c>
      <c r="J521" s="265">
        <v>1</v>
      </c>
      <c r="K521" s="194">
        <v>45672</v>
      </c>
      <c r="L521" s="194">
        <v>45838</v>
      </c>
      <c r="M521" s="307">
        <f t="shared" si="20"/>
        <v>23.714285714285715</v>
      </c>
      <c r="N521" s="341">
        <v>1</v>
      </c>
      <c r="O521" s="218" t="s">
        <v>1339</v>
      </c>
      <c r="P521" s="302">
        <f t="shared" si="21"/>
        <v>1</v>
      </c>
      <c r="Q521" s="264" t="str" cm="1">
        <f t="array" aca="1" ref="Q521" ca="1">IF(ISNUMBER(P521),IF(P521=100%,"CUMPLIDA",IF(AND(ISNUMBER(L521),ISNUMBER(INDIRECT("FECHA_"&amp;$B521,1))), IF(L521&lt;=INDIRECT("FECHA_"&amp;$B521,1),"INCUMPLIDA","PROCESO"), "VERIFICAR FECHA")),"SIN VALOR AVANCE")</f>
        <v>CUMPLIDA</v>
      </c>
    </row>
    <row r="522" spans="1:17" ht="75">
      <c r="A522" s="357" t="s">
        <v>938</v>
      </c>
      <c r="B522" s="262" t="s">
        <v>27</v>
      </c>
      <c r="C522" s="548"/>
      <c r="D522" s="548"/>
      <c r="E522" s="549"/>
      <c r="F522" s="549"/>
      <c r="G522" s="195" t="s">
        <v>1340</v>
      </c>
      <c r="H522" s="200" t="s">
        <v>1341</v>
      </c>
      <c r="I522" s="200" t="s">
        <v>1341</v>
      </c>
      <c r="J522" s="265">
        <v>1</v>
      </c>
      <c r="K522" s="194">
        <v>45628</v>
      </c>
      <c r="L522" s="194">
        <v>45746</v>
      </c>
      <c r="M522" s="307">
        <f t="shared" si="20"/>
        <v>16.857142857142858</v>
      </c>
      <c r="N522" s="341">
        <v>1</v>
      </c>
      <c r="O522" s="218" t="s">
        <v>1342</v>
      </c>
      <c r="P522" s="302">
        <f t="shared" si="21"/>
        <v>1</v>
      </c>
      <c r="Q522" s="264" t="str" cm="1">
        <f t="array" aca="1" ref="Q522" ca="1">IF(ISNUMBER(P522),IF(P522=100%,"CUMPLIDA",IF(AND(ISNUMBER(L522),ISNUMBER(INDIRECT("FECHA_"&amp;$B522,1))), IF(L522&lt;=INDIRECT("FECHA_"&amp;$B522,1),"INCUMPLIDA","PROCESO"), "VERIFICAR FECHA")),"SIN VALOR AVANCE")</f>
        <v>CUMPLIDA</v>
      </c>
    </row>
    <row r="523" spans="1:17" ht="105">
      <c r="A523" s="357" t="s">
        <v>938</v>
      </c>
      <c r="B523" s="262" t="s">
        <v>27</v>
      </c>
      <c r="C523" s="548"/>
      <c r="D523" s="548"/>
      <c r="E523" s="549"/>
      <c r="F523" s="549"/>
      <c r="G523" s="195" t="s">
        <v>1343</v>
      </c>
      <c r="H523" s="200" t="s">
        <v>1344</v>
      </c>
      <c r="I523" s="200" t="s">
        <v>1344</v>
      </c>
      <c r="J523" s="265">
        <v>13</v>
      </c>
      <c r="K523" s="194">
        <v>45628</v>
      </c>
      <c r="L523" s="194">
        <v>46022</v>
      </c>
      <c r="M523" s="307">
        <f t="shared" si="20"/>
        <v>56.285714285714285</v>
      </c>
      <c r="N523" s="341">
        <v>13</v>
      </c>
      <c r="O523" s="218" t="s">
        <v>1342</v>
      </c>
      <c r="P523" s="302">
        <f t="shared" si="21"/>
        <v>1</v>
      </c>
      <c r="Q523" s="264" t="str" cm="1">
        <f t="array" aca="1" ref="Q523" ca="1">IF(ISNUMBER(P523),IF(P523=100%,"CUMPLIDA",IF(AND(ISNUMBER(L523),ISNUMBER(INDIRECT("FECHA_"&amp;$B523,1))), IF(L523&lt;=INDIRECT("FECHA_"&amp;$B523,1),"INCUMPLIDA","PROCESO"), "VERIFICAR FECHA")),"SIN VALOR AVANCE")</f>
        <v>CUMPLIDA</v>
      </c>
    </row>
    <row r="524" spans="1:17" ht="120">
      <c r="A524" s="357" t="s">
        <v>938</v>
      </c>
      <c r="B524" s="262" t="s">
        <v>27</v>
      </c>
      <c r="C524" s="548"/>
      <c r="D524" s="548"/>
      <c r="E524" s="549"/>
      <c r="F524" s="549"/>
      <c r="G524" s="195" t="s">
        <v>1345</v>
      </c>
      <c r="H524" s="200" t="s">
        <v>1346</v>
      </c>
      <c r="I524" s="200" t="s">
        <v>1346</v>
      </c>
      <c r="J524" s="265">
        <v>1</v>
      </c>
      <c r="K524" s="194">
        <v>45672</v>
      </c>
      <c r="L524" s="194">
        <v>45716</v>
      </c>
      <c r="M524" s="307">
        <f t="shared" si="20"/>
        <v>6.2857142857142856</v>
      </c>
      <c r="N524" s="341">
        <v>1</v>
      </c>
      <c r="O524" s="218" t="s">
        <v>1347</v>
      </c>
      <c r="P524" s="302">
        <f t="shared" si="21"/>
        <v>1</v>
      </c>
      <c r="Q524" s="264" t="str" cm="1">
        <f t="array" aca="1" ref="Q524" ca="1">IF(ISNUMBER(P524),IF(P524=100%,"CUMPLIDA",IF(AND(ISNUMBER(L524),ISNUMBER(INDIRECT("FECHA_"&amp;$B524,1))), IF(L524&lt;=INDIRECT("FECHA_"&amp;$B524,1),"INCUMPLIDA","PROCESO"), "VERIFICAR FECHA")),"SIN VALOR AVANCE")</f>
        <v>CUMPLIDA</v>
      </c>
    </row>
    <row r="525" spans="1:17" ht="90.75">
      <c r="A525" s="357" t="s">
        <v>938</v>
      </c>
      <c r="B525" s="262" t="s">
        <v>27</v>
      </c>
      <c r="C525" s="548"/>
      <c r="D525" s="548"/>
      <c r="E525" s="549"/>
      <c r="F525" s="549"/>
      <c r="G525" s="195" t="s">
        <v>1348</v>
      </c>
      <c r="H525" s="200" t="s">
        <v>1349</v>
      </c>
      <c r="I525" s="200" t="s">
        <v>1349</v>
      </c>
      <c r="J525" s="265">
        <v>1</v>
      </c>
      <c r="K525" s="194">
        <v>45717</v>
      </c>
      <c r="L525" s="194">
        <v>45777</v>
      </c>
      <c r="M525" s="307">
        <f t="shared" si="20"/>
        <v>8.5714285714285712</v>
      </c>
      <c r="N525" s="341">
        <v>1</v>
      </c>
      <c r="O525" s="218" t="s">
        <v>1350</v>
      </c>
      <c r="P525" s="302">
        <f t="shared" si="21"/>
        <v>1</v>
      </c>
      <c r="Q525" s="264" t="str" cm="1">
        <f t="array" aca="1" ref="Q525" ca="1">IF(ISNUMBER(P525),IF(P525=100%,"CUMPLIDA",IF(AND(ISNUMBER(L525),ISNUMBER(INDIRECT("FECHA_"&amp;$B525,1))), IF(L525&lt;=INDIRECT("FECHA_"&amp;$B525,1),"INCUMPLIDA","PROCESO"), "VERIFICAR FECHA")),"SIN VALOR AVANCE")</f>
        <v>CUMPLIDA</v>
      </c>
    </row>
    <row r="526" spans="1:17" ht="75.75">
      <c r="A526" s="357" t="s">
        <v>938</v>
      </c>
      <c r="B526" s="262" t="s">
        <v>27</v>
      </c>
      <c r="C526" s="548"/>
      <c r="D526" s="548"/>
      <c r="E526" s="549"/>
      <c r="F526" s="549"/>
      <c r="G526" s="195" t="s">
        <v>1351</v>
      </c>
      <c r="H526" s="200" t="s">
        <v>1352</v>
      </c>
      <c r="I526" s="200" t="s">
        <v>1352</v>
      </c>
      <c r="J526" s="265">
        <v>1</v>
      </c>
      <c r="K526" s="194">
        <v>45628</v>
      </c>
      <c r="L526" s="194">
        <v>45688</v>
      </c>
      <c r="M526" s="307">
        <f t="shared" si="20"/>
        <v>8.5714285714285712</v>
      </c>
      <c r="N526" s="341">
        <v>1</v>
      </c>
      <c r="O526" s="218" t="s">
        <v>1353</v>
      </c>
      <c r="P526" s="302">
        <f t="shared" si="21"/>
        <v>1</v>
      </c>
      <c r="Q526" s="264" t="str" cm="1">
        <f t="array" aca="1" ref="Q526" ca="1">IF(ISNUMBER(P526),IF(P526=100%,"CUMPLIDA",IF(AND(ISNUMBER(L526),ISNUMBER(INDIRECT("FECHA_"&amp;$B526,1))), IF(L526&lt;=INDIRECT("FECHA_"&amp;$B526,1),"INCUMPLIDA","PROCESO"), "VERIFICAR FECHA")),"SIN VALOR AVANCE")</f>
        <v>CUMPLIDA</v>
      </c>
    </row>
    <row r="527" spans="1:17" ht="75.75">
      <c r="A527" s="357" t="s">
        <v>938</v>
      </c>
      <c r="B527" s="262" t="s">
        <v>27</v>
      </c>
      <c r="C527" s="548"/>
      <c r="D527" s="548"/>
      <c r="E527" s="549"/>
      <c r="F527" s="549"/>
      <c r="G527" s="195" t="s">
        <v>1354</v>
      </c>
      <c r="H527" s="200" t="s">
        <v>163</v>
      </c>
      <c r="I527" s="200" t="s">
        <v>163</v>
      </c>
      <c r="J527" s="265">
        <v>1</v>
      </c>
      <c r="K527" s="194">
        <v>45689</v>
      </c>
      <c r="L527" s="194">
        <v>45868</v>
      </c>
      <c r="M527" s="307">
        <f t="shared" si="20"/>
        <v>25.571428571428573</v>
      </c>
      <c r="N527" s="341">
        <v>1</v>
      </c>
      <c r="O527" s="218" t="s">
        <v>1355</v>
      </c>
      <c r="P527" s="302">
        <f t="shared" si="21"/>
        <v>1</v>
      </c>
      <c r="Q527" s="264" t="str" cm="1">
        <f t="array" aca="1" ref="Q527" ca="1">IF(ISNUMBER(P527),IF(P527=100%,"CUMPLIDA",IF(AND(ISNUMBER(L527),ISNUMBER(INDIRECT("FECHA_"&amp;$B527,1))), IF(L527&lt;=INDIRECT("FECHA_"&amp;$B527,1),"INCUMPLIDA","PROCESO"), "VERIFICAR FECHA")),"SIN VALOR AVANCE")</f>
        <v>CUMPLIDA</v>
      </c>
    </row>
    <row r="528" spans="1:17" ht="120">
      <c r="A528" s="357" t="s">
        <v>938</v>
      </c>
      <c r="B528" s="262" t="s">
        <v>27</v>
      </c>
      <c r="C528" s="548"/>
      <c r="D528" s="548"/>
      <c r="E528" s="549"/>
      <c r="F528" s="549"/>
      <c r="G528" s="195" t="s">
        <v>1356</v>
      </c>
      <c r="H528" s="200" t="s">
        <v>1357</v>
      </c>
      <c r="I528" s="200" t="s">
        <v>1357</v>
      </c>
      <c r="J528" s="265">
        <v>1</v>
      </c>
      <c r="K528" s="194">
        <v>45870</v>
      </c>
      <c r="L528" s="194">
        <v>46326</v>
      </c>
      <c r="M528" s="307">
        <f t="shared" si="20"/>
        <v>65.142857142857139</v>
      </c>
      <c r="N528" s="341">
        <v>0.06</v>
      </c>
      <c r="O528" s="218" t="s">
        <v>1353</v>
      </c>
      <c r="P528" s="302">
        <f t="shared" si="21"/>
        <v>0.06</v>
      </c>
      <c r="Q528" s="264" t="str" cm="1">
        <f t="array" aca="1" ref="Q528" ca="1">IF(ISNUMBER(P528),IF(P528=100%,"CUMPLIDA",IF(AND(ISNUMBER(L528),ISNUMBER(INDIRECT("FECHA_"&amp;$B528,1))), IF(L528&lt;=INDIRECT("FECHA_"&amp;$B528,1),"INCUMPLIDA","PROCESO"), "VERIFICAR FECHA")),"SIN VALOR AVANCE")</f>
        <v>PROCESO</v>
      </c>
    </row>
    <row r="529" spans="1:17" ht="105">
      <c r="A529" s="357" t="s">
        <v>938</v>
      </c>
      <c r="B529" s="262" t="s">
        <v>27</v>
      </c>
      <c r="C529" s="548" t="s">
        <v>1321</v>
      </c>
      <c r="D529" s="548" t="s">
        <v>1358</v>
      </c>
      <c r="E529" s="549" t="s">
        <v>1359</v>
      </c>
      <c r="F529" s="549" t="s">
        <v>1360</v>
      </c>
      <c r="G529" s="195" t="s">
        <v>1361</v>
      </c>
      <c r="H529" s="200" t="s">
        <v>1338</v>
      </c>
      <c r="I529" s="200" t="s">
        <v>1338</v>
      </c>
      <c r="J529" s="265">
        <v>1</v>
      </c>
      <c r="K529" s="194">
        <v>45672</v>
      </c>
      <c r="L529" s="194">
        <v>45838</v>
      </c>
      <c r="M529" s="307">
        <f t="shared" si="20"/>
        <v>23.714285714285715</v>
      </c>
      <c r="N529" s="341">
        <v>1</v>
      </c>
      <c r="O529" s="218" t="s">
        <v>1339</v>
      </c>
      <c r="P529" s="302">
        <f t="shared" si="21"/>
        <v>1</v>
      </c>
      <c r="Q529" s="264" t="str" cm="1">
        <f t="array" aca="1" ref="Q529" ca="1">IF(ISNUMBER(P529),IF(P529=100%,"CUMPLIDA",IF(AND(ISNUMBER(L529),ISNUMBER(INDIRECT("FECHA_"&amp;$B529,1))), IF(L529&lt;=INDIRECT("FECHA_"&amp;$B529,1),"INCUMPLIDA","PROCESO"), "VERIFICAR FECHA")),"SIN VALOR AVANCE")</f>
        <v>CUMPLIDA</v>
      </c>
    </row>
    <row r="530" spans="1:17" ht="105.75">
      <c r="A530" s="357" t="s">
        <v>938</v>
      </c>
      <c r="B530" s="262" t="s">
        <v>27</v>
      </c>
      <c r="C530" s="548"/>
      <c r="D530" s="548"/>
      <c r="E530" s="549"/>
      <c r="F530" s="549"/>
      <c r="G530" s="195" t="s">
        <v>1362</v>
      </c>
      <c r="H530" s="200" t="s">
        <v>1363</v>
      </c>
      <c r="I530" s="200" t="s">
        <v>1363</v>
      </c>
      <c r="J530" s="265">
        <v>3</v>
      </c>
      <c r="K530" s="194">
        <v>45672</v>
      </c>
      <c r="L530" s="194">
        <v>45930</v>
      </c>
      <c r="M530" s="307">
        <f t="shared" si="20"/>
        <v>36.857142857142854</v>
      </c>
      <c r="N530" s="341">
        <v>3</v>
      </c>
      <c r="O530" s="218" t="s">
        <v>1364</v>
      </c>
      <c r="P530" s="302">
        <f t="shared" si="21"/>
        <v>1</v>
      </c>
      <c r="Q530" s="264" t="str" cm="1">
        <f t="array" aca="1" ref="Q530" ca="1">IF(ISNUMBER(P530),IF(P530=100%,"CUMPLIDA",IF(AND(ISNUMBER(L530),ISNUMBER(INDIRECT("FECHA_"&amp;$B530,1))), IF(L530&lt;=INDIRECT("FECHA_"&amp;$B530,1),"INCUMPLIDA","PROCESO"), "VERIFICAR FECHA")),"SIN VALOR AVANCE")</f>
        <v>CUMPLIDA</v>
      </c>
    </row>
    <row r="531" spans="1:17" ht="120">
      <c r="A531" s="357" t="s">
        <v>938</v>
      </c>
      <c r="B531" s="262" t="s">
        <v>27</v>
      </c>
      <c r="C531" s="548" t="s">
        <v>1321</v>
      </c>
      <c r="D531" s="548" t="s">
        <v>1365</v>
      </c>
      <c r="E531" s="549" t="s">
        <v>1366</v>
      </c>
      <c r="F531" s="549" t="s">
        <v>1367</v>
      </c>
      <c r="G531" s="195" t="s">
        <v>1368</v>
      </c>
      <c r="H531" s="200" t="s">
        <v>1369</v>
      </c>
      <c r="I531" s="200" t="s">
        <v>1369</v>
      </c>
      <c r="J531" s="265">
        <v>1</v>
      </c>
      <c r="K531" s="194">
        <v>45628</v>
      </c>
      <c r="L531" s="194">
        <v>45657</v>
      </c>
      <c r="M531" s="307">
        <f t="shared" si="20"/>
        <v>4.1428571428571432</v>
      </c>
      <c r="N531" s="341">
        <v>1</v>
      </c>
      <c r="O531" s="218" t="s">
        <v>1370</v>
      </c>
      <c r="P531" s="302">
        <f t="shared" si="21"/>
        <v>1</v>
      </c>
      <c r="Q531" s="264" t="str" cm="1">
        <f t="array" aca="1" ref="Q531" ca="1">IF(ISNUMBER(P531),IF(P531=100%,"CUMPLIDA",IF(AND(ISNUMBER(L531),ISNUMBER(INDIRECT("FECHA_"&amp;$B531,1))), IF(L531&lt;=INDIRECT("FECHA_"&amp;$B531,1),"INCUMPLIDA","PROCESO"), "VERIFICAR FECHA")),"SIN VALOR AVANCE")</f>
        <v>CUMPLIDA</v>
      </c>
    </row>
    <row r="532" spans="1:17" ht="90">
      <c r="A532" s="357" t="s">
        <v>938</v>
      </c>
      <c r="B532" s="262" t="s">
        <v>27</v>
      </c>
      <c r="C532" s="548"/>
      <c r="D532" s="548"/>
      <c r="E532" s="549"/>
      <c r="F532" s="549"/>
      <c r="G532" s="195" t="s">
        <v>1371</v>
      </c>
      <c r="H532" s="200" t="s">
        <v>1372</v>
      </c>
      <c r="I532" s="200" t="s">
        <v>1372</v>
      </c>
      <c r="J532" s="265">
        <v>25</v>
      </c>
      <c r="K532" s="194">
        <v>45672</v>
      </c>
      <c r="L532" s="194">
        <v>45823</v>
      </c>
      <c r="M532" s="307">
        <f t="shared" si="20"/>
        <v>21.571428571428573</v>
      </c>
      <c r="N532" s="341">
        <v>25</v>
      </c>
      <c r="O532" s="218" t="s">
        <v>1373</v>
      </c>
      <c r="P532" s="302">
        <f t="shared" si="21"/>
        <v>1</v>
      </c>
      <c r="Q532" s="264" t="str" cm="1">
        <f t="array" aca="1" ref="Q532" ca="1">IF(ISNUMBER(P532),IF(P532=100%,"CUMPLIDA",IF(AND(ISNUMBER(L532),ISNUMBER(INDIRECT("FECHA_"&amp;$B532,1))), IF(L532&lt;=INDIRECT("FECHA_"&amp;$B532,1),"INCUMPLIDA","PROCESO"), "VERIFICAR FECHA")),"SIN VALOR AVANCE")</f>
        <v>CUMPLIDA</v>
      </c>
    </row>
    <row r="533" spans="1:17" ht="270">
      <c r="A533" s="357" t="s">
        <v>938</v>
      </c>
      <c r="B533" s="262" t="s">
        <v>27</v>
      </c>
      <c r="C533" s="555" t="s">
        <v>1374</v>
      </c>
      <c r="D533" s="555" t="s">
        <v>1375</v>
      </c>
      <c r="E533" s="549" t="s">
        <v>1376</v>
      </c>
      <c r="F533" s="549" t="s">
        <v>1377</v>
      </c>
      <c r="G533" s="549" t="s">
        <v>1378</v>
      </c>
      <c r="H533" s="200" t="s">
        <v>1379</v>
      </c>
      <c r="I533" s="200" t="s">
        <v>143</v>
      </c>
      <c r="J533" s="265">
        <v>24</v>
      </c>
      <c r="K533" s="194">
        <v>45901</v>
      </c>
      <c r="L533" s="194">
        <v>46265</v>
      </c>
      <c r="M533" s="307">
        <f t="shared" si="20"/>
        <v>52</v>
      </c>
      <c r="N533" s="341">
        <v>8</v>
      </c>
      <c r="O533" s="218" t="s">
        <v>1380</v>
      </c>
      <c r="P533" s="302">
        <f t="shared" si="21"/>
        <v>0.33333333333333331</v>
      </c>
      <c r="Q533" s="264" t="str" cm="1">
        <f t="array" aca="1" ref="Q533" ca="1">IF(ISNUMBER(P533),IF(P533=100%,"CUMPLIDA",IF(AND(ISNUMBER(L533),ISNUMBER(INDIRECT("FECHA_"&amp;$B533,1))), IF(L533&lt;=INDIRECT("FECHA_"&amp;$B533,1),"INCUMPLIDA","PROCESO"), "VERIFICAR FECHA")),"SIN VALOR AVANCE")</f>
        <v>PROCESO</v>
      </c>
    </row>
    <row r="534" spans="1:17" ht="270">
      <c r="A534" s="357" t="s">
        <v>938</v>
      </c>
      <c r="B534" s="262" t="s">
        <v>27</v>
      </c>
      <c r="C534" s="555"/>
      <c r="D534" s="555"/>
      <c r="E534" s="549"/>
      <c r="F534" s="549"/>
      <c r="G534" s="549"/>
      <c r="H534" s="200" t="s">
        <v>1381</v>
      </c>
      <c r="I534" s="200" t="s">
        <v>143</v>
      </c>
      <c r="J534" s="265">
        <v>2</v>
      </c>
      <c r="K534" s="194">
        <v>45901</v>
      </c>
      <c r="L534" s="194">
        <v>45991</v>
      </c>
      <c r="M534" s="307">
        <f t="shared" si="20"/>
        <v>12.857142857142858</v>
      </c>
      <c r="N534" s="341">
        <v>2</v>
      </c>
      <c r="O534" s="200" t="s">
        <v>1380</v>
      </c>
      <c r="P534" s="302">
        <f t="shared" si="21"/>
        <v>1</v>
      </c>
      <c r="Q534" s="264" t="str" cm="1">
        <f t="array" aca="1" ref="Q534" ca="1">IF(ISNUMBER(P534),IF(P534=100%,"CUMPLIDA",IF(AND(ISNUMBER(L534),ISNUMBER(INDIRECT("FECHA_"&amp;$B534,1))), IF(L534&lt;=INDIRECT("FECHA_"&amp;$B534,1),"INCUMPLIDA","PROCESO"), "VERIFICAR FECHA")),"SIN VALOR AVANCE")</f>
        <v>CUMPLIDA</v>
      </c>
    </row>
    <row r="535" spans="1:17" ht="135.75">
      <c r="A535" s="357" t="s">
        <v>938</v>
      </c>
      <c r="B535" s="262" t="s">
        <v>27</v>
      </c>
      <c r="C535" s="555"/>
      <c r="D535" s="555"/>
      <c r="E535" s="549"/>
      <c r="F535" s="549"/>
      <c r="G535" s="195" t="s">
        <v>1382</v>
      </c>
      <c r="H535" s="200" t="s">
        <v>1383</v>
      </c>
      <c r="I535" s="200" t="s">
        <v>143</v>
      </c>
      <c r="J535" s="265">
        <v>24</v>
      </c>
      <c r="K535" s="194">
        <v>45901</v>
      </c>
      <c r="L535" s="194">
        <v>46265</v>
      </c>
      <c r="M535" s="307">
        <f t="shared" si="20"/>
        <v>52</v>
      </c>
      <c r="N535" s="341">
        <v>4</v>
      </c>
      <c r="O535" s="200" t="s">
        <v>1380</v>
      </c>
      <c r="P535" s="302">
        <f t="shared" si="21"/>
        <v>0.16666666666666666</v>
      </c>
      <c r="Q535" s="264" t="str" cm="1">
        <f t="array" aca="1" ref="Q535" ca="1">IF(ISNUMBER(P535),IF(P535=100%,"CUMPLIDA",IF(AND(ISNUMBER(L535),ISNUMBER(INDIRECT("FECHA_"&amp;$B535,1))), IF(L535&lt;=INDIRECT("FECHA_"&amp;$B535,1),"INCUMPLIDA","PROCESO"), "VERIFICAR FECHA")),"SIN VALOR AVANCE")</f>
        <v>PROCESO</v>
      </c>
    </row>
    <row r="536" spans="1:17" ht="135.75">
      <c r="A536" s="357" t="s">
        <v>938</v>
      </c>
      <c r="B536" s="262" t="s">
        <v>27</v>
      </c>
      <c r="C536" s="555" t="s">
        <v>1374</v>
      </c>
      <c r="D536" s="555" t="s">
        <v>1384</v>
      </c>
      <c r="E536" s="549" t="s">
        <v>1385</v>
      </c>
      <c r="F536" s="549" t="s">
        <v>1386</v>
      </c>
      <c r="G536" s="195" t="s">
        <v>1382</v>
      </c>
      <c r="H536" s="200" t="s">
        <v>1383</v>
      </c>
      <c r="I536" s="200" t="s">
        <v>143</v>
      </c>
      <c r="J536" s="265">
        <v>24</v>
      </c>
      <c r="K536" s="194">
        <v>45901</v>
      </c>
      <c r="L536" s="194">
        <v>46265</v>
      </c>
      <c r="M536" s="307">
        <f t="shared" si="20"/>
        <v>52</v>
      </c>
      <c r="N536" s="341">
        <v>4</v>
      </c>
      <c r="O536" s="200" t="s">
        <v>1380</v>
      </c>
      <c r="P536" s="302">
        <f t="shared" si="21"/>
        <v>0.16666666666666666</v>
      </c>
      <c r="Q536" s="264" t="str" cm="1">
        <f t="array" aca="1" ref="Q536" ca="1">IF(ISNUMBER(P536),IF(P536=100%,"CUMPLIDA",IF(AND(ISNUMBER(L536),ISNUMBER(INDIRECT("FECHA_"&amp;$B536,1))), IF(L536&lt;=INDIRECT("FECHA_"&amp;$B536,1),"INCUMPLIDA","PROCESO"), "VERIFICAR FECHA")),"SIN VALOR AVANCE")</f>
        <v>PROCESO</v>
      </c>
    </row>
    <row r="537" spans="1:17" ht="135.75">
      <c r="A537" s="357" t="s">
        <v>938</v>
      </c>
      <c r="B537" s="262" t="s">
        <v>27</v>
      </c>
      <c r="C537" s="555"/>
      <c r="D537" s="555"/>
      <c r="E537" s="549"/>
      <c r="F537" s="549"/>
      <c r="G537" s="549" t="s">
        <v>1387</v>
      </c>
      <c r="H537" s="200" t="s">
        <v>1388</v>
      </c>
      <c r="I537" s="200" t="s">
        <v>143</v>
      </c>
      <c r="J537" s="265">
        <v>12</v>
      </c>
      <c r="K537" s="194">
        <v>45901</v>
      </c>
      <c r="L537" s="194">
        <v>46265</v>
      </c>
      <c r="M537" s="307">
        <f t="shared" si="20"/>
        <v>52</v>
      </c>
      <c r="N537" s="341">
        <v>4</v>
      </c>
      <c r="O537" s="218" t="s">
        <v>1380</v>
      </c>
      <c r="P537" s="302">
        <f t="shared" si="21"/>
        <v>0.33333333333333331</v>
      </c>
      <c r="Q537" s="264" t="str" cm="1">
        <f t="array" aca="1" ref="Q537" ca="1">IF(ISNUMBER(P537),IF(P537=100%,"CUMPLIDA",IF(AND(ISNUMBER(L537),ISNUMBER(INDIRECT("FECHA_"&amp;$B537,1))), IF(L537&lt;=INDIRECT("FECHA_"&amp;$B537,1),"INCUMPLIDA","PROCESO"), "VERIFICAR FECHA")),"SIN VALOR AVANCE")</f>
        <v>PROCESO</v>
      </c>
    </row>
    <row r="538" spans="1:17" ht="135.75">
      <c r="A538" s="357" t="s">
        <v>938</v>
      </c>
      <c r="B538" s="262" t="s">
        <v>27</v>
      </c>
      <c r="C538" s="555"/>
      <c r="D538" s="555"/>
      <c r="E538" s="549"/>
      <c r="F538" s="549"/>
      <c r="G538" s="549"/>
      <c r="H538" s="200" t="s">
        <v>1389</v>
      </c>
      <c r="I538" s="200" t="s">
        <v>143</v>
      </c>
      <c r="J538" s="265">
        <v>8</v>
      </c>
      <c r="K538" s="194">
        <v>45901</v>
      </c>
      <c r="L538" s="194">
        <v>46265</v>
      </c>
      <c r="M538" s="307">
        <f t="shared" si="20"/>
        <v>52</v>
      </c>
      <c r="N538" s="341">
        <v>2</v>
      </c>
      <c r="O538" s="218" t="s">
        <v>1380</v>
      </c>
      <c r="P538" s="302">
        <f t="shared" si="21"/>
        <v>0.25</v>
      </c>
      <c r="Q538" s="264" t="str" cm="1">
        <f t="array" aca="1" ref="Q538" ca="1">IF(ISNUMBER(P538),IF(P538=100%,"CUMPLIDA",IF(AND(ISNUMBER(L538),ISNUMBER(INDIRECT("FECHA_"&amp;$B538,1))), IF(L538&lt;=INDIRECT("FECHA_"&amp;$B538,1),"INCUMPLIDA","PROCESO"), "VERIFICAR FECHA")),"SIN VALOR AVANCE")</f>
        <v>PROCESO</v>
      </c>
    </row>
    <row r="539" spans="1:17" ht="150">
      <c r="A539" s="356" t="s">
        <v>938</v>
      </c>
      <c r="B539" s="262" t="s">
        <v>27</v>
      </c>
      <c r="C539" s="554" t="s">
        <v>1374</v>
      </c>
      <c r="D539" s="554" t="s">
        <v>1390</v>
      </c>
      <c r="E539" s="549" t="s">
        <v>1391</v>
      </c>
      <c r="F539" s="549" t="s">
        <v>1392</v>
      </c>
      <c r="G539" s="195" t="s">
        <v>1393</v>
      </c>
      <c r="H539" s="200" t="s">
        <v>1394</v>
      </c>
      <c r="I539" s="200" t="s">
        <v>1395</v>
      </c>
      <c r="J539" s="265">
        <v>6</v>
      </c>
      <c r="K539" s="194">
        <v>45901</v>
      </c>
      <c r="L539" s="194">
        <v>46265</v>
      </c>
      <c r="M539" s="307">
        <f t="shared" si="20"/>
        <v>52</v>
      </c>
      <c r="N539" s="341">
        <v>1</v>
      </c>
      <c r="O539" s="309" t="s">
        <v>1396</v>
      </c>
      <c r="P539" s="302">
        <f t="shared" si="21"/>
        <v>0.16666666666666666</v>
      </c>
      <c r="Q539" s="264" t="str" cm="1">
        <f t="array" aca="1" ref="Q539" ca="1">IF(ISNUMBER(P539),IF(P539=100%,"CUMPLIDA",IF(AND(ISNUMBER(L539),ISNUMBER(INDIRECT("FECHA_"&amp;$B539,1))), IF(L539&lt;=INDIRECT("FECHA_"&amp;$B539,1),"INCUMPLIDA","PROCESO"), "VERIFICAR FECHA")),"SIN VALOR AVANCE")</f>
        <v>PROCESO</v>
      </c>
    </row>
    <row r="540" spans="1:17" ht="135.75">
      <c r="A540" s="356" t="s">
        <v>938</v>
      </c>
      <c r="B540" s="262" t="s">
        <v>27</v>
      </c>
      <c r="C540" s="554"/>
      <c r="D540" s="554"/>
      <c r="E540" s="549"/>
      <c r="F540" s="549"/>
      <c r="G540" s="195" t="s">
        <v>1382</v>
      </c>
      <c r="H540" s="200" t="s">
        <v>1383</v>
      </c>
      <c r="I540" s="200" t="s">
        <v>143</v>
      </c>
      <c r="J540" s="265">
        <v>24</v>
      </c>
      <c r="K540" s="194">
        <v>45901</v>
      </c>
      <c r="L540" s="194">
        <v>46265</v>
      </c>
      <c r="M540" s="307">
        <f t="shared" si="20"/>
        <v>52</v>
      </c>
      <c r="N540" s="341">
        <v>4</v>
      </c>
      <c r="O540" s="200" t="s">
        <v>1380</v>
      </c>
      <c r="P540" s="302">
        <f t="shared" si="21"/>
        <v>0.16666666666666666</v>
      </c>
      <c r="Q540" s="264" t="str" cm="1">
        <f t="array" aca="1" ref="Q540" ca="1">IF(ISNUMBER(P540),IF(P540=100%,"CUMPLIDA",IF(AND(ISNUMBER(L540),ISNUMBER(INDIRECT("FECHA_"&amp;$B540,1))), IF(L540&lt;=INDIRECT("FECHA_"&amp;$B540,1),"INCUMPLIDA","PROCESO"), "VERIFICAR FECHA")),"SIN VALOR AVANCE")</f>
        <v>PROCESO</v>
      </c>
    </row>
    <row r="541" spans="1:17" ht="135.75">
      <c r="A541" s="356" t="s">
        <v>938</v>
      </c>
      <c r="B541" s="262" t="s">
        <v>27</v>
      </c>
      <c r="C541" s="554"/>
      <c r="D541" s="554"/>
      <c r="E541" s="549"/>
      <c r="F541" s="549"/>
      <c r="G541" s="195" t="s">
        <v>1397</v>
      </c>
      <c r="H541" s="200" t="s">
        <v>1398</v>
      </c>
      <c r="I541" s="200" t="s">
        <v>143</v>
      </c>
      <c r="J541" s="265">
        <v>8</v>
      </c>
      <c r="K541" s="194">
        <v>45901</v>
      </c>
      <c r="L541" s="194">
        <v>46265</v>
      </c>
      <c r="M541" s="307">
        <f t="shared" si="20"/>
        <v>52</v>
      </c>
      <c r="N541" s="341">
        <v>2</v>
      </c>
      <c r="O541" s="200" t="s">
        <v>1380</v>
      </c>
      <c r="P541" s="302">
        <f t="shared" si="21"/>
        <v>0.25</v>
      </c>
      <c r="Q541" s="264" t="str" cm="1">
        <f t="array" aca="1" ref="Q541" ca="1">IF(ISNUMBER(P541),IF(P541=100%,"CUMPLIDA",IF(AND(ISNUMBER(L541),ISNUMBER(INDIRECT("FECHA_"&amp;$B541,1))), IF(L541&lt;=INDIRECT("FECHA_"&amp;$B541,1),"INCUMPLIDA","PROCESO"), "VERIFICAR FECHA")),"SIN VALOR AVANCE")</f>
        <v>PROCESO</v>
      </c>
    </row>
    <row r="542" spans="1:17" ht="135.75">
      <c r="A542" s="356" t="s">
        <v>938</v>
      </c>
      <c r="B542" s="262" t="s">
        <v>27</v>
      </c>
      <c r="C542" s="554"/>
      <c r="D542" s="554"/>
      <c r="E542" s="549"/>
      <c r="F542" s="549"/>
      <c r="G542" s="549" t="s">
        <v>1399</v>
      </c>
      <c r="H542" s="200" t="s">
        <v>1400</v>
      </c>
      <c r="I542" s="200" t="s">
        <v>143</v>
      </c>
      <c r="J542" s="265">
        <v>2</v>
      </c>
      <c r="K542" s="194">
        <v>45901</v>
      </c>
      <c r="L542" s="194">
        <v>45991</v>
      </c>
      <c r="M542" s="307">
        <f t="shared" si="20"/>
        <v>12.857142857142858</v>
      </c>
      <c r="N542" s="341">
        <v>2</v>
      </c>
      <c r="O542" s="200" t="s">
        <v>1380</v>
      </c>
      <c r="P542" s="302">
        <f t="shared" si="21"/>
        <v>1</v>
      </c>
      <c r="Q542" s="264" t="str" cm="1">
        <f t="array" aca="1" ref="Q542" ca="1">IF(ISNUMBER(P542),IF(P542=100%,"CUMPLIDA",IF(AND(ISNUMBER(L542),ISNUMBER(INDIRECT("FECHA_"&amp;$B542,1))), IF(L542&lt;=INDIRECT("FECHA_"&amp;$B542,1),"INCUMPLIDA","PROCESO"), "VERIFICAR FECHA")),"SIN VALOR AVANCE")</f>
        <v>CUMPLIDA</v>
      </c>
    </row>
    <row r="543" spans="1:17" ht="135.75">
      <c r="A543" s="356" t="s">
        <v>938</v>
      </c>
      <c r="B543" s="262" t="s">
        <v>27</v>
      </c>
      <c r="C543" s="554"/>
      <c r="D543" s="554"/>
      <c r="E543" s="549"/>
      <c r="F543" s="549"/>
      <c r="G543" s="549"/>
      <c r="H543" s="200" t="s">
        <v>1401</v>
      </c>
      <c r="I543" s="200" t="s">
        <v>143</v>
      </c>
      <c r="J543" s="265">
        <v>2</v>
      </c>
      <c r="K543" s="194">
        <v>45901</v>
      </c>
      <c r="L543" s="194">
        <v>45991</v>
      </c>
      <c r="M543" s="307">
        <f t="shared" ref="M543:M584" si="22">(L543-K543)/7</f>
        <v>12.857142857142858</v>
      </c>
      <c r="N543" s="341">
        <v>2</v>
      </c>
      <c r="O543" s="200" t="s">
        <v>1380</v>
      </c>
      <c r="P543" s="302">
        <f t="shared" si="21"/>
        <v>1</v>
      </c>
      <c r="Q543" s="264" t="str" cm="1">
        <f t="array" aca="1" ref="Q543" ca="1">IF(ISNUMBER(P543),IF(P543=100%,"CUMPLIDA",IF(AND(ISNUMBER(L543),ISNUMBER(INDIRECT("FECHA_"&amp;$B543,1))), IF(L543&lt;=INDIRECT("FECHA_"&amp;$B543,1),"INCUMPLIDA","PROCESO"), "VERIFICAR FECHA")),"SIN VALOR AVANCE")</f>
        <v>CUMPLIDA</v>
      </c>
    </row>
    <row r="544" spans="1:17" ht="90.75">
      <c r="A544" s="356" t="s">
        <v>938</v>
      </c>
      <c r="B544" s="262" t="s">
        <v>27</v>
      </c>
      <c r="C544" s="554"/>
      <c r="D544" s="554"/>
      <c r="E544" s="549"/>
      <c r="F544" s="549"/>
      <c r="G544" s="549"/>
      <c r="H544" s="200" t="s">
        <v>1402</v>
      </c>
      <c r="I544" s="200" t="s">
        <v>143</v>
      </c>
      <c r="J544" s="265">
        <v>1</v>
      </c>
      <c r="K544" s="194">
        <v>45901</v>
      </c>
      <c r="L544" s="194">
        <v>45991</v>
      </c>
      <c r="M544" s="307">
        <f t="shared" si="22"/>
        <v>12.857142857142858</v>
      </c>
      <c r="N544" s="341">
        <v>1</v>
      </c>
      <c r="O544" s="200" t="s">
        <v>1403</v>
      </c>
      <c r="P544" s="302">
        <f t="shared" ref="P544:P607" si="23">N544/J544</f>
        <v>1</v>
      </c>
      <c r="Q544" s="264" t="str" cm="1">
        <f t="array" aca="1" ref="Q544" ca="1">IF(ISNUMBER(P544),IF(P544=100%,"CUMPLIDA",IF(AND(ISNUMBER(L544),ISNUMBER(INDIRECT("FECHA_"&amp;$B544,1))), IF(L544&lt;=INDIRECT("FECHA_"&amp;$B544,1),"INCUMPLIDA","PROCESO"), "VERIFICAR FECHA")),"SIN VALOR AVANCE")</f>
        <v>CUMPLIDA</v>
      </c>
    </row>
    <row r="545" spans="1:17" ht="105.75">
      <c r="A545" s="356" t="s">
        <v>938</v>
      </c>
      <c r="B545" s="262" t="s">
        <v>27</v>
      </c>
      <c r="C545" s="554"/>
      <c r="D545" s="554"/>
      <c r="E545" s="549"/>
      <c r="F545" s="549"/>
      <c r="G545" s="549"/>
      <c r="H545" s="200" t="s">
        <v>1404</v>
      </c>
      <c r="I545" s="200" t="s">
        <v>143</v>
      </c>
      <c r="J545" s="265">
        <v>1</v>
      </c>
      <c r="K545" s="194">
        <v>45901</v>
      </c>
      <c r="L545" s="194">
        <v>45991</v>
      </c>
      <c r="M545" s="307">
        <f t="shared" si="22"/>
        <v>12.857142857142858</v>
      </c>
      <c r="N545" s="341">
        <v>1</v>
      </c>
      <c r="O545" s="200" t="s">
        <v>1405</v>
      </c>
      <c r="P545" s="302">
        <f t="shared" si="23"/>
        <v>1</v>
      </c>
      <c r="Q545" s="264" t="str" cm="1">
        <f t="array" aca="1" ref="Q545" ca="1">IF(ISNUMBER(P545),IF(P545=100%,"CUMPLIDA",IF(AND(ISNUMBER(L545),ISNUMBER(INDIRECT("FECHA_"&amp;$B545,1))), IF(L545&lt;=INDIRECT("FECHA_"&amp;$B545,1),"INCUMPLIDA","PROCESO"), "VERIFICAR FECHA")),"SIN VALOR AVANCE")</f>
        <v>CUMPLIDA</v>
      </c>
    </row>
    <row r="546" spans="1:17" ht="60.75">
      <c r="A546" s="356" t="s">
        <v>938</v>
      </c>
      <c r="B546" s="262" t="s">
        <v>27</v>
      </c>
      <c r="C546" s="554"/>
      <c r="D546" s="554"/>
      <c r="E546" s="549"/>
      <c r="F546" s="549"/>
      <c r="G546" s="195" t="s">
        <v>1406</v>
      </c>
      <c r="H546" s="200" t="s">
        <v>1407</v>
      </c>
      <c r="I546" s="200" t="s">
        <v>143</v>
      </c>
      <c r="J546" s="265">
        <v>12</v>
      </c>
      <c r="K546" s="194">
        <v>45901</v>
      </c>
      <c r="L546" s="194">
        <v>46265</v>
      </c>
      <c r="M546" s="307">
        <f t="shared" si="22"/>
        <v>52</v>
      </c>
      <c r="N546" s="341">
        <v>3</v>
      </c>
      <c r="O546" s="309" t="s">
        <v>1408</v>
      </c>
      <c r="P546" s="302">
        <f t="shared" si="23"/>
        <v>0.25</v>
      </c>
      <c r="Q546" s="264" t="str" cm="1">
        <f t="array" aca="1" ref="Q546" ca="1">IF(ISNUMBER(P546),IF(P546=100%,"CUMPLIDA",IF(AND(ISNUMBER(L546),ISNUMBER(INDIRECT("FECHA_"&amp;$B546,1))), IF(L546&lt;=INDIRECT("FECHA_"&amp;$B546,1),"INCUMPLIDA","PROCESO"), "VERIFICAR FECHA")),"SIN VALOR AVANCE")</f>
        <v>PROCESO</v>
      </c>
    </row>
    <row r="547" spans="1:17" ht="180.75">
      <c r="A547" s="356" t="s">
        <v>938</v>
      </c>
      <c r="B547" s="262" t="s">
        <v>27</v>
      </c>
      <c r="C547" s="554" t="s">
        <v>1374</v>
      </c>
      <c r="D547" s="554" t="s">
        <v>1409</v>
      </c>
      <c r="E547" s="549" t="s">
        <v>1410</v>
      </c>
      <c r="F547" s="549" t="s">
        <v>1411</v>
      </c>
      <c r="G547" s="195" t="s">
        <v>1399</v>
      </c>
      <c r="H547" s="200" t="s">
        <v>1412</v>
      </c>
      <c r="I547" s="200" t="s">
        <v>143</v>
      </c>
      <c r="J547" s="265">
        <v>2</v>
      </c>
      <c r="K547" s="194">
        <v>45901</v>
      </c>
      <c r="L547" s="194">
        <v>46081</v>
      </c>
      <c r="M547" s="307">
        <f t="shared" si="22"/>
        <v>25.714285714285715</v>
      </c>
      <c r="N547" s="341">
        <v>0</v>
      </c>
      <c r="O547" s="200" t="s">
        <v>1413</v>
      </c>
      <c r="P547" s="302">
        <f t="shared" si="23"/>
        <v>0</v>
      </c>
      <c r="Q547" s="264" t="str" cm="1">
        <f t="array" aca="1" ref="Q547" ca="1">IF(ISNUMBER(P547),IF(P547=100%,"CUMPLIDA",IF(AND(ISNUMBER(L547),ISNUMBER(INDIRECT("FECHA_"&amp;$B547,1))), IF(L547&lt;=INDIRECT("FECHA_"&amp;$B547,1),"INCUMPLIDA","PROCESO"), "VERIFICAR FECHA")),"SIN VALOR AVANCE")</f>
        <v>PROCESO</v>
      </c>
    </row>
    <row r="548" spans="1:17" ht="180.75">
      <c r="A548" s="356" t="s">
        <v>938</v>
      </c>
      <c r="B548" s="262" t="s">
        <v>27</v>
      </c>
      <c r="C548" s="554"/>
      <c r="D548" s="554"/>
      <c r="E548" s="549"/>
      <c r="F548" s="549"/>
      <c r="G548" s="549" t="s">
        <v>1414</v>
      </c>
      <c r="H548" s="200" t="s">
        <v>1415</v>
      </c>
      <c r="I548" s="344" t="s">
        <v>1416</v>
      </c>
      <c r="J548" s="265">
        <v>8</v>
      </c>
      <c r="K548" s="194">
        <v>45901</v>
      </c>
      <c r="L548" s="194">
        <v>46265</v>
      </c>
      <c r="M548" s="307">
        <f t="shared" si="22"/>
        <v>52</v>
      </c>
      <c r="N548" s="341">
        <v>2</v>
      </c>
      <c r="O548" s="200" t="s">
        <v>1413</v>
      </c>
      <c r="P548" s="302">
        <f t="shared" si="23"/>
        <v>0.25</v>
      </c>
      <c r="Q548" s="264" t="str" cm="1">
        <f t="array" aca="1" ref="Q548" ca="1">IF(ISNUMBER(P548),IF(P548=100%,"CUMPLIDA",IF(AND(ISNUMBER(L548),ISNUMBER(INDIRECT("FECHA_"&amp;$B548,1))), IF(L548&lt;=INDIRECT("FECHA_"&amp;$B548,1),"INCUMPLIDA","PROCESO"), "VERIFICAR FECHA")),"SIN VALOR AVANCE")</f>
        <v>PROCESO</v>
      </c>
    </row>
    <row r="549" spans="1:17" ht="180.75">
      <c r="A549" s="356" t="s">
        <v>938</v>
      </c>
      <c r="B549" s="262" t="s">
        <v>27</v>
      </c>
      <c r="C549" s="554"/>
      <c r="D549" s="554"/>
      <c r="E549" s="549"/>
      <c r="F549" s="549"/>
      <c r="G549" s="549"/>
      <c r="H549" s="200" t="s">
        <v>1417</v>
      </c>
      <c r="I549" s="200" t="s">
        <v>143</v>
      </c>
      <c r="J549" s="265">
        <v>12</v>
      </c>
      <c r="K549" s="194">
        <v>45901</v>
      </c>
      <c r="L549" s="194">
        <v>46265</v>
      </c>
      <c r="M549" s="307">
        <f t="shared" si="22"/>
        <v>52</v>
      </c>
      <c r="N549" s="341">
        <v>4</v>
      </c>
      <c r="O549" s="200" t="s">
        <v>1418</v>
      </c>
      <c r="P549" s="302">
        <f t="shared" si="23"/>
        <v>0.33333333333333331</v>
      </c>
      <c r="Q549" s="264" t="str" cm="1">
        <f t="array" aca="1" ref="Q549" ca="1">IF(ISNUMBER(P549),IF(P549=100%,"CUMPLIDA",IF(AND(ISNUMBER(L549),ISNUMBER(INDIRECT("FECHA_"&amp;$B549,1))), IF(L549&lt;=INDIRECT("FECHA_"&amp;$B549,1),"INCUMPLIDA","PROCESO"), "VERIFICAR FECHA")),"SIN VALOR AVANCE")</f>
        <v>PROCESO</v>
      </c>
    </row>
    <row r="550" spans="1:17" ht="391.5">
      <c r="A550" s="356" t="s">
        <v>938</v>
      </c>
      <c r="B550" s="262" t="s">
        <v>27</v>
      </c>
      <c r="C550" s="318" t="s">
        <v>1374</v>
      </c>
      <c r="D550" s="318" t="s">
        <v>1419</v>
      </c>
      <c r="E550" s="195" t="s">
        <v>1420</v>
      </c>
      <c r="F550" s="195" t="s">
        <v>1421</v>
      </c>
      <c r="G550" s="195" t="s">
        <v>1422</v>
      </c>
      <c r="H550" s="200" t="s">
        <v>1423</v>
      </c>
      <c r="I550" s="200" t="s">
        <v>1424</v>
      </c>
      <c r="J550" s="265">
        <v>12</v>
      </c>
      <c r="K550" s="194">
        <v>45901</v>
      </c>
      <c r="L550" s="194">
        <v>46265</v>
      </c>
      <c r="M550" s="307">
        <f t="shared" si="22"/>
        <v>52</v>
      </c>
      <c r="N550" s="341">
        <v>4</v>
      </c>
      <c r="O550" s="200" t="s">
        <v>1380</v>
      </c>
      <c r="P550" s="302">
        <f t="shared" si="23"/>
        <v>0.33333333333333331</v>
      </c>
      <c r="Q550" s="264" t="str" cm="1">
        <f t="array" aca="1" ref="Q550" ca="1">IF(ISNUMBER(P550),IF(P550=100%,"CUMPLIDA",IF(AND(ISNUMBER(L550),ISNUMBER(INDIRECT("FECHA_"&amp;$B550,1))), IF(L550&lt;=INDIRECT("FECHA_"&amp;$B550,1),"INCUMPLIDA","PROCESO"), "VERIFICAR FECHA")),"SIN VALOR AVANCE")</f>
        <v>PROCESO</v>
      </c>
    </row>
    <row r="551" spans="1:17" ht="90.75">
      <c r="A551" s="356" t="s">
        <v>938</v>
      </c>
      <c r="B551" s="262" t="s">
        <v>27</v>
      </c>
      <c r="C551" s="554" t="s">
        <v>1374</v>
      </c>
      <c r="D551" s="554" t="s">
        <v>1425</v>
      </c>
      <c r="E551" s="549" t="s">
        <v>1426</v>
      </c>
      <c r="F551" s="549" t="s">
        <v>1427</v>
      </c>
      <c r="G551" s="549" t="s">
        <v>1428</v>
      </c>
      <c r="H551" s="200" t="s">
        <v>1429</v>
      </c>
      <c r="I551" s="200" t="s">
        <v>1430</v>
      </c>
      <c r="J551" s="265">
        <v>1</v>
      </c>
      <c r="K551" s="194">
        <v>45901</v>
      </c>
      <c r="L551" s="194">
        <v>46112</v>
      </c>
      <c r="M551" s="307">
        <f t="shared" si="22"/>
        <v>30.142857142857142</v>
      </c>
      <c r="N551" s="341">
        <v>1</v>
      </c>
      <c r="O551" s="200" t="s">
        <v>1431</v>
      </c>
      <c r="P551" s="302">
        <f t="shared" si="23"/>
        <v>1</v>
      </c>
      <c r="Q551" s="264" t="str" cm="1">
        <f t="array" aca="1" ref="Q551" ca="1">IF(ISNUMBER(P551),IF(P551=100%,"CUMPLIDA",IF(AND(ISNUMBER(L551),ISNUMBER(INDIRECT("FECHA_"&amp;$B551,1))), IF(L551&lt;=INDIRECT("FECHA_"&amp;$B551,1),"INCUMPLIDA","PROCESO"), "VERIFICAR FECHA")),"SIN VALOR AVANCE")</f>
        <v>CUMPLIDA</v>
      </c>
    </row>
    <row r="552" spans="1:17" ht="105.75">
      <c r="A552" s="356" t="s">
        <v>938</v>
      </c>
      <c r="B552" s="262" t="s">
        <v>27</v>
      </c>
      <c r="C552" s="554"/>
      <c r="D552" s="554"/>
      <c r="E552" s="549"/>
      <c r="F552" s="549"/>
      <c r="G552" s="549"/>
      <c r="H552" s="200" t="s">
        <v>1432</v>
      </c>
      <c r="I552" s="200" t="s">
        <v>1433</v>
      </c>
      <c r="J552" s="265">
        <v>1</v>
      </c>
      <c r="K552" s="194">
        <v>45901</v>
      </c>
      <c r="L552" s="194">
        <v>46112</v>
      </c>
      <c r="M552" s="307">
        <f t="shared" si="22"/>
        <v>30.142857142857142</v>
      </c>
      <c r="N552" s="341">
        <v>1</v>
      </c>
      <c r="O552" s="200" t="s">
        <v>1434</v>
      </c>
      <c r="P552" s="302">
        <f t="shared" si="23"/>
        <v>1</v>
      </c>
      <c r="Q552" s="264" t="str" cm="1">
        <f t="array" aca="1" ref="Q552" ca="1">IF(ISNUMBER(P552),IF(P552=100%,"CUMPLIDA",IF(AND(ISNUMBER(L552),ISNUMBER(INDIRECT("FECHA_"&amp;$B552,1))), IF(L552&lt;=INDIRECT("FECHA_"&amp;$B552,1),"INCUMPLIDA","PROCESO"), "VERIFICAR FECHA")),"SIN VALOR AVANCE")</f>
        <v>CUMPLIDA</v>
      </c>
    </row>
    <row r="553" spans="1:17" ht="75">
      <c r="A553" s="356" t="s">
        <v>938</v>
      </c>
      <c r="B553" s="262" t="s">
        <v>27</v>
      </c>
      <c r="C553" s="554" t="s">
        <v>1374</v>
      </c>
      <c r="D553" s="554" t="s">
        <v>1435</v>
      </c>
      <c r="E553" s="549" t="s">
        <v>1436</v>
      </c>
      <c r="F553" s="549" t="s">
        <v>1437</v>
      </c>
      <c r="G553" s="195" t="s">
        <v>1438</v>
      </c>
      <c r="H553" s="200" t="s">
        <v>815</v>
      </c>
      <c r="I553" s="200" t="s">
        <v>816</v>
      </c>
      <c r="J553" s="265">
        <v>1</v>
      </c>
      <c r="K553" s="194">
        <v>45870</v>
      </c>
      <c r="L553" s="194">
        <v>46218</v>
      </c>
      <c r="M553" s="307">
        <f t="shared" si="22"/>
        <v>49.714285714285715</v>
      </c>
      <c r="N553" s="341">
        <v>0.65</v>
      </c>
      <c r="O553" s="200" t="s">
        <v>1439</v>
      </c>
      <c r="P553" s="302">
        <f t="shared" si="23"/>
        <v>0.65</v>
      </c>
      <c r="Q553" s="264" t="str" cm="1">
        <f t="array" aca="1" ref="Q553" ca="1">IF(ISNUMBER(P553),IF(P553=100%,"CUMPLIDA",IF(AND(ISNUMBER(L553),ISNUMBER(INDIRECT("FECHA_"&amp;$B553,1))), IF(L553&lt;=INDIRECT("FECHA_"&amp;$B553,1),"INCUMPLIDA","PROCESO"), "VERIFICAR FECHA")),"SIN VALOR AVANCE")</f>
        <v>PROCESO</v>
      </c>
    </row>
    <row r="554" spans="1:17" ht="75">
      <c r="A554" s="356" t="s">
        <v>938</v>
      </c>
      <c r="B554" s="262" t="s">
        <v>27</v>
      </c>
      <c r="C554" s="554"/>
      <c r="D554" s="554"/>
      <c r="E554" s="549"/>
      <c r="F554" s="549"/>
      <c r="G554" s="195" t="s">
        <v>1440</v>
      </c>
      <c r="H554" s="200" t="s">
        <v>1441</v>
      </c>
      <c r="I554" s="200" t="s">
        <v>816</v>
      </c>
      <c r="J554" s="265">
        <v>1</v>
      </c>
      <c r="K554" s="194">
        <v>45992</v>
      </c>
      <c r="L554" s="194">
        <v>46418</v>
      </c>
      <c r="M554" s="307">
        <f t="shared" si="22"/>
        <v>60.857142857142854</v>
      </c>
      <c r="N554" s="341">
        <v>0</v>
      </c>
      <c r="O554" s="200" t="s">
        <v>1439</v>
      </c>
      <c r="P554" s="302">
        <f t="shared" si="23"/>
        <v>0</v>
      </c>
      <c r="Q554" s="264" t="str" cm="1">
        <f t="array" aca="1" ref="Q554" ca="1">IF(ISNUMBER(P554),IF(P554=100%,"CUMPLIDA",IF(AND(ISNUMBER(L554),ISNUMBER(INDIRECT("FECHA_"&amp;$B554,1))), IF(L554&lt;=INDIRECT("FECHA_"&amp;$B554,1),"INCUMPLIDA","PROCESO"), "VERIFICAR FECHA")),"SIN VALOR AVANCE")</f>
        <v>PROCESO</v>
      </c>
    </row>
    <row r="555" spans="1:17" ht="75">
      <c r="A555" s="356" t="s">
        <v>938</v>
      </c>
      <c r="B555" s="262" t="s">
        <v>27</v>
      </c>
      <c r="C555" s="554"/>
      <c r="D555" s="554"/>
      <c r="E555" s="549"/>
      <c r="F555" s="549"/>
      <c r="G555" s="195" t="s">
        <v>1442</v>
      </c>
      <c r="H555" s="200" t="s">
        <v>1443</v>
      </c>
      <c r="I555" s="200" t="s">
        <v>816</v>
      </c>
      <c r="J555" s="265">
        <v>1</v>
      </c>
      <c r="K555" s="194">
        <v>45870</v>
      </c>
      <c r="L555" s="194">
        <v>46052</v>
      </c>
      <c r="M555" s="307">
        <f t="shared" si="22"/>
        <v>26</v>
      </c>
      <c r="N555" s="341">
        <v>0.3</v>
      </c>
      <c r="O555" s="200" t="s">
        <v>1439</v>
      </c>
      <c r="P555" s="302">
        <f t="shared" si="23"/>
        <v>0.3</v>
      </c>
      <c r="Q555" s="264" t="str" cm="1">
        <f t="array" aca="1" ref="Q555" ca="1">IF(ISNUMBER(P555),IF(P555=100%,"CUMPLIDA",IF(AND(ISNUMBER(L555),ISNUMBER(INDIRECT("FECHA_"&amp;$B555,1))), IF(L555&lt;=INDIRECT("FECHA_"&amp;$B555,1),"INCUMPLIDA","PROCESO"), "VERIFICAR FECHA")),"SIN VALOR AVANCE")</f>
        <v>PROCESO</v>
      </c>
    </row>
    <row r="556" spans="1:17" ht="60.75">
      <c r="A556" s="356" t="s">
        <v>938</v>
      </c>
      <c r="B556" s="262" t="s">
        <v>27</v>
      </c>
      <c r="C556" s="554"/>
      <c r="D556" s="554"/>
      <c r="E556" s="549"/>
      <c r="F556" s="549"/>
      <c r="G556" s="195" t="s">
        <v>1444</v>
      </c>
      <c r="H556" s="200" t="s">
        <v>1445</v>
      </c>
      <c r="I556" s="200" t="s">
        <v>409</v>
      </c>
      <c r="J556" s="265">
        <v>1</v>
      </c>
      <c r="K556" s="194">
        <v>45884</v>
      </c>
      <c r="L556" s="194">
        <v>46063</v>
      </c>
      <c r="M556" s="307">
        <f t="shared" si="22"/>
        <v>25.571428571428573</v>
      </c>
      <c r="N556" s="341">
        <v>0.5</v>
      </c>
      <c r="O556" s="200" t="s">
        <v>1439</v>
      </c>
      <c r="P556" s="302">
        <f t="shared" si="23"/>
        <v>0.5</v>
      </c>
      <c r="Q556" s="264" t="str" cm="1">
        <f t="array" aca="1" ref="Q556" ca="1">IF(ISNUMBER(P556),IF(P556=100%,"CUMPLIDA",IF(AND(ISNUMBER(L556),ISNUMBER(INDIRECT("FECHA_"&amp;$B556,1))), IF(L556&lt;=INDIRECT("FECHA_"&amp;$B556,1),"INCUMPLIDA","PROCESO"), "VERIFICAR FECHA")),"SIN VALOR AVANCE")</f>
        <v>PROCESO</v>
      </c>
    </row>
    <row r="557" spans="1:17" ht="60.75">
      <c r="A557" s="356" t="s">
        <v>938</v>
      </c>
      <c r="B557" s="262" t="s">
        <v>27</v>
      </c>
      <c r="C557" s="554"/>
      <c r="D557" s="554"/>
      <c r="E557" s="549"/>
      <c r="F557" s="549"/>
      <c r="G557" s="195" t="s">
        <v>1446</v>
      </c>
      <c r="H557" s="200" t="s">
        <v>1445</v>
      </c>
      <c r="I557" s="200" t="s">
        <v>409</v>
      </c>
      <c r="J557" s="265">
        <v>1</v>
      </c>
      <c r="K557" s="194">
        <v>45877</v>
      </c>
      <c r="L557" s="194">
        <v>46053</v>
      </c>
      <c r="M557" s="307">
        <f t="shared" si="22"/>
        <v>25.142857142857142</v>
      </c>
      <c r="N557" s="341">
        <v>0.3</v>
      </c>
      <c r="O557" s="200" t="s">
        <v>1439</v>
      </c>
      <c r="P557" s="302">
        <f t="shared" si="23"/>
        <v>0.3</v>
      </c>
      <c r="Q557" s="264" t="str" cm="1">
        <f t="array" aca="1" ref="Q557" ca="1">IF(ISNUMBER(P557),IF(P557=100%,"CUMPLIDA",IF(AND(ISNUMBER(L557),ISNUMBER(INDIRECT("FECHA_"&amp;$B557,1))), IF(L557&lt;=INDIRECT("FECHA_"&amp;$B557,1),"INCUMPLIDA","PROCESO"), "VERIFICAR FECHA")),"SIN VALOR AVANCE")</f>
        <v>PROCESO</v>
      </c>
    </row>
    <row r="558" spans="1:17" ht="60.75">
      <c r="A558" s="356" t="s">
        <v>938</v>
      </c>
      <c r="B558" s="262" t="s">
        <v>27</v>
      </c>
      <c r="C558" s="554"/>
      <c r="D558" s="554"/>
      <c r="E558" s="549"/>
      <c r="F558" s="549"/>
      <c r="G558" s="195" t="s">
        <v>1447</v>
      </c>
      <c r="H558" s="200" t="s">
        <v>1445</v>
      </c>
      <c r="I558" s="200" t="s">
        <v>409</v>
      </c>
      <c r="J558" s="265">
        <v>1</v>
      </c>
      <c r="K558" s="194">
        <v>45992</v>
      </c>
      <c r="L558" s="194">
        <v>46387</v>
      </c>
      <c r="M558" s="307">
        <f t="shared" si="22"/>
        <v>56.428571428571431</v>
      </c>
      <c r="N558" s="341">
        <v>0</v>
      </c>
      <c r="O558" s="200" t="s">
        <v>1439</v>
      </c>
      <c r="P558" s="302">
        <f t="shared" si="23"/>
        <v>0</v>
      </c>
      <c r="Q558" s="264" t="str" cm="1">
        <f t="array" aca="1" ref="Q558" ca="1">IF(ISNUMBER(P558),IF(P558=100%,"CUMPLIDA",IF(AND(ISNUMBER(L558),ISNUMBER(INDIRECT("FECHA_"&amp;$B558,1))), IF(L558&lt;=INDIRECT("FECHA_"&amp;$B558,1),"INCUMPLIDA","PROCESO"), "VERIFICAR FECHA")),"SIN VALOR AVANCE")</f>
        <v>PROCESO</v>
      </c>
    </row>
    <row r="559" spans="1:17" ht="60.75">
      <c r="A559" s="356" t="s">
        <v>938</v>
      </c>
      <c r="B559" s="262" t="s">
        <v>27</v>
      </c>
      <c r="C559" s="554"/>
      <c r="D559" s="554"/>
      <c r="E559" s="549"/>
      <c r="F559" s="549"/>
      <c r="G559" s="195" t="s">
        <v>1448</v>
      </c>
      <c r="H559" s="200" t="s">
        <v>1449</v>
      </c>
      <c r="I559" s="200" t="s">
        <v>1450</v>
      </c>
      <c r="J559" s="265">
        <v>1</v>
      </c>
      <c r="K559" s="194">
        <v>45901</v>
      </c>
      <c r="L559" s="194">
        <v>46387</v>
      </c>
      <c r="M559" s="307">
        <f t="shared" si="22"/>
        <v>69.428571428571431</v>
      </c>
      <c r="N559" s="341">
        <v>0.5</v>
      </c>
      <c r="O559" s="200" t="s">
        <v>1439</v>
      </c>
      <c r="P559" s="302">
        <f t="shared" si="23"/>
        <v>0.5</v>
      </c>
      <c r="Q559" s="264" t="str" cm="1">
        <f t="array" aca="1" ref="Q559" ca="1">IF(ISNUMBER(P559),IF(P559=100%,"CUMPLIDA",IF(AND(ISNUMBER(L559),ISNUMBER(INDIRECT("FECHA_"&amp;$B559,1))), IF(L559&lt;=INDIRECT("FECHA_"&amp;$B559,1),"INCUMPLIDA","PROCESO"), "VERIFICAR FECHA")),"SIN VALOR AVANCE")</f>
        <v>PROCESO</v>
      </c>
    </row>
    <row r="560" spans="1:17" ht="60.75">
      <c r="A560" s="356" t="s">
        <v>938</v>
      </c>
      <c r="B560" s="262" t="s">
        <v>27</v>
      </c>
      <c r="C560" s="554"/>
      <c r="D560" s="554"/>
      <c r="E560" s="549"/>
      <c r="F560" s="549"/>
      <c r="G560" s="195" t="s">
        <v>1451</v>
      </c>
      <c r="H560" s="200" t="s">
        <v>1452</v>
      </c>
      <c r="I560" s="200" t="s">
        <v>1453</v>
      </c>
      <c r="J560" s="265">
        <v>1</v>
      </c>
      <c r="K560" s="194">
        <v>45901</v>
      </c>
      <c r="L560" s="194">
        <v>46142</v>
      </c>
      <c r="M560" s="307">
        <f t="shared" si="22"/>
        <v>34.428571428571431</v>
      </c>
      <c r="N560" s="341">
        <v>1</v>
      </c>
      <c r="O560" s="200" t="s">
        <v>1454</v>
      </c>
      <c r="P560" s="302">
        <f t="shared" si="23"/>
        <v>1</v>
      </c>
      <c r="Q560" s="264" t="str" cm="1">
        <f t="array" aca="1" ref="Q560" ca="1">IF(ISNUMBER(P560),IF(P560=100%,"CUMPLIDA",IF(AND(ISNUMBER(L560),ISNUMBER(INDIRECT("FECHA_"&amp;$B560,1))), IF(L560&lt;=INDIRECT("FECHA_"&amp;$B560,1),"INCUMPLIDA","PROCESO"), "VERIFICAR FECHA")),"SIN VALOR AVANCE")</f>
        <v>CUMPLIDA</v>
      </c>
    </row>
    <row r="561" spans="1:17" ht="60.75">
      <c r="A561" s="356" t="s">
        <v>938</v>
      </c>
      <c r="B561" s="262" t="s">
        <v>27</v>
      </c>
      <c r="C561" s="554"/>
      <c r="D561" s="554"/>
      <c r="E561" s="549"/>
      <c r="F561" s="549"/>
      <c r="G561" s="195" t="s">
        <v>1455</v>
      </c>
      <c r="H561" s="200" t="s">
        <v>775</v>
      </c>
      <c r="I561" s="200" t="s">
        <v>1456</v>
      </c>
      <c r="J561" s="265">
        <v>7</v>
      </c>
      <c r="K561" s="194">
        <v>46024</v>
      </c>
      <c r="L561" s="194">
        <v>46660</v>
      </c>
      <c r="M561" s="307">
        <f t="shared" si="22"/>
        <v>90.857142857142861</v>
      </c>
      <c r="N561" s="341">
        <v>0</v>
      </c>
      <c r="O561" s="200" t="s">
        <v>1439</v>
      </c>
      <c r="P561" s="302">
        <f t="shared" si="23"/>
        <v>0</v>
      </c>
      <c r="Q561" s="264" t="str" cm="1">
        <f t="array" aca="1" ref="Q561" ca="1">IF(ISNUMBER(P561),IF(P561=100%,"CUMPLIDA",IF(AND(ISNUMBER(L561),ISNUMBER(INDIRECT("FECHA_"&amp;$B561,1))), IF(L561&lt;=INDIRECT("FECHA_"&amp;$B561,1),"INCUMPLIDA","PROCESO"), "VERIFICAR FECHA")),"SIN VALOR AVANCE")</f>
        <v>PROCESO</v>
      </c>
    </row>
    <row r="562" spans="1:17" ht="135.75">
      <c r="A562" s="356" t="s">
        <v>938</v>
      </c>
      <c r="B562" s="262" t="s">
        <v>27</v>
      </c>
      <c r="C562" s="554"/>
      <c r="D562" s="554"/>
      <c r="E562" s="549"/>
      <c r="F562" s="549"/>
      <c r="G562" s="195" t="s">
        <v>1457</v>
      </c>
      <c r="H562" s="200" t="s">
        <v>779</v>
      </c>
      <c r="I562" s="200" t="s">
        <v>780</v>
      </c>
      <c r="J562" s="265">
        <v>1</v>
      </c>
      <c r="K562" s="194">
        <v>46024</v>
      </c>
      <c r="L562" s="194">
        <v>46660</v>
      </c>
      <c r="M562" s="307">
        <f t="shared" si="22"/>
        <v>90.857142857142861</v>
      </c>
      <c r="N562" s="341">
        <v>0</v>
      </c>
      <c r="O562" s="200" t="s">
        <v>1458</v>
      </c>
      <c r="P562" s="302">
        <f t="shared" si="23"/>
        <v>0</v>
      </c>
      <c r="Q562" s="264" t="str" cm="1">
        <f t="array" aca="1" ref="Q562" ca="1">IF(ISNUMBER(P562),IF(P562=100%,"CUMPLIDA",IF(AND(ISNUMBER(L562),ISNUMBER(INDIRECT("FECHA_"&amp;$B562,1))), IF(L562&lt;=INDIRECT("FECHA_"&amp;$B562,1),"INCUMPLIDA","PROCESO"), "VERIFICAR FECHA")),"SIN VALOR AVANCE")</f>
        <v>PROCESO</v>
      </c>
    </row>
    <row r="563" spans="1:17" ht="135.75">
      <c r="A563" s="356" t="s">
        <v>938</v>
      </c>
      <c r="B563" s="262" t="s">
        <v>27</v>
      </c>
      <c r="C563" s="554"/>
      <c r="D563" s="554"/>
      <c r="E563" s="549"/>
      <c r="F563" s="549"/>
      <c r="G563" s="308" t="s">
        <v>1459</v>
      </c>
      <c r="H563" s="218" t="s">
        <v>782</v>
      </c>
      <c r="I563" s="218" t="s">
        <v>1460</v>
      </c>
      <c r="J563" s="265">
        <v>2</v>
      </c>
      <c r="K563" s="194">
        <v>46024</v>
      </c>
      <c r="L563" s="194">
        <v>46660</v>
      </c>
      <c r="M563" s="307">
        <f t="shared" si="22"/>
        <v>90.857142857142861</v>
      </c>
      <c r="N563" s="341">
        <v>0</v>
      </c>
      <c r="O563" s="200" t="s">
        <v>1458</v>
      </c>
      <c r="P563" s="302">
        <f t="shared" si="23"/>
        <v>0</v>
      </c>
      <c r="Q563" s="264" t="str" cm="1">
        <f t="array" aca="1" ref="Q563" ca="1">IF(ISNUMBER(P563),IF(P563=100%,"CUMPLIDA",IF(AND(ISNUMBER(L563),ISNUMBER(INDIRECT("FECHA_"&amp;$B563,1))), IF(L563&lt;=INDIRECT("FECHA_"&amp;$B563,1),"INCUMPLIDA","PROCESO"), "VERIFICAR FECHA")),"SIN VALOR AVANCE")</f>
        <v>PROCESO</v>
      </c>
    </row>
    <row r="564" spans="1:17" ht="105.75">
      <c r="A564" s="356" t="s">
        <v>938</v>
      </c>
      <c r="B564" s="262" t="s">
        <v>27</v>
      </c>
      <c r="C564" s="554" t="s">
        <v>1374</v>
      </c>
      <c r="D564" s="554" t="s">
        <v>1461</v>
      </c>
      <c r="E564" s="549" t="s">
        <v>1462</v>
      </c>
      <c r="F564" s="549" t="s">
        <v>1463</v>
      </c>
      <c r="G564" s="195" t="s">
        <v>1464</v>
      </c>
      <c r="H564" s="200" t="s">
        <v>1432</v>
      </c>
      <c r="I564" s="200" t="s">
        <v>1433</v>
      </c>
      <c r="J564" s="265">
        <v>1</v>
      </c>
      <c r="K564" s="194">
        <v>45901</v>
      </c>
      <c r="L564" s="194">
        <v>46112</v>
      </c>
      <c r="M564" s="307">
        <f t="shared" si="22"/>
        <v>30.142857142857142</v>
      </c>
      <c r="N564" s="341">
        <v>1</v>
      </c>
      <c r="O564" s="200" t="s">
        <v>1434</v>
      </c>
      <c r="P564" s="302">
        <f t="shared" si="23"/>
        <v>1</v>
      </c>
      <c r="Q564" s="264" t="str" cm="1">
        <f t="array" aca="1" ref="Q564" ca="1">IF(ISNUMBER(P564),IF(P564=100%,"CUMPLIDA",IF(AND(ISNUMBER(L564),ISNUMBER(INDIRECT("FECHA_"&amp;$B564,1))), IF(L564&lt;=INDIRECT("FECHA_"&amp;$B564,1),"INCUMPLIDA","PROCESO"), "VERIFICAR FECHA")),"SIN VALOR AVANCE")</f>
        <v>CUMPLIDA</v>
      </c>
    </row>
    <row r="565" spans="1:17" ht="105.75">
      <c r="A565" s="356" t="s">
        <v>938</v>
      </c>
      <c r="B565" s="262" t="s">
        <v>27</v>
      </c>
      <c r="C565" s="554"/>
      <c r="D565" s="554"/>
      <c r="E565" s="549"/>
      <c r="F565" s="549"/>
      <c r="G565" s="195" t="s">
        <v>1399</v>
      </c>
      <c r="H565" s="200" t="s">
        <v>1465</v>
      </c>
      <c r="I565" s="200" t="s">
        <v>858</v>
      </c>
      <c r="J565" s="265">
        <v>1</v>
      </c>
      <c r="K565" s="194">
        <v>45901</v>
      </c>
      <c r="L565" s="194">
        <v>46112</v>
      </c>
      <c r="M565" s="307">
        <f t="shared" si="22"/>
        <v>30.142857142857142</v>
      </c>
      <c r="N565" s="341">
        <v>0</v>
      </c>
      <c r="O565" s="309" t="s">
        <v>1466</v>
      </c>
      <c r="P565" s="302">
        <f t="shared" si="23"/>
        <v>0</v>
      </c>
      <c r="Q565" s="264" t="str" cm="1">
        <f t="array" aca="1" ref="Q565" ca="1">IF(ISNUMBER(P565),IF(P565=100%,"CUMPLIDA",IF(AND(ISNUMBER(L565),ISNUMBER(INDIRECT("FECHA_"&amp;$B565,1))), IF(L565&lt;=INDIRECT("FECHA_"&amp;$B565,1),"INCUMPLIDA","PROCESO"), "VERIFICAR FECHA")),"SIN VALOR AVANCE")</f>
        <v>PROCESO</v>
      </c>
    </row>
    <row r="566" spans="1:17" ht="105">
      <c r="A566" s="356" t="s">
        <v>938</v>
      </c>
      <c r="B566" s="262" t="s">
        <v>27</v>
      </c>
      <c r="C566" s="554" t="s">
        <v>1374</v>
      </c>
      <c r="D566" s="554" t="s">
        <v>1467</v>
      </c>
      <c r="E566" s="549" t="s">
        <v>1468</v>
      </c>
      <c r="F566" s="549" t="s">
        <v>1469</v>
      </c>
      <c r="G566" s="195" t="s">
        <v>1470</v>
      </c>
      <c r="H566" s="200" t="s">
        <v>1471</v>
      </c>
      <c r="I566" s="218" t="s">
        <v>1472</v>
      </c>
      <c r="J566" s="265">
        <v>1</v>
      </c>
      <c r="K566" s="194">
        <v>45860</v>
      </c>
      <c r="L566" s="194">
        <v>46076</v>
      </c>
      <c r="M566" s="307">
        <f t="shared" si="22"/>
        <v>30.857142857142858</v>
      </c>
      <c r="N566" s="341">
        <v>0.56999999999999995</v>
      </c>
      <c r="O566" s="200" t="s">
        <v>1473</v>
      </c>
      <c r="P566" s="302">
        <f t="shared" si="23"/>
        <v>0.56999999999999995</v>
      </c>
      <c r="Q566" s="264" t="str" cm="1">
        <f t="array" aca="1" ref="Q566" ca="1">IF(ISNUMBER(P566),IF(P566=100%,"CUMPLIDA",IF(AND(ISNUMBER(L566),ISNUMBER(INDIRECT("FECHA_"&amp;$B566,1))), IF(L566&lt;=INDIRECT("FECHA_"&amp;$B566,1),"INCUMPLIDA","PROCESO"), "VERIFICAR FECHA")),"SIN VALOR AVANCE")</f>
        <v>PROCESO</v>
      </c>
    </row>
    <row r="567" spans="1:17" ht="105">
      <c r="A567" s="356" t="s">
        <v>938</v>
      </c>
      <c r="B567" s="262" t="s">
        <v>27</v>
      </c>
      <c r="C567" s="554"/>
      <c r="D567" s="554"/>
      <c r="E567" s="549"/>
      <c r="F567" s="549"/>
      <c r="G567" s="195" t="s">
        <v>1474</v>
      </c>
      <c r="H567" s="200" t="s">
        <v>1471</v>
      </c>
      <c r="I567" s="218" t="s">
        <v>1472</v>
      </c>
      <c r="J567" s="265">
        <v>1</v>
      </c>
      <c r="K567" s="194">
        <v>45992</v>
      </c>
      <c r="L567" s="194">
        <v>46387</v>
      </c>
      <c r="M567" s="307">
        <f t="shared" si="22"/>
        <v>56.428571428571431</v>
      </c>
      <c r="N567" s="341">
        <v>0</v>
      </c>
      <c r="O567" s="200" t="s">
        <v>1473</v>
      </c>
      <c r="P567" s="302">
        <f t="shared" si="23"/>
        <v>0</v>
      </c>
      <c r="Q567" s="264" t="str" cm="1">
        <f t="array" aca="1" ref="Q567" ca="1">IF(ISNUMBER(P567),IF(P567=100%,"CUMPLIDA",IF(AND(ISNUMBER(L567),ISNUMBER(INDIRECT("FECHA_"&amp;$B567,1))), IF(L567&lt;=INDIRECT("FECHA_"&amp;$B567,1),"INCUMPLIDA","PROCESO"), "VERIFICAR FECHA")),"SIN VALOR AVANCE")</f>
        <v>PROCESO</v>
      </c>
    </row>
    <row r="568" spans="1:17" ht="165.75">
      <c r="A568" s="356" t="s">
        <v>938</v>
      </c>
      <c r="B568" s="262" t="s">
        <v>27</v>
      </c>
      <c r="C568" s="554" t="s">
        <v>1374</v>
      </c>
      <c r="D568" s="554" t="s">
        <v>1475</v>
      </c>
      <c r="E568" s="549" t="s">
        <v>1476</v>
      </c>
      <c r="F568" s="549" t="s">
        <v>1477</v>
      </c>
      <c r="G568" s="308" t="s">
        <v>1399</v>
      </c>
      <c r="H568" s="218" t="s">
        <v>1478</v>
      </c>
      <c r="I568" s="218" t="s">
        <v>1479</v>
      </c>
      <c r="J568" s="265">
        <v>1</v>
      </c>
      <c r="K568" s="194">
        <v>45901</v>
      </c>
      <c r="L568" s="194">
        <v>46112</v>
      </c>
      <c r="M568" s="307">
        <f t="shared" si="22"/>
        <v>30.142857142857142</v>
      </c>
      <c r="N568" s="341">
        <v>1</v>
      </c>
      <c r="O568" s="309" t="s">
        <v>1480</v>
      </c>
      <c r="P568" s="302">
        <f t="shared" si="23"/>
        <v>1</v>
      </c>
      <c r="Q568" s="264" t="str" cm="1">
        <f t="array" aca="1" ref="Q568" ca="1">IF(ISNUMBER(P568),IF(P568=100%,"CUMPLIDA",IF(AND(ISNUMBER(L568),ISNUMBER(INDIRECT("FECHA_"&amp;$B568,1))), IF(L568&lt;=INDIRECT("FECHA_"&amp;$B568,1),"INCUMPLIDA","PROCESO"), "VERIFICAR FECHA")),"SIN VALOR AVANCE")</f>
        <v>CUMPLIDA</v>
      </c>
    </row>
    <row r="569" spans="1:17" ht="60.75">
      <c r="A569" s="356" t="s">
        <v>938</v>
      </c>
      <c r="B569" s="262" t="s">
        <v>27</v>
      </c>
      <c r="C569" s="554"/>
      <c r="D569" s="554"/>
      <c r="E569" s="549"/>
      <c r="F569" s="549"/>
      <c r="G569" s="551" t="s">
        <v>1481</v>
      </c>
      <c r="H569" s="218" t="s">
        <v>1482</v>
      </c>
      <c r="I569" s="218" t="s">
        <v>1483</v>
      </c>
      <c r="J569" s="265">
        <v>1</v>
      </c>
      <c r="K569" s="194">
        <v>45901</v>
      </c>
      <c r="L569" s="194">
        <v>46112</v>
      </c>
      <c r="M569" s="307">
        <f t="shared" si="22"/>
        <v>30.142857142857142</v>
      </c>
      <c r="N569" s="341">
        <v>1</v>
      </c>
      <c r="O569" s="309" t="s">
        <v>1408</v>
      </c>
      <c r="P569" s="302">
        <f t="shared" si="23"/>
        <v>1</v>
      </c>
      <c r="Q569" s="264" t="str" cm="1">
        <f t="array" aca="1" ref="Q569" ca="1">IF(ISNUMBER(P569),IF(P569=100%,"CUMPLIDA",IF(AND(ISNUMBER(L569),ISNUMBER(INDIRECT("FECHA_"&amp;$B569,1))), IF(L569&lt;=INDIRECT("FECHA_"&amp;$B569,1),"INCUMPLIDA","PROCESO"), "VERIFICAR FECHA")),"SIN VALOR AVANCE")</f>
        <v>CUMPLIDA</v>
      </c>
    </row>
    <row r="570" spans="1:17" ht="120.75">
      <c r="A570" s="356" t="s">
        <v>938</v>
      </c>
      <c r="B570" s="262" t="s">
        <v>27</v>
      </c>
      <c r="C570" s="554"/>
      <c r="D570" s="554"/>
      <c r="E570" s="549"/>
      <c r="F570" s="549"/>
      <c r="G570" s="551"/>
      <c r="H570" s="218" t="s">
        <v>1484</v>
      </c>
      <c r="I570" s="218" t="s">
        <v>1485</v>
      </c>
      <c r="J570" s="265">
        <v>1</v>
      </c>
      <c r="K570" s="194">
        <v>45901</v>
      </c>
      <c r="L570" s="194">
        <v>46112</v>
      </c>
      <c r="M570" s="307">
        <f t="shared" si="22"/>
        <v>30.142857142857142</v>
      </c>
      <c r="N570" s="341">
        <v>0</v>
      </c>
      <c r="O570" s="200" t="s">
        <v>1486</v>
      </c>
      <c r="P570" s="302">
        <f t="shared" si="23"/>
        <v>0</v>
      </c>
      <c r="Q570" s="264" t="str" cm="1">
        <f t="array" aca="1" ref="Q570" ca="1">IF(ISNUMBER(P570),IF(P570=100%,"CUMPLIDA",IF(AND(ISNUMBER(L570),ISNUMBER(INDIRECT("FECHA_"&amp;$B570,1))), IF(L570&lt;=INDIRECT("FECHA_"&amp;$B570,1),"INCUMPLIDA","PROCESO"), "VERIFICAR FECHA")),"SIN VALOR AVANCE")</f>
        <v>PROCESO</v>
      </c>
    </row>
    <row r="571" spans="1:17" ht="375.75">
      <c r="A571" s="356" t="s">
        <v>938</v>
      </c>
      <c r="B571" s="262" t="s">
        <v>27</v>
      </c>
      <c r="C571" s="318" t="s">
        <v>1374</v>
      </c>
      <c r="D571" s="318" t="s">
        <v>1487</v>
      </c>
      <c r="E571" s="195" t="s">
        <v>1488</v>
      </c>
      <c r="F571" s="195" t="s">
        <v>1489</v>
      </c>
      <c r="G571" s="308" t="s">
        <v>1490</v>
      </c>
      <c r="H571" s="218" t="s">
        <v>1491</v>
      </c>
      <c r="I571" s="218" t="s">
        <v>722</v>
      </c>
      <c r="J571" s="265">
        <v>2</v>
      </c>
      <c r="K571" s="194">
        <v>46024</v>
      </c>
      <c r="L571" s="194">
        <v>46295</v>
      </c>
      <c r="M571" s="307">
        <f t="shared" si="22"/>
        <v>38.714285714285715</v>
      </c>
      <c r="N571" s="341">
        <v>0</v>
      </c>
      <c r="O571" s="200" t="s">
        <v>1492</v>
      </c>
      <c r="P571" s="302">
        <f t="shared" si="23"/>
        <v>0</v>
      </c>
      <c r="Q571" s="264" t="str" cm="1">
        <f t="array" aca="1" ref="Q571" ca="1">IF(ISNUMBER(P571),IF(P571=100%,"CUMPLIDA",IF(AND(ISNUMBER(L571),ISNUMBER(INDIRECT("FECHA_"&amp;$B571,1))), IF(L571&lt;=INDIRECT("FECHA_"&amp;$B571,1),"INCUMPLIDA","PROCESO"), "VERIFICAR FECHA")),"SIN VALOR AVANCE")</f>
        <v>PROCESO</v>
      </c>
    </row>
    <row r="572" spans="1:17" ht="30.75">
      <c r="A572" s="383" t="s">
        <v>938</v>
      </c>
      <c r="B572" s="262" t="s">
        <v>27</v>
      </c>
      <c r="C572" s="555" t="s">
        <v>1493</v>
      </c>
      <c r="D572" s="555" t="s">
        <v>1494</v>
      </c>
      <c r="E572" s="549" t="s">
        <v>1495</v>
      </c>
      <c r="F572" s="561" t="s">
        <v>1496</v>
      </c>
      <c r="G572" s="195" t="s">
        <v>1497</v>
      </c>
      <c r="H572" s="200" t="s">
        <v>1498</v>
      </c>
      <c r="I572" s="200" t="s">
        <v>1499</v>
      </c>
      <c r="J572" s="265">
        <v>1</v>
      </c>
      <c r="K572" s="194">
        <v>45901</v>
      </c>
      <c r="L572" s="194">
        <v>45931</v>
      </c>
      <c r="M572" s="263">
        <f t="shared" si="22"/>
        <v>4.2857142857142856</v>
      </c>
      <c r="N572" s="341">
        <v>1</v>
      </c>
      <c r="O572" s="200" t="s">
        <v>1500</v>
      </c>
      <c r="P572" s="302">
        <f t="shared" si="23"/>
        <v>1</v>
      </c>
      <c r="Q572" s="264" t="str" cm="1">
        <f t="array" aca="1" ref="Q572" ca="1">IF(ISNUMBER(P572),IF(P572=100%,"CUMPLIDA",IF(AND(ISNUMBER(L572),ISNUMBER(INDIRECT("FECHA_"&amp;$B572,1))), IF(L572&lt;=INDIRECT("FECHA_"&amp;$B572,1),"INCUMPLIDA","PROCESO"), "VERIFICAR FECHA")),"SIN VALOR AVANCE")</f>
        <v>CUMPLIDA</v>
      </c>
    </row>
    <row r="573" spans="1:17" ht="75.75">
      <c r="A573" s="383" t="s">
        <v>938</v>
      </c>
      <c r="B573" s="262" t="s">
        <v>27</v>
      </c>
      <c r="C573" s="555"/>
      <c r="D573" s="555"/>
      <c r="E573" s="549"/>
      <c r="F573" s="561"/>
      <c r="G573" s="195" t="s">
        <v>1501</v>
      </c>
      <c r="H573" s="200" t="s">
        <v>1502</v>
      </c>
      <c r="I573" s="200" t="s">
        <v>1503</v>
      </c>
      <c r="J573" s="265">
        <v>1</v>
      </c>
      <c r="K573" s="194">
        <v>45962</v>
      </c>
      <c r="L573" s="194">
        <v>46053</v>
      </c>
      <c r="M573" s="263">
        <f t="shared" si="22"/>
        <v>13</v>
      </c>
      <c r="N573" s="341">
        <v>0</v>
      </c>
      <c r="O573" s="200" t="s">
        <v>1504</v>
      </c>
      <c r="P573" s="302">
        <f t="shared" si="23"/>
        <v>0</v>
      </c>
      <c r="Q573" s="264" t="str" cm="1">
        <f t="array" aca="1" ref="Q573" ca="1">IF(ISNUMBER(P573),IF(P573=100%,"CUMPLIDA",IF(AND(ISNUMBER(L573),ISNUMBER(INDIRECT("FECHA_"&amp;$B573,1))), IF(L573&lt;=INDIRECT("FECHA_"&amp;$B573,1),"INCUMPLIDA","PROCESO"), "VERIFICAR FECHA")),"SIN VALOR AVANCE")</f>
        <v>PROCESO</v>
      </c>
    </row>
    <row r="574" spans="1:17" ht="152.25">
      <c r="A574" s="383" t="s">
        <v>938</v>
      </c>
      <c r="B574" s="262" t="s">
        <v>27</v>
      </c>
      <c r="C574" s="555"/>
      <c r="D574" s="555"/>
      <c r="E574" s="549"/>
      <c r="F574" s="561"/>
      <c r="G574" s="353" t="s">
        <v>849</v>
      </c>
      <c r="H574" s="351" t="s">
        <v>1505</v>
      </c>
      <c r="I574" s="200" t="s">
        <v>823</v>
      </c>
      <c r="J574" s="265">
        <v>1</v>
      </c>
      <c r="K574" s="194">
        <v>45881</v>
      </c>
      <c r="L574" s="194">
        <v>46081</v>
      </c>
      <c r="M574" s="263">
        <f t="shared" si="22"/>
        <v>28.571428571428573</v>
      </c>
      <c r="N574" s="341">
        <v>0</v>
      </c>
      <c r="O574" s="200" t="s">
        <v>1506</v>
      </c>
      <c r="P574" s="302">
        <f t="shared" si="23"/>
        <v>0</v>
      </c>
      <c r="Q574" s="264" t="str" cm="1">
        <f t="array" aca="1" ref="Q574" ca="1">IF(ISNUMBER(P574),IF(P574=100%,"CUMPLIDA",IF(AND(ISNUMBER(L574),ISNUMBER(INDIRECT("FECHA_"&amp;$B574,1))), IF(L574&lt;=INDIRECT("FECHA_"&amp;$B574,1),"INCUMPLIDA","PROCESO"), "VERIFICAR FECHA")),"SIN VALOR AVANCE")</f>
        <v>PROCESO</v>
      </c>
    </row>
    <row r="575" spans="1:17" ht="60.75">
      <c r="A575" s="383" t="s">
        <v>938</v>
      </c>
      <c r="B575" s="262" t="s">
        <v>27</v>
      </c>
      <c r="C575" s="555"/>
      <c r="D575" s="555"/>
      <c r="E575" s="549"/>
      <c r="F575" s="561"/>
      <c r="G575" s="195" t="s">
        <v>1507</v>
      </c>
      <c r="H575" s="200" t="s">
        <v>1508</v>
      </c>
      <c r="I575" s="200" t="s">
        <v>282</v>
      </c>
      <c r="J575" s="265">
        <v>1</v>
      </c>
      <c r="K575" s="196">
        <v>45901</v>
      </c>
      <c r="L575" s="196">
        <v>45961</v>
      </c>
      <c r="M575" s="263">
        <f t="shared" si="22"/>
        <v>8.5714285714285712</v>
      </c>
      <c r="N575" s="341">
        <v>1</v>
      </c>
      <c r="O575" s="200" t="s">
        <v>1509</v>
      </c>
      <c r="P575" s="302">
        <f t="shared" si="23"/>
        <v>1</v>
      </c>
      <c r="Q575" s="264" t="str" cm="1">
        <f t="array" aca="1" ref="Q575" ca="1">IF(ISNUMBER(P575),IF(P575=100%,"CUMPLIDA",IF(AND(ISNUMBER(L575),ISNUMBER(INDIRECT("FECHA_"&amp;$B575,1))), IF(L575&lt;=INDIRECT("FECHA_"&amp;$B575,1),"INCUMPLIDA","PROCESO"), "VERIFICAR FECHA")),"SIN VALOR AVANCE")</f>
        <v>CUMPLIDA</v>
      </c>
    </row>
    <row r="576" spans="1:17" ht="30.75">
      <c r="A576" s="383" t="s">
        <v>938</v>
      </c>
      <c r="B576" s="262" t="s">
        <v>27</v>
      </c>
      <c r="C576" s="555"/>
      <c r="D576" s="555"/>
      <c r="E576" s="549"/>
      <c r="F576" s="561"/>
      <c r="G576" s="549" t="s">
        <v>1510</v>
      </c>
      <c r="H576" s="200" t="s">
        <v>1511</v>
      </c>
      <c r="I576" s="200" t="s">
        <v>1512</v>
      </c>
      <c r="J576" s="265">
        <v>4</v>
      </c>
      <c r="K576" s="196">
        <v>45901</v>
      </c>
      <c r="L576" s="196">
        <v>46266</v>
      </c>
      <c r="M576" s="263">
        <f t="shared" si="22"/>
        <v>52.142857142857146</v>
      </c>
      <c r="N576" s="341">
        <v>1</v>
      </c>
      <c r="O576" s="200" t="s">
        <v>1513</v>
      </c>
      <c r="P576" s="302">
        <f t="shared" si="23"/>
        <v>0.25</v>
      </c>
      <c r="Q576" s="264" t="str" cm="1">
        <f t="array" aca="1" ref="Q576" ca="1">IF(ISNUMBER(P576),IF(P576=100%,"CUMPLIDA",IF(AND(ISNUMBER(L576),ISNUMBER(INDIRECT("FECHA_"&amp;$B576,1))), IF(L576&lt;=INDIRECT("FECHA_"&amp;$B576,1),"INCUMPLIDA","PROCESO"), "VERIFICAR FECHA")),"SIN VALOR AVANCE")</f>
        <v>PROCESO</v>
      </c>
    </row>
    <row r="577" spans="1:17" ht="60">
      <c r="A577" s="383" t="s">
        <v>938</v>
      </c>
      <c r="B577" s="262" t="s">
        <v>27</v>
      </c>
      <c r="C577" s="555"/>
      <c r="D577" s="555"/>
      <c r="E577" s="549"/>
      <c r="F577" s="561"/>
      <c r="G577" s="549"/>
      <c r="H577" s="200" t="s">
        <v>1514</v>
      </c>
      <c r="I577" s="200" t="s">
        <v>1515</v>
      </c>
      <c r="J577" s="265">
        <v>4</v>
      </c>
      <c r="K577" s="196">
        <v>45901</v>
      </c>
      <c r="L577" s="196">
        <v>46266</v>
      </c>
      <c r="M577" s="263">
        <f t="shared" si="22"/>
        <v>52.142857142857146</v>
      </c>
      <c r="N577" s="341">
        <v>1</v>
      </c>
      <c r="O577" s="200" t="s">
        <v>1513</v>
      </c>
      <c r="P577" s="302">
        <f t="shared" si="23"/>
        <v>0.25</v>
      </c>
      <c r="Q577" s="264" t="str" cm="1">
        <f t="array" aca="1" ref="Q577" ca="1">IF(ISNUMBER(P577),IF(P577=100%,"CUMPLIDA",IF(AND(ISNUMBER(L577),ISNUMBER(INDIRECT("FECHA_"&amp;$B577,1))), IF(L577&lt;=INDIRECT("FECHA_"&amp;$B577,1),"INCUMPLIDA","PROCESO"), "VERIFICAR FECHA")),"SIN VALOR AVANCE")</f>
        <v>PROCESO</v>
      </c>
    </row>
    <row r="578" spans="1:17" ht="30.75">
      <c r="A578" s="383" t="s">
        <v>938</v>
      </c>
      <c r="B578" s="262" t="s">
        <v>27</v>
      </c>
      <c r="C578" s="555"/>
      <c r="D578" s="555"/>
      <c r="E578" s="549"/>
      <c r="F578" s="561"/>
      <c r="G578" s="549"/>
      <c r="H578" s="200" t="s">
        <v>1516</v>
      </c>
      <c r="I578" s="200" t="s">
        <v>1512</v>
      </c>
      <c r="J578" s="265">
        <v>4</v>
      </c>
      <c r="K578" s="196">
        <v>45901</v>
      </c>
      <c r="L578" s="196">
        <v>46266</v>
      </c>
      <c r="M578" s="263">
        <f t="shared" si="22"/>
        <v>52.142857142857146</v>
      </c>
      <c r="N578" s="341">
        <v>0</v>
      </c>
      <c r="O578" s="200" t="s">
        <v>1517</v>
      </c>
      <c r="P578" s="302">
        <f t="shared" si="23"/>
        <v>0</v>
      </c>
      <c r="Q578" s="264" t="str" cm="1">
        <f t="array" aca="1" ref="Q578" ca="1">IF(ISNUMBER(P578),IF(P578=100%,"CUMPLIDA",IF(AND(ISNUMBER(L578),ISNUMBER(INDIRECT("FECHA_"&amp;$B578,1))), IF(L578&lt;=INDIRECT("FECHA_"&amp;$B578,1),"INCUMPLIDA","PROCESO"), "VERIFICAR FECHA")),"SIN VALOR AVANCE")</f>
        <v>PROCESO</v>
      </c>
    </row>
    <row r="579" spans="1:17" ht="105.75">
      <c r="A579" s="384" t="s">
        <v>1518</v>
      </c>
      <c r="B579" s="377" t="s">
        <v>27</v>
      </c>
      <c r="C579" s="548" t="s">
        <v>1519</v>
      </c>
      <c r="D579" s="567" t="s">
        <v>1520</v>
      </c>
      <c r="E579" s="565" t="s">
        <v>1521</v>
      </c>
      <c r="F579" s="565" t="s">
        <v>1522</v>
      </c>
      <c r="G579" s="549" t="s">
        <v>1523</v>
      </c>
      <c r="H579" s="200" t="s">
        <v>1524</v>
      </c>
      <c r="I579" s="364" t="s">
        <v>1525</v>
      </c>
      <c r="J579" s="378">
        <v>2</v>
      </c>
      <c r="K579" s="365">
        <v>45904</v>
      </c>
      <c r="L579" s="365">
        <v>46057</v>
      </c>
      <c r="M579" s="379">
        <f t="shared" si="22"/>
        <v>21.857142857142858</v>
      </c>
      <c r="N579" s="366">
        <v>1</v>
      </c>
      <c r="O579" s="364" t="s">
        <v>1526</v>
      </c>
      <c r="P579" s="380">
        <f t="shared" si="23"/>
        <v>0.5</v>
      </c>
      <c r="Q579" s="264" t="str" cm="1">
        <f t="array" aca="1" ref="Q579" ca="1">IF(ISNUMBER(P579),IF(P579=100%,"CUMPLIDA",IF(AND(ISNUMBER(L579),ISNUMBER(INDIRECT("FECHA_"&amp;$B579,1))), IF(L579&lt;=INDIRECT("FECHA_"&amp;$B579,1),"INCUMPLIDA","PROCESO"), "VERIFICAR FECHA")),"SIN VALOR AVANCE")</f>
        <v>PROCESO</v>
      </c>
    </row>
    <row r="580" spans="1:17" ht="105.75">
      <c r="A580" s="384" t="s">
        <v>1518</v>
      </c>
      <c r="B580" s="377" t="s">
        <v>27</v>
      </c>
      <c r="C580" s="548"/>
      <c r="D580" s="567"/>
      <c r="E580" s="565"/>
      <c r="F580" s="565"/>
      <c r="G580" s="549"/>
      <c r="H580" s="200" t="s">
        <v>1527</v>
      </c>
      <c r="I580" s="364" t="s">
        <v>1528</v>
      </c>
      <c r="J580" s="378">
        <v>6</v>
      </c>
      <c r="K580" s="365">
        <v>45904</v>
      </c>
      <c r="L580" s="365">
        <v>46057</v>
      </c>
      <c r="M580" s="379">
        <f t="shared" si="22"/>
        <v>21.857142857142858</v>
      </c>
      <c r="N580" s="366">
        <v>4</v>
      </c>
      <c r="O580" s="364" t="s">
        <v>1526</v>
      </c>
      <c r="P580" s="380">
        <f t="shared" si="23"/>
        <v>0.66666666666666663</v>
      </c>
      <c r="Q580" s="264" t="str" cm="1">
        <f t="array" aca="1" ref="Q580" ca="1">IF(ISNUMBER(P580),IF(P580=100%,"CUMPLIDA",IF(AND(ISNUMBER(L580),ISNUMBER(INDIRECT("FECHA_"&amp;$B580,1))), IF(L580&lt;=INDIRECT("FECHA_"&amp;$B580,1),"INCUMPLIDA","PROCESO"), "VERIFICAR FECHA")),"SIN VALOR AVANCE")</f>
        <v>PROCESO</v>
      </c>
    </row>
    <row r="581" spans="1:17" ht="105.75">
      <c r="A581" s="384" t="s">
        <v>1518</v>
      </c>
      <c r="B581" s="377" t="s">
        <v>27</v>
      </c>
      <c r="C581" s="548"/>
      <c r="D581" s="567"/>
      <c r="E581" s="565"/>
      <c r="F581" s="565"/>
      <c r="G581" s="195" t="s">
        <v>1529</v>
      </c>
      <c r="H581" s="200" t="s">
        <v>1530</v>
      </c>
      <c r="I581" s="364" t="s">
        <v>1531</v>
      </c>
      <c r="J581" s="378">
        <v>6</v>
      </c>
      <c r="K581" s="365">
        <v>45904</v>
      </c>
      <c r="L581" s="365">
        <v>46053</v>
      </c>
      <c r="M581" s="379">
        <f t="shared" si="22"/>
        <v>21.285714285714285</v>
      </c>
      <c r="N581" s="366">
        <v>4</v>
      </c>
      <c r="O581" s="364" t="s">
        <v>1526</v>
      </c>
      <c r="P581" s="380">
        <f t="shared" si="23"/>
        <v>0.66666666666666663</v>
      </c>
      <c r="Q581" s="264" t="str" cm="1">
        <f t="array" aca="1" ref="Q581" ca="1">IF(ISNUMBER(P581),IF(P581=100%,"CUMPLIDA",IF(AND(ISNUMBER(L581),ISNUMBER(INDIRECT("FECHA_"&amp;$B581,1))), IF(L581&lt;=INDIRECT("FECHA_"&amp;$B581,1),"INCUMPLIDA","PROCESO"), "VERIFICAR FECHA")),"SIN VALOR AVANCE")</f>
        <v>PROCESO</v>
      </c>
    </row>
    <row r="582" spans="1:17" ht="90">
      <c r="A582" s="384" t="s">
        <v>1518</v>
      </c>
      <c r="B582" s="377" t="s">
        <v>27</v>
      </c>
      <c r="C582" s="548" t="s">
        <v>1532</v>
      </c>
      <c r="D582" s="567" t="s">
        <v>1520</v>
      </c>
      <c r="E582" s="565" t="s">
        <v>1533</v>
      </c>
      <c r="F582" s="565" t="s">
        <v>1534</v>
      </c>
      <c r="G582" s="195" t="s">
        <v>1535</v>
      </c>
      <c r="H582" s="200" t="s">
        <v>1536</v>
      </c>
      <c r="I582" s="364" t="s">
        <v>1537</v>
      </c>
      <c r="J582" s="378">
        <v>2</v>
      </c>
      <c r="K582" s="365">
        <v>45931</v>
      </c>
      <c r="L582" s="365">
        <v>46203</v>
      </c>
      <c r="M582" s="379">
        <f t="shared" si="22"/>
        <v>38.857142857142854</v>
      </c>
      <c r="N582" s="366">
        <v>1</v>
      </c>
      <c r="O582" s="364" t="s">
        <v>1538</v>
      </c>
      <c r="P582" s="380">
        <f t="shared" si="23"/>
        <v>0.5</v>
      </c>
      <c r="Q582" s="264" t="str" cm="1">
        <f t="array" aca="1" ref="Q582" ca="1">IF(ISNUMBER(P582),IF(P582=100%,"CUMPLIDA",IF(AND(ISNUMBER(L582),ISNUMBER(INDIRECT("FECHA_"&amp;$B582,1))), IF(L582&lt;=INDIRECT("FECHA_"&amp;$B582,1),"INCUMPLIDA","PROCESO"), "VERIFICAR FECHA")),"SIN VALOR AVANCE")</f>
        <v>PROCESO</v>
      </c>
    </row>
    <row r="583" spans="1:17" ht="150.75">
      <c r="A583" s="384" t="s">
        <v>1518</v>
      </c>
      <c r="B583" s="377" t="s">
        <v>27</v>
      </c>
      <c r="C583" s="548"/>
      <c r="D583" s="567"/>
      <c r="E583" s="565"/>
      <c r="F583" s="565"/>
      <c r="G583" s="195" t="s">
        <v>1539</v>
      </c>
      <c r="H583" s="200" t="s">
        <v>1540</v>
      </c>
      <c r="I583" s="364" t="s">
        <v>1541</v>
      </c>
      <c r="J583" s="378">
        <v>3</v>
      </c>
      <c r="K583" s="365">
        <v>45931</v>
      </c>
      <c r="L583" s="365">
        <v>46234</v>
      </c>
      <c r="M583" s="379">
        <f t="shared" si="22"/>
        <v>43.285714285714285</v>
      </c>
      <c r="N583" s="366">
        <v>1</v>
      </c>
      <c r="O583" s="364" t="s">
        <v>1542</v>
      </c>
      <c r="P583" s="380">
        <f t="shared" si="23"/>
        <v>0.33333333333333331</v>
      </c>
      <c r="Q583" s="264" t="str" cm="1">
        <f t="array" aca="1" ref="Q583" ca="1">IF(ISNUMBER(P583),IF(P583=100%,"CUMPLIDA",IF(AND(ISNUMBER(L583),ISNUMBER(INDIRECT("FECHA_"&amp;$B583,1))), IF(L583&lt;=INDIRECT("FECHA_"&amp;$B583,1),"INCUMPLIDA","PROCESO"), "VERIFICAR FECHA")),"SIN VALOR AVANCE")</f>
        <v>PROCESO</v>
      </c>
    </row>
    <row r="584" spans="1:17" ht="150.75">
      <c r="A584" s="384" t="s">
        <v>1518</v>
      </c>
      <c r="B584" s="377" t="s">
        <v>27</v>
      </c>
      <c r="C584" s="548"/>
      <c r="D584" s="567"/>
      <c r="E584" s="565"/>
      <c r="F584" s="565"/>
      <c r="G584" s="195"/>
      <c r="H584" s="200" t="s">
        <v>1543</v>
      </c>
      <c r="I584" s="364" t="s">
        <v>1544</v>
      </c>
      <c r="J584" s="378">
        <v>6</v>
      </c>
      <c r="K584" s="365">
        <v>45931</v>
      </c>
      <c r="L584" s="365">
        <v>46142</v>
      </c>
      <c r="M584" s="379">
        <f t="shared" si="22"/>
        <v>30.142857142857142</v>
      </c>
      <c r="N584" s="366">
        <v>3</v>
      </c>
      <c r="O584" s="364" t="s">
        <v>1542</v>
      </c>
      <c r="P584" s="380">
        <f t="shared" si="23"/>
        <v>0.5</v>
      </c>
      <c r="Q584" s="264" t="str" cm="1">
        <f t="array" aca="1" ref="Q584" ca="1">IF(ISNUMBER(P584),IF(P584=100%,"CUMPLIDA",IF(AND(ISNUMBER(L584),ISNUMBER(INDIRECT("FECHA_"&amp;$B584,1))), IF(L584&lt;=INDIRECT("FECHA_"&amp;$B584,1),"INCUMPLIDA","PROCESO"), "VERIFICAR FECHA")),"SIN VALOR AVANCE")</f>
        <v>PROCESO</v>
      </c>
    </row>
    <row r="585" spans="1:17" ht="120.75">
      <c r="A585" s="384" t="s">
        <v>1518</v>
      </c>
      <c r="B585" s="377" t="s">
        <v>27</v>
      </c>
      <c r="C585" s="548" t="s">
        <v>1545</v>
      </c>
      <c r="D585" s="567" t="s">
        <v>1520</v>
      </c>
      <c r="E585" s="565" t="s">
        <v>1546</v>
      </c>
      <c r="F585" s="565" t="s">
        <v>1547</v>
      </c>
      <c r="G585" s="549" t="s">
        <v>1548</v>
      </c>
      <c r="H585" s="352" t="s">
        <v>1549</v>
      </c>
      <c r="I585" s="364" t="s">
        <v>1550</v>
      </c>
      <c r="J585" s="378">
        <v>2</v>
      </c>
      <c r="K585" s="365">
        <v>45901</v>
      </c>
      <c r="L585" s="365">
        <v>46112</v>
      </c>
      <c r="M585" s="379">
        <f>(L585-K585)/7</f>
        <v>30.142857142857142</v>
      </c>
      <c r="N585" s="366">
        <v>1</v>
      </c>
      <c r="O585" s="364" t="s">
        <v>1551</v>
      </c>
      <c r="P585" s="380">
        <f t="shared" si="23"/>
        <v>0.5</v>
      </c>
      <c r="Q585" s="264" t="str" cm="1">
        <f t="array" aca="1" ref="Q585" ca="1">IF(ISNUMBER(P585),IF(P585=100%,"CUMPLIDA",IF(AND(ISNUMBER(L585),ISNUMBER(INDIRECT("FECHA_"&amp;$B585,1))), IF(L585&lt;=INDIRECT("FECHA_"&amp;$B585,1),"INCUMPLIDA","PROCESO"), "VERIFICAR FECHA")),"SIN VALOR AVANCE")</f>
        <v>PROCESO</v>
      </c>
    </row>
    <row r="586" spans="1:17" ht="120.75">
      <c r="A586" s="384" t="s">
        <v>1518</v>
      </c>
      <c r="B586" s="377" t="s">
        <v>27</v>
      </c>
      <c r="C586" s="548"/>
      <c r="D586" s="567"/>
      <c r="E586" s="565"/>
      <c r="F586" s="565"/>
      <c r="G586" s="549"/>
      <c r="H586" s="200" t="s">
        <v>1552</v>
      </c>
      <c r="I586" s="364" t="s">
        <v>1553</v>
      </c>
      <c r="J586" s="378">
        <v>2</v>
      </c>
      <c r="K586" s="365">
        <v>45901</v>
      </c>
      <c r="L586" s="365">
        <v>46112</v>
      </c>
      <c r="M586" s="379">
        <f>(L586-K586)/7</f>
        <v>30.142857142857142</v>
      </c>
      <c r="N586" s="366">
        <v>1</v>
      </c>
      <c r="O586" s="364" t="s">
        <v>1551</v>
      </c>
      <c r="P586" s="380">
        <f t="shared" si="23"/>
        <v>0.5</v>
      </c>
      <c r="Q586" s="264" t="str" cm="1">
        <f t="array" aca="1" ref="Q586" ca="1">IF(ISNUMBER(P586),IF(P586=100%,"CUMPLIDA",IF(AND(ISNUMBER(L586),ISNUMBER(INDIRECT("FECHA_"&amp;$B586,1))), IF(L586&lt;=INDIRECT("FECHA_"&amp;$B586,1),"INCUMPLIDA","PROCESO"), "VERIFICAR FECHA")),"SIN VALOR AVANCE")</f>
        <v>PROCESO</v>
      </c>
    </row>
    <row r="587" spans="1:17" ht="120.75">
      <c r="A587" s="384" t="s">
        <v>1518</v>
      </c>
      <c r="B587" s="377" t="s">
        <v>27</v>
      </c>
      <c r="C587" s="548"/>
      <c r="D587" s="567"/>
      <c r="E587" s="565"/>
      <c r="F587" s="565"/>
      <c r="G587" s="195" t="s">
        <v>1554</v>
      </c>
      <c r="H587" s="352" t="s">
        <v>1555</v>
      </c>
      <c r="I587" s="364" t="s">
        <v>912</v>
      </c>
      <c r="J587" s="378">
        <v>2</v>
      </c>
      <c r="K587" s="365">
        <v>45901</v>
      </c>
      <c r="L587" s="365">
        <v>46112</v>
      </c>
      <c r="M587" s="379">
        <f>(L587-K587)/7</f>
        <v>30.142857142857142</v>
      </c>
      <c r="N587" s="366">
        <v>1</v>
      </c>
      <c r="O587" s="364" t="s">
        <v>1551</v>
      </c>
      <c r="P587" s="380">
        <f t="shared" si="23"/>
        <v>0.5</v>
      </c>
      <c r="Q587" s="264" t="str" cm="1">
        <f t="array" aca="1" ref="Q587" ca="1">IF(ISNUMBER(P587),IF(P587=100%,"CUMPLIDA",IF(AND(ISNUMBER(L587),ISNUMBER(INDIRECT("FECHA_"&amp;$B587,1))), IF(L587&lt;=INDIRECT("FECHA_"&amp;$B587,1),"INCUMPLIDA","PROCESO"), "VERIFICAR FECHA")),"SIN VALOR AVANCE")</f>
        <v>PROCESO</v>
      </c>
    </row>
    <row r="588" spans="1:17" ht="135.75">
      <c r="A588" s="384" t="s">
        <v>1518</v>
      </c>
      <c r="B588" s="377" t="s">
        <v>27</v>
      </c>
      <c r="C588" s="548" t="s">
        <v>1556</v>
      </c>
      <c r="D588" s="567" t="s">
        <v>1520</v>
      </c>
      <c r="E588" s="565" t="s">
        <v>1557</v>
      </c>
      <c r="F588" s="565" t="s">
        <v>1558</v>
      </c>
      <c r="G588" s="195" t="s">
        <v>1559</v>
      </c>
      <c r="H588" s="200" t="s">
        <v>1560</v>
      </c>
      <c r="I588" s="364" t="s">
        <v>1561</v>
      </c>
      <c r="J588" s="378">
        <v>6</v>
      </c>
      <c r="K588" s="365">
        <v>45931</v>
      </c>
      <c r="L588" s="365">
        <v>46112</v>
      </c>
      <c r="M588" s="379">
        <f>(L588-K588)/7</f>
        <v>25.857142857142858</v>
      </c>
      <c r="N588" s="366">
        <v>3</v>
      </c>
      <c r="O588" s="364" t="s">
        <v>1562</v>
      </c>
      <c r="P588" s="380">
        <f t="shared" si="23"/>
        <v>0.5</v>
      </c>
      <c r="Q588" s="264" t="str" cm="1">
        <f t="array" aca="1" ref="Q588" ca="1">IF(ISNUMBER(P588),IF(P588=100%,"CUMPLIDA",IF(AND(ISNUMBER(L588),ISNUMBER(INDIRECT("FECHA_"&amp;$B588,1))), IF(L588&lt;=INDIRECT("FECHA_"&amp;$B588,1),"INCUMPLIDA","PROCESO"), "VERIFICAR FECHA")),"SIN VALOR AVANCE")</f>
        <v>PROCESO</v>
      </c>
    </row>
    <row r="589" spans="1:17" ht="165">
      <c r="A589" s="384" t="s">
        <v>1518</v>
      </c>
      <c r="B589" s="377" t="s">
        <v>27</v>
      </c>
      <c r="C589" s="548"/>
      <c r="D589" s="567"/>
      <c r="E589" s="565"/>
      <c r="F589" s="565"/>
      <c r="G589" s="195" t="s">
        <v>1563</v>
      </c>
      <c r="H589" s="352" t="s">
        <v>1564</v>
      </c>
      <c r="I589" s="364" t="s">
        <v>1565</v>
      </c>
      <c r="J589" s="378">
        <v>2</v>
      </c>
      <c r="K589" s="365">
        <v>45931</v>
      </c>
      <c r="L589" s="365">
        <v>46112</v>
      </c>
      <c r="M589" s="379">
        <f>(L589-K589)/7</f>
        <v>25.857142857142858</v>
      </c>
      <c r="N589" s="366">
        <v>1</v>
      </c>
      <c r="O589" s="364" t="s">
        <v>1562</v>
      </c>
      <c r="P589" s="380">
        <f t="shared" si="23"/>
        <v>0.5</v>
      </c>
      <c r="Q589" s="264" t="str" cm="1">
        <f t="array" aca="1" ref="Q589" ca="1">IF(ISNUMBER(P589),IF(P589=100%,"CUMPLIDA",IF(AND(ISNUMBER(L589),ISNUMBER(INDIRECT("FECHA_"&amp;$B589,1))), IF(L589&lt;=INDIRECT("FECHA_"&amp;$B589,1),"INCUMPLIDA","PROCESO"), "VERIFICAR FECHA")),"SIN VALOR AVANCE")</f>
        <v>PROCESO</v>
      </c>
    </row>
    <row r="590" spans="1:17" ht="150.75">
      <c r="A590" s="384" t="s">
        <v>1518</v>
      </c>
      <c r="B590" s="377" t="s">
        <v>27</v>
      </c>
      <c r="C590" s="548"/>
      <c r="D590" s="567"/>
      <c r="E590" s="565"/>
      <c r="F590" s="565"/>
      <c r="G590" s="195" t="s">
        <v>1566</v>
      </c>
      <c r="H590" s="200" t="s">
        <v>1567</v>
      </c>
      <c r="I590" s="364" t="s">
        <v>1568</v>
      </c>
      <c r="J590" s="378">
        <v>5</v>
      </c>
      <c r="K590" s="365">
        <v>45931</v>
      </c>
      <c r="L590" s="365">
        <v>46112</v>
      </c>
      <c r="M590" s="379">
        <f>+(L590-K590)/7</f>
        <v>25.857142857142858</v>
      </c>
      <c r="N590" s="366">
        <v>3</v>
      </c>
      <c r="O590" s="364" t="s">
        <v>1569</v>
      </c>
      <c r="P590" s="380">
        <f t="shared" si="23"/>
        <v>0.6</v>
      </c>
      <c r="Q590" s="264" t="str" cm="1">
        <f t="array" aca="1" ref="Q590" ca="1">IF(ISNUMBER(P590),IF(P590=100%,"CUMPLIDA",IF(AND(ISNUMBER(L590),ISNUMBER(INDIRECT("FECHA_"&amp;$B590,1))), IF(L590&lt;=INDIRECT("FECHA_"&amp;$B590,1),"INCUMPLIDA","PROCESO"), "VERIFICAR FECHA")),"SIN VALOR AVANCE")</f>
        <v>PROCESO</v>
      </c>
    </row>
    <row r="591" spans="1:17" ht="105.75">
      <c r="A591" s="384" t="s">
        <v>1518</v>
      </c>
      <c r="B591" s="377" t="s">
        <v>27</v>
      </c>
      <c r="C591" s="548" t="s">
        <v>1570</v>
      </c>
      <c r="D591" s="567" t="s">
        <v>1520</v>
      </c>
      <c r="E591" s="565" t="s">
        <v>1571</v>
      </c>
      <c r="F591" s="565" t="s">
        <v>1572</v>
      </c>
      <c r="G591" s="549" t="s">
        <v>1573</v>
      </c>
      <c r="H591" s="200" t="s">
        <v>1574</v>
      </c>
      <c r="I591" s="364" t="s">
        <v>1575</v>
      </c>
      <c r="J591" s="381">
        <v>1</v>
      </c>
      <c r="K591" s="196">
        <v>45869</v>
      </c>
      <c r="L591" s="365">
        <v>46112</v>
      </c>
      <c r="M591" s="379">
        <f>(L591-K591)/7</f>
        <v>34.714285714285715</v>
      </c>
      <c r="N591" s="341">
        <v>0</v>
      </c>
      <c r="O591" s="364" t="s">
        <v>1576</v>
      </c>
      <c r="P591" s="380">
        <f t="shared" si="23"/>
        <v>0</v>
      </c>
      <c r="Q591" s="264" t="str" cm="1">
        <f t="array" aca="1" ref="Q591" ca="1">IF(ISNUMBER(P591),IF(P591=100%,"CUMPLIDA",IF(AND(ISNUMBER(L591),ISNUMBER(INDIRECT("FECHA_"&amp;$B591,1))), IF(L591&lt;=INDIRECT("FECHA_"&amp;$B591,1),"INCUMPLIDA","PROCESO"), "VERIFICAR FECHA")),"SIN VALOR AVANCE")</f>
        <v>PROCESO</v>
      </c>
    </row>
    <row r="592" spans="1:17" ht="105.75">
      <c r="A592" s="384" t="s">
        <v>1518</v>
      </c>
      <c r="B592" s="377" t="s">
        <v>27</v>
      </c>
      <c r="C592" s="548"/>
      <c r="D592" s="567"/>
      <c r="E592" s="565"/>
      <c r="F592" s="565"/>
      <c r="G592" s="549"/>
      <c r="H592" s="200" t="s">
        <v>1577</v>
      </c>
      <c r="I592" s="364" t="s">
        <v>1578</v>
      </c>
      <c r="J592" s="378">
        <v>2</v>
      </c>
      <c r="K592" s="196">
        <v>45869</v>
      </c>
      <c r="L592" s="365">
        <v>46112</v>
      </c>
      <c r="M592" s="379">
        <f>(L592-K592)/7</f>
        <v>34.714285714285715</v>
      </c>
      <c r="N592" s="341">
        <v>0</v>
      </c>
      <c r="O592" s="364" t="s">
        <v>1576</v>
      </c>
      <c r="P592" s="380">
        <f t="shared" si="23"/>
        <v>0</v>
      </c>
      <c r="Q592" s="264" t="str" cm="1">
        <f t="array" aca="1" ref="Q592" ca="1">IF(ISNUMBER(P592),IF(P592=100%,"CUMPLIDA",IF(AND(ISNUMBER(L592),ISNUMBER(INDIRECT("FECHA_"&amp;$B592,1))), IF(L592&lt;=INDIRECT("FECHA_"&amp;$B592,1),"INCUMPLIDA","PROCESO"), "VERIFICAR FECHA")),"SIN VALOR AVANCE")</f>
        <v>PROCESO</v>
      </c>
    </row>
    <row r="593" spans="1:17" ht="105.75">
      <c r="A593" s="384" t="s">
        <v>1518</v>
      </c>
      <c r="B593" s="377" t="s">
        <v>27</v>
      </c>
      <c r="C593" s="548" t="s">
        <v>1579</v>
      </c>
      <c r="D593" s="567" t="s">
        <v>1520</v>
      </c>
      <c r="E593" s="565" t="s">
        <v>1580</v>
      </c>
      <c r="F593" s="565" t="s">
        <v>1581</v>
      </c>
      <c r="G593" s="195" t="s">
        <v>1582</v>
      </c>
      <c r="H593" s="200" t="s">
        <v>775</v>
      </c>
      <c r="I593" s="364" t="s">
        <v>1456</v>
      </c>
      <c r="J593" s="378">
        <v>15</v>
      </c>
      <c r="K593" s="365">
        <v>46113</v>
      </c>
      <c r="L593" s="365">
        <v>47483</v>
      </c>
      <c r="M593" s="379">
        <f t="shared" ref="M593:M595" si="24">(L593-K593)/7</f>
        <v>195.71428571428572</v>
      </c>
      <c r="N593" s="366">
        <v>0</v>
      </c>
      <c r="O593" s="364" t="s">
        <v>1583</v>
      </c>
      <c r="P593" s="380">
        <f t="shared" si="23"/>
        <v>0</v>
      </c>
      <c r="Q593" s="264" t="str" cm="1">
        <f t="array" aca="1" ref="Q593" ca="1">IF(ISNUMBER(P593),IF(P593=100%,"CUMPLIDA",IF(AND(ISNUMBER(L593),ISNUMBER(INDIRECT("FECHA_"&amp;$B593,1))), IF(L593&lt;=INDIRECT("FECHA_"&amp;$B593,1),"INCUMPLIDA","PROCESO"), "VERIFICAR FECHA")),"SIN VALOR AVANCE")</f>
        <v>PROCESO</v>
      </c>
    </row>
    <row r="594" spans="1:17" ht="105.75">
      <c r="A594" s="384" t="s">
        <v>1518</v>
      </c>
      <c r="B594" s="377" t="s">
        <v>27</v>
      </c>
      <c r="C594" s="548"/>
      <c r="D594" s="567"/>
      <c r="E594" s="565"/>
      <c r="F594" s="565"/>
      <c r="G594" s="195" t="s">
        <v>1584</v>
      </c>
      <c r="H594" s="200" t="s">
        <v>779</v>
      </c>
      <c r="I594" s="364" t="s">
        <v>780</v>
      </c>
      <c r="J594" s="378">
        <v>1</v>
      </c>
      <c r="K594" s="365">
        <v>46113</v>
      </c>
      <c r="L594" s="365">
        <v>47483</v>
      </c>
      <c r="M594" s="379">
        <f t="shared" si="24"/>
        <v>195.71428571428572</v>
      </c>
      <c r="N594" s="366">
        <v>0</v>
      </c>
      <c r="O594" s="364" t="s">
        <v>1583</v>
      </c>
      <c r="P594" s="380">
        <f t="shared" si="23"/>
        <v>0</v>
      </c>
      <c r="Q594" s="264" t="str" cm="1">
        <f t="array" aca="1" ref="Q594" ca="1">IF(ISNUMBER(P594),IF(P594=100%,"CUMPLIDA",IF(AND(ISNUMBER(L594),ISNUMBER(INDIRECT("FECHA_"&amp;$B594,1))), IF(L594&lt;=INDIRECT("FECHA_"&amp;$B594,1),"INCUMPLIDA","PROCESO"), "VERIFICAR FECHA")),"SIN VALOR AVANCE")</f>
        <v>PROCESO</v>
      </c>
    </row>
    <row r="595" spans="1:17" ht="135">
      <c r="A595" s="384" t="s">
        <v>1518</v>
      </c>
      <c r="B595" s="377" t="s">
        <v>27</v>
      </c>
      <c r="C595" s="548"/>
      <c r="D595" s="567"/>
      <c r="E595" s="565"/>
      <c r="F595" s="565"/>
      <c r="G595" s="195" t="s">
        <v>1585</v>
      </c>
      <c r="H595" s="200" t="s">
        <v>782</v>
      </c>
      <c r="I595" s="364" t="s">
        <v>813</v>
      </c>
      <c r="J595" s="378">
        <v>2</v>
      </c>
      <c r="K595" s="365">
        <v>46113</v>
      </c>
      <c r="L595" s="365">
        <v>47483</v>
      </c>
      <c r="M595" s="379">
        <f t="shared" si="24"/>
        <v>195.71428571428572</v>
      </c>
      <c r="N595" s="366">
        <v>0</v>
      </c>
      <c r="O595" s="364" t="s">
        <v>1583</v>
      </c>
      <c r="P595" s="380">
        <f t="shared" si="23"/>
        <v>0</v>
      </c>
      <c r="Q595" s="264" t="str" cm="1">
        <f t="array" aca="1" ref="Q595" ca="1">IF(ISNUMBER(P595),IF(P595=100%,"CUMPLIDA",IF(AND(ISNUMBER(L595),ISNUMBER(INDIRECT("FECHA_"&amp;$B595,1))), IF(L595&lt;=INDIRECT("FECHA_"&amp;$B595,1),"INCUMPLIDA","PROCESO"), "VERIFICAR FECHA")),"SIN VALOR AVANCE")</f>
        <v>PROCESO</v>
      </c>
    </row>
    <row r="596" spans="1:17" ht="105.75">
      <c r="A596" s="384" t="s">
        <v>1518</v>
      </c>
      <c r="B596" s="377" t="s">
        <v>27</v>
      </c>
      <c r="C596" s="548" t="s">
        <v>1586</v>
      </c>
      <c r="D596" s="567" t="s">
        <v>1520</v>
      </c>
      <c r="E596" s="565" t="s">
        <v>1587</v>
      </c>
      <c r="F596" s="565" t="s">
        <v>1588</v>
      </c>
      <c r="G596" s="195" t="s">
        <v>1589</v>
      </c>
      <c r="H596" s="200" t="s">
        <v>1590</v>
      </c>
      <c r="I596" s="364" t="s">
        <v>1591</v>
      </c>
      <c r="J596" s="378">
        <v>2</v>
      </c>
      <c r="K596" s="365">
        <v>45901</v>
      </c>
      <c r="L596" s="365">
        <v>46081</v>
      </c>
      <c r="M596" s="379">
        <f t="shared" ref="M596:M603" si="25">+(L596-K596)/7</f>
        <v>25.714285714285715</v>
      </c>
      <c r="N596" s="366">
        <v>1</v>
      </c>
      <c r="O596" s="364" t="s">
        <v>1583</v>
      </c>
      <c r="P596" s="380">
        <f t="shared" si="23"/>
        <v>0.5</v>
      </c>
      <c r="Q596" s="264" t="str" cm="1">
        <f t="array" aca="1" ref="Q596" ca="1">IF(ISNUMBER(P596),IF(P596=100%,"CUMPLIDA",IF(AND(ISNUMBER(L596),ISNUMBER(INDIRECT("FECHA_"&amp;$B596,1))), IF(L596&lt;=INDIRECT("FECHA_"&amp;$B596,1),"INCUMPLIDA","PROCESO"), "VERIFICAR FECHA")),"SIN VALOR AVANCE")</f>
        <v>PROCESO</v>
      </c>
    </row>
    <row r="597" spans="1:17" ht="105.75">
      <c r="A597" s="384" t="s">
        <v>1518</v>
      </c>
      <c r="B597" s="377" t="s">
        <v>27</v>
      </c>
      <c r="C597" s="548"/>
      <c r="D597" s="567"/>
      <c r="E597" s="565"/>
      <c r="F597" s="565"/>
      <c r="G597" s="195" t="s">
        <v>1592</v>
      </c>
      <c r="H597" s="200" t="s">
        <v>1593</v>
      </c>
      <c r="I597" s="364" t="s">
        <v>1594</v>
      </c>
      <c r="J597" s="378">
        <v>6</v>
      </c>
      <c r="K597" s="365">
        <v>45901</v>
      </c>
      <c r="L597" s="365">
        <v>46081</v>
      </c>
      <c r="M597" s="379">
        <f t="shared" si="25"/>
        <v>25.714285714285715</v>
      </c>
      <c r="N597" s="366">
        <v>4</v>
      </c>
      <c r="O597" s="364" t="s">
        <v>1583</v>
      </c>
      <c r="P597" s="380">
        <f t="shared" si="23"/>
        <v>0.66666666666666663</v>
      </c>
      <c r="Q597" s="264" t="str" cm="1">
        <f t="array" aca="1" ref="Q597" ca="1">IF(ISNUMBER(P597),IF(P597=100%,"CUMPLIDA",IF(AND(ISNUMBER(L597),ISNUMBER(INDIRECT("FECHA_"&amp;$B597,1))), IF(L597&lt;=INDIRECT("FECHA_"&amp;$B597,1),"INCUMPLIDA","PROCESO"), "VERIFICAR FECHA")),"SIN VALOR AVANCE")</f>
        <v>PROCESO</v>
      </c>
    </row>
    <row r="598" spans="1:17" ht="180">
      <c r="A598" s="384" t="s">
        <v>1518</v>
      </c>
      <c r="B598" s="377" t="s">
        <v>27</v>
      </c>
      <c r="C598" s="548" t="s">
        <v>1595</v>
      </c>
      <c r="D598" s="567" t="s">
        <v>1520</v>
      </c>
      <c r="E598" s="565" t="s">
        <v>1596</v>
      </c>
      <c r="F598" s="565" t="s">
        <v>1597</v>
      </c>
      <c r="G598" s="195" t="s">
        <v>1598</v>
      </c>
      <c r="H598" s="200" t="s">
        <v>1599</v>
      </c>
      <c r="I598" s="364" t="s">
        <v>1600</v>
      </c>
      <c r="J598" s="378">
        <v>2</v>
      </c>
      <c r="K598" s="365">
        <v>45931</v>
      </c>
      <c r="L598" s="365">
        <v>46295</v>
      </c>
      <c r="M598" s="379">
        <f t="shared" si="25"/>
        <v>52</v>
      </c>
      <c r="N598" s="366">
        <v>0</v>
      </c>
      <c r="O598" s="364" t="s">
        <v>1569</v>
      </c>
      <c r="P598" s="380">
        <f t="shared" si="23"/>
        <v>0</v>
      </c>
      <c r="Q598" s="264" t="str" cm="1">
        <f t="array" aca="1" ref="Q598" ca="1">IF(ISNUMBER(P598),IF(P598=100%,"CUMPLIDA",IF(AND(ISNUMBER(L598),ISNUMBER(INDIRECT("FECHA_"&amp;$B598,1))), IF(L598&lt;=INDIRECT("FECHA_"&amp;$B598,1),"INCUMPLIDA","PROCESO"), "VERIFICAR FECHA")),"SIN VALOR AVANCE")</f>
        <v>PROCESO</v>
      </c>
    </row>
    <row r="599" spans="1:17" ht="150.75">
      <c r="A599" s="384" t="s">
        <v>1518</v>
      </c>
      <c r="B599" s="377" t="s">
        <v>27</v>
      </c>
      <c r="C599" s="548"/>
      <c r="D599" s="567"/>
      <c r="E599" s="565"/>
      <c r="F599" s="565"/>
      <c r="G599" s="195" t="s">
        <v>1601</v>
      </c>
      <c r="H599" s="200" t="s">
        <v>1602</v>
      </c>
      <c r="I599" s="364" t="s">
        <v>310</v>
      </c>
      <c r="J599" s="378">
        <v>4</v>
      </c>
      <c r="K599" s="365">
        <v>45931</v>
      </c>
      <c r="L599" s="365">
        <v>46295</v>
      </c>
      <c r="M599" s="379">
        <f t="shared" si="25"/>
        <v>52</v>
      </c>
      <c r="N599" s="366">
        <v>1</v>
      </c>
      <c r="O599" s="364" t="s">
        <v>1569</v>
      </c>
      <c r="P599" s="380">
        <f t="shared" si="23"/>
        <v>0.25</v>
      </c>
      <c r="Q599" s="264" t="str" cm="1">
        <f t="array" aca="1" ref="Q599" ca="1">IF(ISNUMBER(P599),IF(P599=100%,"CUMPLIDA",IF(AND(ISNUMBER(L599),ISNUMBER(INDIRECT("FECHA_"&amp;$B599,1))), IF(L599&lt;=INDIRECT("FECHA_"&amp;$B599,1),"INCUMPLIDA","PROCESO"), "VERIFICAR FECHA")),"SIN VALOR AVANCE")</f>
        <v>PROCESO</v>
      </c>
    </row>
    <row r="600" spans="1:17" ht="225.75">
      <c r="A600" s="384" t="s">
        <v>1518</v>
      </c>
      <c r="B600" s="377" t="s">
        <v>27</v>
      </c>
      <c r="C600" s="548"/>
      <c r="D600" s="567"/>
      <c r="E600" s="565"/>
      <c r="F600" s="565"/>
      <c r="G600" s="195" t="s">
        <v>1603</v>
      </c>
      <c r="H600" s="200" t="s">
        <v>1604</v>
      </c>
      <c r="I600" s="364" t="s">
        <v>1605</v>
      </c>
      <c r="J600" s="378">
        <v>4</v>
      </c>
      <c r="K600" s="365">
        <v>45931</v>
      </c>
      <c r="L600" s="365">
        <v>46295</v>
      </c>
      <c r="M600" s="379">
        <f t="shared" si="25"/>
        <v>52</v>
      </c>
      <c r="N600" s="366">
        <v>1</v>
      </c>
      <c r="O600" s="364" t="s">
        <v>1606</v>
      </c>
      <c r="P600" s="380">
        <f t="shared" si="23"/>
        <v>0.25</v>
      </c>
      <c r="Q600" s="264" t="str" cm="1">
        <f t="array" aca="1" ref="Q600" ca="1">IF(ISNUMBER(P600),IF(P600=100%,"CUMPLIDA",IF(AND(ISNUMBER(L600),ISNUMBER(INDIRECT("FECHA_"&amp;$B600,1))), IF(L600&lt;=INDIRECT("FECHA_"&amp;$B600,1),"INCUMPLIDA","PROCESO"), "VERIFICAR FECHA")),"SIN VALOR AVANCE")</f>
        <v>PROCESO</v>
      </c>
    </row>
    <row r="601" spans="1:17" ht="150.75">
      <c r="A601" s="384" t="s">
        <v>1518</v>
      </c>
      <c r="B601" s="377" t="s">
        <v>27</v>
      </c>
      <c r="C601" s="548"/>
      <c r="D601" s="567"/>
      <c r="E601" s="565"/>
      <c r="F601" s="565"/>
      <c r="G601" s="549" t="s">
        <v>1607</v>
      </c>
      <c r="H601" s="200" t="s">
        <v>1608</v>
      </c>
      <c r="I601" s="364" t="s">
        <v>1609</v>
      </c>
      <c r="J601" s="378">
        <v>4</v>
      </c>
      <c r="K601" s="365">
        <v>45931</v>
      </c>
      <c r="L601" s="365">
        <v>46386</v>
      </c>
      <c r="M601" s="379">
        <f t="shared" si="25"/>
        <v>65</v>
      </c>
      <c r="N601" s="366">
        <v>0</v>
      </c>
      <c r="O601" s="364" t="s">
        <v>1569</v>
      </c>
      <c r="P601" s="380">
        <f t="shared" si="23"/>
        <v>0</v>
      </c>
      <c r="Q601" s="264" t="str" cm="1">
        <f t="array" aca="1" ref="Q601" ca="1">IF(ISNUMBER(P601),IF(P601=100%,"CUMPLIDA",IF(AND(ISNUMBER(L601),ISNUMBER(INDIRECT("FECHA_"&amp;$B601,1))), IF(L601&lt;=INDIRECT("FECHA_"&amp;$B601,1),"INCUMPLIDA","PROCESO"), "VERIFICAR FECHA")),"SIN VALOR AVANCE")</f>
        <v>PROCESO</v>
      </c>
    </row>
    <row r="602" spans="1:17" ht="225.75">
      <c r="A602" s="384" t="s">
        <v>1518</v>
      </c>
      <c r="B602" s="377" t="s">
        <v>27</v>
      </c>
      <c r="C602" s="548"/>
      <c r="D602" s="567"/>
      <c r="E602" s="565"/>
      <c r="F602" s="565"/>
      <c r="G602" s="549"/>
      <c r="H602" s="200" t="s">
        <v>1608</v>
      </c>
      <c r="I602" s="364" t="s">
        <v>1610</v>
      </c>
      <c r="J602" s="378">
        <v>1</v>
      </c>
      <c r="K602" s="365">
        <v>45931</v>
      </c>
      <c r="L602" s="365">
        <v>46386</v>
      </c>
      <c r="M602" s="379">
        <f t="shared" si="25"/>
        <v>65</v>
      </c>
      <c r="N602" s="366">
        <v>0</v>
      </c>
      <c r="O602" s="364" t="s">
        <v>1606</v>
      </c>
      <c r="P602" s="380">
        <f t="shared" si="23"/>
        <v>0</v>
      </c>
      <c r="Q602" s="264" t="str" cm="1">
        <f t="array" aca="1" ref="Q602" ca="1">IF(ISNUMBER(P602),IF(P602=100%,"CUMPLIDA",IF(AND(ISNUMBER(L602),ISNUMBER(INDIRECT("FECHA_"&amp;$B602,1))), IF(L602&lt;=INDIRECT("FECHA_"&amp;$B602,1),"INCUMPLIDA","PROCESO"), "VERIFICAR FECHA")),"SIN VALOR AVANCE")</f>
        <v>PROCESO</v>
      </c>
    </row>
    <row r="603" spans="1:17" ht="165">
      <c r="A603" s="384" t="s">
        <v>1518</v>
      </c>
      <c r="B603" s="377" t="s">
        <v>27</v>
      </c>
      <c r="C603" s="548" t="s">
        <v>1611</v>
      </c>
      <c r="D603" s="567" t="s">
        <v>1520</v>
      </c>
      <c r="E603" s="565" t="s">
        <v>1612</v>
      </c>
      <c r="F603" s="565" t="s">
        <v>1613</v>
      </c>
      <c r="G603" s="195" t="s">
        <v>1614</v>
      </c>
      <c r="H603" s="200" t="s">
        <v>1615</v>
      </c>
      <c r="I603" s="364" t="s">
        <v>1600</v>
      </c>
      <c r="J603" s="378">
        <v>2</v>
      </c>
      <c r="K603" s="365">
        <v>45931</v>
      </c>
      <c r="L603" s="365">
        <v>46295</v>
      </c>
      <c r="M603" s="379">
        <f t="shared" si="25"/>
        <v>52</v>
      </c>
      <c r="N603" s="366">
        <v>0</v>
      </c>
      <c r="O603" s="364" t="s">
        <v>1569</v>
      </c>
      <c r="P603" s="380">
        <f t="shared" si="23"/>
        <v>0</v>
      </c>
      <c r="Q603" s="264" t="str" cm="1">
        <f t="array" aca="1" ref="Q603" ca="1">IF(ISNUMBER(P603),IF(P603=100%,"CUMPLIDA",IF(AND(ISNUMBER(L603),ISNUMBER(INDIRECT("FECHA_"&amp;$B603,1))), IF(L603&lt;=INDIRECT("FECHA_"&amp;$B603,1),"INCUMPLIDA","PROCESO"), "VERIFICAR FECHA")),"SIN VALOR AVANCE")</f>
        <v>PROCESO</v>
      </c>
    </row>
    <row r="604" spans="1:17" ht="150.75">
      <c r="A604" s="384" t="s">
        <v>1518</v>
      </c>
      <c r="B604" s="377" t="s">
        <v>27</v>
      </c>
      <c r="C604" s="548"/>
      <c r="D604" s="567"/>
      <c r="E604" s="565"/>
      <c r="F604" s="565"/>
      <c r="G604" s="549" t="s">
        <v>1616</v>
      </c>
      <c r="H604" s="200" t="s">
        <v>1617</v>
      </c>
      <c r="I604" s="364" t="s">
        <v>1618</v>
      </c>
      <c r="J604" s="378">
        <v>6</v>
      </c>
      <c r="K604" s="196">
        <v>45931</v>
      </c>
      <c r="L604" s="365">
        <v>46112</v>
      </c>
      <c r="M604" s="379">
        <f>(L604-K604)/7</f>
        <v>25.857142857142858</v>
      </c>
      <c r="N604" s="341">
        <v>0</v>
      </c>
      <c r="O604" s="364" t="s">
        <v>1569</v>
      </c>
      <c r="P604" s="380">
        <f t="shared" si="23"/>
        <v>0</v>
      </c>
      <c r="Q604" s="264" t="str" cm="1">
        <f t="array" aca="1" ref="Q604" ca="1">IF(ISNUMBER(P604),IF(P604=100%,"CUMPLIDA",IF(AND(ISNUMBER(L604),ISNUMBER(INDIRECT("FECHA_"&amp;$B604,1))), IF(L604&lt;=INDIRECT("FECHA_"&amp;$B604,1),"INCUMPLIDA","PROCESO"), "VERIFICAR FECHA")),"SIN VALOR AVANCE")</f>
        <v>PROCESO</v>
      </c>
    </row>
    <row r="605" spans="1:17" ht="150.75">
      <c r="A605" s="384" t="s">
        <v>1518</v>
      </c>
      <c r="B605" s="377" t="s">
        <v>27</v>
      </c>
      <c r="C605" s="548"/>
      <c r="D605" s="567"/>
      <c r="E605" s="565"/>
      <c r="F605" s="565"/>
      <c r="G605" s="549"/>
      <c r="H605" s="200" t="s">
        <v>1619</v>
      </c>
      <c r="I605" s="364" t="s">
        <v>1620</v>
      </c>
      <c r="J605" s="378">
        <v>1</v>
      </c>
      <c r="K605" s="365">
        <v>45992</v>
      </c>
      <c r="L605" s="365">
        <v>46053</v>
      </c>
      <c r="M605" s="379">
        <f>(L605-K605)/7</f>
        <v>8.7142857142857135</v>
      </c>
      <c r="N605" s="366">
        <v>0</v>
      </c>
      <c r="O605" s="364" t="s">
        <v>1569</v>
      </c>
      <c r="P605" s="380">
        <f t="shared" si="23"/>
        <v>0</v>
      </c>
      <c r="Q605" s="264" t="str" cm="1">
        <f t="array" aca="1" ref="Q605" ca="1">IF(ISNUMBER(P605),IF(P605=100%,"CUMPLIDA",IF(AND(ISNUMBER(L605),ISNUMBER(INDIRECT("FECHA_"&amp;$B605,1))), IF(L605&lt;=INDIRECT("FECHA_"&amp;$B605,1),"INCUMPLIDA","PROCESO"), "VERIFICAR FECHA")),"SIN VALOR AVANCE")</f>
        <v>PROCESO</v>
      </c>
    </row>
    <row r="606" spans="1:17" ht="150.75">
      <c r="A606" s="384" t="s">
        <v>1518</v>
      </c>
      <c r="B606" s="377" t="s">
        <v>27</v>
      </c>
      <c r="C606" s="548" t="s">
        <v>1621</v>
      </c>
      <c r="D606" s="567" t="s">
        <v>1520</v>
      </c>
      <c r="E606" s="565" t="s">
        <v>1622</v>
      </c>
      <c r="F606" s="565" t="s">
        <v>1623</v>
      </c>
      <c r="G606" s="549" t="s">
        <v>1624</v>
      </c>
      <c r="H606" s="200" t="s">
        <v>1625</v>
      </c>
      <c r="I606" s="364" t="s">
        <v>1626</v>
      </c>
      <c r="J606" s="378">
        <v>6</v>
      </c>
      <c r="K606" s="365">
        <v>45931</v>
      </c>
      <c r="L606" s="365">
        <v>46112</v>
      </c>
      <c r="M606" s="379">
        <f>+(L606-K606)/7</f>
        <v>25.857142857142858</v>
      </c>
      <c r="N606" s="366">
        <v>3</v>
      </c>
      <c r="O606" s="364" t="s">
        <v>1569</v>
      </c>
      <c r="P606" s="380">
        <f t="shared" si="23"/>
        <v>0.5</v>
      </c>
      <c r="Q606" s="264" t="str" cm="1">
        <f t="array" aca="1" ref="Q606" ca="1">IF(ISNUMBER(P606),IF(P606=100%,"CUMPLIDA",IF(AND(ISNUMBER(L606),ISNUMBER(INDIRECT("FECHA_"&amp;$B606,1))), IF(L606&lt;=INDIRECT("FECHA_"&amp;$B606,1),"INCUMPLIDA","PROCESO"), "VERIFICAR FECHA")),"SIN VALOR AVANCE")</f>
        <v>PROCESO</v>
      </c>
    </row>
    <row r="607" spans="1:17" ht="150.75">
      <c r="A607" s="384" t="s">
        <v>1518</v>
      </c>
      <c r="B607" s="377" t="s">
        <v>27</v>
      </c>
      <c r="C607" s="548"/>
      <c r="D607" s="567"/>
      <c r="E607" s="565"/>
      <c r="F607" s="565"/>
      <c r="G607" s="549"/>
      <c r="H607" s="200" t="s">
        <v>1627</v>
      </c>
      <c r="I607" s="364" t="s">
        <v>1628</v>
      </c>
      <c r="J607" s="378">
        <v>6</v>
      </c>
      <c r="K607" s="365">
        <v>45931</v>
      </c>
      <c r="L607" s="365">
        <v>46112</v>
      </c>
      <c r="M607" s="379">
        <f>(L607-K607)/7</f>
        <v>25.857142857142858</v>
      </c>
      <c r="N607" s="366">
        <v>3</v>
      </c>
      <c r="O607" s="364" t="s">
        <v>1569</v>
      </c>
      <c r="P607" s="380">
        <f t="shared" si="23"/>
        <v>0.5</v>
      </c>
      <c r="Q607" s="264" t="str" cm="1">
        <f t="array" aca="1" ref="Q607" ca="1">IF(ISNUMBER(P607),IF(P607=100%,"CUMPLIDA",IF(AND(ISNUMBER(L607),ISNUMBER(INDIRECT("FECHA_"&amp;$B607,1))), IF(L607&lt;=INDIRECT("FECHA_"&amp;$B607,1),"INCUMPLIDA","PROCESO"), "VERIFICAR FECHA")),"SIN VALOR AVANCE")</f>
        <v>PROCESO</v>
      </c>
    </row>
    <row r="608" spans="1:17" ht="150.75">
      <c r="A608" s="384" t="s">
        <v>1518</v>
      </c>
      <c r="B608" s="377" t="s">
        <v>27</v>
      </c>
      <c r="C608" s="548"/>
      <c r="D608" s="567"/>
      <c r="E608" s="565"/>
      <c r="F608" s="565"/>
      <c r="G608" s="549"/>
      <c r="H608" s="200" t="s">
        <v>1629</v>
      </c>
      <c r="I608" s="364" t="s">
        <v>644</v>
      </c>
      <c r="J608" s="378">
        <v>2</v>
      </c>
      <c r="K608" s="365">
        <v>45962</v>
      </c>
      <c r="L608" s="365">
        <v>46142</v>
      </c>
      <c r="M608" s="379">
        <f>(L608-K608)/7</f>
        <v>25.714285714285715</v>
      </c>
      <c r="N608" s="366">
        <v>0</v>
      </c>
      <c r="O608" s="364" t="s">
        <v>1569</v>
      </c>
      <c r="P608" s="380">
        <f t="shared" ref="P608:P628" si="26">N608/J608</f>
        <v>0</v>
      </c>
      <c r="Q608" s="264" t="str" cm="1">
        <f t="array" aca="1" ref="Q608" ca="1">IF(ISNUMBER(P608),IF(P608=100%,"CUMPLIDA",IF(AND(ISNUMBER(L608),ISNUMBER(INDIRECT("FECHA_"&amp;$B608,1))), IF(L608&lt;=INDIRECT("FECHA_"&amp;$B608,1),"INCUMPLIDA","PROCESO"), "VERIFICAR FECHA")),"SIN VALOR AVANCE")</f>
        <v>PROCESO</v>
      </c>
    </row>
    <row r="609" spans="1:17" ht="105.75">
      <c r="A609" s="384" t="s">
        <v>1518</v>
      </c>
      <c r="B609" s="377" t="s">
        <v>27</v>
      </c>
      <c r="C609" s="548" t="s">
        <v>1630</v>
      </c>
      <c r="D609" s="567" t="s">
        <v>1520</v>
      </c>
      <c r="E609" s="565" t="s">
        <v>1631</v>
      </c>
      <c r="F609" s="565" t="s">
        <v>1632</v>
      </c>
      <c r="G609" s="565" t="s">
        <v>1633</v>
      </c>
      <c r="H609" s="364" t="s">
        <v>1634</v>
      </c>
      <c r="I609" s="364" t="s">
        <v>1635</v>
      </c>
      <c r="J609" s="378">
        <v>1</v>
      </c>
      <c r="K609" s="365">
        <v>45931</v>
      </c>
      <c r="L609" s="365">
        <v>46021</v>
      </c>
      <c r="M609" s="379">
        <f>(L609-K609)/7</f>
        <v>12.857142857142858</v>
      </c>
      <c r="N609" s="366">
        <v>1</v>
      </c>
      <c r="O609" s="364" t="s">
        <v>1636</v>
      </c>
      <c r="P609" s="380">
        <f t="shared" si="26"/>
        <v>1</v>
      </c>
      <c r="Q609" s="264" t="str" cm="1">
        <f t="array" aca="1" ref="Q609" ca="1">IF(ISNUMBER(P609),IF(P609=100%,"CUMPLIDA",IF(AND(ISNUMBER(L609),ISNUMBER(INDIRECT("FECHA_"&amp;$B609,1))), IF(L609&lt;=INDIRECT("FECHA_"&amp;$B609,1),"INCUMPLIDA","PROCESO"), "VERIFICAR FECHA")),"SIN VALOR AVANCE")</f>
        <v>CUMPLIDA</v>
      </c>
    </row>
    <row r="610" spans="1:17" ht="105.75">
      <c r="A610" s="384" t="s">
        <v>1518</v>
      </c>
      <c r="B610" s="377" t="s">
        <v>27</v>
      </c>
      <c r="C610" s="548"/>
      <c r="D610" s="567"/>
      <c r="E610" s="565"/>
      <c r="F610" s="565"/>
      <c r="G610" s="549"/>
      <c r="H610" s="200" t="s">
        <v>1637</v>
      </c>
      <c r="I610" s="364" t="s">
        <v>1638</v>
      </c>
      <c r="J610" s="378">
        <v>6</v>
      </c>
      <c r="K610" s="365">
        <v>45931</v>
      </c>
      <c r="L610" s="365">
        <v>46112</v>
      </c>
      <c r="M610" s="379">
        <f>(L610-K610)/7</f>
        <v>25.857142857142858</v>
      </c>
      <c r="N610" s="366">
        <v>3</v>
      </c>
      <c r="O610" s="364" t="s">
        <v>1636</v>
      </c>
      <c r="P610" s="380">
        <f t="shared" si="26"/>
        <v>0.5</v>
      </c>
      <c r="Q610" s="264" t="str" cm="1">
        <f t="array" aca="1" ref="Q610" ca="1">IF(ISNUMBER(P610),IF(P610=100%,"CUMPLIDA",IF(AND(ISNUMBER(L610),ISNUMBER(INDIRECT("FECHA_"&amp;$B610,1))), IF(L610&lt;=INDIRECT("FECHA_"&amp;$B610,1),"INCUMPLIDA","PROCESO"), "VERIFICAR FECHA")),"SIN VALOR AVANCE")</f>
        <v>PROCESO</v>
      </c>
    </row>
    <row r="611" spans="1:17" ht="105.75">
      <c r="A611" s="384" t="s">
        <v>1518</v>
      </c>
      <c r="B611" s="377" t="s">
        <v>27</v>
      </c>
      <c r="C611" s="548"/>
      <c r="D611" s="567"/>
      <c r="E611" s="565"/>
      <c r="F611" s="565"/>
      <c r="G611" s="549"/>
      <c r="H611" s="200" t="s">
        <v>1639</v>
      </c>
      <c r="I611" s="364" t="s">
        <v>1640</v>
      </c>
      <c r="J611" s="378">
        <v>6</v>
      </c>
      <c r="K611" s="365">
        <v>45931</v>
      </c>
      <c r="L611" s="365">
        <v>46112</v>
      </c>
      <c r="M611" s="379">
        <f>(L611-K611)/7</f>
        <v>25.857142857142858</v>
      </c>
      <c r="N611" s="366">
        <v>3</v>
      </c>
      <c r="O611" s="364" t="s">
        <v>1636</v>
      </c>
      <c r="P611" s="380">
        <f t="shared" si="26"/>
        <v>0.5</v>
      </c>
      <c r="Q611" s="264" t="str" cm="1">
        <f t="array" aca="1" ref="Q611" ca="1">IF(ISNUMBER(P611),IF(P611=100%,"CUMPLIDA",IF(AND(ISNUMBER(L611),ISNUMBER(INDIRECT("FECHA_"&amp;$B611,1))), IF(L611&lt;=INDIRECT("FECHA_"&amp;$B611,1),"INCUMPLIDA","PROCESO"), "VERIFICAR FECHA")),"SIN VALOR AVANCE")</f>
        <v>PROCESO</v>
      </c>
    </row>
    <row r="612" spans="1:17" ht="165">
      <c r="A612" s="384" t="s">
        <v>1518</v>
      </c>
      <c r="B612" s="377" t="s">
        <v>27</v>
      </c>
      <c r="C612" s="548" t="s">
        <v>1641</v>
      </c>
      <c r="D612" s="567" t="s">
        <v>1520</v>
      </c>
      <c r="E612" s="565" t="s">
        <v>1642</v>
      </c>
      <c r="F612" s="565" t="s">
        <v>1643</v>
      </c>
      <c r="G612" s="195" t="s">
        <v>1644</v>
      </c>
      <c r="H612" s="200" t="s">
        <v>1645</v>
      </c>
      <c r="I612" s="364" t="s">
        <v>1609</v>
      </c>
      <c r="J612" s="378">
        <v>4</v>
      </c>
      <c r="K612" s="365">
        <v>45931</v>
      </c>
      <c r="L612" s="365">
        <v>46386</v>
      </c>
      <c r="M612" s="379">
        <f>+(L612-K612)/7</f>
        <v>65</v>
      </c>
      <c r="N612" s="366">
        <v>1</v>
      </c>
      <c r="O612" s="364" t="s">
        <v>1569</v>
      </c>
      <c r="P612" s="380">
        <f t="shared" si="26"/>
        <v>0.25</v>
      </c>
      <c r="Q612" s="264" t="str" cm="1">
        <f t="array" aca="1" ref="Q612" ca="1">IF(ISNUMBER(P612),IF(P612=100%,"CUMPLIDA",IF(AND(ISNUMBER(L612),ISNUMBER(INDIRECT("FECHA_"&amp;$B612,1))), IF(L612&lt;=INDIRECT("FECHA_"&amp;$B612,1),"INCUMPLIDA","PROCESO"), "VERIFICAR FECHA")),"SIN VALOR AVANCE")</f>
        <v>PROCESO</v>
      </c>
    </row>
    <row r="613" spans="1:17" ht="135">
      <c r="A613" s="384" t="s">
        <v>1518</v>
      </c>
      <c r="B613" s="377" t="s">
        <v>27</v>
      </c>
      <c r="C613" s="548"/>
      <c r="D613" s="567"/>
      <c r="E613" s="565"/>
      <c r="F613" s="565"/>
      <c r="G613" s="195" t="s">
        <v>1646</v>
      </c>
      <c r="H613" s="200" t="s">
        <v>1647</v>
      </c>
      <c r="I613" s="364" t="s">
        <v>1648</v>
      </c>
      <c r="J613" s="378">
        <v>1</v>
      </c>
      <c r="K613" s="365">
        <v>46266</v>
      </c>
      <c r="L613" s="365">
        <v>46418</v>
      </c>
      <c r="M613" s="379">
        <f>(L613-K613)/7</f>
        <v>21.714285714285715</v>
      </c>
      <c r="N613" s="366">
        <v>0</v>
      </c>
      <c r="O613" s="364" t="s">
        <v>1649</v>
      </c>
      <c r="P613" s="380">
        <f t="shared" si="26"/>
        <v>0</v>
      </c>
      <c r="Q613" s="264" t="str" cm="1">
        <f t="array" aca="1" ref="Q613" ca="1">IF(ISNUMBER(P613),IF(P613=100%,"CUMPLIDA",IF(AND(ISNUMBER(L613),ISNUMBER(INDIRECT("FECHA_"&amp;$B613,1))), IF(L613&lt;=INDIRECT("FECHA_"&amp;$B613,1),"INCUMPLIDA","PROCESO"), "VERIFICAR FECHA")),"SIN VALOR AVANCE")</f>
        <v>PROCESO</v>
      </c>
    </row>
    <row r="614" spans="1:17" ht="150.75">
      <c r="A614" s="384" t="s">
        <v>1518</v>
      </c>
      <c r="B614" s="377" t="s">
        <v>27</v>
      </c>
      <c r="C614" s="548"/>
      <c r="D614" s="567"/>
      <c r="E614" s="565"/>
      <c r="F614" s="565"/>
      <c r="G614" s="549" t="s">
        <v>1650</v>
      </c>
      <c r="H614" s="200" t="s">
        <v>1651</v>
      </c>
      <c r="I614" s="364" t="s">
        <v>1541</v>
      </c>
      <c r="J614" s="378">
        <v>2</v>
      </c>
      <c r="K614" s="365">
        <v>45931</v>
      </c>
      <c r="L614" s="365">
        <v>46142</v>
      </c>
      <c r="M614" s="379">
        <f>(L614-K614)/7</f>
        <v>30.142857142857142</v>
      </c>
      <c r="N614" s="366">
        <v>1</v>
      </c>
      <c r="O614" s="364" t="s">
        <v>1569</v>
      </c>
      <c r="P614" s="380">
        <f t="shared" si="26"/>
        <v>0.5</v>
      </c>
      <c r="Q614" s="264" t="str" cm="1">
        <f t="array" aca="1" ref="Q614" ca="1">IF(ISNUMBER(P614),IF(P614=100%,"CUMPLIDA",IF(AND(ISNUMBER(L614),ISNUMBER(INDIRECT("FECHA_"&amp;$B614,1))), IF(L614&lt;=INDIRECT("FECHA_"&amp;$B614,1),"INCUMPLIDA","PROCESO"), "VERIFICAR FECHA")),"SIN VALOR AVANCE")</f>
        <v>PROCESO</v>
      </c>
    </row>
    <row r="615" spans="1:17" ht="150.75">
      <c r="A615" s="384" t="s">
        <v>1518</v>
      </c>
      <c r="B615" s="377" t="s">
        <v>27</v>
      </c>
      <c r="C615" s="548"/>
      <c r="D615" s="567"/>
      <c r="E615" s="565"/>
      <c r="F615" s="565"/>
      <c r="G615" s="549"/>
      <c r="H615" s="200" t="s">
        <v>1652</v>
      </c>
      <c r="I615" s="364" t="s">
        <v>1544</v>
      </c>
      <c r="J615" s="378">
        <v>6</v>
      </c>
      <c r="K615" s="365">
        <v>45931</v>
      </c>
      <c r="L615" s="365">
        <v>46142</v>
      </c>
      <c r="M615" s="379">
        <f>+(L615-K615)/7</f>
        <v>30.142857142857142</v>
      </c>
      <c r="N615" s="366">
        <v>1</v>
      </c>
      <c r="O615" s="364" t="s">
        <v>1569</v>
      </c>
      <c r="P615" s="380">
        <f t="shared" si="26"/>
        <v>0.16666666666666666</v>
      </c>
      <c r="Q615" s="264" t="str" cm="1">
        <f t="array" aca="1" ref="Q615" ca="1">IF(ISNUMBER(P615),IF(P615=100%,"CUMPLIDA",IF(AND(ISNUMBER(L615),ISNUMBER(INDIRECT("FECHA_"&amp;$B615,1))), IF(L615&lt;=INDIRECT("FECHA_"&amp;$B615,1),"INCUMPLIDA","PROCESO"), "VERIFICAR FECHA")),"SIN VALOR AVANCE")</f>
        <v>PROCESO</v>
      </c>
    </row>
    <row r="616" spans="1:17" ht="60">
      <c r="A616" s="384" t="s">
        <v>1518</v>
      </c>
      <c r="B616" s="377" t="s">
        <v>27</v>
      </c>
      <c r="C616" s="548" t="s">
        <v>1653</v>
      </c>
      <c r="D616" s="567" t="s">
        <v>1520</v>
      </c>
      <c r="E616" s="565" t="s">
        <v>1654</v>
      </c>
      <c r="F616" s="565" t="s">
        <v>1655</v>
      </c>
      <c r="G616" s="549" t="s">
        <v>1656</v>
      </c>
      <c r="H616" s="200" t="s">
        <v>1657</v>
      </c>
      <c r="I616" s="364" t="s">
        <v>1658</v>
      </c>
      <c r="J616" s="378">
        <v>2</v>
      </c>
      <c r="K616" s="365">
        <v>45931</v>
      </c>
      <c r="L616" s="365">
        <v>46326</v>
      </c>
      <c r="M616" s="379">
        <f>+(L616-K616)/7</f>
        <v>56.428571428571431</v>
      </c>
      <c r="N616" s="366">
        <v>0</v>
      </c>
      <c r="O616" s="364" t="s">
        <v>1659</v>
      </c>
      <c r="P616" s="380">
        <f t="shared" si="26"/>
        <v>0</v>
      </c>
      <c r="Q616" s="264" t="str" cm="1">
        <f t="array" aca="1" ref="Q616" ca="1">IF(ISNUMBER(P616),IF(P616=100%,"CUMPLIDA",IF(AND(ISNUMBER(L616),ISNUMBER(INDIRECT("FECHA_"&amp;$B616,1))), IF(L616&lt;=INDIRECT("FECHA_"&amp;$B616,1),"INCUMPLIDA","PROCESO"), "VERIFICAR FECHA")),"SIN VALOR AVANCE")</f>
        <v>PROCESO</v>
      </c>
    </row>
    <row r="617" spans="1:17" ht="45.75">
      <c r="A617" s="384" t="s">
        <v>1518</v>
      </c>
      <c r="B617" s="377" t="s">
        <v>27</v>
      </c>
      <c r="C617" s="548"/>
      <c r="D617" s="567"/>
      <c r="E617" s="565"/>
      <c r="F617" s="565"/>
      <c r="G617" s="549"/>
      <c r="H617" s="200" t="s">
        <v>1660</v>
      </c>
      <c r="I617" s="364" t="s">
        <v>1661</v>
      </c>
      <c r="J617" s="378">
        <v>2</v>
      </c>
      <c r="K617" s="365">
        <v>45931</v>
      </c>
      <c r="L617" s="365">
        <v>46142</v>
      </c>
      <c r="M617" s="379">
        <f>+(L617-K617)/7</f>
        <v>30.142857142857142</v>
      </c>
      <c r="N617" s="366">
        <v>0</v>
      </c>
      <c r="O617" s="364" t="s">
        <v>1659</v>
      </c>
      <c r="P617" s="380">
        <f t="shared" si="26"/>
        <v>0</v>
      </c>
      <c r="Q617" s="264" t="str" cm="1">
        <f t="array" aca="1" ref="Q617" ca="1">IF(ISNUMBER(P617),IF(P617=100%,"CUMPLIDA",IF(AND(ISNUMBER(L617),ISNUMBER(INDIRECT("FECHA_"&amp;$B617,1))), IF(L617&lt;=INDIRECT("FECHA_"&amp;$B617,1),"INCUMPLIDA","PROCESO"), "VERIFICAR FECHA")),"SIN VALOR AVANCE")</f>
        <v>PROCESO</v>
      </c>
    </row>
    <row r="618" spans="1:17" ht="45.75">
      <c r="A618" s="384" t="s">
        <v>1518</v>
      </c>
      <c r="B618" s="377" t="s">
        <v>27</v>
      </c>
      <c r="C618" s="548"/>
      <c r="D618" s="567"/>
      <c r="E618" s="565"/>
      <c r="F618" s="565"/>
      <c r="G618" s="195" t="s">
        <v>1662</v>
      </c>
      <c r="H618" s="200" t="s">
        <v>1663</v>
      </c>
      <c r="I618" s="364" t="s">
        <v>1544</v>
      </c>
      <c r="J618" s="378">
        <v>6</v>
      </c>
      <c r="K618" s="365">
        <v>45931</v>
      </c>
      <c r="L618" s="365">
        <v>46142</v>
      </c>
      <c r="M618" s="379">
        <f>+(L618-K618)/7</f>
        <v>30.142857142857142</v>
      </c>
      <c r="N618" s="366">
        <v>0</v>
      </c>
      <c r="O618" s="364" t="s">
        <v>1659</v>
      </c>
      <c r="P618" s="380">
        <f t="shared" si="26"/>
        <v>0</v>
      </c>
      <c r="Q618" s="264" t="str" cm="1">
        <f t="array" aca="1" ref="Q618" ca="1">IF(ISNUMBER(P618),IF(P618=100%,"CUMPLIDA",IF(AND(ISNUMBER(L618),ISNUMBER(INDIRECT("FECHA_"&amp;$B618,1))), IF(L618&lt;=INDIRECT("FECHA_"&amp;$B618,1),"INCUMPLIDA","PROCESO"), "VERIFICAR FECHA")),"SIN VALOR AVANCE")</f>
        <v>PROCESO</v>
      </c>
    </row>
    <row r="619" spans="1:17" ht="106.5">
      <c r="A619" s="384" t="s">
        <v>1518</v>
      </c>
      <c r="B619" s="377" t="s">
        <v>27</v>
      </c>
      <c r="C619" s="548"/>
      <c r="D619" s="567"/>
      <c r="E619" s="565"/>
      <c r="F619" s="565"/>
      <c r="G619" s="195" t="s">
        <v>1664</v>
      </c>
      <c r="H619" s="200" t="s">
        <v>1665</v>
      </c>
      <c r="I619" s="364" t="s">
        <v>1666</v>
      </c>
      <c r="J619" s="378">
        <v>1</v>
      </c>
      <c r="K619" s="365">
        <v>46266</v>
      </c>
      <c r="L619" s="365">
        <v>46418</v>
      </c>
      <c r="M619" s="379">
        <f>+(L619-K619)/7</f>
        <v>21.714285714285715</v>
      </c>
      <c r="N619" s="366">
        <v>0</v>
      </c>
      <c r="O619" s="364" t="s">
        <v>1649</v>
      </c>
      <c r="P619" s="380">
        <f t="shared" si="26"/>
        <v>0</v>
      </c>
      <c r="Q619" s="264" t="str" cm="1">
        <f t="array" aca="1" ref="Q619" ca="1">IF(ISNUMBER(P619),IF(P619=100%,"CUMPLIDA",IF(AND(ISNUMBER(L619),ISNUMBER(INDIRECT("FECHA_"&amp;$B619,1))), IF(L619&lt;=INDIRECT("FECHA_"&amp;$B619,1),"INCUMPLIDA","PROCESO"), "VERIFICAR FECHA")),"SIN VALOR AVANCE")</f>
        <v>PROCESO</v>
      </c>
    </row>
    <row r="620" spans="1:17" ht="214.5">
      <c r="A620" s="357" t="s">
        <v>1518</v>
      </c>
      <c r="B620" s="377" t="s">
        <v>27</v>
      </c>
      <c r="C620" s="548" t="s">
        <v>1667</v>
      </c>
      <c r="D620" s="548" t="s">
        <v>1668</v>
      </c>
      <c r="E620" s="549" t="s">
        <v>1669</v>
      </c>
      <c r="F620" s="549" t="s">
        <v>1670</v>
      </c>
      <c r="G620" s="195" t="s">
        <v>1671</v>
      </c>
      <c r="H620" s="200" t="s">
        <v>1672</v>
      </c>
      <c r="I620" s="200" t="s">
        <v>1673</v>
      </c>
      <c r="J620" s="265">
        <v>1</v>
      </c>
      <c r="K620" s="194">
        <v>46024</v>
      </c>
      <c r="L620" s="194">
        <v>46387</v>
      </c>
      <c r="M620" s="307">
        <f t="shared" ref="M620" si="27">(L620-K620)/7</f>
        <v>51.857142857142854</v>
      </c>
      <c r="N620" s="366">
        <v>0</v>
      </c>
      <c r="O620" s="313" t="s">
        <v>1674</v>
      </c>
      <c r="P620" s="380">
        <f t="shared" si="26"/>
        <v>0</v>
      </c>
      <c r="Q620" s="264" t="str" cm="1">
        <f t="array" aca="1" ref="Q620" ca="1">IF(ISNUMBER(P620),IF(P620=100%,"CUMPLIDA",IF(AND(ISNUMBER(L620),ISNUMBER(INDIRECT("FECHA_"&amp;$B620,1))), IF(L620&lt;=INDIRECT("FECHA_"&amp;$B620,1),"INCUMPLIDA","PROCESO"), "VERIFICAR FECHA")),"SIN VALOR AVANCE")</f>
        <v>PROCESO</v>
      </c>
    </row>
    <row r="621" spans="1:17" ht="90">
      <c r="A621" s="384" t="s">
        <v>1518</v>
      </c>
      <c r="B621" s="377" t="s">
        <v>27</v>
      </c>
      <c r="C621" s="548"/>
      <c r="D621" s="548"/>
      <c r="E621" s="549"/>
      <c r="F621" s="549"/>
      <c r="G621" s="195"/>
      <c r="H621" s="200" t="s">
        <v>1675</v>
      </c>
      <c r="I621" s="200" t="s">
        <v>1676</v>
      </c>
      <c r="J621" s="265">
        <v>1</v>
      </c>
      <c r="K621" s="194">
        <v>46024</v>
      </c>
      <c r="L621" s="194">
        <v>46234</v>
      </c>
      <c r="M621" s="307">
        <f>(L621-K621)/7</f>
        <v>30</v>
      </c>
      <c r="N621" s="366">
        <v>0</v>
      </c>
      <c r="O621" s="200" t="s">
        <v>1677</v>
      </c>
      <c r="P621" s="380">
        <f t="shared" si="26"/>
        <v>0</v>
      </c>
      <c r="Q621" s="264" t="str" cm="1">
        <f t="array" aca="1" ref="Q621" ca="1">IF(ISNUMBER(P621),IF(P621=100%,"CUMPLIDA",IF(AND(ISNUMBER(L621),ISNUMBER(INDIRECT("FECHA_"&amp;$B621,1))), IF(L621&lt;=INDIRECT("FECHA_"&amp;$B621,1),"INCUMPLIDA","PROCESO"), "VERIFICAR FECHA")),"SIN VALOR AVANCE")</f>
        <v>PROCESO</v>
      </c>
    </row>
    <row r="622" spans="1:17" ht="135">
      <c r="A622" s="384" t="s">
        <v>1518</v>
      </c>
      <c r="B622" s="377" t="s">
        <v>27</v>
      </c>
      <c r="C622" s="542" t="s">
        <v>1667</v>
      </c>
      <c r="D622" s="568" t="s">
        <v>1678</v>
      </c>
      <c r="E622" s="571" t="s">
        <v>1679</v>
      </c>
      <c r="F622" s="571" t="s">
        <v>1680</v>
      </c>
      <c r="G622" s="195" t="s">
        <v>1681</v>
      </c>
      <c r="H622" s="200" t="s">
        <v>1682</v>
      </c>
      <c r="I622" s="364" t="s">
        <v>1683</v>
      </c>
      <c r="J622" s="378">
        <v>1</v>
      </c>
      <c r="K622" s="365">
        <v>46024</v>
      </c>
      <c r="L622" s="365">
        <v>46387</v>
      </c>
      <c r="M622" s="379">
        <f t="shared" ref="M622:M659" si="28">(L622-K622)/7</f>
        <v>51.857142857142854</v>
      </c>
      <c r="N622" s="366">
        <v>0</v>
      </c>
      <c r="O622" s="364" t="s">
        <v>1684</v>
      </c>
      <c r="P622" s="380">
        <f t="shared" si="26"/>
        <v>0</v>
      </c>
      <c r="Q622" s="264" t="str" cm="1">
        <f t="array" aca="1" ref="Q622" ca="1">IF(ISNUMBER(P622),IF(P622=100%,"CUMPLIDA",IF(AND(ISNUMBER(L622),ISNUMBER(INDIRECT("FECHA_"&amp;$B622,1))), IF(L622&lt;=INDIRECT("FECHA_"&amp;$B622,1),"INCUMPLIDA","PROCESO"), "VERIFICAR FECHA")),"SIN VALOR AVANCE")</f>
        <v>PROCESO</v>
      </c>
    </row>
    <row r="623" spans="1:17" ht="105">
      <c r="A623" s="384" t="s">
        <v>1518</v>
      </c>
      <c r="B623" s="377" t="s">
        <v>27</v>
      </c>
      <c r="C623" s="543"/>
      <c r="D623" s="569"/>
      <c r="E623" s="572"/>
      <c r="F623" s="572"/>
      <c r="G623" s="195"/>
      <c r="H623" s="200" t="s">
        <v>1685</v>
      </c>
      <c r="I623" s="364" t="s">
        <v>1686</v>
      </c>
      <c r="J623" s="378">
        <v>14</v>
      </c>
      <c r="K623" s="365">
        <v>46024</v>
      </c>
      <c r="L623" s="365">
        <v>46387</v>
      </c>
      <c r="M623" s="379">
        <f t="shared" si="28"/>
        <v>51.857142857142854</v>
      </c>
      <c r="N623" s="366">
        <v>0</v>
      </c>
      <c r="O623" s="364" t="s">
        <v>1684</v>
      </c>
      <c r="P623" s="380">
        <f t="shared" si="26"/>
        <v>0</v>
      </c>
      <c r="Q623" s="264" t="str" cm="1">
        <f t="array" aca="1" ref="Q623" ca="1">IF(ISNUMBER(P623),IF(P623=100%,"CUMPLIDA",IF(AND(ISNUMBER(L623),ISNUMBER(INDIRECT("FECHA_"&amp;$B623,1))), IF(L623&lt;=INDIRECT("FECHA_"&amp;$B623,1),"INCUMPLIDA","PROCESO"), "VERIFICAR FECHA")),"SIN VALOR AVANCE")</f>
        <v>PROCESO</v>
      </c>
    </row>
    <row r="624" spans="1:17" ht="120">
      <c r="A624" s="384" t="s">
        <v>1518</v>
      </c>
      <c r="B624" s="377" t="s">
        <v>27</v>
      </c>
      <c r="C624" s="544"/>
      <c r="D624" s="570"/>
      <c r="E624" s="573"/>
      <c r="F624" s="573"/>
      <c r="G624" s="195" t="s">
        <v>1687</v>
      </c>
      <c r="H624" s="200" t="s">
        <v>1675</v>
      </c>
      <c r="I624" s="364" t="s">
        <v>1676</v>
      </c>
      <c r="J624" s="378">
        <v>1</v>
      </c>
      <c r="K624" s="365">
        <v>46024</v>
      </c>
      <c r="L624" s="365">
        <v>46234</v>
      </c>
      <c r="M624" s="379">
        <f t="shared" si="28"/>
        <v>30</v>
      </c>
      <c r="N624" s="366">
        <v>0</v>
      </c>
      <c r="O624" s="364" t="s">
        <v>1688</v>
      </c>
      <c r="P624" s="380">
        <f t="shared" si="26"/>
        <v>0</v>
      </c>
      <c r="Q624" s="264" t="str" cm="1">
        <f t="array" aca="1" ref="Q624" ca="1">IF(ISNUMBER(P624),IF(P624=100%,"CUMPLIDA",IF(AND(ISNUMBER(L624),ISNUMBER(INDIRECT("FECHA_"&amp;$B624,1))), IF(L624&lt;=INDIRECT("FECHA_"&amp;$B624,1),"INCUMPLIDA","PROCESO"), "VERIFICAR FECHA")),"SIN VALOR AVANCE")</f>
        <v>PROCESO</v>
      </c>
    </row>
    <row r="625" spans="1:17" ht="243.75">
      <c r="A625" s="384" t="s">
        <v>1518</v>
      </c>
      <c r="B625" s="377" t="s">
        <v>27</v>
      </c>
      <c r="C625" s="317" t="s">
        <v>1667</v>
      </c>
      <c r="D625" s="317" t="s">
        <v>1689</v>
      </c>
      <c r="E625" s="308" t="s">
        <v>1690</v>
      </c>
      <c r="F625" s="308" t="s">
        <v>1691</v>
      </c>
      <c r="G625" s="300" t="s">
        <v>1692</v>
      </c>
      <c r="H625" s="200" t="s">
        <v>1693</v>
      </c>
      <c r="I625" s="301" t="s">
        <v>1694</v>
      </c>
      <c r="J625" s="378">
        <v>28</v>
      </c>
      <c r="K625" s="365">
        <v>46024</v>
      </c>
      <c r="L625" s="365">
        <v>46387</v>
      </c>
      <c r="M625" s="379">
        <f t="shared" si="28"/>
        <v>51.857142857142854</v>
      </c>
      <c r="N625" s="366">
        <v>0</v>
      </c>
      <c r="O625" s="301" t="s">
        <v>1695</v>
      </c>
      <c r="P625" s="380">
        <f t="shared" si="26"/>
        <v>0</v>
      </c>
      <c r="Q625" s="264" t="str" cm="1">
        <f t="array" aca="1" ref="Q625" ca="1">IF(ISNUMBER(P625),IF(P625=100%,"CUMPLIDA",IF(AND(ISNUMBER(L625),ISNUMBER(INDIRECT("FECHA_"&amp;$B625,1))), IF(L625&lt;=INDIRECT("FECHA_"&amp;$B625,1),"INCUMPLIDA","PROCESO"), "VERIFICAR FECHA")),"SIN VALOR AVANCE")</f>
        <v>PROCESO</v>
      </c>
    </row>
    <row r="626" spans="1:17" ht="243.75">
      <c r="A626" s="384" t="s">
        <v>1518</v>
      </c>
      <c r="B626" s="377" t="s">
        <v>27</v>
      </c>
      <c r="C626" s="317" t="s">
        <v>1667</v>
      </c>
      <c r="D626" s="317" t="s">
        <v>1696</v>
      </c>
      <c r="E626" s="308" t="s">
        <v>1697</v>
      </c>
      <c r="F626" s="308" t="s">
        <v>1698</v>
      </c>
      <c r="G626" s="300" t="s">
        <v>1699</v>
      </c>
      <c r="H626" s="200" t="s">
        <v>1700</v>
      </c>
      <c r="I626" s="301" t="s">
        <v>1701</v>
      </c>
      <c r="J626" s="378">
        <v>2</v>
      </c>
      <c r="K626" s="365">
        <v>46024</v>
      </c>
      <c r="L626" s="365">
        <v>46387</v>
      </c>
      <c r="M626" s="379">
        <f t="shared" si="28"/>
        <v>51.857142857142854</v>
      </c>
      <c r="N626" s="366">
        <v>0</v>
      </c>
      <c r="O626" s="301" t="s">
        <v>1702</v>
      </c>
      <c r="P626" s="380">
        <f t="shared" si="26"/>
        <v>0</v>
      </c>
      <c r="Q626" s="264" t="str" cm="1">
        <f t="array" aca="1" ref="Q626" ca="1">IF(ISNUMBER(P626),IF(P626=100%,"CUMPLIDA",IF(AND(ISNUMBER(L626),ISNUMBER(INDIRECT("FECHA_"&amp;$B626,1))), IF(L626&lt;=INDIRECT("FECHA_"&amp;$B626,1),"INCUMPLIDA","PROCESO"), "VERIFICAR FECHA")),"SIN VALOR AVANCE")</f>
        <v>PROCESO</v>
      </c>
    </row>
    <row r="627" spans="1:17" ht="244.5">
      <c r="A627" s="384" t="s">
        <v>1518</v>
      </c>
      <c r="B627" s="377" t="s">
        <v>27</v>
      </c>
      <c r="C627" s="317" t="s">
        <v>1667</v>
      </c>
      <c r="D627" s="317" t="s">
        <v>1703</v>
      </c>
      <c r="E627" s="308" t="s">
        <v>1704</v>
      </c>
      <c r="F627" s="308" t="s">
        <v>1705</v>
      </c>
      <c r="G627" s="300" t="s">
        <v>1706</v>
      </c>
      <c r="H627" s="200" t="s">
        <v>1707</v>
      </c>
      <c r="I627" s="301" t="s">
        <v>1708</v>
      </c>
      <c r="J627" s="378">
        <v>14</v>
      </c>
      <c r="K627" s="365">
        <v>46024</v>
      </c>
      <c r="L627" s="365">
        <v>46387</v>
      </c>
      <c r="M627" s="379">
        <f t="shared" si="28"/>
        <v>51.857142857142854</v>
      </c>
      <c r="N627" s="366">
        <v>0</v>
      </c>
      <c r="O627" s="301" t="s">
        <v>1709</v>
      </c>
      <c r="P627" s="380">
        <f t="shared" si="26"/>
        <v>0</v>
      </c>
      <c r="Q627" s="264" t="str" cm="1">
        <f t="array" aca="1" ref="Q627" ca="1">IF(ISNUMBER(P627),IF(P627=100%,"CUMPLIDA",IF(AND(ISNUMBER(L627),ISNUMBER(INDIRECT("FECHA_"&amp;$B627,1))), IF(L627&lt;=INDIRECT("FECHA_"&amp;$B627,1),"INCUMPLIDA","PROCESO"), "VERIFICAR FECHA")),"SIN VALOR AVANCE")</f>
        <v>PROCESO</v>
      </c>
    </row>
    <row r="628" spans="1:17" ht="99.75">
      <c r="A628" s="384" t="s">
        <v>1518</v>
      </c>
      <c r="B628" s="377" t="s">
        <v>27</v>
      </c>
      <c r="C628" s="548" t="s">
        <v>1667</v>
      </c>
      <c r="D628" s="548" t="s">
        <v>1710</v>
      </c>
      <c r="E628" s="549" t="s">
        <v>1711</v>
      </c>
      <c r="F628" s="549" t="s">
        <v>1712</v>
      </c>
      <c r="G628" s="195" t="s">
        <v>1713</v>
      </c>
      <c r="H628" s="200" t="s">
        <v>1714</v>
      </c>
      <c r="I628" s="200" t="s">
        <v>1715</v>
      </c>
      <c r="J628" s="265">
        <v>1</v>
      </c>
      <c r="K628" s="194">
        <v>46024</v>
      </c>
      <c r="L628" s="194">
        <v>46264</v>
      </c>
      <c r="M628" s="307">
        <f t="shared" si="28"/>
        <v>34.285714285714285</v>
      </c>
      <c r="N628" s="366">
        <v>0</v>
      </c>
      <c r="O628" s="313" t="s">
        <v>1716</v>
      </c>
      <c r="P628" s="380">
        <f t="shared" si="26"/>
        <v>0</v>
      </c>
      <c r="Q628" s="264" t="str" cm="1">
        <f t="array" aca="1" ref="Q628" ca="1">IF(ISNUMBER(P628),IF(P628=100%,"CUMPLIDA",IF(AND(ISNUMBER(L628),ISNUMBER(INDIRECT("FECHA_"&amp;$B628,1))), IF(L628&lt;=INDIRECT("FECHA_"&amp;$B628,1),"INCUMPLIDA","PROCESO"), "VERIFICAR FECHA")),"SIN VALOR AVANCE")</f>
        <v>PROCESO</v>
      </c>
    </row>
    <row r="629" spans="1:17" ht="105">
      <c r="A629" s="384" t="s">
        <v>1518</v>
      </c>
      <c r="B629" s="377" t="s">
        <v>27</v>
      </c>
      <c r="C629" s="548"/>
      <c r="D629" s="548"/>
      <c r="E629" s="549"/>
      <c r="F629" s="549"/>
      <c r="G629" s="195" t="s">
        <v>1717</v>
      </c>
      <c r="H629" s="200" t="s">
        <v>1718</v>
      </c>
      <c r="I629" s="200" t="s">
        <v>1719</v>
      </c>
      <c r="J629" s="265">
        <v>1</v>
      </c>
      <c r="K629" s="194">
        <v>46024</v>
      </c>
      <c r="L629" s="194">
        <v>46264</v>
      </c>
      <c r="M629" s="307">
        <f t="shared" si="28"/>
        <v>34.285714285714285</v>
      </c>
      <c r="N629" s="366">
        <v>0</v>
      </c>
      <c r="O629" s="200" t="s">
        <v>1716</v>
      </c>
      <c r="P629" s="380">
        <f>N629/J629</f>
        <v>0</v>
      </c>
      <c r="Q629" s="264" t="str" cm="1">
        <f t="array" aca="1" ref="Q629" ca="1">IF(ISNUMBER(P629),IF(P629=100%,"CUMPLIDA",IF(AND(ISNUMBER(L629),ISNUMBER(INDIRECT("FECHA_"&amp;$B629,1))), IF(L629&lt;=INDIRECT("FECHA_"&amp;$B629,1),"INCUMPLIDA","PROCESO"), "VERIFICAR FECHA")),"SIN VALOR AVANCE")</f>
        <v>PROCESO</v>
      </c>
    </row>
    <row r="630" spans="1:17" ht="85.5">
      <c r="A630" s="384" t="s">
        <v>1518</v>
      </c>
      <c r="B630" s="377" t="s">
        <v>27</v>
      </c>
      <c r="C630" s="548" t="s">
        <v>1667</v>
      </c>
      <c r="D630" s="548" t="s">
        <v>1720</v>
      </c>
      <c r="E630" s="549" t="s">
        <v>1721</v>
      </c>
      <c r="F630" s="549" t="s">
        <v>1722</v>
      </c>
      <c r="G630" s="557" t="s">
        <v>1723</v>
      </c>
      <c r="H630" s="200" t="s">
        <v>1724</v>
      </c>
      <c r="I630" s="200" t="s">
        <v>1725</v>
      </c>
      <c r="J630" s="265">
        <v>2</v>
      </c>
      <c r="K630" s="194">
        <v>46024</v>
      </c>
      <c r="L630" s="194">
        <v>46387</v>
      </c>
      <c r="M630" s="307">
        <f t="shared" si="28"/>
        <v>51.857142857142854</v>
      </c>
      <c r="N630" s="366">
        <v>0</v>
      </c>
      <c r="O630" s="313" t="s">
        <v>1684</v>
      </c>
      <c r="P630" s="380">
        <f t="shared" ref="P630" si="29">N630/J630</f>
        <v>0</v>
      </c>
      <c r="Q630" s="264" t="str" cm="1">
        <f t="array" aca="1" ref="Q630" ca="1">IF(ISNUMBER(P630),IF(P630=100%,"CUMPLIDA",IF(AND(ISNUMBER(L630),ISNUMBER(INDIRECT("FECHA_"&amp;$B630,1))), IF(L630&lt;=INDIRECT("FECHA_"&amp;$B630,1),"INCUMPLIDA","PROCESO"), "VERIFICAR FECHA")),"SIN VALOR AVANCE")</f>
        <v>PROCESO</v>
      </c>
    </row>
    <row r="631" spans="1:17" ht="120">
      <c r="A631" s="384" t="s">
        <v>1518</v>
      </c>
      <c r="B631" s="377" t="s">
        <v>27</v>
      </c>
      <c r="C631" s="548"/>
      <c r="D631" s="548"/>
      <c r="E631" s="549"/>
      <c r="F631" s="549"/>
      <c r="G631" s="559"/>
      <c r="H631" s="200" t="s">
        <v>1726</v>
      </c>
      <c r="I631" s="200" t="s">
        <v>1727</v>
      </c>
      <c r="J631" s="265">
        <v>1</v>
      </c>
      <c r="K631" s="194">
        <v>46024</v>
      </c>
      <c r="L631" s="194">
        <v>46387</v>
      </c>
      <c r="M631" s="307">
        <f t="shared" si="28"/>
        <v>51.857142857142854</v>
      </c>
      <c r="N631" s="366">
        <v>0</v>
      </c>
      <c r="O631" s="200" t="s">
        <v>1728</v>
      </c>
      <c r="P631" s="380">
        <f>N631/J631</f>
        <v>0</v>
      </c>
      <c r="Q631" s="264" t="str" cm="1">
        <f t="array" aca="1" ref="Q631" ca="1">IF(ISNUMBER(P631),IF(P631=100%,"CUMPLIDA",IF(AND(ISNUMBER(L631),ISNUMBER(INDIRECT("FECHA_"&amp;$B631,1))), IF(L631&lt;=INDIRECT("FECHA_"&amp;$B631,1),"INCUMPLIDA","PROCESO"), "VERIFICAR FECHA")),"SIN VALOR AVANCE")</f>
        <v>PROCESO</v>
      </c>
    </row>
    <row r="632" spans="1:17" ht="99.75">
      <c r="A632" s="384" t="s">
        <v>1518</v>
      </c>
      <c r="B632" s="377" t="s">
        <v>27</v>
      </c>
      <c r="C632" s="548" t="s">
        <v>1667</v>
      </c>
      <c r="D632" s="548" t="s">
        <v>1729</v>
      </c>
      <c r="E632" s="549" t="s">
        <v>1730</v>
      </c>
      <c r="F632" s="549" t="s">
        <v>1731</v>
      </c>
      <c r="G632" s="557" t="s">
        <v>1732</v>
      </c>
      <c r="H632" s="200" t="s">
        <v>1733</v>
      </c>
      <c r="I632" s="200" t="s">
        <v>1734</v>
      </c>
      <c r="J632" s="265">
        <v>1</v>
      </c>
      <c r="K632" s="194">
        <v>46029</v>
      </c>
      <c r="L632" s="194">
        <v>46599</v>
      </c>
      <c r="M632" s="307">
        <f t="shared" si="28"/>
        <v>81.428571428571431</v>
      </c>
      <c r="N632" s="366">
        <v>0</v>
      </c>
      <c r="O632" s="313" t="s">
        <v>1735</v>
      </c>
      <c r="P632" s="380">
        <f t="shared" ref="P632:P695" si="30">N632/J632</f>
        <v>0</v>
      </c>
      <c r="Q632" s="264" t="str" cm="1">
        <f t="array" aca="1" ref="Q632" ca="1">IF(ISNUMBER(P632),IF(P632=100%,"CUMPLIDA",IF(AND(ISNUMBER(L632),ISNUMBER(INDIRECT("FECHA_"&amp;$B632,1))), IF(L632&lt;=INDIRECT("FECHA_"&amp;$B632,1),"INCUMPLIDA","PROCESO"), "VERIFICAR FECHA")),"SIN VALOR AVANCE")</f>
        <v>PROCESO</v>
      </c>
    </row>
    <row r="633" spans="1:17" ht="120">
      <c r="A633" s="384" t="s">
        <v>1518</v>
      </c>
      <c r="B633" s="377" t="s">
        <v>27</v>
      </c>
      <c r="C633" s="548"/>
      <c r="D633" s="548"/>
      <c r="E633" s="549"/>
      <c r="F633" s="549"/>
      <c r="G633" s="559"/>
      <c r="H633" s="200" t="s">
        <v>1736</v>
      </c>
      <c r="I633" s="200" t="s">
        <v>1737</v>
      </c>
      <c r="J633" s="265">
        <v>1</v>
      </c>
      <c r="K633" s="194">
        <v>46029</v>
      </c>
      <c r="L633" s="194">
        <v>46599</v>
      </c>
      <c r="M633" s="307">
        <f t="shared" si="28"/>
        <v>81.428571428571431</v>
      </c>
      <c r="N633" s="366">
        <v>0</v>
      </c>
      <c r="O633" s="200" t="s">
        <v>1738</v>
      </c>
      <c r="P633" s="380">
        <f t="shared" si="30"/>
        <v>0</v>
      </c>
      <c r="Q633" s="264" t="str" cm="1">
        <f t="array" aca="1" ref="Q633" ca="1">IF(ISNUMBER(P633),IF(P633=100%,"CUMPLIDA",IF(AND(ISNUMBER(L633),ISNUMBER(INDIRECT("FECHA_"&amp;$B633,1))), IF(L633&lt;=INDIRECT("FECHA_"&amp;$B633,1),"INCUMPLIDA","PROCESO"), "VERIFICAR FECHA")),"SIN VALOR AVANCE")</f>
        <v>PROCESO</v>
      </c>
    </row>
    <row r="634" spans="1:17" ht="285.75">
      <c r="A634" s="384" t="s">
        <v>1518</v>
      </c>
      <c r="B634" s="377" t="s">
        <v>27</v>
      </c>
      <c r="C634" s="317" t="s">
        <v>1667</v>
      </c>
      <c r="D634" s="317" t="s">
        <v>1739</v>
      </c>
      <c r="E634" s="308" t="s">
        <v>1740</v>
      </c>
      <c r="F634" s="308" t="s">
        <v>1741</v>
      </c>
      <c r="G634" s="300" t="s">
        <v>1742</v>
      </c>
      <c r="H634" s="200" t="s">
        <v>1743</v>
      </c>
      <c r="I634" s="301" t="s">
        <v>1744</v>
      </c>
      <c r="J634" s="265">
        <v>21</v>
      </c>
      <c r="K634" s="194">
        <v>46054</v>
      </c>
      <c r="L634" s="194">
        <v>46387</v>
      </c>
      <c r="M634" s="307">
        <f t="shared" si="28"/>
        <v>47.571428571428569</v>
      </c>
      <c r="N634" s="366">
        <v>0</v>
      </c>
      <c r="O634" s="200" t="s">
        <v>1684</v>
      </c>
      <c r="P634" s="380">
        <f t="shared" si="30"/>
        <v>0</v>
      </c>
      <c r="Q634" s="264" t="str" cm="1">
        <f t="array" aca="1" ref="Q634" ca="1">IF(ISNUMBER(P634),IF(P634=100%,"CUMPLIDA",IF(AND(ISNUMBER(L634),ISNUMBER(INDIRECT("FECHA_"&amp;$B634,1))), IF(L634&lt;=INDIRECT("FECHA_"&amp;$B634,1),"INCUMPLIDA","PROCESO"), "VERIFICAR FECHA")),"SIN VALOR AVANCE")</f>
        <v>PROCESO</v>
      </c>
    </row>
    <row r="635" spans="1:17" ht="150">
      <c r="A635" s="384" t="s">
        <v>1518</v>
      </c>
      <c r="B635" s="377" t="s">
        <v>27</v>
      </c>
      <c r="C635" s="548" t="s">
        <v>1667</v>
      </c>
      <c r="D635" s="548" t="s">
        <v>1745</v>
      </c>
      <c r="E635" s="549" t="s">
        <v>1746</v>
      </c>
      <c r="F635" s="549" t="s">
        <v>1747</v>
      </c>
      <c r="G635" s="557" t="s">
        <v>1748</v>
      </c>
      <c r="H635" s="200" t="s">
        <v>1749</v>
      </c>
      <c r="I635" s="200" t="s">
        <v>1750</v>
      </c>
      <c r="J635" s="265">
        <v>1</v>
      </c>
      <c r="K635" s="194">
        <v>46024</v>
      </c>
      <c r="L635" s="194">
        <v>46204</v>
      </c>
      <c r="M635" s="307">
        <f t="shared" si="28"/>
        <v>25.714285714285715</v>
      </c>
      <c r="N635" s="366">
        <v>0</v>
      </c>
      <c r="O635" s="313" t="s">
        <v>1751</v>
      </c>
      <c r="P635" s="380">
        <f t="shared" si="30"/>
        <v>0</v>
      </c>
      <c r="Q635" s="264" t="str" cm="1">
        <f t="array" aca="1" ref="Q635" ca="1">IF(ISNUMBER(P635),IF(P635=100%,"CUMPLIDA",IF(AND(ISNUMBER(L635),ISNUMBER(INDIRECT("FECHA_"&amp;$B635,1))), IF(L635&lt;=INDIRECT("FECHA_"&amp;$B635,1),"INCUMPLIDA","PROCESO"), "VERIFICAR FECHA")),"SIN VALOR AVANCE")</f>
        <v>PROCESO</v>
      </c>
    </row>
    <row r="636" spans="1:17" ht="105">
      <c r="A636" s="384" t="s">
        <v>1518</v>
      </c>
      <c r="B636" s="377" t="s">
        <v>27</v>
      </c>
      <c r="C636" s="548"/>
      <c r="D636" s="548"/>
      <c r="E636" s="549"/>
      <c r="F636" s="549"/>
      <c r="G636" s="559"/>
      <c r="H636" s="200" t="s">
        <v>1752</v>
      </c>
      <c r="I636" s="200" t="s">
        <v>1753</v>
      </c>
      <c r="J636" s="265">
        <v>2</v>
      </c>
      <c r="K636" s="194">
        <v>46024</v>
      </c>
      <c r="L636" s="194">
        <v>46387</v>
      </c>
      <c r="M636" s="307">
        <f t="shared" si="28"/>
        <v>51.857142857142854</v>
      </c>
      <c r="N636" s="366">
        <v>0</v>
      </c>
      <c r="O636" s="200" t="s">
        <v>1754</v>
      </c>
      <c r="P636" s="380">
        <f t="shared" si="30"/>
        <v>0</v>
      </c>
      <c r="Q636" s="264" t="str" cm="1">
        <f t="array" aca="1" ref="Q636" ca="1">IF(ISNUMBER(P636),IF(P636=100%,"CUMPLIDA",IF(AND(ISNUMBER(L636),ISNUMBER(INDIRECT("FECHA_"&amp;$B636,1))), IF(L636&lt;=INDIRECT("FECHA_"&amp;$B636,1),"INCUMPLIDA","PROCESO"), "VERIFICAR FECHA")),"SIN VALOR AVANCE")</f>
        <v>PROCESO</v>
      </c>
    </row>
    <row r="637" spans="1:17" ht="244.5">
      <c r="A637" s="384" t="s">
        <v>1518</v>
      </c>
      <c r="B637" s="377" t="s">
        <v>27</v>
      </c>
      <c r="C637" s="317" t="s">
        <v>1667</v>
      </c>
      <c r="D637" s="317" t="s">
        <v>1755</v>
      </c>
      <c r="E637" s="308" t="s">
        <v>1756</v>
      </c>
      <c r="F637" s="308" t="s">
        <v>1757</v>
      </c>
      <c r="G637" s="300" t="s">
        <v>1758</v>
      </c>
      <c r="H637" s="200" t="s">
        <v>1759</v>
      </c>
      <c r="I637" s="301" t="s">
        <v>1760</v>
      </c>
      <c r="J637" s="265">
        <v>3</v>
      </c>
      <c r="K637" s="194">
        <v>46055</v>
      </c>
      <c r="L637" s="194">
        <v>46234</v>
      </c>
      <c r="M637" s="307">
        <f t="shared" si="28"/>
        <v>25.571428571428573</v>
      </c>
      <c r="N637" s="366">
        <v>0</v>
      </c>
      <c r="O637" s="200" t="s">
        <v>1761</v>
      </c>
      <c r="P637" s="380">
        <f t="shared" si="30"/>
        <v>0</v>
      </c>
      <c r="Q637" s="264" t="str" cm="1">
        <f t="array" aca="1" ref="Q637" ca="1">IF(ISNUMBER(P637),IF(P637=100%,"CUMPLIDA",IF(AND(ISNUMBER(L637),ISNUMBER(INDIRECT("FECHA_"&amp;$B637,1))), IF(L637&lt;=INDIRECT("FECHA_"&amp;$B637,1),"INCUMPLIDA","PROCESO"), "VERIFICAR FECHA")),"SIN VALOR AVANCE")</f>
        <v>PROCESO</v>
      </c>
    </row>
    <row r="638" spans="1:17" ht="144">
      <c r="A638" s="384" t="s">
        <v>1518</v>
      </c>
      <c r="B638" s="377" t="s">
        <v>27</v>
      </c>
      <c r="C638" s="317" t="s">
        <v>1667</v>
      </c>
      <c r="D638" s="317" t="s">
        <v>1762</v>
      </c>
      <c r="E638" s="308" t="s">
        <v>1763</v>
      </c>
      <c r="F638" s="308" t="s">
        <v>1764</v>
      </c>
      <c r="G638" s="300" t="s">
        <v>1765</v>
      </c>
      <c r="H638" s="200" t="s">
        <v>1766</v>
      </c>
      <c r="I638" s="301" t="s">
        <v>823</v>
      </c>
      <c r="J638" s="265">
        <v>1</v>
      </c>
      <c r="K638" s="194">
        <v>46037</v>
      </c>
      <c r="L638" s="194">
        <v>46112</v>
      </c>
      <c r="M638" s="307">
        <f t="shared" si="28"/>
        <v>10.714285714285714</v>
      </c>
      <c r="N638" s="366">
        <v>0</v>
      </c>
      <c r="O638" s="200" t="s">
        <v>1767</v>
      </c>
      <c r="P638" s="380">
        <f t="shared" si="30"/>
        <v>0</v>
      </c>
      <c r="Q638" s="264" t="str" cm="1">
        <f t="array" aca="1" ref="Q638" ca="1">IF(ISNUMBER(P638),IF(P638=100%,"CUMPLIDA",IF(AND(ISNUMBER(L638),ISNUMBER(INDIRECT("FECHA_"&amp;$B638,1))), IF(L638&lt;=INDIRECT("FECHA_"&amp;$B638,1),"INCUMPLIDA","PROCESO"), "VERIFICAR FECHA")),"SIN VALOR AVANCE")</f>
        <v>PROCESO</v>
      </c>
    </row>
    <row r="639" spans="1:17" ht="372.75">
      <c r="A639" s="384" t="s">
        <v>1518</v>
      </c>
      <c r="B639" s="377" t="s">
        <v>27</v>
      </c>
      <c r="C639" s="317" t="s">
        <v>1667</v>
      </c>
      <c r="D639" s="317" t="s">
        <v>1768</v>
      </c>
      <c r="E639" s="308" t="s">
        <v>1769</v>
      </c>
      <c r="F639" s="308" t="s">
        <v>1770</v>
      </c>
      <c r="G639" s="300" t="s">
        <v>1771</v>
      </c>
      <c r="H639" s="200" t="s">
        <v>1772</v>
      </c>
      <c r="I639" s="301" t="s">
        <v>1773</v>
      </c>
      <c r="J639" s="265">
        <v>4</v>
      </c>
      <c r="K639" s="194">
        <v>45901</v>
      </c>
      <c r="L639" s="194">
        <v>46022</v>
      </c>
      <c r="M639" s="307">
        <f t="shared" si="28"/>
        <v>17.285714285714285</v>
      </c>
      <c r="N639" s="366">
        <v>4</v>
      </c>
      <c r="O639" s="200" t="s">
        <v>1774</v>
      </c>
      <c r="P639" s="380">
        <f t="shared" si="30"/>
        <v>1</v>
      </c>
      <c r="Q639" s="264" t="str" cm="1">
        <f t="array" aca="1" ref="Q639" ca="1">IF(ISNUMBER(P639),IF(P639=100%,"CUMPLIDA",IF(AND(ISNUMBER(L639),ISNUMBER(INDIRECT("FECHA_"&amp;$B639,1))), IF(L639&lt;=INDIRECT("FECHA_"&amp;$B639,1),"INCUMPLIDA","PROCESO"), "VERIFICAR FECHA")),"SIN VALOR AVANCE")</f>
        <v>CUMPLIDA</v>
      </c>
    </row>
    <row r="640" spans="1:17" ht="42.75">
      <c r="A640" s="384" t="s">
        <v>1518</v>
      </c>
      <c r="B640" s="377" t="s">
        <v>27</v>
      </c>
      <c r="C640" s="548" t="s">
        <v>1667</v>
      </c>
      <c r="D640" s="548" t="s">
        <v>1775</v>
      </c>
      <c r="E640" s="549" t="s">
        <v>1776</v>
      </c>
      <c r="F640" s="549" t="s">
        <v>1777</v>
      </c>
      <c r="G640" s="557" t="s">
        <v>1778</v>
      </c>
      <c r="H640" s="200" t="s">
        <v>1779</v>
      </c>
      <c r="I640" s="200" t="s">
        <v>1780</v>
      </c>
      <c r="J640" s="265">
        <v>2</v>
      </c>
      <c r="K640" s="194">
        <v>46054</v>
      </c>
      <c r="L640" s="194">
        <v>46203</v>
      </c>
      <c r="M640" s="307">
        <f t="shared" si="28"/>
        <v>21.285714285714285</v>
      </c>
      <c r="N640" s="366">
        <v>0</v>
      </c>
      <c r="O640" s="313" t="s">
        <v>1781</v>
      </c>
      <c r="P640" s="380">
        <f t="shared" si="30"/>
        <v>0</v>
      </c>
      <c r="Q640" s="264" t="str" cm="1">
        <f t="array" aca="1" ref="Q640" ca="1">IF(ISNUMBER(P640),IF(P640=100%,"CUMPLIDA",IF(AND(ISNUMBER(L640),ISNUMBER(INDIRECT("FECHA_"&amp;$B640,1))), IF(L640&lt;=INDIRECT("FECHA_"&amp;$B640,1),"INCUMPLIDA","PROCESO"), "VERIFICAR FECHA")),"SIN VALOR AVANCE")</f>
        <v>PROCESO</v>
      </c>
    </row>
    <row r="641" spans="1:17" ht="105">
      <c r="A641" s="384" t="s">
        <v>1518</v>
      </c>
      <c r="B641" s="377" t="s">
        <v>27</v>
      </c>
      <c r="C641" s="548"/>
      <c r="D641" s="548"/>
      <c r="E641" s="549"/>
      <c r="F641" s="549"/>
      <c r="G641" s="559" t="s">
        <v>1782</v>
      </c>
      <c r="H641" s="200" t="s">
        <v>1783</v>
      </c>
      <c r="I641" s="200" t="s">
        <v>1784</v>
      </c>
      <c r="J641" s="265">
        <v>1</v>
      </c>
      <c r="K641" s="194">
        <v>46068</v>
      </c>
      <c r="L641" s="194">
        <v>46112</v>
      </c>
      <c r="M641" s="307">
        <f t="shared" si="28"/>
        <v>6.2857142857142856</v>
      </c>
      <c r="N641" s="366">
        <v>0</v>
      </c>
      <c r="O641" s="200" t="s">
        <v>1785</v>
      </c>
      <c r="P641" s="380">
        <f t="shared" si="30"/>
        <v>0</v>
      </c>
      <c r="Q641" s="264" t="str" cm="1">
        <f t="array" aca="1" ref="Q641" ca="1">IF(ISNUMBER(P641),IF(P641=100%,"CUMPLIDA",IF(AND(ISNUMBER(L641),ISNUMBER(INDIRECT("FECHA_"&amp;$B641,1))), IF(L641&lt;=INDIRECT("FECHA_"&amp;$B641,1),"INCUMPLIDA","PROCESO"), "VERIFICAR FECHA")),"SIN VALOR AVANCE")</f>
        <v>PROCESO</v>
      </c>
    </row>
    <row r="642" spans="1:17" ht="215.25">
      <c r="A642" s="384" t="s">
        <v>1518</v>
      </c>
      <c r="B642" s="377" t="s">
        <v>27</v>
      </c>
      <c r="C642" s="317" t="s">
        <v>1667</v>
      </c>
      <c r="D642" s="317" t="s">
        <v>1786</v>
      </c>
      <c r="E642" s="308" t="s">
        <v>1787</v>
      </c>
      <c r="F642" s="308" t="s">
        <v>1788</v>
      </c>
      <c r="G642" s="300" t="s">
        <v>1789</v>
      </c>
      <c r="H642" s="200" t="s">
        <v>1790</v>
      </c>
      <c r="I642" s="301" t="s">
        <v>1791</v>
      </c>
      <c r="J642" s="265">
        <v>1</v>
      </c>
      <c r="K642" s="194">
        <v>46068</v>
      </c>
      <c r="L642" s="194">
        <v>46387</v>
      </c>
      <c r="M642" s="307">
        <f t="shared" si="28"/>
        <v>45.571428571428569</v>
      </c>
      <c r="N642" s="366">
        <v>0</v>
      </c>
      <c r="O642" s="200" t="s">
        <v>1792</v>
      </c>
      <c r="P642" s="380">
        <f t="shared" si="30"/>
        <v>0</v>
      </c>
      <c r="Q642" s="264" t="str" cm="1">
        <f t="array" aca="1" ref="Q642" ca="1">IF(ISNUMBER(P642),IF(P642=100%,"CUMPLIDA",IF(AND(ISNUMBER(L642),ISNUMBER(INDIRECT("FECHA_"&amp;$B642,1))), IF(L642&lt;=INDIRECT("FECHA_"&amp;$B642,1),"INCUMPLIDA","PROCESO"), "VERIFICAR FECHA")),"SIN VALOR AVANCE")</f>
        <v>PROCESO</v>
      </c>
    </row>
    <row r="643" spans="1:17" ht="225.75">
      <c r="A643" s="75" t="s">
        <v>746</v>
      </c>
      <c r="B643" s="61" t="s">
        <v>1793</v>
      </c>
      <c r="C643" s="495" t="s">
        <v>1794</v>
      </c>
      <c r="D643" s="495" t="s">
        <v>1795</v>
      </c>
      <c r="E643" s="526" t="s">
        <v>1796</v>
      </c>
      <c r="F643" s="527" t="s">
        <v>1797</v>
      </c>
      <c r="G643" s="415" t="s">
        <v>1798</v>
      </c>
      <c r="H643" s="454" t="s">
        <v>1799</v>
      </c>
      <c r="I643" s="50" t="s">
        <v>753</v>
      </c>
      <c r="J643" s="69">
        <v>1</v>
      </c>
      <c r="K643" s="65">
        <v>45231</v>
      </c>
      <c r="L643" s="65">
        <v>45504</v>
      </c>
      <c r="M643" s="211">
        <f t="shared" si="28"/>
        <v>39</v>
      </c>
      <c r="N643" s="74">
        <v>1</v>
      </c>
      <c r="O643" s="50" t="s">
        <v>1800</v>
      </c>
      <c r="P643" s="51">
        <f t="shared" si="30"/>
        <v>1</v>
      </c>
      <c r="Q643" s="66" t="str">
        <f>IF(ISNUMBER(P643),IF(P643=100%,"CUMPLIDA",IF(AND(ISNUMBER(L643),ISNUMBER([1]CGR!$P$4)), IF(L643&lt;[1]CGR!$P$4,"INCUMPLIDA","PROCESO"), "VERIFICAR FECHA")),"SIN VALOR AVANCE")</f>
        <v>CUMPLIDA</v>
      </c>
    </row>
    <row r="644" spans="1:17" ht="195.75">
      <c r="A644" s="75" t="s">
        <v>746</v>
      </c>
      <c r="B644" s="61" t="s">
        <v>1793</v>
      </c>
      <c r="C644" s="495"/>
      <c r="D644" s="495"/>
      <c r="E644" s="526"/>
      <c r="F644" s="527"/>
      <c r="G644" s="78" t="s">
        <v>1801</v>
      </c>
      <c r="H644" s="79" t="s">
        <v>756</v>
      </c>
      <c r="I644" s="79" t="s">
        <v>757</v>
      </c>
      <c r="J644" s="69">
        <v>1</v>
      </c>
      <c r="K644" s="65">
        <v>45231</v>
      </c>
      <c r="L644" s="65">
        <v>45504</v>
      </c>
      <c r="M644" s="211">
        <f t="shared" si="28"/>
        <v>39</v>
      </c>
      <c r="N644" s="74">
        <v>1</v>
      </c>
      <c r="O644" s="50" t="s">
        <v>1802</v>
      </c>
      <c r="P644" s="51">
        <f t="shared" si="30"/>
        <v>1</v>
      </c>
      <c r="Q644" s="66" t="str">
        <f>IF(ISNUMBER(P644),IF(P644=100%,"CUMPLIDA",IF(AND(ISNUMBER(L644),ISNUMBER([1]CGR!$P$4)), IF(L644&lt;[1]CGR!$P$4,"INCUMPLIDA","PROCESO"), "VERIFICAR FECHA")),"SIN VALOR AVANCE")</f>
        <v>CUMPLIDA</v>
      </c>
    </row>
    <row r="645" spans="1:17" ht="90.75">
      <c r="A645" s="75" t="s">
        <v>746</v>
      </c>
      <c r="B645" s="61" t="s">
        <v>1793</v>
      </c>
      <c r="C645" s="495"/>
      <c r="D645" s="495"/>
      <c r="E645" s="526"/>
      <c r="F645" s="527"/>
      <c r="G645" s="63" t="s">
        <v>950</v>
      </c>
      <c r="H645" s="50" t="s">
        <v>760</v>
      </c>
      <c r="I645" s="50" t="s">
        <v>761</v>
      </c>
      <c r="J645" s="74">
        <v>1</v>
      </c>
      <c r="K645" s="80">
        <v>45352</v>
      </c>
      <c r="L645" s="80">
        <v>45747</v>
      </c>
      <c r="M645" s="211">
        <f t="shared" si="28"/>
        <v>56.428571428571431</v>
      </c>
      <c r="N645" s="74">
        <v>1</v>
      </c>
      <c r="O645" s="50" t="s">
        <v>1803</v>
      </c>
      <c r="P645" s="51">
        <f t="shared" si="30"/>
        <v>1</v>
      </c>
      <c r="Q645" s="66" t="str">
        <f>IF(ISNUMBER(P645),IF(P645=100%,"CUMPLIDA",IF(AND(ISNUMBER(L645),ISNUMBER([1]CGR!$P$4)), IF(L645&lt;[1]CGR!$P$4,"INCUMPLIDA","PROCESO"), "VERIFICAR FECHA")),"SIN VALOR AVANCE")</f>
        <v>CUMPLIDA</v>
      </c>
    </row>
    <row r="646" spans="1:17" ht="90.75">
      <c r="A646" s="75" t="s">
        <v>746</v>
      </c>
      <c r="B646" s="61" t="s">
        <v>1793</v>
      </c>
      <c r="C646" s="495"/>
      <c r="D646" s="495"/>
      <c r="E646" s="526"/>
      <c r="F646" s="527"/>
      <c r="G646" s="63" t="s">
        <v>804</v>
      </c>
      <c r="H646" s="50" t="s">
        <v>804</v>
      </c>
      <c r="I646" s="50" t="s">
        <v>805</v>
      </c>
      <c r="J646" s="74">
        <v>1</v>
      </c>
      <c r="K646" s="80">
        <v>45352</v>
      </c>
      <c r="L646" s="80">
        <v>45747</v>
      </c>
      <c r="M646" s="211">
        <f t="shared" si="28"/>
        <v>56.428571428571431</v>
      </c>
      <c r="N646" s="74">
        <v>1</v>
      </c>
      <c r="O646" s="50" t="s">
        <v>1804</v>
      </c>
      <c r="P646" s="51">
        <f t="shared" si="30"/>
        <v>1</v>
      </c>
      <c r="Q646" s="66" t="str">
        <f>IF(ISNUMBER(P646),IF(P646=100%,"CUMPLIDA",IF(AND(ISNUMBER(L646),ISNUMBER([1]CGR!$P$4)), IF(L646&lt;[1]CGR!$P$4,"INCUMPLIDA","PROCESO"), "VERIFICAR FECHA")),"SIN VALOR AVANCE")</f>
        <v>CUMPLIDA</v>
      </c>
    </row>
    <row r="647" spans="1:17" ht="90.75">
      <c r="A647" s="75" t="s">
        <v>746</v>
      </c>
      <c r="B647" s="61" t="s">
        <v>1793</v>
      </c>
      <c r="C647" s="495"/>
      <c r="D647" s="495"/>
      <c r="E647" s="526"/>
      <c r="F647" s="527"/>
      <c r="G647" s="63" t="s">
        <v>769</v>
      </c>
      <c r="H647" s="50" t="s">
        <v>769</v>
      </c>
      <c r="I647" s="50" t="s">
        <v>770</v>
      </c>
      <c r="J647" s="74">
        <v>1</v>
      </c>
      <c r="K647" s="80">
        <v>45352</v>
      </c>
      <c r="L647" s="80">
        <v>45747</v>
      </c>
      <c r="M647" s="211">
        <f t="shared" si="28"/>
        <v>56.428571428571431</v>
      </c>
      <c r="N647" s="74">
        <v>1</v>
      </c>
      <c r="O647" s="50" t="s">
        <v>1803</v>
      </c>
      <c r="P647" s="51">
        <f t="shared" si="30"/>
        <v>1</v>
      </c>
      <c r="Q647" s="66" t="str">
        <f>IF(ISNUMBER(P647),IF(P647=100%,"CUMPLIDA",IF(AND(ISNUMBER(L647),ISNUMBER([1]CGR!$P$4)), IF(L647&lt;[1]CGR!$P$4,"INCUMPLIDA","PROCESO"), "VERIFICAR FECHA")),"SIN VALOR AVANCE")</f>
        <v>CUMPLIDA</v>
      </c>
    </row>
    <row r="648" spans="1:17" ht="75.75">
      <c r="A648" s="75" t="s">
        <v>746</v>
      </c>
      <c r="B648" s="61" t="s">
        <v>1793</v>
      </c>
      <c r="C648" s="495"/>
      <c r="D648" s="495"/>
      <c r="E648" s="526"/>
      <c r="F648" s="527"/>
      <c r="G648" s="63" t="s">
        <v>1805</v>
      </c>
      <c r="H648" s="50" t="s">
        <v>1805</v>
      </c>
      <c r="I648" s="50" t="s">
        <v>771</v>
      </c>
      <c r="J648" s="74">
        <v>1</v>
      </c>
      <c r="K648" s="80">
        <v>45352</v>
      </c>
      <c r="L648" s="80">
        <v>45747</v>
      </c>
      <c r="M648" s="211">
        <f t="shared" si="28"/>
        <v>56.428571428571431</v>
      </c>
      <c r="N648" s="74">
        <v>1</v>
      </c>
      <c r="O648" s="50" t="s">
        <v>1806</v>
      </c>
      <c r="P648" s="51">
        <f t="shared" si="30"/>
        <v>1</v>
      </c>
      <c r="Q648" s="66" t="str">
        <f>IF(ISNUMBER(P648),IF(P648=100%,"CUMPLIDA",IF(AND(ISNUMBER(L648),ISNUMBER([1]CGR!$P$4)), IF(L648&lt;[1]CGR!$P$4,"INCUMPLIDA","PROCESO"), "VERIFICAR FECHA")),"SIN VALOR AVANCE")</f>
        <v>CUMPLIDA</v>
      </c>
    </row>
    <row r="649" spans="1:17" ht="150.75">
      <c r="A649" s="75" t="s">
        <v>746</v>
      </c>
      <c r="B649" s="61" t="s">
        <v>1793</v>
      </c>
      <c r="C649" s="495"/>
      <c r="D649" s="495"/>
      <c r="E649" s="526"/>
      <c r="F649" s="527"/>
      <c r="G649" s="63" t="s">
        <v>1807</v>
      </c>
      <c r="H649" s="50" t="s">
        <v>1807</v>
      </c>
      <c r="I649" s="50" t="s">
        <v>1073</v>
      </c>
      <c r="J649" s="74">
        <v>1</v>
      </c>
      <c r="K649" s="80">
        <v>45352</v>
      </c>
      <c r="L649" s="80">
        <v>45747</v>
      </c>
      <c r="M649" s="211">
        <f t="shared" si="28"/>
        <v>56.428571428571431</v>
      </c>
      <c r="N649" s="74">
        <v>1</v>
      </c>
      <c r="O649" s="71" t="s">
        <v>1808</v>
      </c>
      <c r="P649" s="51">
        <f t="shared" si="30"/>
        <v>1</v>
      </c>
      <c r="Q649" s="66" t="str">
        <f>IF(ISNUMBER(P649),IF(P649=100%,"CUMPLIDA",IF(AND(ISNUMBER(L649),ISNUMBER([1]CGR!$P$4)), IF(L649&lt;[1]CGR!$P$4,"INCUMPLIDA","PROCESO"), "VERIFICAR FECHA")),"SIN VALOR AVANCE")</f>
        <v>CUMPLIDA</v>
      </c>
    </row>
    <row r="650" spans="1:17" ht="165.75">
      <c r="A650" s="75" t="s">
        <v>746</v>
      </c>
      <c r="B650" s="61" t="s">
        <v>1793</v>
      </c>
      <c r="C650" s="495"/>
      <c r="D650" s="495"/>
      <c r="E650" s="526"/>
      <c r="F650" s="527"/>
      <c r="G650" s="63" t="s">
        <v>169</v>
      </c>
      <c r="H650" s="50" t="s">
        <v>775</v>
      </c>
      <c r="I650" s="50" t="s">
        <v>776</v>
      </c>
      <c r="J650" s="74">
        <v>2</v>
      </c>
      <c r="K650" s="80">
        <v>45748</v>
      </c>
      <c r="L650" s="80">
        <v>46234</v>
      </c>
      <c r="M650" s="211">
        <f t="shared" si="28"/>
        <v>69.428571428571431</v>
      </c>
      <c r="N650" s="74">
        <v>0.61</v>
      </c>
      <c r="O650" s="50" t="s">
        <v>1809</v>
      </c>
      <c r="P650" s="51">
        <f t="shared" si="30"/>
        <v>0.30499999999999999</v>
      </c>
      <c r="Q650" s="66" t="str">
        <f>IF(ISNUMBER(P650),IF(P650=100%,"CUMPLIDA",IF(AND(ISNUMBER(L650),ISNUMBER([1]CGR!$P$4)), IF(L650&lt;[1]CGR!$P$4,"INCUMPLIDA","PROCESO"), "VERIFICAR FECHA")),"SIN VALOR AVANCE")</f>
        <v>PROCESO</v>
      </c>
    </row>
    <row r="651" spans="1:17" ht="75.75">
      <c r="A651" s="75" t="s">
        <v>746</v>
      </c>
      <c r="B651" s="61" t="s">
        <v>1793</v>
      </c>
      <c r="C651" s="495"/>
      <c r="D651" s="495"/>
      <c r="E651" s="526"/>
      <c r="F651" s="527"/>
      <c r="G651" s="63" t="s">
        <v>778</v>
      </c>
      <c r="H651" s="50" t="s">
        <v>779</v>
      </c>
      <c r="I651" s="50" t="s">
        <v>780</v>
      </c>
      <c r="J651" s="74">
        <v>1</v>
      </c>
      <c r="K651" s="80">
        <v>45748</v>
      </c>
      <c r="L651" s="80">
        <v>46234</v>
      </c>
      <c r="M651" s="211">
        <f t="shared" si="28"/>
        <v>69.428571428571431</v>
      </c>
      <c r="N651" s="74">
        <v>0</v>
      </c>
      <c r="O651" s="50" t="s">
        <v>1810</v>
      </c>
      <c r="P651" s="51">
        <f t="shared" si="30"/>
        <v>0</v>
      </c>
      <c r="Q651" s="66" t="str">
        <f>IF(ISNUMBER(P651),IF(P651=100%,"CUMPLIDA",IF(AND(ISNUMBER(L651),ISNUMBER([1]CGR!$P$4)), IF(L651&lt;[1]CGR!$P$4,"INCUMPLIDA","PROCESO"), "VERIFICAR FECHA")),"SIN VALOR AVANCE")</f>
        <v>PROCESO</v>
      </c>
    </row>
    <row r="652" spans="1:17" ht="210.75">
      <c r="A652" s="75" t="s">
        <v>746</v>
      </c>
      <c r="B652" s="61" t="s">
        <v>1793</v>
      </c>
      <c r="C652" s="495"/>
      <c r="D652" s="495"/>
      <c r="E652" s="526"/>
      <c r="F652" s="527"/>
      <c r="G652" s="63" t="s">
        <v>781</v>
      </c>
      <c r="H652" s="50" t="s">
        <v>782</v>
      </c>
      <c r="I652" s="50" t="s">
        <v>813</v>
      </c>
      <c r="J652" s="74">
        <v>2</v>
      </c>
      <c r="K652" s="80">
        <v>45748</v>
      </c>
      <c r="L652" s="80">
        <v>46234</v>
      </c>
      <c r="M652" s="211">
        <f t="shared" si="28"/>
        <v>69.428571428571431</v>
      </c>
      <c r="N652" s="74">
        <v>0</v>
      </c>
      <c r="O652" s="50" t="s">
        <v>1811</v>
      </c>
      <c r="P652" s="51">
        <f t="shared" si="30"/>
        <v>0</v>
      </c>
      <c r="Q652" s="66" t="str">
        <f>IF(ISNUMBER(P652),IF(P652=100%,"CUMPLIDA",IF(AND(ISNUMBER(L652),ISNUMBER([1]CGR!$P$4)), IF(L652&lt;[1]CGR!$P$4,"INCUMPLIDA","PROCESO"), "VERIFICAR FECHA")),"SIN VALOR AVANCE")</f>
        <v>PROCESO</v>
      </c>
    </row>
    <row r="653" spans="1:17" ht="135.75">
      <c r="A653" s="75" t="s">
        <v>746</v>
      </c>
      <c r="B653" s="61" t="s">
        <v>1793</v>
      </c>
      <c r="C653" s="495" t="s">
        <v>1812</v>
      </c>
      <c r="D653" s="495" t="s">
        <v>1813</v>
      </c>
      <c r="E653" s="496" t="s">
        <v>1814</v>
      </c>
      <c r="F653" s="496" t="s">
        <v>1815</v>
      </c>
      <c r="G653" s="496" t="s">
        <v>1816</v>
      </c>
      <c r="H653" s="50" t="s">
        <v>1817</v>
      </c>
      <c r="I653" s="50" t="s">
        <v>1818</v>
      </c>
      <c r="J653" s="69">
        <v>3</v>
      </c>
      <c r="K653" s="65">
        <v>43481</v>
      </c>
      <c r="L653" s="65">
        <v>43845</v>
      </c>
      <c r="M653" s="211">
        <f t="shared" si="28"/>
        <v>52</v>
      </c>
      <c r="N653" s="74">
        <v>3</v>
      </c>
      <c r="O653" s="50" t="s">
        <v>1819</v>
      </c>
      <c r="P653" s="51">
        <f t="shared" si="30"/>
        <v>1</v>
      </c>
      <c r="Q653" s="66" t="str">
        <f>IF(ISNUMBER(P653),IF(P653=100%,"CUMPLIDA",IF(AND(ISNUMBER(L653),ISNUMBER([1]CGR!$P$4)), IF(L653&lt;[1]CGR!$P$4,"INCUMPLIDA","PROCESO"), "VERIFICAR FECHA")),"SIN VALOR AVANCE")</f>
        <v>CUMPLIDA</v>
      </c>
    </row>
    <row r="654" spans="1:17" ht="135.75">
      <c r="A654" s="75" t="s">
        <v>746</v>
      </c>
      <c r="B654" s="61" t="s">
        <v>1793</v>
      </c>
      <c r="C654" s="495"/>
      <c r="D654" s="495"/>
      <c r="E654" s="496"/>
      <c r="F654" s="496"/>
      <c r="G654" s="496"/>
      <c r="H654" s="50" t="s">
        <v>1820</v>
      </c>
      <c r="I654" s="50" t="s">
        <v>1821</v>
      </c>
      <c r="J654" s="69">
        <v>1</v>
      </c>
      <c r="K654" s="65">
        <v>43846</v>
      </c>
      <c r="L654" s="65">
        <v>44213</v>
      </c>
      <c r="M654" s="211">
        <f t="shared" si="28"/>
        <v>52.428571428571431</v>
      </c>
      <c r="N654" s="74">
        <v>1</v>
      </c>
      <c r="O654" s="50" t="s">
        <v>1819</v>
      </c>
      <c r="P654" s="51">
        <f t="shared" si="30"/>
        <v>1</v>
      </c>
      <c r="Q654" s="66" t="str">
        <f>IF(ISNUMBER(P654),IF(P654=100%,"CUMPLIDA",IF(AND(ISNUMBER(L654),ISNUMBER([1]CGR!$P$4)), IF(L654&lt;[1]CGR!$P$4,"INCUMPLIDA","PROCESO"), "VERIFICAR FECHA")),"SIN VALOR AVANCE")</f>
        <v>CUMPLIDA</v>
      </c>
    </row>
    <row r="655" spans="1:17" ht="135.75">
      <c r="A655" s="75" t="s">
        <v>746</v>
      </c>
      <c r="B655" s="61" t="s">
        <v>1793</v>
      </c>
      <c r="C655" s="495"/>
      <c r="D655" s="495"/>
      <c r="E655" s="496"/>
      <c r="F655" s="496"/>
      <c r="G655" s="496"/>
      <c r="H655" s="50" t="s">
        <v>1822</v>
      </c>
      <c r="I655" s="50" t="s">
        <v>1823</v>
      </c>
      <c r="J655" s="69">
        <v>1</v>
      </c>
      <c r="K655" s="65">
        <v>44214</v>
      </c>
      <c r="L655" s="65">
        <v>44580</v>
      </c>
      <c r="M655" s="211">
        <f t="shared" si="28"/>
        <v>52.285714285714285</v>
      </c>
      <c r="N655" s="74">
        <v>1</v>
      </c>
      <c r="O655" s="50" t="s">
        <v>1824</v>
      </c>
      <c r="P655" s="51">
        <f t="shared" si="30"/>
        <v>1</v>
      </c>
      <c r="Q655" s="66" t="str">
        <f>IF(ISNUMBER(P655),IF(P655=100%,"CUMPLIDA",IF(AND(ISNUMBER(L655),ISNUMBER([1]CGR!$P$4)), IF(L655&lt;[1]CGR!$P$4,"INCUMPLIDA","PROCESO"), "VERIFICAR FECHA")),"SIN VALOR AVANCE")</f>
        <v>CUMPLIDA</v>
      </c>
    </row>
    <row r="656" spans="1:17" ht="240.75">
      <c r="A656" s="75" t="s">
        <v>746</v>
      </c>
      <c r="B656" s="61" t="s">
        <v>1793</v>
      </c>
      <c r="C656" s="495"/>
      <c r="D656" s="495"/>
      <c r="E656" s="496"/>
      <c r="F656" s="496"/>
      <c r="G656" s="63" t="s">
        <v>1825</v>
      </c>
      <c r="H656" s="50" t="s">
        <v>1826</v>
      </c>
      <c r="I656" s="50" t="s">
        <v>761</v>
      </c>
      <c r="J656" s="69">
        <v>1</v>
      </c>
      <c r="K656" s="65">
        <v>43770</v>
      </c>
      <c r="L656" s="65">
        <v>44134</v>
      </c>
      <c r="M656" s="211">
        <f t="shared" si="28"/>
        <v>52</v>
      </c>
      <c r="N656" s="74">
        <v>1</v>
      </c>
      <c r="O656" s="50" t="s">
        <v>1827</v>
      </c>
      <c r="P656" s="51">
        <f t="shared" si="30"/>
        <v>1</v>
      </c>
      <c r="Q656" s="66" t="str">
        <f>IF(ISNUMBER(P656),IF(P656=100%,"CUMPLIDA",IF(AND(ISNUMBER(L656),ISNUMBER([1]CGR!$P$4)), IF(L656&lt;[1]CGR!$P$4,"INCUMPLIDA","PROCESO"), "VERIFICAR FECHA")),"SIN VALOR AVANCE")</f>
        <v>CUMPLIDA</v>
      </c>
    </row>
    <row r="657" spans="1:17" ht="270.75">
      <c r="A657" s="75" t="s">
        <v>746</v>
      </c>
      <c r="B657" s="61" t="s">
        <v>1793</v>
      </c>
      <c r="C657" s="495"/>
      <c r="D657" s="495"/>
      <c r="E657" s="496"/>
      <c r="F657" s="496"/>
      <c r="G657" s="78" t="s">
        <v>371</v>
      </c>
      <c r="H657" s="50" t="s">
        <v>162</v>
      </c>
      <c r="I657" s="50" t="s">
        <v>106</v>
      </c>
      <c r="J657" s="74">
        <v>1</v>
      </c>
      <c r="K657" s="80">
        <v>45992</v>
      </c>
      <c r="L657" s="80">
        <v>46172</v>
      </c>
      <c r="M657" s="211">
        <f t="shared" si="28"/>
        <v>25.714285714285715</v>
      </c>
      <c r="N657" s="74">
        <v>0.8</v>
      </c>
      <c r="O657" s="50" t="s">
        <v>1828</v>
      </c>
      <c r="P657" s="51">
        <f t="shared" si="30"/>
        <v>0.8</v>
      </c>
      <c r="Q657" s="66" t="str">
        <f>IF(ISNUMBER(P657),IF(P657=100%,"CUMPLIDA",IF(AND(ISNUMBER(L657),ISNUMBER([1]CGR!$P$4)), IF(L657&lt;[1]CGR!$P$4,"INCUMPLIDA","PROCESO"), "VERIFICAR FECHA")),"SIN VALOR AVANCE")</f>
        <v>PROCESO</v>
      </c>
    </row>
    <row r="658" spans="1:17" ht="270.75">
      <c r="A658" s="75" t="s">
        <v>746</v>
      </c>
      <c r="B658" s="61" t="s">
        <v>1793</v>
      </c>
      <c r="C658" s="495"/>
      <c r="D658" s="495"/>
      <c r="E658" s="496"/>
      <c r="F658" s="496"/>
      <c r="G658" s="78" t="s">
        <v>169</v>
      </c>
      <c r="H658" s="50" t="s">
        <v>1829</v>
      </c>
      <c r="I658" s="50" t="s">
        <v>167</v>
      </c>
      <c r="J658" s="74">
        <v>1</v>
      </c>
      <c r="K658" s="80">
        <v>46174</v>
      </c>
      <c r="L658" s="80">
        <v>46325</v>
      </c>
      <c r="M658" s="211">
        <f t="shared" si="28"/>
        <v>21.571428571428573</v>
      </c>
      <c r="N658" s="74">
        <v>0</v>
      </c>
      <c r="O658" s="50" t="s">
        <v>1830</v>
      </c>
      <c r="P658" s="51">
        <f t="shared" si="30"/>
        <v>0</v>
      </c>
      <c r="Q658" s="66" t="str">
        <f>IF(ISNUMBER(P658),IF(P658=100%,"CUMPLIDA",IF(AND(ISNUMBER(L658),ISNUMBER([1]CGR!$P$4)), IF(L658&lt;[1]CGR!$P$4,"INCUMPLIDA","PROCESO"), "VERIFICAR FECHA")),"SIN VALOR AVANCE")</f>
        <v>PROCESO</v>
      </c>
    </row>
    <row r="659" spans="1:17" ht="270.75">
      <c r="A659" s="75" t="s">
        <v>746</v>
      </c>
      <c r="B659" s="61" t="s">
        <v>1793</v>
      </c>
      <c r="C659" s="495"/>
      <c r="D659" s="495"/>
      <c r="E659" s="496"/>
      <c r="F659" s="496"/>
      <c r="G659" s="518" t="s">
        <v>1831</v>
      </c>
      <c r="H659" s="396" t="s">
        <v>170</v>
      </c>
      <c r="I659" s="396" t="s">
        <v>776</v>
      </c>
      <c r="J659" s="74">
        <v>5</v>
      </c>
      <c r="K659" s="80">
        <v>46327</v>
      </c>
      <c r="L659" s="80">
        <v>46783</v>
      </c>
      <c r="M659" s="211">
        <f t="shared" si="28"/>
        <v>65.142857142857139</v>
      </c>
      <c r="N659" s="74">
        <v>0</v>
      </c>
      <c r="O659" s="50" t="s">
        <v>1828</v>
      </c>
      <c r="P659" s="51">
        <f>N660/J660</f>
        <v>0</v>
      </c>
      <c r="Q659" s="66" t="str">
        <f>IF(ISNUMBER(P659),IF(P659=100%,"CUMPLIDA",IF(AND(ISNUMBER(L660),ISNUMBER([1]CGR!$P$4)), IF(L660&lt;[1]CGR!$P$4,"INCUMPLIDA","PROCESO"), "VERIFICAR FECHA")),"SIN VALOR AVANCE")</f>
        <v>PROCESO</v>
      </c>
    </row>
    <row r="660" spans="1:17" ht="270.75">
      <c r="A660" s="75" t="s">
        <v>746</v>
      </c>
      <c r="B660" s="61" t="s">
        <v>1793</v>
      </c>
      <c r="C660" s="495"/>
      <c r="D660" s="495"/>
      <c r="E660" s="496"/>
      <c r="F660" s="496"/>
      <c r="G660" s="519"/>
      <c r="H660" s="50" t="s">
        <v>1832</v>
      </c>
      <c r="I660" s="50" t="s">
        <v>1833</v>
      </c>
      <c r="J660" s="74">
        <v>3</v>
      </c>
      <c r="K660" s="80">
        <v>46357</v>
      </c>
      <c r="L660" s="80">
        <v>46691</v>
      </c>
      <c r="M660" s="211">
        <f>(L660-K660)/7</f>
        <v>47.714285714285715</v>
      </c>
      <c r="N660" s="74">
        <v>0</v>
      </c>
      <c r="O660" s="71" t="s">
        <v>1834</v>
      </c>
      <c r="P660" s="51">
        <f t="shared" si="30"/>
        <v>0</v>
      </c>
      <c r="Q660" s="66" t="str">
        <f>IF(ISNUMBER(P660),IF(P660=100%,"CUMPLIDA",IF(AND(ISNUMBER(L660),ISNUMBER([1]CGR!$P$4)), IF(L660&lt;[1]CGR!$P$4,"INCUMPLIDA","PROCESO"), "VERIFICAR FECHA")),"SIN VALOR AVANCE")</f>
        <v>PROCESO</v>
      </c>
    </row>
    <row r="661" spans="1:17" ht="195.75">
      <c r="A661" s="75" t="s">
        <v>746</v>
      </c>
      <c r="B661" s="61" t="s">
        <v>1793</v>
      </c>
      <c r="C661" s="495"/>
      <c r="D661" s="495"/>
      <c r="E661" s="496"/>
      <c r="F661" s="496"/>
      <c r="G661" s="496" t="s">
        <v>1835</v>
      </c>
      <c r="H661" s="50" t="s">
        <v>1836</v>
      </c>
      <c r="I661" s="81" t="s">
        <v>1837</v>
      </c>
      <c r="J661" s="69">
        <v>3</v>
      </c>
      <c r="K661" s="65">
        <v>43726</v>
      </c>
      <c r="L661" s="65">
        <v>44042</v>
      </c>
      <c r="M661" s="211">
        <f t="shared" ref="M661:M724" si="31">(L661-K661)/7</f>
        <v>45.142857142857146</v>
      </c>
      <c r="N661" s="69">
        <v>3</v>
      </c>
      <c r="O661" s="50" t="s">
        <v>1838</v>
      </c>
      <c r="P661" s="51">
        <f t="shared" si="30"/>
        <v>1</v>
      </c>
      <c r="Q661" s="66" t="str">
        <f>IF(ISNUMBER(P661),IF(P661=100%,"CUMPLIDA",IF(AND(ISNUMBER(L661),ISNUMBER([1]CGR!$P$4)), IF(L661&lt;[1]CGR!$P$4,"INCUMPLIDA","PROCESO"), "VERIFICAR FECHA")),"SIN VALOR AVANCE")</f>
        <v>CUMPLIDA</v>
      </c>
    </row>
    <row r="662" spans="1:17" ht="195.75">
      <c r="A662" s="75" t="s">
        <v>746</v>
      </c>
      <c r="B662" s="61" t="s">
        <v>1793</v>
      </c>
      <c r="C662" s="495"/>
      <c r="D662" s="495"/>
      <c r="E662" s="496"/>
      <c r="F662" s="496"/>
      <c r="G662" s="496"/>
      <c r="H662" s="50" t="s">
        <v>1839</v>
      </c>
      <c r="I662" s="50" t="s">
        <v>1840</v>
      </c>
      <c r="J662" s="69">
        <v>3</v>
      </c>
      <c r="K662" s="65">
        <v>44044</v>
      </c>
      <c r="L662" s="65">
        <v>44134</v>
      </c>
      <c r="M662" s="211">
        <f t="shared" si="31"/>
        <v>12.857142857142858</v>
      </c>
      <c r="N662" s="69">
        <v>3</v>
      </c>
      <c r="O662" s="50" t="s">
        <v>1838</v>
      </c>
      <c r="P662" s="51">
        <f t="shared" si="30"/>
        <v>1</v>
      </c>
      <c r="Q662" s="66" t="str">
        <f>IF(ISNUMBER(P662),IF(P662=100%,"CUMPLIDA",IF(AND(ISNUMBER(L662),ISNUMBER([1]CGR!$P$4)), IF(L662&lt;[1]CGR!$P$4,"INCUMPLIDA","PROCESO"), "VERIFICAR FECHA")),"SIN VALOR AVANCE")</f>
        <v>CUMPLIDA</v>
      </c>
    </row>
    <row r="663" spans="1:17" ht="409.5">
      <c r="A663" s="75" t="s">
        <v>746</v>
      </c>
      <c r="B663" s="61" t="s">
        <v>1793</v>
      </c>
      <c r="C663" s="495" t="s">
        <v>1841</v>
      </c>
      <c r="D663" s="495" t="s">
        <v>1842</v>
      </c>
      <c r="E663" s="496" t="s">
        <v>1843</v>
      </c>
      <c r="F663" s="496" t="s">
        <v>1844</v>
      </c>
      <c r="G663" s="63" t="s">
        <v>1845</v>
      </c>
      <c r="H663" s="50" t="s">
        <v>1846</v>
      </c>
      <c r="I663" s="50" t="s">
        <v>1847</v>
      </c>
      <c r="J663" s="69">
        <v>24</v>
      </c>
      <c r="K663" s="65">
        <v>42278</v>
      </c>
      <c r="L663" s="65">
        <v>42490</v>
      </c>
      <c r="M663" s="211">
        <f t="shared" si="31"/>
        <v>30.285714285714285</v>
      </c>
      <c r="N663" s="69">
        <v>24</v>
      </c>
      <c r="O663" s="50" t="s">
        <v>1848</v>
      </c>
      <c r="P663" s="51">
        <f t="shared" si="30"/>
        <v>1</v>
      </c>
      <c r="Q663" s="66" t="str">
        <f>IF(ISNUMBER(P663),IF(P663=100%,"CUMPLIDA",IF(AND(ISNUMBER(L663),ISNUMBER([1]CGR!$P$4)), IF(L663&lt;[1]CGR!$P$4,"INCUMPLIDA","PROCESO"), "VERIFICAR FECHA")),"SIN VALOR AVANCE")</f>
        <v>CUMPLIDA</v>
      </c>
    </row>
    <row r="664" spans="1:17" ht="409.5">
      <c r="A664" s="75" t="s">
        <v>746</v>
      </c>
      <c r="B664" s="61" t="s">
        <v>1793</v>
      </c>
      <c r="C664" s="495"/>
      <c r="D664" s="495"/>
      <c r="E664" s="496"/>
      <c r="F664" s="496"/>
      <c r="G664" s="496" t="s">
        <v>1849</v>
      </c>
      <c r="H664" s="50" t="s">
        <v>1850</v>
      </c>
      <c r="I664" s="50" t="s">
        <v>1851</v>
      </c>
      <c r="J664" s="69">
        <v>19</v>
      </c>
      <c r="K664" s="65">
        <v>42492</v>
      </c>
      <c r="L664" s="65">
        <v>42735</v>
      </c>
      <c r="M664" s="211">
        <f t="shared" si="31"/>
        <v>34.714285714285715</v>
      </c>
      <c r="N664" s="69">
        <v>19</v>
      </c>
      <c r="O664" s="50" t="s">
        <v>1852</v>
      </c>
      <c r="P664" s="51">
        <f t="shared" si="30"/>
        <v>1</v>
      </c>
      <c r="Q664" s="66" t="str">
        <f>IF(ISNUMBER(P664),IF(P664=100%,"CUMPLIDA",IF(AND(ISNUMBER(L664),ISNUMBER([1]CGR!$P$4)), IF(L664&lt;[1]CGR!$P$4,"INCUMPLIDA","PROCESO"), "VERIFICAR FECHA")),"SIN VALOR AVANCE")</f>
        <v>CUMPLIDA</v>
      </c>
    </row>
    <row r="665" spans="1:17" ht="409.5">
      <c r="A665" s="75" t="s">
        <v>746</v>
      </c>
      <c r="B665" s="61" t="s">
        <v>1793</v>
      </c>
      <c r="C665" s="495"/>
      <c r="D665" s="495"/>
      <c r="E665" s="496"/>
      <c r="F665" s="496"/>
      <c r="G665" s="496"/>
      <c r="H665" s="50" t="s">
        <v>1853</v>
      </c>
      <c r="I665" s="81" t="s">
        <v>1854</v>
      </c>
      <c r="J665" s="69">
        <v>14</v>
      </c>
      <c r="K665" s="65">
        <v>42917</v>
      </c>
      <c r="L665" s="65">
        <v>43281</v>
      </c>
      <c r="M665" s="211">
        <f t="shared" si="31"/>
        <v>52</v>
      </c>
      <c r="N665" s="69">
        <v>14</v>
      </c>
      <c r="O665" s="50" t="s">
        <v>1819</v>
      </c>
      <c r="P665" s="51">
        <f t="shared" si="30"/>
        <v>1</v>
      </c>
      <c r="Q665" s="66" t="str">
        <f>IF(ISNUMBER(P665),IF(P665=100%,"CUMPLIDA",IF(AND(ISNUMBER(L665),ISNUMBER([1]CGR!$P$4)), IF(L665&lt;[1]CGR!$P$4,"INCUMPLIDA","PROCESO"), "VERIFICAR FECHA")),"SIN VALOR AVANCE")</f>
        <v>CUMPLIDA</v>
      </c>
    </row>
    <row r="666" spans="1:17" ht="210">
      <c r="A666" s="75" t="s">
        <v>746</v>
      </c>
      <c r="B666" s="61" t="s">
        <v>1793</v>
      </c>
      <c r="C666" s="495"/>
      <c r="D666" s="495"/>
      <c r="E666" s="496"/>
      <c r="F666" s="496"/>
      <c r="G666" s="496"/>
      <c r="H666" s="50" t="s">
        <v>1855</v>
      </c>
      <c r="I666" s="50" t="s">
        <v>1856</v>
      </c>
      <c r="J666" s="69">
        <v>4</v>
      </c>
      <c r="K666" s="65">
        <v>42919</v>
      </c>
      <c r="L666" s="65">
        <v>42947</v>
      </c>
      <c r="M666" s="211">
        <f t="shared" si="31"/>
        <v>4</v>
      </c>
      <c r="N666" s="69">
        <v>4</v>
      </c>
      <c r="O666" s="50" t="s">
        <v>1819</v>
      </c>
      <c r="P666" s="51">
        <f t="shared" si="30"/>
        <v>1</v>
      </c>
      <c r="Q666" s="66" t="str">
        <f>IF(ISNUMBER(P666),IF(P666=100%,"CUMPLIDA",IF(AND(ISNUMBER(L666),ISNUMBER([1]CGR!$P$4)), IF(L666&lt;[1]CGR!$P$4,"INCUMPLIDA","PROCESO"), "VERIFICAR FECHA")),"SIN VALOR AVANCE")</f>
        <v>CUMPLIDA</v>
      </c>
    </row>
    <row r="667" spans="1:17" ht="165.75">
      <c r="A667" s="75" t="s">
        <v>746</v>
      </c>
      <c r="B667" s="61" t="s">
        <v>1793</v>
      </c>
      <c r="C667" s="495"/>
      <c r="D667" s="495"/>
      <c r="E667" s="496"/>
      <c r="F667" s="496"/>
      <c r="G667" s="496" t="s">
        <v>1857</v>
      </c>
      <c r="H667" s="50" t="s">
        <v>1858</v>
      </c>
      <c r="I667" s="50" t="s">
        <v>1859</v>
      </c>
      <c r="J667" s="69">
        <v>3</v>
      </c>
      <c r="K667" s="65">
        <v>43481</v>
      </c>
      <c r="L667" s="65">
        <v>43845</v>
      </c>
      <c r="M667" s="211">
        <f t="shared" si="31"/>
        <v>52</v>
      </c>
      <c r="N667" s="69">
        <v>3</v>
      </c>
      <c r="O667" s="50" t="s">
        <v>1860</v>
      </c>
      <c r="P667" s="51">
        <f t="shared" si="30"/>
        <v>1</v>
      </c>
      <c r="Q667" s="66" t="str">
        <f>IF(ISNUMBER(P667),IF(P667=100%,"CUMPLIDA",IF(AND(ISNUMBER(L667),ISNUMBER([1]CGR!$P$4)), IF(L667&lt;[1]CGR!$P$4,"INCUMPLIDA","PROCESO"), "VERIFICAR FECHA")),"SIN VALOR AVANCE")</f>
        <v>CUMPLIDA</v>
      </c>
    </row>
    <row r="668" spans="1:17" ht="150.75">
      <c r="A668" s="75" t="s">
        <v>746</v>
      </c>
      <c r="B668" s="61" t="s">
        <v>1793</v>
      </c>
      <c r="C668" s="495"/>
      <c r="D668" s="495"/>
      <c r="E668" s="496"/>
      <c r="F668" s="496"/>
      <c r="G668" s="496"/>
      <c r="H668" s="50" t="s">
        <v>1861</v>
      </c>
      <c r="I668" s="50" t="s">
        <v>1821</v>
      </c>
      <c r="J668" s="69">
        <v>1</v>
      </c>
      <c r="K668" s="65">
        <v>43846</v>
      </c>
      <c r="L668" s="65">
        <v>44213</v>
      </c>
      <c r="M668" s="211">
        <f t="shared" si="31"/>
        <v>52.428571428571431</v>
      </c>
      <c r="N668" s="69">
        <v>1</v>
      </c>
      <c r="O668" s="50" t="s">
        <v>1862</v>
      </c>
      <c r="P668" s="51">
        <f t="shared" si="30"/>
        <v>1</v>
      </c>
      <c r="Q668" s="66" t="str">
        <f>IF(ISNUMBER(P668),IF(P668=100%,"CUMPLIDA",IF(AND(ISNUMBER(L668),ISNUMBER([1]CGR!$P$4)), IF(L668&lt;[1]CGR!$P$4,"INCUMPLIDA","PROCESO"), "VERIFICAR FECHA")),"SIN VALOR AVANCE")</f>
        <v>CUMPLIDA</v>
      </c>
    </row>
    <row r="669" spans="1:17" ht="180.75">
      <c r="A669" s="75" t="s">
        <v>746</v>
      </c>
      <c r="B669" s="61" t="s">
        <v>1793</v>
      </c>
      <c r="C669" s="495"/>
      <c r="D669" s="495"/>
      <c r="E669" s="496"/>
      <c r="F669" s="496"/>
      <c r="G669" s="496"/>
      <c r="H669" s="50" t="s">
        <v>1863</v>
      </c>
      <c r="I669" s="50" t="s">
        <v>1823</v>
      </c>
      <c r="J669" s="69">
        <v>2</v>
      </c>
      <c r="K669" s="65">
        <v>44214</v>
      </c>
      <c r="L669" s="65">
        <v>44580</v>
      </c>
      <c r="M669" s="211">
        <f t="shared" si="31"/>
        <v>52.285714285714285</v>
      </c>
      <c r="N669" s="69">
        <v>2</v>
      </c>
      <c r="O669" s="50" t="s">
        <v>1864</v>
      </c>
      <c r="P669" s="51">
        <f t="shared" si="30"/>
        <v>1</v>
      </c>
      <c r="Q669" s="66" t="str">
        <f>IF(ISNUMBER(P669),IF(P669=100%,"CUMPLIDA",IF(AND(ISNUMBER(L669),ISNUMBER([1]CGR!$P$4)), IF(L669&lt;[1]CGR!$P$4,"INCUMPLIDA","PROCESO"), "VERIFICAR FECHA")),"SIN VALOR AVANCE")</f>
        <v>CUMPLIDA</v>
      </c>
    </row>
    <row r="670" spans="1:17" ht="135">
      <c r="A670" s="75" t="s">
        <v>746</v>
      </c>
      <c r="B670" s="61" t="s">
        <v>1793</v>
      </c>
      <c r="C670" s="495"/>
      <c r="D670" s="495"/>
      <c r="E670" s="496"/>
      <c r="F670" s="496"/>
      <c r="G670" s="496"/>
      <c r="H670" s="50" t="s">
        <v>1865</v>
      </c>
      <c r="I670" s="50" t="s">
        <v>1859</v>
      </c>
      <c r="J670" s="69">
        <v>3</v>
      </c>
      <c r="K670" s="65">
        <v>43922</v>
      </c>
      <c r="L670" s="65">
        <v>44042</v>
      </c>
      <c r="M670" s="211">
        <f t="shared" si="31"/>
        <v>17.142857142857142</v>
      </c>
      <c r="N670" s="69">
        <v>3</v>
      </c>
      <c r="O670" s="50" t="s">
        <v>1866</v>
      </c>
      <c r="P670" s="51">
        <f t="shared" si="30"/>
        <v>1</v>
      </c>
      <c r="Q670" s="66" t="str">
        <f>IF(ISNUMBER(P670),IF(P670=100%,"CUMPLIDA",IF(AND(ISNUMBER(L670),ISNUMBER([1]CGR!$P$4)), IF(L670&lt;[1]CGR!$P$4,"INCUMPLIDA","PROCESO"), "VERIFICAR FECHA")),"SIN VALOR AVANCE")</f>
        <v>CUMPLIDA</v>
      </c>
    </row>
    <row r="671" spans="1:17" ht="105.75">
      <c r="A671" s="75" t="s">
        <v>746</v>
      </c>
      <c r="B671" s="61" t="s">
        <v>1793</v>
      </c>
      <c r="C671" s="495"/>
      <c r="D671" s="495"/>
      <c r="E671" s="496"/>
      <c r="F671" s="496"/>
      <c r="G671" s="496"/>
      <c r="H671" s="50" t="s">
        <v>1867</v>
      </c>
      <c r="I671" s="50" t="s">
        <v>1821</v>
      </c>
      <c r="J671" s="69">
        <v>1</v>
      </c>
      <c r="K671" s="65">
        <v>44044</v>
      </c>
      <c r="L671" s="65">
        <v>44213</v>
      </c>
      <c r="M671" s="211">
        <f t="shared" si="31"/>
        <v>24.142857142857142</v>
      </c>
      <c r="N671" s="69">
        <v>1</v>
      </c>
      <c r="O671" s="50" t="s">
        <v>1866</v>
      </c>
      <c r="P671" s="51">
        <f t="shared" si="30"/>
        <v>1</v>
      </c>
      <c r="Q671" s="66" t="str">
        <f>IF(ISNUMBER(P671),IF(P671=100%,"CUMPLIDA",IF(AND(ISNUMBER(L671),ISNUMBER([1]CGR!$P$4)), IF(L671&lt;[1]CGR!$P$4,"INCUMPLIDA","PROCESO"), "VERIFICAR FECHA")),"SIN VALOR AVANCE")</f>
        <v>CUMPLIDA</v>
      </c>
    </row>
    <row r="672" spans="1:17" ht="135">
      <c r="A672" s="75" t="s">
        <v>746</v>
      </c>
      <c r="B672" s="61" t="s">
        <v>1793</v>
      </c>
      <c r="C672" s="495"/>
      <c r="D672" s="495"/>
      <c r="E672" s="496"/>
      <c r="F672" s="496"/>
      <c r="G672" s="496"/>
      <c r="H672" s="50" t="s">
        <v>1868</v>
      </c>
      <c r="I672" s="50" t="s">
        <v>1823</v>
      </c>
      <c r="J672" s="69">
        <v>2</v>
      </c>
      <c r="K672" s="65">
        <v>44214</v>
      </c>
      <c r="L672" s="65">
        <v>44580</v>
      </c>
      <c r="M672" s="211">
        <f t="shared" si="31"/>
        <v>52.285714285714285</v>
      </c>
      <c r="N672" s="69">
        <v>2</v>
      </c>
      <c r="O672" s="50" t="s">
        <v>1866</v>
      </c>
      <c r="P672" s="51">
        <f t="shared" si="30"/>
        <v>1</v>
      </c>
      <c r="Q672" s="66" t="str">
        <f>IF(ISNUMBER(P672),IF(P672=100%,"CUMPLIDA",IF(AND(ISNUMBER(L672),ISNUMBER([1]CGR!$P$4)), IF(L672&lt;[1]CGR!$P$4,"INCUMPLIDA","PROCESO"), "VERIFICAR FECHA")),"SIN VALOR AVANCE")</f>
        <v>CUMPLIDA</v>
      </c>
    </row>
    <row r="673" spans="1:17" ht="165.75">
      <c r="A673" s="75" t="s">
        <v>746</v>
      </c>
      <c r="B673" s="61" t="s">
        <v>1793</v>
      </c>
      <c r="C673" s="495"/>
      <c r="D673" s="495"/>
      <c r="E673" s="496"/>
      <c r="F673" s="496"/>
      <c r="G673" s="513" t="s">
        <v>1869</v>
      </c>
      <c r="H673" s="50" t="s">
        <v>1870</v>
      </c>
      <c r="I673" s="81" t="s">
        <v>1837</v>
      </c>
      <c r="J673" s="69">
        <v>3</v>
      </c>
      <c r="K673" s="65">
        <v>43361</v>
      </c>
      <c r="L673" s="65">
        <v>43708</v>
      </c>
      <c r="M673" s="211">
        <f t="shared" si="31"/>
        <v>49.571428571428569</v>
      </c>
      <c r="N673" s="69">
        <v>3</v>
      </c>
      <c r="O673" s="50" t="s">
        <v>1871</v>
      </c>
      <c r="P673" s="51">
        <f t="shared" si="30"/>
        <v>1</v>
      </c>
      <c r="Q673" s="66" t="str">
        <f>IF(ISNUMBER(P673),IF(P673=100%,"CUMPLIDA",IF(AND(ISNUMBER(L673),ISNUMBER([1]CGR!$P$4)), IF(L673&lt;[1]CGR!$P$4,"INCUMPLIDA","PROCESO"), "VERIFICAR FECHA")),"SIN VALOR AVANCE")</f>
        <v>CUMPLIDA</v>
      </c>
    </row>
    <row r="674" spans="1:17" ht="195">
      <c r="A674" s="75" t="s">
        <v>746</v>
      </c>
      <c r="B674" s="61" t="s">
        <v>1793</v>
      </c>
      <c r="C674" s="495"/>
      <c r="D674" s="495"/>
      <c r="E674" s="496"/>
      <c r="F674" s="496"/>
      <c r="G674" s="514"/>
      <c r="H674" s="50" t="s">
        <v>1870</v>
      </c>
      <c r="I674" s="50" t="s">
        <v>1872</v>
      </c>
      <c r="J674" s="69">
        <v>3</v>
      </c>
      <c r="K674" s="65">
        <v>43709</v>
      </c>
      <c r="L674" s="65">
        <v>43830</v>
      </c>
      <c r="M674" s="211">
        <f t="shared" si="31"/>
        <v>17.285714285714285</v>
      </c>
      <c r="N674" s="69">
        <v>3</v>
      </c>
      <c r="O674" s="50" t="s">
        <v>1871</v>
      </c>
      <c r="P674" s="51">
        <f t="shared" si="30"/>
        <v>1</v>
      </c>
      <c r="Q674" s="66" t="str">
        <f>IF(ISNUMBER(P674),IF(P674=100%,"CUMPLIDA",IF(AND(ISNUMBER(L674),ISNUMBER([1]CGR!$P$4)), IF(L674&lt;[1]CGR!$P$4,"INCUMPLIDA","PROCESO"), "VERIFICAR FECHA")),"SIN VALOR AVANCE")</f>
        <v>CUMPLIDA</v>
      </c>
    </row>
    <row r="675" spans="1:17" ht="240.75">
      <c r="A675" s="75" t="s">
        <v>746</v>
      </c>
      <c r="B675" s="61" t="s">
        <v>1793</v>
      </c>
      <c r="C675" s="495"/>
      <c r="D675" s="495"/>
      <c r="E675" s="496"/>
      <c r="F675" s="496"/>
      <c r="G675" s="515"/>
      <c r="H675" s="50" t="s">
        <v>1825</v>
      </c>
      <c r="I675" s="50" t="s">
        <v>761</v>
      </c>
      <c r="J675" s="69">
        <v>1</v>
      </c>
      <c r="K675" s="65">
        <v>43770</v>
      </c>
      <c r="L675" s="65">
        <v>44134</v>
      </c>
      <c r="M675" s="211">
        <f t="shared" si="31"/>
        <v>52</v>
      </c>
      <c r="N675" s="69">
        <v>1</v>
      </c>
      <c r="O675" s="50" t="s">
        <v>1873</v>
      </c>
      <c r="P675" s="51">
        <f t="shared" si="30"/>
        <v>1</v>
      </c>
      <c r="Q675" s="66" t="str">
        <f>IF(ISNUMBER(P675),IF(P675=100%,"CUMPLIDA",IF(AND(ISNUMBER(L675),ISNUMBER([1]CGR!$P$4)), IF(L675&lt;[1]CGR!$P$4,"INCUMPLIDA","PROCESO"), "VERIFICAR FECHA")),"SIN VALOR AVANCE")</f>
        <v>CUMPLIDA</v>
      </c>
    </row>
    <row r="676" spans="1:17" ht="255.75">
      <c r="A676" s="75" t="s">
        <v>746</v>
      </c>
      <c r="B676" s="61" t="s">
        <v>1793</v>
      </c>
      <c r="C676" s="495"/>
      <c r="D676" s="495"/>
      <c r="E676" s="496"/>
      <c r="F676" s="496"/>
      <c r="G676" s="78" t="s">
        <v>371</v>
      </c>
      <c r="H676" s="50" t="s">
        <v>162</v>
      </c>
      <c r="I676" s="50" t="s">
        <v>106</v>
      </c>
      <c r="J676" s="74">
        <v>1</v>
      </c>
      <c r="K676" s="80">
        <v>45992</v>
      </c>
      <c r="L676" s="80">
        <v>46172</v>
      </c>
      <c r="M676" s="211">
        <f t="shared" si="31"/>
        <v>25.714285714285715</v>
      </c>
      <c r="N676" s="74">
        <v>0.8</v>
      </c>
      <c r="O676" s="50" t="s">
        <v>1874</v>
      </c>
      <c r="P676" s="51">
        <f t="shared" si="30"/>
        <v>0.8</v>
      </c>
      <c r="Q676" s="66" t="str">
        <f>IF(ISNUMBER(P676),IF(P676=100%,"CUMPLIDA",IF(AND(ISNUMBER(L676),ISNUMBER([1]CGR!$P$4)), IF(L676&lt;[1]CGR!$P$4,"INCUMPLIDA","PROCESO"), "VERIFICAR FECHA")),"SIN VALOR AVANCE")</f>
        <v>PROCESO</v>
      </c>
    </row>
    <row r="677" spans="1:17" ht="315.75">
      <c r="A677" s="75" t="s">
        <v>746</v>
      </c>
      <c r="B677" s="61" t="s">
        <v>1793</v>
      </c>
      <c r="C677" s="495"/>
      <c r="D677" s="495"/>
      <c r="E677" s="496"/>
      <c r="F677" s="496"/>
      <c r="G677" s="78" t="s">
        <v>169</v>
      </c>
      <c r="H677" s="50" t="s">
        <v>1829</v>
      </c>
      <c r="I677" s="50" t="s">
        <v>167</v>
      </c>
      <c r="J677" s="74">
        <v>1</v>
      </c>
      <c r="K677" s="80">
        <v>46174</v>
      </c>
      <c r="L677" s="80">
        <v>46325</v>
      </c>
      <c r="M677" s="211">
        <f t="shared" si="31"/>
        <v>21.571428571428573</v>
      </c>
      <c r="N677" s="74">
        <v>0</v>
      </c>
      <c r="O677" s="50" t="s">
        <v>1875</v>
      </c>
      <c r="P677" s="51">
        <f t="shared" si="30"/>
        <v>0</v>
      </c>
      <c r="Q677" s="66" t="str">
        <f>IF(ISNUMBER(P677),IF(P677=100%,"CUMPLIDA",IF(AND(ISNUMBER(L677),ISNUMBER([1]CGR!$P$4)), IF(L677&lt;[1]CGR!$P$4,"INCUMPLIDA","PROCESO"), "VERIFICAR FECHA")),"SIN VALOR AVANCE")</f>
        <v>PROCESO</v>
      </c>
    </row>
    <row r="678" spans="1:17" ht="315.75">
      <c r="A678" s="75" t="s">
        <v>746</v>
      </c>
      <c r="B678" s="61" t="s">
        <v>1793</v>
      </c>
      <c r="C678" s="495"/>
      <c r="D678" s="495"/>
      <c r="E678" s="496"/>
      <c r="F678" s="496"/>
      <c r="G678" s="518" t="s">
        <v>1831</v>
      </c>
      <c r="H678" s="396" t="s">
        <v>170</v>
      </c>
      <c r="I678" s="396" t="s">
        <v>776</v>
      </c>
      <c r="J678" s="74">
        <v>5</v>
      </c>
      <c r="K678" s="80">
        <v>46327</v>
      </c>
      <c r="L678" s="80">
        <v>46783</v>
      </c>
      <c r="M678" s="211">
        <f t="shared" si="31"/>
        <v>65.142857142857139</v>
      </c>
      <c r="N678" s="74">
        <v>0</v>
      </c>
      <c r="O678" s="50" t="s">
        <v>1875</v>
      </c>
      <c r="P678" s="51">
        <f t="shared" si="30"/>
        <v>0</v>
      </c>
      <c r="Q678" s="66" t="str">
        <f>IF(ISNUMBER(P678),IF(P678=100%,"CUMPLIDA",IF(AND(ISNUMBER(L678),ISNUMBER([1]CGR!$P$4)), IF(L678&lt;[1]CGR!$P$4,"INCUMPLIDA","PROCESO"), "VERIFICAR FECHA")),"SIN VALOR AVANCE")</f>
        <v>PROCESO</v>
      </c>
    </row>
    <row r="679" spans="1:17" ht="315.75">
      <c r="A679" s="75" t="s">
        <v>746</v>
      </c>
      <c r="B679" s="61" t="s">
        <v>1793</v>
      </c>
      <c r="C679" s="495"/>
      <c r="D679" s="495"/>
      <c r="E679" s="496"/>
      <c r="F679" s="496"/>
      <c r="G679" s="519"/>
      <c r="H679" s="50" t="s">
        <v>1832</v>
      </c>
      <c r="I679" s="50" t="s">
        <v>1833</v>
      </c>
      <c r="J679" s="74">
        <v>3</v>
      </c>
      <c r="K679" s="80">
        <v>46357</v>
      </c>
      <c r="L679" s="80">
        <v>46691</v>
      </c>
      <c r="M679" s="211">
        <f>(L679-K679)/7</f>
        <v>47.714285714285715</v>
      </c>
      <c r="N679" s="74">
        <v>0</v>
      </c>
      <c r="O679" s="50" t="s">
        <v>1875</v>
      </c>
      <c r="P679" s="51">
        <f t="shared" si="30"/>
        <v>0</v>
      </c>
      <c r="Q679" s="66" t="str">
        <f>IF(ISNUMBER(P679),IF(P679=100%,"CUMPLIDA",IF(AND(ISNUMBER(L679),ISNUMBER([1]CGR!$P$4)), IF(L679&lt;[1]CGR!$P$4,"INCUMPLIDA","PROCESO"), "VERIFICAR FECHA")),"SIN VALOR AVANCE")</f>
        <v>PROCESO</v>
      </c>
    </row>
    <row r="680" spans="1:17" ht="165.75">
      <c r="A680" s="75" t="s">
        <v>746</v>
      </c>
      <c r="B680" s="61" t="s">
        <v>1793</v>
      </c>
      <c r="C680" s="495"/>
      <c r="D680" s="495"/>
      <c r="E680" s="496"/>
      <c r="F680" s="496"/>
      <c r="G680" s="513" t="s">
        <v>1869</v>
      </c>
      <c r="H680" s="574" t="s">
        <v>1876</v>
      </c>
      <c r="I680" s="81" t="s">
        <v>1877</v>
      </c>
      <c r="J680" s="69">
        <v>3</v>
      </c>
      <c r="K680" s="65">
        <v>43726</v>
      </c>
      <c r="L680" s="65">
        <v>44042</v>
      </c>
      <c r="M680" s="211">
        <f t="shared" si="31"/>
        <v>45.142857142857146</v>
      </c>
      <c r="N680" s="69">
        <v>3</v>
      </c>
      <c r="O680" s="50" t="s">
        <v>1860</v>
      </c>
      <c r="P680" s="51">
        <f t="shared" si="30"/>
        <v>1</v>
      </c>
      <c r="Q680" s="66" t="str">
        <f>IF(ISNUMBER(P680),IF(P680=100%,"CUMPLIDA",IF(AND(ISNUMBER(L680),ISNUMBER([1]CGR!$P$4)), IF(L680&lt;[1]CGR!$P$4,"INCUMPLIDA","PROCESO"), "VERIFICAR FECHA")),"SIN VALOR AVANCE")</f>
        <v>CUMPLIDA</v>
      </c>
    </row>
    <row r="681" spans="1:17" ht="225.75">
      <c r="A681" s="75" t="s">
        <v>746</v>
      </c>
      <c r="B681" s="61" t="s">
        <v>1793</v>
      </c>
      <c r="C681" s="495"/>
      <c r="D681" s="495"/>
      <c r="E681" s="496"/>
      <c r="F681" s="496"/>
      <c r="G681" s="514"/>
      <c r="H681" s="574"/>
      <c r="I681" s="50" t="s">
        <v>1878</v>
      </c>
      <c r="J681" s="69">
        <v>3</v>
      </c>
      <c r="K681" s="65">
        <v>44044</v>
      </c>
      <c r="L681" s="65">
        <v>44134</v>
      </c>
      <c r="M681" s="211">
        <f t="shared" si="31"/>
        <v>12.857142857142858</v>
      </c>
      <c r="N681" s="69">
        <v>3</v>
      </c>
      <c r="O681" s="50" t="s">
        <v>1879</v>
      </c>
      <c r="P681" s="51">
        <f t="shared" si="30"/>
        <v>1</v>
      </c>
      <c r="Q681" s="66" t="str">
        <f>IF(ISNUMBER(P681),IF(P681=100%,"CUMPLIDA",IF(AND(ISNUMBER(L681),ISNUMBER([1]CGR!$P$4)), IF(L681&lt;[1]CGR!$P$4,"INCUMPLIDA","PROCESO"), "VERIFICAR FECHA")),"SIN VALOR AVANCE")</f>
        <v>CUMPLIDA</v>
      </c>
    </row>
    <row r="682" spans="1:17" ht="165.75">
      <c r="A682" s="75" t="s">
        <v>746</v>
      </c>
      <c r="B682" s="61" t="s">
        <v>1793</v>
      </c>
      <c r="C682" s="495"/>
      <c r="D682" s="495"/>
      <c r="E682" s="496"/>
      <c r="F682" s="496"/>
      <c r="G682" s="515"/>
      <c r="H682" s="50" t="s">
        <v>1880</v>
      </c>
      <c r="I682" s="81" t="s">
        <v>1877</v>
      </c>
      <c r="J682" s="69">
        <v>3</v>
      </c>
      <c r="K682" s="65">
        <v>43983</v>
      </c>
      <c r="L682" s="65">
        <v>44346</v>
      </c>
      <c r="M682" s="211">
        <f t="shared" si="31"/>
        <v>51.857142857142854</v>
      </c>
      <c r="N682" s="69">
        <v>3</v>
      </c>
      <c r="O682" s="50" t="s">
        <v>1881</v>
      </c>
      <c r="P682" s="51">
        <f t="shared" si="30"/>
        <v>1</v>
      </c>
      <c r="Q682" s="66" t="str">
        <f>IF(ISNUMBER(P682),IF(P682=100%,"CUMPLIDA",IF(AND(ISNUMBER(L682),ISNUMBER([1]CGR!$P$4)), IF(L682&lt;[1]CGR!$P$4,"INCUMPLIDA","PROCESO"), "VERIFICAR FECHA")),"SIN VALOR AVANCE")</f>
        <v>CUMPLIDA</v>
      </c>
    </row>
    <row r="683" spans="1:17" ht="90.75">
      <c r="A683" s="75" t="s">
        <v>746</v>
      </c>
      <c r="B683" s="61" t="s">
        <v>1793</v>
      </c>
      <c r="C683" s="495"/>
      <c r="D683" s="495"/>
      <c r="E683" s="496"/>
      <c r="F683" s="496"/>
      <c r="G683" s="63" t="s">
        <v>1882</v>
      </c>
      <c r="H683" s="50" t="s">
        <v>760</v>
      </c>
      <c r="I683" s="50" t="s">
        <v>761</v>
      </c>
      <c r="J683" s="74">
        <v>1</v>
      </c>
      <c r="K683" s="80">
        <v>45323</v>
      </c>
      <c r="L683" s="80">
        <v>45747</v>
      </c>
      <c r="M683" s="211">
        <f t="shared" si="31"/>
        <v>60.571428571428569</v>
      </c>
      <c r="N683" s="69">
        <v>1</v>
      </c>
      <c r="O683" s="50" t="s">
        <v>1883</v>
      </c>
      <c r="P683" s="51">
        <f t="shared" si="30"/>
        <v>1</v>
      </c>
      <c r="Q683" s="66" t="str">
        <f>IF(ISNUMBER(P683),IF(P683=100%,"CUMPLIDA",IF(AND(ISNUMBER(L683),ISNUMBER([1]CGR!$P$4)), IF(L683&lt;[1]CGR!$P$4,"INCUMPLIDA","PROCESO"), "VERIFICAR FECHA")),"SIN VALOR AVANCE")</f>
        <v>CUMPLIDA</v>
      </c>
    </row>
    <row r="684" spans="1:17" ht="90.75">
      <c r="A684" s="75" t="s">
        <v>746</v>
      </c>
      <c r="B684" s="61" t="s">
        <v>1793</v>
      </c>
      <c r="C684" s="495"/>
      <c r="D684" s="495"/>
      <c r="E684" s="496"/>
      <c r="F684" s="496"/>
      <c r="G684" s="63" t="s">
        <v>804</v>
      </c>
      <c r="H684" s="50" t="s">
        <v>804</v>
      </c>
      <c r="I684" s="50" t="s">
        <v>805</v>
      </c>
      <c r="J684" s="74">
        <v>1</v>
      </c>
      <c r="K684" s="80">
        <v>45323</v>
      </c>
      <c r="L684" s="80">
        <v>45747</v>
      </c>
      <c r="M684" s="211">
        <f t="shared" si="31"/>
        <v>60.571428571428569</v>
      </c>
      <c r="N684" s="69">
        <v>1</v>
      </c>
      <c r="O684" s="50" t="s">
        <v>1884</v>
      </c>
      <c r="P684" s="51">
        <f t="shared" si="30"/>
        <v>1</v>
      </c>
      <c r="Q684" s="66" t="str">
        <f>IF(ISNUMBER(P684),IF(P684=100%,"CUMPLIDA",IF(AND(ISNUMBER(L684),ISNUMBER([1]CGR!$P$4)), IF(L684&lt;[1]CGR!$P$4,"INCUMPLIDA","PROCESO"), "VERIFICAR FECHA")),"SIN VALOR AVANCE")</f>
        <v>CUMPLIDA</v>
      </c>
    </row>
    <row r="685" spans="1:17" ht="90.75">
      <c r="A685" s="75" t="s">
        <v>746</v>
      </c>
      <c r="B685" s="61" t="s">
        <v>1793</v>
      </c>
      <c r="C685" s="495"/>
      <c r="D685" s="495"/>
      <c r="E685" s="496"/>
      <c r="F685" s="496"/>
      <c r="G685" s="63" t="s">
        <v>766</v>
      </c>
      <c r="H685" s="50" t="s">
        <v>767</v>
      </c>
      <c r="I685" s="50" t="s">
        <v>768</v>
      </c>
      <c r="J685" s="74">
        <v>1</v>
      </c>
      <c r="K685" s="80">
        <v>45231</v>
      </c>
      <c r="L685" s="80">
        <v>45747</v>
      </c>
      <c r="M685" s="211">
        <f t="shared" si="31"/>
        <v>73.714285714285708</v>
      </c>
      <c r="N685" s="69">
        <v>1</v>
      </c>
      <c r="O685" s="50" t="s">
        <v>1884</v>
      </c>
      <c r="P685" s="51">
        <f t="shared" si="30"/>
        <v>1</v>
      </c>
      <c r="Q685" s="66" t="str">
        <f>IF(ISNUMBER(P685),IF(P685=100%,"CUMPLIDA",IF(AND(ISNUMBER(L685),ISNUMBER([1]CGR!$P$4)), IF(L685&lt;[1]CGR!$P$4,"INCUMPLIDA","PROCESO"), "VERIFICAR FECHA")),"SIN VALOR AVANCE")</f>
        <v>CUMPLIDA</v>
      </c>
    </row>
    <row r="686" spans="1:17" ht="90.75">
      <c r="A686" s="75" t="s">
        <v>746</v>
      </c>
      <c r="B686" s="61" t="s">
        <v>1793</v>
      </c>
      <c r="C686" s="495"/>
      <c r="D686" s="495"/>
      <c r="E686" s="496"/>
      <c r="F686" s="496"/>
      <c r="G686" s="63" t="s">
        <v>769</v>
      </c>
      <c r="H686" s="50" t="s">
        <v>769</v>
      </c>
      <c r="I686" s="50" t="s">
        <v>770</v>
      </c>
      <c r="J686" s="74">
        <v>1</v>
      </c>
      <c r="K686" s="80">
        <v>45323</v>
      </c>
      <c r="L686" s="80">
        <v>45747</v>
      </c>
      <c r="M686" s="211">
        <f t="shared" si="31"/>
        <v>60.571428571428569</v>
      </c>
      <c r="N686" s="69">
        <v>1</v>
      </c>
      <c r="O686" s="50" t="s">
        <v>1883</v>
      </c>
      <c r="P686" s="51">
        <f t="shared" si="30"/>
        <v>1</v>
      </c>
      <c r="Q686" s="66" t="str">
        <f>IF(ISNUMBER(P686),IF(P686=100%,"CUMPLIDA",IF(AND(ISNUMBER(L686),ISNUMBER([1]CGR!$P$4)), IF(L686&lt;[1]CGR!$P$4,"INCUMPLIDA","PROCESO"), "VERIFICAR FECHA")),"SIN VALOR AVANCE")</f>
        <v>CUMPLIDA</v>
      </c>
    </row>
    <row r="687" spans="1:17" ht="90.75">
      <c r="A687" s="75" t="s">
        <v>746</v>
      </c>
      <c r="B687" s="61" t="s">
        <v>1793</v>
      </c>
      <c r="C687" s="495"/>
      <c r="D687" s="495"/>
      <c r="E687" s="496"/>
      <c r="F687" s="496"/>
      <c r="G687" s="63" t="s">
        <v>1805</v>
      </c>
      <c r="H687" s="50" t="s">
        <v>1805</v>
      </c>
      <c r="I687" s="50" t="s">
        <v>771</v>
      </c>
      <c r="J687" s="74">
        <v>1</v>
      </c>
      <c r="K687" s="80">
        <v>45231</v>
      </c>
      <c r="L687" s="80">
        <v>45747</v>
      </c>
      <c r="M687" s="211">
        <f t="shared" si="31"/>
        <v>73.714285714285708</v>
      </c>
      <c r="N687" s="69">
        <v>1</v>
      </c>
      <c r="O687" s="50" t="s">
        <v>1884</v>
      </c>
      <c r="P687" s="51">
        <f t="shared" si="30"/>
        <v>1</v>
      </c>
      <c r="Q687" s="66" t="str">
        <f>IF(ISNUMBER(P687),IF(P687=100%,"CUMPLIDA",IF(AND(ISNUMBER(L687),ISNUMBER([1]CGR!$P$4)), IF(L687&lt;[1]CGR!$P$4,"INCUMPLIDA","PROCESO"), "VERIFICAR FECHA")),"SIN VALOR AVANCE")</f>
        <v>CUMPLIDA</v>
      </c>
    </row>
    <row r="688" spans="1:17" ht="165.75">
      <c r="A688" s="75" t="s">
        <v>746</v>
      </c>
      <c r="B688" s="61" t="s">
        <v>1793</v>
      </c>
      <c r="C688" s="495"/>
      <c r="D688" s="495"/>
      <c r="E688" s="496"/>
      <c r="F688" s="496"/>
      <c r="G688" s="63" t="s">
        <v>1807</v>
      </c>
      <c r="H688" s="50" t="s">
        <v>1807</v>
      </c>
      <c r="I688" s="50" t="s">
        <v>1073</v>
      </c>
      <c r="J688" s="74">
        <v>1</v>
      </c>
      <c r="K688" s="80">
        <v>45231</v>
      </c>
      <c r="L688" s="80">
        <v>45808</v>
      </c>
      <c r="M688" s="211">
        <f t="shared" si="31"/>
        <v>82.428571428571431</v>
      </c>
      <c r="N688" s="69">
        <v>1</v>
      </c>
      <c r="O688" s="50" t="s">
        <v>1885</v>
      </c>
      <c r="P688" s="51">
        <f t="shared" si="30"/>
        <v>1</v>
      </c>
      <c r="Q688" s="66" t="str">
        <f>IF(ISNUMBER(P688),IF(P688=100%,"CUMPLIDA",IF(AND(ISNUMBER(L688),ISNUMBER([1]CGR!$P$4)), IF(L688&lt;[1]CGR!$P$4,"INCUMPLIDA","PROCESO"), "VERIFICAR FECHA")),"SIN VALOR AVANCE")</f>
        <v>CUMPLIDA</v>
      </c>
    </row>
    <row r="689" spans="1:17" ht="120.75">
      <c r="A689" s="75" t="s">
        <v>746</v>
      </c>
      <c r="B689" s="61" t="s">
        <v>1793</v>
      </c>
      <c r="C689" s="495"/>
      <c r="D689" s="495"/>
      <c r="E689" s="496"/>
      <c r="F689" s="496"/>
      <c r="G689" s="63" t="s">
        <v>169</v>
      </c>
      <c r="H689" s="50" t="s">
        <v>775</v>
      </c>
      <c r="I689" s="50" t="s">
        <v>776</v>
      </c>
      <c r="J689" s="74">
        <v>12</v>
      </c>
      <c r="K689" s="80">
        <v>46024</v>
      </c>
      <c r="L689" s="80">
        <v>47118</v>
      </c>
      <c r="M689" s="211">
        <f t="shared" si="31"/>
        <v>156.28571428571428</v>
      </c>
      <c r="N689" s="69">
        <v>0</v>
      </c>
      <c r="O689" s="50" t="s">
        <v>1886</v>
      </c>
      <c r="P689" s="51">
        <f t="shared" si="30"/>
        <v>0</v>
      </c>
      <c r="Q689" s="66" t="str">
        <f>IF(ISNUMBER(P689),IF(P689=100%,"CUMPLIDA",IF(AND(ISNUMBER(L689),ISNUMBER([1]CGR!$P$4)), IF(L689&lt;[1]CGR!$P$4,"INCUMPLIDA","PROCESO"), "VERIFICAR FECHA")),"SIN VALOR AVANCE")</f>
        <v>PROCESO</v>
      </c>
    </row>
    <row r="690" spans="1:17" ht="90.75">
      <c r="A690" s="75" t="s">
        <v>746</v>
      </c>
      <c r="B690" s="61" t="s">
        <v>1793</v>
      </c>
      <c r="C690" s="495"/>
      <c r="D690" s="495"/>
      <c r="E690" s="496"/>
      <c r="F690" s="496"/>
      <c r="G690" s="63" t="s">
        <v>778</v>
      </c>
      <c r="H690" s="50" t="s">
        <v>779</v>
      </c>
      <c r="I690" s="50" t="s">
        <v>780</v>
      </c>
      <c r="J690" s="74">
        <v>1</v>
      </c>
      <c r="K690" s="80">
        <v>46024</v>
      </c>
      <c r="L690" s="80">
        <v>47118</v>
      </c>
      <c r="M690" s="211">
        <f t="shared" si="31"/>
        <v>156.28571428571428</v>
      </c>
      <c r="N690" s="69">
        <v>0</v>
      </c>
      <c r="O690" s="50" t="s">
        <v>1883</v>
      </c>
      <c r="P690" s="51">
        <f t="shared" si="30"/>
        <v>0</v>
      </c>
      <c r="Q690" s="66" t="str">
        <f>IF(ISNUMBER(P690),IF(P690=100%,"CUMPLIDA",IF(AND(ISNUMBER(L690),ISNUMBER([1]CGR!$P$4)), IF(L690&lt;[1]CGR!$P$4,"INCUMPLIDA","PROCESO"), "VERIFICAR FECHA")),"SIN VALOR AVANCE")</f>
        <v>PROCESO</v>
      </c>
    </row>
    <row r="691" spans="1:17" ht="180.75">
      <c r="A691" s="75" t="s">
        <v>746</v>
      </c>
      <c r="B691" s="61" t="s">
        <v>1793</v>
      </c>
      <c r="C691" s="495"/>
      <c r="D691" s="495"/>
      <c r="E691" s="496"/>
      <c r="F691" s="496"/>
      <c r="G691" s="63" t="s">
        <v>781</v>
      </c>
      <c r="H691" s="50" t="s">
        <v>782</v>
      </c>
      <c r="I691" s="50" t="s">
        <v>813</v>
      </c>
      <c r="J691" s="74">
        <v>2</v>
      </c>
      <c r="K691" s="80">
        <v>46024</v>
      </c>
      <c r="L691" s="80">
        <v>47118</v>
      </c>
      <c r="M691" s="211">
        <f t="shared" si="31"/>
        <v>156.28571428571428</v>
      </c>
      <c r="N691" s="69">
        <v>0</v>
      </c>
      <c r="O691" s="50" t="s">
        <v>1887</v>
      </c>
      <c r="P691" s="51">
        <f t="shared" si="30"/>
        <v>0</v>
      </c>
      <c r="Q691" s="66" t="str">
        <f>IF(ISNUMBER(P691),IF(P691=100%,"CUMPLIDA",IF(AND(ISNUMBER(L691),ISNUMBER([1]CGR!$P$4)), IF(L691&lt;[1]CGR!$P$4,"INCUMPLIDA","PROCESO"), "VERIFICAR FECHA")),"SIN VALOR AVANCE")</f>
        <v>PROCESO</v>
      </c>
    </row>
    <row r="692" spans="1:17" ht="165.75">
      <c r="A692" s="75" t="s">
        <v>746</v>
      </c>
      <c r="B692" s="61" t="s">
        <v>1793</v>
      </c>
      <c r="C692" s="495"/>
      <c r="D692" s="495"/>
      <c r="E692" s="496"/>
      <c r="F692" s="496"/>
      <c r="G692" s="513" t="s">
        <v>1888</v>
      </c>
      <c r="H692" s="574" t="s">
        <v>1889</v>
      </c>
      <c r="I692" s="81" t="s">
        <v>1877</v>
      </c>
      <c r="J692" s="69">
        <v>3</v>
      </c>
      <c r="K692" s="65">
        <v>43983</v>
      </c>
      <c r="L692" s="65">
        <v>44346</v>
      </c>
      <c r="M692" s="211">
        <f t="shared" si="31"/>
        <v>51.857142857142854</v>
      </c>
      <c r="N692" s="69">
        <v>3</v>
      </c>
      <c r="O692" s="50" t="s">
        <v>1881</v>
      </c>
      <c r="P692" s="51">
        <f t="shared" si="30"/>
        <v>1</v>
      </c>
      <c r="Q692" s="66" t="str">
        <f>IF(ISNUMBER(P692),IF(P692=100%,"CUMPLIDA",IF(AND(ISNUMBER(L692),ISNUMBER([1]CGR!$P$4)), IF(L692&lt;[1]CGR!$P$4,"INCUMPLIDA","PROCESO"), "VERIFICAR FECHA")),"SIN VALOR AVANCE")</f>
        <v>CUMPLIDA</v>
      </c>
    </row>
    <row r="693" spans="1:17" ht="210.75">
      <c r="A693" s="75" t="s">
        <v>746</v>
      </c>
      <c r="B693" s="61" t="s">
        <v>1793</v>
      </c>
      <c r="C693" s="495"/>
      <c r="D693" s="495"/>
      <c r="E693" s="496"/>
      <c r="F693" s="496"/>
      <c r="G693" s="514"/>
      <c r="H693" s="574"/>
      <c r="I693" s="50" t="s">
        <v>1878</v>
      </c>
      <c r="J693" s="69">
        <v>3</v>
      </c>
      <c r="K693" s="65">
        <v>44927</v>
      </c>
      <c r="L693" s="65">
        <v>45137</v>
      </c>
      <c r="M693" s="211">
        <f t="shared" si="31"/>
        <v>30</v>
      </c>
      <c r="N693" s="69">
        <v>3</v>
      </c>
      <c r="O693" s="50" t="s">
        <v>1890</v>
      </c>
      <c r="P693" s="51">
        <f t="shared" si="30"/>
        <v>1</v>
      </c>
      <c r="Q693" s="66" t="str">
        <f>IF(ISNUMBER(P693),IF(P693=100%,"CUMPLIDA",IF(AND(ISNUMBER(L693),ISNUMBER([1]CGR!$P$4)), IF(L693&lt;[1]CGR!$P$4,"INCUMPLIDA","PROCESO"), "VERIFICAR FECHA")),"SIN VALOR AVANCE")</f>
        <v>CUMPLIDA</v>
      </c>
    </row>
    <row r="694" spans="1:17" ht="180.75">
      <c r="A694" s="75" t="s">
        <v>746</v>
      </c>
      <c r="B694" s="61" t="s">
        <v>1793</v>
      </c>
      <c r="C694" s="495"/>
      <c r="D694" s="495"/>
      <c r="E694" s="496"/>
      <c r="F694" s="496"/>
      <c r="G694" s="514"/>
      <c r="H694" s="574" t="s">
        <v>1891</v>
      </c>
      <c r="I694" s="81" t="s">
        <v>1877</v>
      </c>
      <c r="J694" s="69">
        <v>3</v>
      </c>
      <c r="K694" s="65">
        <v>43726</v>
      </c>
      <c r="L694" s="65">
        <v>44042</v>
      </c>
      <c r="M694" s="211">
        <f t="shared" si="31"/>
        <v>45.142857142857146</v>
      </c>
      <c r="N694" s="69">
        <v>3</v>
      </c>
      <c r="O694" s="50" t="s">
        <v>1892</v>
      </c>
      <c r="P694" s="51">
        <f t="shared" si="30"/>
        <v>1</v>
      </c>
      <c r="Q694" s="66" t="str">
        <f>IF(ISNUMBER(P694),IF(P694=100%,"CUMPLIDA",IF(AND(ISNUMBER(L694),ISNUMBER([1]CGR!$P$4)), IF(L694&lt;[1]CGR!$P$4,"INCUMPLIDA","PROCESO"), "VERIFICAR FECHA")),"SIN VALOR AVANCE")</f>
        <v>CUMPLIDA</v>
      </c>
    </row>
    <row r="695" spans="1:17" ht="210">
      <c r="A695" s="75" t="s">
        <v>746</v>
      </c>
      <c r="B695" s="61" t="s">
        <v>1793</v>
      </c>
      <c r="C695" s="495"/>
      <c r="D695" s="495"/>
      <c r="E695" s="496"/>
      <c r="F695" s="496"/>
      <c r="G695" s="514"/>
      <c r="H695" s="574"/>
      <c r="I695" s="50" t="s">
        <v>1878</v>
      </c>
      <c r="J695" s="69">
        <v>3</v>
      </c>
      <c r="K695" s="65">
        <v>44044</v>
      </c>
      <c r="L695" s="65">
        <v>44196</v>
      </c>
      <c r="M695" s="211">
        <f t="shared" si="31"/>
        <v>21.714285714285715</v>
      </c>
      <c r="N695" s="69">
        <v>3</v>
      </c>
      <c r="O695" s="50" t="s">
        <v>1892</v>
      </c>
      <c r="P695" s="51">
        <f t="shared" si="30"/>
        <v>1</v>
      </c>
      <c r="Q695" s="66" t="str">
        <f>IF(ISNUMBER(P695),IF(P695=100%,"CUMPLIDA",IF(AND(ISNUMBER(L695),ISNUMBER([1]CGR!$P$4)), IF(L695&lt;[1]CGR!$P$4,"INCUMPLIDA","PROCESO"), "VERIFICAR FECHA")),"SIN VALOR AVANCE")</f>
        <v>CUMPLIDA</v>
      </c>
    </row>
    <row r="696" spans="1:17" ht="240.75">
      <c r="A696" s="75" t="s">
        <v>746</v>
      </c>
      <c r="B696" s="61" t="s">
        <v>1793</v>
      </c>
      <c r="C696" s="495"/>
      <c r="D696" s="495"/>
      <c r="E696" s="496"/>
      <c r="F696" s="496"/>
      <c r="G696" s="515"/>
      <c r="H696" s="50" t="s">
        <v>1893</v>
      </c>
      <c r="I696" s="50" t="s">
        <v>761</v>
      </c>
      <c r="J696" s="69">
        <v>1</v>
      </c>
      <c r="K696" s="65">
        <v>44013</v>
      </c>
      <c r="L696" s="65">
        <v>44196</v>
      </c>
      <c r="M696" s="211">
        <f t="shared" si="31"/>
        <v>26.142857142857142</v>
      </c>
      <c r="N696" s="69">
        <v>1</v>
      </c>
      <c r="O696" s="50" t="s">
        <v>1894</v>
      </c>
      <c r="P696" s="51">
        <f t="shared" ref="P696:P759" si="32">N696/J696</f>
        <v>1</v>
      </c>
      <c r="Q696" s="66" t="str">
        <f>IF(ISNUMBER(P696),IF(P696=100%,"CUMPLIDA",IF(AND(ISNUMBER(L696),ISNUMBER([1]CGR!$P$4)), IF(L696&lt;[1]CGR!$P$4,"INCUMPLIDA","PROCESO"), "VERIFICAR FECHA")),"SIN VALOR AVANCE")</f>
        <v>CUMPLIDA</v>
      </c>
    </row>
    <row r="697" spans="1:17" ht="255.75">
      <c r="A697" s="75" t="s">
        <v>746</v>
      </c>
      <c r="B697" s="61" t="s">
        <v>1793</v>
      </c>
      <c r="C697" s="495"/>
      <c r="D697" s="495"/>
      <c r="E697" s="496"/>
      <c r="F697" s="496"/>
      <c r="G697" s="78" t="s">
        <v>371</v>
      </c>
      <c r="H697" s="50" t="s">
        <v>162</v>
      </c>
      <c r="I697" s="50" t="s">
        <v>106</v>
      </c>
      <c r="J697" s="74">
        <v>1</v>
      </c>
      <c r="K697" s="80">
        <v>45992</v>
      </c>
      <c r="L697" s="80">
        <v>46172</v>
      </c>
      <c r="M697" s="211">
        <f t="shared" si="31"/>
        <v>25.714285714285715</v>
      </c>
      <c r="N697" s="74">
        <v>0.8</v>
      </c>
      <c r="O697" s="50" t="s">
        <v>1874</v>
      </c>
      <c r="P697" s="51">
        <f t="shared" si="32"/>
        <v>0.8</v>
      </c>
      <c r="Q697" s="66" t="str">
        <f>IF(ISNUMBER(P697),IF(P697=100%,"CUMPLIDA",IF(AND(ISNUMBER(L697),ISNUMBER([1]CGR!$P$4)), IF(L697&lt;[1]CGR!$P$4,"INCUMPLIDA","PROCESO"), "VERIFICAR FECHA")),"SIN VALOR AVANCE")</f>
        <v>PROCESO</v>
      </c>
    </row>
    <row r="698" spans="1:17" ht="270.75">
      <c r="A698" s="75" t="s">
        <v>746</v>
      </c>
      <c r="B698" s="61" t="s">
        <v>1793</v>
      </c>
      <c r="C698" s="495"/>
      <c r="D698" s="495"/>
      <c r="E698" s="496"/>
      <c r="F698" s="496"/>
      <c r="G698" s="78" t="s">
        <v>169</v>
      </c>
      <c r="H698" s="50" t="s">
        <v>1829</v>
      </c>
      <c r="I698" s="50" t="s">
        <v>167</v>
      </c>
      <c r="J698" s="74">
        <v>1</v>
      </c>
      <c r="K698" s="80">
        <v>46174</v>
      </c>
      <c r="L698" s="80">
        <v>46325</v>
      </c>
      <c r="M698" s="211">
        <f t="shared" si="31"/>
        <v>21.571428571428573</v>
      </c>
      <c r="N698" s="74">
        <v>0</v>
      </c>
      <c r="O698" s="50" t="s">
        <v>1828</v>
      </c>
      <c r="P698" s="51">
        <f t="shared" si="32"/>
        <v>0</v>
      </c>
      <c r="Q698" s="66" t="str">
        <f>IF(ISNUMBER(P698),IF(P698=100%,"CUMPLIDA",IF(AND(ISNUMBER(L698),ISNUMBER([1]CGR!$P$4)), IF(L698&lt;[1]CGR!$P$4,"INCUMPLIDA","PROCESO"), "VERIFICAR FECHA")),"SIN VALOR AVANCE")</f>
        <v>PROCESO</v>
      </c>
    </row>
    <row r="699" spans="1:17" ht="270.75">
      <c r="A699" s="75" t="s">
        <v>746</v>
      </c>
      <c r="B699" s="61" t="s">
        <v>1793</v>
      </c>
      <c r="C699" s="495"/>
      <c r="D699" s="495"/>
      <c r="E699" s="496"/>
      <c r="F699" s="496"/>
      <c r="G699" s="518" t="s">
        <v>1831</v>
      </c>
      <c r="H699" s="396" t="s">
        <v>170</v>
      </c>
      <c r="I699" s="396" t="s">
        <v>776</v>
      </c>
      <c r="J699" s="74">
        <v>5</v>
      </c>
      <c r="K699" s="80">
        <v>46327</v>
      </c>
      <c r="L699" s="80">
        <v>46783</v>
      </c>
      <c r="M699" s="211">
        <f t="shared" si="31"/>
        <v>65.142857142857139</v>
      </c>
      <c r="N699" s="74">
        <v>0</v>
      </c>
      <c r="O699" s="50" t="s">
        <v>1828</v>
      </c>
      <c r="P699" s="51">
        <f t="shared" si="32"/>
        <v>0</v>
      </c>
      <c r="Q699" s="66" t="str">
        <f>IF(ISNUMBER(P699),IF(P699=100%,"CUMPLIDA",IF(AND(ISNUMBER(L699),ISNUMBER([1]CGR!$P$4)), IF(L699&lt;[1]CGR!$P$4,"INCUMPLIDA","PROCESO"), "VERIFICAR FECHA")),"SIN VALOR AVANCE")</f>
        <v>PROCESO</v>
      </c>
    </row>
    <row r="700" spans="1:17" ht="270.75">
      <c r="A700" s="75" t="s">
        <v>746</v>
      </c>
      <c r="B700" s="61" t="s">
        <v>1793</v>
      </c>
      <c r="C700" s="495"/>
      <c r="D700" s="495"/>
      <c r="E700" s="496"/>
      <c r="F700" s="496"/>
      <c r="G700" s="519"/>
      <c r="H700" s="50" t="s">
        <v>1832</v>
      </c>
      <c r="I700" s="50" t="s">
        <v>1833</v>
      </c>
      <c r="J700" s="74">
        <v>3</v>
      </c>
      <c r="K700" s="80">
        <v>46357</v>
      </c>
      <c r="L700" s="80">
        <v>46691</v>
      </c>
      <c r="M700" s="211">
        <f>(L700-K700)/7</f>
        <v>47.714285714285715</v>
      </c>
      <c r="N700" s="74">
        <v>0</v>
      </c>
      <c r="O700" s="50" t="s">
        <v>1828</v>
      </c>
      <c r="P700" s="51">
        <f t="shared" si="32"/>
        <v>0</v>
      </c>
      <c r="Q700" s="66" t="str">
        <f>IF(ISNUMBER(P700),IF(P700=100%,"CUMPLIDA",IF(AND(ISNUMBER(L700),ISNUMBER([1]CGR!$P$4)), IF(L700&lt;[1]CGR!$P$4,"INCUMPLIDA","PROCESO"), "VERIFICAR FECHA")),"SIN VALOR AVANCE")</f>
        <v>PROCESO</v>
      </c>
    </row>
    <row r="701" spans="1:17" ht="409.5">
      <c r="A701" s="75" t="s">
        <v>746</v>
      </c>
      <c r="B701" s="61" t="s">
        <v>1793</v>
      </c>
      <c r="C701" s="495"/>
      <c r="D701" s="495"/>
      <c r="E701" s="496"/>
      <c r="F701" s="496"/>
      <c r="G701" s="63" t="s">
        <v>1895</v>
      </c>
      <c r="H701" s="50" t="s">
        <v>1896</v>
      </c>
      <c r="I701" s="50" t="s">
        <v>1847</v>
      </c>
      <c r="J701" s="69">
        <v>19</v>
      </c>
      <c r="K701" s="65">
        <v>42146</v>
      </c>
      <c r="L701" s="65">
        <v>42287</v>
      </c>
      <c r="M701" s="211">
        <f t="shared" si="31"/>
        <v>20.142857142857142</v>
      </c>
      <c r="N701" s="69">
        <v>19</v>
      </c>
      <c r="O701" s="50" t="s">
        <v>1897</v>
      </c>
      <c r="P701" s="51">
        <f t="shared" si="32"/>
        <v>1</v>
      </c>
      <c r="Q701" s="66" t="str">
        <f>IF(ISNUMBER(P701),IF(P701=100%,"CUMPLIDA",IF(AND(ISNUMBER(L701),ISNUMBER([1]CGR!$P$4)), IF(L701&lt;[1]CGR!$P$4,"INCUMPLIDA","PROCESO"), "VERIFICAR FECHA")),"SIN VALOR AVANCE")</f>
        <v>CUMPLIDA</v>
      </c>
    </row>
    <row r="702" spans="1:17" ht="240">
      <c r="A702" s="75" t="s">
        <v>746</v>
      </c>
      <c r="B702" s="61" t="s">
        <v>1793</v>
      </c>
      <c r="C702" s="495" t="s">
        <v>1898</v>
      </c>
      <c r="D702" s="495" t="s">
        <v>1899</v>
      </c>
      <c r="E702" s="496" t="s">
        <v>1900</v>
      </c>
      <c r="F702" s="496" t="s">
        <v>1901</v>
      </c>
      <c r="G702" s="513" t="s">
        <v>1902</v>
      </c>
      <c r="H702" s="50" t="s">
        <v>1903</v>
      </c>
      <c r="I702" s="50" t="s">
        <v>1904</v>
      </c>
      <c r="J702" s="69">
        <v>1</v>
      </c>
      <c r="K702" s="65">
        <v>42522</v>
      </c>
      <c r="L702" s="65">
        <v>42735</v>
      </c>
      <c r="M702" s="211">
        <f t="shared" si="31"/>
        <v>30.428571428571427</v>
      </c>
      <c r="N702" s="69">
        <v>1</v>
      </c>
      <c r="O702" s="50" t="s">
        <v>1866</v>
      </c>
      <c r="P702" s="51">
        <f t="shared" si="32"/>
        <v>1</v>
      </c>
      <c r="Q702" s="66" t="str">
        <f>IF(ISNUMBER(P702),IF(P702=100%,"CUMPLIDA",IF(AND(ISNUMBER(L702),ISNUMBER([1]CGR!$P$4)), IF(L702&lt;[1]CGR!$P$4,"INCUMPLIDA","PROCESO"), "VERIFICAR FECHA")),"SIN VALOR AVANCE")</f>
        <v>CUMPLIDA</v>
      </c>
    </row>
    <row r="703" spans="1:17" ht="180">
      <c r="A703" s="75" t="s">
        <v>746</v>
      </c>
      <c r="B703" s="61" t="s">
        <v>1793</v>
      </c>
      <c r="C703" s="495"/>
      <c r="D703" s="495"/>
      <c r="E703" s="496"/>
      <c r="F703" s="496"/>
      <c r="G703" s="514"/>
      <c r="H703" s="50" t="s">
        <v>1905</v>
      </c>
      <c r="I703" s="50" t="s">
        <v>1906</v>
      </c>
      <c r="J703" s="69">
        <v>2</v>
      </c>
      <c r="K703" s="65">
        <v>42737</v>
      </c>
      <c r="L703" s="65">
        <v>42947</v>
      </c>
      <c r="M703" s="211">
        <f t="shared" si="31"/>
        <v>30</v>
      </c>
      <c r="N703" s="69">
        <v>2</v>
      </c>
      <c r="O703" s="50" t="s">
        <v>1819</v>
      </c>
      <c r="P703" s="51">
        <f t="shared" si="32"/>
        <v>1</v>
      </c>
      <c r="Q703" s="66" t="str">
        <f>IF(ISNUMBER(P703),IF(P703=100%,"CUMPLIDA",IF(AND(ISNUMBER(L703),ISNUMBER([1]CGR!$P$4)), IF(L703&lt;[1]CGR!$P$4,"INCUMPLIDA","PROCESO"), "VERIFICAR FECHA")),"SIN VALOR AVANCE")</f>
        <v>CUMPLIDA</v>
      </c>
    </row>
    <row r="704" spans="1:17" ht="225">
      <c r="A704" s="75" t="s">
        <v>746</v>
      </c>
      <c r="B704" s="61" t="s">
        <v>1793</v>
      </c>
      <c r="C704" s="495"/>
      <c r="D704" s="495"/>
      <c r="E704" s="496"/>
      <c r="F704" s="496"/>
      <c r="G704" s="515"/>
      <c r="H704" s="50" t="s">
        <v>1907</v>
      </c>
      <c r="I704" s="50" t="s">
        <v>1908</v>
      </c>
      <c r="J704" s="69">
        <v>3</v>
      </c>
      <c r="K704" s="65">
        <v>42948</v>
      </c>
      <c r="L704" s="65">
        <v>43220</v>
      </c>
      <c r="M704" s="211">
        <f t="shared" si="31"/>
        <v>38.857142857142854</v>
      </c>
      <c r="N704" s="69">
        <v>3</v>
      </c>
      <c r="O704" s="50" t="s">
        <v>1909</v>
      </c>
      <c r="P704" s="51">
        <f t="shared" si="32"/>
        <v>1</v>
      </c>
      <c r="Q704" s="66" t="str">
        <f>IF(ISNUMBER(P704),IF(P704=100%,"CUMPLIDA",IF(AND(ISNUMBER(L704),ISNUMBER([1]CGR!$P$4)), IF(L704&lt;[1]CGR!$P$4,"INCUMPLIDA","PROCESO"), "VERIFICAR FECHA")),"SIN VALOR AVANCE")</f>
        <v>CUMPLIDA</v>
      </c>
    </row>
    <row r="705" spans="1:17" ht="225.75">
      <c r="A705" s="75" t="s">
        <v>746</v>
      </c>
      <c r="B705" s="61" t="s">
        <v>1793</v>
      </c>
      <c r="C705" s="495"/>
      <c r="D705" s="495"/>
      <c r="E705" s="496"/>
      <c r="F705" s="496"/>
      <c r="G705" s="63" t="s">
        <v>1910</v>
      </c>
      <c r="H705" s="50" t="s">
        <v>1799</v>
      </c>
      <c r="I705" s="50" t="s">
        <v>753</v>
      </c>
      <c r="J705" s="69">
        <v>1</v>
      </c>
      <c r="K705" s="65">
        <v>45231</v>
      </c>
      <c r="L705" s="65">
        <v>45504</v>
      </c>
      <c r="M705" s="211">
        <f t="shared" si="31"/>
        <v>39</v>
      </c>
      <c r="N705" s="69">
        <v>1</v>
      </c>
      <c r="O705" s="50" t="s">
        <v>1800</v>
      </c>
      <c r="P705" s="51">
        <f t="shared" si="32"/>
        <v>1</v>
      </c>
      <c r="Q705" s="66" t="str">
        <f>IF(ISNUMBER(P705),IF(P705=100%,"CUMPLIDA",IF(AND(ISNUMBER(L705),ISNUMBER([1]CGR!$P$4)), IF(L705&lt;[1]CGR!$P$4,"INCUMPLIDA","PROCESO"), "VERIFICAR FECHA")),"SIN VALOR AVANCE")</f>
        <v>CUMPLIDA</v>
      </c>
    </row>
    <row r="706" spans="1:17" ht="210.75">
      <c r="A706" s="75" t="s">
        <v>746</v>
      </c>
      <c r="B706" s="61" t="s">
        <v>1793</v>
      </c>
      <c r="C706" s="495"/>
      <c r="D706" s="495"/>
      <c r="E706" s="496"/>
      <c r="F706" s="496"/>
      <c r="G706" s="63" t="s">
        <v>1911</v>
      </c>
      <c r="H706" s="79" t="s">
        <v>756</v>
      </c>
      <c r="I706" s="79" t="s">
        <v>757</v>
      </c>
      <c r="J706" s="69">
        <v>1</v>
      </c>
      <c r="K706" s="65">
        <v>45231</v>
      </c>
      <c r="L706" s="65">
        <v>45504</v>
      </c>
      <c r="M706" s="211">
        <f t="shared" si="31"/>
        <v>39</v>
      </c>
      <c r="N706" s="69">
        <v>1</v>
      </c>
      <c r="O706" s="50" t="s">
        <v>1912</v>
      </c>
      <c r="P706" s="51">
        <f t="shared" si="32"/>
        <v>1</v>
      </c>
      <c r="Q706" s="66" t="str">
        <f>IF(ISNUMBER(P706),IF(P706=100%,"CUMPLIDA",IF(AND(ISNUMBER(L706),ISNUMBER([1]CGR!$P$4)), IF(L706&lt;[1]CGR!$P$4,"INCUMPLIDA","PROCESO"), "VERIFICAR FECHA")),"SIN VALOR AVANCE")</f>
        <v>CUMPLIDA</v>
      </c>
    </row>
    <row r="707" spans="1:17" ht="90.75">
      <c r="A707" s="75" t="s">
        <v>746</v>
      </c>
      <c r="B707" s="61" t="s">
        <v>1793</v>
      </c>
      <c r="C707" s="495"/>
      <c r="D707" s="495"/>
      <c r="E707" s="496"/>
      <c r="F707" s="496"/>
      <c r="G707" s="63" t="s">
        <v>950</v>
      </c>
      <c r="H707" s="50" t="s">
        <v>760</v>
      </c>
      <c r="I707" s="50" t="s">
        <v>761</v>
      </c>
      <c r="J707" s="74">
        <v>1</v>
      </c>
      <c r="K707" s="80">
        <v>45352</v>
      </c>
      <c r="L707" s="80">
        <v>45747</v>
      </c>
      <c r="M707" s="211">
        <f t="shared" si="31"/>
        <v>56.428571428571431</v>
      </c>
      <c r="N707" s="69">
        <v>1</v>
      </c>
      <c r="O707" s="50" t="s">
        <v>1913</v>
      </c>
      <c r="P707" s="51">
        <f t="shared" si="32"/>
        <v>1</v>
      </c>
      <c r="Q707" s="66" t="str">
        <f>IF(ISNUMBER(P707),IF(P707=100%,"CUMPLIDA",IF(AND(ISNUMBER(L707),ISNUMBER([1]CGR!$P$4)), IF(L707&lt;[1]CGR!$P$4,"INCUMPLIDA","PROCESO"), "VERIFICAR FECHA")),"SIN VALOR AVANCE")</f>
        <v>CUMPLIDA</v>
      </c>
    </row>
    <row r="708" spans="1:17" ht="120.75">
      <c r="A708" s="75" t="s">
        <v>746</v>
      </c>
      <c r="B708" s="61" t="s">
        <v>1793</v>
      </c>
      <c r="C708" s="495"/>
      <c r="D708" s="495"/>
      <c r="E708" s="496"/>
      <c r="F708" s="496"/>
      <c r="G708" s="63" t="s">
        <v>804</v>
      </c>
      <c r="H708" s="50" t="s">
        <v>804</v>
      </c>
      <c r="I708" s="50" t="s">
        <v>805</v>
      </c>
      <c r="J708" s="74">
        <v>1</v>
      </c>
      <c r="K708" s="80">
        <v>45352</v>
      </c>
      <c r="L708" s="80">
        <v>45747</v>
      </c>
      <c r="M708" s="211">
        <f t="shared" si="31"/>
        <v>56.428571428571431</v>
      </c>
      <c r="N708" s="69">
        <v>1</v>
      </c>
      <c r="O708" s="50" t="s">
        <v>1914</v>
      </c>
      <c r="P708" s="51">
        <f t="shared" si="32"/>
        <v>1</v>
      </c>
      <c r="Q708" s="66" t="str">
        <f>IF(ISNUMBER(P708),IF(P708=100%,"CUMPLIDA",IF(AND(ISNUMBER(L708),ISNUMBER([1]CGR!$P$4)), IF(L708&lt;[1]CGR!$P$4,"INCUMPLIDA","PROCESO"), "VERIFICAR FECHA")),"SIN VALOR AVANCE")</f>
        <v>CUMPLIDA</v>
      </c>
    </row>
    <row r="709" spans="1:17" ht="90.75">
      <c r="A709" s="75" t="s">
        <v>746</v>
      </c>
      <c r="B709" s="61" t="s">
        <v>1793</v>
      </c>
      <c r="C709" s="495"/>
      <c r="D709" s="495"/>
      <c r="E709" s="496"/>
      <c r="F709" s="496"/>
      <c r="G709" s="63" t="s">
        <v>769</v>
      </c>
      <c r="H709" s="50" t="s">
        <v>769</v>
      </c>
      <c r="I709" s="50" t="s">
        <v>770</v>
      </c>
      <c r="J709" s="74">
        <v>1</v>
      </c>
      <c r="K709" s="80">
        <v>45352</v>
      </c>
      <c r="L709" s="80">
        <v>45747</v>
      </c>
      <c r="M709" s="211">
        <f t="shared" si="31"/>
        <v>56.428571428571431</v>
      </c>
      <c r="N709" s="69">
        <v>1</v>
      </c>
      <c r="O709" s="50" t="s">
        <v>1913</v>
      </c>
      <c r="P709" s="51">
        <f t="shared" si="32"/>
        <v>1</v>
      </c>
      <c r="Q709" s="66" t="str">
        <f>IF(ISNUMBER(P709),IF(P709=100%,"CUMPLIDA",IF(AND(ISNUMBER(L709),ISNUMBER([1]CGR!$P$4)), IF(L709&lt;[1]CGR!$P$4,"INCUMPLIDA","PROCESO"), "VERIFICAR FECHA")),"SIN VALOR AVANCE")</f>
        <v>CUMPLIDA</v>
      </c>
    </row>
    <row r="710" spans="1:17" ht="120.75">
      <c r="A710" s="75" t="s">
        <v>746</v>
      </c>
      <c r="B710" s="61" t="s">
        <v>1793</v>
      </c>
      <c r="C710" s="495"/>
      <c r="D710" s="495"/>
      <c r="E710" s="496"/>
      <c r="F710" s="496"/>
      <c r="G710" s="63" t="s">
        <v>1805</v>
      </c>
      <c r="H710" s="50" t="s">
        <v>1805</v>
      </c>
      <c r="I710" s="50" t="s">
        <v>771</v>
      </c>
      <c r="J710" s="74">
        <v>1</v>
      </c>
      <c r="K710" s="80">
        <v>45352</v>
      </c>
      <c r="L710" s="80">
        <v>45747</v>
      </c>
      <c r="M710" s="211">
        <f t="shared" si="31"/>
        <v>56.428571428571431</v>
      </c>
      <c r="N710" s="69">
        <v>1</v>
      </c>
      <c r="O710" s="50" t="s">
        <v>1914</v>
      </c>
      <c r="P710" s="51">
        <f t="shared" si="32"/>
        <v>1</v>
      </c>
      <c r="Q710" s="66" t="str">
        <f>IF(ISNUMBER(P710),IF(P710=100%,"CUMPLIDA",IF(AND(ISNUMBER(L710),ISNUMBER([1]CGR!$P$4)), IF(L710&lt;[1]CGR!$P$4,"INCUMPLIDA","PROCESO"), "VERIFICAR FECHA")),"SIN VALOR AVANCE")</f>
        <v>CUMPLIDA</v>
      </c>
    </row>
    <row r="711" spans="1:17" ht="210.75">
      <c r="A711" s="75" t="s">
        <v>746</v>
      </c>
      <c r="B711" s="61" t="s">
        <v>1793</v>
      </c>
      <c r="C711" s="495"/>
      <c r="D711" s="495"/>
      <c r="E711" s="496"/>
      <c r="F711" s="496"/>
      <c r="G711" s="63" t="s">
        <v>1807</v>
      </c>
      <c r="H711" s="50" t="s">
        <v>1807</v>
      </c>
      <c r="I711" s="50" t="s">
        <v>1073</v>
      </c>
      <c r="J711" s="74">
        <v>1</v>
      </c>
      <c r="K711" s="80">
        <v>45352</v>
      </c>
      <c r="L711" s="80">
        <v>45747</v>
      </c>
      <c r="M711" s="211">
        <f t="shared" si="31"/>
        <v>56.428571428571431</v>
      </c>
      <c r="N711" s="69">
        <v>1</v>
      </c>
      <c r="O711" s="50" t="s">
        <v>1915</v>
      </c>
      <c r="P711" s="51">
        <f t="shared" si="32"/>
        <v>1</v>
      </c>
      <c r="Q711" s="66" t="str">
        <f>IF(ISNUMBER(P711),IF(P711=100%,"CUMPLIDA",IF(AND(ISNUMBER(L711),ISNUMBER([1]CGR!$P$4)), IF(L711&lt;[1]CGR!$P$4,"INCUMPLIDA","PROCESO"), "VERIFICAR FECHA")),"SIN VALOR AVANCE")</f>
        <v>CUMPLIDA</v>
      </c>
    </row>
    <row r="712" spans="1:17" ht="165.75">
      <c r="A712" s="75" t="s">
        <v>746</v>
      </c>
      <c r="B712" s="61" t="s">
        <v>1793</v>
      </c>
      <c r="C712" s="495"/>
      <c r="D712" s="495"/>
      <c r="E712" s="496"/>
      <c r="F712" s="496"/>
      <c r="G712" s="63" t="s">
        <v>169</v>
      </c>
      <c r="H712" s="50" t="s">
        <v>775</v>
      </c>
      <c r="I712" s="50" t="s">
        <v>776</v>
      </c>
      <c r="J712" s="74">
        <v>3</v>
      </c>
      <c r="K712" s="80">
        <v>45748</v>
      </c>
      <c r="L712" s="80">
        <v>46234</v>
      </c>
      <c r="M712" s="211">
        <f t="shared" si="31"/>
        <v>69.428571428571431</v>
      </c>
      <c r="N712" s="69">
        <v>0.61</v>
      </c>
      <c r="O712" s="50" t="s">
        <v>1809</v>
      </c>
      <c r="P712" s="51">
        <f t="shared" si="32"/>
        <v>0.20333333333333334</v>
      </c>
      <c r="Q712" s="66" t="str">
        <f>IF(ISNUMBER(P712),IF(P712=100%,"CUMPLIDA",IF(AND(ISNUMBER(L712),ISNUMBER([1]CGR!$P$4)), IF(L712&lt;[1]CGR!$P$4,"INCUMPLIDA","PROCESO"), "VERIFICAR FECHA")),"SIN VALOR AVANCE")</f>
        <v>PROCESO</v>
      </c>
    </row>
    <row r="713" spans="1:17" ht="90.75">
      <c r="A713" s="75" t="s">
        <v>746</v>
      </c>
      <c r="B713" s="61" t="s">
        <v>1793</v>
      </c>
      <c r="C713" s="495"/>
      <c r="D713" s="495"/>
      <c r="E713" s="496"/>
      <c r="F713" s="496"/>
      <c r="G713" s="63" t="s">
        <v>778</v>
      </c>
      <c r="H713" s="50" t="s">
        <v>779</v>
      </c>
      <c r="I713" s="50" t="s">
        <v>780</v>
      </c>
      <c r="J713" s="74">
        <v>1</v>
      </c>
      <c r="K713" s="80">
        <v>45748</v>
      </c>
      <c r="L713" s="80">
        <v>46234</v>
      </c>
      <c r="M713" s="211">
        <f t="shared" si="31"/>
        <v>69.428571428571431</v>
      </c>
      <c r="N713" s="69">
        <v>0</v>
      </c>
      <c r="O713" s="50" t="s">
        <v>1913</v>
      </c>
      <c r="P713" s="51">
        <f t="shared" si="32"/>
        <v>0</v>
      </c>
      <c r="Q713" s="66" t="str">
        <f>IF(ISNUMBER(P713),IF(P713=100%,"CUMPLIDA",IF(AND(ISNUMBER(L713),ISNUMBER([1]CGR!$P$4)), IF(L713&lt;[1]CGR!$P$4,"INCUMPLIDA","PROCESO"), "VERIFICAR FECHA")),"SIN VALOR AVANCE")</f>
        <v>PROCESO</v>
      </c>
    </row>
    <row r="714" spans="1:17" ht="240.75">
      <c r="A714" s="75" t="s">
        <v>746</v>
      </c>
      <c r="B714" s="61" t="s">
        <v>1793</v>
      </c>
      <c r="C714" s="495"/>
      <c r="D714" s="495"/>
      <c r="E714" s="496"/>
      <c r="F714" s="496"/>
      <c r="G714" s="63" t="s">
        <v>781</v>
      </c>
      <c r="H714" s="50" t="s">
        <v>782</v>
      </c>
      <c r="I714" s="50" t="s">
        <v>813</v>
      </c>
      <c r="J714" s="74">
        <v>2</v>
      </c>
      <c r="K714" s="80">
        <v>45748</v>
      </c>
      <c r="L714" s="80">
        <v>46234</v>
      </c>
      <c r="M714" s="211">
        <f t="shared" si="31"/>
        <v>69.428571428571431</v>
      </c>
      <c r="N714" s="69">
        <v>0</v>
      </c>
      <c r="O714" s="50" t="s">
        <v>1916</v>
      </c>
      <c r="P714" s="51">
        <f t="shared" si="32"/>
        <v>0</v>
      </c>
      <c r="Q714" s="66" t="str">
        <f>IF(ISNUMBER(P714),IF(P714=100%,"CUMPLIDA",IF(AND(ISNUMBER(L714),ISNUMBER([1]CGR!$P$4)), IF(L714&lt;[1]CGR!$P$4,"INCUMPLIDA","PROCESO"), "VERIFICAR FECHA")),"SIN VALOR AVANCE")</f>
        <v>PROCESO</v>
      </c>
    </row>
    <row r="715" spans="1:17" ht="240">
      <c r="A715" s="75" t="s">
        <v>746</v>
      </c>
      <c r="B715" s="61" t="s">
        <v>1793</v>
      </c>
      <c r="C715" s="495" t="s">
        <v>1917</v>
      </c>
      <c r="D715" s="495" t="s">
        <v>1795</v>
      </c>
      <c r="E715" s="496" t="s">
        <v>1918</v>
      </c>
      <c r="F715" s="496" t="s">
        <v>1919</v>
      </c>
      <c r="G715" s="496" t="s">
        <v>1902</v>
      </c>
      <c r="H715" s="50" t="s">
        <v>1903</v>
      </c>
      <c r="I715" s="50" t="s">
        <v>1904</v>
      </c>
      <c r="J715" s="69">
        <v>1</v>
      </c>
      <c r="K715" s="65">
        <v>42522</v>
      </c>
      <c r="L715" s="65">
        <v>42735</v>
      </c>
      <c r="M715" s="211">
        <f t="shared" si="31"/>
        <v>30.428571428571427</v>
      </c>
      <c r="N715" s="69">
        <v>1</v>
      </c>
      <c r="O715" s="50" t="s">
        <v>1920</v>
      </c>
      <c r="P715" s="51">
        <f t="shared" si="32"/>
        <v>1</v>
      </c>
      <c r="Q715" s="66" t="str">
        <f>IF(ISNUMBER(P715),IF(P715=100%,"CUMPLIDA",IF(AND(ISNUMBER(L715),ISNUMBER([1]CGR!$P$4)), IF(L715&lt;[1]CGR!$P$4,"INCUMPLIDA","PROCESO"), "VERIFICAR FECHA")),"SIN VALOR AVANCE")</f>
        <v>CUMPLIDA</v>
      </c>
    </row>
    <row r="716" spans="1:17" ht="195.75">
      <c r="A716" s="75" t="s">
        <v>746</v>
      </c>
      <c r="B716" s="61" t="s">
        <v>1793</v>
      </c>
      <c r="C716" s="495"/>
      <c r="D716" s="495"/>
      <c r="E716" s="496"/>
      <c r="F716" s="496"/>
      <c r="G716" s="496"/>
      <c r="H716" s="50" t="s">
        <v>1905</v>
      </c>
      <c r="I716" s="50" t="s">
        <v>1906</v>
      </c>
      <c r="J716" s="69">
        <v>2</v>
      </c>
      <c r="K716" s="65">
        <v>42737</v>
      </c>
      <c r="L716" s="65">
        <v>42947</v>
      </c>
      <c r="M716" s="211">
        <f t="shared" si="31"/>
        <v>30</v>
      </c>
      <c r="N716" s="69">
        <v>2</v>
      </c>
      <c r="O716" s="50" t="s">
        <v>1921</v>
      </c>
      <c r="P716" s="51">
        <f t="shared" si="32"/>
        <v>1</v>
      </c>
      <c r="Q716" s="66" t="str">
        <f>IF(ISNUMBER(P716),IF(P716=100%,"CUMPLIDA",IF(AND(ISNUMBER(L716),ISNUMBER([1]CGR!$P$4)), IF(L716&lt;[1]CGR!$P$4,"INCUMPLIDA","PROCESO"), "VERIFICAR FECHA")),"SIN VALOR AVANCE")</f>
        <v>CUMPLIDA</v>
      </c>
    </row>
    <row r="717" spans="1:17" ht="225">
      <c r="A717" s="75" t="s">
        <v>746</v>
      </c>
      <c r="B717" s="61" t="s">
        <v>1793</v>
      </c>
      <c r="C717" s="495"/>
      <c r="D717" s="495"/>
      <c r="E717" s="496"/>
      <c r="F717" s="496"/>
      <c r="G717" s="496"/>
      <c r="H717" s="50" t="s">
        <v>1907</v>
      </c>
      <c r="I717" s="50" t="s">
        <v>1908</v>
      </c>
      <c r="J717" s="69">
        <v>3</v>
      </c>
      <c r="K717" s="65">
        <v>42948</v>
      </c>
      <c r="L717" s="65">
        <v>43220</v>
      </c>
      <c r="M717" s="211">
        <f t="shared" si="31"/>
        <v>38.857142857142854</v>
      </c>
      <c r="N717" s="69">
        <v>3</v>
      </c>
      <c r="O717" s="50" t="s">
        <v>1922</v>
      </c>
      <c r="P717" s="51">
        <f t="shared" si="32"/>
        <v>1</v>
      </c>
      <c r="Q717" s="66" t="str">
        <f>IF(ISNUMBER(P717),IF(P717=100%,"CUMPLIDA",IF(AND(ISNUMBER(L717),ISNUMBER([1]CGR!$P$4)), IF(L717&lt;[1]CGR!$P$4,"INCUMPLIDA","PROCESO"), "VERIFICAR FECHA")),"SIN VALOR AVANCE")</f>
        <v>CUMPLIDA</v>
      </c>
    </row>
    <row r="718" spans="1:17" ht="210.75">
      <c r="A718" s="75" t="s">
        <v>746</v>
      </c>
      <c r="B718" s="61" t="s">
        <v>1793</v>
      </c>
      <c r="C718" s="495"/>
      <c r="D718" s="495"/>
      <c r="E718" s="496"/>
      <c r="F718" s="496"/>
      <c r="G718" s="63" t="s">
        <v>1798</v>
      </c>
      <c r="H718" s="50" t="s">
        <v>1799</v>
      </c>
      <c r="I718" s="50" t="s">
        <v>753</v>
      </c>
      <c r="J718" s="69">
        <v>1</v>
      </c>
      <c r="K718" s="65">
        <v>45231</v>
      </c>
      <c r="L718" s="65">
        <v>45504</v>
      </c>
      <c r="M718" s="211">
        <f t="shared" si="31"/>
        <v>39</v>
      </c>
      <c r="N718" s="69">
        <v>1</v>
      </c>
      <c r="O718" s="50" t="s">
        <v>1811</v>
      </c>
      <c r="P718" s="51">
        <f t="shared" si="32"/>
        <v>1</v>
      </c>
      <c r="Q718" s="66" t="str">
        <f>IF(ISNUMBER(P718),IF(P718=100%,"CUMPLIDA",IF(AND(ISNUMBER(L718),ISNUMBER([1]CGR!$P$4)), IF(L718&lt;[1]CGR!$P$4,"INCUMPLIDA","PROCESO"), "VERIFICAR FECHA")),"SIN VALOR AVANCE")</f>
        <v>CUMPLIDA</v>
      </c>
    </row>
    <row r="719" spans="1:17" ht="210.75">
      <c r="A719" s="75" t="s">
        <v>746</v>
      </c>
      <c r="B719" s="61" t="s">
        <v>1793</v>
      </c>
      <c r="C719" s="495"/>
      <c r="D719" s="495"/>
      <c r="E719" s="496"/>
      <c r="F719" s="496"/>
      <c r="G719" s="63" t="s">
        <v>1801</v>
      </c>
      <c r="H719" s="79" t="s">
        <v>756</v>
      </c>
      <c r="I719" s="79" t="s">
        <v>757</v>
      </c>
      <c r="J719" s="69">
        <v>1</v>
      </c>
      <c r="K719" s="65">
        <v>45231</v>
      </c>
      <c r="L719" s="65">
        <v>45504</v>
      </c>
      <c r="M719" s="211">
        <f t="shared" si="31"/>
        <v>39</v>
      </c>
      <c r="N719" s="69">
        <v>1</v>
      </c>
      <c r="O719" s="50" t="s">
        <v>1923</v>
      </c>
      <c r="P719" s="51">
        <f t="shared" si="32"/>
        <v>1</v>
      </c>
      <c r="Q719" s="66" t="str">
        <f>IF(ISNUMBER(P719),IF(P719=100%,"CUMPLIDA",IF(AND(ISNUMBER(L719),ISNUMBER([1]CGR!$P$4)), IF(L719&lt;[1]CGR!$P$4,"INCUMPLIDA","PROCESO"), "VERIFICAR FECHA")),"SIN VALOR AVANCE")</f>
        <v>CUMPLIDA</v>
      </c>
    </row>
    <row r="720" spans="1:17" ht="75.75">
      <c r="A720" s="75" t="s">
        <v>746</v>
      </c>
      <c r="B720" s="61" t="s">
        <v>1793</v>
      </c>
      <c r="C720" s="495"/>
      <c r="D720" s="495"/>
      <c r="E720" s="496"/>
      <c r="F720" s="496"/>
      <c r="G720" s="63" t="s">
        <v>950</v>
      </c>
      <c r="H720" s="50" t="s">
        <v>760</v>
      </c>
      <c r="I720" s="50" t="s">
        <v>761</v>
      </c>
      <c r="J720" s="74">
        <v>1</v>
      </c>
      <c r="K720" s="80">
        <v>45352</v>
      </c>
      <c r="L720" s="80">
        <v>45747</v>
      </c>
      <c r="M720" s="211">
        <f t="shared" si="31"/>
        <v>56.428571428571431</v>
      </c>
      <c r="N720" s="69">
        <v>1</v>
      </c>
      <c r="O720" s="50" t="s">
        <v>1924</v>
      </c>
      <c r="P720" s="51">
        <f t="shared" si="32"/>
        <v>1</v>
      </c>
      <c r="Q720" s="66" t="str">
        <f>IF(ISNUMBER(P720),IF(P720=100%,"CUMPLIDA",IF(AND(ISNUMBER(L720),ISNUMBER([1]CGR!$P$4)), IF(L720&lt;[1]CGR!$P$4,"INCUMPLIDA","PROCESO"), "VERIFICAR FECHA")),"SIN VALOR AVANCE")</f>
        <v>CUMPLIDA</v>
      </c>
    </row>
    <row r="721" spans="1:17" ht="135.75">
      <c r="A721" s="75" t="s">
        <v>746</v>
      </c>
      <c r="B721" s="61" t="s">
        <v>1793</v>
      </c>
      <c r="C721" s="495"/>
      <c r="D721" s="495"/>
      <c r="E721" s="496"/>
      <c r="F721" s="496"/>
      <c r="G721" s="63" t="s">
        <v>804</v>
      </c>
      <c r="H721" s="50" t="s">
        <v>804</v>
      </c>
      <c r="I721" s="50" t="s">
        <v>805</v>
      </c>
      <c r="J721" s="74">
        <v>1</v>
      </c>
      <c r="K721" s="80">
        <v>45352</v>
      </c>
      <c r="L721" s="80">
        <v>45747</v>
      </c>
      <c r="M721" s="211">
        <f t="shared" si="31"/>
        <v>56.428571428571431</v>
      </c>
      <c r="N721" s="69">
        <v>1</v>
      </c>
      <c r="O721" s="50" t="s">
        <v>1925</v>
      </c>
      <c r="P721" s="51">
        <f t="shared" si="32"/>
        <v>1</v>
      </c>
      <c r="Q721" s="66" t="str">
        <f>IF(ISNUMBER(P721),IF(P721=100%,"CUMPLIDA",IF(AND(ISNUMBER(L721),ISNUMBER([1]CGR!$P$4)), IF(L721&lt;[1]CGR!$P$4,"INCUMPLIDA","PROCESO"), "VERIFICAR FECHA")),"SIN VALOR AVANCE")</f>
        <v>CUMPLIDA</v>
      </c>
    </row>
    <row r="722" spans="1:17" ht="75.75">
      <c r="A722" s="75" t="s">
        <v>746</v>
      </c>
      <c r="B722" s="61" t="s">
        <v>1793</v>
      </c>
      <c r="C722" s="495"/>
      <c r="D722" s="495"/>
      <c r="E722" s="496"/>
      <c r="F722" s="496"/>
      <c r="G722" s="63" t="s">
        <v>769</v>
      </c>
      <c r="H722" s="50" t="s">
        <v>769</v>
      </c>
      <c r="I722" s="50" t="s">
        <v>770</v>
      </c>
      <c r="J722" s="74">
        <v>1</v>
      </c>
      <c r="K722" s="80">
        <v>45352</v>
      </c>
      <c r="L722" s="80">
        <v>45747</v>
      </c>
      <c r="M722" s="211">
        <f t="shared" si="31"/>
        <v>56.428571428571431</v>
      </c>
      <c r="N722" s="69">
        <v>1</v>
      </c>
      <c r="O722" s="50" t="s">
        <v>1924</v>
      </c>
      <c r="P722" s="51">
        <f t="shared" si="32"/>
        <v>1</v>
      </c>
      <c r="Q722" s="66" t="str">
        <f>IF(ISNUMBER(P722),IF(P722=100%,"CUMPLIDA",IF(AND(ISNUMBER(L722),ISNUMBER([1]CGR!$P$4)), IF(L722&lt;[1]CGR!$P$4,"INCUMPLIDA","PROCESO"), "VERIFICAR FECHA")),"SIN VALOR AVANCE")</f>
        <v>CUMPLIDA</v>
      </c>
    </row>
    <row r="723" spans="1:17" ht="135.75">
      <c r="A723" s="75" t="s">
        <v>746</v>
      </c>
      <c r="B723" s="61" t="s">
        <v>1793</v>
      </c>
      <c r="C723" s="495"/>
      <c r="D723" s="495"/>
      <c r="E723" s="496"/>
      <c r="F723" s="496"/>
      <c r="G723" s="63" t="s">
        <v>1805</v>
      </c>
      <c r="H723" s="50" t="s">
        <v>1805</v>
      </c>
      <c r="I723" s="50" t="s">
        <v>771</v>
      </c>
      <c r="J723" s="74">
        <v>1</v>
      </c>
      <c r="K723" s="80">
        <v>45352</v>
      </c>
      <c r="L723" s="80">
        <v>45747</v>
      </c>
      <c r="M723" s="211">
        <f t="shared" si="31"/>
        <v>56.428571428571431</v>
      </c>
      <c r="N723" s="69">
        <v>1</v>
      </c>
      <c r="O723" s="50" t="s">
        <v>1925</v>
      </c>
      <c r="P723" s="51">
        <f t="shared" si="32"/>
        <v>1</v>
      </c>
      <c r="Q723" s="66" t="str">
        <f>IF(ISNUMBER(P723),IF(P723=100%,"CUMPLIDA",IF(AND(ISNUMBER(L723),ISNUMBER([1]CGR!$P$4)), IF(L723&lt;[1]CGR!$P$4,"INCUMPLIDA","PROCESO"), "VERIFICAR FECHA")),"SIN VALOR AVANCE")</f>
        <v>CUMPLIDA</v>
      </c>
    </row>
    <row r="724" spans="1:17" ht="195.75">
      <c r="A724" s="75" t="s">
        <v>746</v>
      </c>
      <c r="B724" s="61" t="s">
        <v>1793</v>
      </c>
      <c r="C724" s="495"/>
      <c r="D724" s="495"/>
      <c r="E724" s="496"/>
      <c r="F724" s="496"/>
      <c r="G724" s="63" t="s">
        <v>1807</v>
      </c>
      <c r="H724" s="50" t="s">
        <v>1807</v>
      </c>
      <c r="I724" s="50" t="s">
        <v>1073</v>
      </c>
      <c r="J724" s="74">
        <v>1</v>
      </c>
      <c r="K724" s="80">
        <v>45352</v>
      </c>
      <c r="L724" s="80">
        <v>45747</v>
      </c>
      <c r="M724" s="211">
        <f t="shared" si="31"/>
        <v>56.428571428571431</v>
      </c>
      <c r="N724" s="69">
        <v>1</v>
      </c>
      <c r="O724" s="50" t="s">
        <v>1926</v>
      </c>
      <c r="P724" s="51">
        <f t="shared" si="32"/>
        <v>1</v>
      </c>
      <c r="Q724" s="66" t="str">
        <f>IF(ISNUMBER(P724),IF(P724=100%,"CUMPLIDA",IF(AND(ISNUMBER(L724),ISNUMBER([1]CGR!$P$4)), IF(L724&lt;[1]CGR!$P$4,"INCUMPLIDA","PROCESO"), "VERIFICAR FECHA")),"SIN VALOR AVANCE")</f>
        <v>CUMPLIDA</v>
      </c>
    </row>
    <row r="725" spans="1:17" ht="195.75">
      <c r="A725" s="75" t="s">
        <v>746</v>
      </c>
      <c r="B725" s="61" t="s">
        <v>1793</v>
      </c>
      <c r="C725" s="495"/>
      <c r="D725" s="495"/>
      <c r="E725" s="496"/>
      <c r="F725" s="496"/>
      <c r="G725" s="63" t="s">
        <v>169</v>
      </c>
      <c r="H725" s="50" t="s">
        <v>775</v>
      </c>
      <c r="I725" s="50" t="s">
        <v>776</v>
      </c>
      <c r="J725" s="74">
        <v>3</v>
      </c>
      <c r="K725" s="80">
        <v>45748</v>
      </c>
      <c r="L725" s="80">
        <v>46234</v>
      </c>
      <c r="M725" s="211">
        <f t="shared" ref="M725:M775" si="33">(L725-K725)/7</f>
        <v>69.428571428571431</v>
      </c>
      <c r="N725" s="69">
        <v>0.61</v>
      </c>
      <c r="O725" s="50" t="s">
        <v>1927</v>
      </c>
      <c r="P725" s="51">
        <f t="shared" si="32"/>
        <v>0.20333333333333334</v>
      </c>
      <c r="Q725" s="66" t="str">
        <f>IF(ISNUMBER(P725),IF(P725=100%,"CUMPLIDA",IF(AND(ISNUMBER(L725),ISNUMBER([1]CGR!$P$4)), IF(L725&lt;[1]CGR!$P$4,"INCUMPLIDA","PROCESO"), "VERIFICAR FECHA")),"SIN VALOR AVANCE")</f>
        <v>PROCESO</v>
      </c>
    </row>
    <row r="726" spans="1:17" ht="75.75">
      <c r="A726" s="75" t="s">
        <v>746</v>
      </c>
      <c r="B726" s="61" t="s">
        <v>1793</v>
      </c>
      <c r="C726" s="495"/>
      <c r="D726" s="495"/>
      <c r="E726" s="496"/>
      <c r="F726" s="496"/>
      <c r="G726" s="63" t="s">
        <v>778</v>
      </c>
      <c r="H726" s="50" t="s">
        <v>779</v>
      </c>
      <c r="I726" s="50" t="s">
        <v>780</v>
      </c>
      <c r="J726" s="74">
        <v>1</v>
      </c>
      <c r="K726" s="80">
        <v>45748</v>
      </c>
      <c r="L726" s="80">
        <v>46234</v>
      </c>
      <c r="M726" s="211">
        <f t="shared" si="33"/>
        <v>69.428571428571431</v>
      </c>
      <c r="N726" s="69">
        <v>0</v>
      </c>
      <c r="O726" s="50" t="s">
        <v>1924</v>
      </c>
      <c r="P726" s="51">
        <f t="shared" si="32"/>
        <v>0</v>
      </c>
      <c r="Q726" s="66" t="str">
        <f>IF(ISNUMBER(P726),IF(P726=100%,"CUMPLIDA",IF(AND(ISNUMBER(L726),ISNUMBER([1]CGR!$P$4)), IF(L726&lt;[1]CGR!$P$4,"INCUMPLIDA","PROCESO"), "VERIFICAR FECHA")),"SIN VALOR AVANCE")</f>
        <v>PROCESO</v>
      </c>
    </row>
    <row r="727" spans="1:17" ht="240.75">
      <c r="A727" s="75" t="s">
        <v>746</v>
      </c>
      <c r="B727" s="61" t="s">
        <v>1793</v>
      </c>
      <c r="C727" s="495"/>
      <c r="D727" s="495"/>
      <c r="E727" s="496"/>
      <c r="F727" s="496"/>
      <c r="G727" s="63" t="s">
        <v>781</v>
      </c>
      <c r="H727" s="50" t="s">
        <v>782</v>
      </c>
      <c r="I727" s="50" t="s">
        <v>813</v>
      </c>
      <c r="J727" s="74">
        <v>2</v>
      </c>
      <c r="K727" s="80">
        <v>45748</v>
      </c>
      <c r="L727" s="80">
        <v>46234</v>
      </c>
      <c r="M727" s="211">
        <f t="shared" si="33"/>
        <v>69.428571428571431</v>
      </c>
      <c r="N727" s="69">
        <v>0</v>
      </c>
      <c r="O727" s="50" t="s">
        <v>1916</v>
      </c>
      <c r="P727" s="51">
        <f t="shared" si="32"/>
        <v>0</v>
      </c>
      <c r="Q727" s="66" t="str">
        <f>IF(ISNUMBER(P727),IF(P727=100%,"CUMPLIDA",IF(AND(ISNUMBER(L727),ISNUMBER([1]CGR!$P$4)), IF(L727&lt;[1]CGR!$P$4,"INCUMPLIDA","PROCESO"), "VERIFICAR FECHA")),"SIN VALOR AVANCE")</f>
        <v>PROCESO</v>
      </c>
    </row>
    <row r="728" spans="1:17" ht="240">
      <c r="A728" s="75" t="s">
        <v>746</v>
      </c>
      <c r="B728" s="61" t="s">
        <v>1793</v>
      </c>
      <c r="C728" s="495" t="s">
        <v>1928</v>
      </c>
      <c r="D728" s="495" t="s">
        <v>1813</v>
      </c>
      <c r="E728" s="496" t="s">
        <v>1929</v>
      </c>
      <c r="F728" s="496" t="s">
        <v>1930</v>
      </c>
      <c r="G728" s="496" t="s">
        <v>1902</v>
      </c>
      <c r="H728" s="50" t="s">
        <v>1931</v>
      </c>
      <c r="I728" s="50" t="s">
        <v>1932</v>
      </c>
      <c r="J728" s="69">
        <v>1</v>
      </c>
      <c r="K728" s="65">
        <v>42522</v>
      </c>
      <c r="L728" s="65">
        <v>42735</v>
      </c>
      <c r="M728" s="211">
        <f t="shared" si="33"/>
        <v>30.428571428571427</v>
      </c>
      <c r="N728" s="69">
        <v>1</v>
      </c>
      <c r="O728" s="50" t="s">
        <v>1933</v>
      </c>
      <c r="P728" s="51">
        <f t="shared" si="32"/>
        <v>1</v>
      </c>
      <c r="Q728" s="66" t="str">
        <f>IF(ISNUMBER(P728),IF(P728=100%,"CUMPLIDA",IF(AND(ISNUMBER(L728),ISNUMBER([1]CGR!$P$4)), IF(L728&lt;[1]CGR!$P$4,"INCUMPLIDA","PROCESO"), "VERIFICAR FECHA")),"SIN VALOR AVANCE")</f>
        <v>CUMPLIDA</v>
      </c>
    </row>
    <row r="729" spans="1:17" ht="210.75">
      <c r="A729" s="75" t="s">
        <v>746</v>
      </c>
      <c r="B729" s="61" t="s">
        <v>1793</v>
      </c>
      <c r="C729" s="495"/>
      <c r="D729" s="495"/>
      <c r="E729" s="496"/>
      <c r="F729" s="496"/>
      <c r="G729" s="496"/>
      <c r="H729" s="50" t="s">
        <v>1905</v>
      </c>
      <c r="I729" s="50" t="s">
        <v>1906</v>
      </c>
      <c r="J729" s="69">
        <v>2</v>
      </c>
      <c r="K729" s="65">
        <v>42737</v>
      </c>
      <c r="L729" s="65">
        <v>42947</v>
      </c>
      <c r="M729" s="211">
        <f t="shared" si="33"/>
        <v>30</v>
      </c>
      <c r="N729" s="69">
        <v>2</v>
      </c>
      <c r="O729" s="50" t="s">
        <v>1920</v>
      </c>
      <c r="P729" s="51">
        <f t="shared" si="32"/>
        <v>1</v>
      </c>
      <c r="Q729" s="66" t="str">
        <f>IF(ISNUMBER(P729),IF(P729=100%,"CUMPLIDA",IF(AND(ISNUMBER(L729),ISNUMBER([1]CGR!$P$4)), IF(L729&lt;[1]CGR!$P$4,"INCUMPLIDA","PROCESO"), "VERIFICAR FECHA")),"SIN VALOR AVANCE")</f>
        <v>CUMPLIDA</v>
      </c>
    </row>
    <row r="730" spans="1:17" ht="225">
      <c r="A730" s="75" t="s">
        <v>746</v>
      </c>
      <c r="B730" s="61" t="s">
        <v>1793</v>
      </c>
      <c r="C730" s="495"/>
      <c r="D730" s="495"/>
      <c r="E730" s="496"/>
      <c r="F730" s="496"/>
      <c r="G730" s="496"/>
      <c r="H730" s="50" t="s">
        <v>1907</v>
      </c>
      <c r="I730" s="50" t="s">
        <v>1908</v>
      </c>
      <c r="J730" s="69">
        <v>3</v>
      </c>
      <c r="K730" s="65">
        <v>42948</v>
      </c>
      <c r="L730" s="65">
        <v>43220</v>
      </c>
      <c r="M730" s="211">
        <f t="shared" si="33"/>
        <v>38.857142857142854</v>
      </c>
      <c r="N730" s="69">
        <v>3</v>
      </c>
      <c r="O730" s="50" t="s">
        <v>1934</v>
      </c>
      <c r="P730" s="51">
        <f t="shared" si="32"/>
        <v>1</v>
      </c>
      <c r="Q730" s="66" t="str">
        <f>IF(ISNUMBER(P730),IF(P730=100%,"CUMPLIDA",IF(AND(ISNUMBER(L730),ISNUMBER([1]CGR!$P$4)), IF(L730&lt;[1]CGR!$P$4,"INCUMPLIDA","PROCESO"), "VERIFICAR FECHA")),"SIN VALOR AVANCE")</f>
        <v>CUMPLIDA</v>
      </c>
    </row>
    <row r="731" spans="1:17" ht="225.75">
      <c r="A731" s="75" t="s">
        <v>746</v>
      </c>
      <c r="B731" s="61" t="s">
        <v>1793</v>
      </c>
      <c r="C731" s="495"/>
      <c r="D731" s="495"/>
      <c r="E731" s="496"/>
      <c r="F731" s="496"/>
      <c r="G731" s="63" t="s">
        <v>1910</v>
      </c>
      <c r="H731" s="50" t="s">
        <v>1799</v>
      </c>
      <c r="I731" s="50" t="s">
        <v>753</v>
      </c>
      <c r="J731" s="69">
        <v>1</v>
      </c>
      <c r="K731" s="65">
        <v>45231</v>
      </c>
      <c r="L731" s="65">
        <v>45504</v>
      </c>
      <c r="M731" s="211">
        <f t="shared" si="33"/>
        <v>39</v>
      </c>
      <c r="N731" s="69">
        <v>1</v>
      </c>
      <c r="O731" s="50" t="s">
        <v>1935</v>
      </c>
      <c r="P731" s="51">
        <f t="shared" si="32"/>
        <v>1</v>
      </c>
      <c r="Q731" s="66" t="str">
        <f>IF(ISNUMBER(P731),IF(P731=100%,"CUMPLIDA",IF(AND(ISNUMBER(L731),ISNUMBER([1]CGR!$P$4)), IF(L731&lt;[1]CGR!$P$4,"INCUMPLIDA","PROCESO"), "VERIFICAR FECHA")),"SIN VALOR AVANCE")</f>
        <v>CUMPLIDA</v>
      </c>
    </row>
    <row r="732" spans="1:17" ht="195.75">
      <c r="A732" s="75" t="s">
        <v>746</v>
      </c>
      <c r="B732" s="61" t="s">
        <v>1793</v>
      </c>
      <c r="C732" s="495"/>
      <c r="D732" s="495"/>
      <c r="E732" s="496"/>
      <c r="F732" s="496"/>
      <c r="G732" s="63" t="s">
        <v>1801</v>
      </c>
      <c r="H732" s="79" t="s">
        <v>756</v>
      </c>
      <c r="I732" s="79" t="s">
        <v>757</v>
      </c>
      <c r="J732" s="69">
        <v>1</v>
      </c>
      <c r="K732" s="65">
        <v>45231</v>
      </c>
      <c r="L732" s="65">
        <v>45504</v>
      </c>
      <c r="M732" s="211">
        <f t="shared" si="33"/>
        <v>39</v>
      </c>
      <c r="N732" s="69">
        <v>1</v>
      </c>
      <c r="O732" s="50" t="s">
        <v>1936</v>
      </c>
      <c r="P732" s="51">
        <f t="shared" si="32"/>
        <v>1</v>
      </c>
      <c r="Q732" s="66" t="str">
        <f>IF(ISNUMBER(P732),IF(P732=100%,"CUMPLIDA",IF(AND(ISNUMBER(L732),ISNUMBER([1]CGR!$P$4)), IF(L732&lt;[1]CGR!$P$4,"INCUMPLIDA","PROCESO"), "VERIFICAR FECHA")),"SIN VALOR AVANCE")</f>
        <v>CUMPLIDA</v>
      </c>
    </row>
    <row r="733" spans="1:17" ht="75.75">
      <c r="A733" s="75" t="s">
        <v>746</v>
      </c>
      <c r="B733" s="61" t="s">
        <v>1793</v>
      </c>
      <c r="C733" s="495"/>
      <c r="D733" s="495"/>
      <c r="E733" s="496"/>
      <c r="F733" s="496"/>
      <c r="G733" s="63" t="s">
        <v>950</v>
      </c>
      <c r="H733" s="50" t="s">
        <v>760</v>
      </c>
      <c r="I733" s="50" t="s">
        <v>761</v>
      </c>
      <c r="J733" s="74">
        <v>1</v>
      </c>
      <c r="K733" s="80">
        <v>45352</v>
      </c>
      <c r="L733" s="80">
        <v>45747</v>
      </c>
      <c r="M733" s="211">
        <f t="shared" si="33"/>
        <v>56.428571428571431</v>
      </c>
      <c r="N733" s="69">
        <v>1</v>
      </c>
      <c r="O733" s="50" t="s">
        <v>1924</v>
      </c>
      <c r="P733" s="51">
        <f t="shared" si="32"/>
        <v>1</v>
      </c>
      <c r="Q733" s="66" t="str">
        <f>IF(ISNUMBER(P733),IF(P733=100%,"CUMPLIDA",IF(AND(ISNUMBER(L733),ISNUMBER([1]CGR!$P$4)), IF(L733&lt;[1]CGR!$P$4,"INCUMPLIDA","PROCESO"), "VERIFICAR FECHA")),"SIN VALOR AVANCE")</f>
        <v>CUMPLIDA</v>
      </c>
    </row>
    <row r="734" spans="1:17" ht="90.75">
      <c r="A734" s="75" t="s">
        <v>746</v>
      </c>
      <c r="B734" s="61" t="s">
        <v>1793</v>
      </c>
      <c r="C734" s="495"/>
      <c r="D734" s="495"/>
      <c r="E734" s="496"/>
      <c r="F734" s="496"/>
      <c r="G734" s="63" t="s">
        <v>804</v>
      </c>
      <c r="H734" s="50" t="s">
        <v>804</v>
      </c>
      <c r="I734" s="50" t="s">
        <v>805</v>
      </c>
      <c r="J734" s="74">
        <v>1</v>
      </c>
      <c r="K734" s="80">
        <v>45352</v>
      </c>
      <c r="L734" s="80">
        <v>45747</v>
      </c>
      <c r="M734" s="211">
        <f t="shared" si="33"/>
        <v>56.428571428571431</v>
      </c>
      <c r="N734" s="69">
        <v>1</v>
      </c>
      <c r="O734" s="50" t="s">
        <v>1937</v>
      </c>
      <c r="P734" s="51">
        <f t="shared" si="32"/>
        <v>1</v>
      </c>
      <c r="Q734" s="66" t="str">
        <f>IF(ISNUMBER(P734),IF(P734=100%,"CUMPLIDA",IF(AND(ISNUMBER(L734),ISNUMBER([1]CGR!$P$4)), IF(L734&lt;[1]CGR!$P$4,"INCUMPLIDA","PROCESO"), "VERIFICAR FECHA")),"SIN VALOR AVANCE")</f>
        <v>CUMPLIDA</v>
      </c>
    </row>
    <row r="735" spans="1:17" ht="75.75">
      <c r="A735" s="75" t="s">
        <v>746</v>
      </c>
      <c r="B735" s="61" t="s">
        <v>1793</v>
      </c>
      <c r="C735" s="495"/>
      <c r="D735" s="495"/>
      <c r="E735" s="496"/>
      <c r="F735" s="496"/>
      <c r="G735" s="63" t="s">
        <v>769</v>
      </c>
      <c r="H735" s="50" t="s">
        <v>769</v>
      </c>
      <c r="I735" s="50" t="s">
        <v>770</v>
      </c>
      <c r="J735" s="74">
        <v>1</v>
      </c>
      <c r="K735" s="80">
        <v>45352</v>
      </c>
      <c r="L735" s="80">
        <v>45747</v>
      </c>
      <c r="M735" s="211">
        <f t="shared" si="33"/>
        <v>56.428571428571431</v>
      </c>
      <c r="N735" s="69">
        <v>1</v>
      </c>
      <c r="O735" s="50" t="s">
        <v>1924</v>
      </c>
      <c r="P735" s="51">
        <f t="shared" si="32"/>
        <v>1</v>
      </c>
      <c r="Q735" s="66" t="str">
        <f>IF(ISNUMBER(P735),IF(P735=100%,"CUMPLIDA",IF(AND(ISNUMBER(L735),ISNUMBER([1]CGR!$P$4)), IF(L735&lt;[1]CGR!$P$4,"INCUMPLIDA","PROCESO"), "VERIFICAR FECHA")),"SIN VALOR AVANCE")</f>
        <v>CUMPLIDA</v>
      </c>
    </row>
    <row r="736" spans="1:17" ht="90.75">
      <c r="A736" s="75" t="s">
        <v>746</v>
      </c>
      <c r="B736" s="61" t="s">
        <v>1793</v>
      </c>
      <c r="C736" s="495"/>
      <c r="D736" s="495"/>
      <c r="E736" s="496"/>
      <c r="F736" s="496"/>
      <c r="G736" s="63" t="s">
        <v>1805</v>
      </c>
      <c r="H736" s="50" t="s">
        <v>1805</v>
      </c>
      <c r="I736" s="50" t="s">
        <v>771</v>
      </c>
      <c r="J736" s="74">
        <v>1</v>
      </c>
      <c r="K736" s="80">
        <v>45352</v>
      </c>
      <c r="L736" s="80">
        <v>45747</v>
      </c>
      <c r="M736" s="211">
        <f t="shared" si="33"/>
        <v>56.428571428571431</v>
      </c>
      <c r="N736" s="69">
        <v>1</v>
      </c>
      <c r="O736" s="50" t="s">
        <v>1937</v>
      </c>
      <c r="P736" s="51">
        <f t="shared" si="32"/>
        <v>1</v>
      </c>
      <c r="Q736" s="66" t="str">
        <f>IF(ISNUMBER(P736),IF(P736=100%,"CUMPLIDA",IF(AND(ISNUMBER(L736),ISNUMBER([1]CGR!$P$4)), IF(L736&lt;[1]CGR!$P$4,"INCUMPLIDA","PROCESO"), "VERIFICAR FECHA")),"SIN VALOR AVANCE")</f>
        <v>CUMPLIDA</v>
      </c>
    </row>
    <row r="737" spans="1:17" ht="135.75">
      <c r="A737" s="75" t="s">
        <v>746</v>
      </c>
      <c r="B737" s="61" t="s">
        <v>1793</v>
      </c>
      <c r="C737" s="495"/>
      <c r="D737" s="495"/>
      <c r="E737" s="496"/>
      <c r="F737" s="496"/>
      <c r="G737" s="63" t="s">
        <v>1807</v>
      </c>
      <c r="H737" s="50" t="s">
        <v>1807</v>
      </c>
      <c r="I737" s="50" t="s">
        <v>1073</v>
      </c>
      <c r="J737" s="74">
        <v>1</v>
      </c>
      <c r="K737" s="80">
        <v>45352</v>
      </c>
      <c r="L737" s="80">
        <v>45747</v>
      </c>
      <c r="M737" s="211">
        <f t="shared" si="33"/>
        <v>56.428571428571431</v>
      </c>
      <c r="N737" s="69">
        <v>1</v>
      </c>
      <c r="O737" s="50" t="s">
        <v>1938</v>
      </c>
      <c r="P737" s="51">
        <f t="shared" si="32"/>
        <v>1</v>
      </c>
      <c r="Q737" s="66" t="str">
        <f>IF(ISNUMBER(P737),IF(P737=100%,"CUMPLIDA",IF(AND(ISNUMBER(L737),ISNUMBER([1]CGR!$P$4)), IF(L737&lt;[1]CGR!$P$4,"INCUMPLIDA","PROCESO"), "VERIFICAR FECHA")),"SIN VALOR AVANCE")</f>
        <v>CUMPLIDA</v>
      </c>
    </row>
    <row r="738" spans="1:17" ht="90.75">
      <c r="A738" s="75" t="s">
        <v>746</v>
      </c>
      <c r="B738" s="61" t="s">
        <v>1793</v>
      </c>
      <c r="C738" s="495"/>
      <c r="D738" s="495"/>
      <c r="E738" s="496"/>
      <c r="F738" s="496"/>
      <c r="G738" s="63" t="s">
        <v>169</v>
      </c>
      <c r="H738" s="50" t="s">
        <v>775</v>
      </c>
      <c r="I738" s="50" t="s">
        <v>776</v>
      </c>
      <c r="J738" s="74">
        <v>3</v>
      </c>
      <c r="K738" s="80">
        <v>45748</v>
      </c>
      <c r="L738" s="80">
        <v>46234</v>
      </c>
      <c r="M738" s="211">
        <f t="shared" si="33"/>
        <v>69.428571428571431</v>
      </c>
      <c r="N738" s="69">
        <v>0.61</v>
      </c>
      <c r="O738" s="50" t="s">
        <v>1937</v>
      </c>
      <c r="P738" s="51">
        <f t="shared" si="32"/>
        <v>0.20333333333333334</v>
      </c>
      <c r="Q738" s="66" t="str">
        <f>IF(ISNUMBER(P738),IF(P738=100%,"CUMPLIDA",IF(AND(ISNUMBER(L738),ISNUMBER([1]CGR!$P$4)), IF(L738&lt;[1]CGR!$P$4,"INCUMPLIDA","PROCESO"), "VERIFICAR FECHA")),"SIN VALOR AVANCE")</f>
        <v>PROCESO</v>
      </c>
    </row>
    <row r="739" spans="1:17" ht="75.75">
      <c r="A739" s="75" t="s">
        <v>746</v>
      </c>
      <c r="B739" s="61" t="s">
        <v>1793</v>
      </c>
      <c r="C739" s="495"/>
      <c r="D739" s="495"/>
      <c r="E739" s="496"/>
      <c r="F739" s="496"/>
      <c r="G739" s="63" t="s">
        <v>778</v>
      </c>
      <c r="H739" s="50" t="s">
        <v>779</v>
      </c>
      <c r="I739" s="50" t="s">
        <v>780</v>
      </c>
      <c r="J739" s="74">
        <v>1</v>
      </c>
      <c r="K739" s="80">
        <v>45748</v>
      </c>
      <c r="L739" s="80">
        <v>46234</v>
      </c>
      <c r="M739" s="211">
        <f t="shared" si="33"/>
        <v>69.428571428571431</v>
      </c>
      <c r="N739" s="69">
        <v>0</v>
      </c>
      <c r="O739" s="50" t="s">
        <v>1924</v>
      </c>
      <c r="P739" s="51">
        <f t="shared" si="32"/>
        <v>0</v>
      </c>
      <c r="Q739" s="66" t="str">
        <f>IF(ISNUMBER(P739),IF(P739=100%,"CUMPLIDA",IF(AND(ISNUMBER(L739),ISNUMBER([1]CGR!$P$4)), IF(L739&lt;[1]CGR!$P$4,"INCUMPLIDA","PROCESO"), "VERIFICAR FECHA")),"SIN VALOR AVANCE")</f>
        <v>PROCESO</v>
      </c>
    </row>
    <row r="740" spans="1:17" ht="240.75">
      <c r="A740" s="75" t="s">
        <v>746</v>
      </c>
      <c r="B740" s="61" t="s">
        <v>1793</v>
      </c>
      <c r="C740" s="495"/>
      <c r="D740" s="495"/>
      <c r="E740" s="496"/>
      <c r="F740" s="496"/>
      <c r="G740" s="63" t="s">
        <v>781</v>
      </c>
      <c r="H740" s="50" t="s">
        <v>782</v>
      </c>
      <c r="I740" s="50" t="s">
        <v>813</v>
      </c>
      <c r="J740" s="74">
        <v>2</v>
      </c>
      <c r="K740" s="80">
        <v>45748</v>
      </c>
      <c r="L740" s="80">
        <v>46234</v>
      </c>
      <c r="M740" s="211">
        <f t="shared" si="33"/>
        <v>69.428571428571431</v>
      </c>
      <c r="N740" s="69">
        <v>0</v>
      </c>
      <c r="O740" s="50" t="s">
        <v>1916</v>
      </c>
      <c r="P740" s="51">
        <f t="shared" si="32"/>
        <v>0</v>
      </c>
      <c r="Q740" s="66" t="str">
        <f>IF(ISNUMBER(P740),IF(P740=100%,"CUMPLIDA",IF(AND(ISNUMBER(L740),ISNUMBER([1]CGR!$P$4)), IF(L740&lt;[1]CGR!$P$4,"INCUMPLIDA","PROCESO"), "VERIFICAR FECHA")),"SIN VALOR AVANCE")</f>
        <v>PROCESO</v>
      </c>
    </row>
    <row r="741" spans="1:17" ht="225.75">
      <c r="A741" s="75" t="s">
        <v>746</v>
      </c>
      <c r="B741" s="61" t="s">
        <v>1793</v>
      </c>
      <c r="C741" s="495" t="s">
        <v>1939</v>
      </c>
      <c r="D741" s="495" t="s">
        <v>1899</v>
      </c>
      <c r="E741" s="496" t="s">
        <v>1940</v>
      </c>
      <c r="F741" s="496" t="s">
        <v>1941</v>
      </c>
      <c r="G741" s="63" t="s">
        <v>1942</v>
      </c>
      <c r="H741" s="50" t="s">
        <v>1799</v>
      </c>
      <c r="I741" s="50" t="s">
        <v>753</v>
      </c>
      <c r="J741" s="69">
        <v>1</v>
      </c>
      <c r="K741" s="65">
        <v>45231</v>
      </c>
      <c r="L741" s="65">
        <v>45504</v>
      </c>
      <c r="M741" s="211">
        <f t="shared" si="33"/>
        <v>39</v>
      </c>
      <c r="N741" s="69">
        <v>1</v>
      </c>
      <c r="O741" s="50" t="s">
        <v>1800</v>
      </c>
      <c r="P741" s="51">
        <f t="shared" si="32"/>
        <v>1</v>
      </c>
      <c r="Q741" s="66" t="str">
        <f>IF(ISNUMBER(P741),IF(P741=100%,"CUMPLIDA",IF(AND(ISNUMBER(L741),ISNUMBER([1]CGR!$P$4)), IF(L741&lt;[1]CGR!$P$4,"INCUMPLIDA","PROCESO"), "VERIFICAR FECHA")),"SIN VALOR AVANCE")</f>
        <v>CUMPLIDA</v>
      </c>
    </row>
    <row r="742" spans="1:17" ht="210.75">
      <c r="A742" s="75" t="s">
        <v>746</v>
      </c>
      <c r="B742" s="61" t="s">
        <v>1793</v>
      </c>
      <c r="C742" s="495"/>
      <c r="D742" s="495"/>
      <c r="E742" s="496"/>
      <c r="F742" s="496"/>
      <c r="G742" s="63" t="s">
        <v>1801</v>
      </c>
      <c r="H742" s="79" t="s">
        <v>756</v>
      </c>
      <c r="I742" s="79" t="s">
        <v>757</v>
      </c>
      <c r="J742" s="69">
        <v>1</v>
      </c>
      <c r="K742" s="65">
        <v>45231</v>
      </c>
      <c r="L742" s="65">
        <v>45504</v>
      </c>
      <c r="M742" s="211">
        <f t="shared" si="33"/>
        <v>39</v>
      </c>
      <c r="N742" s="69">
        <v>1</v>
      </c>
      <c r="O742" s="50" t="s">
        <v>1912</v>
      </c>
      <c r="P742" s="51">
        <f t="shared" si="32"/>
        <v>1</v>
      </c>
      <c r="Q742" s="66" t="str">
        <f>IF(ISNUMBER(P742),IF(P742=100%,"CUMPLIDA",IF(AND(ISNUMBER(L742),ISNUMBER([1]CGR!$P$4)), IF(L742&lt;[1]CGR!$P$4,"INCUMPLIDA","PROCESO"), "VERIFICAR FECHA")),"SIN VALOR AVANCE")</f>
        <v>CUMPLIDA</v>
      </c>
    </row>
    <row r="743" spans="1:17" ht="90.75">
      <c r="A743" s="75" t="s">
        <v>746</v>
      </c>
      <c r="B743" s="61" t="s">
        <v>1793</v>
      </c>
      <c r="C743" s="495"/>
      <c r="D743" s="495"/>
      <c r="E743" s="496"/>
      <c r="F743" s="496"/>
      <c r="G743" s="63" t="s">
        <v>950</v>
      </c>
      <c r="H743" s="50" t="s">
        <v>760</v>
      </c>
      <c r="I743" s="50" t="s">
        <v>761</v>
      </c>
      <c r="J743" s="74">
        <v>1</v>
      </c>
      <c r="K743" s="80">
        <v>45352</v>
      </c>
      <c r="L743" s="80">
        <v>45747</v>
      </c>
      <c r="M743" s="211">
        <f t="shared" si="33"/>
        <v>56.428571428571431</v>
      </c>
      <c r="N743" s="69">
        <v>1</v>
      </c>
      <c r="O743" s="50" t="s">
        <v>1943</v>
      </c>
      <c r="P743" s="51">
        <f t="shared" si="32"/>
        <v>1</v>
      </c>
      <c r="Q743" s="66" t="str">
        <f>IF(ISNUMBER(P743),IF(P743=100%,"CUMPLIDA",IF(AND(ISNUMBER(L743),ISNUMBER([1]CGR!$P$4)), IF(L743&lt;[1]CGR!$P$4,"INCUMPLIDA","PROCESO"), "VERIFICAR FECHA")),"SIN VALOR AVANCE")</f>
        <v>CUMPLIDA</v>
      </c>
    </row>
    <row r="744" spans="1:17" ht="105.75">
      <c r="A744" s="75" t="s">
        <v>746</v>
      </c>
      <c r="B744" s="61" t="s">
        <v>1793</v>
      </c>
      <c r="C744" s="495"/>
      <c r="D744" s="495"/>
      <c r="E744" s="496"/>
      <c r="F744" s="496"/>
      <c r="G744" s="63" t="s">
        <v>804</v>
      </c>
      <c r="H744" s="50" t="s">
        <v>804</v>
      </c>
      <c r="I744" s="50" t="s">
        <v>805</v>
      </c>
      <c r="J744" s="74">
        <v>1</v>
      </c>
      <c r="K744" s="80">
        <v>45352</v>
      </c>
      <c r="L744" s="80">
        <v>45747</v>
      </c>
      <c r="M744" s="211">
        <f t="shared" si="33"/>
        <v>56.428571428571431</v>
      </c>
      <c r="N744" s="69">
        <v>1</v>
      </c>
      <c r="O744" s="50" t="s">
        <v>1944</v>
      </c>
      <c r="P744" s="51">
        <f t="shared" si="32"/>
        <v>1</v>
      </c>
      <c r="Q744" s="66" t="str">
        <f>IF(ISNUMBER(P744),IF(P744=100%,"CUMPLIDA",IF(AND(ISNUMBER(L744),ISNUMBER([1]CGR!$P$4)), IF(L744&lt;[1]CGR!$P$4,"INCUMPLIDA","PROCESO"), "VERIFICAR FECHA")),"SIN VALOR AVANCE")</f>
        <v>CUMPLIDA</v>
      </c>
    </row>
    <row r="745" spans="1:17" ht="90.75">
      <c r="A745" s="75" t="s">
        <v>746</v>
      </c>
      <c r="B745" s="61" t="s">
        <v>1793</v>
      </c>
      <c r="C745" s="495"/>
      <c r="D745" s="495"/>
      <c r="E745" s="496"/>
      <c r="F745" s="496"/>
      <c r="G745" s="63" t="s">
        <v>769</v>
      </c>
      <c r="H745" s="50" t="s">
        <v>769</v>
      </c>
      <c r="I745" s="50" t="s">
        <v>770</v>
      </c>
      <c r="J745" s="74">
        <v>1</v>
      </c>
      <c r="K745" s="80">
        <v>45352</v>
      </c>
      <c r="L745" s="80">
        <v>45747</v>
      </c>
      <c r="M745" s="211">
        <f t="shared" si="33"/>
        <v>56.428571428571431</v>
      </c>
      <c r="N745" s="69">
        <v>1</v>
      </c>
      <c r="O745" s="50" t="s">
        <v>1943</v>
      </c>
      <c r="P745" s="51">
        <f t="shared" si="32"/>
        <v>1</v>
      </c>
      <c r="Q745" s="66" t="str">
        <f>IF(ISNUMBER(P745),IF(P745=100%,"CUMPLIDA",IF(AND(ISNUMBER(L745),ISNUMBER([1]CGR!$P$4)), IF(L745&lt;[1]CGR!$P$4,"INCUMPLIDA","PROCESO"), "VERIFICAR FECHA")),"SIN VALOR AVANCE")</f>
        <v>CUMPLIDA</v>
      </c>
    </row>
    <row r="746" spans="1:17" ht="105.75">
      <c r="A746" s="75" t="s">
        <v>746</v>
      </c>
      <c r="B746" s="61" t="s">
        <v>1793</v>
      </c>
      <c r="C746" s="495"/>
      <c r="D746" s="495"/>
      <c r="E746" s="496"/>
      <c r="F746" s="496"/>
      <c r="G746" s="63" t="s">
        <v>1805</v>
      </c>
      <c r="H746" s="50" t="s">
        <v>1805</v>
      </c>
      <c r="I746" s="50" t="s">
        <v>771</v>
      </c>
      <c r="J746" s="74">
        <v>1</v>
      </c>
      <c r="K746" s="80">
        <v>45352</v>
      </c>
      <c r="L746" s="80">
        <v>45747</v>
      </c>
      <c r="M746" s="211">
        <f t="shared" si="33"/>
        <v>56.428571428571431</v>
      </c>
      <c r="N746" s="69">
        <v>1</v>
      </c>
      <c r="O746" s="50" t="s">
        <v>1944</v>
      </c>
      <c r="P746" s="51">
        <f t="shared" si="32"/>
        <v>1</v>
      </c>
      <c r="Q746" s="66" t="str">
        <f>IF(ISNUMBER(P746),IF(P746=100%,"CUMPLIDA",IF(AND(ISNUMBER(L746),ISNUMBER([1]CGR!$P$4)), IF(L746&lt;[1]CGR!$P$4,"INCUMPLIDA","PROCESO"), "VERIFICAR FECHA")),"SIN VALOR AVANCE")</f>
        <v>CUMPLIDA</v>
      </c>
    </row>
    <row r="747" spans="1:17" ht="135.75">
      <c r="A747" s="75" t="s">
        <v>746</v>
      </c>
      <c r="B747" s="61" t="s">
        <v>1793</v>
      </c>
      <c r="C747" s="495"/>
      <c r="D747" s="495"/>
      <c r="E747" s="496"/>
      <c r="F747" s="496"/>
      <c r="G747" s="63" t="s">
        <v>1807</v>
      </c>
      <c r="H747" s="50" t="s">
        <v>1807</v>
      </c>
      <c r="I747" s="50" t="s">
        <v>1073</v>
      </c>
      <c r="J747" s="74">
        <v>1</v>
      </c>
      <c r="K747" s="80">
        <v>45352</v>
      </c>
      <c r="L747" s="80">
        <v>45747</v>
      </c>
      <c r="M747" s="211">
        <f t="shared" si="33"/>
        <v>56.428571428571431</v>
      </c>
      <c r="N747" s="69">
        <v>1</v>
      </c>
      <c r="O747" s="50" t="s">
        <v>1938</v>
      </c>
      <c r="P747" s="51">
        <f t="shared" si="32"/>
        <v>1</v>
      </c>
      <c r="Q747" s="66" t="str">
        <f>IF(ISNUMBER(P747),IF(P747=100%,"CUMPLIDA",IF(AND(ISNUMBER(L747),ISNUMBER([1]CGR!$P$4)), IF(L747&lt;[1]CGR!$P$4,"INCUMPLIDA","PROCESO"), "VERIFICAR FECHA")),"SIN VALOR AVANCE")</f>
        <v>CUMPLIDA</v>
      </c>
    </row>
    <row r="748" spans="1:17" ht="150.75">
      <c r="A748" s="75" t="s">
        <v>746</v>
      </c>
      <c r="B748" s="61" t="s">
        <v>1793</v>
      </c>
      <c r="C748" s="495"/>
      <c r="D748" s="495"/>
      <c r="E748" s="496"/>
      <c r="F748" s="496"/>
      <c r="G748" s="63" t="s">
        <v>169</v>
      </c>
      <c r="H748" s="50" t="s">
        <v>775</v>
      </c>
      <c r="I748" s="50" t="s">
        <v>776</v>
      </c>
      <c r="J748" s="74">
        <v>3</v>
      </c>
      <c r="K748" s="80">
        <v>45748</v>
      </c>
      <c r="L748" s="80">
        <v>46234</v>
      </c>
      <c r="M748" s="211">
        <f t="shared" si="33"/>
        <v>69.428571428571431</v>
      </c>
      <c r="N748" s="69">
        <v>0.61</v>
      </c>
      <c r="O748" s="50" t="s">
        <v>1945</v>
      </c>
      <c r="P748" s="51">
        <f t="shared" si="32"/>
        <v>0.20333333333333334</v>
      </c>
      <c r="Q748" s="66" t="str">
        <f>IF(ISNUMBER(P748),IF(P748=100%,"CUMPLIDA",IF(AND(ISNUMBER(L748),ISNUMBER([1]CGR!$P$4)), IF(L748&lt;[1]CGR!$P$4,"INCUMPLIDA","PROCESO"), "VERIFICAR FECHA")),"SIN VALOR AVANCE")</f>
        <v>PROCESO</v>
      </c>
    </row>
    <row r="749" spans="1:17" ht="90.75">
      <c r="A749" s="75" t="s">
        <v>746</v>
      </c>
      <c r="B749" s="61" t="s">
        <v>1793</v>
      </c>
      <c r="C749" s="495"/>
      <c r="D749" s="495"/>
      <c r="E749" s="496"/>
      <c r="F749" s="496"/>
      <c r="G749" s="63" t="s">
        <v>778</v>
      </c>
      <c r="H749" s="50" t="s">
        <v>779</v>
      </c>
      <c r="I749" s="50" t="s">
        <v>780</v>
      </c>
      <c r="J749" s="74">
        <v>1</v>
      </c>
      <c r="K749" s="80">
        <v>45748</v>
      </c>
      <c r="L749" s="80">
        <v>46234</v>
      </c>
      <c r="M749" s="211">
        <f t="shared" si="33"/>
        <v>69.428571428571431</v>
      </c>
      <c r="N749" s="69">
        <v>0</v>
      </c>
      <c r="O749" s="50" t="s">
        <v>1943</v>
      </c>
      <c r="P749" s="51">
        <f t="shared" si="32"/>
        <v>0</v>
      </c>
      <c r="Q749" s="66" t="str">
        <f>IF(ISNUMBER(P749),IF(P749=100%,"CUMPLIDA",IF(AND(ISNUMBER(L749),ISNUMBER([1]CGR!$P$4)), IF(L749&lt;[1]CGR!$P$4,"INCUMPLIDA","PROCESO"), "VERIFICAR FECHA")),"SIN VALOR AVANCE")</f>
        <v>PROCESO</v>
      </c>
    </row>
    <row r="750" spans="1:17" ht="225.75">
      <c r="A750" s="75" t="s">
        <v>746</v>
      </c>
      <c r="B750" s="61" t="s">
        <v>1793</v>
      </c>
      <c r="C750" s="495"/>
      <c r="D750" s="495"/>
      <c r="E750" s="496"/>
      <c r="F750" s="496"/>
      <c r="G750" s="63" t="s">
        <v>781</v>
      </c>
      <c r="H750" s="50" t="s">
        <v>782</v>
      </c>
      <c r="I750" s="50" t="s">
        <v>813</v>
      </c>
      <c r="J750" s="74">
        <v>2</v>
      </c>
      <c r="K750" s="80">
        <v>45748</v>
      </c>
      <c r="L750" s="80">
        <v>46234</v>
      </c>
      <c r="M750" s="211">
        <f t="shared" si="33"/>
        <v>69.428571428571431</v>
      </c>
      <c r="N750" s="69">
        <v>0</v>
      </c>
      <c r="O750" s="50" t="s">
        <v>1946</v>
      </c>
      <c r="P750" s="51">
        <f t="shared" si="32"/>
        <v>0</v>
      </c>
      <c r="Q750" s="66" t="str">
        <f>IF(ISNUMBER(P750),IF(P750=100%,"CUMPLIDA",IF(AND(ISNUMBER(L750),ISNUMBER([1]CGR!$P$4)), IF(L750&lt;[1]CGR!$P$4,"INCUMPLIDA","PROCESO"), "VERIFICAR FECHA")),"SIN VALOR AVANCE")</f>
        <v>PROCESO</v>
      </c>
    </row>
    <row r="751" spans="1:17" ht="165.75">
      <c r="A751" s="75" t="s">
        <v>746</v>
      </c>
      <c r="B751" s="61" t="s">
        <v>1793</v>
      </c>
      <c r="C751" s="495"/>
      <c r="D751" s="495"/>
      <c r="E751" s="496"/>
      <c r="F751" s="496"/>
      <c r="G751" s="63" t="s">
        <v>1947</v>
      </c>
      <c r="H751" s="50" t="s">
        <v>1948</v>
      </c>
      <c r="I751" s="50" t="s">
        <v>1949</v>
      </c>
      <c r="J751" s="69">
        <v>6</v>
      </c>
      <c r="K751" s="65">
        <v>43862</v>
      </c>
      <c r="L751" s="65">
        <v>44042</v>
      </c>
      <c r="M751" s="211">
        <f t="shared" si="33"/>
        <v>25.714285714285715</v>
      </c>
      <c r="N751" s="69">
        <v>6</v>
      </c>
      <c r="O751" s="50" t="s">
        <v>1950</v>
      </c>
      <c r="P751" s="51">
        <f t="shared" si="32"/>
        <v>1</v>
      </c>
      <c r="Q751" s="66" t="str">
        <f>IF(ISNUMBER(P751),IF(P751=100%,"CUMPLIDA",IF(AND(ISNUMBER(L751),ISNUMBER([1]CGR!$P$4)), IF(L751&lt;[1]CGR!$P$4,"INCUMPLIDA","PROCESO"), "VERIFICAR FECHA")),"SIN VALOR AVANCE")</f>
        <v>CUMPLIDA</v>
      </c>
    </row>
    <row r="752" spans="1:17" ht="90.75">
      <c r="A752" s="75" t="s">
        <v>746</v>
      </c>
      <c r="B752" s="61" t="s">
        <v>1793</v>
      </c>
      <c r="C752" s="494" t="s">
        <v>1951</v>
      </c>
      <c r="D752" s="494" t="s">
        <v>1952</v>
      </c>
      <c r="E752" s="496" t="s">
        <v>1953</v>
      </c>
      <c r="F752" s="496" t="s">
        <v>1954</v>
      </c>
      <c r="G752" s="496" t="s">
        <v>1955</v>
      </c>
      <c r="H752" s="54" t="s">
        <v>944</v>
      </c>
      <c r="I752" s="50" t="s">
        <v>945</v>
      </c>
      <c r="J752" s="69">
        <v>1</v>
      </c>
      <c r="K752" s="65">
        <v>45231</v>
      </c>
      <c r="L752" s="65">
        <v>45504</v>
      </c>
      <c r="M752" s="211">
        <f t="shared" si="33"/>
        <v>39</v>
      </c>
      <c r="N752" s="69">
        <v>1</v>
      </c>
      <c r="O752" s="50" t="s">
        <v>1956</v>
      </c>
      <c r="P752" s="51">
        <f t="shared" si="32"/>
        <v>1</v>
      </c>
      <c r="Q752" s="66" t="str">
        <f>IF(ISNUMBER(P752),IF(P752=100%,"CUMPLIDA",IF(AND(ISNUMBER(L752),ISNUMBER([1]CGR!$P$4)), IF(L752&lt;[1]CGR!$P$4,"INCUMPLIDA","PROCESO"), "VERIFICAR FECHA")),"SIN VALOR AVANCE")</f>
        <v>CUMPLIDA</v>
      </c>
    </row>
    <row r="753" spans="1:17" ht="135.75">
      <c r="A753" s="75" t="s">
        <v>746</v>
      </c>
      <c r="B753" s="61" t="s">
        <v>1793</v>
      </c>
      <c r="C753" s="494"/>
      <c r="D753" s="494"/>
      <c r="E753" s="496"/>
      <c r="F753" s="496"/>
      <c r="G753" s="496"/>
      <c r="H753" s="54" t="s">
        <v>947</v>
      </c>
      <c r="I753" s="50" t="s">
        <v>948</v>
      </c>
      <c r="J753" s="69">
        <v>1</v>
      </c>
      <c r="K753" s="65">
        <v>45231</v>
      </c>
      <c r="L753" s="65">
        <v>45504</v>
      </c>
      <c r="M753" s="211">
        <f t="shared" si="33"/>
        <v>39</v>
      </c>
      <c r="N753" s="69">
        <v>1</v>
      </c>
      <c r="O753" s="50" t="s">
        <v>1957</v>
      </c>
      <c r="P753" s="51">
        <f t="shared" si="32"/>
        <v>1</v>
      </c>
      <c r="Q753" s="66" t="str">
        <f>IF(ISNUMBER(P753),IF(P753=100%,"CUMPLIDA",IF(AND(ISNUMBER(L753),ISNUMBER([1]CGR!$P$4)), IF(L753&lt;[1]CGR!$P$4,"INCUMPLIDA","PROCESO"), "VERIFICAR FECHA")),"SIN VALOR AVANCE")</f>
        <v>CUMPLIDA</v>
      </c>
    </row>
    <row r="754" spans="1:17" ht="90.75">
      <c r="A754" s="75" t="s">
        <v>746</v>
      </c>
      <c r="B754" s="61" t="s">
        <v>1793</v>
      </c>
      <c r="C754" s="494"/>
      <c r="D754" s="494"/>
      <c r="E754" s="496"/>
      <c r="F754" s="496"/>
      <c r="G754" s="63" t="s">
        <v>950</v>
      </c>
      <c r="H754" s="50" t="s">
        <v>760</v>
      </c>
      <c r="I754" s="50" t="s">
        <v>761</v>
      </c>
      <c r="J754" s="74">
        <v>1</v>
      </c>
      <c r="K754" s="80">
        <v>45323</v>
      </c>
      <c r="L754" s="80">
        <v>45747</v>
      </c>
      <c r="M754" s="211">
        <f t="shared" si="33"/>
        <v>60.571428571428569</v>
      </c>
      <c r="N754" s="69">
        <v>1</v>
      </c>
      <c r="O754" s="50" t="s">
        <v>1958</v>
      </c>
      <c r="P754" s="51">
        <f t="shared" si="32"/>
        <v>1</v>
      </c>
      <c r="Q754" s="66" t="str">
        <f>IF(ISNUMBER(P754),IF(P754=100%,"CUMPLIDA",IF(AND(ISNUMBER(L754),ISNUMBER([1]CGR!$P$4)), IF(L754&lt;[1]CGR!$P$4,"INCUMPLIDA","PROCESO"), "VERIFICAR FECHA")),"SIN VALOR AVANCE")</f>
        <v>CUMPLIDA</v>
      </c>
    </row>
    <row r="755" spans="1:17" ht="75.75">
      <c r="A755" s="75" t="s">
        <v>746</v>
      </c>
      <c r="B755" s="61" t="s">
        <v>1793</v>
      </c>
      <c r="C755" s="494"/>
      <c r="D755" s="494"/>
      <c r="E755" s="496"/>
      <c r="F755" s="496"/>
      <c r="G755" s="63" t="s">
        <v>804</v>
      </c>
      <c r="H755" s="50" t="s">
        <v>804</v>
      </c>
      <c r="I755" s="50" t="s">
        <v>805</v>
      </c>
      <c r="J755" s="74">
        <v>1</v>
      </c>
      <c r="K755" s="80">
        <v>45323</v>
      </c>
      <c r="L755" s="80">
        <v>45747</v>
      </c>
      <c r="M755" s="211">
        <f t="shared" si="33"/>
        <v>60.571428571428569</v>
      </c>
      <c r="N755" s="69">
        <v>1</v>
      </c>
      <c r="O755" s="50" t="s">
        <v>1959</v>
      </c>
      <c r="P755" s="51">
        <f t="shared" si="32"/>
        <v>1</v>
      </c>
      <c r="Q755" s="66" t="str">
        <f>IF(ISNUMBER(P755),IF(P755=100%,"CUMPLIDA",IF(AND(ISNUMBER(L755),ISNUMBER([1]CGR!$P$4)), IF(L755&lt;[1]CGR!$P$4,"INCUMPLIDA","PROCESO"), "VERIFICAR FECHA")),"SIN VALOR AVANCE")</f>
        <v>CUMPLIDA</v>
      </c>
    </row>
    <row r="756" spans="1:17" ht="75.75">
      <c r="A756" s="75" t="s">
        <v>746</v>
      </c>
      <c r="B756" s="61" t="s">
        <v>1793</v>
      </c>
      <c r="C756" s="494"/>
      <c r="D756" s="494"/>
      <c r="E756" s="496"/>
      <c r="F756" s="496"/>
      <c r="G756" s="63" t="s">
        <v>766</v>
      </c>
      <c r="H756" s="50" t="s">
        <v>767</v>
      </c>
      <c r="I756" s="50" t="s">
        <v>768</v>
      </c>
      <c r="J756" s="74">
        <v>1</v>
      </c>
      <c r="K756" s="80">
        <v>45231</v>
      </c>
      <c r="L756" s="80">
        <v>45747</v>
      </c>
      <c r="M756" s="211">
        <f t="shared" si="33"/>
        <v>73.714285714285708</v>
      </c>
      <c r="N756" s="69">
        <v>1</v>
      </c>
      <c r="O756" s="50" t="s">
        <v>1959</v>
      </c>
      <c r="P756" s="51">
        <f t="shared" si="32"/>
        <v>1</v>
      </c>
      <c r="Q756" s="66" t="str">
        <f>IF(ISNUMBER(P756),IF(P756=100%,"CUMPLIDA",IF(AND(ISNUMBER(L756),ISNUMBER([1]CGR!$P$4)), IF(L756&lt;[1]CGR!$P$4,"INCUMPLIDA","PROCESO"), "VERIFICAR FECHA")),"SIN VALOR AVANCE")</f>
        <v>CUMPLIDA</v>
      </c>
    </row>
    <row r="757" spans="1:17" ht="90.75">
      <c r="A757" s="75" t="s">
        <v>746</v>
      </c>
      <c r="B757" s="61" t="s">
        <v>1793</v>
      </c>
      <c r="C757" s="494"/>
      <c r="D757" s="494"/>
      <c r="E757" s="496"/>
      <c r="F757" s="496"/>
      <c r="G757" s="63" t="s">
        <v>769</v>
      </c>
      <c r="H757" s="50" t="s">
        <v>769</v>
      </c>
      <c r="I757" s="50" t="s">
        <v>770</v>
      </c>
      <c r="J757" s="74">
        <v>1</v>
      </c>
      <c r="K757" s="80">
        <v>45323</v>
      </c>
      <c r="L757" s="80">
        <v>45747</v>
      </c>
      <c r="M757" s="211">
        <f t="shared" si="33"/>
        <v>60.571428571428569</v>
      </c>
      <c r="N757" s="69">
        <v>1</v>
      </c>
      <c r="O757" s="50" t="s">
        <v>1958</v>
      </c>
      <c r="P757" s="51">
        <f t="shared" si="32"/>
        <v>1</v>
      </c>
      <c r="Q757" s="66" t="str">
        <f>IF(ISNUMBER(P757),IF(P757=100%,"CUMPLIDA",IF(AND(ISNUMBER(L757),ISNUMBER([1]CGR!$P$4)), IF(L757&lt;[1]CGR!$P$4,"INCUMPLIDA","PROCESO"), "VERIFICAR FECHA")),"SIN VALOR AVANCE")</f>
        <v>CUMPLIDA</v>
      </c>
    </row>
    <row r="758" spans="1:17" ht="75.75">
      <c r="A758" s="75" t="s">
        <v>746</v>
      </c>
      <c r="B758" s="61" t="s">
        <v>1793</v>
      </c>
      <c r="C758" s="499"/>
      <c r="D758" s="499"/>
      <c r="E758" s="502"/>
      <c r="F758" s="502"/>
      <c r="G758" s="63" t="s">
        <v>1805</v>
      </c>
      <c r="H758" s="50" t="s">
        <v>1805</v>
      </c>
      <c r="I758" s="50" t="s">
        <v>771</v>
      </c>
      <c r="J758" s="74">
        <v>1</v>
      </c>
      <c r="K758" s="80">
        <v>45231</v>
      </c>
      <c r="L758" s="80">
        <v>45747</v>
      </c>
      <c r="M758" s="211">
        <f t="shared" si="33"/>
        <v>73.714285714285708</v>
      </c>
      <c r="N758" s="69">
        <v>1</v>
      </c>
      <c r="O758" s="50" t="s">
        <v>1959</v>
      </c>
      <c r="P758" s="51">
        <f t="shared" si="32"/>
        <v>1</v>
      </c>
      <c r="Q758" s="66" t="str">
        <f>IF(ISNUMBER(P758),IF(P758=100%,"CUMPLIDA",IF(AND(ISNUMBER(L758),ISNUMBER([1]CGR!$P$4)), IF(L758&lt;[1]CGR!$P$4,"INCUMPLIDA","PROCESO"), "VERIFICAR FECHA")),"SIN VALOR AVANCE")</f>
        <v>CUMPLIDA</v>
      </c>
    </row>
    <row r="759" spans="1:17" ht="150.75">
      <c r="A759" s="75" t="s">
        <v>746</v>
      </c>
      <c r="B759" s="61" t="s">
        <v>1793</v>
      </c>
      <c r="C759" s="499"/>
      <c r="D759" s="499"/>
      <c r="E759" s="502"/>
      <c r="F759" s="502"/>
      <c r="G759" s="63" t="s">
        <v>1807</v>
      </c>
      <c r="H759" s="50" t="s">
        <v>1807</v>
      </c>
      <c r="I759" s="50" t="s">
        <v>1073</v>
      </c>
      <c r="J759" s="74">
        <v>1</v>
      </c>
      <c r="K759" s="80">
        <v>45231</v>
      </c>
      <c r="L759" s="80">
        <v>45808</v>
      </c>
      <c r="M759" s="211">
        <f t="shared" si="33"/>
        <v>82.428571428571431</v>
      </c>
      <c r="N759" s="69">
        <v>1</v>
      </c>
      <c r="O759" s="50" t="s">
        <v>1960</v>
      </c>
      <c r="P759" s="51">
        <f t="shared" si="32"/>
        <v>1</v>
      </c>
      <c r="Q759" s="66" t="str">
        <f>IF(ISNUMBER(P759),IF(P759=100%,"CUMPLIDA",IF(AND(ISNUMBER(L759),ISNUMBER([1]CGR!$P$4)), IF(L759&lt;[1]CGR!$P$4,"INCUMPLIDA","PROCESO"), "VERIFICAR FECHA")),"SIN VALOR AVANCE")</f>
        <v>CUMPLIDA</v>
      </c>
    </row>
    <row r="760" spans="1:17" ht="75.75">
      <c r="A760" s="75" t="s">
        <v>746</v>
      </c>
      <c r="B760" s="61" t="s">
        <v>1793</v>
      </c>
      <c r="C760" s="499"/>
      <c r="D760" s="499"/>
      <c r="E760" s="502"/>
      <c r="F760" s="502"/>
      <c r="G760" s="63" t="s">
        <v>169</v>
      </c>
      <c r="H760" s="50" t="s">
        <v>775</v>
      </c>
      <c r="I760" s="50" t="s">
        <v>776</v>
      </c>
      <c r="J760" s="74">
        <v>12</v>
      </c>
      <c r="K760" s="80">
        <v>46024</v>
      </c>
      <c r="L760" s="80">
        <v>47118</v>
      </c>
      <c r="M760" s="211">
        <f t="shared" si="33"/>
        <v>156.28571428571428</v>
      </c>
      <c r="N760" s="69">
        <v>0</v>
      </c>
      <c r="O760" s="50" t="s">
        <v>1959</v>
      </c>
      <c r="P760" s="51">
        <f t="shared" ref="P760:P778" si="34">N760/J760</f>
        <v>0</v>
      </c>
      <c r="Q760" s="66" t="str">
        <f>IF(ISNUMBER(P760),IF(P760=100%,"CUMPLIDA",IF(AND(ISNUMBER(L760),ISNUMBER([1]CGR!$P$4)), IF(L760&lt;[1]CGR!$P$4,"INCUMPLIDA","PROCESO"), "VERIFICAR FECHA")),"SIN VALOR AVANCE")</f>
        <v>PROCESO</v>
      </c>
    </row>
    <row r="761" spans="1:17" ht="90.75">
      <c r="A761" s="75" t="s">
        <v>746</v>
      </c>
      <c r="B761" s="61" t="s">
        <v>1793</v>
      </c>
      <c r="C761" s="499"/>
      <c r="D761" s="499"/>
      <c r="E761" s="502"/>
      <c r="F761" s="502"/>
      <c r="G761" s="63" t="s">
        <v>778</v>
      </c>
      <c r="H761" s="50" t="s">
        <v>779</v>
      </c>
      <c r="I761" s="50" t="s">
        <v>780</v>
      </c>
      <c r="J761" s="74">
        <v>1</v>
      </c>
      <c r="K761" s="80">
        <v>46024</v>
      </c>
      <c r="L761" s="80">
        <v>47118</v>
      </c>
      <c r="M761" s="211">
        <f t="shared" si="33"/>
        <v>156.28571428571428</v>
      </c>
      <c r="N761" s="69">
        <v>0</v>
      </c>
      <c r="O761" s="50" t="s">
        <v>1958</v>
      </c>
      <c r="P761" s="51">
        <f t="shared" si="34"/>
        <v>0</v>
      </c>
      <c r="Q761" s="66" t="str">
        <f>IF(ISNUMBER(P761),IF(P761=100%,"CUMPLIDA",IF(AND(ISNUMBER(L761),ISNUMBER([1]CGR!$P$4)), IF(L761&lt;[1]CGR!$P$4,"INCUMPLIDA","PROCESO"), "VERIFICAR FECHA")),"SIN VALOR AVANCE")</f>
        <v>PROCESO</v>
      </c>
    </row>
    <row r="762" spans="1:17" ht="150.75">
      <c r="A762" s="75" t="s">
        <v>746</v>
      </c>
      <c r="B762" s="61" t="s">
        <v>1793</v>
      </c>
      <c r="C762" s="499"/>
      <c r="D762" s="499"/>
      <c r="E762" s="502"/>
      <c r="F762" s="502"/>
      <c r="G762" s="63" t="s">
        <v>781</v>
      </c>
      <c r="H762" s="50" t="s">
        <v>782</v>
      </c>
      <c r="I762" s="50" t="s">
        <v>813</v>
      </c>
      <c r="J762" s="74">
        <v>2</v>
      </c>
      <c r="K762" s="80">
        <v>46024</v>
      </c>
      <c r="L762" s="80">
        <v>47118</v>
      </c>
      <c r="M762" s="211">
        <f t="shared" si="33"/>
        <v>156.28571428571428</v>
      </c>
      <c r="N762" s="69">
        <v>0</v>
      </c>
      <c r="O762" s="50" t="s">
        <v>1960</v>
      </c>
      <c r="P762" s="51">
        <f t="shared" si="34"/>
        <v>0</v>
      </c>
      <c r="Q762" s="66" t="str">
        <f>IF(ISNUMBER(P762),IF(P762=100%,"CUMPLIDA",IF(AND(ISNUMBER(L762),ISNUMBER([1]CGR!$P$4)), IF(L762&lt;[1]CGR!$P$4,"INCUMPLIDA","PROCESO"), "VERIFICAR FECHA")),"SIN VALOR AVANCE")</f>
        <v>PROCESO</v>
      </c>
    </row>
    <row r="763" spans="1:17" ht="60.75">
      <c r="A763" s="75" t="s">
        <v>746</v>
      </c>
      <c r="B763" s="61" t="s">
        <v>1793</v>
      </c>
      <c r="C763" s="495" t="s">
        <v>1961</v>
      </c>
      <c r="D763" s="499" t="s">
        <v>1962</v>
      </c>
      <c r="E763" s="517" t="s">
        <v>1963</v>
      </c>
      <c r="F763" s="517" t="s">
        <v>1964</v>
      </c>
      <c r="G763" s="517" t="s">
        <v>1965</v>
      </c>
      <c r="H763" s="54" t="s">
        <v>1966</v>
      </c>
      <c r="I763" s="50" t="s">
        <v>1967</v>
      </c>
      <c r="J763" s="74">
        <v>1</v>
      </c>
      <c r="K763" s="58">
        <v>45901</v>
      </c>
      <c r="L763" s="58">
        <v>45961</v>
      </c>
      <c r="M763" s="211">
        <f t="shared" si="33"/>
        <v>8.5714285714285712</v>
      </c>
      <c r="N763" s="69">
        <v>1</v>
      </c>
      <c r="O763" s="50" t="s">
        <v>1968</v>
      </c>
      <c r="P763" s="51">
        <f t="shared" si="34"/>
        <v>1</v>
      </c>
      <c r="Q763" s="66" t="str">
        <f>IF(ISNUMBER(P763),IF(P763=100%,"CUMPLIDA",IF(AND(ISNUMBER(L763),ISNUMBER([2]CGR!$P$4)), IF(L763&lt;[2]CGR!$P$4,"INCUMPLIDA","PROCESO"), "VERIFICAR FECHA")),"SIN VALOR AVANCE")</f>
        <v>CUMPLIDA</v>
      </c>
    </row>
    <row r="764" spans="1:17" ht="150.75">
      <c r="A764" s="75" t="s">
        <v>746</v>
      </c>
      <c r="B764" s="61" t="s">
        <v>1793</v>
      </c>
      <c r="C764" s="495"/>
      <c r="D764" s="499"/>
      <c r="E764" s="517"/>
      <c r="F764" s="517"/>
      <c r="G764" s="517"/>
      <c r="H764" s="54" t="s">
        <v>1969</v>
      </c>
      <c r="I764" s="50" t="s">
        <v>1970</v>
      </c>
      <c r="J764" s="74">
        <v>2</v>
      </c>
      <c r="K764" s="58">
        <v>45962</v>
      </c>
      <c r="L764" s="58">
        <v>46356</v>
      </c>
      <c r="M764" s="211">
        <f t="shared" si="33"/>
        <v>56.285714285714285</v>
      </c>
      <c r="N764" s="69">
        <v>0</v>
      </c>
      <c r="O764" s="50" t="s">
        <v>1971</v>
      </c>
      <c r="P764" s="51">
        <f t="shared" si="34"/>
        <v>0</v>
      </c>
      <c r="Q764" s="66" t="str">
        <f>IF(ISNUMBER(P764),IF(P764=100%,"CUMPLIDA",IF(AND(ISNUMBER(L764),ISNUMBER([2]CGR!$P$4)), IF(L764&lt;[2]CGR!$P$4,"INCUMPLIDA","PROCESO"), "VERIFICAR FECHA")),"SIN VALOR AVANCE")</f>
        <v>PROCESO</v>
      </c>
    </row>
    <row r="765" spans="1:17" ht="90.75">
      <c r="A765" s="75" t="s">
        <v>746</v>
      </c>
      <c r="B765" s="61" t="s">
        <v>1793</v>
      </c>
      <c r="C765" s="495"/>
      <c r="D765" s="499"/>
      <c r="E765" s="517"/>
      <c r="F765" s="517"/>
      <c r="G765" s="517"/>
      <c r="H765" s="54" t="s">
        <v>779</v>
      </c>
      <c r="I765" s="50" t="s">
        <v>780</v>
      </c>
      <c r="J765" s="74">
        <v>1</v>
      </c>
      <c r="K765" s="58">
        <v>46357</v>
      </c>
      <c r="L765" s="58">
        <v>46446</v>
      </c>
      <c r="M765" s="211">
        <f t="shared" si="33"/>
        <v>12.714285714285714</v>
      </c>
      <c r="N765" s="69">
        <v>0</v>
      </c>
      <c r="O765" s="50" t="s">
        <v>1972</v>
      </c>
      <c r="P765" s="51">
        <f t="shared" si="34"/>
        <v>0</v>
      </c>
      <c r="Q765" s="66" t="str">
        <f>IF(ISNUMBER(P765),IF(P765=100%,"CUMPLIDA",IF(AND(ISNUMBER(L765),ISNUMBER([2]CGR!$P$4)), IF(L765&lt;[2]CGR!$P$4,"INCUMPLIDA","PROCESO"), "VERIFICAR FECHA")),"SIN VALOR AVANCE")</f>
        <v>PROCESO</v>
      </c>
    </row>
    <row r="766" spans="1:17" ht="150.75">
      <c r="A766" s="75" t="s">
        <v>746</v>
      </c>
      <c r="B766" s="61" t="s">
        <v>1793</v>
      </c>
      <c r="C766" s="495"/>
      <c r="D766" s="499"/>
      <c r="E766" s="517"/>
      <c r="F766" s="517"/>
      <c r="G766" s="517"/>
      <c r="H766" s="54" t="s">
        <v>1973</v>
      </c>
      <c r="I766" s="50" t="s">
        <v>1974</v>
      </c>
      <c r="J766" s="74">
        <v>2</v>
      </c>
      <c r="K766" s="58">
        <v>46447</v>
      </c>
      <c r="L766" s="58">
        <v>46507</v>
      </c>
      <c r="M766" s="211">
        <f t="shared" si="33"/>
        <v>8.5714285714285712</v>
      </c>
      <c r="N766" s="69">
        <v>0</v>
      </c>
      <c r="O766" s="50" t="s">
        <v>1975</v>
      </c>
      <c r="P766" s="51">
        <f t="shared" si="34"/>
        <v>0</v>
      </c>
      <c r="Q766" s="66" t="str">
        <f>IF(ISNUMBER(P766),IF(P766=100%,"CUMPLIDA",IF(AND(ISNUMBER(L766),ISNUMBER([2]CGR!$P$4)), IF(L766&lt;[2]CGR!$P$4,"INCUMPLIDA","PROCESO"), "VERIFICAR FECHA")),"SIN VALOR AVANCE")</f>
        <v>PROCESO</v>
      </c>
    </row>
    <row r="767" spans="1:17" ht="121.5">
      <c r="A767" s="75" t="s">
        <v>746</v>
      </c>
      <c r="B767" s="61" t="s">
        <v>1793</v>
      </c>
      <c r="C767" s="495"/>
      <c r="D767" s="499"/>
      <c r="E767" s="517"/>
      <c r="F767" s="517"/>
      <c r="G767" s="63" t="s">
        <v>1976</v>
      </c>
      <c r="H767" s="50" t="s">
        <v>1977</v>
      </c>
      <c r="I767" s="50" t="s">
        <v>1978</v>
      </c>
      <c r="J767" s="212">
        <v>4</v>
      </c>
      <c r="K767" s="70">
        <v>45870</v>
      </c>
      <c r="L767" s="70">
        <v>46234</v>
      </c>
      <c r="M767" s="211">
        <f t="shared" si="33"/>
        <v>52</v>
      </c>
      <c r="N767" s="69">
        <v>2</v>
      </c>
      <c r="O767" s="50" t="s">
        <v>1979</v>
      </c>
      <c r="P767" s="51">
        <f t="shared" si="34"/>
        <v>0.5</v>
      </c>
      <c r="Q767" s="66" t="str">
        <f>IF(ISNUMBER(P767),IF(P767=100%,"CUMPLIDA",IF(AND(ISNUMBER(L767),ISNUMBER([2]CGR!$P$4)), IF(L767&lt;[2]CGR!$P$4,"INCUMPLIDA","PROCESO"), "VERIFICAR FECHA")),"SIN VALOR AVANCE")</f>
        <v>PROCESO</v>
      </c>
    </row>
    <row r="768" spans="1:17" ht="120.75">
      <c r="A768" s="75" t="s">
        <v>746</v>
      </c>
      <c r="B768" s="61" t="s">
        <v>1793</v>
      </c>
      <c r="C768" s="495"/>
      <c r="D768" s="499"/>
      <c r="E768" s="517"/>
      <c r="F768" s="517"/>
      <c r="G768" s="517" t="s">
        <v>1980</v>
      </c>
      <c r="H768" s="54" t="s">
        <v>1981</v>
      </c>
      <c r="I768" s="50" t="s">
        <v>1982</v>
      </c>
      <c r="J768" s="74">
        <v>2</v>
      </c>
      <c r="K768" s="58">
        <v>45853</v>
      </c>
      <c r="L768" s="58">
        <v>45899</v>
      </c>
      <c r="M768" s="211">
        <f t="shared" si="33"/>
        <v>6.5714285714285712</v>
      </c>
      <c r="N768" s="69">
        <v>2</v>
      </c>
      <c r="O768" s="50" t="s">
        <v>1983</v>
      </c>
      <c r="P768" s="51">
        <f t="shared" si="34"/>
        <v>1</v>
      </c>
      <c r="Q768" s="66" t="str">
        <f>IF(ISNUMBER(P768),IF(P768=100%,"CUMPLIDA",IF(AND(ISNUMBER(L768),ISNUMBER([2]CGR!$P$4)), IF(L768&lt;[2]CGR!$P$4,"INCUMPLIDA","PROCESO"), "VERIFICAR FECHA")),"SIN VALOR AVANCE")</f>
        <v>CUMPLIDA</v>
      </c>
    </row>
    <row r="769" spans="1:17" ht="135.75">
      <c r="A769" s="75" t="s">
        <v>746</v>
      </c>
      <c r="B769" s="61" t="s">
        <v>1793</v>
      </c>
      <c r="C769" s="495"/>
      <c r="D769" s="499"/>
      <c r="E769" s="517"/>
      <c r="F769" s="517"/>
      <c r="G769" s="517"/>
      <c r="H769" s="54" t="s">
        <v>1984</v>
      </c>
      <c r="I769" s="54" t="s">
        <v>375</v>
      </c>
      <c r="J769" s="74">
        <v>1</v>
      </c>
      <c r="K769" s="58">
        <v>45901</v>
      </c>
      <c r="L769" s="58">
        <v>45930</v>
      </c>
      <c r="M769" s="211">
        <f t="shared" si="33"/>
        <v>4.1428571428571432</v>
      </c>
      <c r="N769" s="69">
        <v>1</v>
      </c>
      <c r="O769" s="50" t="s">
        <v>1985</v>
      </c>
      <c r="P769" s="51">
        <f t="shared" si="34"/>
        <v>1</v>
      </c>
      <c r="Q769" s="66" t="str">
        <f>IF(ISNUMBER(P769),IF(P769=100%,"CUMPLIDA",IF(AND(ISNUMBER(L769),ISNUMBER([2]CGR!$P$4)), IF(L769&lt;[2]CGR!$P$4,"INCUMPLIDA","PROCESO"), "VERIFICAR FECHA")),"SIN VALOR AVANCE")</f>
        <v>CUMPLIDA</v>
      </c>
    </row>
    <row r="770" spans="1:17" ht="120.75">
      <c r="A770" s="75" t="s">
        <v>746</v>
      </c>
      <c r="B770" s="61" t="s">
        <v>1793</v>
      </c>
      <c r="C770" s="495"/>
      <c r="D770" s="499"/>
      <c r="E770" s="517"/>
      <c r="F770" s="517"/>
      <c r="G770" s="517"/>
      <c r="H770" s="54" t="s">
        <v>1986</v>
      </c>
      <c r="I770" s="50" t="s">
        <v>1987</v>
      </c>
      <c r="J770" s="74">
        <v>1</v>
      </c>
      <c r="K770" s="58">
        <v>45931</v>
      </c>
      <c r="L770" s="58">
        <v>46203</v>
      </c>
      <c r="M770" s="211">
        <f t="shared" si="33"/>
        <v>38.857142857142854</v>
      </c>
      <c r="N770" s="69">
        <v>0</v>
      </c>
      <c r="O770" s="50" t="s">
        <v>1983</v>
      </c>
      <c r="P770" s="51">
        <f t="shared" si="34"/>
        <v>0</v>
      </c>
      <c r="Q770" s="66" t="str">
        <f>IF(ISNUMBER(P770),IF(P770=100%,"CUMPLIDA",IF(AND(ISNUMBER(L770),ISNUMBER([2]CGR!$P$4)), IF(L770&lt;[2]CGR!$P$4,"INCUMPLIDA","PROCESO"), "VERIFICAR FECHA")),"SIN VALOR AVANCE")</f>
        <v>PROCESO</v>
      </c>
    </row>
    <row r="771" spans="1:17" ht="135.75">
      <c r="A771" s="75" t="s">
        <v>746</v>
      </c>
      <c r="B771" s="61" t="s">
        <v>1793</v>
      </c>
      <c r="C771" s="495"/>
      <c r="D771" s="499"/>
      <c r="E771" s="517"/>
      <c r="F771" s="517"/>
      <c r="G771" s="78" t="s">
        <v>371</v>
      </c>
      <c r="H771" s="50" t="s">
        <v>162</v>
      </c>
      <c r="I771" s="50" t="s">
        <v>106</v>
      </c>
      <c r="J771" s="74">
        <v>1</v>
      </c>
      <c r="K771" s="80">
        <v>45992</v>
      </c>
      <c r="L771" s="80">
        <v>46172</v>
      </c>
      <c r="M771" s="211">
        <f t="shared" si="33"/>
        <v>25.714285714285715</v>
      </c>
      <c r="N771" s="74">
        <v>0.8</v>
      </c>
      <c r="O771" s="50" t="s">
        <v>1988</v>
      </c>
      <c r="P771" s="51">
        <f t="shared" si="34"/>
        <v>0.8</v>
      </c>
      <c r="Q771" s="66" t="str">
        <f>IF(ISNUMBER(P771),IF(P771=100%,"CUMPLIDA",IF(AND(ISNUMBER(L771),ISNUMBER([2]CGR!$P$4)), IF(L771&lt;[2]CGR!$P$4,"INCUMPLIDA","PROCESO"), "VERIFICAR FECHA")),"SIN VALOR AVANCE")</f>
        <v>PROCESO</v>
      </c>
    </row>
    <row r="772" spans="1:17" ht="135.75">
      <c r="A772" s="75" t="s">
        <v>746</v>
      </c>
      <c r="B772" s="61" t="s">
        <v>1793</v>
      </c>
      <c r="C772" s="495"/>
      <c r="D772" s="499"/>
      <c r="E772" s="517"/>
      <c r="F772" s="517"/>
      <c r="G772" s="78" t="s">
        <v>169</v>
      </c>
      <c r="H772" s="50" t="s">
        <v>1829</v>
      </c>
      <c r="I772" s="50" t="s">
        <v>167</v>
      </c>
      <c r="J772" s="74">
        <v>1</v>
      </c>
      <c r="K772" s="80">
        <v>46174</v>
      </c>
      <c r="L772" s="80">
        <v>46325</v>
      </c>
      <c r="M772" s="211">
        <f t="shared" si="33"/>
        <v>21.571428571428573</v>
      </c>
      <c r="N772" s="74">
        <v>0</v>
      </c>
      <c r="O772" s="50" t="s">
        <v>1988</v>
      </c>
      <c r="P772" s="51">
        <f t="shared" si="34"/>
        <v>0</v>
      </c>
      <c r="Q772" s="66" t="str">
        <f>IF(ISNUMBER(P772),IF(P772=100%,"CUMPLIDA",IF(AND(ISNUMBER(L772),ISNUMBER([2]CGR!$P$4)), IF(L772&lt;[2]CGR!$P$4,"INCUMPLIDA","PROCESO"), "VERIFICAR FECHA")),"SIN VALOR AVANCE")</f>
        <v>PROCESO</v>
      </c>
    </row>
    <row r="773" spans="1:17" ht="135.75">
      <c r="A773" s="75" t="s">
        <v>746</v>
      </c>
      <c r="B773" s="61" t="s">
        <v>1793</v>
      </c>
      <c r="C773" s="495"/>
      <c r="D773" s="499"/>
      <c r="E773" s="517"/>
      <c r="F773" s="517"/>
      <c r="G773" s="518" t="s">
        <v>1831</v>
      </c>
      <c r="H773" s="396" t="s">
        <v>170</v>
      </c>
      <c r="I773" s="396" t="s">
        <v>776</v>
      </c>
      <c r="J773" s="74">
        <v>5</v>
      </c>
      <c r="K773" s="80">
        <v>46327</v>
      </c>
      <c r="L773" s="80">
        <v>46783</v>
      </c>
      <c r="M773" s="211">
        <f t="shared" si="33"/>
        <v>65.142857142857139</v>
      </c>
      <c r="N773" s="74">
        <v>0</v>
      </c>
      <c r="O773" s="50" t="s">
        <v>1988</v>
      </c>
      <c r="P773" s="51">
        <f t="shared" si="34"/>
        <v>0</v>
      </c>
      <c r="Q773" s="66" t="str">
        <f>IF(ISNUMBER(P773),IF(P773=100%,"CUMPLIDA",IF(AND(ISNUMBER(L773),ISNUMBER([2]CGR!$P$4)), IF(L773&lt;[2]CGR!$P$4,"INCUMPLIDA","PROCESO"), "VERIFICAR FECHA")),"SIN VALOR AVANCE")</f>
        <v>PROCESO</v>
      </c>
    </row>
    <row r="774" spans="1:17" ht="165">
      <c r="A774" s="75" t="s">
        <v>746</v>
      </c>
      <c r="B774" s="61" t="s">
        <v>1793</v>
      </c>
      <c r="C774" s="495"/>
      <c r="D774" s="499"/>
      <c r="E774" s="517"/>
      <c r="F774" s="517"/>
      <c r="G774" s="519"/>
      <c r="H774" s="50" t="s">
        <v>1832</v>
      </c>
      <c r="I774" s="50" t="s">
        <v>1833</v>
      </c>
      <c r="J774" s="74">
        <v>3</v>
      </c>
      <c r="K774" s="80">
        <v>46357</v>
      </c>
      <c r="L774" s="80">
        <v>46691</v>
      </c>
      <c r="M774" s="211">
        <f>(L774-K774)/7</f>
        <v>47.714285714285715</v>
      </c>
      <c r="N774" s="74">
        <v>0</v>
      </c>
      <c r="O774" s="50" t="s">
        <v>1988</v>
      </c>
      <c r="P774" s="51">
        <f t="shared" si="34"/>
        <v>0</v>
      </c>
      <c r="Q774" s="66" t="str">
        <f>IF(ISNUMBER(P774),IF(P774=100%,"CUMPLIDA",IF(AND(ISNUMBER(L774),ISNUMBER([2]CGR!$P$4)), IF(L774&lt;[2]CGR!$P$4,"INCUMPLIDA","PROCESO"), "VERIFICAR FECHA")),"SIN VALOR AVANCE")</f>
        <v>PROCESO</v>
      </c>
    </row>
    <row r="775" spans="1:17" ht="240">
      <c r="A775" s="75" t="s">
        <v>746</v>
      </c>
      <c r="B775" s="61" t="s">
        <v>1793</v>
      </c>
      <c r="C775" s="495"/>
      <c r="D775" s="499"/>
      <c r="E775" s="517"/>
      <c r="F775" s="517"/>
      <c r="G775" s="53" t="s">
        <v>1989</v>
      </c>
      <c r="H775" s="54" t="s">
        <v>1990</v>
      </c>
      <c r="I775" s="50" t="s">
        <v>1991</v>
      </c>
      <c r="J775" s="74">
        <v>3</v>
      </c>
      <c r="K775" s="70">
        <v>45870</v>
      </c>
      <c r="L775" s="70">
        <v>46203</v>
      </c>
      <c r="M775" s="211">
        <f t="shared" si="33"/>
        <v>47.571428571428569</v>
      </c>
      <c r="N775" s="69">
        <v>0.12</v>
      </c>
      <c r="O775" s="50" t="s">
        <v>1992</v>
      </c>
      <c r="P775" s="51">
        <f t="shared" si="34"/>
        <v>0.04</v>
      </c>
      <c r="Q775" s="66" t="str">
        <f>IF(ISNUMBER(P775),IF(P775=100%,"CUMPLIDA",IF(AND(ISNUMBER(L775),ISNUMBER([2]CGR!$P$4)), IF(L775&lt;[2]CGR!$P$4,"INCUMPLIDA","PROCESO"), "VERIFICAR FECHA")),"SIN VALOR AVANCE")</f>
        <v>PROCESO</v>
      </c>
    </row>
    <row r="776" spans="1:17" ht="150.75">
      <c r="A776" s="75" t="s">
        <v>1993</v>
      </c>
      <c r="B776" s="61" t="s">
        <v>1793</v>
      </c>
      <c r="C776" s="510" t="s">
        <v>1994</v>
      </c>
      <c r="D776" s="520" t="s">
        <v>1995</v>
      </c>
      <c r="E776" s="523" t="s">
        <v>1996</v>
      </c>
      <c r="F776" s="513" t="s">
        <v>1997</v>
      </c>
      <c r="G776" s="513" t="s">
        <v>1998</v>
      </c>
      <c r="H776" s="53" t="s">
        <v>1999</v>
      </c>
      <c r="I776" s="458" t="s">
        <v>2000</v>
      </c>
      <c r="J776" s="69">
        <v>1</v>
      </c>
      <c r="K776" s="58">
        <v>46056</v>
      </c>
      <c r="L776" s="58">
        <v>46081</v>
      </c>
      <c r="M776" s="211">
        <f>(L776-K776)/7</f>
        <v>3.5714285714285716</v>
      </c>
      <c r="N776" s="464">
        <v>0</v>
      </c>
      <c r="O776" s="89" t="s">
        <v>2001</v>
      </c>
      <c r="P776" s="51">
        <f t="shared" si="34"/>
        <v>0</v>
      </c>
      <c r="Q776" s="66" t="str" cm="1">
        <f t="array" aca="1" ref="Q776" ca="1">IF(ISNUMBER(P776),IF(P776=100%,"CUMPLIDA",IF(AND(ISNUMBER(L776),ISNUMBER(INDIRECT("FECHA_"&amp;$B776,1))), IF(L776&lt;=INDIRECT("FECHA_"&amp;$B776,1),"INCUMPLIDA","PROCESO"), "VERIFICAR FECHA")),"SIN VALOR AVANCE")</f>
        <v>PROCESO</v>
      </c>
    </row>
    <row r="777" spans="1:17" ht="120">
      <c r="A777" s="75" t="s">
        <v>1993</v>
      </c>
      <c r="B777" s="61" t="s">
        <v>1793</v>
      </c>
      <c r="C777" s="511"/>
      <c r="D777" s="521"/>
      <c r="E777" s="524"/>
      <c r="F777" s="514"/>
      <c r="G777" s="514"/>
      <c r="H777" s="53" t="s">
        <v>2002</v>
      </c>
      <c r="I777" s="458" t="s">
        <v>2003</v>
      </c>
      <c r="J777" s="69">
        <v>1</v>
      </c>
      <c r="K777" s="58">
        <v>46084</v>
      </c>
      <c r="L777" s="58">
        <v>46115</v>
      </c>
      <c r="M777" s="211">
        <f>(L777-K777)/7</f>
        <v>4.4285714285714288</v>
      </c>
      <c r="N777" s="464">
        <v>0</v>
      </c>
      <c r="O777" s="89" t="s">
        <v>2004</v>
      </c>
      <c r="P777" s="51">
        <f t="shared" si="34"/>
        <v>0</v>
      </c>
      <c r="Q777" s="66" t="str" cm="1">
        <f t="array" aca="1" ref="Q777" ca="1">IF(ISNUMBER(P777),IF(P777=100%,"CUMPLIDA",IF(AND(ISNUMBER(L777),ISNUMBER(INDIRECT("FECHA_"&amp;$B777,1))), IF(L777&lt;=INDIRECT("FECHA_"&amp;$B777,1),"INCUMPLIDA","PROCESO"), "VERIFICAR FECHA")),"SIN VALOR AVANCE")</f>
        <v>PROCESO</v>
      </c>
    </row>
    <row r="778" spans="1:17" ht="150">
      <c r="A778" s="75" t="s">
        <v>1993</v>
      </c>
      <c r="B778" s="61" t="s">
        <v>1793</v>
      </c>
      <c r="C778" s="512"/>
      <c r="D778" s="522"/>
      <c r="E778" s="525"/>
      <c r="F778" s="515"/>
      <c r="G778" s="515"/>
      <c r="H778" s="53" t="s">
        <v>2005</v>
      </c>
      <c r="I778" s="458" t="s">
        <v>1013</v>
      </c>
      <c r="J778" s="69">
        <v>6</v>
      </c>
      <c r="K778" s="58">
        <v>46048</v>
      </c>
      <c r="L778" s="58">
        <v>46199</v>
      </c>
      <c r="M778" s="211">
        <f t="shared" ref="M778" si="35">(L778-K778)/7</f>
        <v>21.571428571428573</v>
      </c>
      <c r="N778" s="464">
        <v>0</v>
      </c>
      <c r="O778" s="89" t="s">
        <v>2006</v>
      </c>
      <c r="P778" s="51">
        <f t="shared" si="34"/>
        <v>0</v>
      </c>
      <c r="Q778" s="66" t="str" cm="1">
        <f t="array" aca="1" ref="Q778" ca="1">IF(ISNUMBER(P778),IF(P778=100%,"CUMPLIDA",IF(AND(ISNUMBER(L778),ISNUMBER(INDIRECT("FECHA_"&amp;$B778,1))), IF(L778&lt;=INDIRECT("FECHA_"&amp;$B778,1),"INCUMPLIDA","PROCESO"), "VERIFICAR FECHA")),"SIN VALOR AVANCE")</f>
        <v>PROCESO</v>
      </c>
    </row>
    <row r="779" spans="1:17" ht="210.75">
      <c r="A779" s="56" t="s">
        <v>26</v>
      </c>
      <c r="B779" s="61" t="s">
        <v>1793</v>
      </c>
      <c r="C779" s="495" t="s">
        <v>2007</v>
      </c>
      <c r="D779" s="495" t="s">
        <v>2008</v>
      </c>
      <c r="E779" s="496" t="s">
        <v>2009</v>
      </c>
      <c r="F779" s="496" t="s">
        <v>2010</v>
      </c>
      <c r="G779" s="63" t="s">
        <v>2011</v>
      </c>
      <c r="H779" s="50" t="s">
        <v>33</v>
      </c>
      <c r="I779" s="50" t="s">
        <v>2012</v>
      </c>
      <c r="J779" s="64">
        <v>1</v>
      </c>
      <c r="K779" s="65">
        <v>44136</v>
      </c>
      <c r="L779" s="65">
        <v>44865</v>
      </c>
      <c r="M779" s="211">
        <f t="shared" ref="M779:M810" si="36">(L779-K779)/7</f>
        <v>104.14285714285714</v>
      </c>
      <c r="N779" s="64">
        <v>1</v>
      </c>
      <c r="O779" s="50" t="s">
        <v>2013</v>
      </c>
      <c r="P779" s="51">
        <f t="shared" ref="P779:P801" si="37">N779/J779</f>
        <v>1</v>
      </c>
      <c r="Q779" s="66" t="str" cm="1">
        <f t="array" aca="1" ref="Q779" ca="1">IF(ISNUMBER(P779),IF(P779=100%,"CUMPLIDA",IF(AND(ISNUMBER(L779),ISNUMBER(INDIRECT("FECHA_"&amp;$B779,1))), IF(L779&lt;=INDIRECT("FECHA_"&amp;$B779,1),"INCUMPLIDA","PROCESO"), "VERIFICAR FECHA")),"SIN VALOR AVANCE")</f>
        <v>CUMPLIDA</v>
      </c>
    </row>
    <row r="780" spans="1:17" ht="195.75">
      <c r="A780" s="56" t="s">
        <v>26</v>
      </c>
      <c r="B780" s="61" t="s">
        <v>1793</v>
      </c>
      <c r="C780" s="495"/>
      <c r="D780" s="495"/>
      <c r="E780" s="496"/>
      <c r="F780" s="496"/>
      <c r="G780" s="63" t="s">
        <v>2014</v>
      </c>
      <c r="H780" s="50" t="s">
        <v>33</v>
      </c>
      <c r="I780" s="50" t="s">
        <v>2012</v>
      </c>
      <c r="J780" s="64">
        <v>1</v>
      </c>
      <c r="K780" s="65">
        <v>44866</v>
      </c>
      <c r="L780" s="65">
        <v>46203</v>
      </c>
      <c r="M780" s="211">
        <f t="shared" si="36"/>
        <v>191</v>
      </c>
      <c r="N780" s="64">
        <v>0.68289999999999995</v>
      </c>
      <c r="O780" s="50" t="s">
        <v>2015</v>
      </c>
      <c r="P780" s="51">
        <f t="shared" si="37"/>
        <v>0.68289999999999995</v>
      </c>
      <c r="Q780" s="66" t="str" cm="1">
        <f t="array" aca="1" ref="Q780" ca="1">IF(ISNUMBER(P780),IF(P780=100%,"CUMPLIDA",IF(AND(ISNUMBER(L780),ISNUMBER(INDIRECT("FECHA_"&amp;$B780,1))), IF(L780&lt;=INDIRECT("FECHA_"&amp;$B780,1),"INCUMPLIDA","PROCESO"), "VERIFICAR FECHA")),"SIN VALOR AVANCE")</f>
        <v>PROCESO</v>
      </c>
    </row>
    <row r="781" spans="1:17" ht="225.75">
      <c r="A781" s="56" t="s">
        <v>26</v>
      </c>
      <c r="B781" s="61" t="s">
        <v>1793</v>
      </c>
      <c r="C781" s="62" t="s">
        <v>2016</v>
      </c>
      <c r="D781" s="62" t="s">
        <v>2008</v>
      </c>
      <c r="E781" s="63" t="s">
        <v>2017</v>
      </c>
      <c r="F781" s="63" t="s">
        <v>2018</v>
      </c>
      <c r="G781" s="63" t="s">
        <v>2019</v>
      </c>
      <c r="H781" s="50" t="s">
        <v>33</v>
      </c>
      <c r="I781" s="50" t="s">
        <v>2012</v>
      </c>
      <c r="J781" s="64">
        <v>1</v>
      </c>
      <c r="K781" s="65">
        <v>44928</v>
      </c>
      <c r="L781" s="65">
        <v>46112</v>
      </c>
      <c r="M781" s="211">
        <f t="shared" si="36"/>
        <v>169.14285714285714</v>
      </c>
      <c r="N781" s="64">
        <v>0.97650000000000003</v>
      </c>
      <c r="O781" s="50" t="s">
        <v>2020</v>
      </c>
      <c r="P781" s="51">
        <f t="shared" si="37"/>
        <v>0.97650000000000003</v>
      </c>
      <c r="Q781" s="66" t="str" cm="1">
        <f t="array" aca="1" ref="Q781" ca="1">IF(ISNUMBER(P781),IF(P781=100%,"CUMPLIDA",IF(AND(ISNUMBER(L781),ISNUMBER(INDIRECT("FECHA_"&amp;$B781,1))), IF(L781&lt;=INDIRECT("FECHA_"&amp;$B781,1),"INCUMPLIDA","PROCESO"), "VERIFICAR FECHA")),"SIN VALOR AVANCE")</f>
        <v>PROCESO</v>
      </c>
    </row>
    <row r="782" spans="1:17" ht="285.75">
      <c r="A782" s="56" t="s">
        <v>26</v>
      </c>
      <c r="B782" s="61" t="s">
        <v>1793</v>
      </c>
      <c r="C782" s="62" t="s">
        <v>2021</v>
      </c>
      <c r="D782" s="62" t="s">
        <v>2022</v>
      </c>
      <c r="E782" s="63" t="s">
        <v>2023</v>
      </c>
      <c r="F782" s="63" t="s">
        <v>2024</v>
      </c>
      <c r="G782" s="63" t="s">
        <v>2025</v>
      </c>
      <c r="H782" s="57" t="s">
        <v>33</v>
      </c>
      <c r="I782" s="50" t="s">
        <v>2012</v>
      </c>
      <c r="J782" s="64">
        <v>1</v>
      </c>
      <c r="K782" s="65">
        <v>44928</v>
      </c>
      <c r="L782" s="65">
        <v>46112</v>
      </c>
      <c r="M782" s="211">
        <f t="shared" si="36"/>
        <v>169.14285714285714</v>
      </c>
      <c r="N782" s="64">
        <v>0.97650000000000003</v>
      </c>
      <c r="O782" s="50" t="s">
        <v>2026</v>
      </c>
      <c r="P782" s="51">
        <f t="shared" si="37"/>
        <v>0.97650000000000003</v>
      </c>
      <c r="Q782" s="66" t="str" cm="1">
        <f t="array" aca="1" ref="Q782" ca="1">IF(ISNUMBER(P782),IF(P782=100%,"CUMPLIDA",IF(AND(ISNUMBER(L782),ISNUMBER(INDIRECT("FECHA_"&amp;$B782,1))), IF(L782&lt;=INDIRECT("FECHA_"&amp;$B782,1),"INCUMPLIDA","PROCESO"), "VERIFICAR FECHA")),"SIN VALOR AVANCE")</f>
        <v>PROCESO</v>
      </c>
    </row>
    <row r="783" spans="1:17" ht="150.75">
      <c r="A783" s="56" t="s">
        <v>26</v>
      </c>
      <c r="B783" s="61" t="s">
        <v>1793</v>
      </c>
      <c r="C783" s="62" t="s">
        <v>2027</v>
      </c>
      <c r="D783" s="62" t="s">
        <v>2028</v>
      </c>
      <c r="E783" s="63" t="s">
        <v>2029</v>
      </c>
      <c r="F783" s="63" t="s">
        <v>2030</v>
      </c>
      <c r="G783" s="63" t="s">
        <v>2031</v>
      </c>
      <c r="H783" s="50" t="s">
        <v>2032</v>
      </c>
      <c r="I783" s="50" t="s">
        <v>2033</v>
      </c>
      <c r="J783" s="64">
        <v>1</v>
      </c>
      <c r="K783" s="65">
        <v>44928</v>
      </c>
      <c r="L783" s="65">
        <v>46387</v>
      </c>
      <c r="M783" s="211">
        <f t="shared" si="36"/>
        <v>208.42857142857142</v>
      </c>
      <c r="N783" s="64">
        <v>0.67820000000000003</v>
      </c>
      <c r="O783" s="50" t="s">
        <v>2034</v>
      </c>
      <c r="P783" s="51">
        <f t="shared" si="37"/>
        <v>0.67820000000000003</v>
      </c>
      <c r="Q783" s="66" t="str" cm="1">
        <f t="array" aca="1" ref="Q783" ca="1">IF(ISNUMBER(P783),IF(P783=100%,"CUMPLIDA",IF(AND(ISNUMBER(L783),ISNUMBER(INDIRECT("FECHA_"&amp;$B783,1))), IF(L783&lt;=INDIRECT("FECHA_"&amp;$B783,1),"INCUMPLIDA","PROCESO"), "VERIFICAR FECHA")),"SIN VALOR AVANCE")</f>
        <v>PROCESO</v>
      </c>
    </row>
    <row r="784" spans="1:17" ht="165.75">
      <c r="A784" s="56" t="s">
        <v>26</v>
      </c>
      <c r="B784" s="61" t="s">
        <v>1793</v>
      </c>
      <c r="C784" s="204" t="s">
        <v>2035</v>
      </c>
      <c r="D784" s="204" t="s">
        <v>2036</v>
      </c>
      <c r="E784" s="205" t="s">
        <v>2037</v>
      </c>
      <c r="F784" s="206" t="s">
        <v>2038</v>
      </c>
      <c r="G784" s="63" t="s">
        <v>2039</v>
      </c>
      <c r="H784" s="57" t="s">
        <v>2032</v>
      </c>
      <c r="I784" s="67" t="s">
        <v>2040</v>
      </c>
      <c r="J784" s="64">
        <v>1</v>
      </c>
      <c r="K784" s="65">
        <v>44928</v>
      </c>
      <c r="L784" s="65">
        <v>46234</v>
      </c>
      <c r="M784" s="211">
        <f t="shared" si="36"/>
        <v>186.57142857142858</v>
      </c>
      <c r="N784" s="64">
        <v>0.99139999999999995</v>
      </c>
      <c r="O784" s="68" t="s">
        <v>2041</v>
      </c>
      <c r="P784" s="51">
        <f t="shared" si="37"/>
        <v>0.99139999999999995</v>
      </c>
      <c r="Q784" s="66" t="str" cm="1">
        <f t="array" aca="1" ref="Q784" ca="1">IF(ISNUMBER(P784),IF(P784=100%,"CUMPLIDA",IF(AND(ISNUMBER(L784),ISNUMBER(INDIRECT("FECHA_"&amp;$B784,1))), IF(L784&lt;=INDIRECT("FECHA_"&amp;$B784,1),"INCUMPLIDA","PROCESO"), "VERIFICAR FECHA")),"SIN VALOR AVANCE")</f>
        <v>PROCESO</v>
      </c>
    </row>
    <row r="785" spans="1:17" ht="105.75">
      <c r="A785" s="56" t="s">
        <v>26</v>
      </c>
      <c r="B785" s="61" t="s">
        <v>1793</v>
      </c>
      <c r="C785" s="495" t="s">
        <v>2042</v>
      </c>
      <c r="D785" s="495" t="s">
        <v>2043</v>
      </c>
      <c r="E785" s="496" t="s">
        <v>2044</v>
      </c>
      <c r="F785" s="496" t="s">
        <v>2045</v>
      </c>
      <c r="G785" s="496" t="s">
        <v>2046</v>
      </c>
      <c r="H785" s="50" t="s">
        <v>2047</v>
      </c>
      <c r="I785" s="50" t="s">
        <v>2048</v>
      </c>
      <c r="J785" s="69">
        <v>1</v>
      </c>
      <c r="K785" s="70">
        <v>42064</v>
      </c>
      <c r="L785" s="70">
        <v>42277</v>
      </c>
      <c r="M785" s="211">
        <f t="shared" si="36"/>
        <v>30.428571428571427</v>
      </c>
      <c r="N785" s="69">
        <v>1</v>
      </c>
      <c r="O785" s="71" t="s">
        <v>2049</v>
      </c>
      <c r="P785" s="51">
        <f t="shared" si="37"/>
        <v>1</v>
      </c>
      <c r="Q785" s="66" t="str" cm="1">
        <f t="array" aca="1" ref="Q785" ca="1">IF(ISNUMBER(P785),IF(P785=100%,"CUMPLIDA",IF(AND(ISNUMBER(L785),ISNUMBER(INDIRECT("FECHA_"&amp;$B785,1))), IF(L785&lt;=INDIRECT("FECHA_"&amp;$B785,1),"INCUMPLIDA","PROCESO"), "VERIFICAR FECHA")),"SIN VALOR AVANCE")</f>
        <v>CUMPLIDA</v>
      </c>
    </row>
    <row r="786" spans="1:17" ht="105.75">
      <c r="A786" s="56" t="s">
        <v>26</v>
      </c>
      <c r="B786" s="61" t="s">
        <v>1793</v>
      </c>
      <c r="C786" s="495"/>
      <c r="D786" s="495"/>
      <c r="E786" s="496"/>
      <c r="F786" s="496"/>
      <c r="G786" s="496"/>
      <c r="H786" s="50" t="s">
        <v>2050</v>
      </c>
      <c r="I786" s="50" t="s">
        <v>2051</v>
      </c>
      <c r="J786" s="69">
        <v>1</v>
      </c>
      <c r="K786" s="70">
        <v>42064</v>
      </c>
      <c r="L786" s="70">
        <v>42308</v>
      </c>
      <c r="M786" s="211">
        <f t="shared" si="36"/>
        <v>34.857142857142854</v>
      </c>
      <c r="N786" s="69">
        <v>1</v>
      </c>
      <c r="O786" s="71" t="s">
        <v>2052</v>
      </c>
      <c r="P786" s="51">
        <f t="shared" si="37"/>
        <v>1</v>
      </c>
      <c r="Q786" s="66" t="str" cm="1">
        <f t="array" aca="1" ref="Q786" ca="1">IF(ISNUMBER(P786),IF(P786=100%,"CUMPLIDA",IF(AND(ISNUMBER(L786),ISNUMBER(INDIRECT("FECHA_"&amp;$B786,1))), IF(L786&lt;=INDIRECT("FECHA_"&amp;$B786,1),"INCUMPLIDA","PROCESO"), "VERIFICAR FECHA")),"SIN VALOR AVANCE")</f>
        <v>CUMPLIDA</v>
      </c>
    </row>
    <row r="787" spans="1:17" ht="285.75">
      <c r="A787" s="56" t="s">
        <v>26</v>
      </c>
      <c r="B787" s="61" t="s">
        <v>1793</v>
      </c>
      <c r="C787" s="495"/>
      <c r="D787" s="495"/>
      <c r="E787" s="496"/>
      <c r="F787" s="496"/>
      <c r="G787" s="496" t="s">
        <v>2053</v>
      </c>
      <c r="H787" s="50" t="s">
        <v>2054</v>
      </c>
      <c r="I787" s="72" t="s">
        <v>2055</v>
      </c>
      <c r="J787" s="77">
        <v>2874988645</v>
      </c>
      <c r="K787" s="65">
        <v>45839</v>
      </c>
      <c r="L787" s="65">
        <v>46204</v>
      </c>
      <c r="M787" s="211">
        <f t="shared" si="36"/>
        <v>52.142857142857146</v>
      </c>
      <c r="N787" s="395">
        <v>2199254935</v>
      </c>
      <c r="O787" s="73" t="s">
        <v>2056</v>
      </c>
      <c r="P787" s="51">
        <f t="shared" si="37"/>
        <v>0.76496125952525285</v>
      </c>
      <c r="Q787" s="66" t="str" cm="1">
        <f t="array" aca="1" ref="Q787" ca="1">IF(ISNUMBER(P787),IF(P787=100%,"CUMPLIDA",IF(AND(ISNUMBER(L787),ISNUMBER(INDIRECT("FECHA_"&amp;$B787,1))), IF(L787&lt;=INDIRECT("FECHA_"&amp;$B787,1),"INCUMPLIDA","PROCESO"), "VERIFICAR FECHA")),"SIN VALOR AVANCE")</f>
        <v>PROCESO</v>
      </c>
    </row>
    <row r="788" spans="1:17" ht="300.75">
      <c r="A788" s="56" t="s">
        <v>26</v>
      </c>
      <c r="B788" s="61" t="s">
        <v>1793</v>
      </c>
      <c r="C788" s="495"/>
      <c r="D788" s="495"/>
      <c r="E788" s="496"/>
      <c r="F788" s="496"/>
      <c r="G788" s="496"/>
      <c r="H788" s="50" t="s">
        <v>2057</v>
      </c>
      <c r="I788" s="50" t="s">
        <v>2058</v>
      </c>
      <c r="J788" s="77">
        <v>2874988645</v>
      </c>
      <c r="K788" s="65">
        <v>45839</v>
      </c>
      <c r="L788" s="65">
        <v>46204</v>
      </c>
      <c r="M788" s="211">
        <f t="shared" si="36"/>
        <v>52.142857142857146</v>
      </c>
      <c r="N788" s="77">
        <v>1928164455</v>
      </c>
      <c r="O788" s="73" t="s">
        <v>2059</v>
      </c>
      <c r="P788" s="51">
        <f t="shared" si="37"/>
        <v>0.67066854624046701</v>
      </c>
      <c r="Q788" s="66" t="str" cm="1">
        <f t="array" aca="1" ref="Q788" ca="1">IF(ISNUMBER(P788),IF(P788=100%,"CUMPLIDA",IF(AND(ISNUMBER(L788),ISNUMBER(INDIRECT("FECHA_"&amp;$B788,1))), IF(L788&lt;=INDIRECT("FECHA_"&amp;$B788,1),"INCUMPLIDA","PROCESO"), "VERIFICAR FECHA")),"SIN VALOR AVANCE")</f>
        <v>PROCESO</v>
      </c>
    </row>
    <row r="789" spans="1:17" ht="165.75">
      <c r="A789" s="56" t="s">
        <v>26</v>
      </c>
      <c r="B789" s="61" t="s">
        <v>1793</v>
      </c>
      <c r="C789" s="495"/>
      <c r="D789" s="495"/>
      <c r="E789" s="496"/>
      <c r="F789" s="496"/>
      <c r="G789" s="63" t="s">
        <v>2060</v>
      </c>
      <c r="H789" s="50" t="s">
        <v>2061</v>
      </c>
      <c r="I789" s="50" t="s">
        <v>588</v>
      </c>
      <c r="J789" s="69">
        <v>1</v>
      </c>
      <c r="K789" s="70">
        <v>43952</v>
      </c>
      <c r="L789" s="70">
        <v>44196</v>
      </c>
      <c r="M789" s="211">
        <f t="shared" si="36"/>
        <v>34.857142857142854</v>
      </c>
      <c r="N789" s="69">
        <v>1</v>
      </c>
      <c r="O789" s="71" t="s">
        <v>2062</v>
      </c>
      <c r="P789" s="51">
        <f t="shared" si="37"/>
        <v>1</v>
      </c>
      <c r="Q789" s="66" t="str" cm="1">
        <f t="array" aca="1" ref="Q789" ca="1">IF(ISNUMBER(P789),IF(P789=100%,"CUMPLIDA",IF(AND(ISNUMBER(L789),ISNUMBER(INDIRECT("FECHA_"&amp;$B789,1))), IF(L789&lt;=INDIRECT("FECHA_"&amp;$B789,1),"INCUMPLIDA","PROCESO"), "VERIFICAR FECHA")),"SIN VALOR AVANCE")</f>
        <v>CUMPLIDA</v>
      </c>
    </row>
    <row r="790" spans="1:17" ht="165.75">
      <c r="A790" s="56" t="s">
        <v>26</v>
      </c>
      <c r="B790" s="61" t="s">
        <v>1793</v>
      </c>
      <c r="C790" s="495" t="s">
        <v>2063</v>
      </c>
      <c r="D790" s="495" t="s">
        <v>2064</v>
      </c>
      <c r="E790" s="496" t="s">
        <v>2065</v>
      </c>
      <c r="F790" s="496" t="s">
        <v>2066</v>
      </c>
      <c r="G790" s="63" t="s">
        <v>2067</v>
      </c>
      <c r="H790" s="50" t="s">
        <v>2068</v>
      </c>
      <c r="I790" s="50" t="s">
        <v>2069</v>
      </c>
      <c r="J790" s="69">
        <v>1</v>
      </c>
      <c r="K790" s="65">
        <v>44172</v>
      </c>
      <c r="L790" s="65">
        <v>44211</v>
      </c>
      <c r="M790" s="211">
        <f t="shared" si="36"/>
        <v>5.5714285714285712</v>
      </c>
      <c r="N790" s="74">
        <v>1</v>
      </c>
      <c r="O790" s="50" t="s">
        <v>2070</v>
      </c>
      <c r="P790" s="51">
        <f t="shared" si="37"/>
        <v>1</v>
      </c>
      <c r="Q790" s="66" t="str" cm="1">
        <f t="array" aca="1" ref="Q790" ca="1">IF(ISNUMBER(P790),IF(P790=100%,"CUMPLIDA",IF(AND(ISNUMBER(L790),ISNUMBER(INDIRECT("FECHA_"&amp;$B790,1))), IF(L790&lt;=INDIRECT("FECHA_"&amp;$B790,1),"INCUMPLIDA","PROCESO"), "VERIFICAR FECHA")),"SIN VALOR AVANCE")</f>
        <v>CUMPLIDA</v>
      </c>
    </row>
    <row r="791" spans="1:17" ht="180.75">
      <c r="A791" s="56" t="s">
        <v>26</v>
      </c>
      <c r="B791" s="61" t="s">
        <v>1793</v>
      </c>
      <c r="C791" s="495"/>
      <c r="D791" s="495"/>
      <c r="E791" s="496"/>
      <c r="F791" s="496"/>
      <c r="G791" s="496" t="s">
        <v>2071</v>
      </c>
      <c r="H791" s="50" t="s">
        <v>2072</v>
      </c>
      <c r="I791" s="72" t="s">
        <v>2055</v>
      </c>
      <c r="J791" s="64">
        <v>1</v>
      </c>
      <c r="K791" s="65">
        <v>44928</v>
      </c>
      <c r="L791" s="65">
        <v>46022</v>
      </c>
      <c r="M791" s="211">
        <f t="shared" si="36"/>
        <v>156.28571428571428</v>
      </c>
      <c r="N791" s="64">
        <v>1</v>
      </c>
      <c r="O791" s="50" t="s">
        <v>2073</v>
      </c>
      <c r="P791" s="51">
        <f t="shared" si="37"/>
        <v>1</v>
      </c>
      <c r="Q791" s="66" t="str" cm="1">
        <f t="array" aca="1" ref="Q791" ca="1">IF(ISNUMBER(P791),IF(P791=100%,"CUMPLIDA",IF(AND(ISNUMBER(L791),ISNUMBER(INDIRECT("FECHA_"&amp;$B791,1))), IF(L791&lt;=INDIRECT("FECHA_"&amp;$B791,1),"INCUMPLIDA","PROCESO"), "VERIFICAR FECHA")),"SIN VALOR AVANCE")</f>
        <v>CUMPLIDA</v>
      </c>
    </row>
    <row r="792" spans="1:17" ht="210.75">
      <c r="A792" s="56" t="s">
        <v>26</v>
      </c>
      <c r="B792" s="61" t="s">
        <v>1793</v>
      </c>
      <c r="C792" s="495"/>
      <c r="D792" s="495"/>
      <c r="E792" s="496"/>
      <c r="F792" s="496"/>
      <c r="G792" s="496"/>
      <c r="H792" s="50" t="s">
        <v>2074</v>
      </c>
      <c r="I792" s="50" t="s">
        <v>2075</v>
      </c>
      <c r="J792" s="64">
        <v>1</v>
      </c>
      <c r="K792" s="65">
        <v>44928</v>
      </c>
      <c r="L792" s="65">
        <v>46387</v>
      </c>
      <c r="M792" s="211">
        <f t="shared" si="36"/>
        <v>208.42857142857142</v>
      </c>
      <c r="N792" s="64">
        <v>0.97540000000000004</v>
      </c>
      <c r="O792" s="50" t="s">
        <v>2076</v>
      </c>
      <c r="P792" s="51">
        <f t="shared" si="37"/>
        <v>0.97540000000000004</v>
      </c>
      <c r="Q792" s="66" t="str" cm="1">
        <f t="array" aca="1" ref="Q792" ca="1">IF(ISNUMBER(P792),IF(P792=100%,"CUMPLIDA",IF(AND(ISNUMBER(L792),ISNUMBER(INDIRECT("FECHA_"&amp;$B792,1))), IF(L792&lt;=INDIRECT("FECHA_"&amp;$B792,1),"INCUMPLIDA","PROCESO"), "VERIFICAR FECHA")),"SIN VALOR AVANCE")</f>
        <v>PROCESO</v>
      </c>
    </row>
    <row r="793" spans="1:17" ht="195.75">
      <c r="A793" s="56" t="s">
        <v>26</v>
      </c>
      <c r="B793" s="61" t="s">
        <v>1793</v>
      </c>
      <c r="C793" s="495"/>
      <c r="D793" s="495"/>
      <c r="E793" s="496"/>
      <c r="F793" s="496"/>
      <c r="G793" s="496" t="s">
        <v>2077</v>
      </c>
      <c r="H793" s="50" t="s">
        <v>2072</v>
      </c>
      <c r="I793" s="50" t="s">
        <v>2078</v>
      </c>
      <c r="J793" s="64">
        <v>1</v>
      </c>
      <c r="K793" s="65">
        <v>44928</v>
      </c>
      <c r="L793" s="65">
        <v>45657</v>
      </c>
      <c r="M793" s="211">
        <f t="shared" si="36"/>
        <v>104.14285714285714</v>
      </c>
      <c r="N793" s="64">
        <v>1</v>
      </c>
      <c r="O793" s="50" t="s">
        <v>2079</v>
      </c>
      <c r="P793" s="51">
        <f t="shared" si="37"/>
        <v>1</v>
      </c>
      <c r="Q793" s="66" t="str" cm="1">
        <f t="array" aca="1" ref="Q793" ca="1">IF(ISNUMBER(P793),IF(P793=100%,"CUMPLIDA",IF(AND(ISNUMBER(L793),ISNUMBER(INDIRECT("FECHA_"&amp;$B793,1))), IF(L793&lt;=INDIRECT("FECHA_"&amp;$B793,1),"INCUMPLIDA","PROCESO"), "VERIFICAR FECHA")),"SIN VALOR AVANCE")</f>
        <v>CUMPLIDA</v>
      </c>
    </row>
    <row r="794" spans="1:17" ht="210.75">
      <c r="A794" s="56" t="s">
        <v>26</v>
      </c>
      <c r="B794" s="61" t="s">
        <v>1793</v>
      </c>
      <c r="C794" s="495"/>
      <c r="D794" s="495"/>
      <c r="E794" s="496"/>
      <c r="F794" s="496"/>
      <c r="G794" s="496"/>
      <c r="H794" s="50" t="s">
        <v>2074</v>
      </c>
      <c r="I794" s="50" t="s">
        <v>2075</v>
      </c>
      <c r="J794" s="64">
        <v>1</v>
      </c>
      <c r="K794" s="65">
        <v>44928</v>
      </c>
      <c r="L794" s="65">
        <v>46022</v>
      </c>
      <c r="M794" s="211">
        <f t="shared" si="36"/>
        <v>156.28571428571428</v>
      </c>
      <c r="N794" s="64">
        <v>1</v>
      </c>
      <c r="O794" s="50" t="s">
        <v>2080</v>
      </c>
      <c r="P794" s="51">
        <f t="shared" si="37"/>
        <v>1</v>
      </c>
      <c r="Q794" s="66" t="str" cm="1">
        <f t="array" aca="1" ref="Q794" ca="1">IF(ISNUMBER(P794),IF(P794=100%,"CUMPLIDA",IF(AND(ISNUMBER(L794),ISNUMBER(INDIRECT("FECHA_"&amp;$B794,1))), IF(L794&lt;=INDIRECT("FECHA_"&amp;$B794,1),"INCUMPLIDA","PROCESO"), "VERIFICAR FECHA")),"SIN VALOR AVANCE")</f>
        <v>CUMPLIDA</v>
      </c>
    </row>
    <row r="795" spans="1:17" ht="180.75">
      <c r="A795" s="56" t="s">
        <v>26</v>
      </c>
      <c r="B795" s="61" t="s">
        <v>1793</v>
      </c>
      <c r="C795" s="495"/>
      <c r="D795" s="495"/>
      <c r="E795" s="496"/>
      <c r="F795" s="496"/>
      <c r="G795" s="63" t="s">
        <v>2081</v>
      </c>
      <c r="H795" s="50" t="s">
        <v>2082</v>
      </c>
      <c r="I795" s="50" t="s">
        <v>2083</v>
      </c>
      <c r="J795" s="64">
        <v>1</v>
      </c>
      <c r="K795" s="65">
        <v>44928</v>
      </c>
      <c r="L795" s="65">
        <v>46203</v>
      </c>
      <c r="M795" s="211">
        <f t="shared" si="36"/>
        <v>182.14285714285714</v>
      </c>
      <c r="N795" s="64">
        <v>0.67120000000000002</v>
      </c>
      <c r="O795" s="50" t="s">
        <v>2084</v>
      </c>
      <c r="P795" s="51">
        <f t="shared" si="37"/>
        <v>0.67120000000000002</v>
      </c>
      <c r="Q795" s="66" t="str" cm="1">
        <f t="array" aca="1" ref="Q795" ca="1">IF(ISNUMBER(P795),IF(P795=100%,"CUMPLIDA",IF(AND(ISNUMBER(L795),ISNUMBER(INDIRECT("FECHA_"&amp;$B795,1))), IF(L795&lt;=INDIRECT("FECHA_"&amp;$B795,1),"INCUMPLIDA","PROCESO"), "VERIFICAR FECHA")),"SIN VALOR AVANCE")</f>
        <v>PROCESO</v>
      </c>
    </row>
    <row r="796" spans="1:17" ht="210.75">
      <c r="A796" s="56" t="s">
        <v>26</v>
      </c>
      <c r="B796" s="61" t="s">
        <v>1793</v>
      </c>
      <c r="C796" s="495"/>
      <c r="D796" s="495"/>
      <c r="E796" s="496"/>
      <c r="F796" s="496"/>
      <c r="G796" s="496" t="s">
        <v>2085</v>
      </c>
      <c r="H796" s="50" t="s">
        <v>2086</v>
      </c>
      <c r="I796" s="50" t="s">
        <v>2087</v>
      </c>
      <c r="J796" s="64">
        <v>1</v>
      </c>
      <c r="K796" s="65">
        <v>44928</v>
      </c>
      <c r="L796" s="65">
        <v>46203</v>
      </c>
      <c r="M796" s="211">
        <f t="shared" si="36"/>
        <v>182.14285714285714</v>
      </c>
      <c r="N796" s="64">
        <v>0.30669999999999997</v>
      </c>
      <c r="O796" s="50" t="s">
        <v>2088</v>
      </c>
      <c r="P796" s="51">
        <f t="shared" si="37"/>
        <v>0.30669999999999997</v>
      </c>
      <c r="Q796" s="66" t="str" cm="1">
        <f t="array" aca="1" ref="Q796" ca="1">IF(ISNUMBER(P796),IF(P796=100%,"CUMPLIDA",IF(AND(ISNUMBER(L796),ISNUMBER(INDIRECT("FECHA_"&amp;$B796,1))), IF(L796&lt;=INDIRECT("FECHA_"&amp;$B796,1),"INCUMPLIDA","PROCESO"), "VERIFICAR FECHA")),"SIN VALOR AVANCE")</f>
        <v>PROCESO</v>
      </c>
    </row>
    <row r="797" spans="1:17" ht="165.75">
      <c r="A797" s="56" t="s">
        <v>26</v>
      </c>
      <c r="B797" s="61" t="s">
        <v>1793</v>
      </c>
      <c r="C797" s="495"/>
      <c r="D797" s="495"/>
      <c r="E797" s="496"/>
      <c r="F797" s="496"/>
      <c r="G797" s="496"/>
      <c r="H797" s="50" t="s">
        <v>2089</v>
      </c>
      <c r="I797" s="50" t="s">
        <v>2090</v>
      </c>
      <c r="J797" s="69">
        <v>3</v>
      </c>
      <c r="K797" s="65">
        <v>44197</v>
      </c>
      <c r="L797" s="65">
        <v>44651</v>
      </c>
      <c r="M797" s="211">
        <f t="shared" si="36"/>
        <v>64.857142857142861</v>
      </c>
      <c r="N797" s="74">
        <v>3</v>
      </c>
      <c r="O797" s="50" t="s">
        <v>2091</v>
      </c>
      <c r="P797" s="51">
        <f t="shared" si="37"/>
        <v>1</v>
      </c>
      <c r="Q797" s="66" t="str" cm="1">
        <f t="array" aca="1" ref="Q797" ca="1">IF(ISNUMBER(P797),IF(P797=100%,"CUMPLIDA",IF(AND(ISNUMBER(L797),ISNUMBER(INDIRECT("FECHA_"&amp;$B797,1))), IF(L797&lt;=INDIRECT("FECHA_"&amp;$B797,1),"INCUMPLIDA","PROCESO"), "VERIFICAR FECHA")),"SIN VALOR AVANCE")</f>
        <v>CUMPLIDA</v>
      </c>
    </row>
    <row r="798" spans="1:17" ht="165.75">
      <c r="A798" s="56" t="s">
        <v>26</v>
      </c>
      <c r="B798" s="61" t="s">
        <v>1793</v>
      </c>
      <c r="C798" s="495" t="s">
        <v>2092</v>
      </c>
      <c r="D798" s="495" t="s">
        <v>2093</v>
      </c>
      <c r="E798" s="496" t="s">
        <v>2094</v>
      </c>
      <c r="F798" s="496" t="s">
        <v>2095</v>
      </c>
      <c r="G798" s="496" t="s">
        <v>2096</v>
      </c>
      <c r="H798" s="50" t="s">
        <v>2097</v>
      </c>
      <c r="I798" s="50" t="s">
        <v>2098</v>
      </c>
      <c r="J798" s="74">
        <v>2</v>
      </c>
      <c r="K798" s="65">
        <v>45092</v>
      </c>
      <c r="L798" s="65">
        <v>46203</v>
      </c>
      <c r="M798" s="211">
        <f t="shared" si="36"/>
        <v>158.71428571428572</v>
      </c>
      <c r="N798" s="74">
        <v>0.6</v>
      </c>
      <c r="O798" s="50" t="s">
        <v>2099</v>
      </c>
      <c r="P798" s="51">
        <f t="shared" si="37"/>
        <v>0.3</v>
      </c>
      <c r="Q798" s="66" t="str" cm="1">
        <f t="array" aca="1" ref="Q798" ca="1">IF(ISNUMBER(P798),IF(P798=100%,"CUMPLIDA",IF(AND(ISNUMBER(L798),ISNUMBER(INDIRECT("FECHA_"&amp;$B798,1))), IF(L798&lt;=INDIRECT("FECHA_"&amp;$B798,1),"INCUMPLIDA","PROCESO"), "VERIFICAR FECHA")),"SIN VALOR AVANCE")</f>
        <v>PROCESO</v>
      </c>
    </row>
    <row r="799" spans="1:17" ht="165.75">
      <c r="A799" s="56" t="s">
        <v>26</v>
      </c>
      <c r="B799" s="61" t="s">
        <v>1793</v>
      </c>
      <c r="C799" s="495"/>
      <c r="D799" s="495"/>
      <c r="E799" s="496"/>
      <c r="F799" s="496" t="s">
        <v>2095</v>
      </c>
      <c r="G799" s="496" t="s">
        <v>2096</v>
      </c>
      <c r="H799" s="50" t="s">
        <v>2100</v>
      </c>
      <c r="I799" s="50" t="s">
        <v>47</v>
      </c>
      <c r="J799" s="74">
        <v>1</v>
      </c>
      <c r="K799" s="65">
        <v>45123</v>
      </c>
      <c r="L799" s="65">
        <v>45838</v>
      </c>
      <c r="M799" s="211">
        <f t="shared" si="36"/>
        <v>102.14285714285714</v>
      </c>
      <c r="N799" s="74">
        <v>1</v>
      </c>
      <c r="O799" s="50" t="s">
        <v>2099</v>
      </c>
      <c r="P799" s="51">
        <f t="shared" si="37"/>
        <v>1</v>
      </c>
      <c r="Q799" s="66" t="str" cm="1">
        <f t="array" aca="1" ref="Q799" ca="1">IF(ISNUMBER(P799),IF(P799=100%,"CUMPLIDA",IF(AND(ISNUMBER(L799),ISNUMBER(INDIRECT("FECHA_"&amp;$B799,1))), IF(L799&lt;=INDIRECT("FECHA_"&amp;$B799,1),"INCUMPLIDA","PROCESO"), "VERIFICAR FECHA")),"SIN VALOR AVANCE")</f>
        <v>CUMPLIDA</v>
      </c>
    </row>
    <row r="800" spans="1:17" ht="165.75">
      <c r="A800" s="56" t="s">
        <v>26</v>
      </c>
      <c r="B800" s="61" t="s">
        <v>1793</v>
      </c>
      <c r="C800" s="495" t="s">
        <v>2092</v>
      </c>
      <c r="D800" s="495" t="s">
        <v>2101</v>
      </c>
      <c r="E800" s="496" t="s">
        <v>2102</v>
      </c>
      <c r="F800" s="496" t="s">
        <v>2103</v>
      </c>
      <c r="G800" s="496" t="s">
        <v>2104</v>
      </c>
      <c r="H800" s="50" t="s">
        <v>2105</v>
      </c>
      <c r="I800" s="50" t="s">
        <v>2106</v>
      </c>
      <c r="J800" s="74">
        <v>1</v>
      </c>
      <c r="K800" s="65">
        <v>45122</v>
      </c>
      <c r="L800" s="65">
        <v>45275</v>
      </c>
      <c r="M800" s="211">
        <f t="shared" si="36"/>
        <v>21.857142857142858</v>
      </c>
      <c r="N800" s="74">
        <v>1</v>
      </c>
      <c r="O800" s="50" t="s">
        <v>2099</v>
      </c>
      <c r="P800" s="51">
        <f t="shared" si="37"/>
        <v>1</v>
      </c>
      <c r="Q800" s="66" t="str" cm="1">
        <f t="array" aca="1" ref="Q800" ca="1">IF(ISNUMBER(P800),IF(P800=100%,"CUMPLIDA",IF(AND(ISNUMBER(L800),ISNUMBER(INDIRECT("FECHA_"&amp;$B800,1))), IF(L800&lt;=INDIRECT("FECHA_"&amp;$B800,1),"INCUMPLIDA","PROCESO"), "VERIFICAR FECHA")),"SIN VALOR AVANCE")</f>
        <v>CUMPLIDA</v>
      </c>
    </row>
    <row r="801" spans="1:17" ht="165.75">
      <c r="A801" s="56" t="s">
        <v>26</v>
      </c>
      <c r="B801" s="61" t="s">
        <v>1793</v>
      </c>
      <c r="C801" s="495"/>
      <c r="D801" s="495"/>
      <c r="E801" s="496"/>
      <c r="F801" s="496" t="s">
        <v>2103</v>
      </c>
      <c r="G801" s="496" t="s">
        <v>2104</v>
      </c>
      <c r="H801" s="50" t="s">
        <v>2107</v>
      </c>
      <c r="I801" s="50" t="s">
        <v>2108</v>
      </c>
      <c r="J801" s="74">
        <v>2</v>
      </c>
      <c r="K801" s="65">
        <v>45139</v>
      </c>
      <c r="L801" s="65">
        <v>46112</v>
      </c>
      <c r="M801" s="211">
        <f t="shared" si="36"/>
        <v>139</v>
      </c>
      <c r="N801" s="74">
        <v>1</v>
      </c>
      <c r="O801" s="50" t="s">
        <v>2099</v>
      </c>
      <c r="P801" s="51">
        <f t="shared" si="37"/>
        <v>0.5</v>
      </c>
      <c r="Q801" s="66" t="str" cm="1">
        <f t="array" aca="1" ref="Q801" ca="1">IF(ISNUMBER(P801),IF(P801=100%,"CUMPLIDA",IF(AND(ISNUMBER(L801),ISNUMBER(INDIRECT("FECHA_"&amp;$B801,1))), IF(L801&lt;=INDIRECT("FECHA_"&amp;$B801,1),"INCUMPLIDA","PROCESO"), "VERIFICAR FECHA")),"SIN VALOR AVANCE")</f>
        <v>PROCESO</v>
      </c>
    </row>
    <row r="802" spans="1:17" ht="105.75">
      <c r="A802" s="56" t="s">
        <v>26</v>
      </c>
      <c r="B802" s="61" t="s">
        <v>1793</v>
      </c>
      <c r="C802" s="495" t="s">
        <v>2092</v>
      </c>
      <c r="D802" s="495" t="s">
        <v>2109</v>
      </c>
      <c r="E802" s="496" t="s">
        <v>2110</v>
      </c>
      <c r="F802" s="496" t="s">
        <v>2111</v>
      </c>
      <c r="G802" s="63" t="s">
        <v>2112</v>
      </c>
      <c r="H802" s="50" t="s">
        <v>2113</v>
      </c>
      <c r="I802" s="50" t="s">
        <v>2114</v>
      </c>
      <c r="J802" s="74">
        <v>1</v>
      </c>
      <c r="K802" s="65">
        <v>45108</v>
      </c>
      <c r="L802" s="65">
        <v>45291</v>
      </c>
      <c r="M802" s="211">
        <f t="shared" si="36"/>
        <v>26.142857142857142</v>
      </c>
      <c r="N802" s="74">
        <v>1</v>
      </c>
      <c r="O802" s="50" t="s">
        <v>2115</v>
      </c>
      <c r="P802" s="51">
        <f t="shared" ref="P802:P812" si="38">N802/J802</f>
        <v>1</v>
      </c>
      <c r="Q802" s="66" t="str" cm="1">
        <f t="array" aca="1" ref="Q802" ca="1">IF(ISNUMBER(P802),IF(P802=100%,"CUMPLIDA",IF(AND(ISNUMBER(L802),ISNUMBER(INDIRECT("FECHA_"&amp;$B802,1))), IF(L802&lt;=INDIRECT("FECHA_"&amp;$B802,1),"INCUMPLIDA","PROCESO"), "VERIFICAR FECHA")),"SIN VALOR AVANCE")</f>
        <v>CUMPLIDA</v>
      </c>
    </row>
    <row r="803" spans="1:17" ht="150.75">
      <c r="A803" s="56" t="s">
        <v>26</v>
      </c>
      <c r="B803" s="61" t="s">
        <v>1793</v>
      </c>
      <c r="C803" s="495"/>
      <c r="D803" s="495"/>
      <c r="E803" s="496"/>
      <c r="F803" s="496" t="s">
        <v>2111</v>
      </c>
      <c r="G803" s="496" t="s">
        <v>2116</v>
      </c>
      <c r="H803" s="50" t="s">
        <v>2117</v>
      </c>
      <c r="I803" s="50" t="s">
        <v>2118</v>
      </c>
      <c r="J803" s="74">
        <v>1</v>
      </c>
      <c r="K803" s="65">
        <v>45566</v>
      </c>
      <c r="L803" s="65">
        <v>46295</v>
      </c>
      <c r="M803" s="211">
        <f t="shared" si="36"/>
        <v>104.14285714285714</v>
      </c>
      <c r="N803" s="74">
        <v>0</v>
      </c>
      <c r="O803" s="50" t="s">
        <v>2119</v>
      </c>
      <c r="P803" s="51">
        <f t="shared" si="38"/>
        <v>0</v>
      </c>
      <c r="Q803" s="66" t="str" cm="1">
        <f t="array" aca="1" ref="Q803" ca="1">IF(ISNUMBER(P803),IF(P803=100%,"CUMPLIDA",IF(AND(ISNUMBER(L803),ISNUMBER(INDIRECT("FECHA_"&amp;$B803,1))), IF(L803&lt;=INDIRECT("FECHA_"&amp;$B803,1),"INCUMPLIDA","PROCESO"), "VERIFICAR FECHA")),"SIN VALOR AVANCE")</f>
        <v>PROCESO</v>
      </c>
    </row>
    <row r="804" spans="1:17" ht="150.75">
      <c r="A804" s="56" t="s">
        <v>26</v>
      </c>
      <c r="B804" s="61" t="s">
        <v>1793</v>
      </c>
      <c r="C804" s="495"/>
      <c r="D804" s="495"/>
      <c r="E804" s="496"/>
      <c r="F804" s="496" t="s">
        <v>2111</v>
      </c>
      <c r="G804" s="496"/>
      <c r="H804" s="50" t="s">
        <v>2120</v>
      </c>
      <c r="I804" s="50" t="s">
        <v>143</v>
      </c>
      <c r="J804" s="74">
        <v>1</v>
      </c>
      <c r="K804" s="65">
        <v>45566</v>
      </c>
      <c r="L804" s="65">
        <v>46295</v>
      </c>
      <c r="M804" s="211">
        <f t="shared" si="36"/>
        <v>104.14285714285714</v>
      </c>
      <c r="N804" s="74">
        <v>0</v>
      </c>
      <c r="O804" s="50" t="s">
        <v>2119</v>
      </c>
      <c r="P804" s="51">
        <f t="shared" si="38"/>
        <v>0</v>
      </c>
      <c r="Q804" s="66" t="str" cm="1">
        <f t="array" aca="1" ref="Q804" ca="1">IF(ISNUMBER(P804),IF(P804=100%,"CUMPLIDA",IF(AND(ISNUMBER(L804),ISNUMBER(INDIRECT("FECHA_"&amp;$B804,1))), IF(L804&lt;=INDIRECT("FECHA_"&amp;$B804,1),"INCUMPLIDA","PROCESO"), "VERIFICAR FECHA")),"SIN VALOR AVANCE")</f>
        <v>PROCESO</v>
      </c>
    </row>
    <row r="805" spans="1:17" ht="120.75">
      <c r="A805" s="56" t="s">
        <v>26</v>
      </c>
      <c r="B805" s="61" t="s">
        <v>1793</v>
      </c>
      <c r="C805" s="494" t="s">
        <v>1951</v>
      </c>
      <c r="D805" s="494" t="s">
        <v>2121</v>
      </c>
      <c r="E805" s="516" t="s">
        <v>2122</v>
      </c>
      <c r="F805" s="496" t="s">
        <v>2123</v>
      </c>
      <c r="G805" s="517" t="s">
        <v>2124</v>
      </c>
      <c r="H805" s="54" t="s">
        <v>2125</v>
      </c>
      <c r="I805" s="50" t="s">
        <v>2126</v>
      </c>
      <c r="J805" s="74">
        <v>789</v>
      </c>
      <c r="K805" s="55">
        <v>45278</v>
      </c>
      <c r="L805" s="55">
        <v>45657</v>
      </c>
      <c r="M805" s="211">
        <f t="shared" si="36"/>
        <v>54.142857142857146</v>
      </c>
      <c r="N805" s="74">
        <v>789</v>
      </c>
      <c r="O805" s="50" t="s">
        <v>2127</v>
      </c>
      <c r="P805" s="51">
        <f t="shared" si="38"/>
        <v>1</v>
      </c>
      <c r="Q805" s="66" t="str" cm="1">
        <f t="array" aca="1" ref="Q805" ca="1">IF(ISNUMBER(P805),IF(P805=100%,"CUMPLIDA",IF(AND(ISNUMBER(L805),ISNUMBER(INDIRECT("FECHA_"&amp;$B805,1))), IF(L805&lt;=INDIRECT("FECHA_"&amp;$B805,1),"INCUMPLIDA","PROCESO"), "VERIFICAR FECHA")),"SIN VALOR AVANCE")</f>
        <v>CUMPLIDA</v>
      </c>
    </row>
    <row r="806" spans="1:17" ht="120.75">
      <c r="A806" s="56" t="s">
        <v>26</v>
      </c>
      <c r="B806" s="61" t="s">
        <v>1793</v>
      </c>
      <c r="C806" s="494"/>
      <c r="D806" s="494"/>
      <c r="E806" s="496"/>
      <c r="F806" s="496"/>
      <c r="G806" s="517"/>
      <c r="H806" s="54" t="s">
        <v>2128</v>
      </c>
      <c r="I806" s="50" t="s">
        <v>2129</v>
      </c>
      <c r="J806" s="69">
        <v>1</v>
      </c>
      <c r="K806" s="55">
        <v>45278</v>
      </c>
      <c r="L806" s="55">
        <v>45657</v>
      </c>
      <c r="M806" s="211">
        <f t="shared" si="36"/>
        <v>54.142857142857146</v>
      </c>
      <c r="N806" s="74">
        <v>1</v>
      </c>
      <c r="O806" s="50" t="s">
        <v>2127</v>
      </c>
      <c r="P806" s="51">
        <f t="shared" si="38"/>
        <v>1</v>
      </c>
      <c r="Q806" s="66" t="str" cm="1">
        <f t="array" aca="1" ref="Q806" ca="1">IF(ISNUMBER(P806),IF(P806=100%,"CUMPLIDA",IF(AND(ISNUMBER(L806),ISNUMBER(INDIRECT("FECHA_"&amp;$B806,1))), IF(L806&lt;=INDIRECT("FECHA_"&amp;$B806,1),"INCUMPLIDA","PROCESO"), "VERIFICAR FECHA")),"SIN VALOR AVANCE")</f>
        <v>CUMPLIDA</v>
      </c>
    </row>
    <row r="807" spans="1:17" ht="120.75">
      <c r="A807" s="56" t="s">
        <v>26</v>
      </c>
      <c r="B807" s="61" t="s">
        <v>1793</v>
      </c>
      <c r="C807" s="494"/>
      <c r="D807" s="494"/>
      <c r="E807" s="496"/>
      <c r="F807" s="496"/>
      <c r="G807" s="517" t="s">
        <v>2130</v>
      </c>
      <c r="H807" s="54" t="s">
        <v>2131</v>
      </c>
      <c r="I807" s="50" t="s">
        <v>2132</v>
      </c>
      <c r="J807" s="69">
        <v>1</v>
      </c>
      <c r="K807" s="55">
        <v>45278</v>
      </c>
      <c r="L807" s="65">
        <v>45838</v>
      </c>
      <c r="M807" s="211">
        <f t="shared" si="36"/>
        <v>80</v>
      </c>
      <c r="N807" s="74">
        <v>1</v>
      </c>
      <c r="O807" s="50" t="s">
        <v>2127</v>
      </c>
      <c r="P807" s="51">
        <f t="shared" si="38"/>
        <v>1</v>
      </c>
      <c r="Q807" s="66" t="str" cm="1">
        <f t="array" aca="1" ref="Q807" ca="1">IF(ISNUMBER(P807),IF(P807=100%,"CUMPLIDA",IF(AND(ISNUMBER(L807),ISNUMBER(INDIRECT("FECHA_"&amp;$B807,1))), IF(L807&lt;=INDIRECT("FECHA_"&amp;$B807,1),"INCUMPLIDA","PROCESO"), "VERIFICAR FECHA")),"SIN VALOR AVANCE")</f>
        <v>CUMPLIDA</v>
      </c>
    </row>
    <row r="808" spans="1:17" ht="120.75">
      <c r="A808" s="56" t="s">
        <v>26</v>
      </c>
      <c r="B808" s="61" t="s">
        <v>1793</v>
      </c>
      <c r="C808" s="494"/>
      <c r="D808" s="494"/>
      <c r="E808" s="496"/>
      <c r="F808" s="496"/>
      <c r="G808" s="517"/>
      <c r="H808" s="54" t="s">
        <v>2133</v>
      </c>
      <c r="I808" s="50" t="s">
        <v>2134</v>
      </c>
      <c r="J808" s="69">
        <v>1</v>
      </c>
      <c r="K808" s="55">
        <v>45278</v>
      </c>
      <c r="L808" s="65">
        <v>46111</v>
      </c>
      <c r="M808" s="211">
        <f t="shared" si="36"/>
        <v>119</v>
      </c>
      <c r="N808" s="74">
        <v>1</v>
      </c>
      <c r="O808" s="50" t="s">
        <v>2127</v>
      </c>
      <c r="P808" s="51">
        <f t="shared" si="38"/>
        <v>1</v>
      </c>
      <c r="Q808" s="66" t="str" cm="1">
        <f t="array" aca="1" ref="Q808" ca="1">IF(ISNUMBER(P808),IF(P808=100%,"CUMPLIDA",IF(AND(ISNUMBER(L808),ISNUMBER(INDIRECT("FECHA_"&amp;$B808,1))), IF(L808&lt;=INDIRECT("FECHA_"&amp;$B808,1),"INCUMPLIDA","PROCESO"), "VERIFICAR FECHA")),"SIN VALOR AVANCE")</f>
        <v>CUMPLIDA</v>
      </c>
    </row>
    <row r="809" spans="1:17" ht="120.75">
      <c r="A809" s="56" t="s">
        <v>26</v>
      </c>
      <c r="B809" s="61" t="s">
        <v>1793</v>
      </c>
      <c r="C809" s="494"/>
      <c r="D809" s="494"/>
      <c r="E809" s="496"/>
      <c r="F809" s="496"/>
      <c r="G809" s="53" t="s">
        <v>2135</v>
      </c>
      <c r="H809" s="54" t="s">
        <v>2136</v>
      </c>
      <c r="I809" s="50" t="s">
        <v>2137</v>
      </c>
      <c r="J809" s="69">
        <v>1</v>
      </c>
      <c r="K809" s="55">
        <v>45306</v>
      </c>
      <c r="L809" s="55">
        <v>45412</v>
      </c>
      <c r="M809" s="211">
        <f t="shared" si="36"/>
        <v>15.142857142857142</v>
      </c>
      <c r="N809" s="74">
        <v>1</v>
      </c>
      <c r="O809" s="50" t="s">
        <v>2127</v>
      </c>
      <c r="P809" s="51">
        <f t="shared" si="38"/>
        <v>1</v>
      </c>
      <c r="Q809" s="66" t="str" cm="1">
        <f t="array" aca="1" ref="Q809" ca="1">IF(ISNUMBER(P809),IF(P809=100%,"CUMPLIDA",IF(AND(ISNUMBER(L809),ISNUMBER(INDIRECT("FECHA_"&amp;$B809,1))), IF(L809&lt;=INDIRECT("FECHA_"&amp;$B809,1),"INCUMPLIDA","PROCESO"), "VERIFICAR FECHA")),"SIN VALOR AVANCE")</f>
        <v>CUMPLIDA</v>
      </c>
    </row>
    <row r="810" spans="1:17" ht="286.5">
      <c r="A810" s="56" t="s">
        <v>26</v>
      </c>
      <c r="B810" s="61" t="s">
        <v>1793</v>
      </c>
      <c r="C810" s="52" t="s">
        <v>1951</v>
      </c>
      <c r="D810" s="52" t="s">
        <v>2138</v>
      </c>
      <c r="E810" s="63" t="s">
        <v>2139</v>
      </c>
      <c r="F810" s="63" t="s">
        <v>2140</v>
      </c>
      <c r="G810" s="53" t="s">
        <v>2141</v>
      </c>
      <c r="H810" s="50" t="s">
        <v>2142</v>
      </c>
      <c r="I810" s="50" t="s">
        <v>2058</v>
      </c>
      <c r="J810" s="77">
        <v>7188141254.1300001</v>
      </c>
      <c r="K810" s="65">
        <v>45839</v>
      </c>
      <c r="L810" s="65">
        <v>46387</v>
      </c>
      <c r="M810" s="211">
        <f t="shared" si="36"/>
        <v>78.285714285714292</v>
      </c>
      <c r="N810" s="77">
        <v>3924762661</v>
      </c>
      <c r="O810" s="50" t="s">
        <v>2143</v>
      </c>
      <c r="P810" s="51">
        <f t="shared" si="38"/>
        <v>0.54600522196819634</v>
      </c>
      <c r="Q810" s="66" t="str" cm="1">
        <f t="array" aca="1" ref="Q810" ca="1">IF(ISNUMBER(P810),IF(P810=100%,"CUMPLIDA",IF(AND(ISNUMBER(L810),ISNUMBER(INDIRECT("FECHA_"&amp;$B810,1))), IF(L810&lt;=INDIRECT("FECHA_"&amp;$B810,1),"INCUMPLIDA","PROCESO"), "VERIFICAR FECHA")),"SIN VALOR AVANCE")</f>
        <v>PROCESO</v>
      </c>
    </row>
    <row r="811" spans="1:17" ht="135.75">
      <c r="A811" s="56" t="s">
        <v>26</v>
      </c>
      <c r="B811" s="61" t="s">
        <v>1793</v>
      </c>
      <c r="C811" s="494" t="s">
        <v>1951</v>
      </c>
      <c r="D811" s="494" t="s">
        <v>2144</v>
      </c>
      <c r="E811" s="496" t="s">
        <v>2145</v>
      </c>
      <c r="F811" s="496" t="s">
        <v>2146</v>
      </c>
      <c r="G811" s="496" t="s">
        <v>2147</v>
      </c>
      <c r="H811" s="76" t="s">
        <v>2148</v>
      </c>
      <c r="I811" s="76" t="s">
        <v>2149</v>
      </c>
      <c r="J811" s="69">
        <v>1</v>
      </c>
      <c r="K811" s="55">
        <v>45809</v>
      </c>
      <c r="L811" s="55">
        <v>46387</v>
      </c>
      <c r="M811" s="211">
        <f t="shared" ref="M811:M832" si="39">(L811-K811)/7</f>
        <v>82.571428571428569</v>
      </c>
      <c r="N811" s="69">
        <v>1</v>
      </c>
      <c r="O811" s="50" t="s">
        <v>2150</v>
      </c>
      <c r="P811" s="51">
        <f t="shared" si="38"/>
        <v>1</v>
      </c>
      <c r="Q811" s="66" t="str" cm="1">
        <f t="array" aca="1" ref="Q811" ca="1">IF(ISNUMBER(P811),IF(P811=100%,"CUMPLIDA",IF(AND(ISNUMBER(L811),ISNUMBER(INDIRECT("FECHA_"&amp;$B811,1))), IF(L811&lt;=INDIRECT("FECHA_"&amp;$B811,1),"INCUMPLIDA","PROCESO"), "VERIFICAR FECHA")),"SIN VALOR AVANCE")</f>
        <v>CUMPLIDA</v>
      </c>
    </row>
    <row r="812" spans="1:17" ht="105.75">
      <c r="A812" s="56" t="s">
        <v>26</v>
      </c>
      <c r="B812" s="61" t="s">
        <v>1793</v>
      </c>
      <c r="C812" s="494"/>
      <c r="D812" s="494"/>
      <c r="E812" s="496"/>
      <c r="F812" s="496"/>
      <c r="G812" s="496"/>
      <c r="H812" s="76" t="s">
        <v>2151</v>
      </c>
      <c r="I812" s="76" t="s">
        <v>2152</v>
      </c>
      <c r="J812" s="77">
        <v>399648949</v>
      </c>
      <c r="K812" s="55">
        <v>45809</v>
      </c>
      <c r="L812" s="55">
        <v>46174</v>
      </c>
      <c r="M812" s="211">
        <f t="shared" si="39"/>
        <v>52.142857142857146</v>
      </c>
      <c r="N812" s="77">
        <v>0</v>
      </c>
      <c r="O812" s="50" t="s">
        <v>2153</v>
      </c>
      <c r="P812" s="51">
        <f t="shared" si="38"/>
        <v>0</v>
      </c>
      <c r="Q812" s="66" t="str" cm="1">
        <f t="array" aca="1" ref="Q812" ca="1">IF(ISNUMBER(P812),IF(P812=100%,"CUMPLIDA",IF(AND(ISNUMBER(L812),ISNUMBER(INDIRECT("FECHA_"&amp;$B812,1))), IF(L812&lt;=INDIRECT("FECHA_"&amp;$B812,1),"INCUMPLIDA","PROCESO"), "VERIFICAR FECHA")),"SIN VALOR AVANCE")</f>
        <v>PROCESO</v>
      </c>
    </row>
    <row r="813" spans="1:17" ht="105.75">
      <c r="A813" s="56" t="s">
        <v>26</v>
      </c>
      <c r="B813" s="61" t="s">
        <v>1793</v>
      </c>
      <c r="C813" s="494" t="s">
        <v>1951</v>
      </c>
      <c r="D813" s="494" t="s">
        <v>2144</v>
      </c>
      <c r="E813" s="496" t="s">
        <v>2154</v>
      </c>
      <c r="F813" s="496" t="s">
        <v>2155</v>
      </c>
      <c r="G813" s="496" t="s">
        <v>2156</v>
      </c>
      <c r="H813" s="50" t="s">
        <v>2054</v>
      </c>
      <c r="I813" s="72" t="s">
        <v>2055</v>
      </c>
      <c r="J813" s="315">
        <v>20021334751</v>
      </c>
      <c r="K813" s="55">
        <v>45809</v>
      </c>
      <c r="L813" s="55">
        <v>46539</v>
      </c>
      <c r="M813" s="211">
        <f t="shared" si="39"/>
        <v>104.28571428571429</v>
      </c>
      <c r="N813" s="77">
        <v>4231115073.1700001</v>
      </c>
      <c r="O813" s="50" t="s">
        <v>2153</v>
      </c>
      <c r="P813" s="51">
        <f>N813/J813</f>
        <v>0.2113303196710534</v>
      </c>
      <c r="Q813" s="66" t="str" cm="1">
        <f t="array" aca="1" ref="Q813" ca="1">IF(ISNUMBER(P813),IF(P813=100%,"CUMPLIDA",IF(AND(ISNUMBER(L813),ISNUMBER(INDIRECT("FECHA_"&amp;$B813,1))), IF(L813&lt;=INDIRECT("FECHA_"&amp;$B813,1),"INCUMPLIDA","PROCESO"), "VERIFICAR FECHA")),"SIN VALOR AVANCE")</f>
        <v>PROCESO</v>
      </c>
    </row>
    <row r="814" spans="1:17" ht="105.75">
      <c r="A814" s="56" t="s">
        <v>26</v>
      </c>
      <c r="B814" s="61" t="s">
        <v>1793</v>
      </c>
      <c r="C814" s="494"/>
      <c r="D814" s="494"/>
      <c r="E814" s="496"/>
      <c r="F814" s="496"/>
      <c r="G814" s="496"/>
      <c r="H814" s="50" t="s">
        <v>2057</v>
      </c>
      <c r="I814" s="50" t="s">
        <v>2058</v>
      </c>
      <c r="J814" s="77">
        <v>20021334751</v>
      </c>
      <c r="K814" s="55">
        <v>45809</v>
      </c>
      <c r="L814" s="55">
        <v>46539</v>
      </c>
      <c r="M814" s="211">
        <f t="shared" si="39"/>
        <v>104.28571428571429</v>
      </c>
      <c r="N814" s="77">
        <v>3580624483.8499999</v>
      </c>
      <c r="O814" s="50" t="s">
        <v>2153</v>
      </c>
      <c r="P814" s="51">
        <f t="shared" ref="P814:P830" si="40">N814/J814</f>
        <v>0.17884044837076407</v>
      </c>
      <c r="Q814" s="66" t="str" cm="1">
        <f t="array" aca="1" ref="Q814" ca="1">IF(ISNUMBER(P814),IF(P814=100%,"CUMPLIDA",IF(AND(ISNUMBER(L814),ISNUMBER(INDIRECT("FECHA_"&amp;$B814,1))), IF(L814&lt;=INDIRECT("FECHA_"&amp;$B814,1),"INCUMPLIDA","PROCESO"), "VERIFICAR FECHA")),"SIN VALOR AVANCE")</f>
        <v>PROCESO</v>
      </c>
    </row>
    <row r="815" spans="1:17" ht="210">
      <c r="A815" s="56" t="s">
        <v>26</v>
      </c>
      <c r="B815" s="52" t="s">
        <v>1793</v>
      </c>
      <c r="C815" s="495" t="s">
        <v>1961</v>
      </c>
      <c r="D815" s="499" t="s">
        <v>2157</v>
      </c>
      <c r="E815" s="575" t="s">
        <v>2158</v>
      </c>
      <c r="F815" s="496" t="s">
        <v>2159</v>
      </c>
      <c r="G815" s="517" t="s">
        <v>2160</v>
      </c>
      <c r="H815" s="54" t="s">
        <v>2161</v>
      </c>
      <c r="I815" s="50" t="s">
        <v>2162</v>
      </c>
      <c r="J815" s="74">
        <v>6</v>
      </c>
      <c r="K815" s="58">
        <v>45839</v>
      </c>
      <c r="L815" s="65">
        <v>46111</v>
      </c>
      <c r="M815" s="211">
        <f t="shared" si="39"/>
        <v>38.857142857142854</v>
      </c>
      <c r="N815" s="74">
        <v>0</v>
      </c>
      <c r="O815" s="50" t="s">
        <v>2163</v>
      </c>
      <c r="P815" s="51">
        <f t="shared" si="40"/>
        <v>0</v>
      </c>
      <c r="Q815" s="66" t="str" cm="1">
        <f t="array" aca="1" ref="Q815" ca="1">IF(ISNUMBER(P815),IF(P815=100%,"CUMPLIDA",IF(AND(ISNUMBER(L815),ISNUMBER(INDIRECT("FECHA_"&amp;$B815,1))), IF(L815&lt;=INDIRECT("FECHA_"&amp;$B815,1),"INCUMPLIDA","PROCESO"), "VERIFICAR FECHA")),"SIN VALOR AVANCE")</f>
        <v>PROCESO</v>
      </c>
    </row>
    <row r="816" spans="1:17" ht="90.75">
      <c r="A816" s="56" t="s">
        <v>26</v>
      </c>
      <c r="B816" s="52" t="s">
        <v>1793</v>
      </c>
      <c r="C816" s="495"/>
      <c r="D816" s="499"/>
      <c r="E816" s="575"/>
      <c r="F816" s="496"/>
      <c r="G816" s="517"/>
      <c r="H816" s="54" t="s">
        <v>2164</v>
      </c>
      <c r="I816" s="50" t="s">
        <v>195</v>
      </c>
      <c r="J816" s="74">
        <v>1</v>
      </c>
      <c r="K816" s="58">
        <v>45839</v>
      </c>
      <c r="L816" s="65">
        <v>46111</v>
      </c>
      <c r="M816" s="211">
        <f t="shared" si="39"/>
        <v>38.857142857142854</v>
      </c>
      <c r="N816" s="74">
        <v>0</v>
      </c>
      <c r="O816" s="50" t="s">
        <v>2163</v>
      </c>
      <c r="P816" s="51">
        <f t="shared" si="40"/>
        <v>0</v>
      </c>
      <c r="Q816" s="66" t="str" cm="1">
        <f t="array" aca="1" ref="Q816" ca="1">IF(ISNUMBER(P816),IF(P816=100%,"CUMPLIDA",IF(AND(ISNUMBER(L816),ISNUMBER(INDIRECT("FECHA_"&amp;$B816,1))), IF(L816&lt;=INDIRECT("FECHA_"&amp;$B816,1),"INCUMPLIDA","PROCESO"), "VERIFICAR FECHA")),"SIN VALOR AVANCE")</f>
        <v>PROCESO</v>
      </c>
    </row>
    <row r="817" spans="1:17" ht="60">
      <c r="A817" s="56" t="s">
        <v>26</v>
      </c>
      <c r="B817" s="52" t="s">
        <v>1793</v>
      </c>
      <c r="C817" s="495"/>
      <c r="D817" s="499"/>
      <c r="E817" s="575"/>
      <c r="F817" s="496"/>
      <c r="G817" s="53" t="s">
        <v>2165</v>
      </c>
      <c r="H817" s="50" t="s">
        <v>2166</v>
      </c>
      <c r="I817" s="72" t="s">
        <v>2167</v>
      </c>
      <c r="J817" s="74">
        <v>1</v>
      </c>
      <c r="K817" s="58">
        <v>45839</v>
      </c>
      <c r="L817" s="58">
        <v>46022</v>
      </c>
      <c r="M817" s="211">
        <f t="shared" si="39"/>
        <v>26.142857142857142</v>
      </c>
      <c r="N817" s="74">
        <v>1</v>
      </c>
      <c r="O817" s="50" t="s">
        <v>2168</v>
      </c>
      <c r="P817" s="51">
        <f t="shared" si="40"/>
        <v>1</v>
      </c>
      <c r="Q817" s="66" t="str" cm="1">
        <f t="array" aca="1" ref="Q817" ca="1">IF(ISNUMBER(P817),IF(P817=100%,"CUMPLIDA",IF(AND(ISNUMBER(L817),ISNUMBER(INDIRECT("FECHA_"&amp;$B817,1))), IF(L817&lt;=INDIRECT("FECHA_"&amp;$B817,1),"INCUMPLIDA","PROCESO"), "VERIFICAR FECHA")),"SIN VALOR AVANCE")</f>
        <v>CUMPLIDA</v>
      </c>
    </row>
    <row r="818" spans="1:17" ht="210">
      <c r="A818" s="56" t="s">
        <v>26</v>
      </c>
      <c r="B818" s="52" t="s">
        <v>1793</v>
      </c>
      <c r="C818" s="495" t="s">
        <v>1961</v>
      </c>
      <c r="D818" s="495" t="s">
        <v>2157</v>
      </c>
      <c r="E818" s="575" t="s">
        <v>2169</v>
      </c>
      <c r="F818" s="496" t="s">
        <v>2170</v>
      </c>
      <c r="G818" s="517" t="s">
        <v>2160</v>
      </c>
      <c r="H818" s="54" t="s">
        <v>2161</v>
      </c>
      <c r="I818" s="50" t="s">
        <v>2162</v>
      </c>
      <c r="J818" s="74">
        <v>6</v>
      </c>
      <c r="K818" s="58">
        <v>45839</v>
      </c>
      <c r="L818" s="65">
        <v>46111</v>
      </c>
      <c r="M818" s="211">
        <f t="shared" si="39"/>
        <v>38.857142857142854</v>
      </c>
      <c r="N818" s="74">
        <v>0</v>
      </c>
      <c r="O818" s="50" t="s">
        <v>2163</v>
      </c>
      <c r="P818" s="51">
        <f t="shared" si="40"/>
        <v>0</v>
      </c>
      <c r="Q818" s="66" t="str" cm="1">
        <f t="array" aca="1" ref="Q818" ca="1">IF(ISNUMBER(P818),IF(P818=100%,"CUMPLIDA",IF(AND(ISNUMBER(L818),ISNUMBER(INDIRECT("FECHA_"&amp;$B818,1))), IF(L818&lt;=INDIRECT("FECHA_"&amp;$B818,1),"INCUMPLIDA","PROCESO"), "VERIFICAR FECHA")),"SIN VALOR AVANCE")</f>
        <v>PROCESO</v>
      </c>
    </row>
    <row r="819" spans="1:17" ht="90.75">
      <c r="A819" s="56" t="s">
        <v>26</v>
      </c>
      <c r="B819" s="52" t="s">
        <v>1793</v>
      </c>
      <c r="C819" s="495"/>
      <c r="D819" s="495"/>
      <c r="E819" s="575"/>
      <c r="F819" s="496"/>
      <c r="G819" s="517"/>
      <c r="H819" s="54" t="s">
        <v>2171</v>
      </c>
      <c r="I819" s="50" t="s">
        <v>195</v>
      </c>
      <c r="J819" s="74">
        <v>1</v>
      </c>
      <c r="K819" s="58">
        <v>45839</v>
      </c>
      <c r="L819" s="65">
        <v>46111</v>
      </c>
      <c r="M819" s="211">
        <f t="shared" si="39"/>
        <v>38.857142857142854</v>
      </c>
      <c r="N819" s="74">
        <v>0</v>
      </c>
      <c r="O819" s="50" t="s">
        <v>2163</v>
      </c>
      <c r="P819" s="51">
        <f t="shared" si="40"/>
        <v>0</v>
      </c>
      <c r="Q819" s="66" t="str" cm="1">
        <f t="array" aca="1" ref="Q819" ca="1">IF(ISNUMBER(P819),IF(P819=100%,"CUMPLIDA",IF(AND(ISNUMBER(L819),ISNUMBER(INDIRECT("FECHA_"&amp;$B819,1))), IF(L819&lt;=INDIRECT("FECHA_"&amp;$B819,1),"INCUMPLIDA","PROCESO"), "VERIFICAR FECHA")),"SIN VALOR AVANCE")</f>
        <v>PROCESO</v>
      </c>
    </row>
    <row r="820" spans="1:17" ht="135.75">
      <c r="A820" s="56" t="s">
        <v>26</v>
      </c>
      <c r="B820" s="52" t="s">
        <v>1793</v>
      </c>
      <c r="C820" s="495"/>
      <c r="D820" s="495"/>
      <c r="E820" s="496"/>
      <c r="F820" s="496"/>
      <c r="G820" s="53" t="s">
        <v>2172</v>
      </c>
      <c r="H820" s="54" t="s">
        <v>2173</v>
      </c>
      <c r="I820" s="50" t="s">
        <v>2174</v>
      </c>
      <c r="J820" s="74">
        <v>3</v>
      </c>
      <c r="K820" s="58">
        <v>45870</v>
      </c>
      <c r="L820" s="58">
        <v>46022</v>
      </c>
      <c r="M820" s="211">
        <f t="shared" si="39"/>
        <v>21.714285714285715</v>
      </c>
      <c r="N820" s="74">
        <v>3</v>
      </c>
      <c r="O820" s="50" t="s">
        <v>2175</v>
      </c>
      <c r="P820" s="51">
        <f t="shared" si="40"/>
        <v>1</v>
      </c>
      <c r="Q820" s="66" t="str" cm="1">
        <f t="array" aca="1" ref="Q820" ca="1">IF(ISNUMBER(P820),IF(P820=100%,"CUMPLIDA",IF(AND(ISNUMBER(L820),ISNUMBER(INDIRECT("FECHA_"&amp;$B820,1))), IF(L820&lt;=INDIRECT("FECHA_"&amp;$B820,1),"INCUMPLIDA","PROCESO"), "VERIFICAR FECHA")),"SIN VALOR AVANCE")</f>
        <v>CUMPLIDA</v>
      </c>
    </row>
    <row r="821" spans="1:17" ht="105.75">
      <c r="A821" s="56" t="s">
        <v>26</v>
      </c>
      <c r="B821" s="52" t="s">
        <v>1793</v>
      </c>
      <c r="C821" s="494" t="s">
        <v>1961</v>
      </c>
      <c r="D821" s="494" t="s">
        <v>2176</v>
      </c>
      <c r="E821" s="496" t="s">
        <v>2177</v>
      </c>
      <c r="F821" s="496" t="s">
        <v>2178</v>
      </c>
      <c r="G821" s="63" t="s">
        <v>2179</v>
      </c>
      <c r="H821" s="50" t="s">
        <v>2180</v>
      </c>
      <c r="I821" s="50" t="s">
        <v>325</v>
      </c>
      <c r="J821" s="74">
        <v>4</v>
      </c>
      <c r="K821" s="70">
        <v>45870</v>
      </c>
      <c r="L821" s="70">
        <v>46235</v>
      </c>
      <c r="M821" s="211">
        <f t="shared" si="39"/>
        <v>52.142857142857146</v>
      </c>
      <c r="N821" s="74">
        <v>1</v>
      </c>
      <c r="O821" s="50" t="s">
        <v>2181</v>
      </c>
      <c r="P821" s="51">
        <f t="shared" si="40"/>
        <v>0.25</v>
      </c>
      <c r="Q821" s="66" t="str" cm="1">
        <f t="array" aca="1" ref="Q821" ca="1">IF(ISNUMBER(P821),IF(P821=100%,"CUMPLIDA",IF(AND(ISNUMBER(L821),ISNUMBER(INDIRECT("FECHA_"&amp;$B821,1))), IF(L821&lt;=INDIRECT("FECHA_"&amp;$B821,1),"INCUMPLIDA","PROCESO"), "VERIFICAR FECHA")),"SIN VALOR AVANCE")</f>
        <v>PROCESO</v>
      </c>
    </row>
    <row r="822" spans="1:17" ht="45.75">
      <c r="A822" s="56" t="s">
        <v>26</v>
      </c>
      <c r="B822" s="52" t="s">
        <v>1793</v>
      </c>
      <c r="C822" s="494"/>
      <c r="D822" s="494"/>
      <c r="E822" s="496"/>
      <c r="F822" s="496"/>
      <c r="G822" s="496" t="s">
        <v>2182</v>
      </c>
      <c r="H822" s="50" t="s">
        <v>2183</v>
      </c>
      <c r="I822" s="50" t="s">
        <v>329</v>
      </c>
      <c r="J822" s="74">
        <v>1</v>
      </c>
      <c r="K822" s="70">
        <v>45870</v>
      </c>
      <c r="L822" s="70">
        <v>46022</v>
      </c>
      <c r="M822" s="211">
        <f t="shared" si="39"/>
        <v>21.714285714285715</v>
      </c>
      <c r="N822" s="74">
        <v>1</v>
      </c>
      <c r="O822" s="50" t="s">
        <v>2184</v>
      </c>
      <c r="P822" s="51">
        <f t="shared" si="40"/>
        <v>1</v>
      </c>
      <c r="Q822" s="66" t="str" cm="1">
        <f t="array" aca="1" ref="Q822" ca="1">IF(ISNUMBER(P822),IF(P822=100%,"CUMPLIDA",IF(AND(ISNUMBER(L822),ISNUMBER(INDIRECT("FECHA_"&amp;$B822,1))), IF(L822&lt;=INDIRECT("FECHA_"&amp;$B822,1),"INCUMPLIDA","PROCESO"), "VERIFICAR FECHA")),"SIN VALOR AVANCE")</f>
        <v>CUMPLIDA</v>
      </c>
    </row>
    <row r="823" spans="1:17" ht="60">
      <c r="A823" s="56" t="s">
        <v>26</v>
      </c>
      <c r="B823" s="52" t="s">
        <v>1793</v>
      </c>
      <c r="C823" s="494"/>
      <c r="D823" s="494"/>
      <c r="E823" s="496"/>
      <c r="F823" s="496"/>
      <c r="G823" s="496"/>
      <c r="H823" s="50" t="s">
        <v>2185</v>
      </c>
      <c r="I823" s="50" t="s">
        <v>332</v>
      </c>
      <c r="J823" s="74">
        <v>1</v>
      </c>
      <c r="K823" s="70">
        <v>46023</v>
      </c>
      <c r="L823" s="70">
        <v>46054</v>
      </c>
      <c r="M823" s="211">
        <f t="shared" si="39"/>
        <v>4.4285714285714288</v>
      </c>
      <c r="N823" s="74">
        <v>0</v>
      </c>
      <c r="O823" s="50" t="s">
        <v>2186</v>
      </c>
      <c r="P823" s="51">
        <f t="shared" si="40"/>
        <v>0</v>
      </c>
      <c r="Q823" s="66" t="str" cm="1">
        <f t="array" aca="1" ref="Q823" ca="1">IF(ISNUMBER(P823),IF(P823=100%,"CUMPLIDA",IF(AND(ISNUMBER(L823),ISNUMBER(INDIRECT("FECHA_"&amp;$B823,1))), IF(L823&lt;=INDIRECT("FECHA_"&amp;$B823,1),"INCUMPLIDA","PROCESO"), "VERIFICAR FECHA")),"SIN VALOR AVANCE")</f>
        <v>PROCESO</v>
      </c>
    </row>
    <row r="824" spans="1:17" ht="75.75">
      <c r="A824" s="56" t="s">
        <v>26</v>
      </c>
      <c r="B824" s="52" t="s">
        <v>1793</v>
      </c>
      <c r="C824" s="494"/>
      <c r="D824" s="494"/>
      <c r="E824" s="496"/>
      <c r="F824" s="496"/>
      <c r="G824" s="63" t="s">
        <v>2187</v>
      </c>
      <c r="H824" s="50" t="s">
        <v>2188</v>
      </c>
      <c r="I824" s="50" t="s">
        <v>282</v>
      </c>
      <c r="J824" s="74">
        <v>1</v>
      </c>
      <c r="K824" s="70">
        <v>45870</v>
      </c>
      <c r="L824" s="70">
        <v>45961</v>
      </c>
      <c r="M824" s="211">
        <f t="shared" si="39"/>
        <v>13</v>
      </c>
      <c r="N824" s="74">
        <v>1</v>
      </c>
      <c r="O824" s="50" t="s">
        <v>2184</v>
      </c>
      <c r="P824" s="51">
        <f t="shared" si="40"/>
        <v>1</v>
      </c>
      <c r="Q824" s="66" t="str" cm="1">
        <f t="array" aca="1" ref="Q824" ca="1">IF(ISNUMBER(P824),IF(P824=100%,"CUMPLIDA",IF(AND(ISNUMBER(L824),ISNUMBER(INDIRECT("FECHA_"&amp;$B824,1))), IF(L824&lt;=INDIRECT("FECHA_"&amp;$B824,1),"INCUMPLIDA","PROCESO"), "VERIFICAR FECHA")),"SIN VALOR AVANCE")</f>
        <v>CUMPLIDA</v>
      </c>
    </row>
    <row r="825" spans="1:17" ht="90.75">
      <c r="A825" s="56" t="s">
        <v>26</v>
      </c>
      <c r="B825" s="52" t="s">
        <v>1793</v>
      </c>
      <c r="C825" s="494"/>
      <c r="D825" s="494"/>
      <c r="E825" s="496"/>
      <c r="F825" s="496"/>
      <c r="G825" s="63" t="s">
        <v>2189</v>
      </c>
      <c r="H825" s="50" t="s">
        <v>2190</v>
      </c>
      <c r="I825" s="72" t="s">
        <v>2191</v>
      </c>
      <c r="J825" s="74">
        <v>6</v>
      </c>
      <c r="K825" s="70">
        <v>45870</v>
      </c>
      <c r="L825" s="70">
        <v>46235</v>
      </c>
      <c r="M825" s="211">
        <f t="shared" si="39"/>
        <v>52.142857142857146</v>
      </c>
      <c r="N825" s="74">
        <v>2</v>
      </c>
      <c r="O825" s="71" t="s">
        <v>2192</v>
      </c>
      <c r="P825" s="51">
        <f t="shared" si="40"/>
        <v>0.33333333333333331</v>
      </c>
      <c r="Q825" s="66" t="str" cm="1">
        <f t="array" aca="1" ref="Q825" ca="1">IF(ISNUMBER(P825),IF(P825=100%,"CUMPLIDA",IF(AND(ISNUMBER(L825),ISNUMBER(INDIRECT("FECHA_"&amp;$B825,1))), IF(L825&lt;=INDIRECT("FECHA_"&amp;$B825,1),"INCUMPLIDA","PROCESO"), "VERIFICAR FECHA")),"SIN VALOR AVANCE")</f>
        <v>PROCESO</v>
      </c>
    </row>
    <row r="826" spans="1:17" ht="105.75">
      <c r="A826" s="56" t="s">
        <v>26</v>
      </c>
      <c r="B826" s="52" t="s">
        <v>1793</v>
      </c>
      <c r="C826" s="494" t="s">
        <v>1961</v>
      </c>
      <c r="D826" s="494" t="s">
        <v>2176</v>
      </c>
      <c r="E826" s="496" t="s">
        <v>2193</v>
      </c>
      <c r="F826" s="496" t="s">
        <v>2194</v>
      </c>
      <c r="G826" s="63" t="s">
        <v>2195</v>
      </c>
      <c r="H826" s="50" t="s">
        <v>2190</v>
      </c>
      <c r="I826" s="72" t="s">
        <v>2191</v>
      </c>
      <c r="J826" s="74">
        <v>6</v>
      </c>
      <c r="K826" s="70">
        <v>45870</v>
      </c>
      <c r="L826" s="70">
        <v>46235</v>
      </c>
      <c r="M826" s="211">
        <f t="shared" si="39"/>
        <v>52.142857142857146</v>
      </c>
      <c r="N826" s="74">
        <v>2</v>
      </c>
      <c r="O826" s="71" t="s">
        <v>2196</v>
      </c>
      <c r="P826" s="51">
        <f t="shared" si="40"/>
        <v>0.33333333333333331</v>
      </c>
      <c r="Q826" s="66" t="str" cm="1">
        <f t="array" aca="1" ref="Q826" ca="1">IF(ISNUMBER(P826),IF(P826=100%,"CUMPLIDA",IF(AND(ISNUMBER(L826),ISNUMBER(INDIRECT("FECHA_"&amp;$B826,1))), IF(L826&lt;=INDIRECT("FECHA_"&amp;$B826,1),"INCUMPLIDA","PROCESO"), "VERIFICAR FECHA")),"SIN VALOR AVANCE")</f>
        <v>PROCESO</v>
      </c>
    </row>
    <row r="827" spans="1:17" ht="120.75">
      <c r="A827" s="56" t="s">
        <v>26</v>
      </c>
      <c r="B827" s="52" t="s">
        <v>1793</v>
      </c>
      <c r="C827" s="494"/>
      <c r="D827" s="494"/>
      <c r="E827" s="496"/>
      <c r="F827" s="496"/>
      <c r="G827" s="63" t="s">
        <v>2197</v>
      </c>
      <c r="H827" s="50" t="s">
        <v>2198</v>
      </c>
      <c r="I827" s="50" t="s">
        <v>325</v>
      </c>
      <c r="J827" s="74">
        <v>4</v>
      </c>
      <c r="K827" s="70">
        <v>45839</v>
      </c>
      <c r="L827" s="70">
        <v>46204</v>
      </c>
      <c r="M827" s="211">
        <f t="shared" si="39"/>
        <v>52.142857142857146</v>
      </c>
      <c r="N827" s="74">
        <v>2</v>
      </c>
      <c r="O827" s="71" t="s">
        <v>2199</v>
      </c>
      <c r="P827" s="51">
        <f t="shared" si="40"/>
        <v>0.5</v>
      </c>
      <c r="Q827" s="66" t="str" cm="1">
        <f t="array" aca="1" ref="Q827" ca="1">IF(ISNUMBER(P827),IF(P827=100%,"CUMPLIDA",IF(AND(ISNUMBER(L827),ISNUMBER(INDIRECT("FECHA_"&amp;$B827,1))), IF(L827&lt;=INDIRECT("FECHA_"&amp;$B827,1),"INCUMPLIDA","PROCESO"), "VERIFICAR FECHA")),"SIN VALOR AVANCE")</f>
        <v>PROCESO</v>
      </c>
    </row>
    <row r="828" spans="1:17" ht="45.75">
      <c r="A828" s="56" t="s">
        <v>26</v>
      </c>
      <c r="B828" s="52" t="s">
        <v>1793</v>
      </c>
      <c r="C828" s="494"/>
      <c r="D828" s="494"/>
      <c r="E828" s="496"/>
      <c r="F828" s="496"/>
      <c r="G828" s="496" t="s">
        <v>2200</v>
      </c>
      <c r="H828" s="50" t="s">
        <v>2183</v>
      </c>
      <c r="I828" s="50" t="s">
        <v>329</v>
      </c>
      <c r="J828" s="74">
        <v>1</v>
      </c>
      <c r="K828" s="70">
        <v>45870</v>
      </c>
      <c r="L828" s="70">
        <v>46022</v>
      </c>
      <c r="M828" s="211">
        <f t="shared" si="39"/>
        <v>21.714285714285715</v>
      </c>
      <c r="N828" s="74">
        <v>1</v>
      </c>
      <c r="O828" s="50" t="s">
        <v>2184</v>
      </c>
      <c r="P828" s="51">
        <f t="shared" si="40"/>
        <v>1</v>
      </c>
      <c r="Q828" s="66" t="str" cm="1">
        <f t="array" aca="1" ref="Q828" ca="1">IF(ISNUMBER(P828),IF(P828=100%,"CUMPLIDA",IF(AND(ISNUMBER(L828),ISNUMBER(INDIRECT("FECHA_"&amp;$B828,1))), IF(L828&lt;=INDIRECT("FECHA_"&amp;$B828,1),"INCUMPLIDA","PROCESO"), "VERIFICAR FECHA")),"SIN VALOR AVANCE")</f>
        <v>CUMPLIDA</v>
      </c>
    </row>
    <row r="829" spans="1:17" ht="60">
      <c r="A829" s="56" t="s">
        <v>26</v>
      </c>
      <c r="B829" s="52" t="s">
        <v>1793</v>
      </c>
      <c r="C829" s="494"/>
      <c r="D829" s="494"/>
      <c r="E829" s="496"/>
      <c r="F829" s="496"/>
      <c r="G829" s="496"/>
      <c r="H829" s="50" t="s">
        <v>2185</v>
      </c>
      <c r="I829" s="50" t="s">
        <v>332</v>
      </c>
      <c r="J829" s="74">
        <v>1</v>
      </c>
      <c r="K829" s="70">
        <v>46023</v>
      </c>
      <c r="L829" s="70">
        <v>46054</v>
      </c>
      <c r="M829" s="211">
        <f t="shared" si="39"/>
        <v>4.4285714285714288</v>
      </c>
      <c r="N829" s="74">
        <v>0</v>
      </c>
      <c r="O829" s="50" t="s">
        <v>2186</v>
      </c>
      <c r="P829" s="51">
        <f t="shared" si="40"/>
        <v>0</v>
      </c>
      <c r="Q829" s="66" t="str" cm="1">
        <f t="array" aca="1" ref="Q829" ca="1">IF(ISNUMBER(P829),IF(P829=100%,"CUMPLIDA",IF(AND(ISNUMBER(L829),ISNUMBER(INDIRECT("FECHA_"&amp;$B829,1))), IF(L829&lt;=INDIRECT("FECHA_"&amp;$B829,1),"INCUMPLIDA","PROCESO"), "VERIFICAR FECHA")),"SIN VALOR AVANCE")</f>
        <v>PROCESO</v>
      </c>
    </row>
    <row r="830" spans="1:17" ht="75.75">
      <c r="A830" s="56" t="s">
        <v>26</v>
      </c>
      <c r="B830" s="52" t="s">
        <v>1793</v>
      </c>
      <c r="C830" s="494"/>
      <c r="D830" s="494"/>
      <c r="E830" s="496"/>
      <c r="F830" s="496"/>
      <c r="G830" s="63" t="s">
        <v>2201</v>
      </c>
      <c r="H830" s="50" t="s">
        <v>2202</v>
      </c>
      <c r="I830" s="50" t="s">
        <v>282</v>
      </c>
      <c r="J830" s="74">
        <v>1</v>
      </c>
      <c r="K830" s="70">
        <v>45870</v>
      </c>
      <c r="L830" s="70">
        <v>45961</v>
      </c>
      <c r="M830" s="211">
        <f t="shared" si="39"/>
        <v>13</v>
      </c>
      <c r="N830" s="74">
        <v>1</v>
      </c>
      <c r="O830" s="50" t="s">
        <v>2184</v>
      </c>
      <c r="P830" s="51">
        <f t="shared" si="40"/>
        <v>1</v>
      </c>
      <c r="Q830" s="66" t="str" cm="1">
        <f t="array" aca="1" ref="Q830" ca="1">IF(ISNUMBER(P830),IF(P830=100%,"CUMPLIDA",IF(AND(ISNUMBER(L830),ISNUMBER(INDIRECT("FECHA_"&amp;$B830,1))), IF(L830&lt;=INDIRECT("FECHA_"&amp;$B830,1),"INCUMPLIDA","PROCESO"), "VERIFICAR FECHA")),"SIN VALOR AVANCE")</f>
        <v>CUMPLIDA</v>
      </c>
    </row>
    <row r="831" spans="1:17" ht="165.75">
      <c r="A831" s="56" t="s">
        <v>26</v>
      </c>
      <c r="B831" s="52" t="s">
        <v>1793</v>
      </c>
      <c r="C831" s="494" t="s">
        <v>2203</v>
      </c>
      <c r="D831" s="494" t="s">
        <v>2204</v>
      </c>
      <c r="E831" s="502" t="s">
        <v>2205</v>
      </c>
      <c r="F831" s="496" t="s">
        <v>2206</v>
      </c>
      <c r="G831" s="497" t="s">
        <v>2207</v>
      </c>
      <c r="H831" s="54" t="s">
        <v>2208</v>
      </c>
      <c r="I831" s="50" t="s">
        <v>2209</v>
      </c>
      <c r="J831" s="74">
        <v>1</v>
      </c>
      <c r="K831" s="55">
        <v>45945</v>
      </c>
      <c r="L831" s="55">
        <v>46112</v>
      </c>
      <c r="M831" s="211">
        <f t="shared" si="39"/>
        <v>23.857142857142858</v>
      </c>
      <c r="N831" s="74">
        <v>0</v>
      </c>
      <c r="O831" s="50" t="s">
        <v>2210</v>
      </c>
      <c r="P831" s="51">
        <v>0</v>
      </c>
      <c r="Q831" s="66" t="s">
        <v>2211</v>
      </c>
    </row>
    <row r="832" spans="1:17" ht="165.75">
      <c r="A832" s="56" t="s">
        <v>26</v>
      </c>
      <c r="B832" s="52" t="s">
        <v>1793</v>
      </c>
      <c r="C832" s="494"/>
      <c r="D832" s="494"/>
      <c r="E832" s="502"/>
      <c r="F832" s="496"/>
      <c r="G832" s="498"/>
      <c r="H832" s="54" t="s">
        <v>2212</v>
      </c>
      <c r="I832" s="89" t="s">
        <v>2213</v>
      </c>
      <c r="J832" s="74">
        <v>1</v>
      </c>
      <c r="K832" s="55">
        <v>45945</v>
      </c>
      <c r="L832" s="55">
        <v>46173</v>
      </c>
      <c r="M832" s="211">
        <f t="shared" si="39"/>
        <v>32.571428571428569</v>
      </c>
      <c r="N832" s="74">
        <v>0</v>
      </c>
      <c r="O832" s="50" t="s">
        <v>2210</v>
      </c>
      <c r="P832" s="51">
        <v>0</v>
      </c>
      <c r="Q832" s="66" t="s">
        <v>2211</v>
      </c>
    </row>
    <row r="833" spans="1:17" ht="75">
      <c r="A833" s="75" t="s">
        <v>26</v>
      </c>
      <c r="B833" s="61" t="s">
        <v>1793</v>
      </c>
      <c r="C833" s="510" t="s">
        <v>1994</v>
      </c>
      <c r="D833" s="510" t="s">
        <v>2214</v>
      </c>
      <c r="E833" s="513" t="s">
        <v>2215</v>
      </c>
      <c r="F833" s="513" t="s">
        <v>2216</v>
      </c>
      <c r="G833" s="497" t="s">
        <v>2217</v>
      </c>
      <c r="H833" s="63" t="s">
        <v>2218</v>
      </c>
      <c r="I833" s="50" t="s">
        <v>2219</v>
      </c>
      <c r="J833" s="69">
        <v>7</v>
      </c>
      <c r="K833" s="70">
        <v>46023</v>
      </c>
      <c r="L833" s="70">
        <v>46234</v>
      </c>
      <c r="M833" s="66">
        <v>30</v>
      </c>
      <c r="N833" s="464">
        <v>0</v>
      </c>
      <c r="O833" s="50" t="s">
        <v>2220</v>
      </c>
      <c r="P833" s="51">
        <v>0</v>
      </c>
      <c r="Q833" s="66" t="s">
        <v>2211</v>
      </c>
    </row>
    <row r="834" spans="1:17" ht="90.75">
      <c r="A834" s="75" t="s">
        <v>26</v>
      </c>
      <c r="B834" s="61" t="s">
        <v>1793</v>
      </c>
      <c r="C834" s="511"/>
      <c r="D834" s="511" t="s">
        <v>2214</v>
      </c>
      <c r="E834" s="514"/>
      <c r="F834" s="514"/>
      <c r="G834" s="498"/>
      <c r="H834" s="63" t="s">
        <v>2221</v>
      </c>
      <c r="I834" s="50" t="s">
        <v>2222</v>
      </c>
      <c r="J834" s="69">
        <v>1</v>
      </c>
      <c r="K834" s="70">
        <v>46242</v>
      </c>
      <c r="L834" s="70">
        <v>46305</v>
      </c>
      <c r="M834" s="66">
        <v>9</v>
      </c>
      <c r="N834" s="464">
        <v>0</v>
      </c>
      <c r="O834" s="50" t="s">
        <v>2223</v>
      </c>
      <c r="P834" s="51">
        <v>0</v>
      </c>
      <c r="Q834" s="66" t="s">
        <v>2211</v>
      </c>
    </row>
    <row r="835" spans="1:17" ht="120">
      <c r="A835" s="75" t="s">
        <v>26</v>
      </c>
      <c r="B835" s="61" t="s">
        <v>1793</v>
      </c>
      <c r="C835" s="511"/>
      <c r="D835" s="511" t="s">
        <v>2224</v>
      </c>
      <c r="E835" s="514"/>
      <c r="F835" s="514"/>
      <c r="G835" s="466" t="s">
        <v>2225</v>
      </c>
      <c r="H835" s="466" t="s">
        <v>2226</v>
      </c>
      <c r="I835" s="459" t="s">
        <v>2227</v>
      </c>
      <c r="J835" s="69">
        <v>2</v>
      </c>
      <c r="K835" s="70">
        <v>46054</v>
      </c>
      <c r="L835" s="70">
        <v>46142</v>
      </c>
      <c r="M835" s="460">
        <v>13</v>
      </c>
      <c r="N835" s="464">
        <v>0</v>
      </c>
      <c r="O835" s="50" t="s">
        <v>2220</v>
      </c>
      <c r="P835" s="51">
        <v>0</v>
      </c>
      <c r="Q835" s="66" t="s">
        <v>2211</v>
      </c>
    </row>
    <row r="836" spans="1:17" ht="75.75">
      <c r="A836" s="75" t="s">
        <v>26</v>
      </c>
      <c r="B836" s="61" t="s">
        <v>1793</v>
      </c>
      <c r="C836" s="511"/>
      <c r="D836" s="511" t="s">
        <v>2224</v>
      </c>
      <c r="E836" s="514"/>
      <c r="F836" s="514"/>
      <c r="G836" s="497" t="s">
        <v>2228</v>
      </c>
      <c r="H836" s="63" t="s">
        <v>2229</v>
      </c>
      <c r="I836" s="50" t="s">
        <v>2230</v>
      </c>
      <c r="J836" s="69">
        <v>4</v>
      </c>
      <c r="K836" s="70">
        <v>46082</v>
      </c>
      <c r="L836" s="70">
        <v>46234</v>
      </c>
      <c r="M836" s="66">
        <v>32</v>
      </c>
      <c r="N836" s="464">
        <v>0</v>
      </c>
      <c r="O836" s="50" t="s">
        <v>2231</v>
      </c>
      <c r="P836" s="51">
        <v>0</v>
      </c>
      <c r="Q836" s="66" t="s">
        <v>2211</v>
      </c>
    </row>
    <row r="837" spans="1:17" ht="75">
      <c r="A837" s="75" t="s">
        <v>26</v>
      </c>
      <c r="B837" s="61" t="s">
        <v>1793</v>
      </c>
      <c r="C837" s="511"/>
      <c r="D837" s="511" t="s">
        <v>2214</v>
      </c>
      <c r="E837" s="514"/>
      <c r="F837" s="514"/>
      <c r="G837" s="498"/>
      <c r="H837" s="63" t="s">
        <v>2232</v>
      </c>
      <c r="I837" s="50" t="s">
        <v>2233</v>
      </c>
      <c r="J837" s="64">
        <v>1</v>
      </c>
      <c r="K837" s="70">
        <v>46054</v>
      </c>
      <c r="L837" s="70">
        <v>46234</v>
      </c>
      <c r="M837" s="66">
        <v>26</v>
      </c>
      <c r="N837" s="465">
        <v>1</v>
      </c>
      <c r="O837" s="50" t="s">
        <v>2234</v>
      </c>
      <c r="P837" s="51">
        <v>0</v>
      </c>
      <c r="Q837" s="66" t="s">
        <v>2211</v>
      </c>
    </row>
    <row r="838" spans="1:17" ht="120">
      <c r="A838" s="75" t="s">
        <v>26</v>
      </c>
      <c r="B838" s="61" t="s">
        <v>1793</v>
      </c>
      <c r="C838" s="512"/>
      <c r="D838" s="512" t="s">
        <v>2214</v>
      </c>
      <c r="E838" s="515"/>
      <c r="F838" s="515"/>
      <c r="G838" s="466" t="s">
        <v>2235</v>
      </c>
      <c r="H838" s="466" t="s">
        <v>2236</v>
      </c>
      <c r="I838" s="459" t="s">
        <v>2237</v>
      </c>
      <c r="J838" s="69">
        <v>10</v>
      </c>
      <c r="K838" s="461">
        <v>46054</v>
      </c>
      <c r="L838" s="462">
        <v>46356</v>
      </c>
      <c r="M838" s="460">
        <v>42</v>
      </c>
      <c r="N838" s="464">
        <v>0</v>
      </c>
      <c r="O838" s="50" t="s">
        <v>191</v>
      </c>
      <c r="P838" s="51">
        <v>0</v>
      </c>
      <c r="Q838" s="66" t="s">
        <v>2211</v>
      </c>
    </row>
    <row r="839" spans="1:17" ht="135.75">
      <c r="A839" s="75" t="s">
        <v>432</v>
      </c>
      <c r="B839" s="61" t="s">
        <v>1793</v>
      </c>
      <c r="C839" s="494" t="s">
        <v>1961</v>
      </c>
      <c r="D839" s="494" t="s">
        <v>2238</v>
      </c>
      <c r="E839" s="496" t="s">
        <v>2239</v>
      </c>
      <c r="F839" s="496" t="s">
        <v>2240</v>
      </c>
      <c r="G839" s="63" t="s">
        <v>2241</v>
      </c>
      <c r="H839" s="50" t="s">
        <v>2242</v>
      </c>
      <c r="I839" s="50" t="s">
        <v>2243</v>
      </c>
      <c r="J839" s="74">
        <v>4</v>
      </c>
      <c r="K839" s="82">
        <v>45839</v>
      </c>
      <c r="L839" s="82">
        <v>46203</v>
      </c>
      <c r="M839" s="211">
        <f t="shared" ref="M839:M851" si="41">(L839-K839)/7</f>
        <v>52</v>
      </c>
      <c r="N839" s="69">
        <v>2</v>
      </c>
      <c r="O839" s="50" t="s">
        <v>2244</v>
      </c>
      <c r="P839" s="51">
        <f t="shared" ref="P839:P856" si="42">N839/J839</f>
        <v>0.5</v>
      </c>
      <c r="Q839" s="66" t="str" cm="1">
        <f t="array" aca="1" ref="Q839" ca="1">IF(ISNUMBER(P839),IF(P839=100%,"CUMPLIDA",IF(AND(ISNUMBER(L839),ISNUMBER(INDIRECT("FECHA_"&amp;$B839,1))), IF(L839&lt;=INDIRECT("FECHA_"&amp;$B839,1),"INCUMPLIDA","PROCESO"), "VERIFICAR FECHA")),"SIN VALOR AVANCE")</f>
        <v>PROCESO</v>
      </c>
    </row>
    <row r="840" spans="1:17" ht="105.75">
      <c r="A840" s="75" t="s">
        <v>432</v>
      </c>
      <c r="B840" s="61" t="s">
        <v>1793</v>
      </c>
      <c r="C840" s="494"/>
      <c r="D840" s="494"/>
      <c r="E840" s="496"/>
      <c r="F840" s="496"/>
      <c r="G840" s="496" t="s">
        <v>2245</v>
      </c>
      <c r="H840" s="50" t="s">
        <v>2246</v>
      </c>
      <c r="I840" s="50" t="s">
        <v>2247</v>
      </c>
      <c r="J840" s="74">
        <v>1</v>
      </c>
      <c r="K840" s="70">
        <v>45839</v>
      </c>
      <c r="L840" s="82">
        <v>45868</v>
      </c>
      <c r="M840" s="211">
        <f t="shared" si="41"/>
        <v>4.1428571428571432</v>
      </c>
      <c r="N840" s="69">
        <v>1</v>
      </c>
      <c r="O840" s="50" t="s">
        <v>2248</v>
      </c>
      <c r="P840" s="51">
        <f t="shared" si="42"/>
        <v>1</v>
      </c>
      <c r="Q840" s="66" t="str" cm="1">
        <f t="array" aca="1" ref="Q840" ca="1">IF(ISNUMBER(P840),IF(P840=100%,"CUMPLIDA",IF(AND(ISNUMBER(L840),ISNUMBER(INDIRECT("FECHA_"&amp;$B840,1))), IF(L840&lt;=INDIRECT("FECHA_"&amp;$B840,1),"INCUMPLIDA","PROCESO"), "VERIFICAR FECHA")),"SIN VALOR AVANCE")</f>
        <v>CUMPLIDA</v>
      </c>
    </row>
    <row r="841" spans="1:17" ht="180">
      <c r="A841" s="75" t="s">
        <v>432</v>
      </c>
      <c r="B841" s="61" t="s">
        <v>1793</v>
      </c>
      <c r="C841" s="494"/>
      <c r="D841" s="494"/>
      <c r="E841" s="496"/>
      <c r="F841" s="496"/>
      <c r="G841" s="496"/>
      <c r="H841" s="50" t="s">
        <v>2249</v>
      </c>
      <c r="I841" s="50" t="s">
        <v>2250</v>
      </c>
      <c r="J841" s="74">
        <v>2</v>
      </c>
      <c r="K841" s="70">
        <v>45870</v>
      </c>
      <c r="L841" s="70">
        <v>45930</v>
      </c>
      <c r="M841" s="211">
        <f t="shared" si="41"/>
        <v>8.5714285714285712</v>
      </c>
      <c r="N841" s="69">
        <v>2</v>
      </c>
      <c r="O841" s="50" t="s">
        <v>2251</v>
      </c>
      <c r="P841" s="51">
        <f t="shared" si="42"/>
        <v>1</v>
      </c>
      <c r="Q841" s="66" t="str" cm="1">
        <f t="array" aca="1" ref="Q841" ca="1">IF(ISNUMBER(P841),IF(P841=100%,"CUMPLIDA",IF(AND(ISNUMBER(L841),ISNUMBER(INDIRECT("FECHA_"&amp;$B841,1))), IF(L841&lt;=INDIRECT("FECHA_"&amp;$B841,1),"INCUMPLIDA","PROCESO"), "VERIFICAR FECHA")),"SIN VALOR AVANCE")</f>
        <v>CUMPLIDA</v>
      </c>
    </row>
    <row r="842" spans="1:17" ht="75">
      <c r="A842" s="75" t="s">
        <v>432</v>
      </c>
      <c r="B842" s="61" t="s">
        <v>1793</v>
      </c>
      <c r="C842" s="494"/>
      <c r="D842" s="494"/>
      <c r="E842" s="496"/>
      <c r="F842" s="496"/>
      <c r="G842" s="63" t="s">
        <v>2252</v>
      </c>
      <c r="H842" s="50" t="s">
        <v>2253</v>
      </c>
      <c r="I842" s="50" t="s">
        <v>2254</v>
      </c>
      <c r="J842" s="74">
        <v>1</v>
      </c>
      <c r="K842" s="70">
        <v>45839</v>
      </c>
      <c r="L842" s="70">
        <v>45899</v>
      </c>
      <c r="M842" s="211">
        <f t="shared" si="41"/>
        <v>8.5714285714285712</v>
      </c>
      <c r="N842" s="69">
        <v>1</v>
      </c>
      <c r="O842" s="50" t="s">
        <v>2255</v>
      </c>
      <c r="P842" s="51">
        <f t="shared" si="42"/>
        <v>1</v>
      </c>
      <c r="Q842" s="66" t="str" cm="1">
        <f t="array" aca="1" ref="Q842" ca="1">IF(ISNUMBER(P842),IF(P842=100%,"CUMPLIDA",IF(AND(ISNUMBER(L842),ISNUMBER(INDIRECT("FECHA_"&amp;$B842,1))), IF(L842&lt;=INDIRECT("FECHA_"&amp;$B842,1),"INCUMPLIDA","PROCESO"), "VERIFICAR FECHA")),"SIN VALOR AVANCE")</f>
        <v>CUMPLIDA</v>
      </c>
    </row>
    <row r="843" spans="1:17" ht="60">
      <c r="A843" s="75" t="s">
        <v>432</v>
      </c>
      <c r="B843" s="61" t="s">
        <v>1793</v>
      </c>
      <c r="C843" s="494"/>
      <c r="D843" s="494"/>
      <c r="E843" s="496"/>
      <c r="F843" s="496"/>
      <c r="G843" s="63" t="s">
        <v>2256</v>
      </c>
      <c r="H843" s="50" t="s">
        <v>2257</v>
      </c>
      <c r="I843" s="50" t="s">
        <v>2258</v>
      </c>
      <c r="J843" s="74">
        <v>1</v>
      </c>
      <c r="K843" s="82">
        <v>45899</v>
      </c>
      <c r="L843" s="82">
        <v>45930</v>
      </c>
      <c r="M843" s="211">
        <f t="shared" si="41"/>
        <v>4.4285714285714288</v>
      </c>
      <c r="N843" s="69">
        <v>1</v>
      </c>
      <c r="O843" s="50" t="s">
        <v>2255</v>
      </c>
      <c r="P843" s="51">
        <f t="shared" si="42"/>
        <v>1</v>
      </c>
      <c r="Q843" s="66" t="str" cm="1">
        <f t="array" aca="1" ref="Q843" ca="1">IF(ISNUMBER(P843),IF(P843=100%,"CUMPLIDA",IF(AND(ISNUMBER(L843),ISNUMBER(INDIRECT("FECHA_"&amp;$B843,1))), IF(L843&lt;=INDIRECT("FECHA_"&amp;$B843,1),"INCUMPLIDA","PROCESO"), "VERIFICAR FECHA")),"SIN VALOR AVANCE")</f>
        <v>CUMPLIDA</v>
      </c>
    </row>
    <row r="844" spans="1:17" ht="105.75">
      <c r="A844" s="75" t="s">
        <v>432</v>
      </c>
      <c r="B844" s="61" t="s">
        <v>1793</v>
      </c>
      <c r="C844" s="494" t="s">
        <v>1961</v>
      </c>
      <c r="D844" s="494" t="s">
        <v>2259</v>
      </c>
      <c r="E844" s="496" t="s">
        <v>2260</v>
      </c>
      <c r="F844" s="496" t="s">
        <v>2261</v>
      </c>
      <c r="G844" s="496" t="s">
        <v>2262</v>
      </c>
      <c r="H844" s="50" t="s">
        <v>2263</v>
      </c>
      <c r="I844" s="50" t="s">
        <v>2264</v>
      </c>
      <c r="J844" s="74">
        <v>2</v>
      </c>
      <c r="K844" s="70">
        <v>45839</v>
      </c>
      <c r="L844" s="70">
        <v>46022</v>
      </c>
      <c r="M844" s="211">
        <f t="shared" si="41"/>
        <v>26.142857142857142</v>
      </c>
      <c r="N844" s="69">
        <v>2</v>
      </c>
      <c r="O844" s="50" t="s">
        <v>2265</v>
      </c>
      <c r="P844" s="51">
        <f t="shared" si="42"/>
        <v>1</v>
      </c>
      <c r="Q844" s="66" t="str" cm="1">
        <f t="array" aca="1" ref="Q844" ca="1">IF(ISNUMBER(P844),IF(P844=100%,"CUMPLIDA",IF(AND(ISNUMBER(L844),ISNUMBER(INDIRECT("FECHA_"&amp;$B844,1))), IF(L844&lt;=INDIRECT("FECHA_"&amp;$B844,1),"INCUMPLIDA","PROCESO"), "VERIFICAR FECHA")),"SIN VALOR AVANCE")</f>
        <v>CUMPLIDA</v>
      </c>
    </row>
    <row r="845" spans="1:17" ht="105.75">
      <c r="A845" s="75" t="s">
        <v>432</v>
      </c>
      <c r="B845" s="61" t="s">
        <v>1793</v>
      </c>
      <c r="C845" s="494"/>
      <c r="D845" s="494"/>
      <c r="E845" s="496"/>
      <c r="F845" s="496"/>
      <c r="G845" s="496"/>
      <c r="H845" s="50" t="s">
        <v>2266</v>
      </c>
      <c r="I845" s="50" t="s">
        <v>2267</v>
      </c>
      <c r="J845" s="74">
        <v>2</v>
      </c>
      <c r="K845" s="70">
        <v>45839</v>
      </c>
      <c r="L845" s="70">
        <v>46022</v>
      </c>
      <c r="M845" s="211">
        <f t="shared" si="41"/>
        <v>26.142857142857142</v>
      </c>
      <c r="N845" s="69">
        <v>2</v>
      </c>
      <c r="O845" s="50" t="s">
        <v>2265</v>
      </c>
      <c r="P845" s="51">
        <f t="shared" si="42"/>
        <v>1</v>
      </c>
      <c r="Q845" s="66" t="str" cm="1">
        <f t="array" aca="1" ref="Q845" ca="1">IF(ISNUMBER(P845),IF(P845=100%,"CUMPLIDA",IF(AND(ISNUMBER(L845),ISNUMBER(INDIRECT("FECHA_"&amp;$B845,1))), IF(L845&lt;=INDIRECT("FECHA_"&amp;$B845,1),"INCUMPLIDA","PROCESO"), "VERIFICAR FECHA")),"SIN VALOR AVANCE")</f>
        <v>CUMPLIDA</v>
      </c>
    </row>
    <row r="846" spans="1:17" ht="105.75">
      <c r="A846" s="75" t="s">
        <v>432</v>
      </c>
      <c r="B846" s="61" t="s">
        <v>1793</v>
      </c>
      <c r="C846" s="494"/>
      <c r="D846" s="494"/>
      <c r="E846" s="496"/>
      <c r="F846" s="496"/>
      <c r="G846" s="496" t="s">
        <v>2268</v>
      </c>
      <c r="H846" s="50" t="s">
        <v>2269</v>
      </c>
      <c r="I846" s="50" t="s">
        <v>2270</v>
      </c>
      <c r="J846" s="74">
        <v>4</v>
      </c>
      <c r="K846" s="70">
        <v>45839</v>
      </c>
      <c r="L846" s="70">
        <v>46218</v>
      </c>
      <c r="M846" s="211">
        <f t="shared" si="41"/>
        <v>54.142857142857146</v>
      </c>
      <c r="N846" s="69">
        <v>2</v>
      </c>
      <c r="O846" s="50" t="s">
        <v>2265</v>
      </c>
      <c r="P846" s="51">
        <f t="shared" si="42"/>
        <v>0.5</v>
      </c>
      <c r="Q846" s="66" t="str" cm="1">
        <f t="array" aca="1" ref="Q846" ca="1">IF(ISNUMBER(P846),IF(P846=100%,"CUMPLIDA",IF(AND(ISNUMBER(L846),ISNUMBER(INDIRECT("FECHA_"&amp;$B846,1))), IF(L846&lt;=INDIRECT("FECHA_"&amp;$B846,1),"INCUMPLIDA","PROCESO"), "VERIFICAR FECHA")),"SIN VALOR AVANCE")</f>
        <v>PROCESO</v>
      </c>
    </row>
    <row r="847" spans="1:17" ht="105.75">
      <c r="A847" s="75" t="s">
        <v>432</v>
      </c>
      <c r="B847" s="61" t="s">
        <v>1793</v>
      </c>
      <c r="C847" s="494"/>
      <c r="D847" s="494"/>
      <c r="E847" s="496"/>
      <c r="F847" s="496"/>
      <c r="G847" s="496"/>
      <c r="H847" s="50" t="s">
        <v>2271</v>
      </c>
      <c r="I847" s="50" t="s">
        <v>2270</v>
      </c>
      <c r="J847" s="74">
        <v>4</v>
      </c>
      <c r="K847" s="70">
        <v>45839</v>
      </c>
      <c r="L847" s="70">
        <v>46218</v>
      </c>
      <c r="M847" s="211">
        <f t="shared" si="41"/>
        <v>54.142857142857146</v>
      </c>
      <c r="N847" s="69">
        <v>2</v>
      </c>
      <c r="O847" s="50" t="s">
        <v>2265</v>
      </c>
      <c r="P847" s="51">
        <f t="shared" si="42"/>
        <v>0.5</v>
      </c>
      <c r="Q847" s="66" t="str" cm="1">
        <f t="array" aca="1" ref="Q847" ca="1">IF(ISNUMBER(P847),IF(P847=100%,"CUMPLIDA",IF(AND(ISNUMBER(L847),ISNUMBER(INDIRECT("FECHA_"&amp;$B847,1))), IF(L847&lt;=INDIRECT("FECHA_"&amp;$B847,1),"INCUMPLIDA","PROCESO"), "VERIFICAR FECHA")),"SIN VALOR AVANCE")</f>
        <v>PROCESO</v>
      </c>
    </row>
    <row r="848" spans="1:17" ht="60">
      <c r="A848" s="75" t="s">
        <v>432</v>
      </c>
      <c r="B848" s="61" t="s">
        <v>1793</v>
      </c>
      <c r="C848" s="495" t="s">
        <v>2272</v>
      </c>
      <c r="D848" s="494" t="s">
        <v>2273</v>
      </c>
      <c r="E848" s="517" t="s">
        <v>2274</v>
      </c>
      <c r="F848" s="517" t="s">
        <v>2275</v>
      </c>
      <c r="G848" s="496" t="s">
        <v>2276</v>
      </c>
      <c r="H848" s="54" t="s">
        <v>2277</v>
      </c>
      <c r="I848" s="50" t="s">
        <v>453</v>
      </c>
      <c r="J848" s="74">
        <v>1</v>
      </c>
      <c r="K848" s="58">
        <v>46006</v>
      </c>
      <c r="L848" s="58">
        <v>46053</v>
      </c>
      <c r="M848" s="316">
        <f t="shared" si="41"/>
        <v>6.7142857142857144</v>
      </c>
      <c r="N848" s="69">
        <v>0</v>
      </c>
      <c r="O848" s="50" t="s">
        <v>2278</v>
      </c>
      <c r="P848" s="51">
        <f t="shared" si="42"/>
        <v>0</v>
      </c>
      <c r="Q848" s="66" t="str" cm="1">
        <f t="array" aca="1" ref="Q848" ca="1">IF(ISNUMBER(P848),IF(P848=100%,"CUMPLIDA",IF(AND(ISNUMBER(L848),ISNUMBER(INDIRECT("FECHA_"&amp;$B848,1))), IF(L848&lt;=INDIRECT("FECHA_"&amp;$B848,1),"INCUMPLIDA","PROCESO"), "VERIFICAR FECHA")),"SIN VALOR AVANCE")</f>
        <v>PROCESO</v>
      </c>
    </row>
    <row r="849" spans="1:17" ht="120">
      <c r="A849" s="75" t="s">
        <v>432</v>
      </c>
      <c r="B849" s="61" t="s">
        <v>1793</v>
      </c>
      <c r="C849" s="495"/>
      <c r="D849" s="494"/>
      <c r="E849" s="517"/>
      <c r="F849" s="517"/>
      <c r="G849" s="496"/>
      <c r="H849" s="54" t="s">
        <v>2279</v>
      </c>
      <c r="I849" s="50" t="s">
        <v>2280</v>
      </c>
      <c r="J849" s="74">
        <v>1</v>
      </c>
      <c r="K849" s="58">
        <v>46054</v>
      </c>
      <c r="L849" s="58">
        <v>46203</v>
      </c>
      <c r="M849" s="316">
        <f t="shared" si="41"/>
        <v>21.285714285714285</v>
      </c>
      <c r="N849" s="69">
        <v>0</v>
      </c>
      <c r="O849" s="50" t="s">
        <v>2281</v>
      </c>
      <c r="P849" s="51">
        <f t="shared" si="42"/>
        <v>0</v>
      </c>
      <c r="Q849" s="66" t="str" cm="1">
        <f t="array" aca="1" ref="Q849" ca="1">IF(ISNUMBER(P849),IF(P849=100%,"CUMPLIDA",IF(AND(ISNUMBER(L849),ISNUMBER(INDIRECT("FECHA_"&amp;$B849,1))), IF(L849&lt;=INDIRECT("FECHA_"&amp;$B849,1),"INCUMPLIDA","PROCESO"), "VERIFICAR FECHA")),"SIN VALOR AVANCE")</f>
        <v>PROCESO</v>
      </c>
    </row>
    <row r="850" spans="1:17" ht="45.75">
      <c r="A850" s="75" t="s">
        <v>432</v>
      </c>
      <c r="B850" s="61" t="s">
        <v>1793</v>
      </c>
      <c r="C850" s="495"/>
      <c r="D850" s="494"/>
      <c r="E850" s="517"/>
      <c r="F850" s="517"/>
      <c r="G850" s="517" t="s">
        <v>2282</v>
      </c>
      <c r="H850" s="54" t="s">
        <v>2283</v>
      </c>
      <c r="I850" s="50" t="s">
        <v>2284</v>
      </c>
      <c r="J850" s="74">
        <v>1</v>
      </c>
      <c r="K850" s="58">
        <v>46023</v>
      </c>
      <c r="L850" s="58">
        <v>46173</v>
      </c>
      <c r="M850" s="316">
        <f t="shared" si="41"/>
        <v>21.428571428571427</v>
      </c>
      <c r="N850" s="69">
        <v>0</v>
      </c>
      <c r="O850" s="50" t="s">
        <v>2281</v>
      </c>
      <c r="P850" s="51">
        <f t="shared" si="42"/>
        <v>0</v>
      </c>
      <c r="Q850" s="66" t="str" cm="1">
        <f t="array" aca="1" ref="Q850" ca="1">IF(ISNUMBER(P850),IF(P850=100%,"CUMPLIDA",IF(AND(ISNUMBER(L850),ISNUMBER(INDIRECT("FECHA_"&amp;$B850,1))), IF(L850&lt;=INDIRECT("FECHA_"&amp;$B850,1),"INCUMPLIDA","PROCESO"), "VERIFICAR FECHA")),"SIN VALOR AVANCE")</f>
        <v>PROCESO</v>
      </c>
    </row>
    <row r="851" spans="1:17" ht="105">
      <c r="A851" s="75" t="s">
        <v>432</v>
      </c>
      <c r="B851" s="61" t="s">
        <v>1793</v>
      </c>
      <c r="C851" s="495"/>
      <c r="D851" s="494"/>
      <c r="E851" s="517"/>
      <c r="F851" s="517"/>
      <c r="G851" s="517"/>
      <c r="H851" s="54" t="s">
        <v>2285</v>
      </c>
      <c r="I851" s="50" t="s">
        <v>453</v>
      </c>
      <c r="J851" s="74">
        <v>1</v>
      </c>
      <c r="K851" s="58">
        <v>46174</v>
      </c>
      <c r="L851" s="58">
        <v>46234</v>
      </c>
      <c r="M851" s="316">
        <f t="shared" si="41"/>
        <v>8.5714285714285712</v>
      </c>
      <c r="N851" s="69">
        <v>0</v>
      </c>
      <c r="O851" s="50" t="s">
        <v>2281</v>
      </c>
      <c r="P851" s="51">
        <f t="shared" si="42"/>
        <v>0</v>
      </c>
      <c r="Q851" s="66" t="str" cm="1">
        <f t="array" aca="1" ref="Q851" ca="1">IF(ISNUMBER(P851),IF(P851=100%,"CUMPLIDA",IF(AND(ISNUMBER(L851),ISNUMBER(INDIRECT("FECHA_"&amp;$B851,1))), IF(L851&lt;=INDIRECT("FECHA_"&amp;$B851,1),"INCUMPLIDA","PROCESO"), "VERIFICAR FECHA")),"SIN VALOR AVANCE")</f>
        <v>PROCESO</v>
      </c>
    </row>
    <row r="852" spans="1:17" ht="120.75">
      <c r="A852" s="75" t="s">
        <v>432</v>
      </c>
      <c r="B852" s="61" t="s">
        <v>1793</v>
      </c>
      <c r="C852" s="495"/>
      <c r="D852" s="494"/>
      <c r="E852" s="517"/>
      <c r="F852" s="517"/>
      <c r="G852" s="517"/>
      <c r="H852" s="54" t="s">
        <v>2286</v>
      </c>
      <c r="I852" s="50" t="s">
        <v>644</v>
      </c>
      <c r="J852" s="74">
        <v>1</v>
      </c>
      <c r="K852" s="58">
        <v>46235</v>
      </c>
      <c r="L852" s="58">
        <v>46387</v>
      </c>
      <c r="M852" s="316">
        <f t="shared" ref="M852:M915" si="43">(L852-K852)/7</f>
        <v>21.714285714285715</v>
      </c>
      <c r="N852" s="69">
        <v>0</v>
      </c>
      <c r="O852" s="50" t="s">
        <v>2287</v>
      </c>
      <c r="P852" s="51">
        <f t="shared" si="42"/>
        <v>0</v>
      </c>
      <c r="Q852" s="66" t="str" cm="1">
        <f t="array" aca="1" ref="Q852" ca="1">IF(ISNUMBER(P852),IF(P852=100%,"CUMPLIDA",IF(AND(ISNUMBER(L852),ISNUMBER(INDIRECT("FECHA_"&amp;$B852,1))), IF(L852&lt;=INDIRECT("FECHA_"&amp;$B852,1),"INCUMPLIDA","PROCESO"), "VERIFICAR FECHA")),"SIN VALOR AVANCE")</f>
        <v>PROCESO</v>
      </c>
    </row>
    <row r="853" spans="1:17" ht="105">
      <c r="A853" s="75" t="s">
        <v>432</v>
      </c>
      <c r="B853" s="61" t="s">
        <v>1793</v>
      </c>
      <c r="C853" s="495"/>
      <c r="D853" s="494" t="s">
        <v>2273</v>
      </c>
      <c r="E853" s="496" t="s">
        <v>2288</v>
      </c>
      <c r="F853" s="517" t="s">
        <v>2289</v>
      </c>
      <c r="G853" s="517" t="s">
        <v>2290</v>
      </c>
      <c r="H853" s="54" t="s">
        <v>2291</v>
      </c>
      <c r="I853" s="50" t="s">
        <v>2292</v>
      </c>
      <c r="J853" s="74">
        <v>1</v>
      </c>
      <c r="K853" s="58">
        <v>46174</v>
      </c>
      <c r="L853" s="58">
        <v>46234</v>
      </c>
      <c r="M853" s="316">
        <f t="shared" si="43"/>
        <v>8.5714285714285712</v>
      </c>
      <c r="N853" s="69">
        <v>0</v>
      </c>
      <c r="O853" s="50" t="s">
        <v>2281</v>
      </c>
      <c r="P853" s="51">
        <f t="shared" si="42"/>
        <v>0</v>
      </c>
      <c r="Q853" s="66" t="str" cm="1">
        <f t="array" aca="1" ref="Q853" ca="1">IF(ISNUMBER(P853),IF(P853=100%,"CUMPLIDA",IF(AND(ISNUMBER(L853),ISNUMBER(INDIRECT("FECHA_"&amp;$B853,1))), IF(L853&lt;=INDIRECT("FECHA_"&amp;$B853,1),"INCUMPLIDA","PROCESO"), "VERIFICAR FECHA")),"SIN VALOR AVANCE")</f>
        <v>PROCESO</v>
      </c>
    </row>
    <row r="854" spans="1:17" ht="120.75">
      <c r="A854" s="75" t="s">
        <v>432</v>
      </c>
      <c r="B854" s="61" t="s">
        <v>1793</v>
      </c>
      <c r="C854" s="495"/>
      <c r="D854" s="494"/>
      <c r="E854" s="496"/>
      <c r="F854" s="517"/>
      <c r="G854" s="517"/>
      <c r="H854" s="54" t="s">
        <v>2293</v>
      </c>
      <c r="I854" s="50" t="s">
        <v>644</v>
      </c>
      <c r="J854" s="74">
        <v>1</v>
      </c>
      <c r="K854" s="58">
        <v>46235</v>
      </c>
      <c r="L854" s="58">
        <v>46387</v>
      </c>
      <c r="M854" s="316">
        <f t="shared" si="43"/>
        <v>21.714285714285715</v>
      </c>
      <c r="N854" s="69">
        <v>0</v>
      </c>
      <c r="O854" s="50" t="s">
        <v>2287</v>
      </c>
      <c r="P854" s="51">
        <f t="shared" si="42"/>
        <v>0</v>
      </c>
      <c r="Q854" s="66" t="str" cm="1">
        <f t="array" aca="1" ref="Q854" ca="1">IF(ISNUMBER(P854),IF(P854=100%,"CUMPLIDA",IF(AND(ISNUMBER(L854),ISNUMBER(INDIRECT("FECHA_"&amp;$B854,1))), IF(L854&lt;=INDIRECT("FECHA_"&amp;$B854,1),"INCUMPLIDA","PROCESO"), "VERIFICAR FECHA")),"SIN VALOR AVANCE")</f>
        <v>PROCESO</v>
      </c>
    </row>
    <row r="855" spans="1:17" ht="150">
      <c r="A855" s="75" t="s">
        <v>432</v>
      </c>
      <c r="B855" s="61" t="s">
        <v>1793</v>
      </c>
      <c r="C855" s="495"/>
      <c r="D855" s="494"/>
      <c r="E855" s="496"/>
      <c r="F855" s="517"/>
      <c r="G855" s="53" t="s">
        <v>2294</v>
      </c>
      <c r="H855" s="54" t="s">
        <v>2295</v>
      </c>
      <c r="I855" s="50" t="s">
        <v>2296</v>
      </c>
      <c r="J855" s="74">
        <v>2</v>
      </c>
      <c r="K855" s="58">
        <v>46054</v>
      </c>
      <c r="L855" s="58">
        <v>46173</v>
      </c>
      <c r="M855" s="316">
        <f t="shared" si="43"/>
        <v>17</v>
      </c>
      <c r="N855" s="69">
        <v>0</v>
      </c>
      <c r="O855" s="50" t="s">
        <v>2297</v>
      </c>
      <c r="P855" s="51">
        <f t="shared" si="42"/>
        <v>0</v>
      </c>
      <c r="Q855" s="66" t="str" cm="1">
        <f t="array" aca="1" ref="Q855" ca="1">IF(ISNUMBER(P855),IF(P855=100%,"CUMPLIDA",IF(AND(ISNUMBER(L855),ISNUMBER(INDIRECT("FECHA_"&amp;$B855,1))), IF(L855&lt;=INDIRECT("FECHA_"&amp;$B855,1),"INCUMPLIDA","PROCESO"), "VERIFICAR FECHA")),"SIN VALOR AVANCE")</f>
        <v>PROCESO</v>
      </c>
    </row>
    <row r="856" spans="1:17" ht="75.75">
      <c r="A856" s="75" t="s">
        <v>432</v>
      </c>
      <c r="B856" s="61" t="s">
        <v>1793</v>
      </c>
      <c r="C856" s="495"/>
      <c r="D856" s="494"/>
      <c r="E856" s="496"/>
      <c r="F856" s="517"/>
      <c r="G856" s="53" t="s">
        <v>2298</v>
      </c>
      <c r="H856" s="54" t="s">
        <v>2299</v>
      </c>
      <c r="I856" s="50" t="s">
        <v>2300</v>
      </c>
      <c r="J856" s="74">
        <v>4</v>
      </c>
      <c r="K856" s="58">
        <v>46174</v>
      </c>
      <c r="L856" s="58">
        <v>46538</v>
      </c>
      <c r="M856" s="316">
        <f t="shared" si="43"/>
        <v>52</v>
      </c>
      <c r="N856" s="69">
        <v>0</v>
      </c>
      <c r="O856" s="50" t="s">
        <v>2297</v>
      </c>
      <c r="P856" s="51">
        <f t="shared" si="42"/>
        <v>0</v>
      </c>
      <c r="Q856" s="66" t="str" cm="1">
        <f t="array" aca="1" ref="Q856" ca="1">IF(ISNUMBER(P856),IF(P856=100%,"CUMPLIDA",IF(AND(ISNUMBER(L856),ISNUMBER(INDIRECT("FECHA_"&amp;$B856,1))), IF(L856&lt;=INDIRECT("FECHA_"&amp;$B856,1),"INCUMPLIDA","PROCESO"), "VERIFICAR FECHA")),"SIN VALOR AVANCE")</f>
        <v>PROCESO</v>
      </c>
    </row>
    <row r="857" spans="1:17" ht="90">
      <c r="A857" s="75" t="s">
        <v>432</v>
      </c>
      <c r="B857" s="61" t="s">
        <v>1793</v>
      </c>
      <c r="C857" s="510" t="s">
        <v>1994</v>
      </c>
      <c r="D857" s="510" t="s">
        <v>2301</v>
      </c>
      <c r="E857" s="513" t="s">
        <v>2302</v>
      </c>
      <c r="F857" s="513" t="s">
        <v>2303</v>
      </c>
      <c r="G857" s="497" t="s">
        <v>2304</v>
      </c>
      <c r="H857" s="63" t="s">
        <v>2305</v>
      </c>
      <c r="I857" s="50" t="s">
        <v>2306</v>
      </c>
      <c r="J857" s="69">
        <v>1</v>
      </c>
      <c r="K857" s="70">
        <v>46052</v>
      </c>
      <c r="L857" s="70">
        <v>46081</v>
      </c>
      <c r="M857" s="211">
        <f t="shared" si="43"/>
        <v>4.1428571428571432</v>
      </c>
      <c r="N857" s="464">
        <v>0</v>
      </c>
      <c r="O857" s="50" t="s">
        <v>2307</v>
      </c>
      <c r="P857" s="51">
        <f t="shared" ref="P857:P866" si="44">N857/J857</f>
        <v>0</v>
      </c>
      <c r="Q857" s="66" t="str" cm="1">
        <f t="array" aca="1" ref="Q857" ca="1">IF(ISNUMBER(P857),IF(P857=100%,"CUMPLIDA",IF(AND(ISNUMBER(L857),ISNUMBER(INDIRECT("FECHA_"&amp;$B857,1))), IF(L857&lt;=INDIRECT("FECHA_"&amp;$B857,1),"INCUMPLIDA","PROCESO"), "VERIFICAR FECHA")),"SIN VALOR AVANCE")</f>
        <v>PROCESO</v>
      </c>
    </row>
    <row r="858" spans="1:17" ht="120">
      <c r="A858" s="75" t="s">
        <v>432</v>
      </c>
      <c r="B858" s="61" t="s">
        <v>1793</v>
      </c>
      <c r="C858" s="511"/>
      <c r="D858" s="511" t="s">
        <v>2301</v>
      </c>
      <c r="E858" s="514"/>
      <c r="F858" s="514"/>
      <c r="G858" s="498"/>
      <c r="H858" s="63" t="s">
        <v>2308</v>
      </c>
      <c r="I858" s="50" t="s">
        <v>2309</v>
      </c>
      <c r="J858" s="69">
        <v>1</v>
      </c>
      <c r="K858" s="70">
        <v>46081</v>
      </c>
      <c r="L858" s="70">
        <v>46112</v>
      </c>
      <c r="M858" s="211">
        <f t="shared" si="43"/>
        <v>4.4285714285714288</v>
      </c>
      <c r="N858" s="464">
        <v>0</v>
      </c>
      <c r="O858" s="50" t="s">
        <v>2307</v>
      </c>
      <c r="P858" s="51">
        <f t="shared" si="44"/>
        <v>0</v>
      </c>
      <c r="Q858" s="66" t="str" cm="1">
        <f t="array" aca="1" ref="Q858" ca="1">IF(ISNUMBER(P858),IF(P858=100%,"CUMPLIDA",IF(AND(ISNUMBER(L858),ISNUMBER(INDIRECT("FECHA_"&amp;$B858,1))), IF(L858&lt;=INDIRECT("FECHA_"&amp;$B858,1),"INCUMPLIDA","PROCESO"), "VERIFICAR FECHA")),"SIN VALOR AVANCE")</f>
        <v>PROCESO</v>
      </c>
    </row>
    <row r="859" spans="1:17" ht="150">
      <c r="A859" s="75" t="s">
        <v>432</v>
      </c>
      <c r="B859" s="61" t="s">
        <v>1793</v>
      </c>
      <c r="C859" s="511"/>
      <c r="D859" s="511" t="s">
        <v>2301</v>
      </c>
      <c r="E859" s="514"/>
      <c r="F859" s="514"/>
      <c r="G859" s="63" t="s">
        <v>2310</v>
      </c>
      <c r="H859" s="63" t="s">
        <v>2311</v>
      </c>
      <c r="I859" s="50" t="s">
        <v>2312</v>
      </c>
      <c r="J859" s="69">
        <v>1</v>
      </c>
      <c r="K859" s="70">
        <v>46052</v>
      </c>
      <c r="L859" s="70">
        <v>46203</v>
      </c>
      <c r="M859" s="211">
        <f t="shared" si="43"/>
        <v>21.571428571428573</v>
      </c>
      <c r="N859" s="464">
        <v>0</v>
      </c>
      <c r="O859" s="50" t="s">
        <v>2307</v>
      </c>
      <c r="P859" s="51">
        <f t="shared" si="44"/>
        <v>0</v>
      </c>
      <c r="Q859" s="66" t="str" cm="1">
        <f t="array" aca="1" ref="Q859" ca="1">IF(ISNUMBER(P859),IF(P859=100%,"CUMPLIDA",IF(AND(ISNUMBER(L859),ISNUMBER(INDIRECT("FECHA_"&amp;$B859,1))), IF(L859&lt;=INDIRECT("FECHA_"&amp;$B859,1),"INCUMPLIDA","PROCESO"), "VERIFICAR FECHA")),"SIN VALOR AVANCE")</f>
        <v>PROCESO</v>
      </c>
    </row>
    <row r="860" spans="1:17" ht="90">
      <c r="A860" s="75" t="s">
        <v>432</v>
      </c>
      <c r="B860" s="61" t="s">
        <v>1793</v>
      </c>
      <c r="C860" s="512"/>
      <c r="D860" s="512" t="s">
        <v>2301</v>
      </c>
      <c r="E860" s="515"/>
      <c r="F860" s="515"/>
      <c r="G860" s="63" t="s">
        <v>2313</v>
      </c>
      <c r="H860" s="63" t="s">
        <v>2314</v>
      </c>
      <c r="I860" s="50" t="s">
        <v>2315</v>
      </c>
      <c r="J860" s="69">
        <v>2</v>
      </c>
      <c r="K860" s="70">
        <v>46204</v>
      </c>
      <c r="L860" s="70">
        <v>46568</v>
      </c>
      <c r="M860" s="211">
        <f t="shared" si="43"/>
        <v>52</v>
      </c>
      <c r="N860" s="464">
        <v>0</v>
      </c>
      <c r="O860" s="50" t="s">
        <v>2307</v>
      </c>
      <c r="P860" s="51">
        <f t="shared" si="44"/>
        <v>0</v>
      </c>
      <c r="Q860" s="66" t="str" cm="1">
        <f t="array" aca="1" ref="Q860" ca="1">IF(ISNUMBER(P860),IF(P860=100%,"CUMPLIDA",IF(AND(ISNUMBER(L860),ISNUMBER(INDIRECT("FECHA_"&amp;$B860,1))), IF(L860&lt;=INDIRECT("FECHA_"&amp;$B860,1),"INCUMPLIDA","PROCESO"), "VERIFICAR FECHA")),"SIN VALOR AVANCE")</f>
        <v>PROCESO</v>
      </c>
    </row>
    <row r="861" spans="1:17" ht="135">
      <c r="A861" s="75" t="s">
        <v>432</v>
      </c>
      <c r="B861" s="61" t="s">
        <v>1793</v>
      </c>
      <c r="C861" s="510" t="s">
        <v>1994</v>
      </c>
      <c r="D861" s="510" t="s">
        <v>2301</v>
      </c>
      <c r="E861" s="513" t="s">
        <v>2316</v>
      </c>
      <c r="F861" s="513" t="s">
        <v>2317</v>
      </c>
      <c r="G861" s="63" t="s">
        <v>2318</v>
      </c>
      <c r="H861" s="63" t="s">
        <v>2319</v>
      </c>
      <c r="I861" s="50" t="s">
        <v>2315</v>
      </c>
      <c r="J861" s="69">
        <v>2</v>
      </c>
      <c r="K861" s="70">
        <v>46204</v>
      </c>
      <c r="L861" s="70">
        <v>46568</v>
      </c>
      <c r="M861" s="211">
        <f t="shared" si="43"/>
        <v>52</v>
      </c>
      <c r="N861" s="464">
        <v>0</v>
      </c>
      <c r="O861" s="50" t="s">
        <v>2307</v>
      </c>
      <c r="P861" s="51">
        <f t="shared" si="44"/>
        <v>0</v>
      </c>
      <c r="Q861" s="66" t="str" cm="1">
        <f t="array" aca="1" ref="Q861" ca="1">IF(ISNUMBER(P861),IF(P861=100%,"CUMPLIDA",IF(AND(ISNUMBER(L861),ISNUMBER(INDIRECT("FECHA_"&amp;$B861,1))), IF(L861&lt;=INDIRECT("FECHA_"&amp;$B861,1),"INCUMPLIDA","PROCESO"), "VERIFICAR FECHA")),"SIN VALOR AVANCE")</f>
        <v>PROCESO</v>
      </c>
    </row>
    <row r="862" spans="1:17" ht="105">
      <c r="A862" s="75" t="s">
        <v>432</v>
      </c>
      <c r="B862" s="61" t="s">
        <v>1793</v>
      </c>
      <c r="C862" s="511"/>
      <c r="D862" s="511" t="s">
        <v>2301</v>
      </c>
      <c r="E862" s="514"/>
      <c r="F862" s="514"/>
      <c r="G862" s="497" t="s">
        <v>2320</v>
      </c>
      <c r="H862" s="63" t="s">
        <v>2321</v>
      </c>
      <c r="I862" s="50" t="s">
        <v>776</v>
      </c>
      <c r="J862" s="69">
        <v>3</v>
      </c>
      <c r="K862" s="70">
        <v>46052</v>
      </c>
      <c r="L862" s="70">
        <v>46417</v>
      </c>
      <c r="M862" s="211">
        <f t="shared" si="43"/>
        <v>52.142857142857146</v>
      </c>
      <c r="N862" s="464">
        <v>0</v>
      </c>
      <c r="O862" s="50" t="s">
        <v>2322</v>
      </c>
      <c r="P862" s="51">
        <f t="shared" si="44"/>
        <v>0</v>
      </c>
      <c r="Q862" s="66" t="str" cm="1">
        <f t="array" aca="1" ref="Q862" ca="1">IF(ISNUMBER(P862),IF(P862=100%,"CUMPLIDA",IF(AND(ISNUMBER(L862),ISNUMBER(INDIRECT("FECHA_"&amp;$B862,1))), IF(L862&lt;=INDIRECT("FECHA_"&amp;$B862,1),"INCUMPLIDA","PROCESO"), "VERIFICAR FECHA")),"SIN VALOR AVANCE")</f>
        <v>PROCESO</v>
      </c>
    </row>
    <row r="863" spans="1:17" ht="90.75">
      <c r="A863" s="75" t="s">
        <v>432</v>
      </c>
      <c r="B863" s="61" t="s">
        <v>1793</v>
      </c>
      <c r="C863" s="512"/>
      <c r="D863" s="512" t="s">
        <v>2301</v>
      </c>
      <c r="E863" s="515"/>
      <c r="F863" s="515"/>
      <c r="G863" s="498"/>
      <c r="H863" s="63" t="s">
        <v>2323</v>
      </c>
      <c r="I863" s="50" t="s">
        <v>1949</v>
      </c>
      <c r="J863" s="69">
        <v>1</v>
      </c>
      <c r="K863" s="70">
        <v>46052</v>
      </c>
      <c r="L863" s="70">
        <v>46417</v>
      </c>
      <c r="M863" s="211">
        <f t="shared" si="43"/>
        <v>52.142857142857146</v>
      </c>
      <c r="N863" s="464">
        <v>0</v>
      </c>
      <c r="O863" s="50" t="s">
        <v>2322</v>
      </c>
      <c r="P863" s="51">
        <f t="shared" si="44"/>
        <v>0</v>
      </c>
      <c r="Q863" s="66" t="str" cm="1">
        <f t="array" aca="1" ref="Q863" ca="1">IF(ISNUMBER(P863),IF(P863=100%,"CUMPLIDA",IF(AND(ISNUMBER(L863),ISNUMBER(INDIRECT("FECHA_"&amp;$B863,1))), IF(L863&lt;=INDIRECT("FECHA_"&amp;$B863,1),"INCUMPLIDA","PROCESO"), "VERIFICAR FECHA")),"SIN VALOR AVANCE")</f>
        <v>PROCESO</v>
      </c>
    </row>
    <row r="864" spans="1:17" ht="150">
      <c r="A864" s="75" t="s">
        <v>432</v>
      </c>
      <c r="B864" s="61" t="s">
        <v>1793</v>
      </c>
      <c r="C864" s="510" t="s">
        <v>1994</v>
      </c>
      <c r="D864" s="510" t="s">
        <v>2324</v>
      </c>
      <c r="E864" s="513" t="s">
        <v>2325</v>
      </c>
      <c r="F864" s="513" t="s">
        <v>2326</v>
      </c>
      <c r="G864" s="513" t="s">
        <v>2327</v>
      </c>
      <c r="H864" s="63" t="s">
        <v>2328</v>
      </c>
      <c r="I864" s="50" t="s">
        <v>2306</v>
      </c>
      <c r="J864" s="69">
        <v>1</v>
      </c>
      <c r="K864" s="70">
        <v>46052</v>
      </c>
      <c r="L864" s="70">
        <v>46112</v>
      </c>
      <c r="M864" s="211">
        <f t="shared" si="43"/>
        <v>8.5714285714285712</v>
      </c>
      <c r="N864" s="464">
        <v>0</v>
      </c>
      <c r="O864" s="50" t="s">
        <v>2322</v>
      </c>
      <c r="P864" s="51">
        <f t="shared" si="44"/>
        <v>0</v>
      </c>
      <c r="Q864" s="66" t="str" cm="1">
        <f t="array" aca="1" ref="Q864" ca="1">IF(ISNUMBER(P864),IF(P864=100%,"CUMPLIDA",IF(AND(ISNUMBER(L864),ISNUMBER(INDIRECT("FECHA_"&amp;$B864,1))), IF(L864&lt;=INDIRECT("FECHA_"&amp;$B864,1),"INCUMPLIDA","PROCESO"), "VERIFICAR FECHA")),"SIN VALOR AVANCE")</f>
        <v>PROCESO</v>
      </c>
    </row>
    <row r="865" spans="1:17" ht="90.75">
      <c r="A865" s="75" t="s">
        <v>432</v>
      </c>
      <c r="B865" s="61" t="s">
        <v>1793</v>
      </c>
      <c r="C865" s="511"/>
      <c r="D865" s="511" t="s">
        <v>2329</v>
      </c>
      <c r="E865" s="514"/>
      <c r="F865" s="514"/>
      <c r="G865" s="514"/>
      <c r="H865" s="63" t="s">
        <v>2330</v>
      </c>
      <c r="I865" s="50" t="s">
        <v>2315</v>
      </c>
      <c r="J865" s="69">
        <v>1</v>
      </c>
      <c r="K865" s="70">
        <v>46235</v>
      </c>
      <c r="L865" s="70">
        <v>46598</v>
      </c>
      <c r="M865" s="211">
        <f t="shared" si="43"/>
        <v>51.857142857142854</v>
      </c>
      <c r="N865" s="464">
        <v>0</v>
      </c>
      <c r="O865" s="50" t="s">
        <v>2322</v>
      </c>
      <c r="P865" s="51">
        <f t="shared" si="44"/>
        <v>0</v>
      </c>
      <c r="Q865" s="66" t="str" cm="1">
        <f t="array" aca="1" ref="Q865" ca="1">IF(ISNUMBER(P865),IF(P865=100%,"CUMPLIDA",IF(AND(ISNUMBER(L865),ISNUMBER(INDIRECT("FECHA_"&amp;$B865,1))), IF(L865&lt;=INDIRECT("FECHA_"&amp;$B865,1),"INCUMPLIDA","PROCESO"), "VERIFICAR FECHA")),"SIN VALOR AVANCE")</f>
        <v>PROCESO</v>
      </c>
    </row>
    <row r="866" spans="1:17" ht="150">
      <c r="A866" s="75" t="s">
        <v>432</v>
      </c>
      <c r="B866" s="61" t="s">
        <v>1793</v>
      </c>
      <c r="C866" s="512"/>
      <c r="D866" s="512" t="s">
        <v>2331</v>
      </c>
      <c r="E866" s="515"/>
      <c r="F866" s="515"/>
      <c r="G866" s="515"/>
      <c r="H866" s="63" t="s">
        <v>2311</v>
      </c>
      <c r="I866" s="50" t="s">
        <v>2312</v>
      </c>
      <c r="J866" s="69">
        <v>1</v>
      </c>
      <c r="K866" s="70">
        <v>46052</v>
      </c>
      <c r="L866" s="70">
        <v>46203</v>
      </c>
      <c r="M866" s="211">
        <f t="shared" si="43"/>
        <v>21.571428571428573</v>
      </c>
      <c r="N866" s="464">
        <v>0</v>
      </c>
      <c r="O866" s="50" t="s">
        <v>2307</v>
      </c>
      <c r="P866" s="51">
        <f t="shared" si="44"/>
        <v>0</v>
      </c>
      <c r="Q866" s="66" t="str" cm="1">
        <f t="array" aca="1" ref="Q866" ca="1">IF(ISNUMBER(P866),IF(P866=100%,"CUMPLIDA",IF(AND(ISNUMBER(L866),ISNUMBER(INDIRECT("FECHA_"&amp;$B866,1))), IF(L866&lt;=INDIRECT("FECHA_"&amp;$B866,1),"INCUMPLIDA","PROCESO"), "VERIFICAR FECHA")),"SIN VALOR AVANCE")</f>
        <v>PROCESO</v>
      </c>
    </row>
    <row r="867" spans="1:17" ht="285.75">
      <c r="A867" s="75" t="s">
        <v>938</v>
      </c>
      <c r="B867" s="61" t="s">
        <v>1793</v>
      </c>
      <c r="C867" s="495" t="s">
        <v>2332</v>
      </c>
      <c r="D867" s="495" t="s">
        <v>2333</v>
      </c>
      <c r="E867" s="496" t="s">
        <v>2334</v>
      </c>
      <c r="F867" s="496" t="s">
        <v>2335</v>
      </c>
      <c r="G867" s="496" t="s">
        <v>2336</v>
      </c>
      <c r="H867" s="76" t="s">
        <v>2337</v>
      </c>
      <c r="I867" s="50" t="s">
        <v>2338</v>
      </c>
      <c r="J867" s="69">
        <v>1</v>
      </c>
      <c r="K867" s="70">
        <v>44013</v>
      </c>
      <c r="L867" s="70">
        <v>44074</v>
      </c>
      <c r="M867" s="211">
        <f t="shared" si="43"/>
        <v>8.7142857142857135</v>
      </c>
      <c r="N867" s="69">
        <v>1</v>
      </c>
      <c r="O867" s="50" t="s">
        <v>2339</v>
      </c>
      <c r="P867" s="51">
        <f t="shared" ref="P867:P930" si="45">N867/J867</f>
        <v>1</v>
      </c>
      <c r="Q867" s="66" t="str" cm="1">
        <f t="array" aca="1" ref="Q867" ca="1">IF(ISNUMBER(P867),IF(P867=100%,"CUMPLIDA",IF(AND(ISNUMBER(L867),ISNUMBER(INDIRECT("FECHA_"&amp;$B867,1))), IF(L867&lt;=INDIRECT("FECHA_"&amp;$B867,1),"INCUMPLIDA","PROCESO"), "VERIFICAR FECHA")),"SIN VALOR AVANCE")</f>
        <v>CUMPLIDA</v>
      </c>
    </row>
    <row r="868" spans="1:17" ht="300.75">
      <c r="A868" s="75" t="s">
        <v>938</v>
      </c>
      <c r="B868" s="61" t="s">
        <v>1793</v>
      </c>
      <c r="C868" s="495"/>
      <c r="D868" s="495"/>
      <c r="E868" s="496"/>
      <c r="F868" s="496"/>
      <c r="G868" s="496"/>
      <c r="H868" s="76" t="s">
        <v>2340</v>
      </c>
      <c r="I868" s="50" t="s">
        <v>2341</v>
      </c>
      <c r="J868" s="69">
        <v>1</v>
      </c>
      <c r="K868" s="70">
        <v>44075</v>
      </c>
      <c r="L868" s="70">
        <v>44196</v>
      </c>
      <c r="M868" s="211">
        <f t="shared" si="43"/>
        <v>17.285714285714285</v>
      </c>
      <c r="N868" s="69">
        <v>1</v>
      </c>
      <c r="O868" s="50" t="s">
        <v>2342</v>
      </c>
      <c r="P868" s="51">
        <f t="shared" si="45"/>
        <v>1</v>
      </c>
      <c r="Q868" s="66" t="str" cm="1">
        <f t="array" aca="1" ref="Q868" ca="1">IF(ISNUMBER(P868),IF(P868=100%,"CUMPLIDA",IF(AND(ISNUMBER(L868),ISNUMBER(INDIRECT("FECHA_"&amp;$B868,1))), IF(L868&lt;=INDIRECT("FECHA_"&amp;$B868,1),"INCUMPLIDA","PROCESO"), "VERIFICAR FECHA")),"SIN VALOR AVANCE")</f>
        <v>CUMPLIDA</v>
      </c>
    </row>
    <row r="869" spans="1:17" ht="285.75">
      <c r="A869" s="75" t="s">
        <v>938</v>
      </c>
      <c r="B869" s="61" t="s">
        <v>1793</v>
      </c>
      <c r="C869" s="495"/>
      <c r="D869" s="495"/>
      <c r="E869" s="496"/>
      <c r="F869" s="496"/>
      <c r="G869" s="496" t="s">
        <v>2336</v>
      </c>
      <c r="H869" s="50" t="s">
        <v>944</v>
      </c>
      <c r="I869" s="50" t="s">
        <v>945</v>
      </c>
      <c r="J869" s="74">
        <v>1</v>
      </c>
      <c r="K869" s="70">
        <v>45231</v>
      </c>
      <c r="L869" s="70">
        <v>45504</v>
      </c>
      <c r="M869" s="211">
        <f t="shared" si="43"/>
        <v>39</v>
      </c>
      <c r="N869" s="69">
        <v>1</v>
      </c>
      <c r="O869" s="71" t="s">
        <v>946</v>
      </c>
      <c r="P869" s="51">
        <f t="shared" si="45"/>
        <v>1</v>
      </c>
      <c r="Q869" s="66" t="str" cm="1">
        <f t="array" aca="1" ref="Q869" ca="1">IF(ISNUMBER(P869),IF(P869=100%,"CUMPLIDA",IF(AND(ISNUMBER(L869),ISNUMBER(INDIRECT("FECHA_"&amp;$B869,1))), IF(L869&lt;=INDIRECT("FECHA_"&amp;$B869,1),"INCUMPLIDA","PROCESO"), "VERIFICAR FECHA")),"SIN VALOR AVANCE")</f>
        <v>CUMPLIDA</v>
      </c>
    </row>
    <row r="870" spans="1:17" ht="285.75">
      <c r="A870" s="75" t="s">
        <v>938</v>
      </c>
      <c r="B870" s="61" t="s">
        <v>1793</v>
      </c>
      <c r="C870" s="495"/>
      <c r="D870" s="495"/>
      <c r="E870" s="496"/>
      <c r="F870" s="496"/>
      <c r="G870" s="496"/>
      <c r="H870" s="50" t="s">
        <v>947</v>
      </c>
      <c r="I870" s="50" t="s">
        <v>948</v>
      </c>
      <c r="J870" s="74">
        <v>1</v>
      </c>
      <c r="K870" s="70">
        <v>45231</v>
      </c>
      <c r="L870" s="70">
        <v>45504</v>
      </c>
      <c r="M870" s="211">
        <f t="shared" si="43"/>
        <v>39</v>
      </c>
      <c r="N870" s="69">
        <v>1</v>
      </c>
      <c r="O870" s="71" t="s">
        <v>946</v>
      </c>
      <c r="P870" s="51">
        <f t="shared" si="45"/>
        <v>1</v>
      </c>
      <c r="Q870" s="66" t="str" cm="1">
        <f t="array" aca="1" ref="Q870" ca="1">IF(ISNUMBER(P870),IF(P870=100%,"CUMPLIDA",IF(AND(ISNUMBER(L870),ISNUMBER(INDIRECT("FECHA_"&amp;$B870,1))), IF(L870&lt;=INDIRECT("FECHA_"&amp;$B870,1),"INCUMPLIDA","PROCESO"), "VERIFICAR FECHA")),"SIN VALOR AVANCE")</f>
        <v>CUMPLIDA</v>
      </c>
    </row>
    <row r="871" spans="1:17" ht="165.75">
      <c r="A871" s="75" t="s">
        <v>938</v>
      </c>
      <c r="B871" s="61" t="s">
        <v>1793</v>
      </c>
      <c r="C871" s="495"/>
      <c r="D871" s="495"/>
      <c r="E871" s="496"/>
      <c r="F871" s="496"/>
      <c r="G871" s="63" t="s">
        <v>950</v>
      </c>
      <c r="H871" s="50" t="s">
        <v>760</v>
      </c>
      <c r="I871" s="50" t="s">
        <v>761</v>
      </c>
      <c r="J871" s="74">
        <v>1</v>
      </c>
      <c r="K871" s="82">
        <v>45323</v>
      </c>
      <c r="L871" s="82">
        <v>45747</v>
      </c>
      <c r="M871" s="211">
        <f t="shared" si="43"/>
        <v>60.571428571428569</v>
      </c>
      <c r="N871" s="69">
        <v>1</v>
      </c>
      <c r="O871" s="71" t="s">
        <v>969</v>
      </c>
      <c r="P871" s="51">
        <f t="shared" si="45"/>
        <v>1</v>
      </c>
      <c r="Q871" s="66" t="str" cm="1">
        <f t="array" aca="1" ref="Q871" ca="1">IF(ISNUMBER(P871),IF(P871=100%,"CUMPLIDA",IF(AND(ISNUMBER(L871),ISNUMBER(INDIRECT("FECHA_"&amp;$B871,1))), IF(L871&lt;=INDIRECT("FECHA_"&amp;$B871,1),"INCUMPLIDA","PROCESO"), "VERIFICAR FECHA")),"SIN VALOR AVANCE")</f>
        <v>CUMPLIDA</v>
      </c>
    </row>
    <row r="872" spans="1:17" ht="105.75">
      <c r="A872" s="75" t="s">
        <v>938</v>
      </c>
      <c r="B872" s="61" t="s">
        <v>1793</v>
      </c>
      <c r="C872" s="495"/>
      <c r="D872" s="495"/>
      <c r="E872" s="496"/>
      <c r="F872" s="496"/>
      <c r="G872" s="63" t="s">
        <v>804</v>
      </c>
      <c r="H872" s="50" t="s">
        <v>804</v>
      </c>
      <c r="I872" s="50" t="s">
        <v>805</v>
      </c>
      <c r="J872" s="74">
        <v>1</v>
      </c>
      <c r="K872" s="82">
        <v>45323</v>
      </c>
      <c r="L872" s="82">
        <v>45747</v>
      </c>
      <c r="M872" s="211">
        <f t="shared" si="43"/>
        <v>60.571428571428569</v>
      </c>
      <c r="N872" s="69">
        <v>1</v>
      </c>
      <c r="O872" s="50" t="s">
        <v>2343</v>
      </c>
      <c r="P872" s="51">
        <f t="shared" si="45"/>
        <v>1</v>
      </c>
      <c r="Q872" s="66" t="str" cm="1">
        <f t="array" aca="1" ref="Q872" ca="1">IF(ISNUMBER(P872),IF(P872=100%,"CUMPLIDA",IF(AND(ISNUMBER(L872),ISNUMBER(INDIRECT("FECHA_"&amp;$B872,1))), IF(L872&lt;=INDIRECT("FECHA_"&amp;$B872,1),"INCUMPLIDA","PROCESO"), "VERIFICAR FECHA")),"SIN VALOR AVANCE")</f>
        <v>CUMPLIDA</v>
      </c>
    </row>
    <row r="873" spans="1:17" ht="105.75">
      <c r="A873" s="75" t="s">
        <v>938</v>
      </c>
      <c r="B873" s="61" t="s">
        <v>1793</v>
      </c>
      <c r="C873" s="495"/>
      <c r="D873" s="495"/>
      <c r="E873" s="496"/>
      <c r="F873" s="496"/>
      <c r="G873" s="63" t="s">
        <v>766</v>
      </c>
      <c r="H873" s="50" t="s">
        <v>767</v>
      </c>
      <c r="I873" s="50" t="s">
        <v>768</v>
      </c>
      <c r="J873" s="74">
        <v>1</v>
      </c>
      <c r="K873" s="82">
        <v>45231</v>
      </c>
      <c r="L873" s="82">
        <v>45747</v>
      </c>
      <c r="M873" s="211">
        <f t="shared" si="43"/>
        <v>73.714285714285708</v>
      </c>
      <c r="N873" s="69">
        <v>1</v>
      </c>
      <c r="O873" s="50" t="s">
        <v>2343</v>
      </c>
      <c r="P873" s="51">
        <f t="shared" si="45"/>
        <v>1</v>
      </c>
      <c r="Q873" s="66" t="str" cm="1">
        <f t="array" aca="1" ref="Q873" ca="1">IF(ISNUMBER(P873),IF(P873=100%,"CUMPLIDA",IF(AND(ISNUMBER(L873),ISNUMBER(INDIRECT("FECHA_"&amp;$B873,1))), IF(L873&lt;=INDIRECT("FECHA_"&amp;$B873,1),"INCUMPLIDA","PROCESO"), "VERIFICAR FECHA")),"SIN VALOR AVANCE")</f>
        <v>CUMPLIDA</v>
      </c>
    </row>
    <row r="874" spans="1:17" ht="165.75">
      <c r="A874" s="75" t="s">
        <v>938</v>
      </c>
      <c r="B874" s="61" t="s">
        <v>1793</v>
      </c>
      <c r="C874" s="495"/>
      <c r="D874" s="495"/>
      <c r="E874" s="496"/>
      <c r="F874" s="496"/>
      <c r="G874" s="63" t="s">
        <v>769</v>
      </c>
      <c r="H874" s="50" t="s">
        <v>769</v>
      </c>
      <c r="I874" s="50" t="s">
        <v>2344</v>
      </c>
      <c r="J874" s="74">
        <v>1</v>
      </c>
      <c r="K874" s="82">
        <v>45323</v>
      </c>
      <c r="L874" s="82">
        <v>45747</v>
      </c>
      <c r="M874" s="211">
        <f t="shared" si="43"/>
        <v>60.571428571428569</v>
      </c>
      <c r="N874" s="69">
        <v>1</v>
      </c>
      <c r="O874" s="71" t="s">
        <v>969</v>
      </c>
      <c r="P874" s="51">
        <f t="shared" si="45"/>
        <v>1</v>
      </c>
      <c r="Q874" s="66" t="str" cm="1">
        <f t="array" aca="1" ref="Q874" ca="1">IF(ISNUMBER(P874),IF(P874=100%,"CUMPLIDA",IF(AND(ISNUMBER(L874),ISNUMBER(INDIRECT("FECHA_"&amp;$B874,1))), IF(L874&lt;=INDIRECT("FECHA_"&amp;$B874,1),"INCUMPLIDA","PROCESO"), "VERIFICAR FECHA")),"SIN VALOR AVANCE")</f>
        <v>CUMPLIDA</v>
      </c>
    </row>
    <row r="875" spans="1:17" ht="105.75">
      <c r="A875" s="75" t="s">
        <v>938</v>
      </c>
      <c r="B875" s="61" t="s">
        <v>1793</v>
      </c>
      <c r="C875" s="495"/>
      <c r="D875" s="495"/>
      <c r="E875" s="496"/>
      <c r="F875" s="496"/>
      <c r="G875" s="63" t="s">
        <v>371</v>
      </c>
      <c r="H875" s="50" t="s">
        <v>371</v>
      </c>
      <c r="I875" s="50" t="s">
        <v>771</v>
      </c>
      <c r="J875" s="74">
        <v>1</v>
      </c>
      <c r="K875" s="82">
        <v>45231</v>
      </c>
      <c r="L875" s="82">
        <v>45747</v>
      </c>
      <c r="M875" s="211">
        <f t="shared" si="43"/>
        <v>73.714285714285708</v>
      </c>
      <c r="N875" s="69">
        <v>1</v>
      </c>
      <c r="O875" s="50" t="s">
        <v>2343</v>
      </c>
      <c r="P875" s="51">
        <f t="shared" si="45"/>
        <v>1</v>
      </c>
      <c r="Q875" s="66" t="str" cm="1">
        <f t="array" aca="1" ref="Q875" ca="1">IF(ISNUMBER(P875),IF(P875=100%,"CUMPLIDA",IF(AND(ISNUMBER(L875),ISNUMBER(INDIRECT("FECHA_"&amp;$B875,1))), IF(L875&lt;=INDIRECT("FECHA_"&amp;$B875,1),"INCUMPLIDA","PROCESO"), "VERIFICAR FECHA")),"SIN VALOR AVANCE")</f>
        <v>CUMPLIDA</v>
      </c>
    </row>
    <row r="876" spans="1:17" ht="240.75">
      <c r="A876" s="75" t="s">
        <v>938</v>
      </c>
      <c r="B876" s="61" t="s">
        <v>1793</v>
      </c>
      <c r="C876" s="495"/>
      <c r="D876" s="495"/>
      <c r="E876" s="496"/>
      <c r="F876" s="496"/>
      <c r="G876" s="63" t="s">
        <v>772</v>
      </c>
      <c r="H876" s="50" t="s">
        <v>772</v>
      </c>
      <c r="I876" s="50" t="s">
        <v>1073</v>
      </c>
      <c r="J876" s="74">
        <v>1</v>
      </c>
      <c r="K876" s="82">
        <v>45231</v>
      </c>
      <c r="L876" s="82">
        <v>45808</v>
      </c>
      <c r="M876" s="211">
        <f t="shared" si="43"/>
        <v>82.428571428571431</v>
      </c>
      <c r="N876" s="69">
        <v>1</v>
      </c>
      <c r="O876" s="71" t="s">
        <v>2345</v>
      </c>
      <c r="P876" s="51">
        <f t="shared" si="45"/>
        <v>1</v>
      </c>
      <c r="Q876" s="66" t="str" cm="1">
        <f t="array" aca="1" ref="Q876" ca="1">IF(ISNUMBER(P876),IF(P876=100%,"CUMPLIDA",IF(AND(ISNUMBER(L876),ISNUMBER(INDIRECT("FECHA_"&amp;$B876,1))), IF(L876&lt;=INDIRECT("FECHA_"&amp;$B876,1),"INCUMPLIDA","PROCESO"), "VERIFICAR FECHA")),"SIN VALOR AVANCE")</f>
        <v>CUMPLIDA</v>
      </c>
    </row>
    <row r="877" spans="1:17" ht="180.75">
      <c r="A877" s="75" t="s">
        <v>938</v>
      </c>
      <c r="B877" s="61" t="s">
        <v>1793</v>
      </c>
      <c r="C877" s="495"/>
      <c r="D877" s="495"/>
      <c r="E877" s="496"/>
      <c r="F877" s="496"/>
      <c r="G877" s="63" t="s">
        <v>169</v>
      </c>
      <c r="H877" s="50" t="s">
        <v>775</v>
      </c>
      <c r="I877" s="50" t="s">
        <v>776</v>
      </c>
      <c r="J877" s="74">
        <v>7</v>
      </c>
      <c r="K877" s="82">
        <v>46024</v>
      </c>
      <c r="L877" s="82">
        <v>46660</v>
      </c>
      <c r="M877" s="211">
        <f t="shared" si="43"/>
        <v>90.857142857142861</v>
      </c>
      <c r="N877" s="69">
        <v>0</v>
      </c>
      <c r="O877" s="50" t="s">
        <v>2346</v>
      </c>
      <c r="P877" s="51">
        <f t="shared" si="45"/>
        <v>0</v>
      </c>
      <c r="Q877" s="66" t="str" cm="1">
        <f t="array" aca="1" ref="Q877" ca="1">IF(ISNUMBER(P877),IF(P877=100%,"CUMPLIDA",IF(AND(ISNUMBER(L877),ISNUMBER(INDIRECT("FECHA_"&amp;$B877,1))), IF(L877&lt;=INDIRECT("FECHA_"&amp;$B877,1),"INCUMPLIDA","PROCESO"), "VERIFICAR FECHA")),"SIN VALOR AVANCE")</f>
        <v>PROCESO</v>
      </c>
    </row>
    <row r="878" spans="1:17" ht="150.75">
      <c r="A878" s="75" t="s">
        <v>938</v>
      </c>
      <c r="B878" s="61" t="s">
        <v>1793</v>
      </c>
      <c r="C878" s="495"/>
      <c r="D878" s="495"/>
      <c r="E878" s="496"/>
      <c r="F878" s="496"/>
      <c r="G878" s="63" t="s">
        <v>778</v>
      </c>
      <c r="H878" s="50" t="s">
        <v>779</v>
      </c>
      <c r="I878" s="50" t="s">
        <v>780</v>
      </c>
      <c r="J878" s="74">
        <v>1</v>
      </c>
      <c r="K878" s="82">
        <v>46024</v>
      </c>
      <c r="L878" s="82">
        <v>46660</v>
      </c>
      <c r="M878" s="211">
        <f t="shared" si="43"/>
        <v>90.857142857142861</v>
      </c>
      <c r="N878" s="69">
        <v>0</v>
      </c>
      <c r="O878" s="71" t="s">
        <v>951</v>
      </c>
      <c r="P878" s="51">
        <f t="shared" si="45"/>
        <v>0</v>
      </c>
      <c r="Q878" s="66" t="str" cm="1">
        <f t="array" aca="1" ref="Q878" ca="1">IF(ISNUMBER(P878),IF(P878=100%,"CUMPLIDA",IF(AND(ISNUMBER(L878),ISNUMBER(INDIRECT("FECHA_"&amp;$B878,1))), IF(L878&lt;=INDIRECT("FECHA_"&amp;$B878,1),"INCUMPLIDA","PROCESO"), "VERIFICAR FECHA")),"SIN VALOR AVANCE")</f>
        <v>PROCESO</v>
      </c>
    </row>
    <row r="879" spans="1:17" ht="315.75">
      <c r="A879" s="75" t="s">
        <v>938</v>
      </c>
      <c r="B879" s="61" t="s">
        <v>1793</v>
      </c>
      <c r="C879" s="495"/>
      <c r="D879" s="495"/>
      <c r="E879" s="496"/>
      <c r="F879" s="496"/>
      <c r="G879" s="63" t="s">
        <v>781</v>
      </c>
      <c r="H879" s="50" t="s">
        <v>782</v>
      </c>
      <c r="I879" s="50" t="s">
        <v>813</v>
      </c>
      <c r="J879" s="74">
        <v>2</v>
      </c>
      <c r="K879" s="82">
        <v>46024</v>
      </c>
      <c r="L879" s="82">
        <v>46660</v>
      </c>
      <c r="M879" s="211">
        <f t="shared" si="43"/>
        <v>90.857142857142861</v>
      </c>
      <c r="N879" s="69">
        <v>0</v>
      </c>
      <c r="O879" s="71" t="s">
        <v>2347</v>
      </c>
      <c r="P879" s="51">
        <f t="shared" si="45"/>
        <v>0</v>
      </c>
      <c r="Q879" s="66" t="str" cm="1">
        <f t="array" aca="1" ref="Q879" ca="1">IF(ISNUMBER(P879),IF(P879=100%,"CUMPLIDA",IF(AND(ISNUMBER(L879),ISNUMBER(INDIRECT("FECHA_"&amp;$B879,1))), IF(L879&lt;=INDIRECT("FECHA_"&amp;$B879,1),"INCUMPLIDA","PROCESO"), "VERIFICAR FECHA")),"SIN VALOR AVANCE")</f>
        <v>PROCESO</v>
      </c>
    </row>
    <row r="880" spans="1:17" ht="285.75">
      <c r="A880" s="75" t="s">
        <v>938</v>
      </c>
      <c r="B880" s="61" t="s">
        <v>1793</v>
      </c>
      <c r="C880" s="495" t="s">
        <v>2348</v>
      </c>
      <c r="D880" s="495" t="s">
        <v>1795</v>
      </c>
      <c r="E880" s="496" t="s">
        <v>2349</v>
      </c>
      <c r="F880" s="496" t="s">
        <v>2350</v>
      </c>
      <c r="G880" s="506" t="s">
        <v>2336</v>
      </c>
      <c r="H880" s="76" t="s">
        <v>2337</v>
      </c>
      <c r="I880" s="50" t="s">
        <v>2338</v>
      </c>
      <c r="J880" s="69">
        <v>1</v>
      </c>
      <c r="K880" s="70">
        <v>44013</v>
      </c>
      <c r="L880" s="70">
        <v>44074</v>
      </c>
      <c r="M880" s="211">
        <f t="shared" si="43"/>
        <v>8.7142857142857135</v>
      </c>
      <c r="N880" s="69">
        <v>1</v>
      </c>
      <c r="O880" s="50" t="s">
        <v>2339</v>
      </c>
      <c r="P880" s="51">
        <f t="shared" si="45"/>
        <v>1</v>
      </c>
      <c r="Q880" s="66" t="str" cm="1">
        <f t="array" aca="1" ref="Q880" ca="1">IF(ISNUMBER(P880),IF(P880=100%,"CUMPLIDA",IF(AND(ISNUMBER(L880),ISNUMBER(INDIRECT("FECHA_"&amp;$B880,1))), IF(L880&lt;=INDIRECT("FECHA_"&amp;$B880,1),"INCUMPLIDA","PROCESO"), "VERIFICAR FECHA")),"SIN VALOR AVANCE")</f>
        <v>CUMPLIDA</v>
      </c>
    </row>
    <row r="881" spans="1:17" ht="300.75">
      <c r="A881" s="75" t="s">
        <v>938</v>
      </c>
      <c r="B881" s="61" t="s">
        <v>1793</v>
      </c>
      <c r="C881" s="495"/>
      <c r="D881" s="495"/>
      <c r="E881" s="496"/>
      <c r="F881" s="496"/>
      <c r="G881" s="506"/>
      <c r="H881" s="76" t="s">
        <v>2340</v>
      </c>
      <c r="I881" s="50" t="s">
        <v>2341</v>
      </c>
      <c r="J881" s="69">
        <v>1</v>
      </c>
      <c r="K881" s="70">
        <v>44075</v>
      </c>
      <c r="L881" s="70">
        <v>44196</v>
      </c>
      <c r="M881" s="211">
        <f t="shared" si="43"/>
        <v>17.285714285714285</v>
      </c>
      <c r="N881" s="69">
        <v>1</v>
      </c>
      <c r="O881" s="50" t="s">
        <v>2342</v>
      </c>
      <c r="P881" s="51">
        <f t="shared" si="45"/>
        <v>1</v>
      </c>
      <c r="Q881" s="66" t="str" cm="1">
        <f t="array" aca="1" ref="Q881" ca="1">IF(ISNUMBER(P881),IF(P881=100%,"CUMPLIDA",IF(AND(ISNUMBER(L881),ISNUMBER(INDIRECT("FECHA_"&amp;$B881,1))), IF(L881&lt;=INDIRECT("FECHA_"&amp;$B881,1),"INCUMPLIDA","PROCESO"), "VERIFICAR FECHA")),"SIN VALOR AVANCE")</f>
        <v>CUMPLIDA</v>
      </c>
    </row>
    <row r="882" spans="1:17" ht="285.75">
      <c r="A882" s="75" t="s">
        <v>938</v>
      </c>
      <c r="B882" s="61" t="s">
        <v>1793</v>
      </c>
      <c r="C882" s="495"/>
      <c r="D882" s="495"/>
      <c r="E882" s="496"/>
      <c r="F882" s="496"/>
      <c r="G882" s="496" t="s">
        <v>2336</v>
      </c>
      <c r="H882" s="50" t="s">
        <v>944</v>
      </c>
      <c r="I882" s="50" t="s">
        <v>945</v>
      </c>
      <c r="J882" s="74">
        <v>1</v>
      </c>
      <c r="K882" s="70">
        <v>45231</v>
      </c>
      <c r="L882" s="70">
        <v>45504</v>
      </c>
      <c r="M882" s="211">
        <f t="shared" si="43"/>
        <v>39</v>
      </c>
      <c r="N882" s="69">
        <v>1</v>
      </c>
      <c r="O882" s="71" t="s">
        <v>946</v>
      </c>
      <c r="P882" s="51">
        <f t="shared" si="45"/>
        <v>1</v>
      </c>
      <c r="Q882" s="66" t="str" cm="1">
        <f t="array" aca="1" ref="Q882" ca="1">IF(ISNUMBER(P882),IF(P882=100%,"CUMPLIDA",IF(AND(ISNUMBER(L882),ISNUMBER(INDIRECT("FECHA_"&amp;$B882,1))), IF(L882&lt;=INDIRECT("FECHA_"&amp;$B882,1),"INCUMPLIDA","PROCESO"), "VERIFICAR FECHA")),"SIN VALOR AVANCE")</f>
        <v>CUMPLIDA</v>
      </c>
    </row>
    <row r="883" spans="1:17" ht="285.75">
      <c r="A883" s="75" t="s">
        <v>938</v>
      </c>
      <c r="B883" s="61" t="s">
        <v>1793</v>
      </c>
      <c r="C883" s="495"/>
      <c r="D883" s="495"/>
      <c r="E883" s="496"/>
      <c r="F883" s="496"/>
      <c r="G883" s="496"/>
      <c r="H883" s="50" t="s">
        <v>947</v>
      </c>
      <c r="I883" s="50" t="s">
        <v>948</v>
      </c>
      <c r="J883" s="74">
        <v>1</v>
      </c>
      <c r="K883" s="70">
        <v>45231</v>
      </c>
      <c r="L883" s="70">
        <v>45504</v>
      </c>
      <c r="M883" s="211">
        <f t="shared" si="43"/>
        <v>39</v>
      </c>
      <c r="N883" s="69">
        <v>1</v>
      </c>
      <c r="O883" s="71" t="s">
        <v>946</v>
      </c>
      <c r="P883" s="51">
        <f t="shared" si="45"/>
        <v>1</v>
      </c>
      <c r="Q883" s="66" t="str" cm="1">
        <f t="array" aca="1" ref="Q883" ca="1">IF(ISNUMBER(P883),IF(P883=100%,"CUMPLIDA",IF(AND(ISNUMBER(L883),ISNUMBER(INDIRECT("FECHA_"&amp;$B883,1))), IF(L883&lt;=INDIRECT("FECHA_"&amp;$B883,1),"INCUMPLIDA","PROCESO"), "VERIFICAR FECHA")),"SIN VALOR AVANCE")</f>
        <v>CUMPLIDA</v>
      </c>
    </row>
    <row r="884" spans="1:17" ht="165.75">
      <c r="A884" s="75" t="s">
        <v>938</v>
      </c>
      <c r="B884" s="61" t="s">
        <v>1793</v>
      </c>
      <c r="C884" s="495"/>
      <c r="D884" s="495"/>
      <c r="E884" s="496"/>
      <c r="F884" s="496"/>
      <c r="G884" s="63" t="s">
        <v>950</v>
      </c>
      <c r="H884" s="50" t="s">
        <v>760</v>
      </c>
      <c r="I884" s="50" t="s">
        <v>761</v>
      </c>
      <c r="J884" s="74">
        <v>1</v>
      </c>
      <c r="K884" s="82">
        <v>45323</v>
      </c>
      <c r="L884" s="82">
        <v>45747</v>
      </c>
      <c r="M884" s="211">
        <f t="shared" si="43"/>
        <v>60.571428571428569</v>
      </c>
      <c r="N884" s="69">
        <v>1</v>
      </c>
      <c r="O884" s="71" t="s">
        <v>969</v>
      </c>
      <c r="P884" s="51">
        <f t="shared" si="45"/>
        <v>1</v>
      </c>
      <c r="Q884" s="66" t="str" cm="1">
        <f t="array" aca="1" ref="Q884" ca="1">IF(ISNUMBER(P884),IF(P884=100%,"CUMPLIDA",IF(AND(ISNUMBER(L884),ISNUMBER(INDIRECT("FECHA_"&amp;$B884,1))), IF(L884&lt;=INDIRECT("FECHA_"&amp;$B884,1),"INCUMPLIDA","PROCESO"), "VERIFICAR FECHA")),"SIN VALOR AVANCE")</f>
        <v>CUMPLIDA</v>
      </c>
    </row>
    <row r="885" spans="1:17" ht="105.75">
      <c r="A885" s="75" t="s">
        <v>938</v>
      </c>
      <c r="B885" s="61" t="s">
        <v>1793</v>
      </c>
      <c r="C885" s="495"/>
      <c r="D885" s="495"/>
      <c r="E885" s="496"/>
      <c r="F885" s="496"/>
      <c r="G885" s="63" t="s">
        <v>804</v>
      </c>
      <c r="H885" s="50" t="s">
        <v>804</v>
      </c>
      <c r="I885" s="50" t="s">
        <v>805</v>
      </c>
      <c r="J885" s="74">
        <v>1</v>
      </c>
      <c r="K885" s="82">
        <v>45323</v>
      </c>
      <c r="L885" s="82">
        <v>45747</v>
      </c>
      <c r="M885" s="211">
        <f t="shared" si="43"/>
        <v>60.571428571428569</v>
      </c>
      <c r="N885" s="69">
        <v>1</v>
      </c>
      <c r="O885" s="50" t="s">
        <v>2343</v>
      </c>
      <c r="P885" s="51">
        <f t="shared" si="45"/>
        <v>1</v>
      </c>
      <c r="Q885" s="66" t="str" cm="1">
        <f t="array" aca="1" ref="Q885" ca="1">IF(ISNUMBER(P885),IF(P885=100%,"CUMPLIDA",IF(AND(ISNUMBER(L885),ISNUMBER(INDIRECT("FECHA_"&amp;$B885,1))), IF(L885&lt;=INDIRECT("FECHA_"&amp;$B885,1),"INCUMPLIDA","PROCESO"), "VERIFICAR FECHA")),"SIN VALOR AVANCE")</f>
        <v>CUMPLIDA</v>
      </c>
    </row>
    <row r="886" spans="1:17" ht="105.75">
      <c r="A886" s="75" t="s">
        <v>938</v>
      </c>
      <c r="B886" s="61" t="s">
        <v>1793</v>
      </c>
      <c r="C886" s="495"/>
      <c r="D886" s="495"/>
      <c r="E886" s="496"/>
      <c r="F886" s="496"/>
      <c r="G886" s="63" t="s">
        <v>766</v>
      </c>
      <c r="H886" s="50" t="s">
        <v>767</v>
      </c>
      <c r="I886" s="50" t="s">
        <v>768</v>
      </c>
      <c r="J886" s="74">
        <v>1</v>
      </c>
      <c r="K886" s="82">
        <v>45231</v>
      </c>
      <c r="L886" s="82">
        <v>45747</v>
      </c>
      <c r="M886" s="211">
        <f t="shared" si="43"/>
        <v>73.714285714285708</v>
      </c>
      <c r="N886" s="69">
        <v>1</v>
      </c>
      <c r="O886" s="50" t="s">
        <v>2343</v>
      </c>
      <c r="P886" s="51">
        <f t="shared" si="45"/>
        <v>1</v>
      </c>
      <c r="Q886" s="66" t="str" cm="1">
        <f t="array" aca="1" ref="Q886" ca="1">IF(ISNUMBER(P886),IF(P886=100%,"CUMPLIDA",IF(AND(ISNUMBER(L886),ISNUMBER(INDIRECT("FECHA_"&amp;$B886,1))), IF(L886&lt;=INDIRECT("FECHA_"&amp;$B886,1),"INCUMPLIDA","PROCESO"), "VERIFICAR FECHA")),"SIN VALOR AVANCE")</f>
        <v>CUMPLIDA</v>
      </c>
    </row>
    <row r="887" spans="1:17" ht="150.75">
      <c r="A887" s="75" t="s">
        <v>938</v>
      </c>
      <c r="B887" s="61" t="s">
        <v>1793</v>
      </c>
      <c r="C887" s="495"/>
      <c r="D887" s="495"/>
      <c r="E887" s="496"/>
      <c r="F887" s="496"/>
      <c r="G887" s="63" t="s">
        <v>769</v>
      </c>
      <c r="H887" s="50" t="s">
        <v>769</v>
      </c>
      <c r="I887" s="50" t="s">
        <v>2344</v>
      </c>
      <c r="J887" s="74">
        <v>1</v>
      </c>
      <c r="K887" s="82">
        <v>45323</v>
      </c>
      <c r="L887" s="82">
        <v>45747</v>
      </c>
      <c r="M887" s="211">
        <f t="shared" si="43"/>
        <v>60.571428571428569</v>
      </c>
      <c r="N887" s="69">
        <v>1</v>
      </c>
      <c r="O887" s="71" t="s">
        <v>951</v>
      </c>
      <c r="P887" s="51">
        <f t="shared" si="45"/>
        <v>1</v>
      </c>
      <c r="Q887" s="66" t="str" cm="1">
        <f t="array" aca="1" ref="Q887" ca="1">IF(ISNUMBER(P887),IF(P887=100%,"CUMPLIDA",IF(AND(ISNUMBER(L887),ISNUMBER(INDIRECT("FECHA_"&amp;$B887,1))), IF(L887&lt;=INDIRECT("FECHA_"&amp;$B887,1),"INCUMPLIDA","PROCESO"), "VERIFICAR FECHA")),"SIN VALOR AVANCE")</f>
        <v>CUMPLIDA</v>
      </c>
    </row>
    <row r="888" spans="1:17" ht="120.75">
      <c r="A888" s="75" t="s">
        <v>938</v>
      </c>
      <c r="B888" s="61" t="s">
        <v>1793</v>
      </c>
      <c r="C888" s="495"/>
      <c r="D888" s="495"/>
      <c r="E888" s="496"/>
      <c r="F888" s="496"/>
      <c r="G888" s="63" t="s">
        <v>371</v>
      </c>
      <c r="H888" s="50" t="s">
        <v>371</v>
      </c>
      <c r="I888" s="50" t="s">
        <v>771</v>
      </c>
      <c r="J888" s="74">
        <v>1</v>
      </c>
      <c r="K888" s="82">
        <v>45231</v>
      </c>
      <c r="L888" s="82">
        <v>45747</v>
      </c>
      <c r="M888" s="211">
        <f t="shared" si="43"/>
        <v>73.714285714285708</v>
      </c>
      <c r="N888" s="69">
        <v>1</v>
      </c>
      <c r="O888" s="50" t="s">
        <v>2351</v>
      </c>
      <c r="P888" s="51">
        <f t="shared" si="45"/>
        <v>1</v>
      </c>
      <c r="Q888" s="66" t="str" cm="1">
        <f t="array" aca="1" ref="Q888" ca="1">IF(ISNUMBER(P888),IF(P888=100%,"CUMPLIDA",IF(AND(ISNUMBER(L888),ISNUMBER(INDIRECT("FECHA_"&amp;$B888,1))), IF(L888&lt;=INDIRECT("FECHA_"&amp;$B888,1),"INCUMPLIDA","PROCESO"), "VERIFICAR FECHA")),"SIN VALOR AVANCE")</f>
        <v>CUMPLIDA</v>
      </c>
    </row>
    <row r="889" spans="1:17" ht="225.75">
      <c r="A889" s="75" t="s">
        <v>938</v>
      </c>
      <c r="B889" s="61" t="s">
        <v>1793</v>
      </c>
      <c r="C889" s="495"/>
      <c r="D889" s="495"/>
      <c r="E889" s="496"/>
      <c r="F889" s="496"/>
      <c r="G889" s="63" t="s">
        <v>772</v>
      </c>
      <c r="H889" s="50" t="s">
        <v>772</v>
      </c>
      <c r="I889" s="50" t="s">
        <v>1073</v>
      </c>
      <c r="J889" s="74">
        <v>1</v>
      </c>
      <c r="K889" s="82">
        <v>45231</v>
      </c>
      <c r="L889" s="82">
        <v>45808</v>
      </c>
      <c r="M889" s="211">
        <f t="shared" si="43"/>
        <v>82.428571428571431</v>
      </c>
      <c r="N889" s="69">
        <v>1</v>
      </c>
      <c r="O889" s="71" t="s">
        <v>2352</v>
      </c>
      <c r="P889" s="51">
        <f t="shared" si="45"/>
        <v>1</v>
      </c>
      <c r="Q889" s="66" t="str" cm="1">
        <f t="array" aca="1" ref="Q889" ca="1">IF(ISNUMBER(P889),IF(P889=100%,"CUMPLIDA",IF(AND(ISNUMBER(L889),ISNUMBER(INDIRECT("FECHA_"&amp;$B889,1))), IF(L889&lt;=INDIRECT("FECHA_"&amp;$B889,1),"INCUMPLIDA","PROCESO"), "VERIFICAR FECHA")),"SIN VALOR AVANCE")</f>
        <v>CUMPLIDA</v>
      </c>
    </row>
    <row r="890" spans="1:17" ht="180.75">
      <c r="A890" s="75" t="s">
        <v>938</v>
      </c>
      <c r="B890" s="61" t="s">
        <v>1793</v>
      </c>
      <c r="C890" s="495"/>
      <c r="D890" s="495"/>
      <c r="E890" s="496"/>
      <c r="F890" s="496"/>
      <c r="G890" s="63" t="s">
        <v>169</v>
      </c>
      <c r="H890" s="50" t="s">
        <v>775</v>
      </c>
      <c r="I890" s="50" t="s">
        <v>776</v>
      </c>
      <c r="J890" s="74">
        <v>7</v>
      </c>
      <c r="K890" s="82">
        <v>46024</v>
      </c>
      <c r="L890" s="82">
        <v>46660</v>
      </c>
      <c r="M890" s="211">
        <f t="shared" si="43"/>
        <v>90.857142857142861</v>
      </c>
      <c r="N890" s="69">
        <v>0</v>
      </c>
      <c r="O890" s="50" t="s">
        <v>2346</v>
      </c>
      <c r="P890" s="51">
        <f t="shared" si="45"/>
        <v>0</v>
      </c>
      <c r="Q890" s="66" t="str" cm="1">
        <f t="array" aca="1" ref="Q890" ca="1">IF(ISNUMBER(P890),IF(P890=100%,"CUMPLIDA",IF(AND(ISNUMBER(L890),ISNUMBER(INDIRECT("FECHA_"&amp;$B890,1))), IF(L890&lt;=INDIRECT("FECHA_"&amp;$B890,1),"INCUMPLIDA","PROCESO"), "VERIFICAR FECHA")),"SIN VALOR AVANCE")</f>
        <v>PROCESO</v>
      </c>
    </row>
    <row r="891" spans="1:17" ht="165.75">
      <c r="A891" s="75" t="s">
        <v>938</v>
      </c>
      <c r="B891" s="61" t="s">
        <v>1793</v>
      </c>
      <c r="C891" s="495"/>
      <c r="D891" s="495"/>
      <c r="E891" s="496"/>
      <c r="F891" s="496"/>
      <c r="G891" s="63" t="s">
        <v>778</v>
      </c>
      <c r="H891" s="50" t="s">
        <v>779</v>
      </c>
      <c r="I891" s="50" t="s">
        <v>780</v>
      </c>
      <c r="J891" s="74">
        <v>1</v>
      </c>
      <c r="K891" s="82">
        <v>46024</v>
      </c>
      <c r="L891" s="82">
        <v>46660</v>
      </c>
      <c r="M891" s="211">
        <f t="shared" si="43"/>
        <v>90.857142857142861</v>
      </c>
      <c r="N891" s="69">
        <v>0</v>
      </c>
      <c r="O891" s="71" t="s">
        <v>969</v>
      </c>
      <c r="P891" s="51">
        <f t="shared" si="45"/>
        <v>0</v>
      </c>
      <c r="Q891" s="66" t="str" cm="1">
        <f t="array" aca="1" ref="Q891" ca="1">IF(ISNUMBER(P891),IF(P891=100%,"CUMPLIDA",IF(AND(ISNUMBER(L891),ISNUMBER(INDIRECT("FECHA_"&amp;$B891,1))), IF(L891&lt;=INDIRECT("FECHA_"&amp;$B891,1),"INCUMPLIDA","PROCESO"), "VERIFICAR FECHA")),"SIN VALOR AVANCE")</f>
        <v>PROCESO</v>
      </c>
    </row>
    <row r="892" spans="1:17" ht="315.75">
      <c r="A892" s="75" t="s">
        <v>938</v>
      </c>
      <c r="B892" s="61" t="s">
        <v>1793</v>
      </c>
      <c r="C892" s="495"/>
      <c r="D892" s="495"/>
      <c r="E892" s="496"/>
      <c r="F892" s="496"/>
      <c r="G892" s="63" t="s">
        <v>781</v>
      </c>
      <c r="H892" s="50" t="s">
        <v>782</v>
      </c>
      <c r="I892" s="50" t="s">
        <v>813</v>
      </c>
      <c r="J892" s="74">
        <v>2</v>
      </c>
      <c r="K892" s="82">
        <v>46024</v>
      </c>
      <c r="L892" s="82">
        <v>46660</v>
      </c>
      <c r="M892" s="211">
        <f t="shared" si="43"/>
        <v>90.857142857142861</v>
      </c>
      <c r="N892" s="69">
        <v>0</v>
      </c>
      <c r="O892" s="71" t="s">
        <v>2353</v>
      </c>
      <c r="P892" s="51">
        <f t="shared" si="45"/>
        <v>0</v>
      </c>
      <c r="Q892" s="66" t="str" cm="1">
        <f t="array" aca="1" ref="Q892" ca="1">IF(ISNUMBER(P892),IF(P892=100%,"CUMPLIDA",IF(AND(ISNUMBER(L892),ISNUMBER(INDIRECT("FECHA_"&amp;$B892,1))), IF(L892&lt;=INDIRECT("FECHA_"&amp;$B892,1),"INCUMPLIDA","PROCESO"), "VERIFICAR FECHA")),"SIN VALOR AVANCE")</f>
        <v>PROCESO</v>
      </c>
    </row>
    <row r="893" spans="1:17" ht="285.75">
      <c r="A893" s="75" t="s">
        <v>938</v>
      </c>
      <c r="B893" s="61" t="s">
        <v>1793</v>
      </c>
      <c r="C893" s="508" t="s">
        <v>2354</v>
      </c>
      <c r="D893" s="508" t="s">
        <v>1795</v>
      </c>
      <c r="E893" s="509" t="s">
        <v>2355</v>
      </c>
      <c r="F893" s="509" t="s">
        <v>2356</v>
      </c>
      <c r="G893" s="506" t="s">
        <v>2336</v>
      </c>
      <c r="H893" s="76" t="s">
        <v>2337</v>
      </c>
      <c r="I893" s="50" t="s">
        <v>2338</v>
      </c>
      <c r="J893" s="69">
        <v>1</v>
      </c>
      <c r="K893" s="70">
        <v>44013</v>
      </c>
      <c r="L893" s="70">
        <v>44074</v>
      </c>
      <c r="M893" s="211">
        <f t="shared" si="43"/>
        <v>8.7142857142857135</v>
      </c>
      <c r="N893" s="69">
        <v>1</v>
      </c>
      <c r="O893" s="50" t="s">
        <v>2339</v>
      </c>
      <c r="P893" s="51">
        <f t="shared" si="45"/>
        <v>1</v>
      </c>
      <c r="Q893" s="66" t="str" cm="1">
        <f t="array" aca="1" ref="Q893" ca="1">IF(ISNUMBER(P893),IF(P893=100%,"CUMPLIDA",IF(AND(ISNUMBER(L893),ISNUMBER(INDIRECT("FECHA_"&amp;$B893,1))), IF(L893&lt;=INDIRECT("FECHA_"&amp;$B893,1),"INCUMPLIDA","PROCESO"), "VERIFICAR FECHA")),"SIN VALOR AVANCE")</f>
        <v>CUMPLIDA</v>
      </c>
    </row>
    <row r="894" spans="1:17" ht="300.75">
      <c r="A894" s="75" t="s">
        <v>938</v>
      </c>
      <c r="B894" s="61" t="s">
        <v>1793</v>
      </c>
      <c r="C894" s="508"/>
      <c r="D894" s="508"/>
      <c r="E894" s="509"/>
      <c r="F894" s="509"/>
      <c r="G894" s="506"/>
      <c r="H894" s="76" t="s">
        <v>2340</v>
      </c>
      <c r="I894" s="50" t="s">
        <v>2341</v>
      </c>
      <c r="J894" s="69">
        <v>1</v>
      </c>
      <c r="K894" s="70">
        <v>44075</v>
      </c>
      <c r="L894" s="70">
        <v>44196</v>
      </c>
      <c r="M894" s="211">
        <f t="shared" si="43"/>
        <v>17.285714285714285</v>
      </c>
      <c r="N894" s="69">
        <v>1</v>
      </c>
      <c r="O894" s="50" t="s">
        <v>2342</v>
      </c>
      <c r="P894" s="51">
        <f t="shared" si="45"/>
        <v>1</v>
      </c>
      <c r="Q894" s="66" t="str" cm="1">
        <f t="array" aca="1" ref="Q894" ca="1">IF(ISNUMBER(P894),IF(P894=100%,"CUMPLIDA",IF(AND(ISNUMBER(L894),ISNUMBER(INDIRECT("FECHA_"&amp;$B894,1))), IF(L894&lt;=INDIRECT("FECHA_"&amp;$B894,1),"INCUMPLIDA","PROCESO"), "VERIFICAR FECHA")),"SIN VALOR AVANCE")</f>
        <v>CUMPLIDA</v>
      </c>
    </row>
    <row r="895" spans="1:17" ht="285.75">
      <c r="A895" s="75" t="s">
        <v>938</v>
      </c>
      <c r="B895" s="61" t="s">
        <v>1793</v>
      </c>
      <c r="C895" s="508"/>
      <c r="D895" s="508"/>
      <c r="E895" s="509"/>
      <c r="F895" s="509"/>
      <c r="G895" s="496" t="s">
        <v>2336</v>
      </c>
      <c r="H895" s="50" t="s">
        <v>944</v>
      </c>
      <c r="I895" s="50" t="s">
        <v>945</v>
      </c>
      <c r="J895" s="74">
        <v>1</v>
      </c>
      <c r="K895" s="70">
        <v>45231</v>
      </c>
      <c r="L895" s="70">
        <v>45504</v>
      </c>
      <c r="M895" s="211">
        <f t="shared" si="43"/>
        <v>39</v>
      </c>
      <c r="N895" s="69">
        <v>1</v>
      </c>
      <c r="O895" s="71" t="s">
        <v>946</v>
      </c>
      <c r="P895" s="51">
        <f t="shared" si="45"/>
        <v>1</v>
      </c>
      <c r="Q895" s="66" t="str" cm="1">
        <f t="array" aca="1" ref="Q895" ca="1">IF(ISNUMBER(P895),IF(P895=100%,"CUMPLIDA",IF(AND(ISNUMBER(L895),ISNUMBER(INDIRECT("FECHA_"&amp;$B895,1))), IF(L895&lt;=INDIRECT("FECHA_"&amp;$B895,1),"INCUMPLIDA","PROCESO"), "VERIFICAR FECHA")),"SIN VALOR AVANCE")</f>
        <v>CUMPLIDA</v>
      </c>
    </row>
    <row r="896" spans="1:17" ht="285.75">
      <c r="A896" s="75" t="s">
        <v>938</v>
      </c>
      <c r="B896" s="61" t="s">
        <v>1793</v>
      </c>
      <c r="C896" s="508"/>
      <c r="D896" s="508"/>
      <c r="E896" s="509"/>
      <c r="F896" s="509"/>
      <c r="G896" s="496"/>
      <c r="H896" s="50" t="s">
        <v>947</v>
      </c>
      <c r="I896" s="50" t="s">
        <v>948</v>
      </c>
      <c r="J896" s="74">
        <v>1</v>
      </c>
      <c r="K896" s="70">
        <v>45231</v>
      </c>
      <c r="L896" s="70">
        <v>45504</v>
      </c>
      <c r="M896" s="211">
        <f t="shared" si="43"/>
        <v>39</v>
      </c>
      <c r="N896" s="69">
        <v>1</v>
      </c>
      <c r="O896" s="71" t="s">
        <v>946</v>
      </c>
      <c r="P896" s="51">
        <f t="shared" si="45"/>
        <v>1</v>
      </c>
      <c r="Q896" s="66" t="str" cm="1">
        <f t="array" aca="1" ref="Q896" ca="1">IF(ISNUMBER(P896),IF(P896=100%,"CUMPLIDA",IF(AND(ISNUMBER(L896),ISNUMBER(INDIRECT("FECHA_"&amp;$B896,1))), IF(L896&lt;=INDIRECT("FECHA_"&amp;$B896,1),"INCUMPLIDA","PROCESO"), "VERIFICAR FECHA")),"SIN VALOR AVANCE")</f>
        <v>CUMPLIDA</v>
      </c>
    </row>
    <row r="897" spans="1:17" ht="150.75">
      <c r="A897" s="75" t="s">
        <v>938</v>
      </c>
      <c r="B897" s="61" t="s">
        <v>1793</v>
      </c>
      <c r="C897" s="508"/>
      <c r="D897" s="508"/>
      <c r="E897" s="509"/>
      <c r="F897" s="509"/>
      <c r="G897" s="63" t="s">
        <v>950</v>
      </c>
      <c r="H897" s="50" t="s">
        <v>760</v>
      </c>
      <c r="I897" s="50" t="s">
        <v>761</v>
      </c>
      <c r="J897" s="74">
        <v>1</v>
      </c>
      <c r="K897" s="82">
        <v>45323</v>
      </c>
      <c r="L897" s="82">
        <v>45747</v>
      </c>
      <c r="M897" s="211">
        <f t="shared" si="43"/>
        <v>60.571428571428569</v>
      </c>
      <c r="N897" s="69">
        <v>1</v>
      </c>
      <c r="O897" s="71" t="s">
        <v>951</v>
      </c>
      <c r="P897" s="51">
        <f t="shared" si="45"/>
        <v>1</v>
      </c>
      <c r="Q897" s="66" t="str" cm="1">
        <f t="array" aca="1" ref="Q897" ca="1">IF(ISNUMBER(P897),IF(P897=100%,"CUMPLIDA",IF(AND(ISNUMBER(L897),ISNUMBER(INDIRECT("FECHA_"&amp;$B897,1))), IF(L897&lt;=INDIRECT("FECHA_"&amp;$B897,1),"INCUMPLIDA","PROCESO"), "VERIFICAR FECHA")),"SIN VALOR AVANCE")</f>
        <v>CUMPLIDA</v>
      </c>
    </row>
    <row r="898" spans="1:17" ht="90.75">
      <c r="A898" s="75" t="s">
        <v>938</v>
      </c>
      <c r="B898" s="61" t="s">
        <v>1793</v>
      </c>
      <c r="C898" s="508"/>
      <c r="D898" s="508"/>
      <c r="E898" s="509"/>
      <c r="F898" s="509"/>
      <c r="G898" s="63" t="s">
        <v>804</v>
      </c>
      <c r="H898" s="50" t="s">
        <v>804</v>
      </c>
      <c r="I898" s="50" t="s">
        <v>805</v>
      </c>
      <c r="J898" s="74">
        <v>1</v>
      </c>
      <c r="K898" s="82">
        <v>45323</v>
      </c>
      <c r="L898" s="82">
        <v>45747</v>
      </c>
      <c r="M898" s="211">
        <f t="shared" si="43"/>
        <v>60.571428571428569</v>
      </c>
      <c r="N898" s="69">
        <v>1</v>
      </c>
      <c r="O898" s="50" t="s">
        <v>2357</v>
      </c>
      <c r="P898" s="51">
        <f t="shared" si="45"/>
        <v>1</v>
      </c>
      <c r="Q898" s="66" t="str" cm="1">
        <f t="array" aca="1" ref="Q898" ca="1">IF(ISNUMBER(P898),IF(P898=100%,"CUMPLIDA",IF(AND(ISNUMBER(L898),ISNUMBER(INDIRECT("FECHA_"&amp;$B898,1))), IF(L898&lt;=INDIRECT("FECHA_"&amp;$B898,1),"INCUMPLIDA","PROCESO"), "VERIFICAR FECHA")),"SIN VALOR AVANCE")</f>
        <v>CUMPLIDA</v>
      </c>
    </row>
    <row r="899" spans="1:17" ht="105.75">
      <c r="A899" s="75" t="s">
        <v>938</v>
      </c>
      <c r="B899" s="61" t="s">
        <v>1793</v>
      </c>
      <c r="C899" s="508"/>
      <c r="D899" s="508"/>
      <c r="E899" s="509"/>
      <c r="F899" s="509"/>
      <c r="G899" s="63" t="s">
        <v>766</v>
      </c>
      <c r="H899" s="50" t="s">
        <v>767</v>
      </c>
      <c r="I899" s="50" t="s">
        <v>768</v>
      </c>
      <c r="J899" s="74">
        <v>1</v>
      </c>
      <c r="K899" s="82">
        <v>45231</v>
      </c>
      <c r="L899" s="82">
        <v>45747</v>
      </c>
      <c r="M899" s="211">
        <f t="shared" si="43"/>
        <v>73.714285714285708</v>
      </c>
      <c r="N899" s="69">
        <v>1</v>
      </c>
      <c r="O899" s="50" t="s">
        <v>2343</v>
      </c>
      <c r="P899" s="51">
        <f t="shared" si="45"/>
        <v>1</v>
      </c>
      <c r="Q899" s="66" t="str" cm="1">
        <f t="array" aca="1" ref="Q899" ca="1">IF(ISNUMBER(P899),IF(P899=100%,"CUMPLIDA",IF(AND(ISNUMBER(L899),ISNUMBER(INDIRECT("FECHA_"&amp;$B899,1))), IF(L899&lt;=INDIRECT("FECHA_"&amp;$B899,1),"INCUMPLIDA","PROCESO"), "VERIFICAR FECHA")),"SIN VALOR AVANCE")</f>
        <v>CUMPLIDA</v>
      </c>
    </row>
    <row r="900" spans="1:17" ht="150.75">
      <c r="A900" s="75" t="s">
        <v>938</v>
      </c>
      <c r="B900" s="61" t="s">
        <v>1793</v>
      </c>
      <c r="C900" s="508"/>
      <c r="D900" s="508"/>
      <c r="E900" s="509"/>
      <c r="F900" s="509"/>
      <c r="G900" s="63" t="s">
        <v>769</v>
      </c>
      <c r="H900" s="50" t="s">
        <v>769</v>
      </c>
      <c r="I900" s="50" t="s">
        <v>2344</v>
      </c>
      <c r="J900" s="74">
        <v>1</v>
      </c>
      <c r="K900" s="82">
        <v>45323</v>
      </c>
      <c r="L900" s="82">
        <v>45747</v>
      </c>
      <c r="M900" s="211">
        <f t="shared" si="43"/>
        <v>60.571428571428569</v>
      </c>
      <c r="N900" s="69">
        <v>1</v>
      </c>
      <c r="O900" s="71" t="s">
        <v>951</v>
      </c>
      <c r="P900" s="51">
        <f t="shared" si="45"/>
        <v>1</v>
      </c>
      <c r="Q900" s="66" t="str" cm="1">
        <f t="array" aca="1" ref="Q900" ca="1">IF(ISNUMBER(P900),IF(P900=100%,"CUMPLIDA",IF(AND(ISNUMBER(L900),ISNUMBER(INDIRECT("FECHA_"&amp;$B900,1))), IF(L900&lt;=INDIRECT("FECHA_"&amp;$B900,1),"INCUMPLIDA","PROCESO"), "VERIFICAR FECHA")),"SIN VALOR AVANCE")</f>
        <v>CUMPLIDA</v>
      </c>
    </row>
    <row r="901" spans="1:17" ht="90.75">
      <c r="A901" s="75" t="s">
        <v>938</v>
      </c>
      <c r="B901" s="61" t="s">
        <v>1793</v>
      </c>
      <c r="C901" s="508"/>
      <c r="D901" s="508"/>
      <c r="E901" s="509"/>
      <c r="F901" s="509"/>
      <c r="G901" s="63" t="s">
        <v>371</v>
      </c>
      <c r="H901" s="50" t="s">
        <v>371</v>
      </c>
      <c r="I901" s="50" t="s">
        <v>771</v>
      </c>
      <c r="J901" s="74">
        <v>1</v>
      </c>
      <c r="K901" s="82">
        <v>45231</v>
      </c>
      <c r="L901" s="82">
        <v>45747</v>
      </c>
      <c r="M901" s="211">
        <f t="shared" si="43"/>
        <v>73.714285714285708</v>
      </c>
      <c r="N901" s="69">
        <v>1</v>
      </c>
      <c r="O901" s="50" t="s">
        <v>2357</v>
      </c>
      <c r="P901" s="51">
        <f t="shared" si="45"/>
        <v>1</v>
      </c>
      <c r="Q901" s="66" t="str" cm="1">
        <f t="array" aca="1" ref="Q901" ca="1">IF(ISNUMBER(P901),IF(P901=100%,"CUMPLIDA",IF(AND(ISNUMBER(L901),ISNUMBER(INDIRECT("FECHA_"&amp;$B901,1))), IF(L901&lt;=INDIRECT("FECHA_"&amp;$B901,1),"INCUMPLIDA","PROCESO"), "VERIFICAR FECHA")),"SIN VALOR AVANCE")</f>
        <v>CUMPLIDA</v>
      </c>
    </row>
    <row r="902" spans="1:17" ht="240.75">
      <c r="A902" s="75" t="s">
        <v>938</v>
      </c>
      <c r="B902" s="61" t="s">
        <v>1793</v>
      </c>
      <c r="C902" s="508"/>
      <c r="D902" s="508"/>
      <c r="E902" s="509"/>
      <c r="F902" s="509"/>
      <c r="G902" s="63" t="s">
        <v>772</v>
      </c>
      <c r="H902" s="50" t="s">
        <v>772</v>
      </c>
      <c r="I902" s="50" t="s">
        <v>1073</v>
      </c>
      <c r="J902" s="74">
        <v>1</v>
      </c>
      <c r="K902" s="82">
        <v>45231</v>
      </c>
      <c r="L902" s="82">
        <v>45808</v>
      </c>
      <c r="M902" s="211">
        <f t="shared" si="43"/>
        <v>82.428571428571431</v>
      </c>
      <c r="N902" s="69">
        <v>1</v>
      </c>
      <c r="O902" s="71" t="s">
        <v>970</v>
      </c>
      <c r="P902" s="51">
        <f t="shared" si="45"/>
        <v>1</v>
      </c>
      <c r="Q902" s="66" t="str" cm="1">
        <f t="array" aca="1" ref="Q902" ca="1">IF(ISNUMBER(P902),IF(P902=100%,"CUMPLIDA",IF(AND(ISNUMBER(L902),ISNUMBER(INDIRECT("FECHA_"&amp;$B902,1))), IF(L902&lt;=INDIRECT("FECHA_"&amp;$B902,1),"INCUMPLIDA","PROCESO"), "VERIFICAR FECHA")),"SIN VALOR AVANCE")</f>
        <v>CUMPLIDA</v>
      </c>
    </row>
    <row r="903" spans="1:17" ht="90.75">
      <c r="A903" s="75" t="s">
        <v>938</v>
      </c>
      <c r="B903" s="61" t="s">
        <v>1793</v>
      </c>
      <c r="C903" s="508"/>
      <c r="D903" s="508"/>
      <c r="E903" s="509"/>
      <c r="F903" s="509"/>
      <c r="G903" s="63" t="s">
        <v>169</v>
      </c>
      <c r="H903" s="50" t="s">
        <v>775</v>
      </c>
      <c r="I903" s="50" t="s">
        <v>776</v>
      </c>
      <c r="J903" s="74">
        <v>7</v>
      </c>
      <c r="K903" s="82">
        <v>46024</v>
      </c>
      <c r="L903" s="82">
        <v>46660</v>
      </c>
      <c r="M903" s="211">
        <f t="shared" si="43"/>
        <v>90.857142857142861</v>
      </c>
      <c r="N903" s="69">
        <v>0</v>
      </c>
      <c r="O903" s="50" t="s">
        <v>2357</v>
      </c>
      <c r="P903" s="51">
        <f t="shared" si="45"/>
        <v>0</v>
      </c>
      <c r="Q903" s="66" t="str" cm="1">
        <f t="array" aca="1" ref="Q903" ca="1">IF(ISNUMBER(P903),IF(P903=100%,"CUMPLIDA",IF(AND(ISNUMBER(L903),ISNUMBER(INDIRECT("FECHA_"&amp;$B903,1))), IF(L903&lt;=INDIRECT("FECHA_"&amp;$B903,1),"INCUMPLIDA","PROCESO"), "VERIFICAR FECHA")),"SIN VALOR AVANCE")</f>
        <v>PROCESO</v>
      </c>
    </row>
    <row r="904" spans="1:17" ht="150.75">
      <c r="A904" s="75" t="s">
        <v>938</v>
      </c>
      <c r="B904" s="61" t="s">
        <v>1793</v>
      </c>
      <c r="C904" s="508"/>
      <c r="D904" s="508"/>
      <c r="E904" s="509"/>
      <c r="F904" s="509"/>
      <c r="G904" s="63" t="s">
        <v>778</v>
      </c>
      <c r="H904" s="50" t="s">
        <v>779</v>
      </c>
      <c r="I904" s="50" t="s">
        <v>780</v>
      </c>
      <c r="J904" s="74">
        <v>1</v>
      </c>
      <c r="K904" s="82">
        <v>46024</v>
      </c>
      <c r="L904" s="82">
        <v>46660</v>
      </c>
      <c r="M904" s="211">
        <f t="shared" si="43"/>
        <v>90.857142857142861</v>
      </c>
      <c r="N904" s="69">
        <v>0</v>
      </c>
      <c r="O904" s="71" t="s">
        <v>951</v>
      </c>
      <c r="P904" s="51">
        <f t="shared" si="45"/>
        <v>0</v>
      </c>
      <c r="Q904" s="66" t="str" cm="1">
        <f t="array" aca="1" ref="Q904" ca="1">IF(ISNUMBER(P904),IF(P904=100%,"CUMPLIDA",IF(AND(ISNUMBER(L904),ISNUMBER(INDIRECT("FECHA_"&amp;$B904,1))), IF(L904&lt;=INDIRECT("FECHA_"&amp;$B904,1),"INCUMPLIDA","PROCESO"), "VERIFICAR FECHA")),"SIN VALOR AVANCE")</f>
        <v>PROCESO</v>
      </c>
    </row>
    <row r="905" spans="1:17" ht="240.75">
      <c r="A905" s="75" t="s">
        <v>938</v>
      </c>
      <c r="B905" s="61" t="s">
        <v>1793</v>
      </c>
      <c r="C905" s="508"/>
      <c r="D905" s="508"/>
      <c r="E905" s="509"/>
      <c r="F905" s="509"/>
      <c r="G905" s="63" t="s">
        <v>781</v>
      </c>
      <c r="H905" s="50" t="s">
        <v>782</v>
      </c>
      <c r="I905" s="50" t="s">
        <v>813</v>
      </c>
      <c r="J905" s="74">
        <v>2</v>
      </c>
      <c r="K905" s="82">
        <v>46024</v>
      </c>
      <c r="L905" s="82">
        <v>46660</v>
      </c>
      <c r="M905" s="211">
        <f t="shared" si="43"/>
        <v>90.857142857142861</v>
      </c>
      <c r="N905" s="69">
        <v>0</v>
      </c>
      <c r="O905" s="71" t="s">
        <v>2358</v>
      </c>
      <c r="P905" s="51">
        <f t="shared" si="45"/>
        <v>0</v>
      </c>
      <c r="Q905" s="66" t="str" cm="1">
        <f t="array" aca="1" ref="Q905" ca="1">IF(ISNUMBER(P905),IF(P905=100%,"CUMPLIDA",IF(AND(ISNUMBER(L905),ISNUMBER(INDIRECT("FECHA_"&amp;$B905,1))), IF(L905&lt;=INDIRECT("FECHA_"&amp;$B905,1),"INCUMPLIDA","PROCESO"), "VERIFICAR FECHA")),"SIN VALOR AVANCE")</f>
        <v>PROCESO</v>
      </c>
    </row>
    <row r="906" spans="1:17" ht="285.75">
      <c r="A906" s="75" t="s">
        <v>938</v>
      </c>
      <c r="B906" s="61" t="s">
        <v>1793</v>
      </c>
      <c r="C906" s="495" t="s">
        <v>2359</v>
      </c>
      <c r="D906" s="495" t="s">
        <v>1813</v>
      </c>
      <c r="E906" s="496" t="s">
        <v>2360</v>
      </c>
      <c r="F906" s="496" t="s">
        <v>2361</v>
      </c>
      <c r="G906" s="506" t="s">
        <v>2336</v>
      </c>
      <c r="H906" s="76" t="s">
        <v>2337</v>
      </c>
      <c r="I906" s="50" t="s">
        <v>2338</v>
      </c>
      <c r="J906" s="69">
        <v>1</v>
      </c>
      <c r="K906" s="70">
        <v>44013</v>
      </c>
      <c r="L906" s="70">
        <v>44074</v>
      </c>
      <c r="M906" s="211">
        <f t="shared" si="43"/>
        <v>8.7142857142857135</v>
      </c>
      <c r="N906" s="69">
        <v>1</v>
      </c>
      <c r="O906" s="50" t="s">
        <v>2339</v>
      </c>
      <c r="P906" s="51">
        <f t="shared" si="45"/>
        <v>1</v>
      </c>
      <c r="Q906" s="66" t="str" cm="1">
        <f t="array" aca="1" ref="Q906" ca="1">IF(ISNUMBER(P906),IF(P906=100%,"CUMPLIDA",IF(AND(ISNUMBER(L906),ISNUMBER(INDIRECT("FECHA_"&amp;$B906,1))), IF(L906&lt;=INDIRECT("FECHA_"&amp;$B906,1),"INCUMPLIDA","PROCESO"), "VERIFICAR FECHA")),"SIN VALOR AVANCE")</f>
        <v>CUMPLIDA</v>
      </c>
    </row>
    <row r="907" spans="1:17" ht="285.75">
      <c r="A907" s="75" t="s">
        <v>938</v>
      </c>
      <c r="B907" s="61" t="s">
        <v>1793</v>
      </c>
      <c r="C907" s="495"/>
      <c r="D907" s="495"/>
      <c r="E907" s="496"/>
      <c r="F907" s="496"/>
      <c r="G907" s="506"/>
      <c r="H907" s="76" t="s">
        <v>2340</v>
      </c>
      <c r="I907" s="50" t="s">
        <v>2341</v>
      </c>
      <c r="J907" s="69">
        <v>1</v>
      </c>
      <c r="K907" s="70">
        <v>44075</v>
      </c>
      <c r="L907" s="70">
        <v>44196</v>
      </c>
      <c r="M907" s="211">
        <f t="shared" si="43"/>
        <v>17.285714285714285</v>
      </c>
      <c r="N907" s="69">
        <v>1</v>
      </c>
      <c r="O907" s="50" t="s">
        <v>2362</v>
      </c>
      <c r="P907" s="51">
        <f t="shared" si="45"/>
        <v>1</v>
      </c>
      <c r="Q907" s="66" t="str" cm="1">
        <f t="array" aca="1" ref="Q907" ca="1">IF(ISNUMBER(P907),IF(P907=100%,"CUMPLIDA",IF(AND(ISNUMBER(L907),ISNUMBER(INDIRECT("FECHA_"&amp;$B907,1))), IF(L907&lt;=INDIRECT("FECHA_"&amp;$B907,1),"INCUMPLIDA","PROCESO"), "VERIFICAR FECHA")),"SIN VALOR AVANCE")</f>
        <v>CUMPLIDA</v>
      </c>
    </row>
    <row r="908" spans="1:17" ht="285.75">
      <c r="A908" s="75" t="s">
        <v>938</v>
      </c>
      <c r="B908" s="61" t="s">
        <v>1793</v>
      </c>
      <c r="C908" s="495"/>
      <c r="D908" s="495"/>
      <c r="E908" s="496"/>
      <c r="F908" s="496"/>
      <c r="G908" s="496" t="s">
        <v>2336</v>
      </c>
      <c r="H908" s="50" t="s">
        <v>944</v>
      </c>
      <c r="I908" s="50" t="s">
        <v>945</v>
      </c>
      <c r="J908" s="74">
        <v>1</v>
      </c>
      <c r="K908" s="70">
        <v>45231</v>
      </c>
      <c r="L908" s="70">
        <v>45504</v>
      </c>
      <c r="M908" s="211">
        <f t="shared" si="43"/>
        <v>39</v>
      </c>
      <c r="N908" s="69">
        <v>1</v>
      </c>
      <c r="O908" s="71" t="s">
        <v>946</v>
      </c>
      <c r="P908" s="51">
        <f t="shared" si="45"/>
        <v>1</v>
      </c>
      <c r="Q908" s="66" t="str" cm="1">
        <f t="array" aca="1" ref="Q908" ca="1">IF(ISNUMBER(P908),IF(P908=100%,"CUMPLIDA",IF(AND(ISNUMBER(L908),ISNUMBER(INDIRECT("FECHA_"&amp;$B908,1))), IF(L908&lt;=INDIRECT("FECHA_"&amp;$B908,1),"INCUMPLIDA","PROCESO"), "VERIFICAR FECHA")),"SIN VALOR AVANCE")</f>
        <v>CUMPLIDA</v>
      </c>
    </row>
    <row r="909" spans="1:17" ht="285.75">
      <c r="A909" s="75" t="s">
        <v>938</v>
      </c>
      <c r="B909" s="61" t="s">
        <v>1793</v>
      </c>
      <c r="C909" s="495"/>
      <c r="D909" s="495"/>
      <c r="E909" s="496"/>
      <c r="F909" s="496"/>
      <c r="G909" s="496"/>
      <c r="H909" s="50" t="s">
        <v>947</v>
      </c>
      <c r="I909" s="50" t="s">
        <v>948</v>
      </c>
      <c r="J909" s="74">
        <v>1</v>
      </c>
      <c r="K909" s="70">
        <v>45231</v>
      </c>
      <c r="L909" s="70">
        <v>45504</v>
      </c>
      <c r="M909" s="211">
        <f t="shared" si="43"/>
        <v>39</v>
      </c>
      <c r="N909" s="69">
        <v>1</v>
      </c>
      <c r="O909" s="71" t="s">
        <v>946</v>
      </c>
      <c r="P909" s="51">
        <f t="shared" si="45"/>
        <v>1</v>
      </c>
      <c r="Q909" s="66" t="str" cm="1">
        <f t="array" aca="1" ref="Q909" ca="1">IF(ISNUMBER(P909),IF(P909=100%,"CUMPLIDA",IF(AND(ISNUMBER(L909),ISNUMBER(INDIRECT("FECHA_"&amp;$B909,1))), IF(L909&lt;=INDIRECT("FECHA_"&amp;$B909,1),"INCUMPLIDA","PROCESO"), "VERIFICAR FECHA")),"SIN VALOR AVANCE")</f>
        <v>CUMPLIDA</v>
      </c>
    </row>
    <row r="910" spans="1:17" ht="180.75">
      <c r="A910" s="75" t="s">
        <v>938</v>
      </c>
      <c r="B910" s="61" t="s">
        <v>1793</v>
      </c>
      <c r="C910" s="495"/>
      <c r="D910" s="495"/>
      <c r="E910" s="496"/>
      <c r="F910" s="496"/>
      <c r="G910" s="63" t="s">
        <v>950</v>
      </c>
      <c r="H910" s="50" t="s">
        <v>760</v>
      </c>
      <c r="I910" s="50" t="s">
        <v>761</v>
      </c>
      <c r="J910" s="74">
        <v>1</v>
      </c>
      <c r="K910" s="82">
        <v>45323</v>
      </c>
      <c r="L910" s="82">
        <v>45747</v>
      </c>
      <c r="M910" s="211">
        <f t="shared" si="43"/>
        <v>60.571428571428569</v>
      </c>
      <c r="N910" s="69">
        <v>1</v>
      </c>
      <c r="O910" s="71" t="s">
        <v>2363</v>
      </c>
      <c r="P910" s="51">
        <f t="shared" si="45"/>
        <v>1</v>
      </c>
      <c r="Q910" s="66" t="str" cm="1">
        <f t="array" aca="1" ref="Q910" ca="1">IF(ISNUMBER(P910),IF(P910=100%,"CUMPLIDA",IF(AND(ISNUMBER(L910),ISNUMBER(INDIRECT("FECHA_"&amp;$B910,1))), IF(L910&lt;=INDIRECT("FECHA_"&amp;$B910,1),"INCUMPLIDA","PROCESO"), "VERIFICAR FECHA")),"SIN VALOR AVANCE")</f>
        <v>CUMPLIDA</v>
      </c>
    </row>
    <row r="911" spans="1:17" ht="90.75">
      <c r="A911" s="75" t="s">
        <v>938</v>
      </c>
      <c r="B911" s="61" t="s">
        <v>1793</v>
      </c>
      <c r="C911" s="495"/>
      <c r="D911" s="495"/>
      <c r="E911" s="496"/>
      <c r="F911" s="496"/>
      <c r="G911" s="63" t="s">
        <v>804</v>
      </c>
      <c r="H911" s="50" t="s">
        <v>804</v>
      </c>
      <c r="I911" s="50" t="s">
        <v>805</v>
      </c>
      <c r="J911" s="74">
        <v>1</v>
      </c>
      <c r="K911" s="82">
        <v>45323</v>
      </c>
      <c r="L911" s="82">
        <v>45747</v>
      </c>
      <c r="M911" s="211">
        <f t="shared" si="43"/>
        <v>60.571428571428569</v>
      </c>
      <c r="N911" s="69">
        <v>1</v>
      </c>
      <c r="O911" s="50" t="s">
        <v>2357</v>
      </c>
      <c r="P911" s="51">
        <f t="shared" si="45"/>
        <v>1</v>
      </c>
      <c r="Q911" s="66" t="str" cm="1">
        <f t="array" aca="1" ref="Q911" ca="1">IF(ISNUMBER(P911),IF(P911=100%,"CUMPLIDA",IF(AND(ISNUMBER(L911),ISNUMBER(INDIRECT("FECHA_"&amp;$B911,1))), IF(L911&lt;=INDIRECT("FECHA_"&amp;$B911,1),"INCUMPLIDA","PROCESO"), "VERIFICAR FECHA")),"SIN VALOR AVANCE")</f>
        <v>CUMPLIDA</v>
      </c>
    </row>
    <row r="912" spans="1:17" ht="105.75">
      <c r="A912" s="75" t="s">
        <v>938</v>
      </c>
      <c r="B912" s="61" t="s">
        <v>1793</v>
      </c>
      <c r="C912" s="495"/>
      <c r="D912" s="495"/>
      <c r="E912" s="496"/>
      <c r="F912" s="496"/>
      <c r="G912" s="63" t="s">
        <v>766</v>
      </c>
      <c r="H912" s="50" t="s">
        <v>767</v>
      </c>
      <c r="I912" s="50" t="s">
        <v>768</v>
      </c>
      <c r="J912" s="74">
        <v>1</v>
      </c>
      <c r="K912" s="82">
        <v>45231</v>
      </c>
      <c r="L912" s="82">
        <v>45747</v>
      </c>
      <c r="M912" s="211">
        <f t="shared" si="43"/>
        <v>73.714285714285708</v>
      </c>
      <c r="N912" s="69">
        <v>1</v>
      </c>
      <c r="O912" s="50" t="s">
        <v>2343</v>
      </c>
      <c r="P912" s="51">
        <f t="shared" si="45"/>
        <v>1</v>
      </c>
      <c r="Q912" s="66" t="str" cm="1">
        <f t="array" aca="1" ref="Q912" ca="1">IF(ISNUMBER(P912),IF(P912=100%,"CUMPLIDA",IF(AND(ISNUMBER(L912),ISNUMBER(INDIRECT("FECHA_"&amp;$B912,1))), IF(L912&lt;=INDIRECT("FECHA_"&amp;$B912,1),"INCUMPLIDA","PROCESO"), "VERIFICAR FECHA")),"SIN VALOR AVANCE")</f>
        <v>CUMPLIDA</v>
      </c>
    </row>
    <row r="913" spans="1:17" ht="150.75">
      <c r="A913" s="75" t="s">
        <v>938</v>
      </c>
      <c r="B913" s="61" t="s">
        <v>1793</v>
      </c>
      <c r="C913" s="495"/>
      <c r="D913" s="495"/>
      <c r="E913" s="496"/>
      <c r="F913" s="496"/>
      <c r="G913" s="63" t="s">
        <v>769</v>
      </c>
      <c r="H913" s="50" t="s">
        <v>769</v>
      </c>
      <c r="I913" s="50" t="s">
        <v>2344</v>
      </c>
      <c r="J913" s="74">
        <v>1</v>
      </c>
      <c r="K913" s="82">
        <v>45323</v>
      </c>
      <c r="L913" s="82">
        <v>45747</v>
      </c>
      <c r="M913" s="211">
        <f t="shared" si="43"/>
        <v>60.571428571428569</v>
      </c>
      <c r="N913" s="69">
        <v>1</v>
      </c>
      <c r="O913" s="71" t="s">
        <v>951</v>
      </c>
      <c r="P913" s="51">
        <f t="shared" si="45"/>
        <v>1</v>
      </c>
      <c r="Q913" s="66" t="str" cm="1">
        <f t="array" aca="1" ref="Q913" ca="1">IF(ISNUMBER(P913),IF(P913=100%,"CUMPLIDA",IF(AND(ISNUMBER(L913),ISNUMBER(INDIRECT("FECHA_"&amp;$B913,1))), IF(L913&lt;=INDIRECT("FECHA_"&amp;$B913,1),"INCUMPLIDA","PROCESO"), "VERIFICAR FECHA")),"SIN VALOR AVANCE")</f>
        <v>CUMPLIDA</v>
      </c>
    </row>
    <row r="914" spans="1:17" ht="90.75">
      <c r="A914" s="75" t="s">
        <v>938</v>
      </c>
      <c r="B914" s="61" t="s">
        <v>1793</v>
      </c>
      <c r="C914" s="495"/>
      <c r="D914" s="495"/>
      <c r="E914" s="496"/>
      <c r="F914" s="496"/>
      <c r="G914" s="63" t="s">
        <v>371</v>
      </c>
      <c r="H914" s="50" t="s">
        <v>371</v>
      </c>
      <c r="I914" s="50" t="s">
        <v>771</v>
      </c>
      <c r="J914" s="74">
        <v>1</v>
      </c>
      <c r="K914" s="82">
        <v>45231</v>
      </c>
      <c r="L914" s="82">
        <v>45747</v>
      </c>
      <c r="M914" s="211">
        <f t="shared" si="43"/>
        <v>73.714285714285708</v>
      </c>
      <c r="N914" s="69">
        <v>1</v>
      </c>
      <c r="O914" s="50" t="s">
        <v>2357</v>
      </c>
      <c r="P914" s="51">
        <f t="shared" si="45"/>
        <v>1</v>
      </c>
      <c r="Q914" s="66" t="str" cm="1">
        <f t="array" aca="1" ref="Q914" ca="1">IF(ISNUMBER(P914),IF(P914=100%,"CUMPLIDA",IF(AND(ISNUMBER(L914),ISNUMBER(INDIRECT("FECHA_"&amp;$B914,1))), IF(L914&lt;=INDIRECT("FECHA_"&amp;$B914,1),"INCUMPLIDA","PROCESO"), "VERIFICAR FECHA")),"SIN VALOR AVANCE")</f>
        <v>CUMPLIDA</v>
      </c>
    </row>
    <row r="915" spans="1:17" ht="255.75">
      <c r="A915" s="75" t="s">
        <v>938</v>
      </c>
      <c r="B915" s="61" t="s">
        <v>1793</v>
      </c>
      <c r="C915" s="495"/>
      <c r="D915" s="495"/>
      <c r="E915" s="496"/>
      <c r="F915" s="496"/>
      <c r="G915" s="63" t="s">
        <v>772</v>
      </c>
      <c r="H915" s="50" t="s">
        <v>772</v>
      </c>
      <c r="I915" s="50" t="s">
        <v>1073</v>
      </c>
      <c r="J915" s="74">
        <v>1</v>
      </c>
      <c r="K915" s="82">
        <v>45231</v>
      </c>
      <c r="L915" s="82">
        <v>45808</v>
      </c>
      <c r="M915" s="211">
        <f t="shared" si="43"/>
        <v>82.428571428571431</v>
      </c>
      <c r="N915" s="69">
        <v>1</v>
      </c>
      <c r="O915" s="71" t="s">
        <v>2364</v>
      </c>
      <c r="P915" s="51">
        <f t="shared" si="45"/>
        <v>1</v>
      </c>
      <c r="Q915" s="66" t="str" cm="1">
        <f t="array" aca="1" ref="Q915" ca="1">IF(ISNUMBER(P915),IF(P915=100%,"CUMPLIDA",IF(AND(ISNUMBER(L915),ISNUMBER(INDIRECT("FECHA_"&amp;$B915,1))), IF(L915&lt;=INDIRECT("FECHA_"&amp;$B915,1),"INCUMPLIDA","PROCESO"), "VERIFICAR FECHA")),"SIN VALOR AVANCE")</f>
        <v>CUMPLIDA</v>
      </c>
    </row>
    <row r="916" spans="1:17" ht="90.75">
      <c r="A916" s="75" t="s">
        <v>938</v>
      </c>
      <c r="B916" s="61" t="s">
        <v>1793</v>
      </c>
      <c r="C916" s="495"/>
      <c r="D916" s="495"/>
      <c r="E916" s="496"/>
      <c r="F916" s="496"/>
      <c r="G916" s="63" t="s">
        <v>169</v>
      </c>
      <c r="H916" s="50" t="s">
        <v>775</v>
      </c>
      <c r="I916" s="50" t="s">
        <v>776</v>
      </c>
      <c r="J916" s="74">
        <v>7</v>
      </c>
      <c r="K916" s="82">
        <v>46024</v>
      </c>
      <c r="L916" s="82">
        <v>46660</v>
      </c>
      <c r="M916" s="211">
        <f t="shared" ref="M916:M979" si="46">(L916-K916)/7</f>
        <v>90.857142857142861</v>
      </c>
      <c r="N916" s="69">
        <v>0</v>
      </c>
      <c r="O916" s="50" t="s">
        <v>2357</v>
      </c>
      <c r="P916" s="51">
        <f t="shared" si="45"/>
        <v>0</v>
      </c>
      <c r="Q916" s="66" t="str" cm="1">
        <f t="array" aca="1" ref="Q916" ca="1">IF(ISNUMBER(P916),IF(P916=100%,"CUMPLIDA",IF(AND(ISNUMBER(L916),ISNUMBER(INDIRECT("FECHA_"&amp;$B916,1))), IF(L916&lt;=INDIRECT("FECHA_"&amp;$B916,1),"INCUMPLIDA","PROCESO"), "VERIFICAR FECHA")),"SIN VALOR AVANCE")</f>
        <v>PROCESO</v>
      </c>
    </row>
    <row r="917" spans="1:17" ht="165.75">
      <c r="A917" s="75" t="s">
        <v>938</v>
      </c>
      <c r="B917" s="61" t="s">
        <v>1793</v>
      </c>
      <c r="C917" s="495"/>
      <c r="D917" s="495"/>
      <c r="E917" s="496"/>
      <c r="F917" s="496"/>
      <c r="G917" s="63" t="s">
        <v>778</v>
      </c>
      <c r="H917" s="50" t="s">
        <v>779</v>
      </c>
      <c r="I917" s="50" t="s">
        <v>780</v>
      </c>
      <c r="J917" s="74">
        <v>1</v>
      </c>
      <c r="K917" s="82">
        <v>46024</v>
      </c>
      <c r="L917" s="82">
        <v>46660</v>
      </c>
      <c r="M917" s="211">
        <f t="shared" si="46"/>
        <v>90.857142857142861</v>
      </c>
      <c r="N917" s="69">
        <v>0</v>
      </c>
      <c r="O917" s="71" t="s">
        <v>969</v>
      </c>
      <c r="P917" s="51">
        <f t="shared" si="45"/>
        <v>0</v>
      </c>
      <c r="Q917" s="66" t="str" cm="1">
        <f t="array" aca="1" ref="Q917" ca="1">IF(ISNUMBER(P917),IF(P917=100%,"CUMPLIDA",IF(AND(ISNUMBER(L917),ISNUMBER(INDIRECT("FECHA_"&amp;$B917,1))), IF(L917&lt;=INDIRECT("FECHA_"&amp;$B917,1),"INCUMPLIDA","PROCESO"), "VERIFICAR FECHA")),"SIN VALOR AVANCE")</f>
        <v>PROCESO</v>
      </c>
    </row>
    <row r="918" spans="1:17" ht="300.75">
      <c r="A918" s="75" t="s">
        <v>938</v>
      </c>
      <c r="B918" s="61" t="s">
        <v>1793</v>
      </c>
      <c r="C918" s="495"/>
      <c r="D918" s="495"/>
      <c r="E918" s="496"/>
      <c r="F918" s="496"/>
      <c r="G918" s="63" t="s">
        <v>781</v>
      </c>
      <c r="H918" s="50" t="s">
        <v>782</v>
      </c>
      <c r="I918" s="50" t="s">
        <v>813</v>
      </c>
      <c r="J918" s="74">
        <v>2</v>
      </c>
      <c r="K918" s="82">
        <v>46024</v>
      </c>
      <c r="L918" s="82">
        <v>46660</v>
      </c>
      <c r="M918" s="211">
        <f t="shared" si="46"/>
        <v>90.857142857142861</v>
      </c>
      <c r="N918" s="69">
        <v>0</v>
      </c>
      <c r="O918" s="71" t="s">
        <v>955</v>
      </c>
      <c r="P918" s="51">
        <f t="shared" si="45"/>
        <v>0</v>
      </c>
      <c r="Q918" s="66" t="str" cm="1">
        <f t="array" aca="1" ref="Q918" ca="1">IF(ISNUMBER(P918),IF(P918=100%,"CUMPLIDA",IF(AND(ISNUMBER(L918),ISNUMBER(INDIRECT("FECHA_"&amp;$B918,1))), IF(L918&lt;=INDIRECT("FECHA_"&amp;$B918,1),"INCUMPLIDA","PROCESO"), "VERIFICAR FECHA")),"SIN VALOR AVANCE")</f>
        <v>PROCESO</v>
      </c>
    </row>
    <row r="919" spans="1:17" ht="135.75">
      <c r="A919" s="75" t="s">
        <v>938</v>
      </c>
      <c r="B919" s="61" t="s">
        <v>1793</v>
      </c>
      <c r="C919" s="495" t="s">
        <v>2365</v>
      </c>
      <c r="D919" s="495" t="s">
        <v>2366</v>
      </c>
      <c r="E919" s="496" t="s">
        <v>2367</v>
      </c>
      <c r="F919" s="496" t="s">
        <v>2368</v>
      </c>
      <c r="G919" s="63" t="s">
        <v>2369</v>
      </c>
      <c r="H919" s="50" t="s">
        <v>2370</v>
      </c>
      <c r="I919" s="50" t="s">
        <v>2371</v>
      </c>
      <c r="J919" s="69">
        <v>1</v>
      </c>
      <c r="K919" s="70">
        <v>43770</v>
      </c>
      <c r="L919" s="70">
        <v>43951</v>
      </c>
      <c r="M919" s="211">
        <f t="shared" si="46"/>
        <v>25.857142857142858</v>
      </c>
      <c r="N919" s="69">
        <v>1</v>
      </c>
      <c r="O919" s="81" t="s">
        <v>2372</v>
      </c>
      <c r="P919" s="51">
        <f t="shared" si="45"/>
        <v>1</v>
      </c>
      <c r="Q919" s="66" t="str" cm="1">
        <f t="array" aca="1" ref="Q919" ca="1">IF(ISNUMBER(P919),IF(P919=100%,"CUMPLIDA",IF(AND(ISNUMBER(L919),ISNUMBER(INDIRECT("FECHA_"&amp;$B919,1))), IF(L919&lt;=INDIRECT("FECHA_"&amp;$B919,1),"INCUMPLIDA","PROCESO"), "VERIFICAR FECHA")),"SIN VALOR AVANCE")</f>
        <v>CUMPLIDA</v>
      </c>
    </row>
    <row r="920" spans="1:17" ht="135.75">
      <c r="A920" s="75" t="s">
        <v>938</v>
      </c>
      <c r="B920" s="61" t="s">
        <v>1793</v>
      </c>
      <c r="C920" s="495"/>
      <c r="D920" s="495"/>
      <c r="E920" s="496"/>
      <c r="F920" s="496"/>
      <c r="G920" s="63" t="s">
        <v>2373</v>
      </c>
      <c r="H920" s="50" t="s">
        <v>2374</v>
      </c>
      <c r="I920" s="50" t="s">
        <v>2371</v>
      </c>
      <c r="J920" s="69">
        <v>1</v>
      </c>
      <c r="K920" s="70">
        <v>43770</v>
      </c>
      <c r="L920" s="70">
        <v>43951</v>
      </c>
      <c r="M920" s="211">
        <f t="shared" si="46"/>
        <v>25.857142857142858</v>
      </c>
      <c r="N920" s="69">
        <v>1</v>
      </c>
      <c r="O920" s="81" t="s">
        <v>2372</v>
      </c>
      <c r="P920" s="51">
        <f t="shared" si="45"/>
        <v>1</v>
      </c>
      <c r="Q920" s="66" t="str" cm="1">
        <f t="array" aca="1" ref="Q920" ca="1">IF(ISNUMBER(P920),IF(P920=100%,"CUMPLIDA",IF(AND(ISNUMBER(L920),ISNUMBER(INDIRECT("FECHA_"&amp;$B920,1))), IF(L920&lt;=INDIRECT("FECHA_"&amp;$B920,1),"INCUMPLIDA","PROCESO"), "VERIFICAR FECHA")),"SIN VALOR AVANCE")</f>
        <v>CUMPLIDA</v>
      </c>
    </row>
    <row r="921" spans="1:17" ht="285.75">
      <c r="A921" s="75" t="s">
        <v>938</v>
      </c>
      <c r="B921" s="61" t="s">
        <v>1793</v>
      </c>
      <c r="C921" s="495"/>
      <c r="D921" s="495"/>
      <c r="E921" s="496"/>
      <c r="F921" s="496"/>
      <c r="G921" s="504" t="s">
        <v>2336</v>
      </c>
      <c r="H921" s="76" t="s">
        <v>2337</v>
      </c>
      <c r="I921" s="50" t="s">
        <v>2338</v>
      </c>
      <c r="J921" s="69">
        <v>1</v>
      </c>
      <c r="K921" s="70">
        <v>44013</v>
      </c>
      <c r="L921" s="70">
        <v>44074</v>
      </c>
      <c r="M921" s="211">
        <f t="shared" si="46"/>
        <v>8.7142857142857135</v>
      </c>
      <c r="N921" s="69">
        <v>1</v>
      </c>
      <c r="O921" s="50" t="s">
        <v>2339</v>
      </c>
      <c r="P921" s="51">
        <f t="shared" si="45"/>
        <v>1</v>
      </c>
      <c r="Q921" s="66" t="str" cm="1">
        <f t="array" aca="1" ref="Q921" ca="1">IF(ISNUMBER(P921),IF(P921=100%,"CUMPLIDA",IF(AND(ISNUMBER(L921),ISNUMBER(INDIRECT("FECHA_"&amp;$B921,1))), IF(L921&lt;=INDIRECT("FECHA_"&amp;$B921,1),"INCUMPLIDA","PROCESO"), "VERIFICAR FECHA")),"SIN VALOR AVANCE")</f>
        <v>CUMPLIDA</v>
      </c>
    </row>
    <row r="922" spans="1:17" ht="255.75">
      <c r="A922" s="75" t="s">
        <v>938</v>
      </c>
      <c r="B922" s="61" t="s">
        <v>1793</v>
      </c>
      <c r="C922" s="495"/>
      <c r="D922" s="495"/>
      <c r="E922" s="496"/>
      <c r="F922" s="496"/>
      <c r="G922" s="504"/>
      <c r="H922" s="76" t="s">
        <v>2340</v>
      </c>
      <c r="I922" s="50" t="s">
        <v>2341</v>
      </c>
      <c r="J922" s="69">
        <v>1</v>
      </c>
      <c r="K922" s="70">
        <v>44075</v>
      </c>
      <c r="L922" s="70">
        <v>44196</v>
      </c>
      <c r="M922" s="211">
        <f t="shared" si="46"/>
        <v>17.285714285714285</v>
      </c>
      <c r="N922" s="69">
        <v>1</v>
      </c>
      <c r="O922" s="50" t="s">
        <v>2375</v>
      </c>
      <c r="P922" s="51">
        <f t="shared" si="45"/>
        <v>1</v>
      </c>
      <c r="Q922" s="66" t="str" cm="1">
        <f t="array" aca="1" ref="Q922" ca="1">IF(ISNUMBER(P922),IF(P922=100%,"CUMPLIDA",IF(AND(ISNUMBER(L922),ISNUMBER(INDIRECT("FECHA_"&amp;$B922,1))), IF(L922&lt;=INDIRECT("FECHA_"&amp;$B922,1),"INCUMPLIDA","PROCESO"), "VERIFICAR FECHA")),"SIN VALOR AVANCE")</f>
        <v>CUMPLIDA</v>
      </c>
    </row>
    <row r="923" spans="1:17" ht="285.75">
      <c r="A923" s="75" t="s">
        <v>938</v>
      </c>
      <c r="B923" s="61" t="s">
        <v>1793</v>
      </c>
      <c r="C923" s="495"/>
      <c r="D923" s="495"/>
      <c r="E923" s="496"/>
      <c r="F923" s="496"/>
      <c r="G923" s="504"/>
      <c r="H923" s="50" t="s">
        <v>944</v>
      </c>
      <c r="I923" s="50" t="s">
        <v>945</v>
      </c>
      <c r="J923" s="74">
        <v>1</v>
      </c>
      <c r="K923" s="70">
        <v>45231</v>
      </c>
      <c r="L923" s="70">
        <v>45504</v>
      </c>
      <c r="M923" s="211">
        <f t="shared" si="46"/>
        <v>39</v>
      </c>
      <c r="N923" s="69">
        <v>1</v>
      </c>
      <c r="O923" s="71" t="s">
        <v>946</v>
      </c>
      <c r="P923" s="51">
        <f t="shared" si="45"/>
        <v>1</v>
      </c>
      <c r="Q923" s="66" t="str" cm="1">
        <f t="array" aca="1" ref="Q923" ca="1">IF(ISNUMBER(P923),IF(P923=100%,"CUMPLIDA",IF(AND(ISNUMBER(L923),ISNUMBER(INDIRECT("FECHA_"&amp;$B923,1))), IF(L923&lt;=INDIRECT("FECHA_"&amp;$B923,1),"INCUMPLIDA","PROCESO"), "VERIFICAR FECHA")),"SIN VALOR AVANCE")</f>
        <v>CUMPLIDA</v>
      </c>
    </row>
    <row r="924" spans="1:17" ht="285.75">
      <c r="A924" s="75" t="s">
        <v>938</v>
      </c>
      <c r="B924" s="61" t="s">
        <v>1793</v>
      </c>
      <c r="C924" s="495"/>
      <c r="D924" s="495"/>
      <c r="E924" s="496"/>
      <c r="F924" s="496"/>
      <c r="G924" s="504"/>
      <c r="H924" s="50" t="s">
        <v>947</v>
      </c>
      <c r="I924" s="50" t="s">
        <v>948</v>
      </c>
      <c r="J924" s="74">
        <v>1</v>
      </c>
      <c r="K924" s="70">
        <v>45231</v>
      </c>
      <c r="L924" s="70">
        <v>45504</v>
      </c>
      <c r="M924" s="211">
        <f t="shared" si="46"/>
        <v>39</v>
      </c>
      <c r="N924" s="69">
        <v>1</v>
      </c>
      <c r="O924" s="71" t="s">
        <v>946</v>
      </c>
      <c r="P924" s="51">
        <f t="shared" si="45"/>
        <v>1</v>
      </c>
      <c r="Q924" s="66" t="str" cm="1">
        <f t="array" aca="1" ref="Q924" ca="1">IF(ISNUMBER(P924),IF(P924=100%,"CUMPLIDA",IF(AND(ISNUMBER(L924),ISNUMBER(INDIRECT("FECHA_"&amp;$B924,1))), IF(L924&lt;=INDIRECT("FECHA_"&amp;$B924,1),"INCUMPLIDA","PROCESO"), "VERIFICAR FECHA")),"SIN VALOR AVANCE")</f>
        <v>CUMPLIDA</v>
      </c>
    </row>
    <row r="925" spans="1:17" ht="165.75">
      <c r="A925" s="75" t="s">
        <v>938</v>
      </c>
      <c r="B925" s="61" t="s">
        <v>1793</v>
      </c>
      <c r="C925" s="495"/>
      <c r="D925" s="495"/>
      <c r="E925" s="496"/>
      <c r="F925" s="496"/>
      <c r="G925" s="63" t="s">
        <v>950</v>
      </c>
      <c r="H925" s="50" t="s">
        <v>760</v>
      </c>
      <c r="I925" s="50" t="s">
        <v>761</v>
      </c>
      <c r="J925" s="74">
        <v>1</v>
      </c>
      <c r="K925" s="82">
        <v>45323</v>
      </c>
      <c r="L925" s="82">
        <v>45747</v>
      </c>
      <c r="M925" s="211">
        <f t="shared" si="46"/>
        <v>60.571428571428569</v>
      </c>
      <c r="N925" s="69">
        <v>1</v>
      </c>
      <c r="O925" s="71" t="s">
        <v>969</v>
      </c>
      <c r="P925" s="51">
        <f t="shared" si="45"/>
        <v>1</v>
      </c>
      <c r="Q925" s="66" t="str" cm="1">
        <f t="array" aca="1" ref="Q925" ca="1">IF(ISNUMBER(P925),IF(P925=100%,"CUMPLIDA",IF(AND(ISNUMBER(L925),ISNUMBER(INDIRECT("FECHA_"&amp;$B925,1))), IF(L925&lt;=INDIRECT("FECHA_"&amp;$B925,1),"INCUMPLIDA","PROCESO"), "VERIFICAR FECHA")),"SIN VALOR AVANCE")</f>
        <v>CUMPLIDA</v>
      </c>
    </row>
    <row r="926" spans="1:17" ht="90.75">
      <c r="A926" s="75" t="s">
        <v>938</v>
      </c>
      <c r="B926" s="61" t="s">
        <v>1793</v>
      </c>
      <c r="C926" s="495"/>
      <c r="D926" s="495"/>
      <c r="E926" s="496"/>
      <c r="F926" s="496"/>
      <c r="G926" s="63" t="s">
        <v>804</v>
      </c>
      <c r="H926" s="50" t="s">
        <v>804</v>
      </c>
      <c r="I926" s="50" t="s">
        <v>805</v>
      </c>
      <c r="J926" s="74">
        <v>1</v>
      </c>
      <c r="K926" s="82">
        <v>45323</v>
      </c>
      <c r="L926" s="82">
        <v>45747</v>
      </c>
      <c r="M926" s="211">
        <f t="shared" si="46"/>
        <v>60.571428571428569</v>
      </c>
      <c r="N926" s="69">
        <v>1</v>
      </c>
      <c r="O926" s="50" t="s">
        <v>2357</v>
      </c>
      <c r="P926" s="51">
        <f t="shared" si="45"/>
        <v>1</v>
      </c>
      <c r="Q926" s="66" t="str" cm="1">
        <f t="array" aca="1" ref="Q926" ca="1">IF(ISNUMBER(P926),IF(P926=100%,"CUMPLIDA",IF(AND(ISNUMBER(L926),ISNUMBER(INDIRECT("FECHA_"&amp;$B926,1))), IF(L926&lt;=INDIRECT("FECHA_"&amp;$B926,1),"INCUMPLIDA","PROCESO"), "VERIFICAR FECHA")),"SIN VALOR AVANCE")</f>
        <v>CUMPLIDA</v>
      </c>
    </row>
    <row r="927" spans="1:17" ht="105.75">
      <c r="A927" s="75" t="s">
        <v>938</v>
      </c>
      <c r="B927" s="61" t="s">
        <v>1793</v>
      </c>
      <c r="C927" s="495"/>
      <c r="D927" s="495"/>
      <c r="E927" s="496"/>
      <c r="F927" s="496"/>
      <c r="G927" s="63" t="s">
        <v>766</v>
      </c>
      <c r="H927" s="50" t="s">
        <v>767</v>
      </c>
      <c r="I927" s="50" t="s">
        <v>768</v>
      </c>
      <c r="J927" s="74">
        <v>1</v>
      </c>
      <c r="K927" s="82">
        <v>45231</v>
      </c>
      <c r="L927" s="82">
        <v>45747</v>
      </c>
      <c r="M927" s="211">
        <f t="shared" si="46"/>
        <v>73.714285714285708</v>
      </c>
      <c r="N927" s="69">
        <v>1</v>
      </c>
      <c r="O927" s="50" t="s">
        <v>2343</v>
      </c>
      <c r="P927" s="51">
        <f t="shared" si="45"/>
        <v>1</v>
      </c>
      <c r="Q927" s="66" t="str" cm="1">
        <f t="array" aca="1" ref="Q927" ca="1">IF(ISNUMBER(P927),IF(P927=100%,"CUMPLIDA",IF(AND(ISNUMBER(L927),ISNUMBER(INDIRECT("FECHA_"&amp;$B927,1))), IF(L927&lt;=INDIRECT("FECHA_"&amp;$B927,1),"INCUMPLIDA","PROCESO"), "VERIFICAR FECHA")),"SIN VALOR AVANCE")</f>
        <v>CUMPLIDA</v>
      </c>
    </row>
    <row r="928" spans="1:17" ht="165.75">
      <c r="A928" s="75" t="s">
        <v>938</v>
      </c>
      <c r="B928" s="61" t="s">
        <v>1793</v>
      </c>
      <c r="C928" s="495"/>
      <c r="D928" s="495"/>
      <c r="E928" s="496"/>
      <c r="F928" s="496"/>
      <c r="G928" s="63" t="s">
        <v>769</v>
      </c>
      <c r="H928" s="50" t="s">
        <v>769</v>
      </c>
      <c r="I928" s="50" t="s">
        <v>2344</v>
      </c>
      <c r="J928" s="74">
        <v>1</v>
      </c>
      <c r="K928" s="82">
        <v>45323</v>
      </c>
      <c r="L928" s="82">
        <v>45747</v>
      </c>
      <c r="M928" s="211">
        <f t="shared" si="46"/>
        <v>60.571428571428569</v>
      </c>
      <c r="N928" s="69">
        <v>1</v>
      </c>
      <c r="O928" s="71" t="s">
        <v>969</v>
      </c>
      <c r="P928" s="51">
        <f t="shared" si="45"/>
        <v>1</v>
      </c>
      <c r="Q928" s="66" t="str" cm="1">
        <f t="array" aca="1" ref="Q928" ca="1">IF(ISNUMBER(P928),IF(P928=100%,"CUMPLIDA",IF(AND(ISNUMBER(L928),ISNUMBER(INDIRECT("FECHA_"&amp;$B928,1))), IF(L928&lt;=INDIRECT("FECHA_"&amp;$B928,1),"INCUMPLIDA","PROCESO"), "VERIFICAR FECHA")),"SIN VALOR AVANCE")</f>
        <v>CUMPLIDA</v>
      </c>
    </row>
    <row r="929" spans="1:17" ht="105.75">
      <c r="A929" s="75" t="s">
        <v>938</v>
      </c>
      <c r="B929" s="61" t="s">
        <v>1793</v>
      </c>
      <c r="C929" s="495"/>
      <c r="D929" s="495"/>
      <c r="E929" s="496"/>
      <c r="F929" s="496"/>
      <c r="G929" s="63" t="s">
        <v>371</v>
      </c>
      <c r="H929" s="50" t="s">
        <v>371</v>
      </c>
      <c r="I929" s="50" t="s">
        <v>771</v>
      </c>
      <c r="J929" s="74">
        <v>1</v>
      </c>
      <c r="K929" s="82">
        <v>45231</v>
      </c>
      <c r="L929" s="82">
        <v>45747</v>
      </c>
      <c r="M929" s="211">
        <f t="shared" si="46"/>
        <v>73.714285714285708</v>
      </c>
      <c r="N929" s="69">
        <v>1</v>
      </c>
      <c r="O929" s="50" t="s">
        <v>2343</v>
      </c>
      <c r="P929" s="51">
        <f t="shared" si="45"/>
        <v>1</v>
      </c>
      <c r="Q929" s="66" t="str" cm="1">
        <f t="array" aca="1" ref="Q929" ca="1">IF(ISNUMBER(P929),IF(P929=100%,"CUMPLIDA",IF(AND(ISNUMBER(L929),ISNUMBER(INDIRECT("FECHA_"&amp;$B929,1))), IF(L929&lt;=INDIRECT("FECHA_"&amp;$B929,1),"INCUMPLIDA","PROCESO"), "VERIFICAR FECHA")),"SIN VALOR AVANCE")</f>
        <v>CUMPLIDA</v>
      </c>
    </row>
    <row r="930" spans="1:17" ht="225.75">
      <c r="A930" s="75" t="s">
        <v>938</v>
      </c>
      <c r="B930" s="61" t="s">
        <v>1793</v>
      </c>
      <c r="C930" s="495"/>
      <c r="D930" s="495"/>
      <c r="E930" s="496"/>
      <c r="F930" s="496"/>
      <c r="G930" s="63" t="s">
        <v>772</v>
      </c>
      <c r="H930" s="50" t="s">
        <v>772</v>
      </c>
      <c r="I930" s="50" t="s">
        <v>1073</v>
      </c>
      <c r="J930" s="74">
        <v>1</v>
      </c>
      <c r="K930" s="82">
        <v>45231</v>
      </c>
      <c r="L930" s="82">
        <v>45808</v>
      </c>
      <c r="M930" s="211">
        <f t="shared" si="46"/>
        <v>82.428571428571431</v>
      </c>
      <c r="N930" s="69">
        <v>1</v>
      </c>
      <c r="O930" s="71" t="s">
        <v>953</v>
      </c>
      <c r="P930" s="51">
        <f t="shared" si="45"/>
        <v>1</v>
      </c>
      <c r="Q930" s="66" t="str" cm="1">
        <f t="array" aca="1" ref="Q930" ca="1">IF(ISNUMBER(P930),IF(P930=100%,"CUMPLIDA",IF(AND(ISNUMBER(L930),ISNUMBER(INDIRECT("FECHA_"&amp;$B930,1))), IF(L930&lt;=INDIRECT("FECHA_"&amp;$B930,1),"INCUMPLIDA","PROCESO"), "VERIFICAR FECHA")),"SIN VALOR AVANCE")</f>
        <v>CUMPLIDA</v>
      </c>
    </row>
    <row r="931" spans="1:17" ht="150.75">
      <c r="A931" s="75" t="s">
        <v>938</v>
      </c>
      <c r="B931" s="61" t="s">
        <v>1793</v>
      </c>
      <c r="C931" s="495"/>
      <c r="D931" s="495"/>
      <c r="E931" s="496"/>
      <c r="F931" s="496"/>
      <c r="G931" s="63" t="s">
        <v>169</v>
      </c>
      <c r="H931" s="50" t="s">
        <v>775</v>
      </c>
      <c r="I931" s="50" t="s">
        <v>776</v>
      </c>
      <c r="J931" s="74">
        <v>7</v>
      </c>
      <c r="K931" s="82">
        <v>46024</v>
      </c>
      <c r="L931" s="82">
        <v>46660</v>
      </c>
      <c r="M931" s="211">
        <f t="shared" si="46"/>
        <v>90.857142857142861</v>
      </c>
      <c r="N931" s="69">
        <v>0</v>
      </c>
      <c r="O931" s="50" t="s">
        <v>2376</v>
      </c>
      <c r="P931" s="51">
        <f t="shared" ref="P931:P994" si="47">N931/J931</f>
        <v>0</v>
      </c>
      <c r="Q931" s="66" t="str" cm="1">
        <f t="array" aca="1" ref="Q931" ca="1">IF(ISNUMBER(P931),IF(P931=100%,"CUMPLIDA",IF(AND(ISNUMBER(L931),ISNUMBER(INDIRECT("FECHA_"&amp;$B931,1))), IF(L931&lt;=INDIRECT("FECHA_"&amp;$B931,1),"INCUMPLIDA","PROCESO"), "VERIFICAR FECHA")),"SIN VALOR AVANCE")</f>
        <v>PROCESO</v>
      </c>
    </row>
    <row r="932" spans="1:17" ht="165.75">
      <c r="A932" s="75" t="s">
        <v>938</v>
      </c>
      <c r="B932" s="61" t="s">
        <v>1793</v>
      </c>
      <c r="C932" s="495"/>
      <c r="D932" s="495"/>
      <c r="E932" s="496"/>
      <c r="F932" s="496"/>
      <c r="G932" s="63" t="s">
        <v>778</v>
      </c>
      <c r="H932" s="50" t="s">
        <v>779</v>
      </c>
      <c r="I932" s="50" t="s">
        <v>780</v>
      </c>
      <c r="J932" s="74">
        <v>1</v>
      </c>
      <c r="K932" s="82">
        <v>46024</v>
      </c>
      <c r="L932" s="82">
        <v>46660</v>
      </c>
      <c r="M932" s="211">
        <f t="shared" si="46"/>
        <v>90.857142857142861</v>
      </c>
      <c r="N932" s="69">
        <v>0</v>
      </c>
      <c r="O932" s="71" t="s">
        <v>969</v>
      </c>
      <c r="P932" s="51">
        <f t="shared" si="47"/>
        <v>0</v>
      </c>
      <c r="Q932" s="66" t="str" cm="1">
        <f t="array" aca="1" ref="Q932" ca="1">IF(ISNUMBER(P932),IF(P932=100%,"CUMPLIDA",IF(AND(ISNUMBER(L932),ISNUMBER(INDIRECT("FECHA_"&amp;$B932,1))), IF(L932&lt;=INDIRECT("FECHA_"&amp;$B932,1),"INCUMPLIDA","PROCESO"), "VERIFICAR FECHA")),"SIN VALOR AVANCE")</f>
        <v>PROCESO</v>
      </c>
    </row>
    <row r="933" spans="1:17" ht="300.75">
      <c r="A933" s="75" t="s">
        <v>938</v>
      </c>
      <c r="B933" s="61" t="s">
        <v>1793</v>
      </c>
      <c r="C933" s="495"/>
      <c r="D933" s="495"/>
      <c r="E933" s="496"/>
      <c r="F933" s="496"/>
      <c r="G933" s="63" t="s">
        <v>781</v>
      </c>
      <c r="H933" s="50" t="s">
        <v>782</v>
      </c>
      <c r="I933" s="50" t="s">
        <v>813</v>
      </c>
      <c r="J933" s="74">
        <v>2</v>
      </c>
      <c r="K933" s="82">
        <v>46024</v>
      </c>
      <c r="L933" s="82">
        <v>46660</v>
      </c>
      <c r="M933" s="211">
        <f t="shared" si="46"/>
        <v>90.857142857142861</v>
      </c>
      <c r="N933" s="69">
        <v>0</v>
      </c>
      <c r="O933" s="71" t="s">
        <v>955</v>
      </c>
      <c r="P933" s="51">
        <f t="shared" si="47"/>
        <v>0</v>
      </c>
      <c r="Q933" s="66" t="str" cm="1">
        <f t="array" aca="1" ref="Q933" ca="1">IF(ISNUMBER(P933),IF(P933=100%,"CUMPLIDA",IF(AND(ISNUMBER(L933),ISNUMBER(INDIRECT("FECHA_"&amp;$B933,1))), IF(L933&lt;=INDIRECT("FECHA_"&amp;$B933,1),"INCUMPLIDA","PROCESO"), "VERIFICAR FECHA")),"SIN VALOR AVANCE")</f>
        <v>PROCESO</v>
      </c>
    </row>
    <row r="934" spans="1:17" ht="135.75">
      <c r="A934" s="75" t="s">
        <v>938</v>
      </c>
      <c r="B934" s="61" t="s">
        <v>1793</v>
      </c>
      <c r="C934" s="495" t="s">
        <v>2377</v>
      </c>
      <c r="D934" s="495" t="s">
        <v>2378</v>
      </c>
      <c r="E934" s="496" t="s">
        <v>2379</v>
      </c>
      <c r="F934" s="507" t="s">
        <v>2380</v>
      </c>
      <c r="G934" s="507" t="s">
        <v>2381</v>
      </c>
      <c r="H934" s="79" t="s">
        <v>2382</v>
      </c>
      <c r="I934" s="79" t="s">
        <v>2383</v>
      </c>
      <c r="J934" s="69">
        <v>1</v>
      </c>
      <c r="K934" s="70">
        <v>44927</v>
      </c>
      <c r="L934" s="70">
        <v>45504</v>
      </c>
      <c r="M934" s="211">
        <f t="shared" si="46"/>
        <v>82.428571428571431</v>
      </c>
      <c r="N934" s="69">
        <v>1</v>
      </c>
      <c r="O934" s="50" t="s">
        <v>2384</v>
      </c>
      <c r="P934" s="51">
        <f t="shared" si="47"/>
        <v>1</v>
      </c>
      <c r="Q934" s="66" t="str" cm="1">
        <f t="array" aca="1" ref="Q934" ca="1">IF(ISNUMBER(P934),IF(P934=100%,"CUMPLIDA",IF(AND(ISNUMBER(L934),ISNUMBER(INDIRECT("FECHA_"&amp;$B934,1))), IF(L934&lt;=INDIRECT("FECHA_"&amp;$B934,1),"INCUMPLIDA","PROCESO"), "VERIFICAR FECHA")),"SIN VALOR AVANCE")</f>
        <v>CUMPLIDA</v>
      </c>
    </row>
    <row r="935" spans="1:17" ht="150.75">
      <c r="A935" s="75" t="s">
        <v>938</v>
      </c>
      <c r="B935" s="61" t="s">
        <v>1793</v>
      </c>
      <c r="C935" s="495"/>
      <c r="D935" s="495"/>
      <c r="E935" s="496"/>
      <c r="F935" s="507"/>
      <c r="G935" s="507"/>
      <c r="H935" s="79" t="s">
        <v>2385</v>
      </c>
      <c r="I935" s="79" t="s">
        <v>2386</v>
      </c>
      <c r="J935" s="69">
        <v>1</v>
      </c>
      <c r="K935" s="70">
        <v>45139</v>
      </c>
      <c r="L935" s="70">
        <v>46203</v>
      </c>
      <c r="M935" s="211">
        <f t="shared" si="46"/>
        <v>152</v>
      </c>
      <c r="N935" s="69">
        <v>0</v>
      </c>
      <c r="O935" s="50" t="s">
        <v>2387</v>
      </c>
      <c r="P935" s="51">
        <f t="shared" si="47"/>
        <v>0</v>
      </c>
      <c r="Q935" s="66" t="str" cm="1">
        <f t="array" aca="1" ref="Q935" ca="1">IF(ISNUMBER(P935),IF(P935=100%,"CUMPLIDA",IF(AND(ISNUMBER(L935),ISNUMBER(INDIRECT("FECHA_"&amp;$B935,1))), IF(L935&lt;=INDIRECT("FECHA_"&amp;$B935,1),"INCUMPLIDA","PROCESO"), "VERIFICAR FECHA")),"SIN VALOR AVANCE")</f>
        <v>PROCESO</v>
      </c>
    </row>
    <row r="936" spans="1:17" ht="120">
      <c r="A936" s="75" t="s">
        <v>938</v>
      </c>
      <c r="B936" s="61" t="s">
        <v>1793</v>
      </c>
      <c r="C936" s="495"/>
      <c r="D936" s="495"/>
      <c r="E936" s="496"/>
      <c r="F936" s="507"/>
      <c r="G936" s="78" t="s">
        <v>2388</v>
      </c>
      <c r="H936" s="79" t="s">
        <v>2389</v>
      </c>
      <c r="I936" s="79" t="s">
        <v>2390</v>
      </c>
      <c r="J936" s="69">
        <v>1</v>
      </c>
      <c r="K936" s="70">
        <v>44562</v>
      </c>
      <c r="L936" s="70">
        <v>44926</v>
      </c>
      <c r="M936" s="211">
        <f t="shared" si="46"/>
        <v>52</v>
      </c>
      <c r="N936" s="69">
        <v>1</v>
      </c>
      <c r="O936" s="50" t="s">
        <v>2391</v>
      </c>
      <c r="P936" s="51">
        <f t="shared" si="47"/>
        <v>1</v>
      </c>
      <c r="Q936" s="66" t="str" cm="1">
        <f t="array" aca="1" ref="Q936" ca="1">IF(ISNUMBER(P936),IF(P936=100%,"CUMPLIDA",IF(AND(ISNUMBER(L936),ISNUMBER(INDIRECT("FECHA_"&amp;$B936,1))), IF(L936&lt;=INDIRECT("FECHA_"&amp;$B936,1),"INCUMPLIDA","PROCESO"), "VERIFICAR FECHA")),"SIN VALOR AVANCE")</f>
        <v>CUMPLIDA</v>
      </c>
    </row>
    <row r="937" spans="1:17" ht="135.75">
      <c r="A937" s="75" t="s">
        <v>938</v>
      </c>
      <c r="B937" s="61" t="s">
        <v>1793</v>
      </c>
      <c r="C937" s="495" t="s">
        <v>2377</v>
      </c>
      <c r="D937" s="495" t="s">
        <v>2378</v>
      </c>
      <c r="E937" s="496" t="s">
        <v>2392</v>
      </c>
      <c r="F937" s="507" t="s">
        <v>2393</v>
      </c>
      <c r="G937" s="507" t="s">
        <v>2381</v>
      </c>
      <c r="H937" s="79" t="s">
        <v>2382</v>
      </c>
      <c r="I937" s="79" t="s">
        <v>2383</v>
      </c>
      <c r="J937" s="69">
        <v>1</v>
      </c>
      <c r="K937" s="70">
        <v>44927</v>
      </c>
      <c r="L937" s="70">
        <v>45504</v>
      </c>
      <c r="M937" s="211">
        <f t="shared" si="46"/>
        <v>82.428571428571431</v>
      </c>
      <c r="N937" s="69">
        <v>1</v>
      </c>
      <c r="O937" s="50" t="s">
        <v>2384</v>
      </c>
      <c r="P937" s="51">
        <f t="shared" si="47"/>
        <v>1</v>
      </c>
      <c r="Q937" s="66" t="str" cm="1">
        <f t="array" aca="1" ref="Q937" ca="1">IF(ISNUMBER(P937),IF(P937=100%,"CUMPLIDA",IF(AND(ISNUMBER(L937),ISNUMBER(INDIRECT("FECHA_"&amp;$B937,1))), IF(L937&lt;=INDIRECT("FECHA_"&amp;$B937,1),"INCUMPLIDA","PROCESO"), "VERIFICAR FECHA")),"SIN VALOR AVANCE")</f>
        <v>CUMPLIDA</v>
      </c>
    </row>
    <row r="938" spans="1:17" ht="150.75">
      <c r="A938" s="75" t="s">
        <v>938</v>
      </c>
      <c r="B938" s="61" t="s">
        <v>1793</v>
      </c>
      <c r="C938" s="495"/>
      <c r="D938" s="495"/>
      <c r="E938" s="496"/>
      <c r="F938" s="507" t="s">
        <v>2393</v>
      </c>
      <c r="G938" s="507"/>
      <c r="H938" s="79" t="s">
        <v>2385</v>
      </c>
      <c r="I938" s="79" t="s">
        <v>2386</v>
      </c>
      <c r="J938" s="69">
        <v>1</v>
      </c>
      <c r="K938" s="70">
        <v>45139</v>
      </c>
      <c r="L938" s="70">
        <v>46203</v>
      </c>
      <c r="M938" s="211">
        <f t="shared" si="46"/>
        <v>152</v>
      </c>
      <c r="N938" s="69">
        <v>0</v>
      </c>
      <c r="O938" s="50" t="s">
        <v>2387</v>
      </c>
      <c r="P938" s="51">
        <f t="shared" si="47"/>
        <v>0</v>
      </c>
      <c r="Q938" s="66" t="str" cm="1">
        <f t="array" aca="1" ref="Q938" ca="1">IF(ISNUMBER(P938),IF(P938=100%,"CUMPLIDA",IF(AND(ISNUMBER(L938),ISNUMBER(INDIRECT("FECHA_"&amp;$B938,1))), IF(L938&lt;=INDIRECT("FECHA_"&amp;$B938,1),"INCUMPLIDA","PROCESO"), "VERIFICAR FECHA")),"SIN VALOR AVANCE")</f>
        <v>PROCESO</v>
      </c>
    </row>
    <row r="939" spans="1:17" ht="120.75">
      <c r="A939" s="75" t="s">
        <v>938</v>
      </c>
      <c r="B939" s="61" t="s">
        <v>1793</v>
      </c>
      <c r="C939" s="495"/>
      <c r="D939" s="495"/>
      <c r="E939" s="496"/>
      <c r="F939" s="507" t="s">
        <v>2393</v>
      </c>
      <c r="G939" s="507" t="s">
        <v>2394</v>
      </c>
      <c r="H939" s="79" t="s">
        <v>2395</v>
      </c>
      <c r="I939" s="79" t="s">
        <v>2396</v>
      </c>
      <c r="J939" s="69">
        <v>1</v>
      </c>
      <c r="K939" s="70">
        <v>44593</v>
      </c>
      <c r="L939" s="70">
        <v>44742</v>
      </c>
      <c r="M939" s="211">
        <f t="shared" si="46"/>
        <v>21.285714285714285</v>
      </c>
      <c r="N939" s="69">
        <v>1</v>
      </c>
      <c r="O939" s="50" t="s">
        <v>2397</v>
      </c>
      <c r="P939" s="51">
        <f t="shared" si="47"/>
        <v>1</v>
      </c>
      <c r="Q939" s="66" t="str" cm="1">
        <f t="array" aca="1" ref="Q939" ca="1">IF(ISNUMBER(P939),IF(P939=100%,"CUMPLIDA",IF(AND(ISNUMBER(L939),ISNUMBER(INDIRECT("FECHA_"&amp;$B939,1))), IF(L939&lt;=INDIRECT("FECHA_"&amp;$B939,1),"INCUMPLIDA","PROCESO"), "VERIFICAR FECHA")),"SIN VALOR AVANCE")</f>
        <v>CUMPLIDA</v>
      </c>
    </row>
    <row r="940" spans="1:17" ht="105.75">
      <c r="A940" s="75" t="s">
        <v>938</v>
      </c>
      <c r="B940" s="61" t="s">
        <v>1793</v>
      </c>
      <c r="C940" s="495"/>
      <c r="D940" s="495"/>
      <c r="E940" s="496"/>
      <c r="F940" s="507" t="s">
        <v>2393</v>
      </c>
      <c r="G940" s="507"/>
      <c r="H940" s="79" t="s">
        <v>2398</v>
      </c>
      <c r="I940" s="79" t="s">
        <v>2399</v>
      </c>
      <c r="J940" s="69">
        <v>1</v>
      </c>
      <c r="K940" s="70">
        <v>44927</v>
      </c>
      <c r="L940" s="70">
        <v>45138</v>
      </c>
      <c r="M940" s="211">
        <f t="shared" si="46"/>
        <v>30.142857142857142</v>
      </c>
      <c r="N940" s="69">
        <v>1</v>
      </c>
      <c r="O940" s="50" t="s">
        <v>2400</v>
      </c>
      <c r="P940" s="51">
        <f t="shared" si="47"/>
        <v>1</v>
      </c>
      <c r="Q940" s="66" t="str" cm="1">
        <f t="array" aca="1" ref="Q940" ca="1">IF(ISNUMBER(P940),IF(P940=100%,"CUMPLIDA",IF(AND(ISNUMBER(L940),ISNUMBER(INDIRECT("FECHA_"&amp;$B940,1))), IF(L940&lt;=INDIRECT("FECHA_"&amp;$B940,1),"INCUMPLIDA","PROCESO"), "VERIFICAR FECHA")),"SIN VALOR AVANCE")</f>
        <v>CUMPLIDA</v>
      </c>
    </row>
    <row r="941" spans="1:17" ht="120">
      <c r="A941" s="75" t="s">
        <v>938</v>
      </c>
      <c r="B941" s="61" t="s">
        <v>1793</v>
      </c>
      <c r="C941" s="495"/>
      <c r="D941" s="495"/>
      <c r="E941" s="496"/>
      <c r="F941" s="507" t="s">
        <v>2393</v>
      </c>
      <c r="G941" s="78" t="s">
        <v>2401</v>
      </c>
      <c r="H941" s="79" t="s">
        <v>2389</v>
      </c>
      <c r="I941" s="79" t="s">
        <v>2390</v>
      </c>
      <c r="J941" s="69">
        <v>1</v>
      </c>
      <c r="K941" s="70">
        <v>44562</v>
      </c>
      <c r="L941" s="70">
        <v>44926</v>
      </c>
      <c r="M941" s="211">
        <f t="shared" si="46"/>
        <v>52</v>
      </c>
      <c r="N941" s="69">
        <v>1</v>
      </c>
      <c r="O941" s="50" t="s">
        <v>2391</v>
      </c>
      <c r="P941" s="51">
        <f t="shared" si="47"/>
        <v>1</v>
      </c>
      <c r="Q941" s="66" t="str" cm="1">
        <f t="array" aca="1" ref="Q941" ca="1">IF(ISNUMBER(P941),IF(P941=100%,"CUMPLIDA",IF(AND(ISNUMBER(L941),ISNUMBER(INDIRECT("FECHA_"&amp;$B941,1))), IF(L941&lt;=INDIRECT("FECHA_"&amp;$B941,1),"INCUMPLIDA","PROCESO"), "VERIFICAR FECHA")),"SIN VALOR AVANCE")</f>
        <v>CUMPLIDA</v>
      </c>
    </row>
    <row r="942" spans="1:17" ht="270.75">
      <c r="A942" s="75" t="s">
        <v>938</v>
      </c>
      <c r="B942" s="61" t="s">
        <v>1793</v>
      </c>
      <c r="C942" s="495" t="s">
        <v>2377</v>
      </c>
      <c r="D942" s="495" t="s">
        <v>2378</v>
      </c>
      <c r="E942" s="496" t="s">
        <v>2402</v>
      </c>
      <c r="F942" s="496" t="s">
        <v>2403</v>
      </c>
      <c r="G942" s="496" t="s">
        <v>2336</v>
      </c>
      <c r="H942" s="50" t="s">
        <v>944</v>
      </c>
      <c r="I942" s="50" t="s">
        <v>945</v>
      </c>
      <c r="J942" s="74">
        <v>1</v>
      </c>
      <c r="K942" s="70">
        <v>45231</v>
      </c>
      <c r="L942" s="70">
        <v>45504</v>
      </c>
      <c r="M942" s="211">
        <f t="shared" si="46"/>
        <v>39</v>
      </c>
      <c r="N942" s="69">
        <v>1</v>
      </c>
      <c r="O942" s="71" t="s">
        <v>2404</v>
      </c>
      <c r="P942" s="51">
        <f t="shared" si="47"/>
        <v>1</v>
      </c>
      <c r="Q942" s="66" t="str" cm="1">
        <f t="array" aca="1" ref="Q942" ca="1">IF(ISNUMBER(P942),IF(P942=100%,"CUMPLIDA",IF(AND(ISNUMBER(L942),ISNUMBER(INDIRECT("FECHA_"&amp;$B942,1))), IF(L942&lt;=INDIRECT("FECHA_"&amp;$B942,1),"INCUMPLIDA","PROCESO"), "VERIFICAR FECHA")),"SIN VALOR AVANCE")</f>
        <v>CUMPLIDA</v>
      </c>
    </row>
    <row r="943" spans="1:17" ht="270.75">
      <c r="A943" s="75" t="s">
        <v>938</v>
      </c>
      <c r="B943" s="61" t="s">
        <v>1793</v>
      </c>
      <c r="C943" s="495"/>
      <c r="D943" s="495"/>
      <c r="E943" s="496"/>
      <c r="F943" s="496"/>
      <c r="G943" s="496"/>
      <c r="H943" s="50" t="s">
        <v>947</v>
      </c>
      <c r="I943" s="50" t="s">
        <v>948</v>
      </c>
      <c r="J943" s="74">
        <v>1</v>
      </c>
      <c r="K943" s="70">
        <v>45231</v>
      </c>
      <c r="L943" s="70">
        <v>45504</v>
      </c>
      <c r="M943" s="211">
        <f t="shared" si="46"/>
        <v>39</v>
      </c>
      <c r="N943" s="69">
        <v>1</v>
      </c>
      <c r="O943" s="71" t="s">
        <v>2404</v>
      </c>
      <c r="P943" s="51">
        <f t="shared" si="47"/>
        <v>1</v>
      </c>
      <c r="Q943" s="66" t="str" cm="1">
        <f t="array" aca="1" ref="Q943" ca="1">IF(ISNUMBER(P943),IF(P943=100%,"CUMPLIDA",IF(AND(ISNUMBER(L943),ISNUMBER(INDIRECT("FECHA_"&amp;$B943,1))), IF(L943&lt;=INDIRECT("FECHA_"&amp;$B943,1),"INCUMPLIDA","PROCESO"), "VERIFICAR FECHA")),"SIN VALOR AVANCE")</f>
        <v>CUMPLIDA</v>
      </c>
    </row>
    <row r="944" spans="1:17" ht="150.75">
      <c r="A944" s="75" t="s">
        <v>938</v>
      </c>
      <c r="B944" s="61" t="s">
        <v>1793</v>
      </c>
      <c r="C944" s="495"/>
      <c r="D944" s="495"/>
      <c r="E944" s="496"/>
      <c r="F944" s="496"/>
      <c r="G944" s="63" t="s">
        <v>950</v>
      </c>
      <c r="H944" s="50" t="s">
        <v>760</v>
      </c>
      <c r="I944" s="50" t="s">
        <v>761</v>
      </c>
      <c r="J944" s="74">
        <v>1</v>
      </c>
      <c r="K944" s="82">
        <v>45323</v>
      </c>
      <c r="L944" s="82">
        <v>45747</v>
      </c>
      <c r="M944" s="211">
        <f t="shared" si="46"/>
        <v>60.571428571428569</v>
      </c>
      <c r="N944" s="69">
        <v>1</v>
      </c>
      <c r="O944" s="71" t="s">
        <v>2405</v>
      </c>
      <c r="P944" s="51">
        <f t="shared" si="47"/>
        <v>1</v>
      </c>
      <c r="Q944" s="66" t="str" cm="1">
        <f t="array" aca="1" ref="Q944" ca="1">IF(ISNUMBER(P944),IF(P944=100%,"CUMPLIDA",IF(AND(ISNUMBER(L944),ISNUMBER(INDIRECT("FECHA_"&amp;$B944,1))), IF(L944&lt;=INDIRECT("FECHA_"&amp;$B944,1),"INCUMPLIDA","PROCESO"), "VERIFICAR FECHA")),"SIN VALOR AVANCE")</f>
        <v>CUMPLIDA</v>
      </c>
    </row>
    <row r="945" spans="1:17" ht="105.75">
      <c r="A945" s="75" t="s">
        <v>938</v>
      </c>
      <c r="B945" s="61" t="s">
        <v>1793</v>
      </c>
      <c r="C945" s="495"/>
      <c r="D945" s="495"/>
      <c r="E945" s="496"/>
      <c r="F945" s="496"/>
      <c r="G945" s="63" t="s">
        <v>804</v>
      </c>
      <c r="H945" s="50" t="s">
        <v>804</v>
      </c>
      <c r="I945" s="50" t="s">
        <v>805</v>
      </c>
      <c r="J945" s="74">
        <v>1</v>
      </c>
      <c r="K945" s="82">
        <v>45323</v>
      </c>
      <c r="L945" s="82">
        <v>45747</v>
      </c>
      <c r="M945" s="211">
        <f t="shared" si="46"/>
        <v>60.571428571428569</v>
      </c>
      <c r="N945" s="69">
        <v>1</v>
      </c>
      <c r="O945" s="50" t="s">
        <v>2343</v>
      </c>
      <c r="P945" s="51">
        <f t="shared" si="47"/>
        <v>1</v>
      </c>
      <c r="Q945" s="66" t="str" cm="1">
        <f t="array" aca="1" ref="Q945" ca="1">IF(ISNUMBER(P945),IF(P945=100%,"CUMPLIDA",IF(AND(ISNUMBER(L945),ISNUMBER(INDIRECT("FECHA_"&amp;$B945,1))), IF(L945&lt;=INDIRECT("FECHA_"&amp;$B945,1),"INCUMPLIDA","PROCESO"), "VERIFICAR FECHA")),"SIN VALOR AVANCE")</f>
        <v>CUMPLIDA</v>
      </c>
    </row>
    <row r="946" spans="1:17" ht="105.75">
      <c r="A946" s="75" t="s">
        <v>938</v>
      </c>
      <c r="B946" s="61" t="s">
        <v>1793</v>
      </c>
      <c r="C946" s="495"/>
      <c r="D946" s="495"/>
      <c r="E946" s="496"/>
      <c r="F946" s="496"/>
      <c r="G946" s="63" t="s">
        <v>766</v>
      </c>
      <c r="H946" s="50" t="s">
        <v>767</v>
      </c>
      <c r="I946" s="50" t="s">
        <v>768</v>
      </c>
      <c r="J946" s="74">
        <v>1</v>
      </c>
      <c r="K946" s="82">
        <v>45231</v>
      </c>
      <c r="L946" s="82">
        <v>45747</v>
      </c>
      <c r="M946" s="211">
        <f t="shared" si="46"/>
        <v>73.714285714285708</v>
      </c>
      <c r="N946" s="69">
        <v>1</v>
      </c>
      <c r="O946" s="50" t="s">
        <v>2343</v>
      </c>
      <c r="P946" s="51">
        <f t="shared" si="47"/>
        <v>1</v>
      </c>
      <c r="Q946" s="66" t="str" cm="1">
        <f t="array" aca="1" ref="Q946" ca="1">IF(ISNUMBER(P946),IF(P946=100%,"CUMPLIDA",IF(AND(ISNUMBER(L946),ISNUMBER(INDIRECT("FECHA_"&amp;$B946,1))), IF(L946&lt;=INDIRECT("FECHA_"&amp;$B946,1),"INCUMPLIDA","PROCESO"), "VERIFICAR FECHA")),"SIN VALOR AVANCE")</f>
        <v>CUMPLIDA</v>
      </c>
    </row>
    <row r="947" spans="1:17" ht="150.75">
      <c r="A947" s="75" t="s">
        <v>938</v>
      </c>
      <c r="B947" s="61" t="s">
        <v>1793</v>
      </c>
      <c r="C947" s="495"/>
      <c r="D947" s="495"/>
      <c r="E947" s="496"/>
      <c r="F947" s="496"/>
      <c r="G947" s="63" t="s">
        <v>769</v>
      </c>
      <c r="H947" s="50" t="s">
        <v>769</v>
      </c>
      <c r="I947" s="50" t="s">
        <v>2344</v>
      </c>
      <c r="J947" s="74">
        <v>1</v>
      </c>
      <c r="K947" s="82">
        <v>45323</v>
      </c>
      <c r="L947" s="82">
        <v>45747</v>
      </c>
      <c r="M947" s="211">
        <f t="shared" si="46"/>
        <v>60.571428571428569</v>
      </c>
      <c r="N947" s="69">
        <v>1</v>
      </c>
      <c r="O947" s="71" t="s">
        <v>2405</v>
      </c>
      <c r="P947" s="51">
        <f t="shared" si="47"/>
        <v>1</v>
      </c>
      <c r="Q947" s="66" t="str" cm="1">
        <f t="array" aca="1" ref="Q947" ca="1">IF(ISNUMBER(P947),IF(P947=100%,"CUMPLIDA",IF(AND(ISNUMBER(L947),ISNUMBER(INDIRECT("FECHA_"&amp;$B947,1))), IF(L947&lt;=INDIRECT("FECHA_"&amp;$B947,1),"INCUMPLIDA","PROCESO"), "VERIFICAR FECHA")),"SIN VALOR AVANCE")</f>
        <v>CUMPLIDA</v>
      </c>
    </row>
    <row r="948" spans="1:17" ht="105.75">
      <c r="A948" s="75" t="s">
        <v>938</v>
      </c>
      <c r="B948" s="61" t="s">
        <v>1793</v>
      </c>
      <c r="C948" s="495"/>
      <c r="D948" s="495"/>
      <c r="E948" s="496"/>
      <c r="F948" s="496"/>
      <c r="G948" s="63" t="s">
        <v>371</v>
      </c>
      <c r="H948" s="50" t="s">
        <v>371</v>
      </c>
      <c r="I948" s="50" t="s">
        <v>771</v>
      </c>
      <c r="J948" s="74">
        <v>1</v>
      </c>
      <c r="K948" s="82">
        <v>45231</v>
      </c>
      <c r="L948" s="82">
        <v>45747</v>
      </c>
      <c r="M948" s="211">
        <f t="shared" si="46"/>
        <v>73.714285714285708</v>
      </c>
      <c r="N948" s="69">
        <v>1</v>
      </c>
      <c r="O948" s="50" t="s">
        <v>2343</v>
      </c>
      <c r="P948" s="51">
        <f t="shared" si="47"/>
        <v>1</v>
      </c>
      <c r="Q948" s="66" t="str" cm="1">
        <f t="array" aca="1" ref="Q948" ca="1">IF(ISNUMBER(P948),IF(P948=100%,"CUMPLIDA",IF(AND(ISNUMBER(L948),ISNUMBER(INDIRECT("FECHA_"&amp;$B948,1))), IF(L948&lt;=INDIRECT("FECHA_"&amp;$B948,1),"INCUMPLIDA","PROCESO"), "VERIFICAR FECHA")),"SIN VALOR AVANCE")</f>
        <v>CUMPLIDA</v>
      </c>
    </row>
    <row r="949" spans="1:17" ht="225.75">
      <c r="A949" s="75" t="s">
        <v>938</v>
      </c>
      <c r="B949" s="61" t="s">
        <v>1793</v>
      </c>
      <c r="C949" s="495"/>
      <c r="D949" s="495"/>
      <c r="E949" s="496"/>
      <c r="F949" s="496"/>
      <c r="G949" s="63" t="s">
        <v>772</v>
      </c>
      <c r="H949" s="50" t="s">
        <v>772</v>
      </c>
      <c r="I949" s="50" t="s">
        <v>1073</v>
      </c>
      <c r="J949" s="74">
        <v>1</v>
      </c>
      <c r="K949" s="82">
        <v>45231</v>
      </c>
      <c r="L949" s="82">
        <v>45808</v>
      </c>
      <c r="M949" s="211">
        <f t="shared" si="46"/>
        <v>82.428571428571431</v>
      </c>
      <c r="N949" s="69">
        <v>1</v>
      </c>
      <c r="O949" s="71" t="s">
        <v>2406</v>
      </c>
      <c r="P949" s="51">
        <f t="shared" si="47"/>
        <v>1</v>
      </c>
      <c r="Q949" s="66" t="str" cm="1">
        <f t="array" aca="1" ref="Q949" ca="1">IF(ISNUMBER(P949),IF(P949=100%,"CUMPLIDA",IF(AND(ISNUMBER(L949),ISNUMBER(INDIRECT("FECHA_"&amp;$B949,1))), IF(L949&lt;=INDIRECT("FECHA_"&amp;$B949,1),"INCUMPLIDA","PROCESO"), "VERIFICAR FECHA")),"SIN VALOR AVANCE")</f>
        <v>CUMPLIDA</v>
      </c>
    </row>
    <row r="950" spans="1:17" ht="180.75">
      <c r="A950" s="75" t="s">
        <v>938</v>
      </c>
      <c r="B950" s="61" t="s">
        <v>1793</v>
      </c>
      <c r="C950" s="495"/>
      <c r="D950" s="495"/>
      <c r="E950" s="496"/>
      <c r="F950" s="496"/>
      <c r="G950" s="63" t="s">
        <v>169</v>
      </c>
      <c r="H950" s="50" t="s">
        <v>775</v>
      </c>
      <c r="I950" s="50" t="s">
        <v>776</v>
      </c>
      <c r="J950" s="74">
        <v>8</v>
      </c>
      <c r="K950" s="82">
        <v>45839</v>
      </c>
      <c r="L950" s="82">
        <v>46568</v>
      </c>
      <c r="M950" s="211">
        <f t="shared" si="46"/>
        <v>104.14285714285714</v>
      </c>
      <c r="N950" s="69">
        <v>0</v>
      </c>
      <c r="O950" s="50" t="s">
        <v>2407</v>
      </c>
      <c r="P950" s="51">
        <f t="shared" si="47"/>
        <v>0</v>
      </c>
      <c r="Q950" s="66" t="str" cm="1">
        <f t="array" aca="1" ref="Q950" ca="1">IF(ISNUMBER(P950),IF(P950=100%,"CUMPLIDA",IF(AND(ISNUMBER(L950),ISNUMBER(INDIRECT("FECHA_"&amp;$B950,1))), IF(L950&lt;=INDIRECT("FECHA_"&amp;$B950,1),"INCUMPLIDA","PROCESO"), "VERIFICAR FECHA")),"SIN VALOR AVANCE")</f>
        <v>PROCESO</v>
      </c>
    </row>
    <row r="951" spans="1:17" ht="135.75">
      <c r="A951" s="75" t="s">
        <v>938</v>
      </c>
      <c r="B951" s="61" t="s">
        <v>1793</v>
      </c>
      <c r="C951" s="495"/>
      <c r="D951" s="495"/>
      <c r="E951" s="496"/>
      <c r="F951" s="496"/>
      <c r="G951" s="63" t="s">
        <v>778</v>
      </c>
      <c r="H951" s="50" t="s">
        <v>779</v>
      </c>
      <c r="I951" s="50" t="s">
        <v>780</v>
      </c>
      <c r="J951" s="74">
        <v>1</v>
      </c>
      <c r="K951" s="82">
        <v>45839</v>
      </c>
      <c r="L951" s="82">
        <v>46568</v>
      </c>
      <c r="M951" s="211">
        <f t="shared" si="46"/>
        <v>104.14285714285714</v>
      </c>
      <c r="N951" s="69">
        <v>0</v>
      </c>
      <c r="O951" s="71" t="s">
        <v>2408</v>
      </c>
      <c r="P951" s="51">
        <f t="shared" si="47"/>
        <v>0</v>
      </c>
      <c r="Q951" s="66" t="str" cm="1">
        <f t="array" aca="1" ref="Q951" ca="1">IF(ISNUMBER(P951),IF(P951=100%,"CUMPLIDA",IF(AND(ISNUMBER(L951),ISNUMBER(INDIRECT("FECHA_"&amp;$B951,1))), IF(L951&lt;=INDIRECT("FECHA_"&amp;$B951,1),"INCUMPLIDA","PROCESO"), "VERIFICAR FECHA")),"SIN VALOR AVANCE")</f>
        <v>PROCESO</v>
      </c>
    </row>
    <row r="952" spans="1:17" ht="270.75">
      <c r="A952" s="75" t="s">
        <v>938</v>
      </c>
      <c r="B952" s="61" t="s">
        <v>1793</v>
      </c>
      <c r="C952" s="495"/>
      <c r="D952" s="495"/>
      <c r="E952" s="496"/>
      <c r="F952" s="496"/>
      <c r="G952" s="63" t="s">
        <v>781</v>
      </c>
      <c r="H952" s="50" t="s">
        <v>782</v>
      </c>
      <c r="I952" s="50" t="s">
        <v>813</v>
      </c>
      <c r="J952" s="74">
        <v>2</v>
      </c>
      <c r="K952" s="82">
        <v>45839</v>
      </c>
      <c r="L952" s="82">
        <v>46568</v>
      </c>
      <c r="M952" s="211">
        <f t="shared" si="46"/>
        <v>104.14285714285714</v>
      </c>
      <c r="N952" s="69">
        <v>0</v>
      </c>
      <c r="O952" s="71" t="s">
        <v>2409</v>
      </c>
      <c r="P952" s="51">
        <f t="shared" si="47"/>
        <v>0</v>
      </c>
      <c r="Q952" s="66" t="str" cm="1">
        <f t="array" aca="1" ref="Q952" ca="1">IF(ISNUMBER(P952),IF(P952=100%,"CUMPLIDA",IF(AND(ISNUMBER(L952),ISNUMBER(INDIRECT("FECHA_"&amp;$B952,1))), IF(L952&lt;=INDIRECT("FECHA_"&amp;$B952,1),"INCUMPLIDA","PROCESO"), "VERIFICAR FECHA")),"SIN VALOR AVANCE")</f>
        <v>PROCESO</v>
      </c>
    </row>
    <row r="953" spans="1:17" ht="255.75">
      <c r="A953" s="75" t="s">
        <v>938</v>
      </c>
      <c r="B953" s="61" t="s">
        <v>1793</v>
      </c>
      <c r="C953" s="495" t="s">
        <v>2377</v>
      </c>
      <c r="D953" s="495" t="s">
        <v>2378</v>
      </c>
      <c r="E953" s="496" t="s">
        <v>2410</v>
      </c>
      <c r="F953" s="496" t="s">
        <v>2411</v>
      </c>
      <c r="G953" s="496" t="s">
        <v>2336</v>
      </c>
      <c r="H953" s="50" t="s">
        <v>944</v>
      </c>
      <c r="I953" s="50" t="s">
        <v>945</v>
      </c>
      <c r="J953" s="74">
        <v>1</v>
      </c>
      <c r="K953" s="70">
        <v>45231</v>
      </c>
      <c r="L953" s="70">
        <v>45504</v>
      </c>
      <c r="M953" s="211">
        <f t="shared" si="46"/>
        <v>39</v>
      </c>
      <c r="N953" s="69">
        <v>1</v>
      </c>
      <c r="O953" s="50" t="s">
        <v>2412</v>
      </c>
      <c r="P953" s="51">
        <f t="shared" si="47"/>
        <v>1</v>
      </c>
      <c r="Q953" s="66" t="str" cm="1">
        <f t="array" aca="1" ref="Q953" ca="1">IF(ISNUMBER(P953),IF(P953=100%,"CUMPLIDA",IF(AND(ISNUMBER(L953),ISNUMBER(INDIRECT("FECHA_"&amp;$B953,1))), IF(L953&lt;=INDIRECT("FECHA_"&amp;$B953,1),"INCUMPLIDA","PROCESO"), "VERIFICAR FECHA")),"SIN VALOR AVANCE")</f>
        <v>CUMPLIDA</v>
      </c>
    </row>
    <row r="954" spans="1:17" ht="255.75">
      <c r="A954" s="75" t="s">
        <v>938</v>
      </c>
      <c r="B954" s="61" t="s">
        <v>1793</v>
      </c>
      <c r="C954" s="495"/>
      <c r="D954" s="495"/>
      <c r="E954" s="496"/>
      <c r="F954" s="496"/>
      <c r="G954" s="496"/>
      <c r="H954" s="50" t="s">
        <v>947</v>
      </c>
      <c r="I954" s="50" t="s">
        <v>948</v>
      </c>
      <c r="J954" s="74">
        <v>1</v>
      </c>
      <c r="K954" s="70">
        <v>45231</v>
      </c>
      <c r="L954" s="70">
        <v>45504</v>
      </c>
      <c r="M954" s="211">
        <f t="shared" si="46"/>
        <v>39</v>
      </c>
      <c r="N954" s="69">
        <v>1</v>
      </c>
      <c r="O954" s="50" t="s">
        <v>2412</v>
      </c>
      <c r="P954" s="51">
        <f t="shared" si="47"/>
        <v>1</v>
      </c>
      <c r="Q954" s="66" t="str" cm="1">
        <f t="array" aca="1" ref="Q954" ca="1">IF(ISNUMBER(P954),IF(P954=100%,"CUMPLIDA",IF(AND(ISNUMBER(L954),ISNUMBER(INDIRECT("FECHA_"&amp;$B954,1))), IF(L954&lt;=INDIRECT("FECHA_"&amp;$B954,1),"INCUMPLIDA","PROCESO"), "VERIFICAR FECHA")),"SIN VALOR AVANCE")</f>
        <v>CUMPLIDA</v>
      </c>
    </row>
    <row r="955" spans="1:17" ht="135.75">
      <c r="A955" s="75" t="s">
        <v>938</v>
      </c>
      <c r="B955" s="61" t="s">
        <v>1793</v>
      </c>
      <c r="C955" s="495"/>
      <c r="D955" s="495"/>
      <c r="E955" s="496"/>
      <c r="F955" s="496"/>
      <c r="G955" s="63" t="s">
        <v>950</v>
      </c>
      <c r="H955" s="50" t="s">
        <v>760</v>
      </c>
      <c r="I955" s="50" t="s">
        <v>761</v>
      </c>
      <c r="J955" s="74">
        <v>1</v>
      </c>
      <c r="K955" s="82">
        <v>45323</v>
      </c>
      <c r="L955" s="82">
        <v>45747</v>
      </c>
      <c r="M955" s="211">
        <f t="shared" si="46"/>
        <v>60.571428571428569</v>
      </c>
      <c r="N955" s="69">
        <v>1</v>
      </c>
      <c r="O955" s="50" t="s">
        <v>2413</v>
      </c>
      <c r="P955" s="51">
        <f t="shared" si="47"/>
        <v>1</v>
      </c>
      <c r="Q955" s="66" t="str" cm="1">
        <f t="array" aca="1" ref="Q955" ca="1">IF(ISNUMBER(P955),IF(P955=100%,"CUMPLIDA",IF(AND(ISNUMBER(L955),ISNUMBER(INDIRECT("FECHA_"&amp;$B955,1))), IF(L955&lt;=INDIRECT("FECHA_"&amp;$B955,1),"INCUMPLIDA","PROCESO"), "VERIFICAR FECHA")),"SIN VALOR AVANCE")</f>
        <v>CUMPLIDA</v>
      </c>
    </row>
    <row r="956" spans="1:17" ht="105.75">
      <c r="A956" s="75" t="s">
        <v>938</v>
      </c>
      <c r="B956" s="61" t="s">
        <v>1793</v>
      </c>
      <c r="C956" s="495"/>
      <c r="D956" s="495"/>
      <c r="E956" s="496"/>
      <c r="F956" s="496"/>
      <c r="G956" s="63" t="s">
        <v>804</v>
      </c>
      <c r="H956" s="50" t="s">
        <v>804</v>
      </c>
      <c r="I956" s="50" t="s">
        <v>805</v>
      </c>
      <c r="J956" s="74">
        <v>1</v>
      </c>
      <c r="K956" s="82">
        <v>45323</v>
      </c>
      <c r="L956" s="82">
        <v>45747</v>
      </c>
      <c r="M956" s="211">
        <f t="shared" si="46"/>
        <v>60.571428571428569</v>
      </c>
      <c r="N956" s="69">
        <v>1</v>
      </c>
      <c r="O956" s="50" t="s">
        <v>2343</v>
      </c>
      <c r="P956" s="51">
        <f t="shared" si="47"/>
        <v>1</v>
      </c>
      <c r="Q956" s="66" t="str" cm="1">
        <f t="array" aca="1" ref="Q956" ca="1">IF(ISNUMBER(P956),IF(P956=100%,"CUMPLIDA",IF(AND(ISNUMBER(L956),ISNUMBER(INDIRECT("FECHA_"&amp;$B956,1))), IF(L956&lt;=INDIRECT("FECHA_"&amp;$B956,1),"INCUMPLIDA","PROCESO"), "VERIFICAR FECHA")),"SIN VALOR AVANCE")</f>
        <v>CUMPLIDA</v>
      </c>
    </row>
    <row r="957" spans="1:17" ht="105.75">
      <c r="A957" s="75" t="s">
        <v>938</v>
      </c>
      <c r="B957" s="61" t="s">
        <v>1793</v>
      </c>
      <c r="C957" s="495"/>
      <c r="D957" s="495"/>
      <c r="E957" s="496"/>
      <c r="F957" s="496"/>
      <c r="G957" s="63" t="s">
        <v>766</v>
      </c>
      <c r="H957" s="50" t="s">
        <v>767</v>
      </c>
      <c r="I957" s="50" t="s">
        <v>768</v>
      </c>
      <c r="J957" s="74">
        <v>1</v>
      </c>
      <c r="K957" s="82">
        <v>45231</v>
      </c>
      <c r="L957" s="82">
        <v>45747</v>
      </c>
      <c r="M957" s="211">
        <f t="shared" si="46"/>
        <v>73.714285714285708</v>
      </c>
      <c r="N957" s="69">
        <v>1</v>
      </c>
      <c r="O957" s="50" t="s">
        <v>2343</v>
      </c>
      <c r="P957" s="51">
        <f t="shared" si="47"/>
        <v>1</v>
      </c>
      <c r="Q957" s="66" t="str" cm="1">
        <f t="array" aca="1" ref="Q957" ca="1">IF(ISNUMBER(P957),IF(P957=100%,"CUMPLIDA",IF(AND(ISNUMBER(L957),ISNUMBER(INDIRECT("FECHA_"&amp;$B957,1))), IF(L957&lt;=INDIRECT("FECHA_"&amp;$B957,1),"INCUMPLIDA","PROCESO"), "VERIFICAR FECHA")),"SIN VALOR AVANCE")</f>
        <v>CUMPLIDA</v>
      </c>
    </row>
    <row r="958" spans="1:17" ht="135.75">
      <c r="A958" s="75" t="s">
        <v>938</v>
      </c>
      <c r="B958" s="61" t="s">
        <v>1793</v>
      </c>
      <c r="C958" s="495"/>
      <c r="D958" s="495"/>
      <c r="E958" s="496"/>
      <c r="F958" s="496"/>
      <c r="G958" s="63" t="s">
        <v>769</v>
      </c>
      <c r="H958" s="50" t="s">
        <v>769</v>
      </c>
      <c r="I958" s="50" t="s">
        <v>2344</v>
      </c>
      <c r="J958" s="74">
        <v>1</v>
      </c>
      <c r="K958" s="82">
        <v>45323</v>
      </c>
      <c r="L958" s="82">
        <v>45747</v>
      </c>
      <c r="M958" s="211">
        <f t="shared" si="46"/>
        <v>60.571428571428569</v>
      </c>
      <c r="N958" s="69">
        <v>1</v>
      </c>
      <c r="O958" s="50" t="s">
        <v>2413</v>
      </c>
      <c r="P958" s="51">
        <f t="shared" si="47"/>
        <v>1</v>
      </c>
      <c r="Q958" s="66" t="str" cm="1">
        <f t="array" aca="1" ref="Q958" ca="1">IF(ISNUMBER(P958),IF(P958=100%,"CUMPLIDA",IF(AND(ISNUMBER(L958),ISNUMBER(INDIRECT("FECHA_"&amp;$B958,1))), IF(L958&lt;=INDIRECT("FECHA_"&amp;$B958,1),"INCUMPLIDA","PROCESO"), "VERIFICAR FECHA")),"SIN VALOR AVANCE")</f>
        <v>CUMPLIDA</v>
      </c>
    </row>
    <row r="959" spans="1:17" ht="120.75">
      <c r="A959" s="75" t="s">
        <v>938</v>
      </c>
      <c r="B959" s="61" t="s">
        <v>1793</v>
      </c>
      <c r="C959" s="495"/>
      <c r="D959" s="495" t="s">
        <v>2378</v>
      </c>
      <c r="E959" s="496"/>
      <c r="F959" s="496"/>
      <c r="G959" s="63" t="s">
        <v>371</v>
      </c>
      <c r="H959" s="50" t="s">
        <v>371</v>
      </c>
      <c r="I959" s="50" t="s">
        <v>771</v>
      </c>
      <c r="J959" s="74">
        <v>1</v>
      </c>
      <c r="K959" s="82">
        <v>45231</v>
      </c>
      <c r="L959" s="82">
        <v>45747</v>
      </c>
      <c r="M959" s="211">
        <f t="shared" si="46"/>
        <v>73.714285714285708</v>
      </c>
      <c r="N959" s="69">
        <v>1</v>
      </c>
      <c r="O959" s="50" t="s">
        <v>2351</v>
      </c>
      <c r="P959" s="51">
        <f t="shared" si="47"/>
        <v>1</v>
      </c>
      <c r="Q959" s="66" t="str" cm="1">
        <f t="array" aca="1" ref="Q959" ca="1">IF(ISNUMBER(P959),IF(P959=100%,"CUMPLIDA",IF(AND(ISNUMBER(L959),ISNUMBER(INDIRECT("FECHA_"&amp;$B959,1))), IF(L959&lt;=INDIRECT("FECHA_"&amp;$B959,1),"INCUMPLIDA","PROCESO"), "VERIFICAR FECHA")),"SIN VALOR AVANCE")</f>
        <v>CUMPLIDA</v>
      </c>
    </row>
    <row r="960" spans="1:17" ht="195.75">
      <c r="A960" s="75" t="s">
        <v>938</v>
      </c>
      <c r="B960" s="61" t="s">
        <v>1793</v>
      </c>
      <c r="C960" s="495"/>
      <c r="D960" s="495"/>
      <c r="E960" s="496"/>
      <c r="F960" s="496"/>
      <c r="G960" s="63" t="s">
        <v>772</v>
      </c>
      <c r="H960" s="50" t="s">
        <v>772</v>
      </c>
      <c r="I960" s="50" t="s">
        <v>1073</v>
      </c>
      <c r="J960" s="74">
        <v>1</v>
      </c>
      <c r="K960" s="82">
        <v>45231</v>
      </c>
      <c r="L960" s="82">
        <v>45808</v>
      </c>
      <c r="M960" s="211">
        <f t="shared" si="46"/>
        <v>82.428571428571431</v>
      </c>
      <c r="N960" s="69">
        <v>1</v>
      </c>
      <c r="O960" s="71" t="s">
        <v>2414</v>
      </c>
      <c r="P960" s="51">
        <f t="shared" si="47"/>
        <v>1</v>
      </c>
      <c r="Q960" s="66" t="str" cm="1">
        <f t="array" aca="1" ref="Q960" ca="1">IF(ISNUMBER(P960),IF(P960=100%,"CUMPLIDA",IF(AND(ISNUMBER(L960),ISNUMBER(INDIRECT("FECHA_"&amp;$B960,1))), IF(L960&lt;=INDIRECT("FECHA_"&amp;$B960,1),"INCUMPLIDA","PROCESO"), "VERIFICAR FECHA")),"SIN VALOR AVANCE")</f>
        <v>CUMPLIDA</v>
      </c>
    </row>
    <row r="961" spans="1:17" ht="180.75">
      <c r="A961" s="75" t="s">
        <v>938</v>
      </c>
      <c r="B961" s="61" t="s">
        <v>1793</v>
      </c>
      <c r="C961" s="495"/>
      <c r="D961" s="495"/>
      <c r="E961" s="496"/>
      <c r="F961" s="496"/>
      <c r="G961" s="63" t="s">
        <v>169</v>
      </c>
      <c r="H961" s="50" t="s">
        <v>775</v>
      </c>
      <c r="I961" s="50" t="s">
        <v>776</v>
      </c>
      <c r="J961" s="74">
        <v>7</v>
      </c>
      <c r="K961" s="82">
        <v>46024</v>
      </c>
      <c r="L961" s="82">
        <v>46660</v>
      </c>
      <c r="M961" s="211">
        <f t="shared" si="46"/>
        <v>90.857142857142861</v>
      </c>
      <c r="N961" s="69">
        <v>0</v>
      </c>
      <c r="O961" s="50" t="s">
        <v>2415</v>
      </c>
      <c r="P961" s="51">
        <f t="shared" si="47"/>
        <v>0</v>
      </c>
      <c r="Q961" s="66" t="str" cm="1">
        <f t="array" aca="1" ref="Q961" ca="1">IF(ISNUMBER(P961),IF(P961=100%,"CUMPLIDA",IF(AND(ISNUMBER(L961),ISNUMBER(INDIRECT("FECHA_"&amp;$B961,1))), IF(L961&lt;=INDIRECT("FECHA_"&amp;$B961,1),"INCUMPLIDA","PROCESO"), "VERIFICAR FECHA")),"SIN VALOR AVANCE")</f>
        <v>PROCESO</v>
      </c>
    </row>
    <row r="962" spans="1:17" ht="150.75">
      <c r="A962" s="75" t="s">
        <v>938</v>
      </c>
      <c r="B962" s="61" t="s">
        <v>1793</v>
      </c>
      <c r="C962" s="495"/>
      <c r="D962" s="495" t="s">
        <v>2378</v>
      </c>
      <c r="E962" s="496"/>
      <c r="F962" s="496"/>
      <c r="G962" s="63" t="s">
        <v>778</v>
      </c>
      <c r="H962" s="50" t="s">
        <v>779</v>
      </c>
      <c r="I962" s="50" t="s">
        <v>780</v>
      </c>
      <c r="J962" s="74">
        <v>1</v>
      </c>
      <c r="K962" s="82">
        <v>46024</v>
      </c>
      <c r="L962" s="82">
        <v>46660</v>
      </c>
      <c r="M962" s="211">
        <f t="shared" si="46"/>
        <v>90.857142857142861</v>
      </c>
      <c r="N962" s="69">
        <v>0</v>
      </c>
      <c r="O962" s="71" t="s">
        <v>2405</v>
      </c>
      <c r="P962" s="51">
        <f t="shared" si="47"/>
        <v>0</v>
      </c>
      <c r="Q962" s="66" t="str" cm="1">
        <f t="array" aca="1" ref="Q962" ca="1">IF(ISNUMBER(P962),IF(P962=100%,"CUMPLIDA",IF(AND(ISNUMBER(L962),ISNUMBER(INDIRECT("FECHA_"&amp;$B962,1))), IF(L962&lt;=INDIRECT("FECHA_"&amp;$B962,1),"INCUMPLIDA","PROCESO"), "VERIFICAR FECHA")),"SIN VALOR AVANCE")</f>
        <v>PROCESO</v>
      </c>
    </row>
    <row r="963" spans="1:17" ht="285.75">
      <c r="A963" s="75" t="s">
        <v>938</v>
      </c>
      <c r="B963" s="61" t="s">
        <v>1793</v>
      </c>
      <c r="C963" s="495"/>
      <c r="D963" s="495" t="s">
        <v>2378</v>
      </c>
      <c r="E963" s="496"/>
      <c r="F963" s="496"/>
      <c r="G963" s="63" t="s">
        <v>781</v>
      </c>
      <c r="H963" s="50" t="s">
        <v>782</v>
      </c>
      <c r="I963" s="50" t="s">
        <v>813</v>
      </c>
      <c r="J963" s="74">
        <v>2</v>
      </c>
      <c r="K963" s="82">
        <v>46024</v>
      </c>
      <c r="L963" s="82">
        <v>46660</v>
      </c>
      <c r="M963" s="211">
        <f t="shared" si="46"/>
        <v>90.857142857142861</v>
      </c>
      <c r="N963" s="69">
        <v>0</v>
      </c>
      <c r="O963" s="71" t="s">
        <v>2416</v>
      </c>
      <c r="P963" s="51">
        <f t="shared" si="47"/>
        <v>0</v>
      </c>
      <c r="Q963" s="66" t="str" cm="1">
        <f t="array" aca="1" ref="Q963" ca="1">IF(ISNUMBER(P963),IF(P963=100%,"CUMPLIDA",IF(AND(ISNUMBER(L963),ISNUMBER(INDIRECT("FECHA_"&amp;$B963,1))), IF(L963&lt;=INDIRECT("FECHA_"&amp;$B963,1),"INCUMPLIDA","PROCESO"), "VERIFICAR FECHA")),"SIN VALOR AVANCE")</f>
        <v>PROCESO</v>
      </c>
    </row>
    <row r="964" spans="1:17" ht="270.75">
      <c r="A964" s="75" t="s">
        <v>938</v>
      </c>
      <c r="B964" s="61" t="s">
        <v>1793</v>
      </c>
      <c r="C964" s="495" t="s">
        <v>2377</v>
      </c>
      <c r="D964" s="495" t="s">
        <v>2378</v>
      </c>
      <c r="E964" s="496" t="s">
        <v>2417</v>
      </c>
      <c r="F964" s="507" t="s">
        <v>2418</v>
      </c>
      <c r="G964" s="496" t="s">
        <v>2336</v>
      </c>
      <c r="H964" s="50" t="s">
        <v>944</v>
      </c>
      <c r="I964" s="50" t="s">
        <v>945</v>
      </c>
      <c r="J964" s="74">
        <v>1</v>
      </c>
      <c r="K964" s="70">
        <v>45231</v>
      </c>
      <c r="L964" s="70">
        <v>45504</v>
      </c>
      <c r="M964" s="211">
        <f t="shared" si="46"/>
        <v>39</v>
      </c>
      <c r="N964" s="69">
        <v>1</v>
      </c>
      <c r="O964" s="71" t="s">
        <v>2404</v>
      </c>
      <c r="P964" s="51">
        <f t="shared" si="47"/>
        <v>1</v>
      </c>
      <c r="Q964" s="66" t="str" cm="1">
        <f t="array" aca="1" ref="Q964" ca="1">IF(ISNUMBER(P964),IF(P964=100%,"CUMPLIDA",IF(AND(ISNUMBER(L964),ISNUMBER(INDIRECT("FECHA_"&amp;$B964,1))), IF(L964&lt;=INDIRECT("FECHA_"&amp;$B964,1),"INCUMPLIDA","PROCESO"), "VERIFICAR FECHA")),"SIN VALOR AVANCE")</f>
        <v>CUMPLIDA</v>
      </c>
    </row>
    <row r="965" spans="1:17" ht="270.75">
      <c r="A965" s="75" t="s">
        <v>938</v>
      </c>
      <c r="B965" s="61" t="s">
        <v>1793</v>
      </c>
      <c r="C965" s="495"/>
      <c r="D965" s="495"/>
      <c r="E965" s="496"/>
      <c r="F965" s="507"/>
      <c r="G965" s="496"/>
      <c r="H965" s="50" t="s">
        <v>947</v>
      </c>
      <c r="I965" s="50" t="s">
        <v>948</v>
      </c>
      <c r="J965" s="74">
        <v>1</v>
      </c>
      <c r="K965" s="70">
        <v>45231</v>
      </c>
      <c r="L965" s="70">
        <v>45504</v>
      </c>
      <c r="M965" s="211">
        <f t="shared" si="46"/>
        <v>39</v>
      </c>
      <c r="N965" s="69">
        <v>1</v>
      </c>
      <c r="O965" s="71" t="s">
        <v>2404</v>
      </c>
      <c r="P965" s="51">
        <f t="shared" si="47"/>
        <v>1</v>
      </c>
      <c r="Q965" s="66" t="str" cm="1">
        <f t="array" aca="1" ref="Q965" ca="1">IF(ISNUMBER(P965),IF(P965=100%,"CUMPLIDA",IF(AND(ISNUMBER(L965),ISNUMBER(INDIRECT("FECHA_"&amp;$B965,1))), IF(L965&lt;=INDIRECT("FECHA_"&amp;$B965,1),"INCUMPLIDA","PROCESO"), "VERIFICAR FECHA")),"SIN VALOR AVANCE")</f>
        <v>CUMPLIDA</v>
      </c>
    </row>
    <row r="966" spans="1:17" ht="165.75">
      <c r="A966" s="75" t="s">
        <v>938</v>
      </c>
      <c r="B966" s="61" t="s">
        <v>1793</v>
      </c>
      <c r="C966" s="495"/>
      <c r="D966" s="495"/>
      <c r="E966" s="496"/>
      <c r="F966" s="507"/>
      <c r="G966" s="63" t="s">
        <v>950</v>
      </c>
      <c r="H966" s="50" t="s">
        <v>760</v>
      </c>
      <c r="I966" s="50" t="s">
        <v>761</v>
      </c>
      <c r="J966" s="74">
        <v>1</v>
      </c>
      <c r="K966" s="82">
        <v>45323</v>
      </c>
      <c r="L966" s="82">
        <v>45747</v>
      </c>
      <c r="M966" s="211">
        <f t="shared" si="46"/>
        <v>60.571428571428569</v>
      </c>
      <c r="N966" s="69">
        <v>1</v>
      </c>
      <c r="O966" s="71" t="s">
        <v>2419</v>
      </c>
      <c r="P966" s="51">
        <f t="shared" si="47"/>
        <v>1</v>
      </c>
      <c r="Q966" s="66" t="str" cm="1">
        <f t="array" aca="1" ref="Q966" ca="1">IF(ISNUMBER(P966),IF(P966=100%,"CUMPLIDA",IF(AND(ISNUMBER(L966),ISNUMBER(INDIRECT("FECHA_"&amp;$B966,1))), IF(L966&lt;=INDIRECT("FECHA_"&amp;$B966,1),"INCUMPLIDA","PROCESO"), "VERIFICAR FECHA")),"SIN VALOR AVANCE")</f>
        <v>CUMPLIDA</v>
      </c>
    </row>
    <row r="967" spans="1:17" ht="105.75">
      <c r="A967" s="75" t="s">
        <v>938</v>
      </c>
      <c r="B967" s="61" t="s">
        <v>1793</v>
      </c>
      <c r="C967" s="495"/>
      <c r="D967" s="495"/>
      <c r="E967" s="496"/>
      <c r="F967" s="507"/>
      <c r="G967" s="63" t="s">
        <v>804</v>
      </c>
      <c r="H967" s="50" t="s">
        <v>804</v>
      </c>
      <c r="I967" s="50" t="s">
        <v>805</v>
      </c>
      <c r="J967" s="74">
        <v>1</v>
      </c>
      <c r="K967" s="82">
        <v>45323</v>
      </c>
      <c r="L967" s="82">
        <v>45747</v>
      </c>
      <c r="M967" s="211">
        <f t="shared" si="46"/>
        <v>60.571428571428569</v>
      </c>
      <c r="N967" s="69">
        <v>1</v>
      </c>
      <c r="O967" s="50" t="s">
        <v>2343</v>
      </c>
      <c r="P967" s="51">
        <f t="shared" si="47"/>
        <v>1</v>
      </c>
      <c r="Q967" s="66" t="str" cm="1">
        <f t="array" aca="1" ref="Q967" ca="1">IF(ISNUMBER(P967),IF(P967=100%,"CUMPLIDA",IF(AND(ISNUMBER(L967),ISNUMBER(INDIRECT("FECHA_"&amp;$B967,1))), IF(L967&lt;=INDIRECT("FECHA_"&amp;$B967,1),"INCUMPLIDA","PROCESO"), "VERIFICAR FECHA")),"SIN VALOR AVANCE")</f>
        <v>CUMPLIDA</v>
      </c>
    </row>
    <row r="968" spans="1:17" ht="105.75">
      <c r="A968" s="75" t="s">
        <v>938</v>
      </c>
      <c r="B968" s="61" t="s">
        <v>1793</v>
      </c>
      <c r="C968" s="495"/>
      <c r="D968" s="495"/>
      <c r="E968" s="496"/>
      <c r="F968" s="507"/>
      <c r="G968" s="63" t="s">
        <v>766</v>
      </c>
      <c r="H968" s="50" t="s">
        <v>767</v>
      </c>
      <c r="I968" s="50" t="s">
        <v>768</v>
      </c>
      <c r="J968" s="74">
        <v>1</v>
      </c>
      <c r="K968" s="82">
        <v>45231</v>
      </c>
      <c r="L968" s="82">
        <v>45747</v>
      </c>
      <c r="M968" s="211">
        <f t="shared" si="46"/>
        <v>73.714285714285708</v>
      </c>
      <c r="N968" s="69">
        <v>1</v>
      </c>
      <c r="O968" s="50" t="s">
        <v>2343</v>
      </c>
      <c r="P968" s="51">
        <f t="shared" si="47"/>
        <v>1</v>
      </c>
      <c r="Q968" s="66" t="str" cm="1">
        <f t="array" aca="1" ref="Q968" ca="1">IF(ISNUMBER(P968),IF(P968=100%,"CUMPLIDA",IF(AND(ISNUMBER(L968),ISNUMBER(INDIRECT("FECHA_"&amp;$B968,1))), IF(L968&lt;=INDIRECT("FECHA_"&amp;$B968,1),"INCUMPLIDA","PROCESO"), "VERIFICAR FECHA")),"SIN VALOR AVANCE")</f>
        <v>CUMPLIDA</v>
      </c>
    </row>
    <row r="969" spans="1:17" ht="135.75">
      <c r="A969" s="75" t="s">
        <v>938</v>
      </c>
      <c r="B969" s="61" t="s">
        <v>1793</v>
      </c>
      <c r="C969" s="495"/>
      <c r="D969" s="495"/>
      <c r="E969" s="496"/>
      <c r="F969" s="507"/>
      <c r="G969" s="63" t="s">
        <v>769</v>
      </c>
      <c r="H969" s="50" t="s">
        <v>769</v>
      </c>
      <c r="I969" s="50" t="s">
        <v>2344</v>
      </c>
      <c r="J969" s="74">
        <v>1</v>
      </c>
      <c r="K969" s="82">
        <v>45323</v>
      </c>
      <c r="L969" s="82">
        <v>45747</v>
      </c>
      <c r="M969" s="211">
        <f t="shared" si="46"/>
        <v>60.571428571428569</v>
      </c>
      <c r="N969" s="69">
        <v>1</v>
      </c>
      <c r="O969" s="71" t="s">
        <v>2408</v>
      </c>
      <c r="P969" s="51">
        <f t="shared" si="47"/>
        <v>1</v>
      </c>
      <c r="Q969" s="66" t="str" cm="1">
        <f t="array" aca="1" ref="Q969" ca="1">IF(ISNUMBER(P969),IF(P969=100%,"CUMPLIDA",IF(AND(ISNUMBER(L969),ISNUMBER(INDIRECT("FECHA_"&amp;$B969,1))), IF(L969&lt;=INDIRECT("FECHA_"&amp;$B969,1),"INCUMPLIDA","PROCESO"), "VERIFICAR FECHA")),"SIN VALOR AVANCE")</f>
        <v>CUMPLIDA</v>
      </c>
    </row>
    <row r="970" spans="1:17" ht="120.75">
      <c r="A970" s="75" t="s">
        <v>938</v>
      </c>
      <c r="B970" s="61" t="s">
        <v>1793</v>
      </c>
      <c r="C970" s="495"/>
      <c r="D970" s="495"/>
      <c r="E970" s="496"/>
      <c r="F970" s="507"/>
      <c r="G970" s="63" t="s">
        <v>371</v>
      </c>
      <c r="H970" s="50" t="s">
        <v>371</v>
      </c>
      <c r="I970" s="50" t="s">
        <v>771</v>
      </c>
      <c r="J970" s="74">
        <v>1</v>
      </c>
      <c r="K970" s="82">
        <v>45231</v>
      </c>
      <c r="L970" s="82">
        <v>45747</v>
      </c>
      <c r="M970" s="211">
        <f t="shared" si="46"/>
        <v>73.714285714285708</v>
      </c>
      <c r="N970" s="69">
        <v>1</v>
      </c>
      <c r="O970" s="50" t="s">
        <v>2351</v>
      </c>
      <c r="P970" s="51">
        <f t="shared" si="47"/>
        <v>1</v>
      </c>
      <c r="Q970" s="66" t="str" cm="1">
        <f t="array" aca="1" ref="Q970" ca="1">IF(ISNUMBER(P970),IF(P970=100%,"CUMPLIDA",IF(AND(ISNUMBER(L970),ISNUMBER(INDIRECT("FECHA_"&amp;$B970,1))), IF(L970&lt;=INDIRECT("FECHA_"&amp;$B970,1),"INCUMPLIDA","PROCESO"), "VERIFICAR FECHA")),"SIN VALOR AVANCE")</f>
        <v>CUMPLIDA</v>
      </c>
    </row>
    <row r="971" spans="1:17" ht="240.75">
      <c r="A971" s="75" t="s">
        <v>938</v>
      </c>
      <c r="B971" s="61" t="s">
        <v>1793</v>
      </c>
      <c r="C971" s="495"/>
      <c r="D971" s="495"/>
      <c r="E971" s="496"/>
      <c r="F971" s="507"/>
      <c r="G971" s="63" t="s">
        <v>772</v>
      </c>
      <c r="H971" s="50" t="s">
        <v>772</v>
      </c>
      <c r="I971" s="50" t="s">
        <v>1073</v>
      </c>
      <c r="J971" s="74">
        <v>1</v>
      </c>
      <c r="K971" s="82">
        <v>45231</v>
      </c>
      <c r="L971" s="82">
        <v>45808</v>
      </c>
      <c r="M971" s="211">
        <f t="shared" si="46"/>
        <v>82.428571428571431</v>
      </c>
      <c r="N971" s="69">
        <v>1</v>
      </c>
      <c r="O971" s="71" t="s">
        <v>970</v>
      </c>
      <c r="P971" s="51">
        <f t="shared" si="47"/>
        <v>1</v>
      </c>
      <c r="Q971" s="66" t="str" cm="1">
        <f t="array" aca="1" ref="Q971" ca="1">IF(ISNUMBER(P971),IF(P971=100%,"CUMPLIDA",IF(AND(ISNUMBER(L971),ISNUMBER(INDIRECT("FECHA_"&amp;$B971,1))), IF(L971&lt;=INDIRECT("FECHA_"&amp;$B971,1),"INCUMPLIDA","PROCESO"), "VERIFICAR FECHA")),"SIN VALOR AVANCE")</f>
        <v>CUMPLIDA</v>
      </c>
    </row>
    <row r="972" spans="1:17" ht="195.75">
      <c r="A972" s="75" t="s">
        <v>938</v>
      </c>
      <c r="B972" s="61" t="s">
        <v>1793</v>
      </c>
      <c r="C972" s="495"/>
      <c r="D972" s="495" t="s">
        <v>2378</v>
      </c>
      <c r="E972" s="496"/>
      <c r="F972" s="507"/>
      <c r="G972" s="63" t="s">
        <v>169</v>
      </c>
      <c r="H972" s="50" t="s">
        <v>775</v>
      </c>
      <c r="I972" s="50" t="s">
        <v>776</v>
      </c>
      <c r="J972" s="74">
        <v>8</v>
      </c>
      <c r="K972" s="82">
        <v>45839</v>
      </c>
      <c r="L972" s="82">
        <v>46568</v>
      </c>
      <c r="M972" s="211">
        <f t="shared" si="46"/>
        <v>104.14285714285714</v>
      </c>
      <c r="N972" s="69">
        <v>0</v>
      </c>
      <c r="O972" s="50" t="s">
        <v>2420</v>
      </c>
      <c r="P972" s="51">
        <f t="shared" si="47"/>
        <v>0</v>
      </c>
      <c r="Q972" s="66" t="str" cm="1">
        <f t="array" aca="1" ref="Q972" ca="1">IF(ISNUMBER(P972),IF(P972=100%,"CUMPLIDA",IF(AND(ISNUMBER(L972),ISNUMBER(INDIRECT("FECHA_"&amp;$B972,1))), IF(L972&lt;=INDIRECT("FECHA_"&amp;$B972,1),"INCUMPLIDA","PROCESO"), "VERIFICAR FECHA")),"SIN VALOR AVANCE")</f>
        <v>PROCESO</v>
      </c>
    </row>
    <row r="973" spans="1:17" ht="150.75">
      <c r="A973" s="75" t="s">
        <v>938</v>
      </c>
      <c r="B973" s="61" t="s">
        <v>1793</v>
      </c>
      <c r="C973" s="495"/>
      <c r="D973" s="495" t="s">
        <v>2378</v>
      </c>
      <c r="E973" s="496"/>
      <c r="F973" s="507"/>
      <c r="G973" s="63" t="s">
        <v>778</v>
      </c>
      <c r="H973" s="50" t="s">
        <v>779</v>
      </c>
      <c r="I973" s="50" t="s">
        <v>780</v>
      </c>
      <c r="J973" s="74">
        <v>1</v>
      </c>
      <c r="K973" s="82">
        <v>45839</v>
      </c>
      <c r="L973" s="82">
        <v>46568</v>
      </c>
      <c r="M973" s="211">
        <f t="shared" si="46"/>
        <v>104.14285714285714</v>
      </c>
      <c r="N973" s="69">
        <v>0</v>
      </c>
      <c r="O973" s="71" t="s">
        <v>2405</v>
      </c>
      <c r="P973" s="51">
        <f t="shared" si="47"/>
        <v>0</v>
      </c>
      <c r="Q973" s="66" t="str" cm="1">
        <f t="array" aca="1" ref="Q973" ca="1">IF(ISNUMBER(P973),IF(P973=100%,"CUMPLIDA",IF(AND(ISNUMBER(L973),ISNUMBER(INDIRECT("FECHA_"&amp;$B973,1))), IF(L973&lt;=INDIRECT("FECHA_"&amp;$B973,1),"INCUMPLIDA","PROCESO"), "VERIFICAR FECHA")),"SIN VALOR AVANCE")</f>
        <v>PROCESO</v>
      </c>
    </row>
    <row r="974" spans="1:17" ht="285.75">
      <c r="A974" s="75" t="s">
        <v>938</v>
      </c>
      <c r="B974" s="61" t="s">
        <v>1793</v>
      </c>
      <c r="C974" s="495"/>
      <c r="D974" s="495" t="s">
        <v>2378</v>
      </c>
      <c r="E974" s="496"/>
      <c r="F974" s="507"/>
      <c r="G974" s="63" t="s">
        <v>781</v>
      </c>
      <c r="H974" s="50" t="s">
        <v>782</v>
      </c>
      <c r="I974" s="50" t="s">
        <v>813</v>
      </c>
      <c r="J974" s="74">
        <v>2</v>
      </c>
      <c r="K974" s="82">
        <v>45839</v>
      </c>
      <c r="L974" s="82">
        <v>46568</v>
      </c>
      <c r="M974" s="211">
        <f t="shared" si="46"/>
        <v>104.14285714285714</v>
      </c>
      <c r="N974" s="69">
        <v>0</v>
      </c>
      <c r="O974" s="71" t="s">
        <v>2416</v>
      </c>
      <c r="P974" s="51">
        <f t="shared" si="47"/>
        <v>0</v>
      </c>
      <c r="Q974" s="66" t="str" cm="1">
        <f t="array" aca="1" ref="Q974" ca="1">IF(ISNUMBER(P974),IF(P974=100%,"CUMPLIDA",IF(AND(ISNUMBER(L974),ISNUMBER(INDIRECT("FECHA_"&amp;$B974,1))), IF(L974&lt;=INDIRECT("FECHA_"&amp;$B974,1),"INCUMPLIDA","PROCESO"), "VERIFICAR FECHA")),"SIN VALOR AVANCE")</f>
        <v>PROCESO</v>
      </c>
    </row>
    <row r="975" spans="1:17" ht="270.75">
      <c r="A975" s="75" t="s">
        <v>938</v>
      </c>
      <c r="B975" s="61" t="s">
        <v>1793</v>
      </c>
      <c r="C975" s="503" t="s">
        <v>2421</v>
      </c>
      <c r="D975" s="503" t="s">
        <v>2422</v>
      </c>
      <c r="E975" s="504" t="s">
        <v>2423</v>
      </c>
      <c r="F975" s="504" t="s">
        <v>2424</v>
      </c>
      <c r="G975" s="63" t="s">
        <v>999</v>
      </c>
      <c r="H975" s="76" t="s">
        <v>2340</v>
      </c>
      <c r="I975" s="50" t="s">
        <v>2341</v>
      </c>
      <c r="J975" s="69">
        <v>1</v>
      </c>
      <c r="K975" s="70">
        <v>44044</v>
      </c>
      <c r="L975" s="70">
        <v>44196</v>
      </c>
      <c r="M975" s="211">
        <f t="shared" si="46"/>
        <v>21.714285714285715</v>
      </c>
      <c r="N975" s="69">
        <v>1</v>
      </c>
      <c r="O975" s="50" t="s">
        <v>2425</v>
      </c>
      <c r="P975" s="51">
        <f t="shared" si="47"/>
        <v>1</v>
      </c>
      <c r="Q975" s="66" t="str" cm="1">
        <f t="array" aca="1" ref="Q975" ca="1">IF(ISNUMBER(P975),IF(P975=100%,"CUMPLIDA",IF(AND(ISNUMBER(L975),ISNUMBER(INDIRECT("FECHA_"&amp;$B975,1))), IF(L975&lt;=INDIRECT("FECHA_"&amp;$B975,1),"INCUMPLIDA","PROCESO"), "VERIFICAR FECHA")),"SIN VALOR AVANCE")</f>
        <v>CUMPLIDA</v>
      </c>
    </row>
    <row r="976" spans="1:17" ht="75.75">
      <c r="A976" s="75" t="s">
        <v>938</v>
      </c>
      <c r="B976" s="61" t="s">
        <v>1793</v>
      </c>
      <c r="C976" s="503"/>
      <c r="D976" s="503"/>
      <c r="E976" s="504"/>
      <c r="F976" s="504"/>
      <c r="G976" s="496" t="s">
        <v>999</v>
      </c>
      <c r="H976" s="50" t="s">
        <v>944</v>
      </c>
      <c r="I976" s="50" t="s">
        <v>945</v>
      </c>
      <c r="J976" s="74">
        <v>1</v>
      </c>
      <c r="K976" s="70">
        <v>45231</v>
      </c>
      <c r="L976" s="70">
        <v>45504</v>
      </c>
      <c r="M976" s="211">
        <f t="shared" si="46"/>
        <v>39</v>
      </c>
      <c r="N976" s="69">
        <v>1</v>
      </c>
      <c r="O976" s="71" t="s">
        <v>2426</v>
      </c>
      <c r="P976" s="51">
        <f t="shared" si="47"/>
        <v>1</v>
      </c>
      <c r="Q976" s="66" t="str" cm="1">
        <f t="array" aca="1" ref="Q976" ca="1">IF(ISNUMBER(P976),IF(P976=100%,"CUMPLIDA",IF(AND(ISNUMBER(L976),ISNUMBER(INDIRECT("FECHA_"&amp;$B976,1))), IF(L976&lt;=INDIRECT("FECHA_"&amp;$B976,1),"INCUMPLIDA","PROCESO"), "VERIFICAR FECHA")),"SIN VALOR AVANCE")</f>
        <v>CUMPLIDA</v>
      </c>
    </row>
    <row r="977" spans="1:17" ht="225.75">
      <c r="A977" s="75" t="s">
        <v>938</v>
      </c>
      <c r="B977" s="61" t="s">
        <v>1793</v>
      </c>
      <c r="C977" s="503"/>
      <c r="D977" s="503"/>
      <c r="E977" s="504"/>
      <c r="F977" s="504"/>
      <c r="G977" s="496"/>
      <c r="H977" s="50" t="s">
        <v>947</v>
      </c>
      <c r="I977" s="50" t="s">
        <v>948</v>
      </c>
      <c r="J977" s="74">
        <v>1</v>
      </c>
      <c r="K977" s="70">
        <v>45231</v>
      </c>
      <c r="L977" s="70">
        <v>45504</v>
      </c>
      <c r="M977" s="211">
        <f t="shared" si="46"/>
        <v>39</v>
      </c>
      <c r="N977" s="69">
        <v>1</v>
      </c>
      <c r="O977" s="71" t="s">
        <v>2427</v>
      </c>
      <c r="P977" s="51">
        <f t="shared" si="47"/>
        <v>1</v>
      </c>
      <c r="Q977" s="66" t="str" cm="1">
        <f t="array" aca="1" ref="Q977" ca="1">IF(ISNUMBER(P977),IF(P977=100%,"CUMPLIDA",IF(AND(ISNUMBER(L977),ISNUMBER(INDIRECT("FECHA_"&amp;$B977,1))), IF(L977&lt;=INDIRECT("FECHA_"&amp;$B977,1),"INCUMPLIDA","PROCESO"), "VERIFICAR FECHA")),"SIN VALOR AVANCE")</f>
        <v>CUMPLIDA</v>
      </c>
    </row>
    <row r="978" spans="1:17" ht="150.75">
      <c r="A978" s="75" t="s">
        <v>938</v>
      </c>
      <c r="B978" s="61" t="s">
        <v>1793</v>
      </c>
      <c r="C978" s="503"/>
      <c r="D978" s="503"/>
      <c r="E978" s="504"/>
      <c r="F978" s="504"/>
      <c r="G978" s="63" t="s">
        <v>950</v>
      </c>
      <c r="H978" s="50" t="s">
        <v>760</v>
      </c>
      <c r="I978" s="50" t="s">
        <v>761</v>
      </c>
      <c r="J978" s="74">
        <v>1</v>
      </c>
      <c r="K978" s="82">
        <v>45323</v>
      </c>
      <c r="L978" s="82">
        <v>45747</v>
      </c>
      <c r="M978" s="211">
        <f t="shared" si="46"/>
        <v>60.571428571428569</v>
      </c>
      <c r="N978" s="69">
        <v>1</v>
      </c>
      <c r="O978" s="71" t="s">
        <v>2428</v>
      </c>
      <c r="P978" s="51">
        <f t="shared" si="47"/>
        <v>1</v>
      </c>
      <c r="Q978" s="66" t="str" cm="1">
        <f t="array" aca="1" ref="Q978" ca="1">IF(ISNUMBER(P978),IF(P978=100%,"CUMPLIDA",IF(AND(ISNUMBER(L978),ISNUMBER(INDIRECT("FECHA_"&amp;$B978,1))), IF(L978&lt;=INDIRECT("FECHA_"&amp;$B978,1),"INCUMPLIDA","PROCESO"), "VERIFICAR FECHA")),"SIN VALOR AVANCE")</f>
        <v>CUMPLIDA</v>
      </c>
    </row>
    <row r="979" spans="1:17" ht="75.75">
      <c r="A979" s="75" t="s">
        <v>938</v>
      </c>
      <c r="B979" s="61" t="s">
        <v>1793</v>
      </c>
      <c r="C979" s="503"/>
      <c r="D979" s="503"/>
      <c r="E979" s="504"/>
      <c r="F979" s="504"/>
      <c r="G979" s="63" t="s">
        <v>804</v>
      </c>
      <c r="H979" s="50" t="s">
        <v>804</v>
      </c>
      <c r="I979" s="50" t="s">
        <v>805</v>
      </c>
      <c r="J979" s="74">
        <v>1</v>
      </c>
      <c r="K979" s="82">
        <v>45323</v>
      </c>
      <c r="L979" s="82">
        <v>45747</v>
      </c>
      <c r="M979" s="211">
        <f t="shared" si="46"/>
        <v>60.571428571428569</v>
      </c>
      <c r="N979" s="69">
        <v>1</v>
      </c>
      <c r="O979" s="71" t="s">
        <v>2426</v>
      </c>
      <c r="P979" s="51">
        <f t="shared" si="47"/>
        <v>1</v>
      </c>
      <c r="Q979" s="66" t="str" cm="1">
        <f t="array" aca="1" ref="Q979" ca="1">IF(ISNUMBER(P979),IF(P979=100%,"CUMPLIDA",IF(AND(ISNUMBER(L979),ISNUMBER(INDIRECT("FECHA_"&amp;$B979,1))), IF(L979&lt;=INDIRECT("FECHA_"&amp;$B979,1),"INCUMPLIDA","PROCESO"), "VERIFICAR FECHA")),"SIN VALOR AVANCE")</f>
        <v>CUMPLIDA</v>
      </c>
    </row>
    <row r="980" spans="1:17" ht="105.75">
      <c r="A980" s="75" t="s">
        <v>938</v>
      </c>
      <c r="B980" s="61" t="s">
        <v>1793</v>
      </c>
      <c r="C980" s="503"/>
      <c r="D980" s="503"/>
      <c r="E980" s="504"/>
      <c r="F980" s="504"/>
      <c r="G980" s="63" t="s">
        <v>766</v>
      </c>
      <c r="H980" s="50" t="s">
        <v>767</v>
      </c>
      <c r="I980" s="50" t="s">
        <v>768</v>
      </c>
      <c r="J980" s="74">
        <v>1</v>
      </c>
      <c r="K980" s="82">
        <v>45231</v>
      </c>
      <c r="L980" s="82">
        <v>45747</v>
      </c>
      <c r="M980" s="211">
        <f t="shared" ref="M980:M1043" si="48">(L980-K980)/7</f>
        <v>73.714285714285708</v>
      </c>
      <c r="N980" s="69">
        <v>1</v>
      </c>
      <c r="O980" s="50" t="s">
        <v>2429</v>
      </c>
      <c r="P980" s="51">
        <f t="shared" si="47"/>
        <v>1</v>
      </c>
      <c r="Q980" s="66" t="str" cm="1">
        <f t="array" aca="1" ref="Q980" ca="1">IF(ISNUMBER(P980),IF(P980=100%,"CUMPLIDA",IF(AND(ISNUMBER(L980),ISNUMBER(INDIRECT("FECHA_"&amp;$B980,1))), IF(L980&lt;=INDIRECT("FECHA_"&amp;$B980,1),"INCUMPLIDA","PROCESO"), "VERIFICAR FECHA")),"SIN VALOR AVANCE")</f>
        <v>CUMPLIDA</v>
      </c>
    </row>
    <row r="981" spans="1:17" ht="150.75">
      <c r="A981" s="75" t="s">
        <v>938</v>
      </c>
      <c r="B981" s="61" t="s">
        <v>1793</v>
      </c>
      <c r="C981" s="503"/>
      <c r="D981" s="503"/>
      <c r="E981" s="504"/>
      <c r="F981" s="504"/>
      <c r="G981" s="63" t="s">
        <v>769</v>
      </c>
      <c r="H981" s="50" t="s">
        <v>769</v>
      </c>
      <c r="I981" s="50" t="s">
        <v>2344</v>
      </c>
      <c r="J981" s="74">
        <v>1</v>
      </c>
      <c r="K981" s="82">
        <v>45323</v>
      </c>
      <c r="L981" s="82">
        <v>45747</v>
      </c>
      <c r="M981" s="211">
        <f t="shared" si="48"/>
        <v>60.571428571428569</v>
      </c>
      <c r="N981" s="69">
        <v>1</v>
      </c>
      <c r="O981" s="71" t="s">
        <v>2428</v>
      </c>
      <c r="P981" s="51">
        <f t="shared" si="47"/>
        <v>1</v>
      </c>
      <c r="Q981" s="66" t="str" cm="1">
        <f t="array" aca="1" ref="Q981" ca="1">IF(ISNUMBER(P981),IF(P981=100%,"CUMPLIDA",IF(AND(ISNUMBER(L981),ISNUMBER(INDIRECT("FECHA_"&amp;$B981,1))), IF(L981&lt;=INDIRECT("FECHA_"&amp;$B981,1),"INCUMPLIDA","PROCESO"), "VERIFICAR FECHA")),"SIN VALOR AVANCE")</f>
        <v>CUMPLIDA</v>
      </c>
    </row>
    <row r="982" spans="1:17" ht="75.75">
      <c r="A982" s="75" t="s">
        <v>938</v>
      </c>
      <c r="B982" s="61" t="s">
        <v>1793</v>
      </c>
      <c r="C982" s="503"/>
      <c r="D982" s="503"/>
      <c r="E982" s="504"/>
      <c r="F982" s="504"/>
      <c r="G982" s="63" t="s">
        <v>2430</v>
      </c>
      <c r="H982" s="50" t="s">
        <v>2430</v>
      </c>
      <c r="I982" s="50" t="s">
        <v>771</v>
      </c>
      <c r="J982" s="74">
        <v>1</v>
      </c>
      <c r="K982" s="82">
        <v>45231</v>
      </c>
      <c r="L982" s="82">
        <v>45747</v>
      </c>
      <c r="M982" s="211">
        <f t="shared" si="48"/>
        <v>73.714285714285708</v>
      </c>
      <c r="N982" s="69">
        <v>1</v>
      </c>
      <c r="O982" s="71" t="s">
        <v>2426</v>
      </c>
      <c r="P982" s="51">
        <f t="shared" si="47"/>
        <v>1</v>
      </c>
      <c r="Q982" s="66" t="str" cm="1">
        <f t="array" aca="1" ref="Q982" ca="1">IF(ISNUMBER(P982),IF(P982=100%,"CUMPLIDA",IF(AND(ISNUMBER(L982),ISNUMBER(INDIRECT("FECHA_"&amp;$B982,1))), IF(L982&lt;=INDIRECT("FECHA_"&amp;$B982,1),"INCUMPLIDA","PROCESO"), "VERIFICAR FECHA")),"SIN VALOR AVANCE")</f>
        <v>CUMPLIDA</v>
      </c>
    </row>
    <row r="983" spans="1:17" ht="225.75">
      <c r="A983" s="75" t="s">
        <v>938</v>
      </c>
      <c r="B983" s="61" t="s">
        <v>1793</v>
      </c>
      <c r="C983" s="503"/>
      <c r="D983" s="503"/>
      <c r="E983" s="504"/>
      <c r="F983" s="504"/>
      <c r="G983" s="63" t="s">
        <v>2431</v>
      </c>
      <c r="H983" s="50" t="s">
        <v>2431</v>
      </c>
      <c r="I983" s="50" t="s">
        <v>1073</v>
      </c>
      <c r="J983" s="74">
        <v>1</v>
      </c>
      <c r="K983" s="82">
        <v>45231</v>
      </c>
      <c r="L983" s="82">
        <v>45808</v>
      </c>
      <c r="M983" s="211">
        <f t="shared" si="48"/>
        <v>82.428571428571431</v>
      </c>
      <c r="N983" s="69">
        <v>1</v>
      </c>
      <c r="O983" s="71" t="s">
        <v>2427</v>
      </c>
      <c r="P983" s="51">
        <f t="shared" si="47"/>
        <v>1</v>
      </c>
      <c r="Q983" s="66" t="str" cm="1">
        <f t="array" aca="1" ref="Q983" ca="1">IF(ISNUMBER(P983),IF(P983=100%,"CUMPLIDA",IF(AND(ISNUMBER(L983),ISNUMBER(INDIRECT("FECHA_"&amp;$B983,1))), IF(L983&lt;=INDIRECT("FECHA_"&amp;$B983,1),"INCUMPLIDA","PROCESO"), "VERIFICAR FECHA")),"SIN VALOR AVANCE")</f>
        <v>CUMPLIDA</v>
      </c>
    </row>
    <row r="984" spans="1:17" ht="195.75">
      <c r="A984" s="75" t="s">
        <v>938</v>
      </c>
      <c r="B984" s="61" t="s">
        <v>1793</v>
      </c>
      <c r="C984" s="503"/>
      <c r="D984" s="503"/>
      <c r="E984" s="504"/>
      <c r="F984" s="504"/>
      <c r="G984" s="63" t="s">
        <v>169</v>
      </c>
      <c r="H984" s="50" t="s">
        <v>775</v>
      </c>
      <c r="I984" s="50" t="s">
        <v>776</v>
      </c>
      <c r="J984" s="74">
        <v>11</v>
      </c>
      <c r="K984" s="82">
        <v>45931</v>
      </c>
      <c r="L984" s="82">
        <v>46568</v>
      </c>
      <c r="M984" s="211">
        <f t="shared" si="48"/>
        <v>91</v>
      </c>
      <c r="N984" s="69">
        <v>0</v>
      </c>
      <c r="O984" s="71" t="s">
        <v>2432</v>
      </c>
      <c r="P984" s="51">
        <f t="shared" si="47"/>
        <v>0</v>
      </c>
      <c r="Q984" s="66" t="str" cm="1">
        <f t="array" aca="1" ref="Q984" ca="1">IF(ISNUMBER(P984),IF(P984=100%,"CUMPLIDA",IF(AND(ISNUMBER(L984),ISNUMBER(INDIRECT("FECHA_"&amp;$B984,1))), IF(L984&lt;=INDIRECT("FECHA_"&amp;$B984,1),"INCUMPLIDA","PROCESO"), "VERIFICAR FECHA")),"SIN VALOR AVANCE")</f>
        <v>PROCESO</v>
      </c>
    </row>
    <row r="985" spans="1:17" ht="165.75">
      <c r="A985" s="75" t="s">
        <v>938</v>
      </c>
      <c r="B985" s="61" t="s">
        <v>1793</v>
      </c>
      <c r="C985" s="503"/>
      <c r="D985" s="503"/>
      <c r="E985" s="504"/>
      <c r="F985" s="504"/>
      <c r="G985" s="63" t="s">
        <v>778</v>
      </c>
      <c r="H985" s="50" t="s">
        <v>779</v>
      </c>
      <c r="I985" s="50" t="s">
        <v>780</v>
      </c>
      <c r="J985" s="74">
        <v>1</v>
      </c>
      <c r="K985" s="82">
        <v>45931</v>
      </c>
      <c r="L985" s="82">
        <v>46568</v>
      </c>
      <c r="M985" s="211">
        <f t="shared" si="48"/>
        <v>91</v>
      </c>
      <c r="N985" s="69">
        <v>0</v>
      </c>
      <c r="O985" s="71" t="s">
        <v>2433</v>
      </c>
      <c r="P985" s="51">
        <f t="shared" si="47"/>
        <v>0</v>
      </c>
      <c r="Q985" s="66" t="str" cm="1">
        <f t="array" aca="1" ref="Q985" ca="1">IF(ISNUMBER(P985),IF(P985=100%,"CUMPLIDA",IF(AND(ISNUMBER(L985),ISNUMBER(INDIRECT("FECHA_"&amp;$B985,1))), IF(L985&lt;=INDIRECT("FECHA_"&amp;$B985,1),"INCUMPLIDA","PROCESO"), "VERIFICAR FECHA")),"SIN VALOR AVANCE")</f>
        <v>PROCESO</v>
      </c>
    </row>
    <row r="986" spans="1:17" ht="330.75">
      <c r="A986" s="75" t="s">
        <v>938</v>
      </c>
      <c r="B986" s="61" t="s">
        <v>1793</v>
      </c>
      <c r="C986" s="503"/>
      <c r="D986" s="503"/>
      <c r="E986" s="504"/>
      <c r="F986" s="504"/>
      <c r="G986" s="63" t="s">
        <v>781</v>
      </c>
      <c r="H986" s="50" t="s">
        <v>782</v>
      </c>
      <c r="I986" s="50" t="s">
        <v>813</v>
      </c>
      <c r="J986" s="74">
        <v>2</v>
      </c>
      <c r="K986" s="82">
        <v>45931</v>
      </c>
      <c r="L986" s="82">
        <v>46568</v>
      </c>
      <c r="M986" s="211">
        <f t="shared" si="48"/>
        <v>91</v>
      </c>
      <c r="N986" s="69">
        <v>0</v>
      </c>
      <c r="O986" s="71" t="s">
        <v>2434</v>
      </c>
      <c r="P986" s="51">
        <f t="shared" si="47"/>
        <v>0</v>
      </c>
      <c r="Q986" s="66" t="str" cm="1">
        <f t="array" aca="1" ref="Q986" ca="1">IF(ISNUMBER(P986),IF(P986=100%,"CUMPLIDA",IF(AND(ISNUMBER(L986),ISNUMBER(INDIRECT("FECHA_"&amp;$B986,1))), IF(L986&lt;=INDIRECT("FECHA_"&amp;$B986,1),"INCUMPLIDA","PROCESO"), "VERIFICAR FECHA")),"SIN VALOR AVANCE")</f>
        <v>PROCESO</v>
      </c>
    </row>
    <row r="987" spans="1:17" ht="255.75">
      <c r="A987" s="75" t="s">
        <v>938</v>
      </c>
      <c r="B987" s="61" t="s">
        <v>1793</v>
      </c>
      <c r="C987" s="503" t="s">
        <v>2435</v>
      </c>
      <c r="D987" s="503" t="s">
        <v>2436</v>
      </c>
      <c r="E987" s="504" t="s">
        <v>2437</v>
      </c>
      <c r="F987" s="504" t="s">
        <v>2438</v>
      </c>
      <c r="G987" s="63" t="s">
        <v>999</v>
      </c>
      <c r="H987" s="76" t="s">
        <v>2340</v>
      </c>
      <c r="I987" s="50" t="s">
        <v>2341</v>
      </c>
      <c r="J987" s="69">
        <v>1</v>
      </c>
      <c r="K987" s="70">
        <v>44044</v>
      </c>
      <c r="L987" s="70">
        <v>44196</v>
      </c>
      <c r="M987" s="211">
        <f t="shared" si="48"/>
        <v>21.714285714285715</v>
      </c>
      <c r="N987" s="69">
        <v>1</v>
      </c>
      <c r="O987" s="50" t="s">
        <v>2439</v>
      </c>
      <c r="P987" s="51">
        <f t="shared" si="47"/>
        <v>1</v>
      </c>
      <c r="Q987" s="66" t="str" cm="1">
        <f t="array" aca="1" ref="Q987" ca="1">IF(ISNUMBER(P987),IF(P987=100%,"CUMPLIDA",IF(AND(ISNUMBER(L987),ISNUMBER(INDIRECT("FECHA_"&amp;$B987,1))), IF(L987&lt;=INDIRECT("FECHA_"&amp;$B987,1),"INCUMPLIDA","PROCESO"), "VERIFICAR FECHA")),"SIN VALOR AVANCE")</f>
        <v>CUMPLIDA</v>
      </c>
    </row>
    <row r="988" spans="1:17" ht="75.75">
      <c r="A988" s="75" t="s">
        <v>938</v>
      </c>
      <c r="B988" s="61" t="s">
        <v>1793</v>
      </c>
      <c r="C988" s="503"/>
      <c r="D988" s="503"/>
      <c r="E988" s="504"/>
      <c r="F988" s="504"/>
      <c r="G988" s="496" t="s">
        <v>999</v>
      </c>
      <c r="H988" s="50" t="s">
        <v>944</v>
      </c>
      <c r="I988" s="50" t="s">
        <v>945</v>
      </c>
      <c r="J988" s="74">
        <v>1</v>
      </c>
      <c r="K988" s="70">
        <v>45231</v>
      </c>
      <c r="L988" s="70">
        <v>45504</v>
      </c>
      <c r="M988" s="211">
        <f t="shared" si="48"/>
        <v>39</v>
      </c>
      <c r="N988" s="69">
        <v>1</v>
      </c>
      <c r="O988" s="71" t="s">
        <v>2426</v>
      </c>
      <c r="P988" s="51">
        <f t="shared" si="47"/>
        <v>1</v>
      </c>
      <c r="Q988" s="66" t="str" cm="1">
        <f t="array" aca="1" ref="Q988" ca="1">IF(ISNUMBER(P988),IF(P988=100%,"CUMPLIDA",IF(AND(ISNUMBER(L988),ISNUMBER(INDIRECT("FECHA_"&amp;$B988,1))), IF(L988&lt;=INDIRECT("FECHA_"&amp;$B988,1),"INCUMPLIDA","PROCESO"), "VERIFICAR FECHA")),"SIN VALOR AVANCE")</f>
        <v>CUMPLIDA</v>
      </c>
    </row>
    <row r="989" spans="1:17" ht="150">
      <c r="A989" s="75" t="s">
        <v>938</v>
      </c>
      <c r="B989" s="61" t="s">
        <v>1793</v>
      </c>
      <c r="C989" s="503"/>
      <c r="D989" s="503"/>
      <c r="E989" s="504"/>
      <c r="F989" s="504"/>
      <c r="G989" s="496"/>
      <c r="H989" s="50" t="s">
        <v>947</v>
      </c>
      <c r="I989" s="50" t="s">
        <v>948</v>
      </c>
      <c r="J989" s="74">
        <v>1</v>
      </c>
      <c r="K989" s="70">
        <v>45231</v>
      </c>
      <c r="L989" s="70">
        <v>45504</v>
      </c>
      <c r="M989" s="211">
        <f t="shared" si="48"/>
        <v>39</v>
      </c>
      <c r="N989" s="69">
        <v>1</v>
      </c>
      <c r="O989" s="50" t="s">
        <v>2440</v>
      </c>
      <c r="P989" s="51">
        <f t="shared" si="47"/>
        <v>1</v>
      </c>
      <c r="Q989" s="66" t="str" cm="1">
        <f t="array" aca="1" ref="Q989" ca="1">IF(ISNUMBER(P989),IF(P989=100%,"CUMPLIDA",IF(AND(ISNUMBER(L989),ISNUMBER(INDIRECT("FECHA_"&amp;$B989,1))), IF(L989&lt;=INDIRECT("FECHA_"&amp;$B989,1),"INCUMPLIDA","PROCESO"), "VERIFICAR FECHA")),"SIN VALOR AVANCE")</f>
        <v>CUMPLIDA</v>
      </c>
    </row>
    <row r="990" spans="1:17" ht="150.75">
      <c r="A990" s="75" t="s">
        <v>938</v>
      </c>
      <c r="B990" s="61" t="s">
        <v>1793</v>
      </c>
      <c r="C990" s="503"/>
      <c r="D990" s="503"/>
      <c r="E990" s="504"/>
      <c r="F990" s="504"/>
      <c r="G990" s="63" t="s">
        <v>950</v>
      </c>
      <c r="H990" s="50" t="s">
        <v>760</v>
      </c>
      <c r="I990" s="50" t="s">
        <v>761</v>
      </c>
      <c r="J990" s="74">
        <v>1</v>
      </c>
      <c r="K990" s="82">
        <v>45323</v>
      </c>
      <c r="L990" s="82">
        <v>45747</v>
      </c>
      <c r="M990" s="211">
        <f t="shared" si="48"/>
        <v>60.571428571428569</v>
      </c>
      <c r="N990" s="69">
        <v>1</v>
      </c>
      <c r="O990" s="50" t="s">
        <v>2441</v>
      </c>
      <c r="P990" s="51">
        <f t="shared" si="47"/>
        <v>1</v>
      </c>
      <c r="Q990" s="66" t="str" cm="1">
        <f t="array" aca="1" ref="Q990" ca="1">IF(ISNUMBER(P990),IF(P990=100%,"CUMPLIDA",IF(AND(ISNUMBER(L990),ISNUMBER(INDIRECT("FECHA_"&amp;$B990,1))), IF(L990&lt;=INDIRECT("FECHA_"&amp;$B990,1),"INCUMPLIDA","PROCESO"), "VERIFICAR FECHA")),"SIN VALOR AVANCE")</f>
        <v>CUMPLIDA</v>
      </c>
    </row>
    <row r="991" spans="1:17" ht="75.75">
      <c r="A991" s="75" t="s">
        <v>938</v>
      </c>
      <c r="B991" s="61" t="s">
        <v>1793</v>
      </c>
      <c r="C991" s="503"/>
      <c r="D991" s="503"/>
      <c r="E991" s="504"/>
      <c r="F991" s="504"/>
      <c r="G991" s="63" t="s">
        <v>804</v>
      </c>
      <c r="H991" s="50" t="s">
        <v>804</v>
      </c>
      <c r="I991" s="50" t="s">
        <v>805</v>
      </c>
      <c r="J991" s="74">
        <v>1</v>
      </c>
      <c r="K991" s="82">
        <v>45323</v>
      </c>
      <c r="L991" s="82">
        <v>45747</v>
      </c>
      <c r="M991" s="211">
        <f t="shared" si="48"/>
        <v>60.571428571428569</v>
      </c>
      <c r="N991" s="69">
        <v>1</v>
      </c>
      <c r="O991" s="71" t="s">
        <v>2426</v>
      </c>
      <c r="P991" s="51">
        <f t="shared" si="47"/>
        <v>1</v>
      </c>
      <c r="Q991" s="66" t="str" cm="1">
        <f t="array" aca="1" ref="Q991" ca="1">IF(ISNUMBER(P991),IF(P991=100%,"CUMPLIDA",IF(AND(ISNUMBER(L991),ISNUMBER(INDIRECT("FECHA_"&amp;$B991,1))), IF(L991&lt;=INDIRECT("FECHA_"&amp;$B991,1),"INCUMPLIDA","PROCESO"), "VERIFICAR FECHA")),"SIN VALOR AVANCE")</f>
        <v>CUMPLIDA</v>
      </c>
    </row>
    <row r="992" spans="1:17" ht="105.75">
      <c r="A992" s="75" t="s">
        <v>938</v>
      </c>
      <c r="B992" s="61" t="s">
        <v>1793</v>
      </c>
      <c r="C992" s="503"/>
      <c r="D992" s="503"/>
      <c r="E992" s="504"/>
      <c r="F992" s="504"/>
      <c r="G992" s="63" t="s">
        <v>766</v>
      </c>
      <c r="H992" s="50" t="s">
        <v>767</v>
      </c>
      <c r="I992" s="50" t="s">
        <v>768</v>
      </c>
      <c r="J992" s="74">
        <v>1</v>
      </c>
      <c r="K992" s="82">
        <v>45231</v>
      </c>
      <c r="L992" s="82">
        <v>45747</v>
      </c>
      <c r="M992" s="211">
        <f t="shared" si="48"/>
        <v>73.714285714285708</v>
      </c>
      <c r="N992" s="69">
        <v>1</v>
      </c>
      <c r="O992" s="50" t="s">
        <v>2343</v>
      </c>
      <c r="P992" s="51">
        <f t="shared" si="47"/>
        <v>1</v>
      </c>
      <c r="Q992" s="66" t="str" cm="1">
        <f t="array" aca="1" ref="Q992" ca="1">IF(ISNUMBER(P992),IF(P992=100%,"CUMPLIDA",IF(AND(ISNUMBER(L992),ISNUMBER(INDIRECT("FECHA_"&amp;$B992,1))), IF(L992&lt;=INDIRECT("FECHA_"&amp;$B992,1),"INCUMPLIDA","PROCESO"), "VERIFICAR FECHA")),"SIN VALOR AVANCE")</f>
        <v>CUMPLIDA</v>
      </c>
    </row>
    <row r="993" spans="1:17" ht="150.75">
      <c r="A993" s="75" t="s">
        <v>938</v>
      </c>
      <c r="B993" s="61" t="s">
        <v>1793</v>
      </c>
      <c r="C993" s="503"/>
      <c r="D993" s="503"/>
      <c r="E993" s="504"/>
      <c r="F993" s="504"/>
      <c r="G993" s="63" t="s">
        <v>769</v>
      </c>
      <c r="H993" s="50" t="s">
        <v>769</v>
      </c>
      <c r="I993" s="50" t="s">
        <v>2344</v>
      </c>
      <c r="J993" s="74">
        <v>1</v>
      </c>
      <c r="K993" s="82">
        <v>45323</v>
      </c>
      <c r="L993" s="82">
        <v>45747</v>
      </c>
      <c r="M993" s="211">
        <f t="shared" si="48"/>
        <v>60.571428571428569</v>
      </c>
      <c r="N993" s="69">
        <v>1</v>
      </c>
      <c r="O993" s="50" t="s">
        <v>2441</v>
      </c>
      <c r="P993" s="51">
        <f t="shared" si="47"/>
        <v>1</v>
      </c>
      <c r="Q993" s="66" t="str" cm="1">
        <f t="array" aca="1" ref="Q993" ca="1">IF(ISNUMBER(P993),IF(P993=100%,"CUMPLIDA",IF(AND(ISNUMBER(L993),ISNUMBER(INDIRECT("FECHA_"&amp;$B993,1))), IF(L993&lt;=INDIRECT("FECHA_"&amp;$B993,1),"INCUMPLIDA","PROCESO"), "VERIFICAR FECHA")),"SIN VALOR AVANCE")</f>
        <v>CUMPLIDA</v>
      </c>
    </row>
    <row r="994" spans="1:17" ht="75.75">
      <c r="A994" s="75" t="s">
        <v>938</v>
      </c>
      <c r="B994" s="61" t="s">
        <v>1793</v>
      </c>
      <c r="C994" s="503"/>
      <c r="D994" s="503"/>
      <c r="E994" s="504"/>
      <c r="F994" s="504"/>
      <c r="G994" s="63" t="s">
        <v>2430</v>
      </c>
      <c r="H994" s="50" t="s">
        <v>2430</v>
      </c>
      <c r="I994" s="50" t="s">
        <v>771</v>
      </c>
      <c r="J994" s="74">
        <v>1</v>
      </c>
      <c r="K994" s="82">
        <v>45231</v>
      </c>
      <c r="L994" s="82">
        <v>45747</v>
      </c>
      <c r="M994" s="211">
        <f t="shared" si="48"/>
        <v>73.714285714285708</v>
      </c>
      <c r="N994" s="69">
        <v>1</v>
      </c>
      <c r="O994" s="71" t="s">
        <v>2426</v>
      </c>
      <c r="P994" s="51">
        <f t="shared" si="47"/>
        <v>1</v>
      </c>
      <c r="Q994" s="66" t="str" cm="1">
        <f t="array" aca="1" ref="Q994" ca="1">IF(ISNUMBER(P994),IF(P994=100%,"CUMPLIDA",IF(AND(ISNUMBER(L994),ISNUMBER(INDIRECT("FECHA_"&amp;$B994,1))), IF(L994&lt;=INDIRECT("FECHA_"&amp;$B994,1),"INCUMPLIDA","PROCESO"), "VERIFICAR FECHA")),"SIN VALOR AVANCE")</f>
        <v>CUMPLIDA</v>
      </c>
    </row>
    <row r="995" spans="1:17" ht="255.75">
      <c r="A995" s="75" t="s">
        <v>938</v>
      </c>
      <c r="B995" s="61" t="s">
        <v>1793</v>
      </c>
      <c r="C995" s="503"/>
      <c r="D995" s="503"/>
      <c r="E995" s="504"/>
      <c r="F995" s="504"/>
      <c r="G995" s="63" t="s">
        <v>2431</v>
      </c>
      <c r="H995" s="50" t="s">
        <v>2431</v>
      </c>
      <c r="I995" s="50" t="s">
        <v>1073</v>
      </c>
      <c r="J995" s="74">
        <v>1</v>
      </c>
      <c r="K995" s="82">
        <v>45231</v>
      </c>
      <c r="L995" s="82">
        <v>45808</v>
      </c>
      <c r="M995" s="211">
        <f t="shared" si="48"/>
        <v>82.428571428571431</v>
      </c>
      <c r="N995" s="69">
        <v>1</v>
      </c>
      <c r="O995" s="71" t="s">
        <v>2442</v>
      </c>
      <c r="P995" s="51">
        <f t="shared" ref="P995:P1058" si="49">N995/J995</f>
        <v>1</v>
      </c>
      <c r="Q995" s="66" t="str" cm="1">
        <f t="array" aca="1" ref="Q995" ca="1">IF(ISNUMBER(P995),IF(P995=100%,"CUMPLIDA",IF(AND(ISNUMBER(L995),ISNUMBER(INDIRECT("FECHA_"&amp;$B995,1))), IF(L995&lt;=INDIRECT("FECHA_"&amp;$B995,1),"INCUMPLIDA","PROCESO"), "VERIFICAR FECHA")),"SIN VALOR AVANCE")</f>
        <v>CUMPLIDA</v>
      </c>
    </row>
    <row r="996" spans="1:17" ht="182.25">
      <c r="A996" s="75" t="s">
        <v>938</v>
      </c>
      <c r="B996" s="61" t="s">
        <v>1793</v>
      </c>
      <c r="C996" s="503"/>
      <c r="D996" s="503"/>
      <c r="E996" s="504"/>
      <c r="F996" s="504"/>
      <c r="G996" s="63" t="s">
        <v>169</v>
      </c>
      <c r="H996" s="50" t="s">
        <v>775</v>
      </c>
      <c r="I996" s="50" t="s">
        <v>776</v>
      </c>
      <c r="J996" s="74">
        <v>10</v>
      </c>
      <c r="K996" s="82">
        <v>45809</v>
      </c>
      <c r="L996" s="82">
        <v>46568</v>
      </c>
      <c r="M996" s="211">
        <f t="shared" si="48"/>
        <v>108.42857142857143</v>
      </c>
      <c r="N996" s="69">
        <v>0</v>
      </c>
      <c r="O996" s="71" t="s">
        <v>2443</v>
      </c>
      <c r="P996" s="51">
        <f t="shared" si="49"/>
        <v>0</v>
      </c>
      <c r="Q996" s="66" t="str" cm="1">
        <f t="array" aca="1" ref="Q996" ca="1">IF(ISNUMBER(P996),IF(P996=100%,"CUMPLIDA",IF(AND(ISNUMBER(L996),ISNUMBER(INDIRECT("FECHA_"&amp;$B996,1))), IF(L996&lt;=INDIRECT("FECHA_"&amp;$B996,1),"INCUMPLIDA","PROCESO"), "VERIFICAR FECHA")),"SIN VALOR AVANCE")</f>
        <v>PROCESO</v>
      </c>
    </row>
    <row r="997" spans="1:17" ht="180.75">
      <c r="A997" s="75" t="s">
        <v>938</v>
      </c>
      <c r="B997" s="61" t="s">
        <v>1793</v>
      </c>
      <c r="C997" s="503"/>
      <c r="D997" s="503"/>
      <c r="E997" s="504"/>
      <c r="F997" s="504"/>
      <c r="G997" s="63" t="s">
        <v>778</v>
      </c>
      <c r="H997" s="50" t="s">
        <v>779</v>
      </c>
      <c r="I997" s="50" t="s">
        <v>780</v>
      </c>
      <c r="J997" s="74">
        <v>1</v>
      </c>
      <c r="K997" s="82">
        <v>45809</v>
      </c>
      <c r="L997" s="82">
        <v>46568</v>
      </c>
      <c r="M997" s="211">
        <f t="shared" si="48"/>
        <v>108.42857142857143</v>
      </c>
      <c r="N997" s="69">
        <v>0</v>
      </c>
      <c r="O997" s="71" t="s">
        <v>2444</v>
      </c>
      <c r="P997" s="51">
        <f t="shared" si="49"/>
        <v>0</v>
      </c>
      <c r="Q997" s="66" t="str" cm="1">
        <f t="array" aca="1" ref="Q997" ca="1">IF(ISNUMBER(P997),IF(P997=100%,"CUMPLIDA",IF(AND(ISNUMBER(L997),ISNUMBER(INDIRECT("FECHA_"&amp;$B997,1))), IF(L997&lt;=INDIRECT("FECHA_"&amp;$B997,1),"INCUMPLIDA","PROCESO"), "VERIFICAR FECHA")),"SIN VALOR AVANCE")</f>
        <v>PROCESO</v>
      </c>
    </row>
    <row r="998" spans="1:17" ht="300.75">
      <c r="A998" s="75" t="s">
        <v>938</v>
      </c>
      <c r="B998" s="61" t="s">
        <v>1793</v>
      </c>
      <c r="C998" s="503"/>
      <c r="D998" s="503"/>
      <c r="E998" s="504"/>
      <c r="F998" s="504"/>
      <c r="G998" s="63" t="s">
        <v>781</v>
      </c>
      <c r="H998" s="50" t="s">
        <v>782</v>
      </c>
      <c r="I998" s="50" t="s">
        <v>813</v>
      </c>
      <c r="J998" s="74">
        <v>2</v>
      </c>
      <c r="K998" s="82">
        <v>45809</v>
      </c>
      <c r="L998" s="82">
        <v>46568</v>
      </c>
      <c r="M998" s="211">
        <f t="shared" si="48"/>
        <v>108.42857142857143</v>
      </c>
      <c r="N998" s="69">
        <v>0</v>
      </c>
      <c r="O998" s="71" t="s">
        <v>2445</v>
      </c>
      <c r="P998" s="51">
        <f t="shared" si="49"/>
        <v>0</v>
      </c>
      <c r="Q998" s="66" t="str" cm="1">
        <f t="array" aca="1" ref="Q998" ca="1">IF(ISNUMBER(P998),IF(P998=100%,"CUMPLIDA",IF(AND(ISNUMBER(L998),ISNUMBER(INDIRECT("FECHA_"&amp;$B998,1))), IF(L998&lt;=INDIRECT("FECHA_"&amp;$B998,1),"INCUMPLIDA","PROCESO"), "VERIFICAR FECHA")),"SIN VALOR AVANCE")</f>
        <v>PROCESO</v>
      </c>
    </row>
    <row r="999" spans="1:17" ht="315.75">
      <c r="A999" s="75" t="s">
        <v>938</v>
      </c>
      <c r="B999" s="61" t="s">
        <v>1793</v>
      </c>
      <c r="C999" s="503" t="s">
        <v>2446</v>
      </c>
      <c r="D999" s="503" t="s">
        <v>2447</v>
      </c>
      <c r="E999" s="504" t="s">
        <v>2448</v>
      </c>
      <c r="F999" s="504" t="s">
        <v>2449</v>
      </c>
      <c r="G999" s="506" t="s">
        <v>2450</v>
      </c>
      <c r="H999" s="81" t="s">
        <v>2451</v>
      </c>
      <c r="I999" s="50" t="s">
        <v>2452</v>
      </c>
      <c r="J999" s="69">
        <v>1</v>
      </c>
      <c r="K999" s="70">
        <v>45078</v>
      </c>
      <c r="L999" s="70">
        <v>45869</v>
      </c>
      <c r="M999" s="211">
        <f t="shared" si="48"/>
        <v>113</v>
      </c>
      <c r="N999" s="394">
        <v>1</v>
      </c>
      <c r="O999" s="50" t="s">
        <v>2453</v>
      </c>
      <c r="P999" s="51">
        <f t="shared" si="49"/>
        <v>1</v>
      </c>
      <c r="Q999" s="66" t="str" cm="1">
        <f t="array" aca="1" ref="Q999" ca="1">IF(ISNUMBER(P999),IF(P999=100%,"CUMPLIDA",IF(AND(ISNUMBER(L999),ISNUMBER(INDIRECT("FECHA_"&amp;$B999,1))), IF(L999&lt;=INDIRECT("FECHA_"&amp;$B999,1),"INCUMPLIDA","PROCESO"), "VERIFICAR FECHA")),"SIN VALOR AVANCE")</f>
        <v>CUMPLIDA</v>
      </c>
    </row>
    <row r="1000" spans="1:17" ht="255.75">
      <c r="A1000" s="75" t="s">
        <v>938</v>
      </c>
      <c r="B1000" s="61" t="s">
        <v>1793</v>
      </c>
      <c r="C1000" s="503"/>
      <c r="D1000" s="503"/>
      <c r="E1000" s="504"/>
      <c r="F1000" s="504"/>
      <c r="G1000" s="506"/>
      <c r="H1000" s="50" t="s">
        <v>2454</v>
      </c>
      <c r="I1000" s="50" t="s">
        <v>2455</v>
      </c>
      <c r="J1000" s="69">
        <v>1</v>
      </c>
      <c r="K1000" s="70">
        <v>45665</v>
      </c>
      <c r="L1000" s="70">
        <v>46081</v>
      </c>
      <c r="M1000" s="211">
        <f t="shared" si="48"/>
        <v>59.428571428571431</v>
      </c>
      <c r="N1000" s="69">
        <v>0.22</v>
      </c>
      <c r="O1000" s="50" t="s">
        <v>2456</v>
      </c>
      <c r="P1000" s="51">
        <f t="shared" si="49"/>
        <v>0.22</v>
      </c>
      <c r="Q1000" s="66" t="str" cm="1">
        <f t="array" aca="1" ref="Q1000" ca="1">IF(ISNUMBER(P1000),IF(P1000=100%,"CUMPLIDA",IF(AND(ISNUMBER(L1000),ISNUMBER(INDIRECT("FECHA_"&amp;$B1000,1))), IF(L1000&lt;=INDIRECT("FECHA_"&amp;$B1000,1),"INCUMPLIDA","PROCESO"), "VERIFICAR FECHA")),"SIN VALOR AVANCE")</f>
        <v>PROCESO</v>
      </c>
    </row>
    <row r="1001" spans="1:17" ht="270.75">
      <c r="A1001" s="75" t="s">
        <v>938</v>
      </c>
      <c r="B1001" s="61" t="s">
        <v>1793</v>
      </c>
      <c r="C1001" s="503"/>
      <c r="D1001" s="503"/>
      <c r="E1001" s="504"/>
      <c r="F1001" s="504"/>
      <c r="G1001" s="506"/>
      <c r="H1001" s="81" t="s">
        <v>2457</v>
      </c>
      <c r="I1001" s="50" t="s">
        <v>2458</v>
      </c>
      <c r="J1001" s="69">
        <v>1</v>
      </c>
      <c r="K1001" s="70">
        <v>45597</v>
      </c>
      <c r="L1001" s="70">
        <v>45716</v>
      </c>
      <c r="M1001" s="211">
        <f t="shared" si="48"/>
        <v>17</v>
      </c>
      <c r="N1001" s="394">
        <v>1</v>
      </c>
      <c r="O1001" s="50" t="s">
        <v>2459</v>
      </c>
      <c r="P1001" s="51">
        <f t="shared" si="49"/>
        <v>1</v>
      </c>
      <c r="Q1001" s="66" t="str" cm="1">
        <f t="array" aca="1" ref="Q1001" ca="1">IF(ISNUMBER(P1001),IF(P1001=100%,"CUMPLIDA",IF(AND(ISNUMBER(L1001),ISNUMBER(INDIRECT("FECHA_"&amp;$B1001,1))), IF(L1001&lt;=INDIRECT("FECHA_"&amp;$B1001,1),"INCUMPLIDA","PROCESO"), "VERIFICAR FECHA")),"SIN VALOR AVANCE")</f>
        <v>CUMPLIDA</v>
      </c>
    </row>
    <row r="1002" spans="1:17" ht="255.75">
      <c r="A1002" s="75" t="s">
        <v>938</v>
      </c>
      <c r="B1002" s="61" t="s">
        <v>1793</v>
      </c>
      <c r="C1002" s="503" t="s">
        <v>2460</v>
      </c>
      <c r="D1002" s="503" t="s">
        <v>2422</v>
      </c>
      <c r="E1002" s="504" t="s">
        <v>2461</v>
      </c>
      <c r="F1002" s="504" t="s">
        <v>2462</v>
      </c>
      <c r="G1002" s="63" t="s">
        <v>999</v>
      </c>
      <c r="H1002" s="76" t="s">
        <v>2340</v>
      </c>
      <c r="I1002" s="50" t="s">
        <v>2341</v>
      </c>
      <c r="J1002" s="69">
        <v>1</v>
      </c>
      <c r="K1002" s="70">
        <v>44044</v>
      </c>
      <c r="L1002" s="70">
        <v>44196</v>
      </c>
      <c r="M1002" s="211">
        <f t="shared" si="48"/>
        <v>21.714285714285715</v>
      </c>
      <c r="N1002" s="69">
        <v>1</v>
      </c>
      <c r="O1002" s="50" t="s">
        <v>2463</v>
      </c>
      <c r="P1002" s="51">
        <f t="shared" si="49"/>
        <v>1</v>
      </c>
      <c r="Q1002" s="66" t="str" cm="1">
        <f t="array" aca="1" ref="Q1002" ca="1">IF(ISNUMBER(P1002),IF(P1002=100%,"CUMPLIDA",IF(AND(ISNUMBER(L1002),ISNUMBER(INDIRECT("FECHA_"&amp;$B1002,1))), IF(L1002&lt;=INDIRECT("FECHA_"&amp;$B1002,1),"INCUMPLIDA","PROCESO"), "VERIFICAR FECHA")),"SIN VALOR AVANCE")</f>
        <v>CUMPLIDA</v>
      </c>
    </row>
    <row r="1003" spans="1:17" ht="75.75">
      <c r="A1003" s="75" t="s">
        <v>938</v>
      </c>
      <c r="B1003" s="61" t="s">
        <v>1793</v>
      </c>
      <c r="C1003" s="503"/>
      <c r="D1003" s="503"/>
      <c r="E1003" s="504"/>
      <c r="F1003" s="504"/>
      <c r="G1003" s="496" t="s">
        <v>999</v>
      </c>
      <c r="H1003" s="50" t="s">
        <v>944</v>
      </c>
      <c r="I1003" s="50" t="s">
        <v>945</v>
      </c>
      <c r="J1003" s="74">
        <v>1</v>
      </c>
      <c r="K1003" s="70">
        <v>45231</v>
      </c>
      <c r="L1003" s="70">
        <v>45504</v>
      </c>
      <c r="M1003" s="211">
        <f t="shared" si="48"/>
        <v>39</v>
      </c>
      <c r="N1003" s="69">
        <v>1</v>
      </c>
      <c r="O1003" s="71" t="s">
        <v>2426</v>
      </c>
      <c r="P1003" s="51">
        <f t="shared" si="49"/>
        <v>1</v>
      </c>
      <c r="Q1003" s="66" t="str" cm="1">
        <f t="array" aca="1" ref="Q1003" ca="1">IF(ISNUMBER(P1003),IF(P1003=100%,"CUMPLIDA",IF(AND(ISNUMBER(L1003),ISNUMBER(INDIRECT("FECHA_"&amp;$B1003,1))), IF(L1003&lt;=INDIRECT("FECHA_"&amp;$B1003,1),"INCUMPLIDA","PROCESO"), "VERIFICAR FECHA")),"SIN VALOR AVANCE")</f>
        <v>CUMPLIDA</v>
      </c>
    </row>
    <row r="1004" spans="1:17" ht="330.75">
      <c r="A1004" s="75" t="s">
        <v>938</v>
      </c>
      <c r="B1004" s="61" t="s">
        <v>1793</v>
      </c>
      <c r="C1004" s="503"/>
      <c r="D1004" s="503"/>
      <c r="E1004" s="504"/>
      <c r="F1004" s="504"/>
      <c r="G1004" s="496"/>
      <c r="H1004" s="50" t="s">
        <v>947</v>
      </c>
      <c r="I1004" s="50" t="s">
        <v>948</v>
      </c>
      <c r="J1004" s="74">
        <v>1</v>
      </c>
      <c r="K1004" s="70">
        <v>45231</v>
      </c>
      <c r="L1004" s="70">
        <v>45504</v>
      </c>
      <c r="M1004" s="211">
        <f t="shared" si="48"/>
        <v>39</v>
      </c>
      <c r="N1004" s="69">
        <v>1</v>
      </c>
      <c r="O1004" s="71" t="s">
        <v>2464</v>
      </c>
      <c r="P1004" s="51">
        <f t="shared" si="49"/>
        <v>1</v>
      </c>
      <c r="Q1004" s="66" t="str" cm="1">
        <f t="array" aca="1" ref="Q1004" ca="1">IF(ISNUMBER(P1004),IF(P1004=100%,"CUMPLIDA",IF(AND(ISNUMBER(L1004),ISNUMBER(INDIRECT("FECHA_"&amp;$B1004,1))), IF(L1004&lt;=INDIRECT("FECHA_"&amp;$B1004,1),"INCUMPLIDA","PROCESO"), "VERIFICAR FECHA")),"SIN VALOR AVANCE")</f>
        <v>CUMPLIDA</v>
      </c>
    </row>
    <row r="1005" spans="1:17" ht="165.75">
      <c r="A1005" s="75" t="s">
        <v>938</v>
      </c>
      <c r="B1005" s="61" t="s">
        <v>1793</v>
      </c>
      <c r="C1005" s="503"/>
      <c r="D1005" s="503"/>
      <c r="E1005" s="504"/>
      <c r="F1005" s="504"/>
      <c r="G1005" s="63" t="s">
        <v>950</v>
      </c>
      <c r="H1005" s="50" t="s">
        <v>760</v>
      </c>
      <c r="I1005" s="50" t="s">
        <v>761</v>
      </c>
      <c r="J1005" s="74">
        <v>1</v>
      </c>
      <c r="K1005" s="82">
        <v>45323</v>
      </c>
      <c r="L1005" s="82">
        <v>45747</v>
      </c>
      <c r="M1005" s="211">
        <f t="shared" si="48"/>
        <v>60.571428571428569</v>
      </c>
      <c r="N1005" s="69">
        <v>1</v>
      </c>
      <c r="O1005" s="71" t="s">
        <v>2465</v>
      </c>
      <c r="P1005" s="51">
        <f t="shared" si="49"/>
        <v>1</v>
      </c>
      <c r="Q1005" s="66" t="str" cm="1">
        <f t="array" aca="1" ref="Q1005" ca="1">IF(ISNUMBER(P1005),IF(P1005=100%,"CUMPLIDA",IF(AND(ISNUMBER(L1005),ISNUMBER(INDIRECT("FECHA_"&amp;$B1005,1))), IF(L1005&lt;=INDIRECT("FECHA_"&amp;$B1005,1),"INCUMPLIDA","PROCESO"), "VERIFICAR FECHA")),"SIN VALOR AVANCE")</f>
        <v>CUMPLIDA</v>
      </c>
    </row>
    <row r="1006" spans="1:17" ht="75.75">
      <c r="A1006" s="75" t="s">
        <v>938</v>
      </c>
      <c r="B1006" s="61" t="s">
        <v>1793</v>
      </c>
      <c r="C1006" s="503"/>
      <c r="D1006" s="503"/>
      <c r="E1006" s="504"/>
      <c r="F1006" s="504"/>
      <c r="G1006" s="63" t="s">
        <v>804</v>
      </c>
      <c r="H1006" s="50" t="s">
        <v>804</v>
      </c>
      <c r="I1006" s="50" t="s">
        <v>805</v>
      </c>
      <c r="J1006" s="74">
        <v>1</v>
      </c>
      <c r="K1006" s="82">
        <v>45323</v>
      </c>
      <c r="L1006" s="82">
        <v>45747</v>
      </c>
      <c r="M1006" s="211">
        <f t="shared" si="48"/>
        <v>60.571428571428569</v>
      </c>
      <c r="N1006" s="69">
        <v>1</v>
      </c>
      <c r="O1006" s="71" t="s">
        <v>2426</v>
      </c>
      <c r="P1006" s="51">
        <f t="shared" si="49"/>
        <v>1</v>
      </c>
      <c r="Q1006" s="66" t="str" cm="1">
        <f t="array" aca="1" ref="Q1006" ca="1">IF(ISNUMBER(P1006),IF(P1006=100%,"CUMPLIDA",IF(AND(ISNUMBER(L1006),ISNUMBER(INDIRECT("FECHA_"&amp;$B1006,1))), IF(L1006&lt;=INDIRECT("FECHA_"&amp;$B1006,1),"INCUMPLIDA","PROCESO"), "VERIFICAR FECHA")),"SIN VALOR AVANCE")</f>
        <v>CUMPLIDA</v>
      </c>
    </row>
    <row r="1007" spans="1:17" ht="105.75">
      <c r="A1007" s="75" t="s">
        <v>938</v>
      </c>
      <c r="B1007" s="61" t="s">
        <v>1793</v>
      </c>
      <c r="C1007" s="503"/>
      <c r="D1007" s="503"/>
      <c r="E1007" s="504"/>
      <c r="F1007" s="504"/>
      <c r="G1007" s="63" t="s">
        <v>766</v>
      </c>
      <c r="H1007" s="50" t="s">
        <v>767</v>
      </c>
      <c r="I1007" s="50" t="s">
        <v>768</v>
      </c>
      <c r="J1007" s="74">
        <v>1</v>
      </c>
      <c r="K1007" s="82">
        <v>45231</v>
      </c>
      <c r="L1007" s="82">
        <v>45747</v>
      </c>
      <c r="M1007" s="211">
        <f t="shared" si="48"/>
        <v>73.714285714285708</v>
      </c>
      <c r="N1007" s="69">
        <v>1</v>
      </c>
      <c r="O1007" s="50" t="s">
        <v>2343</v>
      </c>
      <c r="P1007" s="51">
        <f t="shared" si="49"/>
        <v>1</v>
      </c>
      <c r="Q1007" s="66" t="str" cm="1">
        <f t="array" aca="1" ref="Q1007" ca="1">IF(ISNUMBER(P1007),IF(P1007=100%,"CUMPLIDA",IF(AND(ISNUMBER(L1007),ISNUMBER(INDIRECT("FECHA_"&amp;$B1007,1))), IF(L1007&lt;=INDIRECT("FECHA_"&amp;$B1007,1),"INCUMPLIDA","PROCESO"), "VERIFICAR FECHA")),"SIN VALOR AVANCE")</f>
        <v>CUMPLIDA</v>
      </c>
    </row>
    <row r="1008" spans="1:17" ht="180.75">
      <c r="A1008" s="75" t="s">
        <v>938</v>
      </c>
      <c r="B1008" s="61" t="s">
        <v>1793</v>
      </c>
      <c r="C1008" s="503"/>
      <c r="D1008" s="503"/>
      <c r="E1008" s="504"/>
      <c r="F1008" s="504"/>
      <c r="G1008" s="63" t="s">
        <v>769</v>
      </c>
      <c r="H1008" s="50" t="s">
        <v>769</v>
      </c>
      <c r="I1008" s="50" t="s">
        <v>2344</v>
      </c>
      <c r="J1008" s="74">
        <v>1</v>
      </c>
      <c r="K1008" s="82">
        <v>45323</v>
      </c>
      <c r="L1008" s="82">
        <v>45747</v>
      </c>
      <c r="M1008" s="211">
        <f t="shared" si="48"/>
        <v>60.571428571428569</v>
      </c>
      <c r="N1008" s="69">
        <v>1</v>
      </c>
      <c r="O1008" s="71" t="s">
        <v>2466</v>
      </c>
      <c r="P1008" s="51">
        <f t="shared" si="49"/>
        <v>1</v>
      </c>
      <c r="Q1008" s="66" t="str" cm="1">
        <f t="array" aca="1" ref="Q1008" ca="1">IF(ISNUMBER(P1008),IF(P1008=100%,"CUMPLIDA",IF(AND(ISNUMBER(L1008),ISNUMBER(INDIRECT("FECHA_"&amp;$B1008,1))), IF(L1008&lt;=INDIRECT("FECHA_"&amp;$B1008,1),"INCUMPLIDA","PROCESO"), "VERIFICAR FECHA")),"SIN VALOR AVANCE")</f>
        <v>CUMPLIDA</v>
      </c>
    </row>
    <row r="1009" spans="1:17" ht="75.75">
      <c r="A1009" s="75" t="s">
        <v>938</v>
      </c>
      <c r="B1009" s="61" t="s">
        <v>1793</v>
      </c>
      <c r="C1009" s="503"/>
      <c r="D1009" s="503"/>
      <c r="E1009" s="504"/>
      <c r="F1009" s="504"/>
      <c r="G1009" s="63" t="s">
        <v>2430</v>
      </c>
      <c r="H1009" s="50" t="s">
        <v>2430</v>
      </c>
      <c r="I1009" s="50" t="s">
        <v>771</v>
      </c>
      <c r="J1009" s="74">
        <v>1</v>
      </c>
      <c r="K1009" s="82">
        <v>45231</v>
      </c>
      <c r="L1009" s="82">
        <v>45747</v>
      </c>
      <c r="M1009" s="211">
        <f t="shared" si="48"/>
        <v>73.714285714285708</v>
      </c>
      <c r="N1009" s="69">
        <v>1</v>
      </c>
      <c r="O1009" s="71" t="s">
        <v>2426</v>
      </c>
      <c r="P1009" s="51">
        <f t="shared" si="49"/>
        <v>1</v>
      </c>
      <c r="Q1009" s="66" t="str" cm="1">
        <f t="array" aca="1" ref="Q1009" ca="1">IF(ISNUMBER(P1009),IF(P1009=100%,"CUMPLIDA",IF(AND(ISNUMBER(L1009),ISNUMBER(INDIRECT("FECHA_"&amp;$B1009,1))), IF(L1009&lt;=INDIRECT("FECHA_"&amp;$B1009,1),"INCUMPLIDA","PROCESO"), "VERIFICAR FECHA")),"SIN VALOR AVANCE")</f>
        <v>CUMPLIDA</v>
      </c>
    </row>
    <row r="1010" spans="1:17" ht="225.75">
      <c r="A1010" s="75" t="s">
        <v>938</v>
      </c>
      <c r="B1010" s="61" t="s">
        <v>1793</v>
      </c>
      <c r="C1010" s="503"/>
      <c r="D1010" s="503"/>
      <c r="E1010" s="504"/>
      <c r="F1010" s="504"/>
      <c r="G1010" s="63" t="s">
        <v>2431</v>
      </c>
      <c r="H1010" s="50" t="s">
        <v>2431</v>
      </c>
      <c r="I1010" s="50" t="s">
        <v>1073</v>
      </c>
      <c r="J1010" s="74">
        <v>1</v>
      </c>
      <c r="K1010" s="82">
        <v>45231</v>
      </c>
      <c r="L1010" s="82">
        <v>45808</v>
      </c>
      <c r="M1010" s="211">
        <f t="shared" si="48"/>
        <v>82.428571428571431</v>
      </c>
      <c r="N1010" s="69">
        <v>1</v>
      </c>
      <c r="O1010" s="71" t="s">
        <v>2427</v>
      </c>
      <c r="P1010" s="51">
        <f t="shared" si="49"/>
        <v>1</v>
      </c>
      <c r="Q1010" s="66" t="str" cm="1">
        <f t="array" aca="1" ref="Q1010" ca="1">IF(ISNUMBER(P1010),IF(P1010=100%,"CUMPLIDA",IF(AND(ISNUMBER(L1010),ISNUMBER(INDIRECT("FECHA_"&amp;$B1010,1))), IF(L1010&lt;=INDIRECT("FECHA_"&amp;$B1010,1),"INCUMPLIDA","PROCESO"), "VERIFICAR FECHA")),"SIN VALOR AVANCE")</f>
        <v>CUMPLIDA</v>
      </c>
    </row>
    <row r="1011" spans="1:17" ht="180.75">
      <c r="A1011" s="75" t="s">
        <v>938</v>
      </c>
      <c r="B1011" s="61" t="s">
        <v>1793</v>
      </c>
      <c r="C1011" s="503"/>
      <c r="D1011" s="503"/>
      <c r="E1011" s="504"/>
      <c r="F1011" s="504"/>
      <c r="G1011" s="63" t="s">
        <v>169</v>
      </c>
      <c r="H1011" s="50" t="s">
        <v>775</v>
      </c>
      <c r="I1011" s="50" t="s">
        <v>776</v>
      </c>
      <c r="J1011" s="74">
        <v>7</v>
      </c>
      <c r="K1011" s="82">
        <v>46024</v>
      </c>
      <c r="L1011" s="82">
        <v>46660</v>
      </c>
      <c r="M1011" s="211">
        <f t="shared" si="48"/>
        <v>90.857142857142861</v>
      </c>
      <c r="N1011" s="69">
        <v>0</v>
      </c>
      <c r="O1011" s="71" t="s">
        <v>2467</v>
      </c>
      <c r="P1011" s="51">
        <f t="shared" si="49"/>
        <v>0</v>
      </c>
      <c r="Q1011" s="66" t="str" cm="1">
        <f t="array" aca="1" ref="Q1011" ca="1">IF(ISNUMBER(P1011),IF(P1011=100%,"CUMPLIDA",IF(AND(ISNUMBER(L1011),ISNUMBER(INDIRECT("FECHA_"&amp;$B1011,1))), IF(L1011&lt;=INDIRECT("FECHA_"&amp;$B1011,1),"INCUMPLIDA","PROCESO"), "VERIFICAR FECHA")),"SIN VALOR AVANCE")</f>
        <v>PROCESO</v>
      </c>
    </row>
    <row r="1012" spans="1:17" ht="165.75">
      <c r="A1012" s="75" t="s">
        <v>938</v>
      </c>
      <c r="B1012" s="61" t="s">
        <v>1793</v>
      </c>
      <c r="C1012" s="503"/>
      <c r="D1012" s="503"/>
      <c r="E1012" s="504"/>
      <c r="F1012" s="504"/>
      <c r="G1012" s="63" t="s">
        <v>778</v>
      </c>
      <c r="H1012" s="50" t="s">
        <v>779</v>
      </c>
      <c r="I1012" s="50" t="s">
        <v>780</v>
      </c>
      <c r="J1012" s="74">
        <v>1</v>
      </c>
      <c r="K1012" s="82">
        <v>46024</v>
      </c>
      <c r="L1012" s="82">
        <v>46660</v>
      </c>
      <c r="M1012" s="211">
        <f t="shared" si="48"/>
        <v>90.857142857142861</v>
      </c>
      <c r="N1012" s="69">
        <v>0</v>
      </c>
      <c r="O1012" s="71" t="s">
        <v>2433</v>
      </c>
      <c r="P1012" s="51">
        <f t="shared" si="49"/>
        <v>0</v>
      </c>
      <c r="Q1012" s="66" t="str" cm="1">
        <f t="array" aca="1" ref="Q1012" ca="1">IF(ISNUMBER(P1012),IF(P1012=100%,"CUMPLIDA",IF(AND(ISNUMBER(L1012),ISNUMBER(INDIRECT("FECHA_"&amp;$B1012,1))), IF(L1012&lt;=INDIRECT("FECHA_"&amp;$B1012,1),"INCUMPLIDA","PROCESO"), "VERIFICAR FECHA")),"SIN VALOR AVANCE")</f>
        <v>PROCESO</v>
      </c>
    </row>
    <row r="1013" spans="1:17" ht="330.75">
      <c r="A1013" s="75" t="s">
        <v>938</v>
      </c>
      <c r="B1013" s="61" t="s">
        <v>1793</v>
      </c>
      <c r="C1013" s="503"/>
      <c r="D1013" s="503"/>
      <c r="E1013" s="504"/>
      <c r="F1013" s="504"/>
      <c r="G1013" s="63" t="s">
        <v>781</v>
      </c>
      <c r="H1013" s="50" t="s">
        <v>782</v>
      </c>
      <c r="I1013" s="50" t="s">
        <v>813</v>
      </c>
      <c r="J1013" s="74">
        <v>2</v>
      </c>
      <c r="K1013" s="82">
        <v>46024</v>
      </c>
      <c r="L1013" s="82">
        <v>46660</v>
      </c>
      <c r="M1013" s="211">
        <f t="shared" si="48"/>
        <v>90.857142857142861</v>
      </c>
      <c r="N1013" s="69">
        <v>0</v>
      </c>
      <c r="O1013" s="71" t="s">
        <v>2434</v>
      </c>
      <c r="P1013" s="51">
        <f t="shared" si="49"/>
        <v>0</v>
      </c>
      <c r="Q1013" s="66" t="str" cm="1">
        <f t="array" aca="1" ref="Q1013" ca="1">IF(ISNUMBER(P1013),IF(P1013=100%,"CUMPLIDA",IF(AND(ISNUMBER(L1013),ISNUMBER(INDIRECT("FECHA_"&amp;$B1013,1))), IF(L1013&lt;=INDIRECT("FECHA_"&amp;$B1013,1),"INCUMPLIDA","PROCESO"), "VERIFICAR FECHA")),"SIN VALOR AVANCE")</f>
        <v>PROCESO</v>
      </c>
    </row>
    <row r="1014" spans="1:17" ht="240.75">
      <c r="A1014" s="75" t="s">
        <v>938</v>
      </c>
      <c r="B1014" s="61" t="s">
        <v>1793</v>
      </c>
      <c r="C1014" s="503" t="s">
        <v>2468</v>
      </c>
      <c r="D1014" s="503" t="s">
        <v>2422</v>
      </c>
      <c r="E1014" s="504" t="s">
        <v>2469</v>
      </c>
      <c r="F1014" s="504" t="s">
        <v>2470</v>
      </c>
      <c r="G1014" s="63" t="s">
        <v>999</v>
      </c>
      <c r="H1014" s="76" t="s">
        <v>2340</v>
      </c>
      <c r="I1014" s="50" t="s">
        <v>2341</v>
      </c>
      <c r="J1014" s="69">
        <v>1</v>
      </c>
      <c r="K1014" s="70">
        <v>44044</v>
      </c>
      <c r="L1014" s="70">
        <v>44196</v>
      </c>
      <c r="M1014" s="211">
        <f t="shared" si="48"/>
        <v>21.714285714285715</v>
      </c>
      <c r="N1014" s="69">
        <v>1</v>
      </c>
      <c r="O1014" s="50" t="s">
        <v>2471</v>
      </c>
      <c r="P1014" s="51">
        <f t="shared" si="49"/>
        <v>1</v>
      </c>
      <c r="Q1014" s="66" t="str" cm="1">
        <f t="array" aca="1" ref="Q1014" ca="1">IF(ISNUMBER(P1014),IF(P1014=100%,"CUMPLIDA",IF(AND(ISNUMBER(L1014),ISNUMBER(INDIRECT("FECHA_"&amp;$B1014,1))), IF(L1014&lt;=INDIRECT("FECHA_"&amp;$B1014,1),"INCUMPLIDA","PROCESO"), "VERIFICAR FECHA")),"SIN VALOR AVANCE")</f>
        <v>CUMPLIDA</v>
      </c>
    </row>
    <row r="1015" spans="1:17" ht="75.75">
      <c r="A1015" s="75" t="s">
        <v>938</v>
      </c>
      <c r="B1015" s="61" t="s">
        <v>1793</v>
      </c>
      <c r="C1015" s="503"/>
      <c r="D1015" s="503"/>
      <c r="E1015" s="504"/>
      <c r="F1015" s="504"/>
      <c r="G1015" s="496" t="s">
        <v>999</v>
      </c>
      <c r="H1015" s="50" t="s">
        <v>944</v>
      </c>
      <c r="I1015" s="50" t="s">
        <v>945</v>
      </c>
      <c r="J1015" s="74">
        <v>1</v>
      </c>
      <c r="K1015" s="70">
        <v>45231</v>
      </c>
      <c r="L1015" s="70">
        <v>45504</v>
      </c>
      <c r="M1015" s="211">
        <f t="shared" si="48"/>
        <v>39</v>
      </c>
      <c r="N1015" s="69">
        <v>1</v>
      </c>
      <c r="O1015" s="71" t="s">
        <v>2426</v>
      </c>
      <c r="P1015" s="51">
        <f t="shared" si="49"/>
        <v>1</v>
      </c>
      <c r="Q1015" s="66" t="str" cm="1">
        <f t="array" aca="1" ref="Q1015" ca="1">IF(ISNUMBER(P1015),IF(P1015=100%,"CUMPLIDA",IF(AND(ISNUMBER(L1015),ISNUMBER(INDIRECT("FECHA_"&amp;$B1015,1))), IF(L1015&lt;=INDIRECT("FECHA_"&amp;$B1015,1),"INCUMPLIDA","PROCESO"), "VERIFICAR FECHA")),"SIN VALOR AVANCE")</f>
        <v>CUMPLIDA</v>
      </c>
    </row>
    <row r="1016" spans="1:17" ht="330.75">
      <c r="A1016" s="75" t="s">
        <v>938</v>
      </c>
      <c r="B1016" s="61" t="s">
        <v>1793</v>
      </c>
      <c r="C1016" s="503"/>
      <c r="D1016" s="503"/>
      <c r="E1016" s="504"/>
      <c r="F1016" s="504"/>
      <c r="G1016" s="496"/>
      <c r="H1016" s="50" t="s">
        <v>947</v>
      </c>
      <c r="I1016" s="50" t="s">
        <v>948</v>
      </c>
      <c r="J1016" s="74">
        <v>1</v>
      </c>
      <c r="K1016" s="70">
        <v>45231</v>
      </c>
      <c r="L1016" s="70">
        <v>45504</v>
      </c>
      <c r="M1016" s="211">
        <f t="shared" si="48"/>
        <v>39</v>
      </c>
      <c r="N1016" s="69">
        <v>1</v>
      </c>
      <c r="O1016" s="71" t="s">
        <v>2464</v>
      </c>
      <c r="P1016" s="51">
        <f t="shared" si="49"/>
        <v>1</v>
      </c>
      <c r="Q1016" s="66" t="str" cm="1">
        <f t="array" aca="1" ref="Q1016" ca="1">IF(ISNUMBER(P1016),IF(P1016=100%,"CUMPLIDA",IF(AND(ISNUMBER(L1016),ISNUMBER(INDIRECT("FECHA_"&amp;$B1016,1))), IF(L1016&lt;=INDIRECT("FECHA_"&amp;$B1016,1),"INCUMPLIDA","PROCESO"), "VERIFICAR FECHA")),"SIN VALOR AVANCE")</f>
        <v>CUMPLIDA</v>
      </c>
    </row>
    <row r="1017" spans="1:17" ht="150.75">
      <c r="A1017" s="75" t="s">
        <v>938</v>
      </c>
      <c r="B1017" s="61" t="s">
        <v>1793</v>
      </c>
      <c r="C1017" s="503"/>
      <c r="D1017" s="503"/>
      <c r="E1017" s="504"/>
      <c r="F1017" s="504"/>
      <c r="G1017" s="63" t="s">
        <v>950</v>
      </c>
      <c r="H1017" s="50" t="s">
        <v>760</v>
      </c>
      <c r="I1017" s="50" t="s">
        <v>761</v>
      </c>
      <c r="J1017" s="74">
        <v>1</v>
      </c>
      <c r="K1017" s="82">
        <v>45323</v>
      </c>
      <c r="L1017" s="82">
        <v>45747</v>
      </c>
      <c r="M1017" s="211">
        <f t="shared" si="48"/>
        <v>60.571428571428569</v>
      </c>
      <c r="N1017" s="69">
        <v>1</v>
      </c>
      <c r="O1017" s="71" t="s">
        <v>2428</v>
      </c>
      <c r="P1017" s="51">
        <f t="shared" si="49"/>
        <v>1</v>
      </c>
      <c r="Q1017" s="66" t="str" cm="1">
        <f t="array" aca="1" ref="Q1017" ca="1">IF(ISNUMBER(P1017),IF(P1017=100%,"CUMPLIDA",IF(AND(ISNUMBER(L1017),ISNUMBER(INDIRECT("FECHA_"&amp;$B1017,1))), IF(L1017&lt;=INDIRECT("FECHA_"&amp;$B1017,1),"INCUMPLIDA","PROCESO"), "VERIFICAR FECHA")),"SIN VALOR AVANCE")</f>
        <v>CUMPLIDA</v>
      </c>
    </row>
    <row r="1018" spans="1:17" ht="90.75">
      <c r="A1018" s="75" t="s">
        <v>938</v>
      </c>
      <c r="B1018" s="61" t="s">
        <v>1793</v>
      </c>
      <c r="C1018" s="503"/>
      <c r="D1018" s="503"/>
      <c r="E1018" s="504"/>
      <c r="F1018" s="504"/>
      <c r="G1018" s="63" t="s">
        <v>804</v>
      </c>
      <c r="H1018" s="50" t="s">
        <v>804</v>
      </c>
      <c r="I1018" s="50" t="s">
        <v>805</v>
      </c>
      <c r="J1018" s="74">
        <v>1</v>
      </c>
      <c r="K1018" s="82">
        <v>45323</v>
      </c>
      <c r="L1018" s="82">
        <v>45747</v>
      </c>
      <c r="M1018" s="211">
        <f t="shared" si="48"/>
        <v>60.571428571428569</v>
      </c>
      <c r="N1018" s="69">
        <v>1</v>
      </c>
      <c r="O1018" s="71" t="s">
        <v>2472</v>
      </c>
      <c r="P1018" s="51">
        <f t="shared" si="49"/>
        <v>1</v>
      </c>
      <c r="Q1018" s="66" t="str" cm="1">
        <f t="array" aca="1" ref="Q1018" ca="1">IF(ISNUMBER(P1018),IF(P1018=100%,"CUMPLIDA",IF(AND(ISNUMBER(L1018),ISNUMBER(INDIRECT("FECHA_"&amp;$B1018,1))), IF(L1018&lt;=INDIRECT("FECHA_"&amp;$B1018,1),"INCUMPLIDA","PROCESO"), "VERIFICAR FECHA")),"SIN VALOR AVANCE")</f>
        <v>CUMPLIDA</v>
      </c>
    </row>
    <row r="1019" spans="1:17" ht="105.75">
      <c r="A1019" s="75" t="s">
        <v>938</v>
      </c>
      <c r="B1019" s="61" t="s">
        <v>1793</v>
      </c>
      <c r="C1019" s="503"/>
      <c r="D1019" s="503"/>
      <c r="E1019" s="504"/>
      <c r="F1019" s="504"/>
      <c r="G1019" s="63" t="s">
        <v>766</v>
      </c>
      <c r="H1019" s="50" t="s">
        <v>767</v>
      </c>
      <c r="I1019" s="50" t="s">
        <v>768</v>
      </c>
      <c r="J1019" s="74">
        <v>1</v>
      </c>
      <c r="K1019" s="82">
        <v>45231</v>
      </c>
      <c r="L1019" s="82">
        <v>45747</v>
      </c>
      <c r="M1019" s="211">
        <f t="shared" si="48"/>
        <v>73.714285714285708</v>
      </c>
      <c r="N1019" s="69">
        <v>1</v>
      </c>
      <c r="O1019" s="50" t="s">
        <v>2343</v>
      </c>
      <c r="P1019" s="51">
        <f t="shared" si="49"/>
        <v>1</v>
      </c>
      <c r="Q1019" s="66" t="str" cm="1">
        <f t="array" aca="1" ref="Q1019" ca="1">IF(ISNUMBER(P1019),IF(P1019=100%,"CUMPLIDA",IF(AND(ISNUMBER(L1019),ISNUMBER(INDIRECT("FECHA_"&amp;$B1019,1))), IF(L1019&lt;=INDIRECT("FECHA_"&amp;$B1019,1),"INCUMPLIDA","PROCESO"), "VERIFICAR FECHA")),"SIN VALOR AVANCE")</f>
        <v>CUMPLIDA</v>
      </c>
    </row>
    <row r="1020" spans="1:17" ht="150.75">
      <c r="A1020" s="75" t="s">
        <v>938</v>
      </c>
      <c r="B1020" s="61" t="s">
        <v>1793</v>
      </c>
      <c r="C1020" s="503"/>
      <c r="D1020" s="503"/>
      <c r="E1020" s="504"/>
      <c r="F1020" s="504"/>
      <c r="G1020" s="63" t="s">
        <v>769</v>
      </c>
      <c r="H1020" s="50" t="s">
        <v>769</v>
      </c>
      <c r="I1020" s="50" t="s">
        <v>2344</v>
      </c>
      <c r="J1020" s="74">
        <v>1</v>
      </c>
      <c r="K1020" s="82">
        <v>45323</v>
      </c>
      <c r="L1020" s="82">
        <v>45747</v>
      </c>
      <c r="M1020" s="211">
        <f t="shared" si="48"/>
        <v>60.571428571428569</v>
      </c>
      <c r="N1020" s="69">
        <v>1</v>
      </c>
      <c r="O1020" s="71" t="s">
        <v>2428</v>
      </c>
      <c r="P1020" s="51">
        <f t="shared" si="49"/>
        <v>1</v>
      </c>
      <c r="Q1020" s="66" t="str" cm="1">
        <f t="array" aca="1" ref="Q1020" ca="1">IF(ISNUMBER(P1020),IF(P1020=100%,"CUMPLIDA",IF(AND(ISNUMBER(L1020),ISNUMBER(INDIRECT("FECHA_"&amp;$B1020,1))), IF(L1020&lt;=INDIRECT("FECHA_"&amp;$B1020,1),"INCUMPLIDA","PROCESO"), "VERIFICAR FECHA")),"SIN VALOR AVANCE")</f>
        <v>CUMPLIDA</v>
      </c>
    </row>
    <row r="1021" spans="1:17" ht="90.75">
      <c r="A1021" s="75" t="s">
        <v>938</v>
      </c>
      <c r="B1021" s="61" t="s">
        <v>1793</v>
      </c>
      <c r="C1021" s="503"/>
      <c r="D1021" s="503"/>
      <c r="E1021" s="504"/>
      <c r="F1021" s="504"/>
      <c r="G1021" s="63" t="s">
        <v>2430</v>
      </c>
      <c r="H1021" s="50" t="s">
        <v>2430</v>
      </c>
      <c r="I1021" s="50" t="s">
        <v>771</v>
      </c>
      <c r="J1021" s="74">
        <v>1</v>
      </c>
      <c r="K1021" s="82">
        <v>45231</v>
      </c>
      <c r="L1021" s="82">
        <v>45747</v>
      </c>
      <c r="M1021" s="211">
        <f t="shared" si="48"/>
        <v>73.714285714285708</v>
      </c>
      <c r="N1021" s="69">
        <v>1</v>
      </c>
      <c r="O1021" s="71" t="s">
        <v>2472</v>
      </c>
      <c r="P1021" s="51">
        <f t="shared" si="49"/>
        <v>1</v>
      </c>
      <c r="Q1021" s="66" t="str" cm="1">
        <f t="array" aca="1" ref="Q1021" ca="1">IF(ISNUMBER(P1021),IF(P1021=100%,"CUMPLIDA",IF(AND(ISNUMBER(L1021),ISNUMBER(INDIRECT("FECHA_"&amp;$B1021,1))), IF(L1021&lt;=INDIRECT("FECHA_"&amp;$B1021,1),"INCUMPLIDA","PROCESO"), "VERIFICAR FECHA")),"SIN VALOR AVANCE")</f>
        <v>CUMPLIDA</v>
      </c>
    </row>
    <row r="1022" spans="1:17" ht="240.75">
      <c r="A1022" s="75" t="s">
        <v>938</v>
      </c>
      <c r="B1022" s="61" t="s">
        <v>1793</v>
      </c>
      <c r="C1022" s="503"/>
      <c r="D1022" s="503"/>
      <c r="E1022" s="504"/>
      <c r="F1022" s="504"/>
      <c r="G1022" s="63" t="s">
        <v>2431</v>
      </c>
      <c r="H1022" s="50" t="s">
        <v>2431</v>
      </c>
      <c r="I1022" s="50" t="s">
        <v>1073</v>
      </c>
      <c r="J1022" s="74">
        <v>1</v>
      </c>
      <c r="K1022" s="82">
        <v>45231</v>
      </c>
      <c r="L1022" s="82">
        <v>45808</v>
      </c>
      <c r="M1022" s="211">
        <f t="shared" si="48"/>
        <v>82.428571428571431</v>
      </c>
      <c r="N1022" s="69">
        <v>1</v>
      </c>
      <c r="O1022" s="71" t="s">
        <v>2473</v>
      </c>
      <c r="P1022" s="51">
        <f t="shared" si="49"/>
        <v>1</v>
      </c>
      <c r="Q1022" s="66" t="str" cm="1">
        <f t="array" aca="1" ref="Q1022" ca="1">IF(ISNUMBER(P1022),IF(P1022=100%,"CUMPLIDA",IF(AND(ISNUMBER(L1022),ISNUMBER(INDIRECT("FECHA_"&amp;$B1022,1))), IF(L1022&lt;=INDIRECT("FECHA_"&amp;$B1022,1),"INCUMPLIDA","PROCESO"), "VERIFICAR FECHA")),"SIN VALOR AVANCE")</f>
        <v>CUMPLIDA</v>
      </c>
    </row>
    <row r="1023" spans="1:17" ht="180.75">
      <c r="A1023" s="75" t="s">
        <v>938</v>
      </c>
      <c r="B1023" s="61" t="s">
        <v>1793</v>
      </c>
      <c r="C1023" s="503"/>
      <c r="D1023" s="503"/>
      <c r="E1023" s="504"/>
      <c r="F1023" s="504"/>
      <c r="G1023" s="63" t="s">
        <v>169</v>
      </c>
      <c r="H1023" s="50" t="s">
        <v>775</v>
      </c>
      <c r="I1023" s="50" t="s">
        <v>776</v>
      </c>
      <c r="J1023" s="74">
        <v>7</v>
      </c>
      <c r="K1023" s="82">
        <v>46024</v>
      </c>
      <c r="L1023" s="82">
        <v>46660</v>
      </c>
      <c r="M1023" s="211">
        <f t="shared" si="48"/>
        <v>90.857142857142861</v>
      </c>
      <c r="N1023" s="69">
        <v>0</v>
      </c>
      <c r="O1023" s="71" t="s">
        <v>2467</v>
      </c>
      <c r="P1023" s="51">
        <f t="shared" si="49"/>
        <v>0</v>
      </c>
      <c r="Q1023" s="66" t="str" cm="1">
        <f t="array" aca="1" ref="Q1023" ca="1">IF(ISNUMBER(P1023),IF(P1023=100%,"CUMPLIDA",IF(AND(ISNUMBER(L1023),ISNUMBER(INDIRECT("FECHA_"&amp;$B1023,1))), IF(L1023&lt;=INDIRECT("FECHA_"&amp;$B1023,1),"INCUMPLIDA","PROCESO"), "VERIFICAR FECHA")),"SIN VALOR AVANCE")</f>
        <v>PROCESO</v>
      </c>
    </row>
    <row r="1024" spans="1:17" ht="165.75">
      <c r="A1024" s="75" t="s">
        <v>938</v>
      </c>
      <c r="B1024" s="61" t="s">
        <v>1793</v>
      </c>
      <c r="C1024" s="503"/>
      <c r="D1024" s="503"/>
      <c r="E1024" s="504"/>
      <c r="F1024" s="504"/>
      <c r="G1024" s="63" t="s">
        <v>778</v>
      </c>
      <c r="H1024" s="50" t="s">
        <v>779</v>
      </c>
      <c r="I1024" s="50" t="s">
        <v>780</v>
      </c>
      <c r="J1024" s="74">
        <v>1</v>
      </c>
      <c r="K1024" s="82">
        <v>46024</v>
      </c>
      <c r="L1024" s="82">
        <v>46660</v>
      </c>
      <c r="M1024" s="211">
        <f t="shared" si="48"/>
        <v>90.857142857142861</v>
      </c>
      <c r="N1024" s="69">
        <v>0</v>
      </c>
      <c r="O1024" s="71" t="s">
        <v>2474</v>
      </c>
      <c r="P1024" s="51">
        <f t="shared" si="49"/>
        <v>0</v>
      </c>
      <c r="Q1024" s="66" t="str" cm="1">
        <f t="array" aca="1" ref="Q1024" ca="1">IF(ISNUMBER(P1024),IF(P1024=100%,"CUMPLIDA",IF(AND(ISNUMBER(L1024),ISNUMBER(INDIRECT("FECHA_"&amp;$B1024,1))), IF(L1024&lt;=INDIRECT("FECHA_"&amp;$B1024,1),"INCUMPLIDA","PROCESO"), "VERIFICAR FECHA")),"SIN VALOR AVANCE")</f>
        <v>PROCESO</v>
      </c>
    </row>
    <row r="1025" spans="1:17" ht="315.75">
      <c r="A1025" s="75" t="s">
        <v>938</v>
      </c>
      <c r="B1025" s="61" t="s">
        <v>1793</v>
      </c>
      <c r="C1025" s="503"/>
      <c r="D1025" s="503"/>
      <c r="E1025" s="504"/>
      <c r="F1025" s="504"/>
      <c r="G1025" s="63" t="s">
        <v>781</v>
      </c>
      <c r="H1025" s="50" t="s">
        <v>782</v>
      </c>
      <c r="I1025" s="50" t="s">
        <v>813</v>
      </c>
      <c r="J1025" s="74">
        <v>2</v>
      </c>
      <c r="K1025" s="82">
        <v>46024</v>
      </c>
      <c r="L1025" s="82">
        <v>46660</v>
      </c>
      <c r="M1025" s="211">
        <f t="shared" si="48"/>
        <v>90.857142857142861</v>
      </c>
      <c r="N1025" s="69">
        <v>0</v>
      </c>
      <c r="O1025" s="71" t="s">
        <v>2475</v>
      </c>
      <c r="P1025" s="51">
        <f t="shared" si="49"/>
        <v>0</v>
      </c>
      <c r="Q1025" s="66" t="str" cm="1">
        <f t="array" aca="1" ref="Q1025" ca="1">IF(ISNUMBER(P1025),IF(P1025=100%,"CUMPLIDA",IF(AND(ISNUMBER(L1025),ISNUMBER(INDIRECT("FECHA_"&amp;$B1025,1))), IF(L1025&lt;=INDIRECT("FECHA_"&amp;$B1025,1),"INCUMPLIDA","PROCESO"), "VERIFICAR FECHA")),"SIN VALOR AVANCE")</f>
        <v>PROCESO</v>
      </c>
    </row>
    <row r="1026" spans="1:17" ht="255.75">
      <c r="A1026" s="75" t="s">
        <v>938</v>
      </c>
      <c r="B1026" s="61" t="s">
        <v>1793</v>
      </c>
      <c r="C1026" s="503" t="s">
        <v>2476</v>
      </c>
      <c r="D1026" s="503" t="s">
        <v>2422</v>
      </c>
      <c r="E1026" s="504" t="s">
        <v>2477</v>
      </c>
      <c r="F1026" s="504" t="s">
        <v>2478</v>
      </c>
      <c r="G1026" s="63" t="s">
        <v>999</v>
      </c>
      <c r="H1026" s="76" t="s">
        <v>2340</v>
      </c>
      <c r="I1026" s="50" t="s">
        <v>2341</v>
      </c>
      <c r="J1026" s="69">
        <v>1</v>
      </c>
      <c r="K1026" s="70">
        <v>44044</v>
      </c>
      <c r="L1026" s="70">
        <v>44196</v>
      </c>
      <c r="M1026" s="211">
        <f t="shared" si="48"/>
        <v>21.714285714285715</v>
      </c>
      <c r="N1026" s="69">
        <v>1</v>
      </c>
      <c r="O1026" s="50" t="s">
        <v>2479</v>
      </c>
      <c r="P1026" s="51">
        <f t="shared" si="49"/>
        <v>1</v>
      </c>
      <c r="Q1026" s="66" t="str" cm="1">
        <f t="array" aca="1" ref="Q1026" ca="1">IF(ISNUMBER(P1026),IF(P1026=100%,"CUMPLIDA",IF(AND(ISNUMBER(L1026),ISNUMBER(INDIRECT("FECHA_"&amp;$B1026,1))), IF(L1026&lt;=INDIRECT("FECHA_"&amp;$B1026,1),"INCUMPLIDA","PROCESO"), "VERIFICAR FECHA")),"SIN VALOR AVANCE")</f>
        <v>CUMPLIDA</v>
      </c>
    </row>
    <row r="1027" spans="1:17" ht="75.75">
      <c r="A1027" s="75" t="s">
        <v>938</v>
      </c>
      <c r="B1027" s="61" t="s">
        <v>1793</v>
      </c>
      <c r="C1027" s="503"/>
      <c r="D1027" s="503"/>
      <c r="E1027" s="504"/>
      <c r="F1027" s="504"/>
      <c r="G1027" s="496" t="s">
        <v>999</v>
      </c>
      <c r="H1027" s="50" t="s">
        <v>944</v>
      </c>
      <c r="I1027" s="50" t="s">
        <v>945</v>
      </c>
      <c r="J1027" s="74">
        <v>1</v>
      </c>
      <c r="K1027" s="70">
        <v>45231</v>
      </c>
      <c r="L1027" s="70">
        <v>45504</v>
      </c>
      <c r="M1027" s="211">
        <f t="shared" si="48"/>
        <v>39</v>
      </c>
      <c r="N1027" s="69">
        <v>1</v>
      </c>
      <c r="O1027" s="71" t="s">
        <v>2480</v>
      </c>
      <c r="P1027" s="51">
        <f t="shared" si="49"/>
        <v>1</v>
      </c>
      <c r="Q1027" s="66" t="str" cm="1">
        <f t="array" aca="1" ref="Q1027" ca="1">IF(ISNUMBER(P1027),IF(P1027=100%,"CUMPLIDA",IF(AND(ISNUMBER(L1027),ISNUMBER(INDIRECT("FECHA_"&amp;$B1027,1))), IF(L1027&lt;=INDIRECT("FECHA_"&amp;$B1027,1),"INCUMPLIDA","PROCESO"), "VERIFICAR FECHA")),"SIN VALOR AVANCE")</f>
        <v>CUMPLIDA</v>
      </c>
    </row>
    <row r="1028" spans="1:17" ht="330.75">
      <c r="A1028" s="75" t="s">
        <v>938</v>
      </c>
      <c r="B1028" s="61" t="s">
        <v>1793</v>
      </c>
      <c r="C1028" s="503"/>
      <c r="D1028" s="503"/>
      <c r="E1028" s="504"/>
      <c r="F1028" s="504"/>
      <c r="G1028" s="496"/>
      <c r="H1028" s="50" t="s">
        <v>947</v>
      </c>
      <c r="I1028" s="50" t="s">
        <v>948</v>
      </c>
      <c r="J1028" s="74">
        <v>1</v>
      </c>
      <c r="K1028" s="70">
        <v>45231</v>
      </c>
      <c r="L1028" s="70">
        <v>45504</v>
      </c>
      <c r="M1028" s="211">
        <f t="shared" si="48"/>
        <v>39</v>
      </c>
      <c r="N1028" s="69">
        <v>1</v>
      </c>
      <c r="O1028" s="71" t="s">
        <v>2464</v>
      </c>
      <c r="P1028" s="51">
        <f t="shared" si="49"/>
        <v>1</v>
      </c>
      <c r="Q1028" s="66" t="str" cm="1">
        <f t="array" aca="1" ref="Q1028" ca="1">IF(ISNUMBER(P1028),IF(P1028=100%,"CUMPLIDA",IF(AND(ISNUMBER(L1028),ISNUMBER(INDIRECT("FECHA_"&amp;$B1028,1))), IF(L1028&lt;=INDIRECT("FECHA_"&amp;$B1028,1),"INCUMPLIDA","PROCESO"), "VERIFICAR FECHA")),"SIN VALOR AVANCE")</f>
        <v>CUMPLIDA</v>
      </c>
    </row>
    <row r="1029" spans="1:17" ht="165.75">
      <c r="A1029" s="75" t="s">
        <v>938</v>
      </c>
      <c r="B1029" s="61" t="s">
        <v>1793</v>
      </c>
      <c r="C1029" s="503"/>
      <c r="D1029" s="503"/>
      <c r="E1029" s="504"/>
      <c r="F1029" s="504"/>
      <c r="G1029" s="63" t="s">
        <v>950</v>
      </c>
      <c r="H1029" s="50" t="s">
        <v>760</v>
      </c>
      <c r="I1029" s="50" t="s">
        <v>761</v>
      </c>
      <c r="J1029" s="74">
        <v>1</v>
      </c>
      <c r="K1029" s="82">
        <v>45323</v>
      </c>
      <c r="L1029" s="82">
        <v>45747</v>
      </c>
      <c r="M1029" s="211">
        <f t="shared" si="48"/>
        <v>60.571428571428569</v>
      </c>
      <c r="N1029" s="69">
        <v>1</v>
      </c>
      <c r="O1029" s="71" t="s">
        <v>2465</v>
      </c>
      <c r="P1029" s="51">
        <f t="shared" si="49"/>
        <v>1</v>
      </c>
      <c r="Q1029" s="66" t="str" cm="1">
        <f t="array" aca="1" ref="Q1029" ca="1">IF(ISNUMBER(P1029),IF(P1029=100%,"CUMPLIDA",IF(AND(ISNUMBER(L1029),ISNUMBER(INDIRECT("FECHA_"&amp;$B1029,1))), IF(L1029&lt;=INDIRECT("FECHA_"&amp;$B1029,1),"INCUMPLIDA","PROCESO"), "VERIFICAR FECHA")),"SIN VALOR AVANCE")</f>
        <v>CUMPLIDA</v>
      </c>
    </row>
    <row r="1030" spans="1:17" ht="105.75">
      <c r="A1030" s="75" t="s">
        <v>938</v>
      </c>
      <c r="B1030" s="61" t="s">
        <v>1793</v>
      </c>
      <c r="C1030" s="503"/>
      <c r="D1030" s="503"/>
      <c r="E1030" s="504"/>
      <c r="F1030" s="504"/>
      <c r="G1030" s="63" t="s">
        <v>804</v>
      </c>
      <c r="H1030" s="50" t="s">
        <v>804</v>
      </c>
      <c r="I1030" s="50" t="s">
        <v>805</v>
      </c>
      <c r="J1030" s="74">
        <v>1</v>
      </c>
      <c r="K1030" s="82">
        <v>45323</v>
      </c>
      <c r="L1030" s="82">
        <v>45747</v>
      </c>
      <c r="M1030" s="211">
        <f t="shared" si="48"/>
        <v>60.571428571428569</v>
      </c>
      <c r="N1030" s="69">
        <v>1</v>
      </c>
      <c r="O1030" s="71" t="s">
        <v>2481</v>
      </c>
      <c r="P1030" s="51">
        <f t="shared" si="49"/>
        <v>1</v>
      </c>
      <c r="Q1030" s="66" t="str" cm="1">
        <f t="array" aca="1" ref="Q1030" ca="1">IF(ISNUMBER(P1030),IF(P1030=100%,"CUMPLIDA",IF(AND(ISNUMBER(L1030),ISNUMBER(INDIRECT("FECHA_"&amp;$B1030,1))), IF(L1030&lt;=INDIRECT("FECHA_"&amp;$B1030,1),"INCUMPLIDA","PROCESO"), "VERIFICAR FECHA")),"SIN VALOR AVANCE")</f>
        <v>CUMPLIDA</v>
      </c>
    </row>
    <row r="1031" spans="1:17" ht="105.75">
      <c r="A1031" s="75" t="s">
        <v>938</v>
      </c>
      <c r="B1031" s="61" t="s">
        <v>1793</v>
      </c>
      <c r="C1031" s="503"/>
      <c r="D1031" s="503"/>
      <c r="E1031" s="504"/>
      <c r="F1031" s="504"/>
      <c r="G1031" s="63" t="s">
        <v>766</v>
      </c>
      <c r="H1031" s="50" t="s">
        <v>767</v>
      </c>
      <c r="I1031" s="50" t="s">
        <v>768</v>
      </c>
      <c r="J1031" s="74">
        <v>1</v>
      </c>
      <c r="K1031" s="82">
        <v>45231</v>
      </c>
      <c r="L1031" s="82">
        <v>45747</v>
      </c>
      <c r="M1031" s="211">
        <f t="shared" si="48"/>
        <v>73.714285714285708</v>
      </c>
      <c r="N1031" s="69">
        <v>1</v>
      </c>
      <c r="O1031" s="50" t="s">
        <v>2343</v>
      </c>
      <c r="P1031" s="51">
        <f t="shared" si="49"/>
        <v>1</v>
      </c>
      <c r="Q1031" s="66" t="str" cm="1">
        <f t="array" aca="1" ref="Q1031" ca="1">IF(ISNUMBER(P1031),IF(P1031=100%,"CUMPLIDA",IF(AND(ISNUMBER(L1031),ISNUMBER(INDIRECT("FECHA_"&amp;$B1031,1))), IF(L1031&lt;=INDIRECT("FECHA_"&amp;$B1031,1),"INCUMPLIDA","PROCESO"), "VERIFICAR FECHA")),"SIN VALOR AVANCE")</f>
        <v>CUMPLIDA</v>
      </c>
    </row>
    <row r="1032" spans="1:17" ht="165.75">
      <c r="A1032" s="75" t="s">
        <v>938</v>
      </c>
      <c r="B1032" s="61" t="s">
        <v>1793</v>
      </c>
      <c r="C1032" s="503"/>
      <c r="D1032" s="503"/>
      <c r="E1032" s="504"/>
      <c r="F1032" s="504"/>
      <c r="G1032" s="63" t="s">
        <v>769</v>
      </c>
      <c r="H1032" s="50" t="s">
        <v>769</v>
      </c>
      <c r="I1032" s="50" t="s">
        <v>2344</v>
      </c>
      <c r="J1032" s="74">
        <v>1</v>
      </c>
      <c r="K1032" s="82">
        <v>45323</v>
      </c>
      <c r="L1032" s="82">
        <v>45747</v>
      </c>
      <c r="M1032" s="211">
        <f t="shared" si="48"/>
        <v>60.571428571428569</v>
      </c>
      <c r="N1032" s="69">
        <v>1</v>
      </c>
      <c r="O1032" s="71" t="s">
        <v>2465</v>
      </c>
      <c r="P1032" s="51">
        <f t="shared" si="49"/>
        <v>1</v>
      </c>
      <c r="Q1032" s="66" t="str" cm="1">
        <f t="array" aca="1" ref="Q1032" ca="1">IF(ISNUMBER(P1032),IF(P1032=100%,"CUMPLIDA",IF(AND(ISNUMBER(L1032),ISNUMBER(INDIRECT("FECHA_"&amp;$B1032,1))), IF(L1032&lt;=INDIRECT("FECHA_"&amp;$B1032,1),"INCUMPLIDA","PROCESO"), "VERIFICAR FECHA")),"SIN VALOR AVANCE")</f>
        <v>CUMPLIDA</v>
      </c>
    </row>
    <row r="1033" spans="1:17" ht="105.75">
      <c r="A1033" s="75" t="s">
        <v>938</v>
      </c>
      <c r="B1033" s="61" t="s">
        <v>1793</v>
      </c>
      <c r="C1033" s="503"/>
      <c r="D1033" s="503"/>
      <c r="E1033" s="504"/>
      <c r="F1033" s="504"/>
      <c r="G1033" s="63" t="s">
        <v>2430</v>
      </c>
      <c r="H1033" s="50" t="s">
        <v>2430</v>
      </c>
      <c r="I1033" s="50" t="s">
        <v>771</v>
      </c>
      <c r="J1033" s="74">
        <v>1</v>
      </c>
      <c r="K1033" s="82">
        <v>45231</v>
      </c>
      <c r="L1033" s="82">
        <v>45747</v>
      </c>
      <c r="M1033" s="211">
        <f t="shared" si="48"/>
        <v>73.714285714285708</v>
      </c>
      <c r="N1033" s="69">
        <v>1</v>
      </c>
      <c r="O1033" s="71" t="s">
        <v>2481</v>
      </c>
      <c r="P1033" s="51">
        <f t="shared" si="49"/>
        <v>1</v>
      </c>
      <c r="Q1033" s="66" t="str" cm="1">
        <f t="array" aca="1" ref="Q1033" ca="1">IF(ISNUMBER(P1033),IF(P1033=100%,"CUMPLIDA",IF(AND(ISNUMBER(L1033),ISNUMBER(INDIRECT("FECHA_"&amp;$B1033,1))), IF(L1033&lt;=INDIRECT("FECHA_"&amp;$B1033,1),"INCUMPLIDA","PROCESO"), "VERIFICAR FECHA")),"SIN VALOR AVANCE")</f>
        <v>CUMPLIDA</v>
      </c>
    </row>
    <row r="1034" spans="1:17" ht="255.75">
      <c r="A1034" s="75" t="s">
        <v>938</v>
      </c>
      <c r="B1034" s="61" t="s">
        <v>1793</v>
      </c>
      <c r="C1034" s="503"/>
      <c r="D1034" s="503"/>
      <c r="E1034" s="504"/>
      <c r="F1034" s="504"/>
      <c r="G1034" s="63" t="s">
        <v>2431</v>
      </c>
      <c r="H1034" s="50" t="s">
        <v>2431</v>
      </c>
      <c r="I1034" s="50" t="s">
        <v>1073</v>
      </c>
      <c r="J1034" s="74">
        <v>1</v>
      </c>
      <c r="K1034" s="82">
        <v>45231</v>
      </c>
      <c r="L1034" s="82">
        <v>45808</v>
      </c>
      <c r="M1034" s="211">
        <f t="shared" si="48"/>
        <v>82.428571428571431</v>
      </c>
      <c r="N1034" s="69">
        <v>1</v>
      </c>
      <c r="O1034" s="71" t="s">
        <v>2442</v>
      </c>
      <c r="P1034" s="51">
        <f t="shared" si="49"/>
        <v>1</v>
      </c>
      <c r="Q1034" s="66" t="str" cm="1">
        <f t="array" aca="1" ref="Q1034" ca="1">IF(ISNUMBER(P1034),IF(P1034=100%,"CUMPLIDA",IF(AND(ISNUMBER(L1034),ISNUMBER(INDIRECT("FECHA_"&amp;$B1034,1))), IF(L1034&lt;=INDIRECT("FECHA_"&amp;$B1034,1),"INCUMPLIDA","PROCESO"), "VERIFICAR FECHA")),"SIN VALOR AVANCE")</f>
        <v>CUMPLIDA</v>
      </c>
    </row>
    <row r="1035" spans="1:17" ht="180.75">
      <c r="A1035" s="75" t="s">
        <v>938</v>
      </c>
      <c r="B1035" s="61" t="s">
        <v>1793</v>
      </c>
      <c r="C1035" s="503"/>
      <c r="D1035" s="503"/>
      <c r="E1035" s="504"/>
      <c r="F1035" s="504"/>
      <c r="G1035" s="63" t="s">
        <v>169</v>
      </c>
      <c r="H1035" s="50" t="s">
        <v>775</v>
      </c>
      <c r="I1035" s="50" t="s">
        <v>776</v>
      </c>
      <c r="J1035" s="74">
        <v>7</v>
      </c>
      <c r="K1035" s="82">
        <v>46024</v>
      </c>
      <c r="L1035" s="82">
        <v>46660</v>
      </c>
      <c r="M1035" s="211">
        <f t="shared" si="48"/>
        <v>90.857142857142861</v>
      </c>
      <c r="N1035" s="69">
        <v>0</v>
      </c>
      <c r="O1035" s="71" t="s">
        <v>2482</v>
      </c>
      <c r="P1035" s="51">
        <f t="shared" si="49"/>
        <v>0</v>
      </c>
      <c r="Q1035" s="66" t="str" cm="1">
        <f t="array" aca="1" ref="Q1035" ca="1">IF(ISNUMBER(P1035),IF(P1035=100%,"CUMPLIDA",IF(AND(ISNUMBER(L1035),ISNUMBER(INDIRECT("FECHA_"&amp;$B1035,1))), IF(L1035&lt;=INDIRECT("FECHA_"&amp;$B1035,1),"INCUMPLIDA","PROCESO"), "VERIFICAR FECHA")),"SIN VALOR AVANCE")</f>
        <v>PROCESO</v>
      </c>
    </row>
    <row r="1036" spans="1:17" ht="180.75">
      <c r="A1036" s="75" t="s">
        <v>938</v>
      </c>
      <c r="B1036" s="61" t="s">
        <v>1793</v>
      </c>
      <c r="C1036" s="503"/>
      <c r="D1036" s="503"/>
      <c r="E1036" s="504"/>
      <c r="F1036" s="504"/>
      <c r="G1036" s="63" t="s">
        <v>778</v>
      </c>
      <c r="H1036" s="50" t="s">
        <v>779</v>
      </c>
      <c r="I1036" s="50" t="s">
        <v>780</v>
      </c>
      <c r="J1036" s="74">
        <v>1</v>
      </c>
      <c r="K1036" s="82">
        <v>46024</v>
      </c>
      <c r="L1036" s="82">
        <v>46660</v>
      </c>
      <c r="M1036" s="211">
        <f t="shared" si="48"/>
        <v>90.857142857142861</v>
      </c>
      <c r="N1036" s="69">
        <v>0</v>
      </c>
      <c r="O1036" s="71" t="s">
        <v>2444</v>
      </c>
      <c r="P1036" s="51">
        <f t="shared" si="49"/>
        <v>0</v>
      </c>
      <c r="Q1036" s="66" t="str" cm="1">
        <f t="array" aca="1" ref="Q1036" ca="1">IF(ISNUMBER(P1036),IF(P1036=100%,"CUMPLIDA",IF(AND(ISNUMBER(L1036),ISNUMBER(INDIRECT("FECHA_"&amp;$B1036,1))), IF(L1036&lt;=INDIRECT("FECHA_"&amp;$B1036,1),"INCUMPLIDA","PROCESO"), "VERIFICAR FECHA")),"SIN VALOR AVANCE")</f>
        <v>PROCESO</v>
      </c>
    </row>
    <row r="1037" spans="1:17" ht="301.5">
      <c r="A1037" s="75" t="s">
        <v>938</v>
      </c>
      <c r="B1037" s="61" t="s">
        <v>1793</v>
      </c>
      <c r="C1037" s="503"/>
      <c r="D1037" s="503"/>
      <c r="E1037" s="504"/>
      <c r="F1037" s="504"/>
      <c r="G1037" s="63" t="s">
        <v>781</v>
      </c>
      <c r="H1037" s="50" t="s">
        <v>782</v>
      </c>
      <c r="I1037" s="50" t="s">
        <v>813</v>
      </c>
      <c r="J1037" s="74">
        <v>2</v>
      </c>
      <c r="K1037" s="82">
        <v>46024</v>
      </c>
      <c r="L1037" s="82">
        <v>46660</v>
      </c>
      <c r="M1037" s="211">
        <f t="shared" si="48"/>
        <v>90.857142857142861</v>
      </c>
      <c r="N1037" s="69">
        <v>0</v>
      </c>
      <c r="O1037" s="71" t="s">
        <v>2483</v>
      </c>
      <c r="P1037" s="51">
        <f t="shared" si="49"/>
        <v>0</v>
      </c>
      <c r="Q1037" s="66" t="str" cm="1">
        <f t="array" aca="1" ref="Q1037" ca="1">IF(ISNUMBER(P1037),IF(P1037=100%,"CUMPLIDA",IF(AND(ISNUMBER(L1037),ISNUMBER(INDIRECT("FECHA_"&amp;$B1037,1))), IF(L1037&lt;=INDIRECT("FECHA_"&amp;$B1037,1),"INCUMPLIDA","PROCESO"), "VERIFICAR FECHA")),"SIN VALOR AVANCE")</f>
        <v>PROCESO</v>
      </c>
    </row>
    <row r="1038" spans="1:17" ht="255.75">
      <c r="A1038" s="75" t="s">
        <v>938</v>
      </c>
      <c r="B1038" s="61" t="s">
        <v>1793</v>
      </c>
      <c r="C1038" s="503" t="s">
        <v>2484</v>
      </c>
      <c r="D1038" s="503" t="s">
        <v>2422</v>
      </c>
      <c r="E1038" s="504" t="s">
        <v>2485</v>
      </c>
      <c r="F1038" s="504" t="s">
        <v>2486</v>
      </c>
      <c r="G1038" s="63" t="s">
        <v>999</v>
      </c>
      <c r="H1038" s="76" t="s">
        <v>2340</v>
      </c>
      <c r="I1038" s="50" t="s">
        <v>2341</v>
      </c>
      <c r="J1038" s="69">
        <v>1</v>
      </c>
      <c r="K1038" s="70">
        <v>44044</v>
      </c>
      <c r="L1038" s="70">
        <v>44196</v>
      </c>
      <c r="M1038" s="211">
        <f t="shared" si="48"/>
        <v>21.714285714285715</v>
      </c>
      <c r="N1038" s="69">
        <v>1</v>
      </c>
      <c r="O1038" s="50" t="s">
        <v>2487</v>
      </c>
      <c r="P1038" s="51">
        <f t="shared" si="49"/>
        <v>1</v>
      </c>
      <c r="Q1038" s="66" t="str" cm="1">
        <f t="array" aca="1" ref="Q1038" ca="1">IF(ISNUMBER(P1038),IF(P1038=100%,"CUMPLIDA",IF(AND(ISNUMBER(L1038),ISNUMBER(INDIRECT("FECHA_"&amp;$B1038,1))), IF(L1038&lt;=INDIRECT("FECHA_"&amp;$B1038,1),"INCUMPLIDA","PROCESO"), "VERIFICAR FECHA")),"SIN VALOR AVANCE")</f>
        <v>CUMPLIDA</v>
      </c>
    </row>
    <row r="1039" spans="1:17" ht="75.75">
      <c r="A1039" s="75" t="s">
        <v>938</v>
      </c>
      <c r="B1039" s="61" t="s">
        <v>1793</v>
      </c>
      <c r="C1039" s="503"/>
      <c r="D1039" s="503"/>
      <c r="E1039" s="504"/>
      <c r="F1039" s="504"/>
      <c r="G1039" s="496" t="s">
        <v>999</v>
      </c>
      <c r="H1039" s="50" t="s">
        <v>944</v>
      </c>
      <c r="I1039" s="50" t="s">
        <v>945</v>
      </c>
      <c r="J1039" s="74">
        <v>1</v>
      </c>
      <c r="K1039" s="70">
        <v>45231</v>
      </c>
      <c r="L1039" s="70">
        <v>45504</v>
      </c>
      <c r="M1039" s="211">
        <f t="shared" si="48"/>
        <v>39</v>
      </c>
      <c r="N1039" s="69">
        <v>1</v>
      </c>
      <c r="O1039" s="71" t="s">
        <v>2426</v>
      </c>
      <c r="P1039" s="51">
        <f t="shared" si="49"/>
        <v>1</v>
      </c>
      <c r="Q1039" s="66" t="str" cm="1">
        <f t="array" aca="1" ref="Q1039" ca="1">IF(ISNUMBER(P1039),IF(P1039=100%,"CUMPLIDA",IF(AND(ISNUMBER(L1039),ISNUMBER(INDIRECT("FECHA_"&amp;$B1039,1))), IF(L1039&lt;=INDIRECT("FECHA_"&amp;$B1039,1),"INCUMPLIDA","PROCESO"), "VERIFICAR FECHA")),"SIN VALOR AVANCE")</f>
        <v>CUMPLIDA</v>
      </c>
    </row>
    <row r="1040" spans="1:17" ht="330.75">
      <c r="A1040" s="75" t="s">
        <v>938</v>
      </c>
      <c r="B1040" s="61" t="s">
        <v>1793</v>
      </c>
      <c r="C1040" s="503"/>
      <c r="D1040" s="503"/>
      <c r="E1040" s="504"/>
      <c r="F1040" s="504"/>
      <c r="G1040" s="496"/>
      <c r="H1040" s="50" t="s">
        <v>947</v>
      </c>
      <c r="I1040" s="50" t="s">
        <v>948</v>
      </c>
      <c r="J1040" s="74">
        <v>1</v>
      </c>
      <c r="K1040" s="70">
        <v>45231</v>
      </c>
      <c r="L1040" s="70">
        <v>45504</v>
      </c>
      <c r="M1040" s="211">
        <f t="shared" si="48"/>
        <v>39</v>
      </c>
      <c r="N1040" s="69">
        <v>1</v>
      </c>
      <c r="O1040" s="71" t="s">
        <v>2464</v>
      </c>
      <c r="P1040" s="51">
        <f t="shared" si="49"/>
        <v>1</v>
      </c>
      <c r="Q1040" s="66" t="str" cm="1">
        <f t="array" aca="1" ref="Q1040" ca="1">IF(ISNUMBER(P1040),IF(P1040=100%,"CUMPLIDA",IF(AND(ISNUMBER(L1040),ISNUMBER(INDIRECT("FECHA_"&amp;$B1040,1))), IF(L1040&lt;=INDIRECT("FECHA_"&amp;$B1040,1),"INCUMPLIDA","PROCESO"), "VERIFICAR FECHA")),"SIN VALOR AVANCE")</f>
        <v>CUMPLIDA</v>
      </c>
    </row>
    <row r="1041" spans="1:17" ht="180.75">
      <c r="A1041" s="75" t="s">
        <v>938</v>
      </c>
      <c r="B1041" s="61" t="s">
        <v>1793</v>
      </c>
      <c r="C1041" s="503"/>
      <c r="D1041" s="503"/>
      <c r="E1041" s="504"/>
      <c r="F1041" s="504"/>
      <c r="G1041" s="63" t="s">
        <v>950</v>
      </c>
      <c r="H1041" s="50" t="s">
        <v>760</v>
      </c>
      <c r="I1041" s="50" t="s">
        <v>761</v>
      </c>
      <c r="J1041" s="74">
        <v>1</v>
      </c>
      <c r="K1041" s="82">
        <v>45323</v>
      </c>
      <c r="L1041" s="82">
        <v>45747</v>
      </c>
      <c r="M1041" s="211">
        <f t="shared" si="48"/>
        <v>60.571428571428569</v>
      </c>
      <c r="N1041" s="69">
        <v>1</v>
      </c>
      <c r="O1041" s="71" t="s">
        <v>2466</v>
      </c>
      <c r="P1041" s="51">
        <f t="shared" si="49"/>
        <v>1</v>
      </c>
      <c r="Q1041" s="66" t="str" cm="1">
        <f t="array" aca="1" ref="Q1041" ca="1">IF(ISNUMBER(P1041),IF(P1041=100%,"CUMPLIDA",IF(AND(ISNUMBER(L1041),ISNUMBER(INDIRECT("FECHA_"&amp;$B1041,1))), IF(L1041&lt;=INDIRECT("FECHA_"&amp;$B1041,1),"INCUMPLIDA","PROCESO"), "VERIFICAR FECHA")),"SIN VALOR AVANCE")</f>
        <v>CUMPLIDA</v>
      </c>
    </row>
    <row r="1042" spans="1:17" ht="90.75">
      <c r="A1042" s="75" t="s">
        <v>938</v>
      </c>
      <c r="B1042" s="61" t="s">
        <v>1793</v>
      </c>
      <c r="C1042" s="503"/>
      <c r="D1042" s="503"/>
      <c r="E1042" s="504"/>
      <c r="F1042" s="504"/>
      <c r="G1042" s="63" t="s">
        <v>804</v>
      </c>
      <c r="H1042" s="50" t="s">
        <v>804</v>
      </c>
      <c r="I1042" s="50" t="s">
        <v>805</v>
      </c>
      <c r="J1042" s="74">
        <v>1</v>
      </c>
      <c r="K1042" s="82">
        <v>45323</v>
      </c>
      <c r="L1042" s="82">
        <v>45747</v>
      </c>
      <c r="M1042" s="211">
        <f t="shared" si="48"/>
        <v>60.571428571428569</v>
      </c>
      <c r="N1042" s="69">
        <v>1</v>
      </c>
      <c r="O1042" s="71" t="s">
        <v>2488</v>
      </c>
      <c r="P1042" s="51">
        <f t="shared" si="49"/>
        <v>1</v>
      </c>
      <c r="Q1042" s="66" t="str" cm="1">
        <f t="array" aca="1" ref="Q1042" ca="1">IF(ISNUMBER(P1042),IF(P1042=100%,"CUMPLIDA",IF(AND(ISNUMBER(L1042),ISNUMBER(INDIRECT("FECHA_"&amp;$B1042,1))), IF(L1042&lt;=INDIRECT("FECHA_"&amp;$B1042,1),"INCUMPLIDA","PROCESO"), "VERIFICAR FECHA")),"SIN VALOR AVANCE")</f>
        <v>CUMPLIDA</v>
      </c>
    </row>
    <row r="1043" spans="1:17" ht="105.75">
      <c r="A1043" s="75" t="s">
        <v>938</v>
      </c>
      <c r="B1043" s="61" t="s">
        <v>1793</v>
      </c>
      <c r="C1043" s="503"/>
      <c r="D1043" s="503"/>
      <c r="E1043" s="504"/>
      <c r="F1043" s="504"/>
      <c r="G1043" s="63" t="s">
        <v>766</v>
      </c>
      <c r="H1043" s="50" t="s">
        <v>767</v>
      </c>
      <c r="I1043" s="50" t="s">
        <v>768</v>
      </c>
      <c r="J1043" s="74">
        <v>1</v>
      </c>
      <c r="K1043" s="82">
        <v>45231</v>
      </c>
      <c r="L1043" s="82">
        <v>45747</v>
      </c>
      <c r="M1043" s="211">
        <f t="shared" si="48"/>
        <v>73.714285714285708</v>
      </c>
      <c r="N1043" s="69">
        <v>1</v>
      </c>
      <c r="O1043" s="50" t="s">
        <v>2343</v>
      </c>
      <c r="P1043" s="51">
        <f t="shared" si="49"/>
        <v>1</v>
      </c>
      <c r="Q1043" s="66" t="str" cm="1">
        <f t="array" aca="1" ref="Q1043" ca="1">IF(ISNUMBER(P1043),IF(P1043=100%,"CUMPLIDA",IF(AND(ISNUMBER(L1043),ISNUMBER(INDIRECT("FECHA_"&amp;$B1043,1))), IF(L1043&lt;=INDIRECT("FECHA_"&amp;$B1043,1),"INCUMPLIDA","PROCESO"), "VERIFICAR FECHA")),"SIN VALOR AVANCE")</f>
        <v>CUMPLIDA</v>
      </c>
    </row>
    <row r="1044" spans="1:17" ht="165.75">
      <c r="A1044" s="75" t="s">
        <v>938</v>
      </c>
      <c r="B1044" s="61" t="s">
        <v>1793</v>
      </c>
      <c r="C1044" s="503"/>
      <c r="D1044" s="503"/>
      <c r="E1044" s="504"/>
      <c r="F1044" s="504"/>
      <c r="G1044" s="63" t="s">
        <v>769</v>
      </c>
      <c r="H1044" s="50" t="s">
        <v>769</v>
      </c>
      <c r="I1044" s="50" t="s">
        <v>2344</v>
      </c>
      <c r="J1044" s="74">
        <v>1</v>
      </c>
      <c r="K1044" s="82">
        <v>45323</v>
      </c>
      <c r="L1044" s="82">
        <v>45747</v>
      </c>
      <c r="M1044" s="211">
        <f t="shared" ref="M1044:M1107" si="50">(L1044-K1044)/7</f>
        <v>60.571428571428569</v>
      </c>
      <c r="N1044" s="69">
        <v>1</v>
      </c>
      <c r="O1044" s="71" t="s">
        <v>2465</v>
      </c>
      <c r="P1044" s="51">
        <f t="shared" si="49"/>
        <v>1</v>
      </c>
      <c r="Q1044" s="66" t="str" cm="1">
        <f t="array" aca="1" ref="Q1044" ca="1">IF(ISNUMBER(P1044),IF(P1044=100%,"CUMPLIDA",IF(AND(ISNUMBER(L1044),ISNUMBER(INDIRECT("FECHA_"&amp;$B1044,1))), IF(L1044&lt;=INDIRECT("FECHA_"&amp;$B1044,1),"INCUMPLIDA","PROCESO"), "VERIFICAR FECHA")),"SIN VALOR AVANCE")</f>
        <v>CUMPLIDA</v>
      </c>
    </row>
    <row r="1045" spans="1:17" ht="90.75">
      <c r="A1045" s="75" t="s">
        <v>938</v>
      </c>
      <c r="B1045" s="61" t="s">
        <v>1793</v>
      </c>
      <c r="C1045" s="503"/>
      <c r="D1045" s="503"/>
      <c r="E1045" s="504"/>
      <c r="F1045" s="504"/>
      <c r="G1045" s="63" t="s">
        <v>2430</v>
      </c>
      <c r="H1045" s="50" t="s">
        <v>2430</v>
      </c>
      <c r="I1045" s="50" t="s">
        <v>771</v>
      </c>
      <c r="J1045" s="74">
        <v>1</v>
      </c>
      <c r="K1045" s="82">
        <v>45231</v>
      </c>
      <c r="L1045" s="82">
        <v>45747</v>
      </c>
      <c r="M1045" s="211">
        <f t="shared" si="50"/>
        <v>73.714285714285708</v>
      </c>
      <c r="N1045" s="69">
        <v>1</v>
      </c>
      <c r="O1045" s="71" t="s">
        <v>2488</v>
      </c>
      <c r="P1045" s="51">
        <f t="shared" si="49"/>
        <v>1</v>
      </c>
      <c r="Q1045" s="66" t="str" cm="1">
        <f t="array" aca="1" ref="Q1045" ca="1">IF(ISNUMBER(P1045),IF(P1045=100%,"CUMPLIDA",IF(AND(ISNUMBER(L1045),ISNUMBER(INDIRECT("FECHA_"&amp;$B1045,1))), IF(L1045&lt;=INDIRECT("FECHA_"&amp;$B1045,1),"INCUMPLIDA","PROCESO"), "VERIFICAR FECHA")),"SIN VALOR AVANCE")</f>
        <v>CUMPLIDA</v>
      </c>
    </row>
    <row r="1046" spans="1:17" ht="240.75">
      <c r="A1046" s="75" t="s">
        <v>938</v>
      </c>
      <c r="B1046" s="61" t="s">
        <v>1793</v>
      </c>
      <c r="C1046" s="503"/>
      <c r="D1046" s="503"/>
      <c r="E1046" s="504"/>
      <c r="F1046" s="504"/>
      <c r="G1046" s="63" t="s">
        <v>2431</v>
      </c>
      <c r="H1046" s="50" t="s">
        <v>2431</v>
      </c>
      <c r="I1046" s="50" t="s">
        <v>1073</v>
      </c>
      <c r="J1046" s="74">
        <v>1</v>
      </c>
      <c r="K1046" s="82">
        <v>45231</v>
      </c>
      <c r="L1046" s="82">
        <v>45808</v>
      </c>
      <c r="M1046" s="211">
        <f t="shared" si="50"/>
        <v>82.428571428571431</v>
      </c>
      <c r="N1046" s="69">
        <v>1</v>
      </c>
      <c r="O1046" s="71" t="s">
        <v>2473</v>
      </c>
      <c r="P1046" s="51">
        <f t="shared" si="49"/>
        <v>1</v>
      </c>
      <c r="Q1046" s="66" t="str" cm="1">
        <f t="array" aca="1" ref="Q1046" ca="1">IF(ISNUMBER(P1046),IF(P1046=100%,"CUMPLIDA",IF(AND(ISNUMBER(L1046),ISNUMBER(INDIRECT("FECHA_"&amp;$B1046,1))), IF(L1046&lt;=INDIRECT("FECHA_"&amp;$B1046,1),"INCUMPLIDA","PROCESO"), "VERIFICAR FECHA")),"SIN VALOR AVANCE")</f>
        <v>CUMPLIDA</v>
      </c>
    </row>
    <row r="1047" spans="1:17" ht="195.75">
      <c r="A1047" s="75" t="s">
        <v>938</v>
      </c>
      <c r="B1047" s="61" t="s">
        <v>1793</v>
      </c>
      <c r="C1047" s="503"/>
      <c r="D1047" s="503"/>
      <c r="E1047" s="504"/>
      <c r="F1047" s="504"/>
      <c r="G1047" s="63" t="s">
        <v>169</v>
      </c>
      <c r="H1047" s="50" t="s">
        <v>775</v>
      </c>
      <c r="I1047" s="50" t="s">
        <v>776</v>
      </c>
      <c r="J1047" s="74">
        <v>7</v>
      </c>
      <c r="K1047" s="82">
        <v>46024</v>
      </c>
      <c r="L1047" s="82">
        <v>46660</v>
      </c>
      <c r="M1047" s="211">
        <f t="shared" si="50"/>
        <v>90.857142857142861</v>
      </c>
      <c r="N1047" s="69">
        <v>0</v>
      </c>
      <c r="O1047" s="71" t="s">
        <v>2489</v>
      </c>
      <c r="P1047" s="51">
        <f t="shared" si="49"/>
        <v>0</v>
      </c>
      <c r="Q1047" s="66" t="str" cm="1">
        <f t="array" aca="1" ref="Q1047" ca="1">IF(ISNUMBER(P1047),IF(P1047=100%,"CUMPLIDA",IF(AND(ISNUMBER(L1047),ISNUMBER(INDIRECT("FECHA_"&amp;$B1047,1))), IF(L1047&lt;=INDIRECT("FECHA_"&amp;$B1047,1),"INCUMPLIDA","PROCESO"), "VERIFICAR FECHA")),"SIN VALOR AVANCE")</f>
        <v>PROCESO</v>
      </c>
    </row>
    <row r="1048" spans="1:17" ht="165.75">
      <c r="A1048" s="75" t="s">
        <v>938</v>
      </c>
      <c r="B1048" s="61" t="s">
        <v>1793</v>
      </c>
      <c r="C1048" s="503"/>
      <c r="D1048" s="503"/>
      <c r="E1048" s="504"/>
      <c r="F1048" s="504"/>
      <c r="G1048" s="63" t="s">
        <v>778</v>
      </c>
      <c r="H1048" s="50" t="s">
        <v>779</v>
      </c>
      <c r="I1048" s="50" t="s">
        <v>780</v>
      </c>
      <c r="J1048" s="74">
        <v>1</v>
      </c>
      <c r="K1048" s="82">
        <v>46024</v>
      </c>
      <c r="L1048" s="82">
        <v>46660</v>
      </c>
      <c r="M1048" s="211">
        <f t="shared" si="50"/>
        <v>90.857142857142861</v>
      </c>
      <c r="N1048" s="69">
        <v>0</v>
      </c>
      <c r="O1048" s="71" t="s">
        <v>2474</v>
      </c>
      <c r="P1048" s="51">
        <f t="shared" si="49"/>
        <v>0</v>
      </c>
      <c r="Q1048" s="66" t="str" cm="1">
        <f t="array" aca="1" ref="Q1048" ca="1">IF(ISNUMBER(P1048),IF(P1048=100%,"CUMPLIDA",IF(AND(ISNUMBER(L1048),ISNUMBER(INDIRECT("FECHA_"&amp;$B1048,1))), IF(L1048&lt;=INDIRECT("FECHA_"&amp;$B1048,1),"INCUMPLIDA","PROCESO"), "VERIFICAR FECHA")),"SIN VALOR AVANCE")</f>
        <v>PROCESO</v>
      </c>
    </row>
    <row r="1049" spans="1:17" ht="300.75">
      <c r="A1049" s="75" t="s">
        <v>938</v>
      </c>
      <c r="B1049" s="61" t="s">
        <v>1793</v>
      </c>
      <c r="C1049" s="503"/>
      <c r="D1049" s="503"/>
      <c r="E1049" s="504"/>
      <c r="F1049" s="504"/>
      <c r="G1049" s="63" t="s">
        <v>781</v>
      </c>
      <c r="H1049" s="50" t="s">
        <v>782</v>
      </c>
      <c r="I1049" s="50" t="s">
        <v>813</v>
      </c>
      <c r="J1049" s="74">
        <v>2</v>
      </c>
      <c r="K1049" s="82">
        <v>46024</v>
      </c>
      <c r="L1049" s="82">
        <v>46660</v>
      </c>
      <c r="M1049" s="211">
        <f t="shared" si="50"/>
        <v>90.857142857142861</v>
      </c>
      <c r="N1049" s="69">
        <v>0</v>
      </c>
      <c r="O1049" s="71" t="s">
        <v>2445</v>
      </c>
      <c r="P1049" s="51">
        <f t="shared" si="49"/>
        <v>0</v>
      </c>
      <c r="Q1049" s="66" t="str" cm="1">
        <f t="array" aca="1" ref="Q1049" ca="1">IF(ISNUMBER(P1049),IF(P1049=100%,"CUMPLIDA",IF(AND(ISNUMBER(L1049),ISNUMBER(INDIRECT("FECHA_"&amp;$B1049,1))), IF(L1049&lt;=INDIRECT("FECHA_"&amp;$B1049,1),"INCUMPLIDA","PROCESO"), "VERIFICAR FECHA")),"SIN VALOR AVANCE")</f>
        <v>PROCESO</v>
      </c>
    </row>
    <row r="1050" spans="1:17" ht="315.75">
      <c r="A1050" s="75" t="s">
        <v>938</v>
      </c>
      <c r="B1050" s="61" t="s">
        <v>1793</v>
      </c>
      <c r="C1050" s="503" t="s">
        <v>2490</v>
      </c>
      <c r="D1050" s="503" t="s">
        <v>2447</v>
      </c>
      <c r="E1050" s="504" t="s">
        <v>2491</v>
      </c>
      <c r="F1050" s="505" t="s">
        <v>2492</v>
      </c>
      <c r="G1050" s="506" t="s">
        <v>2450</v>
      </c>
      <c r="H1050" s="81" t="s">
        <v>2451</v>
      </c>
      <c r="I1050" s="50" t="s">
        <v>2452</v>
      </c>
      <c r="J1050" s="69">
        <v>1</v>
      </c>
      <c r="K1050" s="70">
        <v>45078</v>
      </c>
      <c r="L1050" s="70">
        <v>45869</v>
      </c>
      <c r="M1050" s="211">
        <f t="shared" si="50"/>
        <v>113</v>
      </c>
      <c r="N1050" s="394">
        <v>1</v>
      </c>
      <c r="O1050" s="50" t="s">
        <v>2453</v>
      </c>
      <c r="P1050" s="51">
        <f t="shared" si="49"/>
        <v>1</v>
      </c>
      <c r="Q1050" s="66" t="str" cm="1">
        <f t="array" aca="1" ref="Q1050" ca="1">IF(ISNUMBER(P1050),IF(P1050=100%,"CUMPLIDA",IF(AND(ISNUMBER(L1050),ISNUMBER(INDIRECT("FECHA_"&amp;$B1050,1))), IF(L1050&lt;=INDIRECT("FECHA_"&amp;$B1050,1),"INCUMPLIDA","PROCESO"), "VERIFICAR FECHA")),"SIN VALOR AVANCE")</f>
        <v>CUMPLIDA</v>
      </c>
    </row>
    <row r="1051" spans="1:17" ht="255.75">
      <c r="A1051" s="75" t="s">
        <v>938</v>
      </c>
      <c r="B1051" s="61" t="s">
        <v>1793</v>
      </c>
      <c r="C1051" s="503"/>
      <c r="D1051" s="503"/>
      <c r="E1051" s="504"/>
      <c r="F1051" s="505"/>
      <c r="G1051" s="506"/>
      <c r="H1051" s="50" t="s">
        <v>2454</v>
      </c>
      <c r="I1051" s="50" t="s">
        <v>2455</v>
      </c>
      <c r="J1051" s="69">
        <v>1</v>
      </c>
      <c r="K1051" s="70">
        <v>45665</v>
      </c>
      <c r="L1051" s="70">
        <v>46081</v>
      </c>
      <c r="M1051" s="211">
        <f t="shared" si="50"/>
        <v>59.428571428571431</v>
      </c>
      <c r="N1051" s="69">
        <v>0.22</v>
      </c>
      <c r="O1051" s="50" t="s">
        <v>2456</v>
      </c>
      <c r="P1051" s="51">
        <f t="shared" si="49"/>
        <v>0.22</v>
      </c>
      <c r="Q1051" s="66" t="str" cm="1">
        <f t="array" aca="1" ref="Q1051" ca="1">IF(ISNUMBER(P1051),IF(P1051=100%,"CUMPLIDA",IF(AND(ISNUMBER(L1051),ISNUMBER(INDIRECT("FECHA_"&amp;$B1051,1))), IF(L1051&lt;=INDIRECT("FECHA_"&amp;$B1051,1),"INCUMPLIDA","PROCESO"), "VERIFICAR FECHA")),"SIN VALOR AVANCE")</f>
        <v>PROCESO</v>
      </c>
    </row>
    <row r="1052" spans="1:17" ht="270.75">
      <c r="A1052" s="75" t="s">
        <v>938</v>
      </c>
      <c r="B1052" s="61" t="s">
        <v>1793</v>
      </c>
      <c r="C1052" s="503"/>
      <c r="D1052" s="503"/>
      <c r="E1052" s="504"/>
      <c r="F1052" s="505"/>
      <c r="G1052" s="506"/>
      <c r="H1052" s="81" t="s">
        <v>2457</v>
      </c>
      <c r="I1052" s="50" t="s">
        <v>2458</v>
      </c>
      <c r="J1052" s="69">
        <v>1</v>
      </c>
      <c r="K1052" s="70">
        <v>45597</v>
      </c>
      <c r="L1052" s="70">
        <v>45716</v>
      </c>
      <c r="M1052" s="211">
        <f t="shared" si="50"/>
        <v>17</v>
      </c>
      <c r="N1052" s="394">
        <v>1</v>
      </c>
      <c r="O1052" s="50" t="s">
        <v>2459</v>
      </c>
      <c r="P1052" s="51">
        <f t="shared" si="49"/>
        <v>1</v>
      </c>
      <c r="Q1052" s="66" t="str" cm="1">
        <f t="array" aca="1" ref="Q1052" ca="1">IF(ISNUMBER(P1052),IF(P1052=100%,"CUMPLIDA",IF(AND(ISNUMBER(L1052),ISNUMBER(INDIRECT("FECHA_"&amp;$B1052,1))), IF(L1052&lt;=INDIRECT("FECHA_"&amp;$B1052,1),"INCUMPLIDA","PROCESO"), "VERIFICAR FECHA")),"SIN VALOR AVANCE")</f>
        <v>CUMPLIDA</v>
      </c>
    </row>
    <row r="1053" spans="1:17" ht="255.75">
      <c r="A1053" s="75" t="s">
        <v>938</v>
      </c>
      <c r="B1053" s="61" t="s">
        <v>1793</v>
      </c>
      <c r="C1053" s="503" t="s">
        <v>2493</v>
      </c>
      <c r="D1053" s="503" t="s">
        <v>2494</v>
      </c>
      <c r="E1053" s="504" t="s">
        <v>2495</v>
      </c>
      <c r="F1053" s="504" t="s">
        <v>2496</v>
      </c>
      <c r="G1053" s="63" t="s">
        <v>999</v>
      </c>
      <c r="H1053" s="76" t="s">
        <v>2340</v>
      </c>
      <c r="I1053" s="50" t="s">
        <v>2341</v>
      </c>
      <c r="J1053" s="69">
        <v>1</v>
      </c>
      <c r="K1053" s="70">
        <v>44044</v>
      </c>
      <c r="L1053" s="70">
        <v>44196</v>
      </c>
      <c r="M1053" s="211">
        <f t="shared" si="50"/>
        <v>21.714285714285715</v>
      </c>
      <c r="N1053" s="69">
        <v>1</v>
      </c>
      <c r="O1053" s="50" t="s">
        <v>2497</v>
      </c>
      <c r="P1053" s="51">
        <f t="shared" si="49"/>
        <v>1</v>
      </c>
      <c r="Q1053" s="66" t="str" cm="1">
        <f t="array" aca="1" ref="Q1053" ca="1">IF(ISNUMBER(P1053),IF(P1053=100%,"CUMPLIDA",IF(AND(ISNUMBER(L1053),ISNUMBER(INDIRECT("FECHA_"&amp;$B1053,1))), IF(L1053&lt;=INDIRECT("FECHA_"&amp;$B1053,1),"INCUMPLIDA","PROCESO"), "VERIFICAR FECHA")),"SIN VALOR AVANCE")</f>
        <v>CUMPLIDA</v>
      </c>
    </row>
    <row r="1054" spans="1:17" ht="75.75">
      <c r="A1054" s="75" t="s">
        <v>938</v>
      </c>
      <c r="B1054" s="61" t="s">
        <v>1793</v>
      </c>
      <c r="C1054" s="503"/>
      <c r="D1054" s="503"/>
      <c r="E1054" s="504"/>
      <c r="F1054" s="504"/>
      <c r="G1054" s="496" t="s">
        <v>999</v>
      </c>
      <c r="H1054" s="50" t="s">
        <v>944</v>
      </c>
      <c r="I1054" s="50" t="s">
        <v>945</v>
      </c>
      <c r="J1054" s="74">
        <v>1</v>
      </c>
      <c r="K1054" s="70">
        <v>45231</v>
      </c>
      <c r="L1054" s="70">
        <v>45504</v>
      </c>
      <c r="M1054" s="211">
        <f t="shared" si="50"/>
        <v>39</v>
      </c>
      <c r="N1054" s="69">
        <v>1</v>
      </c>
      <c r="O1054" s="71" t="s">
        <v>2426</v>
      </c>
      <c r="P1054" s="51">
        <f t="shared" si="49"/>
        <v>1</v>
      </c>
      <c r="Q1054" s="66" t="str" cm="1">
        <f t="array" aca="1" ref="Q1054" ca="1">IF(ISNUMBER(P1054),IF(P1054=100%,"CUMPLIDA",IF(AND(ISNUMBER(L1054),ISNUMBER(INDIRECT("FECHA_"&amp;$B1054,1))), IF(L1054&lt;=INDIRECT("FECHA_"&amp;$B1054,1),"INCUMPLIDA","PROCESO"), "VERIFICAR FECHA")),"SIN VALOR AVANCE")</f>
        <v>CUMPLIDA</v>
      </c>
    </row>
    <row r="1055" spans="1:17" ht="330.75">
      <c r="A1055" s="75" t="s">
        <v>938</v>
      </c>
      <c r="B1055" s="61" t="s">
        <v>1793</v>
      </c>
      <c r="C1055" s="503"/>
      <c r="D1055" s="503"/>
      <c r="E1055" s="504"/>
      <c r="F1055" s="504"/>
      <c r="G1055" s="496"/>
      <c r="H1055" s="50" t="s">
        <v>947</v>
      </c>
      <c r="I1055" s="50" t="s">
        <v>948</v>
      </c>
      <c r="J1055" s="74">
        <v>1</v>
      </c>
      <c r="K1055" s="70">
        <v>45231</v>
      </c>
      <c r="L1055" s="70">
        <v>45504</v>
      </c>
      <c r="M1055" s="211">
        <f t="shared" si="50"/>
        <v>39</v>
      </c>
      <c r="N1055" s="69">
        <v>1</v>
      </c>
      <c r="O1055" s="71" t="s">
        <v>2464</v>
      </c>
      <c r="P1055" s="51">
        <f t="shared" si="49"/>
        <v>1</v>
      </c>
      <c r="Q1055" s="66" t="str" cm="1">
        <f t="array" aca="1" ref="Q1055" ca="1">IF(ISNUMBER(P1055),IF(P1055=100%,"CUMPLIDA",IF(AND(ISNUMBER(L1055),ISNUMBER(INDIRECT("FECHA_"&amp;$B1055,1))), IF(L1055&lt;=INDIRECT("FECHA_"&amp;$B1055,1),"INCUMPLIDA","PROCESO"), "VERIFICAR FECHA")),"SIN VALOR AVANCE")</f>
        <v>CUMPLIDA</v>
      </c>
    </row>
    <row r="1056" spans="1:17" ht="165.75">
      <c r="A1056" s="75" t="s">
        <v>938</v>
      </c>
      <c r="B1056" s="61" t="s">
        <v>1793</v>
      </c>
      <c r="C1056" s="503"/>
      <c r="D1056" s="503"/>
      <c r="E1056" s="504"/>
      <c r="F1056" s="504"/>
      <c r="G1056" s="63" t="s">
        <v>950</v>
      </c>
      <c r="H1056" s="50" t="s">
        <v>760</v>
      </c>
      <c r="I1056" s="50" t="s">
        <v>761</v>
      </c>
      <c r="J1056" s="74">
        <v>1</v>
      </c>
      <c r="K1056" s="82">
        <v>45323</v>
      </c>
      <c r="L1056" s="82">
        <v>45747</v>
      </c>
      <c r="M1056" s="211">
        <f t="shared" si="50"/>
        <v>60.571428571428569</v>
      </c>
      <c r="N1056" s="69">
        <v>1</v>
      </c>
      <c r="O1056" s="71" t="s">
        <v>2465</v>
      </c>
      <c r="P1056" s="51">
        <f t="shared" si="49"/>
        <v>1</v>
      </c>
      <c r="Q1056" s="66" t="str" cm="1">
        <f t="array" aca="1" ref="Q1056" ca="1">IF(ISNUMBER(P1056),IF(P1056=100%,"CUMPLIDA",IF(AND(ISNUMBER(L1056),ISNUMBER(INDIRECT("FECHA_"&amp;$B1056,1))), IF(L1056&lt;=INDIRECT("FECHA_"&amp;$B1056,1),"INCUMPLIDA","PROCESO"), "VERIFICAR FECHA")),"SIN VALOR AVANCE")</f>
        <v>CUMPLIDA</v>
      </c>
    </row>
    <row r="1057" spans="1:17" ht="90.75">
      <c r="A1057" s="75" t="s">
        <v>938</v>
      </c>
      <c r="B1057" s="61" t="s">
        <v>1793</v>
      </c>
      <c r="C1057" s="503"/>
      <c r="D1057" s="503"/>
      <c r="E1057" s="504"/>
      <c r="F1057" s="504"/>
      <c r="G1057" s="63" t="s">
        <v>804</v>
      </c>
      <c r="H1057" s="50" t="s">
        <v>804</v>
      </c>
      <c r="I1057" s="50" t="s">
        <v>805</v>
      </c>
      <c r="J1057" s="74">
        <v>1</v>
      </c>
      <c r="K1057" s="82">
        <v>45323</v>
      </c>
      <c r="L1057" s="82">
        <v>45747</v>
      </c>
      <c r="M1057" s="211">
        <f t="shared" si="50"/>
        <v>60.571428571428569</v>
      </c>
      <c r="N1057" s="69">
        <v>1</v>
      </c>
      <c r="O1057" s="71" t="s">
        <v>2488</v>
      </c>
      <c r="P1057" s="51">
        <f t="shared" si="49"/>
        <v>1</v>
      </c>
      <c r="Q1057" s="66" t="str" cm="1">
        <f t="array" aca="1" ref="Q1057" ca="1">IF(ISNUMBER(P1057),IF(P1057=100%,"CUMPLIDA",IF(AND(ISNUMBER(L1057),ISNUMBER(INDIRECT("FECHA_"&amp;$B1057,1))), IF(L1057&lt;=INDIRECT("FECHA_"&amp;$B1057,1),"INCUMPLIDA","PROCESO"), "VERIFICAR FECHA")),"SIN VALOR AVANCE")</f>
        <v>CUMPLIDA</v>
      </c>
    </row>
    <row r="1058" spans="1:17" ht="105.75">
      <c r="A1058" s="75" t="s">
        <v>938</v>
      </c>
      <c r="B1058" s="61" t="s">
        <v>1793</v>
      </c>
      <c r="C1058" s="503"/>
      <c r="D1058" s="503"/>
      <c r="E1058" s="504"/>
      <c r="F1058" s="504"/>
      <c r="G1058" s="63" t="s">
        <v>766</v>
      </c>
      <c r="H1058" s="50" t="s">
        <v>767</v>
      </c>
      <c r="I1058" s="50" t="s">
        <v>768</v>
      </c>
      <c r="J1058" s="74">
        <v>1</v>
      </c>
      <c r="K1058" s="82">
        <v>45231</v>
      </c>
      <c r="L1058" s="82">
        <v>45747</v>
      </c>
      <c r="M1058" s="211">
        <f t="shared" si="50"/>
        <v>73.714285714285708</v>
      </c>
      <c r="N1058" s="69">
        <v>1</v>
      </c>
      <c r="O1058" s="50" t="s">
        <v>2343</v>
      </c>
      <c r="P1058" s="51">
        <f t="shared" si="49"/>
        <v>1</v>
      </c>
      <c r="Q1058" s="66" t="str" cm="1">
        <f t="array" aca="1" ref="Q1058" ca="1">IF(ISNUMBER(P1058),IF(P1058=100%,"CUMPLIDA",IF(AND(ISNUMBER(L1058),ISNUMBER(INDIRECT("FECHA_"&amp;$B1058,1))), IF(L1058&lt;=INDIRECT("FECHA_"&amp;$B1058,1),"INCUMPLIDA","PROCESO"), "VERIFICAR FECHA")),"SIN VALOR AVANCE")</f>
        <v>CUMPLIDA</v>
      </c>
    </row>
    <row r="1059" spans="1:17" ht="165.75">
      <c r="A1059" s="75" t="s">
        <v>938</v>
      </c>
      <c r="B1059" s="61" t="s">
        <v>1793</v>
      </c>
      <c r="C1059" s="503"/>
      <c r="D1059" s="503"/>
      <c r="E1059" s="504"/>
      <c r="F1059" s="504"/>
      <c r="G1059" s="63" t="s">
        <v>769</v>
      </c>
      <c r="H1059" s="50" t="s">
        <v>769</v>
      </c>
      <c r="I1059" s="50" t="s">
        <v>2344</v>
      </c>
      <c r="J1059" s="74">
        <v>1</v>
      </c>
      <c r="K1059" s="82">
        <v>45323</v>
      </c>
      <c r="L1059" s="82">
        <v>45747</v>
      </c>
      <c r="M1059" s="211">
        <f t="shared" si="50"/>
        <v>60.571428571428569</v>
      </c>
      <c r="N1059" s="69">
        <v>1</v>
      </c>
      <c r="O1059" s="71" t="s">
        <v>2465</v>
      </c>
      <c r="P1059" s="51">
        <f t="shared" ref="P1059:P1122" si="51">N1059/J1059</f>
        <v>1</v>
      </c>
      <c r="Q1059" s="66" t="str" cm="1">
        <f t="array" aca="1" ref="Q1059" ca="1">IF(ISNUMBER(P1059),IF(P1059=100%,"CUMPLIDA",IF(AND(ISNUMBER(L1059),ISNUMBER(INDIRECT("FECHA_"&amp;$B1059,1))), IF(L1059&lt;=INDIRECT("FECHA_"&amp;$B1059,1),"INCUMPLIDA","PROCESO"), "VERIFICAR FECHA")),"SIN VALOR AVANCE")</f>
        <v>CUMPLIDA</v>
      </c>
    </row>
    <row r="1060" spans="1:17" ht="90.75">
      <c r="A1060" s="75" t="s">
        <v>938</v>
      </c>
      <c r="B1060" s="61" t="s">
        <v>1793</v>
      </c>
      <c r="C1060" s="503"/>
      <c r="D1060" s="503"/>
      <c r="E1060" s="504"/>
      <c r="F1060" s="504"/>
      <c r="G1060" s="63" t="s">
        <v>2430</v>
      </c>
      <c r="H1060" s="50" t="s">
        <v>2430</v>
      </c>
      <c r="I1060" s="50" t="s">
        <v>771</v>
      </c>
      <c r="J1060" s="74">
        <v>1</v>
      </c>
      <c r="K1060" s="82">
        <v>45231</v>
      </c>
      <c r="L1060" s="82">
        <v>45747</v>
      </c>
      <c r="M1060" s="211">
        <f t="shared" si="50"/>
        <v>73.714285714285708</v>
      </c>
      <c r="N1060" s="69">
        <v>1</v>
      </c>
      <c r="O1060" s="71" t="s">
        <v>2488</v>
      </c>
      <c r="P1060" s="51">
        <f t="shared" si="51"/>
        <v>1</v>
      </c>
      <c r="Q1060" s="66" t="str" cm="1">
        <f t="array" aca="1" ref="Q1060" ca="1">IF(ISNUMBER(P1060),IF(P1060=100%,"CUMPLIDA",IF(AND(ISNUMBER(L1060),ISNUMBER(INDIRECT("FECHA_"&amp;$B1060,1))), IF(L1060&lt;=INDIRECT("FECHA_"&amp;$B1060,1),"INCUMPLIDA","PROCESO"), "VERIFICAR FECHA")),"SIN VALOR AVANCE")</f>
        <v>CUMPLIDA</v>
      </c>
    </row>
    <row r="1061" spans="1:17" ht="255.75">
      <c r="A1061" s="75" t="s">
        <v>938</v>
      </c>
      <c r="B1061" s="61" t="s">
        <v>1793</v>
      </c>
      <c r="C1061" s="503"/>
      <c r="D1061" s="503"/>
      <c r="E1061" s="504"/>
      <c r="F1061" s="504"/>
      <c r="G1061" s="63" t="s">
        <v>2431</v>
      </c>
      <c r="H1061" s="50" t="s">
        <v>2431</v>
      </c>
      <c r="I1061" s="50" t="s">
        <v>1073</v>
      </c>
      <c r="J1061" s="74">
        <v>1</v>
      </c>
      <c r="K1061" s="82">
        <v>45231</v>
      </c>
      <c r="L1061" s="82">
        <v>45808</v>
      </c>
      <c r="M1061" s="211">
        <f t="shared" si="50"/>
        <v>82.428571428571431</v>
      </c>
      <c r="N1061" s="69">
        <v>1</v>
      </c>
      <c r="O1061" s="71" t="s">
        <v>2442</v>
      </c>
      <c r="P1061" s="51">
        <f t="shared" si="51"/>
        <v>1</v>
      </c>
      <c r="Q1061" s="66" t="str" cm="1">
        <f t="array" aca="1" ref="Q1061" ca="1">IF(ISNUMBER(P1061),IF(P1061=100%,"CUMPLIDA",IF(AND(ISNUMBER(L1061),ISNUMBER(INDIRECT("FECHA_"&amp;$B1061,1))), IF(L1061&lt;=INDIRECT("FECHA_"&amp;$B1061,1),"INCUMPLIDA","PROCESO"), "VERIFICAR FECHA")),"SIN VALOR AVANCE")</f>
        <v>CUMPLIDA</v>
      </c>
    </row>
    <row r="1062" spans="1:17" ht="180.75">
      <c r="A1062" s="75" t="s">
        <v>938</v>
      </c>
      <c r="B1062" s="61" t="s">
        <v>1793</v>
      </c>
      <c r="C1062" s="503"/>
      <c r="D1062" s="503"/>
      <c r="E1062" s="504"/>
      <c r="F1062" s="504"/>
      <c r="G1062" s="63" t="s">
        <v>169</v>
      </c>
      <c r="H1062" s="50" t="s">
        <v>775</v>
      </c>
      <c r="I1062" s="50" t="s">
        <v>776</v>
      </c>
      <c r="J1062" s="74">
        <v>7</v>
      </c>
      <c r="K1062" s="82">
        <v>46024</v>
      </c>
      <c r="L1062" s="82">
        <v>46660</v>
      </c>
      <c r="M1062" s="211">
        <f t="shared" si="50"/>
        <v>90.857142857142861</v>
      </c>
      <c r="N1062" s="69">
        <v>0</v>
      </c>
      <c r="O1062" s="71" t="s">
        <v>2467</v>
      </c>
      <c r="P1062" s="51">
        <f t="shared" si="51"/>
        <v>0</v>
      </c>
      <c r="Q1062" s="66" t="str" cm="1">
        <f t="array" aca="1" ref="Q1062" ca="1">IF(ISNUMBER(P1062),IF(P1062=100%,"CUMPLIDA",IF(AND(ISNUMBER(L1062),ISNUMBER(INDIRECT("FECHA_"&amp;$B1062,1))), IF(L1062&lt;=INDIRECT("FECHA_"&amp;$B1062,1),"INCUMPLIDA","PROCESO"), "VERIFICAR FECHA")),"SIN VALOR AVANCE")</f>
        <v>PROCESO</v>
      </c>
    </row>
    <row r="1063" spans="1:17" ht="180.75">
      <c r="A1063" s="75" t="s">
        <v>938</v>
      </c>
      <c r="B1063" s="61" t="s">
        <v>1793</v>
      </c>
      <c r="C1063" s="503"/>
      <c r="D1063" s="503"/>
      <c r="E1063" s="504"/>
      <c r="F1063" s="504"/>
      <c r="G1063" s="63" t="s">
        <v>778</v>
      </c>
      <c r="H1063" s="50" t="s">
        <v>779</v>
      </c>
      <c r="I1063" s="50" t="s">
        <v>780</v>
      </c>
      <c r="J1063" s="74">
        <v>1</v>
      </c>
      <c r="K1063" s="82">
        <v>46024</v>
      </c>
      <c r="L1063" s="82">
        <v>46660</v>
      </c>
      <c r="M1063" s="211">
        <f t="shared" si="50"/>
        <v>90.857142857142861</v>
      </c>
      <c r="N1063" s="69">
        <v>0</v>
      </c>
      <c r="O1063" s="71" t="s">
        <v>2444</v>
      </c>
      <c r="P1063" s="51">
        <f t="shared" si="51"/>
        <v>0</v>
      </c>
      <c r="Q1063" s="66" t="str" cm="1">
        <f t="array" aca="1" ref="Q1063" ca="1">IF(ISNUMBER(P1063),IF(P1063=100%,"CUMPLIDA",IF(AND(ISNUMBER(L1063),ISNUMBER(INDIRECT("FECHA_"&amp;$B1063,1))), IF(L1063&lt;=INDIRECT("FECHA_"&amp;$B1063,1),"INCUMPLIDA","PROCESO"), "VERIFICAR FECHA")),"SIN VALOR AVANCE")</f>
        <v>PROCESO</v>
      </c>
    </row>
    <row r="1064" spans="1:17" ht="300.75">
      <c r="A1064" s="75" t="s">
        <v>938</v>
      </c>
      <c r="B1064" s="61" t="s">
        <v>1793</v>
      </c>
      <c r="C1064" s="503"/>
      <c r="D1064" s="503"/>
      <c r="E1064" s="504"/>
      <c r="F1064" s="504"/>
      <c r="G1064" s="63" t="s">
        <v>781</v>
      </c>
      <c r="H1064" s="50" t="s">
        <v>782</v>
      </c>
      <c r="I1064" s="50" t="s">
        <v>813</v>
      </c>
      <c r="J1064" s="74">
        <v>2</v>
      </c>
      <c r="K1064" s="82">
        <v>46024</v>
      </c>
      <c r="L1064" s="82">
        <v>46660</v>
      </c>
      <c r="M1064" s="211">
        <f t="shared" si="50"/>
        <v>90.857142857142861</v>
      </c>
      <c r="N1064" s="69">
        <v>0</v>
      </c>
      <c r="O1064" s="71" t="s">
        <v>2445</v>
      </c>
      <c r="P1064" s="51">
        <f t="shared" si="51"/>
        <v>0</v>
      </c>
      <c r="Q1064" s="66" t="str" cm="1">
        <f t="array" aca="1" ref="Q1064" ca="1">IF(ISNUMBER(P1064),IF(P1064=100%,"CUMPLIDA",IF(AND(ISNUMBER(L1064),ISNUMBER(INDIRECT("FECHA_"&amp;$B1064,1))), IF(L1064&lt;=INDIRECT("FECHA_"&amp;$B1064,1),"INCUMPLIDA","PROCESO"), "VERIFICAR FECHA")),"SIN VALOR AVANCE")</f>
        <v>PROCESO</v>
      </c>
    </row>
    <row r="1065" spans="1:17" ht="270.75">
      <c r="A1065" s="75" t="s">
        <v>938</v>
      </c>
      <c r="B1065" s="61" t="s">
        <v>1793</v>
      </c>
      <c r="C1065" s="503" t="s">
        <v>2498</v>
      </c>
      <c r="D1065" s="503" t="s">
        <v>2499</v>
      </c>
      <c r="E1065" s="504" t="s">
        <v>2500</v>
      </c>
      <c r="F1065" s="504" t="s">
        <v>2501</v>
      </c>
      <c r="G1065" s="63" t="s">
        <v>999</v>
      </c>
      <c r="H1065" s="76" t="s">
        <v>2340</v>
      </c>
      <c r="I1065" s="50" t="s">
        <v>2341</v>
      </c>
      <c r="J1065" s="69">
        <v>1</v>
      </c>
      <c r="K1065" s="70">
        <v>44044</v>
      </c>
      <c r="L1065" s="70">
        <v>44196</v>
      </c>
      <c r="M1065" s="211">
        <f t="shared" si="50"/>
        <v>21.714285714285715</v>
      </c>
      <c r="N1065" s="69">
        <v>1</v>
      </c>
      <c r="O1065" s="50" t="s">
        <v>2502</v>
      </c>
      <c r="P1065" s="51">
        <f t="shared" si="51"/>
        <v>1</v>
      </c>
      <c r="Q1065" s="66" t="str" cm="1">
        <f t="array" aca="1" ref="Q1065" ca="1">IF(ISNUMBER(P1065),IF(P1065=100%,"CUMPLIDA",IF(AND(ISNUMBER(L1065),ISNUMBER(INDIRECT("FECHA_"&amp;$B1065,1))), IF(L1065&lt;=INDIRECT("FECHA_"&amp;$B1065,1),"INCUMPLIDA","PROCESO"), "VERIFICAR FECHA")),"SIN VALOR AVANCE")</f>
        <v>CUMPLIDA</v>
      </c>
    </row>
    <row r="1066" spans="1:17" ht="75.75">
      <c r="A1066" s="75" t="s">
        <v>938</v>
      </c>
      <c r="B1066" s="61" t="s">
        <v>1793</v>
      </c>
      <c r="C1066" s="503"/>
      <c r="D1066" s="503"/>
      <c r="E1066" s="504"/>
      <c r="F1066" s="504"/>
      <c r="G1066" s="496" t="s">
        <v>999</v>
      </c>
      <c r="H1066" s="50" t="s">
        <v>944</v>
      </c>
      <c r="I1066" s="50" t="s">
        <v>945</v>
      </c>
      <c r="J1066" s="74">
        <v>1</v>
      </c>
      <c r="K1066" s="70">
        <v>45231</v>
      </c>
      <c r="L1066" s="70">
        <v>45504</v>
      </c>
      <c r="M1066" s="211">
        <f t="shared" si="50"/>
        <v>39</v>
      </c>
      <c r="N1066" s="69">
        <v>1</v>
      </c>
      <c r="O1066" s="71" t="s">
        <v>2426</v>
      </c>
      <c r="P1066" s="51">
        <f t="shared" si="51"/>
        <v>1</v>
      </c>
      <c r="Q1066" s="66" t="str" cm="1">
        <f t="array" aca="1" ref="Q1066" ca="1">IF(ISNUMBER(P1066),IF(P1066=100%,"CUMPLIDA",IF(AND(ISNUMBER(L1066),ISNUMBER(INDIRECT("FECHA_"&amp;$B1066,1))), IF(L1066&lt;=INDIRECT("FECHA_"&amp;$B1066,1),"INCUMPLIDA","PROCESO"), "VERIFICAR FECHA")),"SIN VALOR AVANCE")</f>
        <v>CUMPLIDA</v>
      </c>
    </row>
    <row r="1067" spans="1:17" ht="330.75">
      <c r="A1067" s="75" t="s">
        <v>938</v>
      </c>
      <c r="B1067" s="61" t="s">
        <v>1793</v>
      </c>
      <c r="C1067" s="503"/>
      <c r="D1067" s="503"/>
      <c r="E1067" s="504"/>
      <c r="F1067" s="504"/>
      <c r="G1067" s="496"/>
      <c r="H1067" s="50" t="s">
        <v>947</v>
      </c>
      <c r="I1067" s="50" t="s">
        <v>948</v>
      </c>
      <c r="J1067" s="74">
        <v>1</v>
      </c>
      <c r="K1067" s="70">
        <v>45231</v>
      </c>
      <c r="L1067" s="70">
        <v>45504</v>
      </c>
      <c r="M1067" s="211">
        <f t="shared" si="50"/>
        <v>39</v>
      </c>
      <c r="N1067" s="69">
        <v>1</v>
      </c>
      <c r="O1067" s="71" t="s">
        <v>2464</v>
      </c>
      <c r="P1067" s="51">
        <f t="shared" si="51"/>
        <v>1</v>
      </c>
      <c r="Q1067" s="66" t="str" cm="1">
        <f t="array" aca="1" ref="Q1067" ca="1">IF(ISNUMBER(P1067),IF(P1067=100%,"CUMPLIDA",IF(AND(ISNUMBER(L1067),ISNUMBER(INDIRECT("FECHA_"&amp;$B1067,1))), IF(L1067&lt;=INDIRECT("FECHA_"&amp;$B1067,1),"INCUMPLIDA","PROCESO"), "VERIFICAR FECHA")),"SIN VALOR AVANCE")</f>
        <v>CUMPLIDA</v>
      </c>
    </row>
    <row r="1068" spans="1:17" ht="165.75">
      <c r="A1068" s="75" t="s">
        <v>938</v>
      </c>
      <c r="B1068" s="61" t="s">
        <v>1793</v>
      </c>
      <c r="C1068" s="503"/>
      <c r="D1068" s="503"/>
      <c r="E1068" s="504"/>
      <c r="F1068" s="504"/>
      <c r="G1068" s="63" t="s">
        <v>950</v>
      </c>
      <c r="H1068" s="50" t="s">
        <v>760</v>
      </c>
      <c r="I1068" s="50" t="s">
        <v>761</v>
      </c>
      <c r="J1068" s="74">
        <v>1</v>
      </c>
      <c r="K1068" s="82">
        <v>45323</v>
      </c>
      <c r="L1068" s="82">
        <v>45747</v>
      </c>
      <c r="M1068" s="211">
        <f t="shared" si="50"/>
        <v>60.571428571428569</v>
      </c>
      <c r="N1068" s="69">
        <v>1</v>
      </c>
      <c r="O1068" s="71" t="s">
        <v>2465</v>
      </c>
      <c r="P1068" s="51">
        <f t="shared" si="51"/>
        <v>1</v>
      </c>
      <c r="Q1068" s="66" t="str" cm="1">
        <f t="array" aca="1" ref="Q1068" ca="1">IF(ISNUMBER(P1068),IF(P1068=100%,"CUMPLIDA",IF(AND(ISNUMBER(L1068),ISNUMBER(INDIRECT("FECHA_"&amp;$B1068,1))), IF(L1068&lt;=INDIRECT("FECHA_"&amp;$B1068,1),"INCUMPLIDA","PROCESO"), "VERIFICAR FECHA")),"SIN VALOR AVANCE")</f>
        <v>CUMPLIDA</v>
      </c>
    </row>
    <row r="1069" spans="1:17" ht="90.75">
      <c r="A1069" s="75" t="s">
        <v>938</v>
      </c>
      <c r="B1069" s="61" t="s">
        <v>1793</v>
      </c>
      <c r="C1069" s="503"/>
      <c r="D1069" s="503"/>
      <c r="E1069" s="504"/>
      <c r="F1069" s="504"/>
      <c r="G1069" s="63" t="s">
        <v>804</v>
      </c>
      <c r="H1069" s="50" t="s">
        <v>804</v>
      </c>
      <c r="I1069" s="50" t="s">
        <v>805</v>
      </c>
      <c r="J1069" s="74">
        <v>1</v>
      </c>
      <c r="K1069" s="82">
        <v>45323</v>
      </c>
      <c r="L1069" s="82">
        <v>45747</v>
      </c>
      <c r="M1069" s="211">
        <f t="shared" si="50"/>
        <v>60.571428571428569</v>
      </c>
      <c r="N1069" s="69">
        <v>1</v>
      </c>
      <c r="O1069" s="71" t="s">
        <v>2488</v>
      </c>
      <c r="P1069" s="51">
        <f t="shared" si="51"/>
        <v>1</v>
      </c>
      <c r="Q1069" s="66" t="str" cm="1">
        <f t="array" aca="1" ref="Q1069" ca="1">IF(ISNUMBER(P1069),IF(P1069=100%,"CUMPLIDA",IF(AND(ISNUMBER(L1069),ISNUMBER(INDIRECT("FECHA_"&amp;$B1069,1))), IF(L1069&lt;=INDIRECT("FECHA_"&amp;$B1069,1),"INCUMPLIDA","PROCESO"), "VERIFICAR FECHA")),"SIN VALOR AVANCE")</f>
        <v>CUMPLIDA</v>
      </c>
    </row>
    <row r="1070" spans="1:17" ht="105.75">
      <c r="A1070" s="75" t="s">
        <v>938</v>
      </c>
      <c r="B1070" s="61" t="s">
        <v>1793</v>
      </c>
      <c r="C1070" s="503"/>
      <c r="D1070" s="503"/>
      <c r="E1070" s="504"/>
      <c r="F1070" s="504"/>
      <c r="G1070" s="63" t="s">
        <v>766</v>
      </c>
      <c r="H1070" s="50" t="s">
        <v>767</v>
      </c>
      <c r="I1070" s="50" t="s">
        <v>768</v>
      </c>
      <c r="J1070" s="74">
        <v>1</v>
      </c>
      <c r="K1070" s="82">
        <v>45231</v>
      </c>
      <c r="L1070" s="82">
        <v>45747</v>
      </c>
      <c r="M1070" s="211">
        <f t="shared" si="50"/>
        <v>73.714285714285708</v>
      </c>
      <c r="N1070" s="69">
        <v>1</v>
      </c>
      <c r="O1070" s="50" t="s">
        <v>2343</v>
      </c>
      <c r="P1070" s="51">
        <f t="shared" si="51"/>
        <v>1</v>
      </c>
      <c r="Q1070" s="66" t="str" cm="1">
        <f t="array" aca="1" ref="Q1070" ca="1">IF(ISNUMBER(P1070),IF(P1070=100%,"CUMPLIDA",IF(AND(ISNUMBER(L1070),ISNUMBER(INDIRECT("FECHA_"&amp;$B1070,1))), IF(L1070&lt;=INDIRECT("FECHA_"&amp;$B1070,1),"INCUMPLIDA","PROCESO"), "VERIFICAR FECHA")),"SIN VALOR AVANCE")</f>
        <v>CUMPLIDA</v>
      </c>
    </row>
    <row r="1071" spans="1:17" ht="165.75">
      <c r="A1071" s="75" t="s">
        <v>938</v>
      </c>
      <c r="B1071" s="61" t="s">
        <v>1793</v>
      </c>
      <c r="C1071" s="503"/>
      <c r="D1071" s="503"/>
      <c r="E1071" s="504"/>
      <c r="F1071" s="504"/>
      <c r="G1071" s="63" t="s">
        <v>769</v>
      </c>
      <c r="H1071" s="50" t="s">
        <v>769</v>
      </c>
      <c r="I1071" s="50" t="s">
        <v>2344</v>
      </c>
      <c r="J1071" s="74">
        <v>1</v>
      </c>
      <c r="K1071" s="82">
        <v>45323</v>
      </c>
      <c r="L1071" s="82">
        <v>45747</v>
      </c>
      <c r="M1071" s="211">
        <f t="shared" si="50"/>
        <v>60.571428571428569</v>
      </c>
      <c r="N1071" s="69">
        <v>1</v>
      </c>
      <c r="O1071" s="71" t="s">
        <v>2465</v>
      </c>
      <c r="P1071" s="51">
        <f t="shared" si="51"/>
        <v>1</v>
      </c>
      <c r="Q1071" s="66" t="str" cm="1">
        <f t="array" aca="1" ref="Q1071" ca="1">IF(ISNUMBER(P1071),IF(P1071=100%,"CUMPLIDA",IF(AND(ISNUMBER(L1071),ISNUMBER(INDIRECT("FECHA_"&amp;$B1071,1))), IF(L1071&lt;=INDIRECT("FECHA_"&amp;$B1071,1),"INCUMPLIDA","PROCESO"), "VERIFICAR FECHA")),"SIN VALOR AVANCE")</f>
        <v>CUMPLIDA</v>
      </c>
    </row>
    <row r="1072" spans="1:17" ht="90.75">
      <c r="A1072" s="75" t="s">
        <v>938</v>
      </c>
      <c r="B1072" s="61" t="s">
        <v>1793</v>
      </c>
      <c r="C1072" s="503"/>
      <c r="D1072" s="503"/>
      <c r="E1072" s="504"/>
      <c r="F1072" s="504"/>
      <c r="G1072" s="63" t="s">
        <v>2430</v>
      </c>
      <c r="H1072" s="50" t="s">
        <v>2430</v>
      </c>
      <c r="I1072" s="50" t="s">
        <v>771</v>
      </c>
      <c r="J1072" s="74">
        <v>1</v>
      </c>
      <c r="K1072" s="82">
        <v>45231</v>
      </c>
      <c r="L1072" s="82">
        <v>45747</v>
      </c>
      <c r="M1072" s="211">
        <f t="shared" si="50"/>
        <v>73.714285714285708</v>
      </c>
      <c r="N1072" s="69">
        <v>1</v>
      </c>
      <c r="O1072" s="71" t="s">
        <v>2488</v>
      </c>
      <c r="P1072" s="51">
        <f t="shared" si="51"/>
        <v>1</v>
      </c>
      <c r="Q1072" s="66" t="str" cm="1">
        <f t="array" aca="1" ref="Q1072" ca="1">IF(ISNUMBER(P1072),IF(P1072=100%,"CUMPLIDA",IF(AND(ISNUMBER(L1072),ISNUMBER(INDIRECT("FECHA_"&amp;$B1072,1))), IF(L1072&lt;=INDIRECT("FECHA_"&amp;$B1072,1),"INCUMPLIDA","PROCESO"), "VERIFICAR FECHA")),"SIN VALOR AVANCE")</f>
        <v>CUMPLIDA</v>
      </c>
    </row>
    <row r="1073" spans="1:17" ht="240.75">
      <c r="A1073" s="75" t="s">
        <v>938</v>
      </c>
      <c r="B1073" s="61" t="s">
        <v>1793</v>
      </c>
      <c r="C1073" s="503"/>
      <c r="D1073" s="503"/>
      <c r="E1073" s="504"/>
      <c r="F1073" s="504"/>
      <c r="G1073" s="63" t="s">
        <v>2431</v>
      </c>
      <c r="H1073" s="50" t="s">
        <v>2431</v>
      </c>
      <c r="I1073" s="50" t="s">
        <v>1073</v>
      </c>
      <c r="J1073" s="74">
        <v>1</v>
      </c>
      <c r="K1073" s="82">
        <v>45231</v>
      </c>
      <c r="L1073" s="82">
        <v>45808</v>
      </c>
      <c r="M1073" s="211">
        <f t="shared" si="50"/>
        <v>82.428571428571431</v>
      </c>
      <c r="N1073" s="69">
        <v>1</v>
      </c>
      <c r="O1073" s="71" t="s">
        <v>2473</v>
      </c>
      <c r="P1073" s="51">
        <f t="shared" si="51"/>
        <v>1</v>
      </c>
      <c r="Q1073" s="66" t="str" cm="1">
        <f t="array" aca="1" ref="Q1073" ca="1">IF(ISNUMBER(P1073),IF(P1073=100%,"CUMPLIDA",IF(AND(ISNUMBER(L1073),ISNUMBER(INDIRECT("FECHA_"&amp;$B1073,1))), IF(L1073&lt;=INDIRECT("FECHA_"&amp;$B1073,1),"INCUMPLIDA","PROCESO"), "VERIFICAR FECHA")),"SIN VALOR AVANCE")</f>
        <v>CUMPLIDA</v>
      </c>
    </row>
    <row r="1074" spans="1:17" ht="180.75">
      <c r="A1074" s="75" t="s">
        <v>938</v>
      </c>
      <c r="B1074" s="61" t="s">
        <v>1793</v>
      </c>
      <c r="C1074" s="503"/>
      <c r="D1074" s="503"/>
      <c r="E1074" s="504"/>
      <c r="F1074" s="504"/>
      <c r="G1074" s="63" t="s">
        <v>169</v>
      </c>
      <c r="H1074" s="50" t="s">
        <v>775</v>
      </c>
      <c r="I1074" s="50" t="s">
        <v>776</v>
      </c>
      <c r="J1074" s="74">
        <v>7</v>
      </c>
      <c r="K1074" s="82">
        <v>46024</v>
      </c>
      <c r="L1074" s="82">
        <v>46660</v>
      </c>
      <c r="M1074" s="211">
        <f t="shared" si="50"/>
        <v>90.857142857142861</v>
      </c>
      <c r="N1074" s="69">
        <v>0</v>
      </c>
      <c r="O1074" s="71" t="s">
        <v>2467</v>
      </c>
      <c r="P1074" s="51">
        <f t="shared" si="51"/>
        <v>0</v>
      </c>
      <c r="Q1074" s="66" t="str" cm="1">
        <f t="array" aca="1" ref="Q1074" ca="1">IF(ISNUMBER(P1074),IF(P1074=100%,"CUMPLIDA",IF(AND(ISNUMBER(L1074),ISNUMBER(INDIRECT("FECHA_"&amp;$B1074,1))), IF(L1074&lt;=INDIRECT("FECHA_"&amp;$B1074,1),"INCUMPLIDA","PROCESO"), "VERIFICAR FECHA")),"SIN VALOR AVANCE")</f>
        <v>PROCESO</v>
      </c>
    </row>
    <row r="1075" spans="1:17" ht="165.75">
      <c r="A1075" s="75" t="s">
        <v>938</v>
      </c>
      <c r="B1075" s="61" t="s">
        <v>1793</v>
      </c>
      <c r="C1075" s="503"/>
      <c r="D1075" s="503"/>
      <c r="E1075" s="504"/>
      <c r="F1075" s="504"/>
      <c r="G1075" s="63" t="s">
        <v>778</v>
      </c>
      <c r="H1075" s="50" t="s">
        <v>779</v>
      </c>
      <c r="I1075" s="50" t="s">
        <v>780</v>
      </c>
      <c r="J1075" s="74">
        <v>1</v>
      </c>
      <c r="K1075" s="82">
        <v>46024</v>
      </c>
      <c r="L1075" s="82">
        <v>46660</v>
      </c>
      <c r="M1075" s="211">
        <f t="shared" si="50"/>
        <v>90.857142857142861</v>
      </c>
      <c r="N1075" s="69">
        <v>0</v>
      </c>
      <c r="O1075" s="71" t="s">
        <v>2474</v>
      </c>
      <c r="P1075" s="51">
        <f t="shared" si="51"/>
        <v>0</v>
      </c>
      <c r="Q1075" s="66" t="str" cm="1">
        <f t="array" aca="1" ref="Q1075" ca="1">IF(ISNUMBER(P1075),IF(P1075=100%,"CUMPLIDA",IF(AND(ISNUMBER(L1075),ISNUMBER(INDIRECT("FECHA_"&amp;$B1075,1))), IF(L1075&lt;=INDIRECT("FECHA_"&amp;$B1075,1),"INCUMPLIDA","PROCESO"), "VERIFICAR FECHA")),"SIN VALOR AVANCE")</f>
        <v>PROCESO</v>
      </c>
    </row>
    <row r="1076" spans="1:17" ht="300.75">
      <c r="A1076" s="75" t="s">
        <v>938</v>
      </c>
      <c r="B1076" s="61" t="s">
        <v>1793</v>
      </c>
      <c r="C1076" s="503"/>
      <c r="D1076" s="503"/>
      <c r="E1076" s="504"/>
      <c r="F1076" s="504"/>
      <c r="G1076" s="63" t="s">
        <v>781</v>
      </c>
      <c r="H1076" s="50" t="s">
        <v>782</v>
      </c>
      <c r="I1076" s="50" t="s">
        <v>813</v>
      </c>
      <c r="J1076" s="74">
        <v>2</v>
      </c>
      <c r="K1076" s="82">
        <v>46024</v>
      </c>
      <c r="L1076" s="82">
        <v>46660</v>
      </c>
      <c r="M1076" s="211">
        <f t="shared" si="50"/>
        <v>90.857142857142861</v>
      </c>
      <c r="N1076" s="69">
        <v>0</v>
      </c>
      <c r="O1076" s="71" t="s">
        <v>2445</v>
      </c>
      <c r="P1076" s="51">
        <f t="shared" si="51"/>
        <v>0</v>
      </c>
      <c r="Q1076" s="66" t="str" cm="1">
        <f t="array" aca="1" ref="Q1076" ca="1">IF(ISNUMBER(P1076),IF(P1076=100%,"CUMPLIDA",IF(AND(ISNUMBER(L1076),ISNUMBER(INDIRECT("FECHA_"&amp;$B1076,1))), IF(L1076&lt;=INDIRECT("FECHA_"&amp;$B1076,1),"INCUMPLIDA","PROCESO"), "VERIFICAR FECHA")),"SIN VALOR AVANCE")</f>
        <v>PROCESO</v>
      </c>
    </row>
    <row r="1077" spans="1:17" ht="255.75">
      <c r="A1077" s="75" t="s">
        <v>938</v>
      </c>
      <c r="B1077" s="61" t="s">
        <v>1793</v>
      </c>
      <c r="C1077" s="503" t="s">
        <v>2503</v>
      </c>
      <c r="D1077" s="503" t="s">
        <v>2422</v>
      </c>
      <c r="E1077" s="504" t="s">
        <v>2504</v>
      </c>
      <c r="F1077" s="504" t="s">
        <v>2505</v>
      </c>
      <c r="G1077" s="63" t="s">
        <v>999</v>
      </c>
      <c r="H1077" s="76" t="s">
        <v>2340</v>
      </c>
      <c r="I1077" s="50" t="s">
        <v>2341</v>
      </c>
      <c r="J1077" s="69">
        <v>1</v>
      </c>
      <c r="K1077" s="70">
        <v>44044</v>
      </c>
      <c r="L1077" s="70">
        <v>44196</v>
      </c>
      <c r="M1077" s="211">
        <f t="shared" si="50"/>
        <v>21.714285714285715</v>
      </c>
      <c r="N1077" s="69">
        <v>1</v>
      </c>
      <c r="O1077" s="50" t="s">
        <v>2506</v>
      </c>
      <c r="P1077" s="51">
        <f t="shared" si="51"/>
        <v>1</v>
      </c>
      <c r="Q1077" s="66" t="str" cm="1">
        <f t="array" aca="1" ref="Q1077" ca="1">IF(ISNUMBER(P1077),IF(P1077=100%,"CUMPLIDA",IF(AND(ISNUMBER(L1077),ISNUMBER(INDIRECT("FECHA_"&amp;$B1077,1))), IF(L1077&lt;=INDIRECT("FECHA_"&amp;$B1077,1),"INCUMPLIDA","PROCESO"), "VERIFICAR FECHA")),"SIN VALOR AVANCE")</f>
        <v>CUMPLIDA</v>
      </c>
    </row>
    <row r="1078" spans="1:17" ht="75.75">
      <c r="A1078" s="75" t="s">
        <v>938</v>
      </c>
      <c r="B1078" s="61" t="s">
        <v>1793</v>
      </c>
      <c r="C1078" s="503"/>
      <c r="D1078" s="503"/>
      <c r="E1078" s="504"/>
      <c r="F1078" s="504"/>
      <c r="G1078" s="496" t="s">
        <v>999</v>
      </c>
      <c r="H1078" s="50" t="s">
        <v>944</v>
      </c>
      <c r="I1078" s="50" t="s">
        <v>945</v>
      </c>
      <c r="J1078" s="74">
        <v>1</v>
      </c>
      <c r="K1078" s="70">
        <v>45231</v>
      </c>
      <c r="L1078" s="70">
        <v>45504</v>
      </c>
      <c r="M1078" s="211">
        <f t="shared" si="50"/>
        <v>39</v>
      </c>
      <c r="N1078" s="69">
        <v>1</v>
      </c>
      <c r="O1078" s="71" t="s">
        <v>2426</v>
      </c>
      <c r="P1078" s="51">
        <f t="shared" si="51"/>
        <v>1</v>
      </c>
      <c r="Q1078" s="66" t="str" cm="1">
        <f t="array" aca="1" ref="Q1078" ca="1">IF(ISNUMBER(P1078),IF(P1078=100%,"CUMPLIDA",IF(AND(ISNUMBER(L1078),ISNUMBER(INDIRECT("FECHA_"&amp;$B1078,1))), IF(L1078&lt;=INDIRECT("FECHA_"&amp;$B1078,1),"INCUMPLIDA","PROCESO"), "VERIFICAR FECHA")),"SIN VALOR AVANCE")</f>
        <v>CUMPLIDA</v>
      </c>
    </row>
    <row r="1079" spans="1:17" ht="330.75">
      <c r="A1079" s="75" t="s">
        <v>938</v>
      </c>
      <c r="B1079" s="61" t="s">
        <v>1793</v>
      </c>
      <c r="C1079" s="503"/>
      <c r="D1079" s="503"/>
      <c r="E1079" s="504"/>
      <c r="F1079" s="504"/>
      <c r="G1079" s="496"/>
      <c r="H1079" s="50" t="s">
        <v>947</v>
      </c>
      <c r="I1079" s="50" t="s">
        <v>948</v>
      </c>
      <c r="J1079" s="74">
        <v>1</v>
      </c>
      <c r="K1079" s="70">
        <v>45231</v>
      </c>
      <c r="L1079" s="70">
        <v>45504</v>
      </c>
      <c r="M1079" s="211">
        <f t="shared" si="50"/>
        <v>39</v>
      </c>
      <c r="N1079" s="69">
        <v>1</v>
      </c>
      <c r="O1079" s="71" t="s">
        <v>2464</v>
      </c>
      <c r="P1079" s="51">
        <f t="shared" si="51"/>
        <v>1</v>
      </c>
      <c r="Q1079" s="66" t="str" cm="1">
        <f t="array" aca="1" ref="Q1079" ca="1">IF(ISNUMBER(P1079),IF(P1079=100%,"CUMPLIDA",IF(AND(ISNUMBER(L1079),ISNUMBER(INDIRECT("FECHA_"&amp;$B1079,1))), IF(L1079&lt;=INDIRECT("FECHA_"&amp;$B1079,1),"INCUMPLIDA","PROCESO"), "VERIFICAR FECHA")),"SIN VALOR AVANCE")</f>
        <v>CUMPLIDA</v>
      </c>
    </row>
    <row r="1080" spans="1:17" ht="165.75">
      <c r="A1080" s="75" t="s">
        <v>938</v>
      </c>
      <c r="B1080" s="61" t="s">
        <v>1793</v>
      </c>
      <c r="C1080" s="503"/>
      <c r="D1080" s="503"/>
      <c r="E1080" s="504"/>
      <c r="F1080" s="504"/>
      <c r="G1080" s="63" t="s">
        <v>950</v>
      </c>
      <c r="H1080" s="50" t="s">
        <v>760</v>
      </c>
      <c r="I1080" s="50" t="s">
        <v>761</v>
      </c>
      <c r="J1080" s="74">
        <v>1</v>
      </c>
      <c r="K1080" s="82">
        <v>45323</v>
      </c>
      <c r="L1080" s="82">
        <v>45747</v>
      </c>
      <c r="M1080" s="211">
        <f t="shared" si="50"/>
        <v>60.571428571428569</v>
      </c>
      <c r="N1080" s="69">
        <v>1</v>
      </c>
      <c r="O1080" s="71" t="s">
        <v>2465</v>
      </c>
      <c r="P1080" s="51">
        <f t="shared" si="51"/>
        <v>1</v>
      </c>
      <c r="Q1080" s="66" t="str" cm="1">
        <f t="array" aca="1" ref="Q1080" ca="1">IF(ISNUMBER(P1080),IF(P1080=100%,"CUMPLIDA",IF(AND(ISNUMBER(L1080),ISNUMBER(INDIRECT("FECHA_"&amp;$B1080,1))), IF(L1080&lt;=INDIRECT("FECHA_"&amp;$B1080,1),"INCUMPLIDA","PROCESO"), "VERIFICAR FECHA")),"SIN VALOR AVANCE")</f>
        <v>CUMPLIDA</v>
      </c>
    </row>
    <row r="1081" spans="1:17" ht="90.75">
      <c r="A1081" s="75" t="s">
        <v>938</v>
      </c>
      <c r="B1081" s="61" t="s">
        <v>1793</v>
      </c>
      <c r="C1081" s="503"/>
      <c r="D1081" s="503"/>
      <c r="E1081" s="504"/>
      <c r="F1081" s="504"/>
      <c r="G1081" s="63" t="s">
        <v>804</v>
      </c>
      <c r="H1081" s="50" t="s">
        <v>804</v>
      </c>
      <c r="I1081" s="50" t="s">
        <v>805</v>
      </c>
      <c r="J1081" s="74">
        <v>1</v>
      </c>
      <c r="K1081" s="82">
        <v>45323</v>
      </c>
      <c r="L1081" s="82">
        <v>45747</v>
      </c>
      <c r="M1081" s="211">
        <f t="shared" si="50"/>
        <v>60.571428571428569</v>
      </c>
      <c r="N1081" s="69">
        <v>1</v>
      </c>
      <c r="O1081" s="71" t="s">
        <v>2488</v>
      </c>
      <c r="P1081" s="51">
        <f t="shared" si="51"/>
        <v>1</v>
      </c>
      <c r="Q1081" s="66" t="str" cm="1">
        <f t="array" aca="1" ref="Q1081" ca="1">IF(ISNUMBER(P1081),IF(P1081=100%,"CUMPLIDA",IF(AND(ISNUMBER(L1081),ISNUMBER(INDIRECT("FECHA_"&amp;$B1081,1))), IF(L1081&lt;=INDIRECT("FECHA_"&amp;$B1081,1),"INCUMPLIDA","PROCESO"), "VERIFICAR FECHA")),"SIN VALOR AVANCE")</f>
        <v>CUMPLIDA</v>
      </c>
    </row>
    <row r="1082" spans="1:17" ht="105.75">
      <c r="A1082" s="75" t="s">
        <v>938</v>
      </c>
      <c r="B1082" s="61" t="s">
        <v>1793</v>
      </c>
      <c r="C1082" s="503"/>
      <c r="D1082" s="503"/>
      <c r="E1082" s="504"/>
      <c r="F1082" s="504"/>
      <c r="G1082" s="63" t="s">
        <v>766</v>
      </c>
      <c r="H1082" s="50" t="s">
        <v>767</v>
      </c>
      <c r="I1082" s="50" t="s">
        <v>768</v>
      </c>
      <c r="J1082" s="74">
        <v>1</v>
      </c>
      <c r="K1082" s="82">
        <v>45231</v>
      </c>
      <c r="L1082" s="82">
        <v>45747</v>
      </c>
      <c r="M1082" s="211">
        <f t="shared" si="50"/>
        <v>73.714285714285708</v>
      </c>
      <c r="N1082" s="69">
        <v>1</v>
      </c>
      <c r="O1082" s="50" t="s">
        <v>2343</v>
      </c>
      <c r="P1082" s="51">
        <f t="shared" si="51"/>
        <v>1</v>
      </c>
      <c r="Q1082" s="66" t="str" cm="1">
        <f t="array" aca="1" ref="Q1082" ca="1">IF(ISNUMBER(P1082),IF(P1082=100%,"CUMPLIDA",IF(AND(ISNUMBER(L1082),ISNUMBER(INDIRECT("FECHA_"&amp;$B1082,1))), IF(L1082&lt;=INDIRECT("FECHA_"&amp;$B1082,1),"INCUMPLIDA","PROCESO"), "VERIFICAR FECHA")),"SIN VALOR AVANCE")</f>
        <v>CUMPLIDA</v>
      </c>
    </row>
    <row r="1083" spans="1:17" ht="165.75">
      <c r="A1083" s="75" t="s">
        <v>938</v>
      </c>
      <c r="B1083" s="61" t="s">
        <v>1793</v>
      </c>
      <c r="C1083" s="503"/>
      <c r="D1083" s="503"/>
      <c r="E1083" s="504"/>
      <c r="F1083" s="504"/>
      <c r="G1083" s="63" t="s">
        <v>769</v>
      </c>
      <c r="H1083" s="50" t="s">
        <v>769</v>
      </c>
      <c r="I1083" s="50" t="s">
        <v>2344</v>
      </c>
      <c r="J1083" s="74">
        <v>1</v>
      </c>
      <c r="K1083" s="82">
        <v>45323</v>
      </c>
      <c r="L1083" s="82">
        <v>45747</v>
      </c>
      <c r="M1083" s="211">
        <f t="shared" si="50"/>
        <v>60.571428571428569</v>
      </c>
      <c r="N1083" s="69">
        <v>1</v>
      </c>
      <c r="O1083" s="71" t="s">
        <v>2465</v>
      </c>
      <c r="P1083" s="51">
        <f t="shared" si="51"/>
        <v>1</v>
      </c>
      <c r="Q1083" s="66" t="str" cm="1">
        <f t="array" aca="1" ref="Q1083" ca="1">IF(ISNUMBER(P1083),IF(P1083=100%,"CUMPLIDA",IF(AND(ISNUMBER(L1083),ISNUMBER(INDIRECT("FECHA_"&amp;$B1083,1))), IF(L1083&lt;=INDIRECT("FECHA_"&amp;$B1083,1),"INCUMPLIDA","PROCESO"), "VERIFICAR FECHA")),"SIN VALOR AVANCE")</f>
        <v>CUMPLIDA</v>
      </c>
    </row>
    <row r="1084" spans="1:17" ht="90.75">
      <c r="A1084" s="75" t="s">
        <v>938</v>
      </c>
      <c r="B1084" s="61" t="s">
        <v>1793</v>
      </c>
      <c r="C1084" s="503"/>
      <c r="D1084" s="503"/>
      <c r="E1084" s="504"/>
      <c r="F1084" s="504"/>
      <c r="G1084" s="63" t="s">
        <v>2430</v>
      </c>
      <c r="H1084" s="50" t="s">
        <v>2430</v>
      </c>
      <c r="I1084" s="50" t="s">
        <v>771</v>
      </c>
      <c r="J1084" s="74">
        <v>1</v>
      </c>
      <c r="K1084" s="82">
        <v>45231</v>
      </c>
      <c r="L1084" s="82">
        <v>45747</v>
      </c>
      <c r="M1084" s="211">
        <f t="shared" si="50"/>
        <v>73.714285714285708</v>
      </c>
      <c r="N1084" s="69">
        <v>1</v>
      </c>
      <c r="O1084" s="71" t="s">
        <v>2488</v>
      </c>
      <c r="P1084" s="51">
        <f t="shared" si="51"/>
        <v>1</v>
      </c>
      <c r="Q1084" s="66" t="str" cm="1">
        <f t="array" aca="1" ref="Q1084" ca="1">IF(ISNUMBER(P1084),IF(P1084=100%,"CUMPLIDA",IF(AND(ISNUMBER(L1084),ISNUMBER(INDIRECT("FECHA_"&amp;$B1084,1))), IF(L1084&lt;=INDIRECT("FECHA_"&amp;$B1084,1),"INCUMPLIDA","PROCESO"), "VERIFICAR FECHA")),"SIN VALOR AVANCE")</f>
        <v>CUMPLIDA</v>
      </c>
    </row>
    <row r="1085" spans="1:17" ht="240.75">
      <c r="A1085" s="75" t="s">
        <v>938</v>
      </c>
      <c r="B1085" s="61" t="s">
        <v>1793</v>
      </c>
      <c r="C1085" s="503"/>
      <c r="D1085" s="503"/>
      <c r="E1085" s="504"/>
      <c r="F1085" s="504"/>
      <c r="G1085" s="63" t="s">
        <v>2431</v>
      </c>
      <c r="H1085" s="50" t="s">
        <v>2431</v>
      </c>
      <c r="I1085" s="50" t="s">
        <v>1073</v>
      </c>
      <c r="J1085" s="74">
        <v>1</v>
      </c>
      <c r="K1085" s="82">
        <v>45231</v>
      </c>
      <c r="L1085" s="82">
        <v>45808</v>
      </c>
      <c r="M1085" s="211">
        <f t="shared" si="50"/>
        <v>82.428571428571431</v>
      </c>
      <c r="N1085" s="69">
        <v>1</v>
      </c>
      <c r="O1085" s="71" t="s">
        <v>2473</v>
      </c>
      <c r="P1085" s="51">
        <f t="shared" si="51"/>
        <v>1</v>
      </c>
      <c r="Q1085" s="66" t="str" cm="1">
        <f t="array" aca="1" ref="Q1085" ca="1">IF(ISNUMBER(P1085),IF(P1085=100%,"CUMPLIDA",IF(AND(ISNUMBER(L1085),ISNUMBER(INDIRECT("FECHA_"&amp;$B1085,1))), IF(L1085&lt;=INDIRECT("FECHA_"&amp;$B1085,1),"INCUMPLIDA","PROCESO"), "VERIFICAR FECHA")),"SIN VALOR AVANCE")</f>
        <v>CUMPLIDA</v>
      </c>
    </row>
    <row r="1086" spans="1:17" ht="180.75">
      <c r="A1086" s="75" t="s">
        <v>938</v>
      </c>
      <c r="B1086" s="61" t="s">
        <v>1793</v>
      </c>
      <c r="C1086" s="503"/>
      <c r="D1086" s="503"/>
      <c r="E1086" s="504"/>
      <c r="F1086" s="504"/>
      <c r="G1086" s="63" t="s">
        <v>169</v>
      </c>
      <c r="H1086" s="50" t="s">
        <v>775</v>
      </c>
      <c r="I1086" s="50" t="s">
        <v>776</v>
      </c>
      <c r="J1086" s="74">
        <v>7</v>
      </c>
      <c r="K1086" s="82">
        <v>46024</v>
      </c>
      <c r="L1086" s="82">
        <v>46660</v>
      </c>
      <c r="M1086" s="211">
        <f t="shared" si="50"/>
        <v>90.857142857142861</v>
      </c>
      <c r="N1086" s="69">
        <v>0</v>
      </c>
      <c r="O1086" s="71" t="s">
        <v>2467</v>
      </c>
      <c r="P1086" s="51">
        <f t="shared" si="51"/>
        <v>0</v>
      </c>
      <c r="Q1086" s="66" t="str" cm="1">
        <f t="array" aca="1" ref="Q1086" ca="1">IF(ISNUMBER(P1086),IF(P1086=100%,"CUMPLIDA",IF(AND(ISNUMBER(L1086),ISNUMBER(INDIRECT("FECHA_"&amp;$B1086,1))), IF(L1086&lt;=INDIRECT("FECHA_"&amp;$B1086,1),"INCUMPLIDA","PROCESO"), "VERIFICAR FECHA")),"SIN VALOR AVANCE")</f>
        <v>PROCESO</v>
      </c>
    </row>
    <row r="1087" spans="1:17" ht="165.75">
      <c r="A1087" s="75" t="s">
        <v>938</v>
      </c>
      <c r="B1087" s="61" t="s">
        <v>1793</v>
      </c>
      <c r="C1087" s="503"/>
      <c r="D1087" s="503"/>
      <c r="E1087" s="504"/>
      <c r="F1087" s="504"/>
      <c r="G1087" s="63" t="s">
        <v>778</v>
      </c>
      <c r="H1087" s="50" t="s">
        <v>779</v>
      </c>
      <c r="I1087" s="50" t="s">
        <v>780</v>
      </c>
      <c r="J1087" s="74">
        <v>1</v>
      </c>
      <c r="K1087" s="82">
        <v>46024</v>
      </c>
      <c r="L1087" s="82">
        <v>46660</v>
      </c>
      <c r="M1087" s="211">
        <f t="shared" si="50"/>
        <v>90.857142857142861</v>
      </c>
      <c r="N1087" s="69">
        <v>0</v>
      </c>
      <c r="O1087" s="71" t="s">
        <v>2474</v>
      </c>
      <c r="P1087" s="51">
        <f t="shared" si="51"/>
        <v>0</v>
      </c>
      <c r="Q1087" s="66" t="str" cm="1">
        <f t="array" aca="1" ref="Q1087" ca="1">IF(ISNUMBER(P1087),IF(P1087=100%,"CUMPLIDA",IF(AND(ISNUMBER(L1087),ISNUMBER(INDIRECT("FECHA_"&amp;$B1087,1))), IF(L1087&lt;=INDIRECT("FECHA_"&amp;$B1087,1),"INCUMPLIDA","PROCESO"), "VERIFICAR FECHA")),"SIN VALOR AVANCE")</f>
        <v>PROCESO</v>
      </c>
    </row>
    <row r="1088" spans="1:17" ht="300.75">
      <c r="A1088" s="75" t="s">
        <v>938</v>
      </c>
      <c r="B1088" s="61" t="s">
        <v>1793</v>
      </c>
      <c r="C1088" s="503"/>
      <c r="D1088" s="503"/>
      <c r="E1088" s="504"/>
      <c r="F1088" s="504"/>
      <c r="G1088" s="63" t="s">
        <v>781</v>
      </c>
      <c r="H1088" s="50" t="s">
        <v>782</v>
      </c>
      <c r="I1088" s="50" t="s">
        <v>813</v>
      </c>
      <c r="J1088" s="74">
        <v>2</v>
      </c>
      <c r="K1088" s="82">
        <v>46024</v>
      </c>
      <c r="L1088" s="82">
        <v>46660</v>
      </c>
      <c r="M1088" s="211">
        <f t="shared" si="50"/>
        <v>90.857142857142861</v>
      </c>
      <c r="N1088" s="69">
        <v>0</v>
      </c>
      <c r="O1088" s="71" t="s">
        <v>2445</v>
      </c>
      <c r="P1088" s="51">
        <f t="shared" si="51"/>
        <v>0</v>
      </c>
      <c r="Q1088" s="66" t="str" cm="1">
        <f t="array" aca="1" ref="Q1088" ca="1">IF(ISNUMBER(P1088),IF(P1088=100%,"CUMPLIDA",IF(AND(ISNUMBER(L1088),ISNUMBER(INDIRECT("FECHA_"&amp;$B1088,1))), IF(L1088&lt;=INDIRECT("FECHA_"&amp;$B1088,1),"INCUMPLIDA","PROCESO"), "VERIFICAR FECHA")),"SIN VALOR AVANCE")</f>
        <v>PROCESO</v>
      </c>
    </row>
    <row r="1089" spans="1:17" ht="255.75">
      <c r="A1089" s="75" t="s">
        <v>938</v>
      </c>
      <c r="B1089" s="61" t="s">
        <v>1793</v>
      </c>
      <c r="C1089" s="503" t="s">
        <v>2507</v>
      </c>
      <c r="D1089" s="503" t="s">
        <v>2447</v>
      </c>
      <c r="E1089" s="504" t="s">
        <v>2508</v>
      </c>
      <c r="F1089" s="504" t="s">
        <v>2509</v>
      </c>
      <c r="G1089" s="63" t="s">
        <v>999</v>
      </c>
      <c r="H1089" s="76" t="s">
        <v>2340</v>
      </c>
      <c r="I1089" s="50" t="s">
        <v>2341</v>
      </c>
      <c r="J1089" s="69">
        <v>1</v>
      </c>
      <c r="K1089" s="70">
        <v>44044</v>
      </c>
      <c r="L1089" s="70">
        <v>44196</v>
      </c>
      <c r="M1089" s="211">
        <f t="shared" si="50"/>
        <v>21.714285714285715</v>
      </c>
      <c r="N1089" s="69">
        <v>1</v>
      </c>
      <c r="O1089" s="50" t="s">
        <v>2510</v>
      </c>
      <c r="P1089" s="51">
        <f t="shared" si="51"/>
        <v>1</v>
      </c>
      <c r="Q1089" s="66" t="str" cm="1">
        <f t="array" aca="1" ref="Q1089" ca="1">IF(ISNUMBER(P1089),IF(P1089=100%,"CUMPLIDA",IF(AND(ISNUMBER(L1089),ISNUMBER(INDIRECT("FECHA_"&amp;$B1089,1))), IF(L1089&lt;=INDIRECT("FECHA_"&amp;$B1089,1),"INCUMPLIDA","PROCESO"), "VERIFICAR FECHA")),"SIN VALOR AVANCE")</f>
        <v>CUMPLIDA</v>
      </c>
    </row>
    <row r="1090" spans="1:17" ht="75.75">
      <c r="A1090" s="75" t="s">
        <v>938</v>
      </c>
      <c r="B1090" s="61" t="s">
        <v>1793</v>
      </c>
      <c r="C1090" s="503"/>
      <c r="D1090" s="503"/>
      <c r="E1090" s="504"/>
      <c r="F1090" s="504"/>
      <c r="G1090" s="496" t="s">
        <v>999</v>
      </c>
      <c r="H1090" s="50" t="s">
        <v>944</v>
      </c>
      <c r="I1090" s="50" t="s">
        <v>945</v>
      </c>
      <c r="J1090" s="74">
        <v>1</v>
      </c>
      <c r="K1090" s="70">
        <v>45231</v>
      </c>
      <c r="L1090" s="70">
        <v>45504</v>
      </c>
      <c r="M1090" s="211">
        <f t="shared" si="50"/>
        <v>39</v>
      </c>
      <c r="N1090" s="69">
        <v>1</v>
      </c>
      <c r="O1090" s="71" t="s">
        <v>2426</v>
      </c>
      <c r="P1090" s="51">
        <f t="shared" si="51"/>
        <v>1</v>
      </c>
      <c r="Q1090" s="66" t="str" cm="1">
        <f t="array" aca="1" ref="Q1090" ca="1">IF(ISNUMBER(P1090),IF(P1090=100%,"CUMPLIDA",IF(AND(ISNUMBER(L1090),ISNUMBER(INDIRECT("FECHA_"&amp;$B1090,1))), IF(L1090&lt;=INDIRECT("FECHA_"&amp;$B1090,1),"INCUMPLIDA","PROCESO"), "VERIFICAR FECHA")),"SIN VALOR AVANCE")</f>
        <v>CUMPLIDA</v>
      </c>
    </row>
    <row r="1091" spans="1:17" ht="330.75">
      <c r="A1091" s="75" t="s">
        <v>938</v>
      </c>
      <c r="B1091" s="61" t="s">
        <v>1793</v>
      </c>
      <c r="C1091" s="503"/>
      <c r="D1091" s="503"/>
      <c r="E1091" s="504"/>
      <c r="F1091" s="504"/>
      <c r="G1091" s="496"/>
      <c r="H1091" s="50" t="s">
        <v>947</v>
      </c>
      <c r="I1091" s="50" t="s">
        <v>948</v>
      </c>
      <c r="J1091" s="74">
        <v>1</v>
      </c>
      <c r="K1091" s="70">
        <v>45231</v>
      </c>
      <c r="L1091" s="70">
        <v>45504</v>
      </c>
      <c r="M1091" s="211">
        <f t="shared" si="50"/>
        <v>39</v>
      </c>
      <c r="N1091" s="69">
        <v>1</v>
      </c>
      <c r="O1091" s="71" t="s">
        <v>2464</v>
      </c>
      <c r="P1091" s="51">
        <f t="shared" si="51"/>
        <v>1</v>
      </c>
      <c r="Q1091" s="66" t="str" cm="1">
        <f t="array" aca="1" ref="Q1091" ca="1">IF(ISNUMBER(P1091),IF(P1091=100%,"CUMPLIDA",IF(AND(ISNUMBER(L1091),ISNUMBER(INDIRECT("FECHA_"&amp;$B1091,1))), IF(L1091&lt;=INDIRECT("FECHA_"&amp;$B1091,1),"INCUMPLIDA","PROCESO"), "VERIFICAR FECHA")),"SIN VALOR AVANCE")</f>
        <v>CUMPLIDA</v>
      </c>
    </row>
    <row r="1092" spans="1:17" ht="165.75">
      <c r="A1092" s="75" t="s">
        <v>938</v>
      </c>
      <c r="B1092" s="61" t="s">
        <v>1793</v>
      </c>
      <c r="C1092" s="503"/>
      <c r="D1092" s="503"/>
      <c r="E1092" s="504"/>
      <c r="F1092" s="504"/>
      <c r="G1092" s="63" t="s">
        <v>950</v>
      </c>
      <c r="H1092" s="50" t="s">
        <v>760</v>
      </c>
      <c r="I1092" s="50" t="s">
        <v>761</v>
      </c>
      <c r="J1092" s="74">
        <v>1</v>
      </c>
      <c r="K1092" s="82">
        <v>45323</v>
      </c>
      <c r="L1092" s="82">
        <v>45747</v>
      </c>
      <c r="M1092" s="211">
        <f t="shared" si="50"/>
        <v>60.571428571428569</v>
      </c>
      <c r="N1092" s="69">
        <v>1</v>
      </c>
      <c r="O1092" s="71" t="s">
        <v>2465</v>
      </c>
      <c r="P1092" s="51">
        <f t="shared" si="51"/>
        <v>1</v>
      </c>
      <c r="Q1092" s="66" t="str" cm="1">
        <f t="array" aca="1" ref="Q1092" ca="1">IF(ISNUMBER(P1092),IF(P1092=100%,"CUMPLIDA",IF(AND(ISNUMBER(L1092),ISNUMBER(INDIRECT("FECHA_"&amp;$B1092,1))), IF(L1092&lt;=INDIRECT("FECHA_"&amp;$B1092,1),"INCUMPLIDA","PROCESO"), "VERIFICAR FECHA")),"SIN VALOR AVANCE")</f>
        <v>CUMPLIDA</v>
      </c>
    </row>
    <row r="1093" spans="1:17" ht="105.75">
      <c r="A1093" s="75" t="s">
        <v>938</v>
      </c>
      <c r="B1093" s="61" t="s">
        <v>1793</v>
      </c>
      <c r="C1093" s="503"/>
      <c r="D1093" s="503"/>
      <c r="E1093" s="504"/>
      <c r="F1093" s="504"/>
      <c r="G1093" s="63" t="s">
        <v>804</v>
      </c>
      <c r="H1093" s="50" t="s">
        <v>804</v>
      </c>
      <c r="I1093" s="50" t="s">
        <v>805</v>
      </c>
      <c r="J1093" s="74">
        <v>1</v>
      </c>
      <c r="K1093" s="82">
        <v>45323</v>
      </c>
      <c r="L1093" s="82">
        <v>45747</v>
      </c>
      <c r="M1093" s="211">
        <f t="shared" si="50"/>
        <v>60.571428571428569</v>
      </c>
      <c r="N1093" s="69">
        <v>1</v>
      </c>
      <c r="O1093" s="71" t="s">
        <v>2481</v>
      </c>
      <c r="P1093" s="51">
        <f t="shared" si="51"/>
        <v>1</v>
      </c>
      <c r="Q1093" s="66" t="str" cm="1">
        <f t="array" aca="1" ref="Q1093" ca="1">IF(ISNUMBER(P1093),IF(P1093=100%,"CUMPLIDA",IF(AND(ISNUMBER(L1093),ISNUMBER(INDIRECT("FECHA_"&amp;$B1093,1))), IF(L1093&lt;=INDIRECT("FECHA_"&amp;$B1093,1),"INCUMPLIDA","PROCESO"), "VERIFICAR FECHA")),"SIN VALOR AVANCE")</f>
        <v>CUMPLIDA</v>
      </c>
    </row>
    <row r="1094" spans="1:17" ht="105.75">
      <c r="A1094" s="75" t="s">
        <v>938</v>
      </c>
      <c r="B1094" s="61" t="s">
        <v>1793</v>
      </c>
      <c r="C1094" s="503"/>
      <c r="D1094" s="503"/>
      <c r="E1094" s="504"/>
      <c r="F1094" s="504"/>
      <c r="G1094" s="63" t="s">
        <v>766</v>
      </c>
      <c r="H1094" s="50" t="s">
        <v>767</v>
      </c>
      <c r="I1094" s="50" t="s">
        <v>768</v>
      </c>
      <c r="J1094" s="74">
        <v>1</v>
      </c>
      <c r="K1094" s="82">
        <v>45231</v>
      </c>
      <c r="L1094" s="82">
        <v>45747</v>
      </c>
      <c r="M1094" s="211">
        <f t="shared" si="50"/>
        <v>73.714285714285708</v>
      </c>
      <c r="N1094" s="69">
        <v>1</v>
      </c>
      <c r="O1094" s="50" t="s">
        <v>2343</v>
      </c>
      <c r="P1094" s="51">
        <f t="shared" si="51"/>
        <v>1</v>
      </c>
      <c r="Q1094" s="66" t="str" cm="1">
        <f t="array" aca="1" ref="Q1094" ca="1">IF(ISNUMBER(P1094),IF(P1094=100%,"CUMPLIDA",IF(AND(ISNUMBER(L1094),ISNUMBER(INDIRECT("FECHA_"&amp;$B1094,1))), IF(L1094&lt;=INDIRECT("FECHA_"&amp;$B1094,1),"INCUMPLIDA","PROCESO"), "VERIFICAR FECHA")),"SIN VALOR AVANCE")</f>
        <v>CUMPLIDA</v>
      </c>
    </row>
    <row r="1095" spans="1:17" ht="165.75">
      <c r="A1095" s="75" t="s">
        <v>938</v>
      </c>
      <c r="B1095" s="61" t="s">
        <v>1793</v>
      </c>
      <c r="C1095" s="503"/>
      <c r="D1095" s="503"/>
      <c r="E1095" s="504"/>
      <c r="F1095" s="504"/>
      <c r="G1095" s="63" t="s">
        <v>769</v>
      </c>
      <c r="H1095" s="50" t="s">
        <v>769</v>
      </c>
      <c r="I1095" s="50" t="s">
        <v>2344</v>
      </c>
      <c r="J1095" s="74">
        <v>1</v>
      </c>
      <c r="K1095" s="82">
        <v>45323</v>
      </c>
      <c r="L1095" s="82">
        <v>45747</v>
      </c>
      <c r="M1095" s="211">
        <f t="shared" si="50"/>
        <v>60.571428571428569</v>
      </c>
      <c r="N1095" s="69">
        <v>1</v>
      </c>
      <c r="O1095" s="71" t="s">
        <v>2465</v>
      </c>
      <c r="P1095" s="51">
        <f t="shared" si="51"/>
        <v>1</v>
      </c>
      <c r="Q1095" s="66" t="str" cm="1">
        <f t="array" aca="1" ref="Q1095" ca="1">IF(ISNUMBER(P1095),IF(P1095=100%,"CUMPLIDA",IF(AND(ISNUMBER(L1095),ISNUMBER(INDIRECT("FECHA_"&amp;$B1095,1))), IF(L1095&lt;=INDIRECT("FECHA_"&amp;$B1095,1),"INCUMPLIDA","PROCESO"), "VERIFICAR FECHA")),"SIN VALOR AVANCE")</f>
        <v>CUMPLIDA</v>
      </c>
    </row>
    <row r="1096" spans="1:17" ht="105.75">
      <c r="A1096" s="75" t="s">
        <v>938</v>
      </c>
      <c r="B1096" s="61" t="s">
        <v>1793</v>
      </c>
      <c r="C1096" s="503"/>
      <c r="D1096" s="503"/>
      <c r="E1096" s="504"/>
      <c r="F1096" s="504"/>
      <c r="G1096" s="63" t="s">
        <v>2430</v>
      </c>
      <c r="H1096" s="50" t="s">
        <v>2430</v>
      </c>
      <c r="I1096" s="50" t="s">
        <v>771</v>
      </c>
      <c r="J1096" s="74">
        <v>1</v>
      </c>
      <c r="K1096" s="82">
        <v>45231</v>
      </c>
      <c r="L1096" s="82">
        <v>45747</v>
      </c>
      <c r="M1096" s="211">
        <f t="shared" si="50"/>
        <v>73.714285714285708</v>
      </c>
      <c r="N1096" s="69">
        <v>1</v>
      </c>
      <c r="O1096" s="71" t="s">
        <v>2481</v>
      </c>
      <c r="P1096" s="51">
        <f t="shared" si="51"/>
        <v>1</v>
      </c>
      <c r="Q1096" s="66" t="str" cm="1">
        <f t="array" aca="1" ref="Q1096" ca="1">IF(ISNUMBER(P1096),IF(P1096=100%,"CUMPLIDA",IF(AND(ISNUMBER(L1096),ISNUMBER(INDIRECT("FECHA_"&amp;$B1096,1))), IF(L1096&lt;=INDIRECT("FECHA_"&amp;$B1096,1),"INCUMPLIDA","PROCESO"), "VERIFICAR FECHA")),"SIN VALOR AVANCE")</f>
        <v>CUMPLIDA</v>
      </c>
    </row>
    <row r="1097" spans="1:17" ht="255.75">
      <c r="A1097" s="75" t="s">
        <v>938</v>
      </c>
      <c r="B1097" s="61" t="s">
        <v>1793</v>
      </c>
      <c r="C1097" s="503"/>
      <c r="D1097" s="503"/>
      <c r="E1097" s="504"/>
      <c r="F1097" s="504"/>
      <c r="G1097" s="63" t="s">
        <v>2431</v>
      </c>
      <c r="H1097" s="50" t="s">
        <v>2431</v>
      </c>
      <c r="I1097" s="50" t="s">
        <v>1073</v>
      </c>
      <c r="J1097" s="74">
        <v>1</v>
      </c>
      <c r="K1097" s="82">
        <v>45231</v>
      </c>
      <c r="L1097" s="82">
        <v>45808</v>
      </c>
      <c r="M1097" s="211">
        <f t="shared" si="50"/>
        <v>82.428571428571431</v>
      </c>
      <c r="N1097" s="69">
        <v>1</v>
      </c>
      <c r="O1097" s="71" t="s">
        <v>2442</v>
      </c>
      <c r="P1097" s="51">
        <f t="shared" si="51"/>
        <v>1</v>
      </c>
      <c r="Q1097" s="66" t="str" cm="1">
        <f t="array" aca="1" ref="Q1097" ca="1">IF(ISNUMBER(P1097),IF(P1097=100%,"CUMPLIDA",IF(AND(ISNUMBER(L1097),ISNUMBER(INDIRECT("FECHA_"&amp;$B1097,1))), IF(L1097&lt;=INDIRECT("FECHA_"&amp;$B1097,1),"INCUMPLIDA","PROCESO"), "VERIFICAR FECHA")),"SIN VALOR AVANCE")</f>
        <v>CUMPLIDA</v>
      </c>
    </row>
    <row r="1098" spans="1:17" ht="180.75">
      <c r="A1098" s="75" t="s">
        <v>938</v>
      </c>
      <c r="B1098" s="61" t="s">
        <v>1793</v>
      </c>
      <c r="C1098" s="503"/>
      <c r="D1098" s="503"/>
      <c r="E1098" s="504"/>
      <c r="F1098" s="504"/>
      <c r="G1098" s="63" t="s">
        <v>169</v>
      </c>
      <c r="H1098" s="50" t="s">
        <v>775</v>
      </c>
      <c r="I1098" s="50" t="s">
        <v>776</v>
      </c>
      <c r="J1098" s="74">
        <v>7</v>
      </c>
      <c r="K1098" s="82">
        <v>46024</v>
      </c>
      <c r="L1098" s="82">
        <v>46660</v>
      </c>
      <c r="M1098" s="211">
        <f t="shared" si="50"/>
        <v>90.857142857142861</v>
      </c>
      <c r="N1098" s="69">
        <v>0</v>
      </c>
      <c r="O1098" s="71" t="s">
        <v>2467</v>
      </c>
      <c r="P1098" s="51">
        <f t="shared" si="51"/>
        <v>0</v>
      </c>
      <c r="Q1098" s="66" t="str" cm="1">
        <f t="array" aca="1" ref="Q1098" ca="1">IF(ISNUMBER(P1098),IF(P1098=100%,"CUMPLIDA",IF(AND(ISNUMBER(L1098),ISNUMBER(INDIRECT("FECHA_"&amp;$B1098,1))), IF(L1098&lt;=INDIRECT("FECHA_"&amp;$B1098,1),"INCUMPLIDA","PROCESO"), "VERIFICAR FECHA")),"SIN VALOR AVANCE")</f>
        <v>PROCESO</v>
      </c>
    </row>
    <row r="1099" spans="1:17" ht="180.75">
      <c r="A1099" s="75" t="s">
        <v>938</v>
      </c>
      <c r="B1099" s="61" t="s">
        <v>1793</v>
      </c>
      <c r="C1099" s="503"/>
      <c r="D1099" s="503"/>
      <c r="E1099" s="504"/>
      <c r="F1099" s="504"/>
      <c r="G1099" s="63" t="s">
        <v>778</v>
      </c>
      <c r="H1099" s="50" t="s">
        <v>779</v>
      </c>
      <c r="I1099" s="50" t="s">
        <v>780</v>
      </c>
      <c r="J1099" s="74">
        <v>1</v>
      </c>
      <c r="K1099" s="82">
        <v>46024</v>
      </c>
      <c r="L1099" s="82">
        <v>46660</v>
      </c>
      <c r="M1099" s="211">
        <f t="shared" si="50"/>
        <v>90.857142857142861</v>
      </c>
      <c r="N1099" s="69">
        <v>0</v>
      </c>
      <c r="O1099" s="71" t="s">
        <v>2444</v>
      </c>
      <c r="P1099" s="51">
        <f t="shared" si="51"/>
        <v>0</v>
      </c>
      <c r="Q1099" s="66" t="str" cm="1">
        <f t="array" aca="1" ref="Q1099" ca="1">IF(ISNUMBER(P1099),IF(P1099=100%,"CUMPLIDA",IF(AND(ISNUMBER(L1099),ISNUMBER(INDIRECT("FECHA_"&amp;$B1099,1))), IF(L1099&lt;=INDIRECT("FECHA_"&amp;$B1099,1),"INCUMPLIDA","PROCESO"), "VERIFICAR FECHA")),"SIN VALOR AVANCE")</f>
        <v>PROCESO</v>
      </c>
    </row>
    <row r="1100" spans="1:17" ht="300.75">
      <c r="A1100" s="75" t="s">
        <v>938</v>
      </c>
      <c r="B1100" s="61" t="s">
        <v>1793</v>
      </c>
      <c r="C1100" s="503"/>
      <c r="D1100" s="503"/>
      <c r="E1100" s="504"/>
      <c r="F1100" s="504"/>
      <c r="G1100" s="63" t="s">
        <v>781</v>
      </c>
      <c r="H1100" s="50" t="s">
        <v>782</v>
      </c>
      <c r="I1100" s="50" t="s">
        <v>813</v>
      </c>
      <c r="J1100" s="74">
        <v>2</v>
      </c>
      <c r="K1100" s="82">
        <v>46024</v>
      </c>
      <c r="L1100" s="82">
        <v>46660</v>
      </c>
      <c r="M1100" s="211">
        <f t="shared" si="50"/>
        <v>90.857142857142861</v>
      </c>
      <c r="N1100" s="69">
        <v>0</v>
      </c>
      <c r="O1100" s="71" t="s">
        <v>2445</v>
      </c>
      <c r="P1100" s="51">
        <f t="shared" si="51"/>
        <v>0</v>
      </c>
      <c r="Q1100" s="66" t="str" cm="1">
        <f t="array" aca="1" ref="Q1100" ca="1">IF(ISNUMBER(P1100),IF(P1100=100%,"CUMPLIDA",IF(AND(ISNUMBER(L1100),ISNUMBER(INDIRECT("FECHA_"&amp;$B1100,1))), IF(L1100&lt;=INDIRECT("FECHA_"&amp;$B1100,1),"INCUMPLIDA","PROCESO"), "VERIFICAR FECHA")),"SIN VALOR AVANCE")</f>
        <v>PROCESO</v>
      </c>
    </row>
    <row r="1101" spans="1:17" ht="285.75">
      <c r="A1101" s="75" t="s">
        <v>938</v>
      </c>
      <c r="B1101" s="61" t="s">
        <v>1793</v>
      </c>
      <c r="C1101" s="503" t="s">
        <v>2511</v>
      </c>
      <c r="D1101" s="503" t="s">
        <v>1795</v>
      </c>
      <c r="E1101" s="504" t="s">
        <v>2512</v>
      </c>
      <c r="F1101" s="504" t="s">
        <v>2513</v>
      </c>
      <c r="G1101" s="496" t="s">
        <v>2514</v>
      </c>
      <c r="H1101" s="50" t="s">
        <v>944</v>
      </c>
      <c r="I1101" s="50" t="s">
        <v>945</v>
      </c>
      <c r="J1101" s="74">
        <v>1</v>
      </c>
      <c r="K1101" s="70">
        <v>45231</v>
      </c>
      <c r="L1101" s="70">
        <v>45504</v>
      </c>
      <c r="M1101" s="211">
        <f t="shared" si="50"/>
        <v>39</v>
      </c>
      <c r="N1101" s="69">
        <v>1</v>
      </c>
      <c r="O1101" s="71" t="s">
        <v>946</v>
      </c>
      <c r="P1101" s="51">
        <f t="shared" si="51"/>
        <v>1</v>
      </c>
      <c r="Q1101" s="66" t="str" cm="1">
        <f t="array" aca="1" ref="Q1101" ca="1">IF(ISNUMBER(P1101),IF(P1101=100%,"CUMPLIDA",IF(AND(ISNUMBER(L1101),ISNUMBER(INDIRECT("FECHA_"&amp;$B1101,1))), IF(L1101&lt;=INDIRECT("FECHA_"&amp;$B1101,1),"INCUMPLIDA","PROCESO"), "VERIFICAR FECHA")),"SIN VALOR AVANCE")</f>
        <v>CUMPLIDA</v>
      </c>
    </row>
    <row r="1102" spans="1:17" ht="270.75">
      <c r="A1102" s="75" t="s">
        <v>938</v>
      </c>
      <c r="B1102" s="61" t="s">
        <v>1793</v>
      </c>
      <c r="C1102" s="503"/>
      <c r="D1102" s="503"/>
      <c r="E1102" s="504"/>
      <c r="F1102" s="504"/>
      <c r="G1102" s="496"/>
      <c r="H1102" s="50" t="s">
        <v>947</v>
      </c>
      <c r="I1102" s="50" t="s">
        <v>948</v>
      </c>
      <c r="J1102" s="74">
        <v>1</v>
      </c>
      <c r="K1102" s="70">
        <v>45231</v>
      </c>
      <c r="L1102" s="70">
        <v>45504</v>
      </c>
      <c r="M1102" s="211">
        <f t="shared" si="50"/>
        <v>39</v>
      </c>
      <c r="N1102" s="69">
        <v>1</v>
      </c>
      <c r="O1102" s="71" t="s">
        <v>949</v>
      </c>
      <c r="P1102" s="51">
        <f t="shared" si="51"/>
        <v>1</v>
      </c>
      <c r="Q1102" s="66" t="str" cm="1">
        <f t="array" aca="1" ref="Q1102" ca="1">IF(ISNUMBER(P1102),IF(P1102=100%,"CUMPLIDA",IF(AND(ISNUMBER(L1102),ISNUMBER(INDIRECT("FECHA_"&amp;$B1102,1))), IF(L1102&lt;=INDIRECT("FECHA_"&amp;$B1102,1),"INCUMPLIDA","PROCESO"), "VERIFICAR FECHA")),"SIN VALOR AVANCE")</f>
        <v>CUMPLIDA</v>
      </c>
    </row>
    <row r="1103" spans="1:17" ht="150.75">
      <c r="A1103" s="75" t="s">
        <v>938</v>
      </c>
      <c r="B1103" s="61" t="s">
        <v>1793</v>
      </c>
      <c r="C1103" s="503"/>
      <c r="D1103" s="503"/>
      <c r="E1103" s="504"/>
      <c r="F1103" s="504"/>
      <c r="G1103" s="63" t="s">
        <v>950</v>
      </c>
      <c r="H1103" s="50" t="s">
        <v>760</v>
      </c>
      <c r="I1103" s="50" t="s">
        <v>761</v>
      </c>
      <c r="J1103" s="74">
        <v>1</v>
      </c>
      <c r="K1103" s="82">
        <v>45323</v>
      </c>
      <c r="L1103" s="82">
        <v>45747</v>
      </c>
      <c r="M1103" s="211">
        <f t="shared" si="50"/>
        <v>60.571428571428569</v>
      </c>
      <c r="N1103" s="69">
        <v>1</v>
      </c>
      <c r="O1103" s="71" t="s">
        <v>951</v>
      </c>
      <c r="P1103" s="51">
        <f t="shared" si="51"/>
        <v>1</v>
      </c>
      <c r="Q1103" s="66" t="str" cm="1">
        <f t="array" aca="1" ref="Q1103" ca="1">IF(ISNUMBER(P1103),IF(P1103=100%,"CUMPLIDA",IF(AND(ISNUMBER(L1103),ISNUMBER(INDIRECT("FECHA_"&amp;$B1103,1))), IF(L1103&lt;=INDIRECT("FECHA_"&amp;$B1103,1),"INCUMPLIDA","PROCESO"), "VERIFICAR FECHA")),"SIN VALOR AVANCE")</f>
        <v>CUMPLIDA</v>
      </c>
    </row>
    <row r="1104" spans="1:17" ht="90.75">
      <c r="A1104" s="75" t="s">
        <v>938</v>
      </c>
      <c r="B1104" s="61" t="s">
        <v>1793</v>
      </c>
      <c r="C1104" s="503"/>
      <c r="D1104" s="503"/>
      <c r="E1104" s="504"/>
      <c r="F1104" s="504"/>
      <c r="G1104" s="63" t="s">
        <v>804</v>
      </c>
      <c r="H1104" s="50" t="s">
        <v>804</v>
      </c>
      <c r="I1104" s="50" t="s">
        <v>805</v>
      </c>
      <c r="J1104" s="74">
        <v>1</v>
      </c>
      <c r="K1104" s="82">
        <v>45323</v>
      </c>
      <c r="L1104" s="82">
        <v>45747</v>
      </c>
      <c r="M1104" s="211">
        <f t="shared" si="50"/>
        <v>60.571428571428569</v>
      </c>
      <c r="N1104" s="69">
        <v>1</v>
      </c>
      <c r="O1104" s="71" t="s">
        <v>962</v>
      </c>
      <c r="P1104" s="51">
        <f t="shared" si="51"/>
        <v>1</v>
      </c>
      <c r="Q1104" s="66" t="str" cm="1">
        <f t="array" aca="1" ref="Q1104" ca="1">IF(ISNUMBER(P1104),IF(P1104=100%,"CUMPLIDA",IF(AND(ISNUMBER(L1104),ISNUMBER(INDIRECT("FECHA_"&amp;$B1104,1))), IF(L1104&lt;=INDIRECT("FECHA_"&amp;$B1104,1),"INCUMPLIDA","PROCESO"), "VERIFICAR FECHA")),"SIN VALOR AVANCE")</f>
        <v>CUMPLIDA</v>
      </c>
    </row>
    <row r="1105" spans="1:17" ht="105.75">
      <c r="A1105" s="75" t="s">
        <v>938</v>
      </c>
      <c r="B1105" s="61" t="s">
        <v>1793</v>
      </c>
      <c r="C1105" s="503"/>
      <c r="D1105" s="503"/>
      <c r="E1105" s="504"/>
      <c r="F1105" s="504"/>
      <c r="G1105" s="63" t="s">
        <v>766</v>
      </c>
      <c r="H1105" s="50" t="s">
        <v>767</v>
      </c>
      <c r="I1105" s="50" t="s">
        <v>768</v>
      </c>
      <c r="J1105" s="74">
        <v>1</v>
      </c>
      <c r="K1105" s="82">
        <v>45231</v>
      </c>
      <c r="L1105" s="82">
        <v>45747</v>
      </c>
      <c r="M1105" s="211">
        <f t="shared" si="50"/>
        <v>73.714285714285708</v>
      </c>
      <c r="N1105" s="69">
        <v>1</v>
      </c>
      <c r="O1105" s="50" t="s">
        <v>2343</v>
      </c>
      <c r="P1105" s="51">
        <f t="shared" si="51"/>
        <v>1</v>
      </c>
      <c r="Q1105" s="66" t="str" cm="1">
        <f t="array" aca="1" ref="Q1105" ca="1">IF(ISNUMBER(P1105),IF(P1105=100%,"CUMPLIDA",IF(AND(ISNUMBER(L1105),ISNUMBER(INDIRECT("FECHA_"&amp;$B1105,1))), IF(L1105&lt;=INDIRECT("FECHA_"&amp;$B1105,1),"INCUMPLIDA","PROCESO"), "VERIFICAR FECHA")),"SIN VALOR AVANCE")</f>
        <v>CUMPLIDA</v>
      </c>
    </row>
    <row r="1106" spans="1:17" ht="150.75">
      <c r="A1106" s="75" t="s">
        <v>938</v>
      </c>
      <c r="B1106" s="61" t="s">
        <v>1793</v>
      </c>
      <c r="C1106" s="503"/>
      <c r="D1106" s="503"/>
      <c r="E1106" s="504"/>
      <c r="F1106" s="504"/>
      <c r="G1106" s="63" t="s">
        <v>769</v>
      </c>
      <c r="H1106" s="50" t="s">
        <v>769</v>
      </c>
      <c r="I1106" s="50" t="s">
        <v>2344</v>
      </c>
      <c r="J1106" s="74">
        <v>1</v>
      </c>
      <c r="K1106" s="82">
        <v>45323</v>
      </c>
      <c r="L1106" s="82">
        <v>45747</v>
      </c>
      <c r="M1106" s="211">
        <f t="shared" si="50"/>
        <v>60.571428571428569</v>
      </c>
      <c r="N1106" s="69">
        <v>1</v>
      </c>
      <c r="O1106" s="71" t="s">
        <v>951</v>
      </c>
      <c r="P1106" s="51">
        <f t="shared" si="51"/>
        <v>1</v>
      </c>
      <c r="Q1106" s="66" t="str" cm="1">
        <f t="array" aca="1" ref="Q1106" ca="1">IF(ISNUMBER(P1106),IF(P1106=100%,"CUMPLIDA",IF(AND(ISNUMBER(L1106),ISNUMBER(INDIRECT("FECHA_"&amp;$B1106,1))), IF(L1106&lt;=INDIRECT("FECHA_"&amp;$B1106,1),"INCUMPLIDA","PROCESO"), "VERIFICAR FECHA")),"SIN VALOR AVANCE")</f>
        <v>CUMPLIDA</v>
      </c>
    </row>
    <row r="1107" spans="1:17" ht="90.75">
      <c r="A1107" s="75" t="s">
        <v>938</v>
      </c>
      <c r="B1107" s="61" t="s">
        <v>1793</v>
      </c>
      <c r="C1107" s="503"/>
      <c r="D1107" s="503"/>
      <c r="E1107" s="504"/>
      <c r="F1107" s="504"/>
      <c r="G1107" s="63" t="s">
        <v>2430</v>
      </c>
      <c r="H1107" s="50" t="s">
        <v>2430</v>
      </c>
      <c r="I1107" s="50" t="s">
        <v>771</v>
      </c>
      <c r="J1107" s="74">
        <v>1</v>
      </c>
      <c r="K1107" s="82">
        <v>45231</v>
      </c>
      <c r="L1107" s="82">
        <v>45747</v>
      </c>
      <c r="M1107" s="211">
        <f t="shared" si="50"/>
        <v>73.714285714285708</v>
      </c>
      <c r="N1107" s="69">
        <v>1</v>
      </c>
      <c r="O1107" s="71" t="s">
        <v>962</v>
      </c>
      <c r="P1107" s="51">
        <f t="shared" si="51"/>
        <v>1</v>
      </c>
      <c r="Q1107" s="66" t="str" cm="1">
        <f t="array" aca="1" ref="Q1107" ca="1">IF(ISNUMBER(P1107),IF(P1107=100%,"CUMPLIDA",IF(AND(ISNUMBER(L1107),ISNUMBER(INDIRECT("FECHA_"&amp;$B1107,1))), IF(L1107&lt;=INDIRECT("FECHA_"&amp;$B1107,1),"INCUMPLIDA","PROCESO"), "VERIFICAR FECHA")),"SIN VALOR AVANCE")</f>
        <v>CUMPLIDA</v>
      </c>
    </row>
    <row r="1108" spans="1:17" ht="240.75">
      <c r="A1108" s="75" t="s">
        <v>938</v>
      </c>
      <c r="B1108" s="61" t="s">
        <v>1793</v>
      </c>
      <c r="C1108" s="503"/>
      <c r="D1108" s="503"/>
      <c r="E1108" s="504"/>
      <c r="F1108" s="504"/>
      <c r="G1108" s="63" t="s">
        <v>2431</v>
      </c>
      <c r="H1108" s="50" t="s">
        <v>2431</v>
      </c>
      <c r="I1108" s="50" t="s">
        <v>1073</v>
      </c>
      <c r="J1108" s="74">
        <v>1</v>
      </c>
      <c r="K1108" s="82">
        <v>45231</v>
      </c>
      <c r="L1108" s="82">
        <v>45808</v>
      </c>
      <c r="M1108" s="211">
        <f t="shared" ref="M1108:M1171" si="52">(L1108-K1108)/7</f>
        <v>82.428571428571431</v>
      </c>
      <c r="N1108" s="69">
        <v>1</v>
      </c>
      <c r="O1108" s="71" t="s">
        <v>970</v>
      </c>
      <c r="P1108" s="51">
        <f t="shared" si="51"/>
        <v>1</v>
      </c>
      <c r="Q1108" s="66" t="str" cm="1">
        <f t="array" aca="1" ref="Q1108" ca="1">IF(ISNUMBER(P1108),IF(P1108=100%,"CUMPLIDA",IF(AND(ISNUMBER(L1108),ISNUMBER(INDIRECT("FECHA_"&amp;$B1108,1))), IF(L1108&lt;=INDIRECT("FECHA_"&amp;$B1108,1),"INCUMPLIDA","PROCESO"), "VERIFICAR FECHA")),"SIN VALOR AVANCE")</f>
        <v>CUMPLIDA</v>
      </c>
    </row>
    <row r="1109" spans="1:17" ht="180.75">
      <c r="A1109" s="75" t="s">
        <v>938</v>
      </c>
      <c r="B1109" s="61" t="s">
        <v>1793</v>
      </c>
      <c r="C1109" s="503"/>
      <c r="D1109" s="503"/>
      <c r="E1109" s="504"/>
      <c r="F1109" s="504"/>
      <c r="G1109" s="63" t="s">
        <v>169</v>
      </c>
      <c r="H1109" s="50" t="s">
        <v>775</v>
      </c>
      <c r="I1109" s="50" t="s">
        <v>776</v>
      </c>
      <c r="J1109" s="74">
        <v>7</v>
      </c>
      <c r="K1109" s="82">
        <v>46024</v>
      </c>
      <c r="L1109" s="82">
        <v>46660</v>
      </c>
      <c r="M1109" s="211">
        <f t="shared" si="52"/>
        <v>90.857142857142861</v>
      </c>
      <c r="N1109" s="69">
        <v>0</v>
      </c>
      <c r="O1109" s="71" t="s">
        <v>954</v>
      </c>
      <c r="P1109" s="51">
        <f t="shared" si="51"/>
        <v>0</v>
      </c>
      <c r="Q1109" s="66" t="str" cm="1">
        <f t="array" aca="1" ref="Q1109" ca="1">IF(ISNUMBER(P1109),IF(P1109=100%,"CUMPLIDA",IF(AND(ISNUMBER(L1109),ISNUMBER(INDIRECT("FECHA_"&amp;$B1109,1))), IF(L1109&lt;=INDIRECT("FECHA_"&amp;$B1109,1),"INCUMPLIDA","PROCESO"), "VERIFICAR FECHA")),"SIN VALOR AVANCE")</f>
        <v>PROCESO</v>
      </c>
    </row>
    <row r="1110" spans="1:17" ht="150.75">
      <c r="A1110" s="75" t="s">
        <v>938</v>
      </c>
      <c r="B1110" s="61" t="s">
        <v>1793</v>
      </c>
      <c r="C1110" s="503"/>
      <c r="D1110" s="503"/>
      <c r="E1110" s="504"/>
      <c r="F1110" s="504"/>
      <c r="G1110" s="63" t="s">
        <v>778</v>
      </c>
      <c r="H1110" s="50" t="s">
        <v>779</v>
      </c>
      <c r="I1110" s="50" t="s">
        <v>780</v>
      </c>
      <c r="J1110" s="74">
        <v>1</v>
      </c>
      <c r="K1110" s="82">
        <v>46024</v>
      </c>
      <c r="L1110" s="82">
        <v>46660</v>
      </c>
      <c r="M1110" s="211">
        <f t="shared" si="52"/>
        <v>90.857142857142861</v>
      </c>
      <c r="N1110" s="69">
        <v>0</v>
      </c>
      <c r="O1110" s="71" t="s">
        <v>951</v>
      </c>
      <c r="P1110" s="51">
        <f t="shared" si="51"/>
        <v>0</v>
      </c>
      <c r="Q1110" s="66" t="str" cm="1">
        <f t="array" aca="1" ref="Q1110" ca="1">IF(ISNUMBER(P1110),IF(P1110=100%,"CUMPLIDA",IF(AND(ISNUMBER(L1110),ISNUMBER(INDIRECT("FECHA_"&amp;$B1110,1))), IF(L1110&lt;=INDIRECT("FECHA_"&amp;$B1110,1),"INCUMPLIDA","PROCESO"), "VERIFICAR FECHA")),"SIN VALOR AVANCE")</f>
        <v>PROCESO</v>
      </c>
    </row>
    <row r="1111" spans="1:17" ht="300.75">
      <c r="A1111" s="75" t="s">
        <v>938</v>
      </c>
      <c r="B1111" s="61" t="s">
        <v>1793</v>
      </c>
      <c r="C1111" s="503"/>
      <c r="D1111" s="503"/>
      <c r="E1111" s="504"/>
      <c r="F1111" s="504"/>
      <c r="G1111" s="63" t="s">
        <v>781</v>
      </c>
      <c r="H1111" s="50" t="s">
        <v>782</v>
      </c>
      <c r="I1111" s="50" t="s">
        <v>813</v>
      </c>
      <c r="J1111" s="74">
        <v>2</v>
      </c>
      <c r="K1111" s="82">
        <v>46024</v>
      </c>
      <c r="L1111" s="82">
        <v>46660</v>
      </c>
      <c r="M1111" s="211">
        <f t="shared" si="52"/>
        <v>90.857142857142861</v>
      </c>
      <c r="N1111" s="69">
        <v>0</v>
      </c>
      <c r="O1111" s="71" t="s">
        <v>955</v>
      </c>
      <c r="P1111" s="51">
        <f t="shared" si="51"/>
        <v>0</v>
      </c>
      <c r="Q1111" s="66" t="str" cm="1">
        <f t="array" aca="1" ref="Q1111" ca="1">IF(ISNUMBER(P1111),IF(P1111=100%,"CUMPLIDA",IF(AND(ISNUMBER(L1111),ISNUMBER(INDIRECT("FECHA_"&amp;$B1111,1))), IF(L1111&lt;=INDIRECT("FECHA_"&amp;$B1111,1),"INCUMPLIDA","PROCESO"), "VERIFICAR FECHA")),"SIN VALOR AVANCE")</f>
        <v>PROCESO</v>
      </c>
    </row>
    <row r="1112" spans="1:17" ht="75.75">
      <c r="A1112" s="75" t="s">
        <v>938</v>
      </c>
      <c r="B1112" s="61" t="s">
        <v>1793</v>
      </c>
      <c r="C1112" s="495" t="s">
        <v>2515</v>
      </c>
      <c r="D1112" s="495" t="s">
        <v>2333</v>
      </c>
      <c r="E1112" s="496" t="s">
        <v>2516</v>
      </c>
      <c r="F1112" s="496" t="s">
        <v>2517</v>
      </c>
      <c r="G1112" s="496" t="s">
        <v>2518</v>
      </c>
      <c r="H1112" s="50" t="s">
        <v>944</v>
      </c>
      <c r="I1112" s="50" t="s">
        <v>945</v>
      </c>
      <c r="J1112" s="74">
        <v>1</v>
      </c>
      <c r="K1112" s="70">
        <v>45231</v>
      </c>
      <c r="L1112" s="70">
        <v>45504</v>
      </c>
      <c r="M1112" s="211">
        <f t="shared" si="52"/>
        <v>39</v>
      </c>
      <c r="N1112" s="69">
        <v>1</v>
      </c>
      <c r="O1112" s="71" t="s">
        <v>2426</v>
      </c>
      <c r="P1112" s="51">
        <f t="shared" si="51"/>
        <v>1</v>
      </c>
      <c r="Q1112" s="66" t="str" cm="1">
        <f t="array" aca="1" ref="Q1112" ca="1">IF(ISNUMBER(P1112),IF(P1112=100%,"CUMPLIDA",IF(AND(ISNUMBER(L1112),ISNUMBER(INDIRECT("FECHA_"&amp;$B1112,1))), IF(L1112&lt;=INDIRECT("FECHA_"&amp;$B1112,1),"INCUMPLIDA","PROCESO"), "VERIFICAR FECHA")),"SIN VALOR AVANCE")</f>
        <v>CUMPLIDA</v>
      </c>
    </row>
    <row r="1113" spans="1:17" ht="330.75">
      <c r="A1113" s="75" t="s">
        <v>938</v>
      </c>
      <c r="B1113" s="61" t="s">
        <v>1793</v>
      </c>
      <c r="C1113" s="495"/>
      <c r="D1113" s="495"/>
      <c r="E1113" s="496"/>
      <c r="F1113" s="496"/>
      <c r="G1113" s="496"/>
      <c r="H1113" s="50" t="s">
        <v>947</v>
      </c>
      <c r="I1113" s="50" t="s">
        <v>948</v>
      </c>
      <c r="J1113" s="74">
        <v>1</v>
      </c>
      <c r="K1113" s="70">
        <v>45231</v>
      </c>
      <c r="L1113" s="70">
        <v>45504</v>
      </c>
      <c r="M1113" s="211">
        <f t="shared" si="52"/>
        <v>39</v>
      </c>
      <c r="N1113" s="69">
        <v>1</v>
      </c>
      <c r="O1113" s="71" t="s">
        <v>2464</v>
      </c>
      <c r="P1113" s="51">
        <f t="shared" si="51"/>
        <v>1</v>
      </c>
      <c r="Q1113" s="66" t="str" cm="1">
        <f t="array" aca="1" ref="Q1113" ca="1">IF(ISNUMBER(P1113),IF(P1113=100%,"CUMPLIDA",IF(AND(ISNUMBER(L1113),ISNUMBER(INDIRECT("FECHA_"&amp;$B1113,1))), IF(L1113&lt;=INDIRECT("FECHA_"&amp;$B1113,1),"INCUMPLIDA","PROCESO"), "VERIFICAR FECHA")),"SIN VALOR AVANCE")</f>
        <v>CUMPLIDA</v>
      </c>
    </row>
    <row r="1114" spans="1:17" ht="180.75">
      <c r="A1114" s="75" t="s">
        <v>938</v>
      </c>
      <c r="B1114" s="61" t="s">
        <v>1793</v>
      </c>
      <c r="C1114" s="495"/>
      <c r="D1114" s="495"/>
      <c r="E1114" s="496"/>
      <c r="F1114" s="496"/>
      <c r="G1114" s="63" t="s">
        <v>950</v>
      </c>
      <c r="H1114" s="50" t="s">
        <v>760</v>
      </c>
      <c r="I1114" s="50" t="s">
        <v>761</v>
      </c>
      <c r="J1114" s="74">
        <v>1</v>
      </c>
      <c r="K1114" s="82">
        <v>45323</v>
      </c>
      <c r="L1114" s="82">
        <v>45747</v>
      </c>
      <c r="M1114" s="211">
        <f t="shared" si="52"/>
        <v>60.571428571428569</v>
      </c>
      <c r="N1114" s="69">
        <v>1</v>
      </c>
      <c r="O1114" s="71" t="s">
        <v>2519</v>
      </c>
      <c r="P1114" s="51">
        <f t="shared" si="51"/>
        <v>1</v>
      </c>
      <c r="Q1114" s="66" t="str" cm="1">
        <f t="array" aca="1" ref="Q1114" ca="1">IF(ISNUMBER(P1114),IF(P1114=100%,"CUMPLIDA",IF(AND(ISNUMBER(L1114),ISNUMBER(INDIRECT("FECHA_"&amp;$B1114,1))), IF(L1114&lt;=INDIRECT("FECHA_"&amp;$B1114,1),"INCUMPLIDA","PROCESO"), "VERIFICAR FECHA")),"SIN VALOR AVANCE")</f>
        <v>CUMPLIDA</v>
      </c>
    </row>
    <row r="1115" spans="1:17" ht="90.75">
      <c r="A1115" s="75" t="s">
        <v>938</v>
      </c>
      <c r="B1115" s="61" t="s">
        <v>1793</v>
      </c>
      <c r="C1115" s="495"/>
      <c r="D1115" s="495"/>
      <c r="E1115" s="496"/>
      <c r="F1115" s="496"/>
      <c r="G1115" s="63" t="s">
        <v>804</v>
      </c>
      <c r="H1115" s="50" t="s">
        <v>804</v>
      </c>
      <c r="I1115" s="50" t="s">
        <v>805</v>
      </c>
      <c r="J1115" s="74">
        <v>1</v>
      </c>
      <c r="K1115" s="82">
        <v>45323</v>
      </c>
      <c r="L1115" s="82">
        <v>45747</v>
      </c>
      <c r="M1115" s="211">
        <f t="shared" si="52"/>
        <v>60.571428571428569</v>
      </c>
      <c r="N1115" s="69">
        <v>1</v>
      </c>
      <c r="O1115" s="71" t="s">
        <v>2488</v>
      </c>
      <c r="P1115" s="51">
        <f t="shared" si="51"/>
        <v>1</v>
      </c>
      <c r="Q1115" s="66" t="str" cm="1">
        <f t="array" aca="1" ref="Q1115" ca="1">IF(ISNUMBER(P1115),IF(P1115=100%,"CUMPLIDA",IF(AND(ISNUMBER(L1115),ISNUMBER(INDIRECT("FECHA_"&amp;$B1115,1))), IF(L1115&lt;=INDIRECT("FECHA_"&amp;$B1115,1),"INCUMPLIDA","PROCESO"), "VERIFICAR FECHA")),"SIN VALOR AVANCE")</f>
        <v>CUMPLIDA</v>
      </c>
    </row>
    <row r="1116" spans="1:17" ht="105.75">
      <c r="A1116" s="75" t="s">
        <v>938</v>
      </c>
      <c r="B1116" s="61" t="s">
        <v>1793</v>
      </c>
      <c r="C1116" s="495"/>
      <c r="D1116" s="495"/>
      <c r="E1116" s="496"/>
      <c r="F1116" s="496"/>
      <c r="G1116" s="63" t="s">
        <v>766</v>
      </c>
      <c r="H1116" s="50" t="s">
        <v>767</v>
      </c>
      <c r="I1116" s="50" t="s">
        <v>768</v>
      </c>
      <c r="J1116" s="74">
        <v>1</v>
      </c>
      <c r="K1116" s="82">
        <v>45231</v>
      </c>
      <c r="L1116" s="82">
        <v>45747</v>
      </c>
      <c r="M1116" s="211">
        <f t="shared" si="52"/>
        <v>73.714285714285708</v>
      </c>
      <c r="N1116" s="69">
        <v>1</v>
      </c>
      <c r="O1116" s="50" t="s">
        <v>2343</v>
      </c>
      <c r="P1116" s="51">
        <f t="shared" si="51"/>
        <v>1</v>
      </c>
      <c r="Q1116" s="66" t="str" cm="1">
        <f t="array" aca="1" ref="Q1116" ca="1">IF(ISNUMBER(P1116),IF(P1116=100%,"CUMPLIDA",IF(AND(ISNUMBER(L1116),ISNUMBER(INDIRECT("FECHA_"&amp;$B1116,1))), IF(L1116&lt;=INDIRECT("FECHA_"&amp;$B1116,1),"INCUMPLIDA","PROCESO"), "VERIFICAR FECHA")),"SIN VALOR AVANCE")</f>
        <v>CUMPLIDA</v>
      </c>
    </row>
    <row r="1117" spans="1:17" ht="165.75">
      <c r="A1117" s="75" t="s">
        <v>938</v>
      </c>
      <c r="B1117" s="61" t="s">
        <v>1793</v>
      </c>
      <c r="C1117" s="495"/>
      <c r="D1117" s="495"/>
      <c r="E1117" s="496"/>
      <c r="F1117" s="496"/>
      <c r="G1117" s="63" t="s">
        <v>769</v>
      </c>
      <c r="H1117" s="50" t="s">
        <v>769</v>
      </c>
      <c r="I1117" s="50" t="s">
        <v>2344</v>
      </c>
      <c r="J1117" s="74">
        <v>1</v>
      </c>
      <c r="K1117" s="82">
        <v>45323</v>
      </c>
      <c r="L1117" s="82">
        <v>45747</v>
      </c>
      <c r="M1117" s="211">
        <f t="shared" si="52"/>
        <v>60.571428571428569</v>
      </c>
      <c r="N1117" s="69">
        <v>1</v>
      </c>
      <c r="O1117" s="71" t="s">
        <v>2520</v>
      </c>
      <c r="P1117" s="51">
        <f t="shared" si="51"/>
        <v>1</v>
      </c>
      <c r="Q1117" s="66" t="str" cm="1">
        <f t="array" aca="1" ref="Q1117" ca="1">IF(ISNUMBER(P1117),IF(P1117=100%,"CUMPLIDA",IF(AND(ISNUMBER(L1117),ISNUMBER(INDIRECT("FECHA_"&amp;$B1117,1))), IF(L1117&lt;=INDIRECT("FECHA_"&amp;$B1117,1),"INCUMPLIDA","PROCESO"), "VERIFICAR FECHA")),"SIN VALOR AVANCE")</f>
        <v>CUMPLIDA</v>
      </c>
    </row>
    <row r="1118" spans="1:17" ht="75.75">
      <c r="A1118" s="75" t="s">
        <v>938</v>
      </c>
      <c r="B1118" s="61" t="s">
        <v>1793</v>
      </c>
      <c r="C1118" s="495"/>
      <c r="D1118" s="495"/>
      <c r="E1118" s="496"/>
      <c r="F1118" s="496"/>
      <c r="G1118" s="63" t="s">
        <v>2430</v>
      </c>
      <c r="H1118" s="50" t="s">
        <v>2430</v>
      </c>
      <c r="I1118" s="50" t="s">
        <v>771</v>
      </c>
      <c r="J1118" s="74">
        <v>1</v>
      </c>
      <c r="K1118" s="82">
        <v>45231</v>
      </c>
      <c r="L1118" s="82">
        <v>45747</v>
      </c>
      <c r="M1118" s="211">
        <f t="shared" si="52"/>
        <v>73.714285714285708</v>
      </c>
      <c r="N1118" s="69">
        <v>1</v>
      </c>
      <c r="O1118" s="71" t="s">
        <v>2521</v>
      </c>
      <c r="P1118" s="51">
        <f t="shared" si="51"/>
        <v>1</v>
      </c>
      <c r="Q1118" s="66" t="str" cm="1">
        <f t="array" aca="1" ref="Q1118" ca="1">IF(ISNUMBER(P1118),IF(P1118=100%,"CUMPLIDA",IF(AND(ISNUMBER(L1118),ISNUMBER(INDIRECT("FECHA_"&amp;$B1118,1))), IF(L1118&lt;=INDIRECT("FECHA_"&amp;$B1118,1),"INCUMPLIDA","PROCESO"), "VERIFICAR FECHA")),"SIN VALOR AVANCE")</f>
        <v>CUMPLIDA</v>
      </c>
    </row>
    <row r="1119" spans="1:17" ht="225.75">
      <c r="A1119" s="75" t="s">
        <v>938</v>
      </c>
      <c r="B1119" s="61" t="s">
        <v>1793</v>
      </c>
      <c r="C1119" s="495"/>
      <c r="D1119" s="495"/>
      <c r="E1119" s="496"/>
      <c r="F1119" s="496"/>
      <c r="G1119" s="63" t="s">
        <v>2431</v>
      </c>
      <c r="H1119" s="50" t="s">
        <v>2431</v>
      </c>
      <c r="I1119" s="50" t="s">
        <v>1073</v>
      </c>
      <c r="J1119" s="74">
        <v>1</v>
      </c>
      <c r="K1119" s="82">
        <v>45231</v>
      </c>
      <c r="L1119" s="82">
        <v>45808</v>
      </c>
      <c r="M1119" s="211">
        <f t="shared" si="52"/>
        <v>82.428571428571431</v>
      </c>
      <c r="N1119" s="69">
        <v>1</v>
      </c>
      <c r="O1119" s="71" t="s">
        <v>2427</v>
      </c>
      <c r="P1119" s="51">
        <f t="shared" si="51"/>
        <v>1</v>
      </c>
      <c r="Q1119" s="66" t="str" cm="1">
        <f t="array" aca="1" ref="Q1119" ca="1">IF(ISNUMBER(P1119),IF(P1119=100%,"CUMPLIDA",IF(AND(ISNUMBER(L1119),ISNUMBER(INDIRECT("FECHA_"&amp;$B1119,1))), IF(L1119&lt;=INDIRECT("FECHA_"&amp;$B1119,1),"INCUMPLIDA","PROCESO"), "VERIFICAR FECHA")),"SIN VALOR AVANCE")</f>
        <v>CUMPLIDA</v>
      </c>
    </row>
    <row r="1120" spans="1:17" ht="180.75">
      <c r="A1120" s="75" t="s">
        <v>938</v>
      </c>
      <c r="B1120" s="61" t="s">
        <v>1793</v>
      </c>
      <c r="C1120" s="495"/>
      <c r="D1120" s="495"/>
      <c r="E1120" s="496"/>
      <c r="F1120" s="496"/>
      <c r="G1120" s="63" t="s">
        <v>169</v>
      </c>
      <c r="H1120" s="50" t="s">
        <v>775</v>
      </c>
      <c r="I1120" s="50" t="s">
        <v>776</v>
      </c>
      <c r="J1120" s="74">
        <v>7</v>
      </c>
      <c r="K1120" s="82">
        <v>46024</v>
      </c>
      <c r="L1120" s="82">
        <v>46660</v>
      </c>
      <c r="M1120" s="211">
        <f t="shared" si="52"/>
        <v>90.857142857142861</v>
      </c>
      <c r="N1120" s="69">
        <v>0</v>
      </c>
      <c r="O1120" s="71" t="s">
        <v>2467</v>
      </c>
      <c r="P1120" s="51">
        <f t="shared" si="51"/>
        <v>0</v>
      </c>
      <c r="Q1120" s="66" t="str" cm="1">
        <f t="array" aca="1" ref="Q1120" ca="1">IF(ISNUMBER(P1120),IF(P1120=100%,"CUMPLIDA",IF(AND(ISNUMBER(L1120),ISNUMBER(INDIRECT("FECHA_"&amp;$B1120,1))), IF(L1120&lt;=INDIRECT("FECHA_"&amp;$B1120,1),"INCUMPLIDA","PROCESO"), "VERIFICAR FECHA")),"SIN VALOR AVANCE")</f>
        <v>PROCESO</v>
      </c>
    </row>
    <row r="1121" spans="1:17" ht="165.75">
      <c r="A1121" s="75" t="s">
        <v>938</v>
      </c>
      <c r="B1121" s="61" t="s">
        <v>1793</v>
      </c>
      <c r="C1121" s="495"/>
      <c r="D1121" s="495"/>
      <c r="E1121" s="496"/>
      <c r="F1121" s="496"/>
      <c r="G1121" s="63" t="s">
        <v>778</v>
      </c>
      <c r="H1121" s="50" t="s">
        <v>779</v>
      </c>
      <c r="I1121" s="50" t="s">
        <v>780</v>
      </c>
      <c r="J1121" s="74">
        <v>1</v>
      </c>
      <c r="K1121" s="82">
        <v>46024</v>
      </c>
      <c r="L1121" s="82">
        <v>46660</v>
      </c>
      <c r="M1121" s="211">
        <f t="shared" si="52"/>
        <v>90.857142857142861</v>
      </c>
      <c r="N1121" s="69">
        <v>0</v>
      </c>
      <c r="O1121" s="71" t="s">
        <v>2520</v>
      </c>
      <c r="P1121" s="51">
        <f t="shared" si="51"/>
        <v>0</v>
      </c>
      <c r="Q1121" s="66" t="str" cm="1">
        <f t="array" aca="1" ref="Q1121" ca="1">IF(ISNUMBER(P1121),IF(P1121=100%,"CUMPLIDA",IF(AND(ISNUMBER(L1121),ISNUMBER(INDIRECT("FECHA_"&amp;$B1121,1))), IF(L1121&lt;=INDIRECT("FECHA_"&amp;$B1121,1),"INCUMPLIDA","PROCESO"), "VERIFICAR FECHA")),"SIN VALOR AVANCE")</f>
        <v>PROCESO</v>
      </c>
    </row>
    <row r="1122" spans="1:17" ht="300.75">
      <c r="A1122" s="75" t="s">
        <v>938</v>
      </c>
      <c r="B1122" s="61" t="s">
        <v>1793</v>
      </c>
      <c r="C1122" s="495"/>
      <c r="D1122" s="495"/>
      <c r="E1122" s="496"/>
      <c r="F1122" s="496"/>
      <c r="G1122" s="63" t="s">
        <v>781</v>
      </c>
      <c r="H1122" s="50" t="s">
        <v>782</v>
      </c>
      <c r="I1122" s="50" t="s">
        <v>813</v>
      </c>
      <c r="J1122" s="74">
        <v>2</v>
      </c>
      <c r="K1122" s="82">
        <v>46024</v>
      </c>
      <c r="L1122" s="82">
        <v>46660</v>
      </c>
      <c r="M1122" s="211">
        <f t="shared" si="52"/>
        <v>90.857142857142861</v>
      </c>
      <c r="N1122" s="69">
        <v>0</v>
      </c>
      <c r="O1122" s="71" t="s">
        <v>2445</v>
      </c>
      <c r="P1122" s="51">
        <f t="shared" si="51"/>
        <v>0</v>
      </c>
      <c r="Q1122" s="66" t="str" cm="1">
        <f t="array" aca="1" ref="Q1122" ca="1">IF(ISNUMBER(P1122),IF(P1122=100%,"CUMPLIDA",IF(AND(ISNUMBER(L1122),ISNUMBER(INDIRECT("FECHA_"&amp;$B1122,1))), IF(L1122&lt;=INDIRECT("FECHA_"&amp;$B1122,1),"INCUMPLIDA","PROCESO"), "VERIFICAR FECHA")),"SIN VALOR AVANCE")</f>
        <v>PROCESO</v>
      </c>
    </row>
    <row r="1123" spans="1:17" ht="240.75">
      <c r="A1123" s="75" t="s">
        <v>938</v>
      </c>
      <c r="B1123" s="61" t="s">
        <v>1793</v>
      </c>
      <c r="C1123" s="495" t="s">
        <v>2522</v>
      </c>
      <c r="D1123" s="495" t="s">
        <v>2523</v>
      </c>
      <c r="E1123" s="496" t="s">
        <v>2524</v>
      </c>
      <c r="F1123" s="496" t="s">
        <v>2525</v>
      </c>
      <c r="G1123" s="496" t="s">
        <v>999</v>
      </c>
      <c r="H1123" s="76" t="s">
        <v>2340</v>
      </c>
      <c r="I1123" s="50" t="s">
        <v>2341</v>
      </c>
      <c r="J1123" s="69">
        <v>1</v>
      </c>
      <c r="K1123" s="70">
        <v>44044</v>
      </c>
      <c r="L1123" s="70">
        <v>44196</v>
      </c>
      <c r="M1123" s="211">
        <f t="shared" si="52"/>
        <v>21.714285714285715</v>
      </c>
      <c r="N1123" s="69">
        <v>1</v>
      </c>
      <c r="O1123" s="50" t="s">
        <v>2526</v>
      </c>
      <c r="P1123" s="51">
        <f t="shared" ref="P1123:P1186" si="53">N1123/J1123</f>
        <v>1</v>
      </c>
      <c r="Q1123" s="66" t="str" cm="1">
        <f t="array" aca="1" ref="Q1123" ca="1">IF(ISNUMBER(P1123),IF(P1123=100%,"CUMPLIDA",IF(AND(ISNUMBER(L1123),ISNUMBER(INDIRECT("FECHA_"&amp;$B1123,1))), IF(L1123&lt;=INDIRECT("FECHA_"&amp;$B1123,1),"INCUMPLIDA","PROCESO"), "VERIFICAR FECHA")),"SIN VALOR AVANCE")</f>
        <v>CUMPLIDA</v>
      </c>
    </row>
    <row r="1124" spans="1:17" ht="75.75">
      <c r="A1124" s="75" t="s">
        <v>938</v>
      </c>
      <c r="B1124" s="61" t="s">
        <v>1793</v>
      </c>
      <c r="C1124" s="495"/>
      <c r="D1124" s="495"/>
      <c r="E1124" s="496"/>
      <c r="F1124" s="496"/>
      <c r="G1124" s="496"/>
      <c r="H1124" s="50" t="s">
        <v>944</v>
      </c>
      <c r="I1124" s="50" t="s">
        <v>945</v>
      </c>
      <c r="J1124" s="74">
        <v>1</v>
      </c>
      <c r="K1124" s="70">
        <v>45231</v>
      </c>
      <c r="L1124" s="70">
        <v>45504</v>
      </c>
      <c r="M1124" s="211">
        <f t="shared" si="52"/>
        <v>39</v>
      </c>
      <c r="N1124" s="69">
        <v>1</v>
      </c>
      <c r="O1124" s="71" t="s">
        <v>2426</v>
      </c>
      <c r="P1124" s="51">
        <f t="shared" si="53"/>
        <v>1</v>
      </c>
      <c r="Q1124" s="66" t="str" cm="1">
        <f t="array" aca="1" ref="Q1124" ca="1">IF(ISNUMBER(P1124),IF(P1124=100%,"CUMPLIDA",IF(AND(ISNUMBER(L1124),ISNUMBER(INDIRECT("FECHA_"&amp;$B1124,1))), IF(L1124&lt;=INDIRECT("FECHA_"&amp;$B1124,1),"INCUMPLIDA","PROCESO"), "VERIFICAR FECHA")),"SIN VALOR AVANCE")</f>
        <v>CUMPLIDA</v>
      </c>
    </row>
    <row r="1125" spans="1:17" ht="330.75">
      <c r="A1125" s="75" t="s">
        <v>938</v>
      </c>
      <c r="B1125" s="61" t="s">
        <v>1793</v>
      </c>
      <c r="C1125" s="495"/>
      <c r="D1125" s="495"/>
      <c r="E1125" s="496"/>
      <c r="F1125" s="496"/>
      <c r="G1125" s="496"/>
      <c r="H1125" s="50" t="s">
        <v>947</v>
      </c>
      <c r="I1125" s="50" t="s">
        <v>948</v>
      </c>
      <c r="J1125" s="74">
        <v>1</v>
      </c>
      <c r="K1125" s="70">
        <v>45231</v>
      </c>
      <c r="L1125" s="70">
        <v>45504</v>
      </c>
      <c r="M1125" s="211">
        <f t="shared" si="52"/>
        <v>39</v>
      </c>
      <c r="N1125" s="69">
        <v>1</v>
      </c>
      <c r="O1125" s="71" t="s">
        <v>2464</v>
      </c>
      <c r="P1125" s="51">
        <f t="shared" si="53"/>
        <v>1</v>
      </c>
      <c r="Q1125" s="66" t="str" cm="1">
        <f t="array" aca="1" ref="Q1125" ca="1">IF(ISNUMBER(P1125),IF(P1125=100%,"CUMPLIDA",IF(AND(ISNUMBER(L1125),ISNUMBER(INDIRECT("FECHA_"&amp;$B1125,1))), IF(L1125&lt;=INDIRECT("FECHA_"&amp;$B1125,1),"INCUMPLIDA","PROCESO"), "VERIFICAR FECHA")),"SIN VALOR AVANCE")</f>
        <v>CUMPLIDA</v>
      </c>
    </row>
    <row r="1126" spans="1:17" ht="165.75">
      <c r="A1126" s="75" t="s">
        <v>938</v>
      </c>
      <c r="B1126" s="61" t="s">
        <v>1793</v>
      </c>
      <c r="C1126" s="495"/>
      <c r="D1126" s="495"/>
      <c r="E1126" s="496"/>
      <c r="F1126" s="496"/>
      <c r="G1126" s="63" t="s">
        <v>950</v>
      </c>
      <c r="H1126" s="50" t="s">
        <v>760</v>
      </c>
      <c r="I1126" s="50" t="s">
        <v>761</v>
      </c>
      <c r="J1126" s="74">
        <v>1</v>
      </c>
      <c r="K1126" s="82">
        <v>45323</v>
      </c>
      <c r="L1126" s="82">
        <v>45747</v>
      </c>
      <c r="M1126" s="211">
        <f t="shared" si="52"/>
        <v>60.571428571428569</v>
      </c>
      <c r="N1126" s="69">
        <v>1</v>
      </c>
      <c r="O1126" s="71" t="s">
        <v>2465</v>
      </c>
      <c r="P1126" s="51">
        <f t="shared" si="53"/>
        <v>1</v>
      </c>
      <c r="Q1126" s="66" t="str" cm="1">
        <f t="array" aca="1" ref="Q1126" ca="1">IF(ISNUMBER(P1126),IF(P1126=100%,"CUMPLIDA",IF(AND(ISNUMBER(L1126),ISNUMBER(INDIRECT("FECHA_"&amp;$B1126,1))), IF(L1126&lt;=INDIRECT("FECHA_"&amp;$B1126,1),"INCUMPLIDA","PROCESO"), "VERIFICAR FECHA")),"SIN VALOR AVANCE")</f>
        <v>CUMPLIDA</v>
      </c>
    </row>
    <row r="1127" spans="1:17" ht="75.75">
      <c r="A1127" s="75" t="s">
        <v>938</v>
      </c>
      <c r="B1127" s="61" t="s">
        <v>1793</v>
      </c>
      <c r="C1127" s="495"/>
      <c r="D1127" s="495"/>
      <c r="E1127" s="496"/>
      <c r="F1127" s="496"/>
      <c r="G1127" s="63" t="s">
        <v>804</v>
      </c>
      <c r="H1127" s="50" t="s">
        <v>804</v>
      </c>
      <c r="I1127" s="50" t="s">
        <v>805</v>
      </c>
      <c r="J1127" s="74">
        <v>1</v>
      </c>
      <c r="K1127" s="82">
        <v>45323</v>
      </c>
      <c r="L1127" s="82">
        <v>45747</v>
      </c>
      <c r="M1127" s="211">
        <f t="shared" si="52"/>
        <v>60.571428571428569</v>
      </c>
      <c r="N1127" s="69">
        <v>1</v>
      </c>
      <c r="O1127" s="71" t="s">
        <v>2426</v>
      </c>
      <c r="P1127" s="51">
        <f t="shared" si="53"/>
        <v>1</v>
      </c>
      <c r="Q1127" s="66" t="str" cm="1">
        <f t="array" aca="1" ref="Q1127" ca="1">IF(ISNUMBER(P1127),IF(P1127=100%,"CUMPLIDA",IF(AND(ISNUMBER(L1127),ISNUMBER(INDIRECT("FECHA_"&amp;$B1127,1))), IF(L1127&lt;=INDIRECT("FECHA_"&amp;$B1127,1),"INCUMPLIDA","PROCESO"), "VERIFICAR FECHA")),"SIN VALOR AVANCE")</f>
        <v>CUMPLIDA</v>
      </c>
    </row>
    <row r="1128" spans="1:17" ht="105.75">
      <c r="A1128" s="75" t="s">
        <v>938</v>
      </c>
      <c r="B1128" s="61" t="s">
        <v>1793</v>
      </c>
      <c r="C1128" s="495"/>
      <c r="D1128" s="495"/>
      <c r="E1128" s="496"/>
      <c r="F1128" s="496"/>
      <c r="G1128" s="63" t="s">
        <v>766</v>
      </c>
      <c r="H1128" s="50" t="s">
        <v>767</v>
      </c>
      <c r="I1128" s="50" t="s">
        <v>768</v>
      </c>
      <c r="J1128" s="74">
        <v>1</v>
      </c>
      <c r="K1128" s="82">
        <v>45231</v>
      </c>
      <c r="L1128" s="82">
        <v>45747</v>
      </c>
      <c r="M1128" s="211">
        <f t="shared" si="52"/>
        <v>73.714285714285708</v>
      </c>
      <c r="N1128" s="69">
        <v>1</v>
      </c>
      <c r="O1128" s="50" t="s">
        <v>2343</v>
      </c>
      <c r="P1128" s="51">
        <f t="shared" si="53"/>
        <v>1</v>
      </c>
      <c r="Q1128" s="66" t="str" cm="1">
        <f t="array" aca="1" ref="Q1128" ca="1">IF(ISNUMBER(P1128),IF(P1128=100%,"CUMPLIDA",IF(AND(ISNUMBER(L1128),ISNUMBER(INDIRECT("FECHA_"&amp;$B1128,1))), IF(L1128&lt;=INDIRECT("FECHA_"&amp;$B1128,1),"INCUMPLIDA","PROCESO"), "VERIFICAR FECHA")),"SIN VALOR AVANCE")</f>
        <v>CUMPLIDA</v>
      </c>
    </row>
    <row r="1129" spans="1:17" ht="165.75">
      <c r="A1129" s="75" t="s">
        <v>938</v>
      </c>
      <c r="B1129" s="61" t="s">
        <v>1793</v>
      </c>
      <c r="C1129" s="495"/>
      <c r="D1129" s="495"/>
      <c r="E1129" s="496"/>
      <c r="F1129" s="496"/>
      <c r="G1129" s="63" t="s">
        <v>769</v>
      </c>
      <c r="H1129" s="50" t="s">
        <v>769</v>
      </c>
      <c r="I1129" s="50" t="s">
        <v>2344</v>
      </c>
      <c r="J1129" s="74">
        <v>1</v>
      </c>
      <c r="K1129" s="82">
        <v>45323</v>
      </c>
      <c r="L1129" s="82">
        <v>45747</v>
      </c>
      <c r="M1129" s="211">
        <f t="shared" si="52"/>
        <v>60.571428571428569</v>
      </c>
      <c r="N1129" s="69">
        <v>1</v>
      </c>
      <c r="O1129" s="71" t="s">
        <v>2520</v>
      </c>
      <c r="P1129" s="51">
        <f t="shared" si="53"/>
        <v>1</v>
      </c>
      <c r="Q1129" s="66" t="str" cm="1">
        <f t="array" aca="1" ref="Q1129" ca="1">IF(ISNUMBER(P1129),IF(P1129=100%,"CUMPLIDA",IF(AND(ISNUMBER(L1129),ISNUMBER(INDIRECT("FECHA_"&amp;$B1129,1))), IF(L1129&lt;=INDIRECT("FECHA_"&amp;$B1129,1),"INCUMPLIDA","PROCESO"), "VERIFICAR FECHA")),"SIN VALOR AVANCE")</f>
        <v>CUMPLIDA</v>
      </c>
    </row>
    <row r="1130" spans="1:17" ht="75.75">
      <c r="A1130" s="75" t="s">
        <v>938</v>
      </c>
      <c r="B1130" s="61" t="s">
        <v>1793</v>
      </c>
      <c r="C1130" s="495"/>
      <c r="D1130" s="495"/>
      <c r="E1130" s="496"/>
      <c r="F1130" s="496"/>
      <c r="G1130" s="63" t="s">
        <v>2430</v>
      </c>
      <c r="H1130" s="50" t="s">
        <v>2430</v>
      </c>
      <c r="I1130" s="50" t="s">
        <v>771</v>
      </c>
      <c r="J1130" s="74">
        <v>1</v>
      </c>
      <c r="K1130" s="82">
        <v>45231</v>
      </c>
      <c r="L1130" s="82">
        <v>45747</v>
      </c>
      <c r="M1130" s="211">
        <f t="shared" si="52"/>
        <v>73.714285714285708</v>
      </c>
      <c r="N1130" s="69">
        <v>1</v>
      </c>
      <c r="O1130" s="71" t="s">
        <v>2521</v>
      </c>
      <c r="P1130" s="51">
        <f t="shared" si="53"/>
        <v>1</v>
      </c>
      <c r="Q1130" s="66" t="str" cm="1">
        <f t="array" aca="1" ref="Q1130" ca="1">IF(ISNUMBER(P1130),IF(P1130=100%,"CUMPLIDA",IF(AND(ISNUMBER(L1130),ISNUMBER(INDIRECT("FECHA_"&amp;$B1130,1))), IF(L1130&lt;=INDIRECT("FECHA_"&amp;$B1130,1),"INCUMPLIDA","PROCESO"), "VERIFICAR FECHA")),"SIN VALOR AVANCE")</f>
        <v>CUMPLIDA</v>
      </c>
    </row>
    <row r="1131" spans="1:17" ht="240.75">
      <c r="A1131" s="75" t="s">
        <v>938</v>
      </c>
      <c r="B1131" s="61" t="s">
        <v>1793</v>
      </c>
      <c r="C1131" s="495"/>
      <c r="D1131" s="495"/>
      <c r="E1131" s="496"/>
      <c r="F1131" s="496"/>
      <c r="G1131" s="63" t="s">
        <v>2431</v>
      </c>
      <c r="H1131" s="50" t="s">
        <v>2431</v>
      </c>
      <c r="I1131" s="50" t="s">
        <v>1073</v>
      </c>
      <c r="J1131" s="74">
        <v>1</v>
      </c>
      <c r="K1131" s="82">
        <v>45231</v>
      </c>
      <c r="L1131" s="82">
        <v>45808</v>
      </c>
      <c r="M1131" s="211">
        <f t="shared" si="52"/>
        <v>82.428571428571431</v>
      </c>
      <c r="N1131" s="69">
        <v>1</v>
      </c>
      <c r="O1131" s="71" t="s">
        <v>2473</v>
      </c>
      <c r="P1131" s="51">
        <f t="shared" si="53"/>
        <v>1</v>
      </c>
      <c r="Q1131" s="66" t="str" cm="1">
        <f t="array" aca="1" ref="Q1131" ca="1">IF(ISNUMBER(P1131),IF(P1131=100%,"CUMPLIDA",IF(AND(ISNUMBER(L1131),ISNUMBER(INDIRECT("FECHA_"&amp;$B1131,1))), IF(L1131&lt;=INDIRECT("FECHA_"&amp;$B1131,1),"INCUMPLIDA","PROCESO"), "VERIFICAR FECHA")),"SIN VALOR AVANCE")</f>
        <v>CUMPLIDA</v>
      </c>
    </row>
    <row r="1132" spans="1:17" ht="182.25">
      <c r="A1132" s="75" t="s">
        <v>938</v>
      </c>
      <c r="B1132" s="61" t="s">
        <v>1793</v>
      </c>
      <c r="C1132" s="495"/>
      <c r="D1132" s="495"/>
      <c r="E1132" s="496"/>
      <c r="F1132" s="496"/>
      <c r="G1132" s="63" t="s">
        <v>169</v>
      </c>
      <c r="H1132" s="50" t="s">
        <v>775</v>
      </c>
      <c r="I1132" s="50" t="s">
        <v>776</v>
      </c>
      <c r="J1132" s="74">
        <v>7</v>
      </c>
      <c r="K1132" s="82">
        <v>46024</v>
      </c>
      <c r="L1132" s="82">
        <v>46660</v>
      </c>
      <c r="M1132" s="211">
        <f t="shared" si="52"/>
        <v>90.857142857142861</v>
      </c>
      <c r="N1132" s="69">
        <v>0</v>
      </c>
      <c r="O1132" s="71" t="s">
        <v>2443</v>
      </c>
      <c r="P1132" s="51">
        <f t="shared" si="53"/>
        <v>0</v>
      </c>
      <c r="Q1132" s="66" t="str" cm="1">
        <f t="array" aca="1" ref="Q1132" ca="1">IF(ISNUMBER(P1132),IF(P1132=100%,"CUMPLIDA",IF(AND(ISNUMBER(L1132),ISNUMBER(INDIRECT("FECHA_"&amp;$B1132,1))), IF(L1132&lt;=INDIRECT("FECHA_"&amp;$B1132,1),"INCUMPLIDA","PROCESO"), "VERIFICAR FECHA")),"SIN VALOR AVANCE")</f>
        <v>PROCESO</v>
      </c>
    </row>
    <row r="1133" spans="1:17" ht="165.75">
      <c r="A1133" s="75" t="s">
        <v>938</v>
      </c>
      <c r="B1133" s="61" t="s">
        <v>1793</v>
      </c>
      <c r="C1133" s="495"/>
      <c r="D1133" s="495"/>
      <c r="E1133" s="496"/>
      <c r="F1133" s="496"/>
      <c r="G1133" s="63" t="s">
        <v>778</v>
      </c>
      <c r="H1133" s="50" t="s">
        <v>779</v>
      </c>
      <c r="I1133" s="50" t="s">
        <v>780</v>
      </c>
      <c r="J1133" s="74">
        <v>1</v>
      </c>
      <c r="K1133" s="82">
        <v>46024</v>
      </c>
      <c r="L1133" s="82">
        <v>46660</v>
      </c>
      <c r="M1133" s="211">
        <f t="shared" si="52"/>
        <v>90.857142857142861</v>
      </c>
      <c r="N1133" s="69">
        <v>0</v>
      </c>
      <c r="O1133" s="71" t="s">
        <v>2474</v>
      </c>
      <c r="P1133" s="51">
        <f t="shared" si="53"/>
        <v>0</v>
      </c>
      <c r="Q1133" s="66" t="str" cm="1">
        <f t="array" aca="1" ref="Q1133" ca="1">IF(ISNUMBER(P1133),IF(P1133=100%,"CUMPLIDA",IF(AND(ISNUMBER(L1133),ISNUMBER(INDIRECT("FECHA_"&amp;$B1133,1))), IF(L1133&lt;=INDIRECT("FECHA_"&amp;$B1133,1),"INCUMPLIDA","PROCESO"), "VERIFICAR FECHA")),"SIN VALOR AVANCE")</f>
        <v>PROCESO</v>
      </c>
    </row>
    <row r="1134" spans="1:17" ht="300.75">
      <c r="A1134" s="75" t="s">
        <v>938</v>
      </c>
      <c r="B1134" s="61" t="s">
        <v>1793</v>
      </c>
      <c r="C1134" s="495"/>
      <c r="D1134" s="495"/>
      <c r="E1134" s="496"/>
      <c r="F1134" s="496"/>
      <c r="G1134" s="63" t="s">
        <v>781</v>
      </c>
      <c r="H1134" s="50" t="s">
        <v>782</v>
      </c>
      <c r="I1134" s="50" t="s">
        <v>813</v>
      </c>
      <c r="J1134" s="74">
        <v>2</v>
      </c>
      <c r="K1134" s="82">
        <v>46024</v>
      </c>
      <c r="L1134" s="82">
        <v>46660</v>
      </c>
      <c r="M1134" s="211">
        <f t="shared" si="52"/>
        <v>90.857142857142861</v>
      </c>
      <c r="N1134" s="69">
        <v>0</v>
      </c>
      <c r="O1134" s="71" t="s">
        <v>2445</v>
      </c>
      <c r="P1134" s="51">
        <f t="shared" si="53"/>
        <v>0</v>
      </c>
      <c r="Q1134" s="66" t="str" cm="1">
        <f t="array" aca="1" ref="Q1134" ca="1">IF(ISNUMBER(P1134),IF(P1134=100%,"CUMPLIDA",IF(AND(ISNUMBER(L1134),ISNUMBER(INDIRECT("FECHA_"&amp;$B1134,1))), IF(L1134&lt;=INDIRECT("FECHA_"&amp;$B1134,1),"INCUMPLIDA","PROCESO"), "VERIFICAR FECHA")),"SIN VALOR AVANCE")</f>
        <v>PROCESO</v>
      </c>
    </row>
    <row r="1135" spans="1:17" ht="225.75">
      <c r="A1135" s="75" t="s">
        <v>938</v>
      </c>
      <c r="B1135" s="61" t="s">
        <v>1793</v>
      </c>
      <c r="C1135" s="495" t="s">
        <v>2527</v>
      </c>
      <c r="D1135" s="495" t="s">
        <v>2528</v>
      </c>
      <c r="E1135" s="496" t="s">
        <v>2529</v>
      </c>
      <c r="F1135" s="496" t="s">
        <v>2530</v>
      </c>
      <c r="G1135" s="496" t="s">
        <v>999</v>
      </c>
      <c r="H1135" s="76" t="s">
        <v>2340</v>
      </c>
      <c r="I1135" s="50" t="s">
        <v>2341</v>
      </c>
      <c r="J1135" s="69">
        <v>1</v>
      </c>
      <c r="K1135" s="70">
        <v>44044</v>
      </c>
      <c r="L1135" s="70">
        <v>44196</v>
      </c>
      <c r="M1135" s="211">
        <f t="shared" si="52"/>
        <v>21.714285714285715</v>
      </c>
      <c r="N1135" s="69">
        <v>1</v>
      </c>
      <c r="O1135" s="50" t="s">
        <v>2531</v>
      </c>
      <c r="P1135" s="51">
        <f t="shared" si="53"/>
        <v>1</v>
      </c>
      <c r="Q1135" s="66" t="str" cm="1">
        <f t="array" aca="1" ref="Q1135" ca="1">IF(ISNUMBER(P1135),IF(P1135=100%,"CUMPLIDA",IF(AND(ISNUMBER(L1135),ISNUMBER(INDIRECT("FECHA_"&amp;$B1135,1))), IF(L1135&lt;=INDIRECT("FECHA_"&amp;$B1135,1),"INCUMPLIDA","PROCESO"), "VERIFICAR FECHA")),"SIN VALOR AVANCE")</f>
        <v>CUMPLIDA</v>
      </c>
    </row>
    <row r="1136" spans="1:17" ht="75.75">
      <c r="A1136" s="75" t="s">
        <v>938</v>
      </c>
      <c r="B1136" s="61" t="s">
        <v>1793</v>
      </c>
      <c r="C1136" s="495"/>
      <c r="D1136" s="495"/>
      <c r="E1136" s="496"/>
      <c r="F1136" s="496"/>
      <c r="G1136" s="496"/>
      <c r="H1136" s="50" t="s">
        <v>944</v>
      </c>
      <c r="I1136" s="50" t="s">
        <v>945</v>
      </c>
      <c r="J1136" s="74">
        <v>1</v>
      </c>
      <c r="K1136" s="70">
        <v>45231</v>
      </c>
      <c r="L1136" s="70">
        <v>45504</v>
      </c>
      <c r="M1136" s="211">
        <f t="shared" si="52"/>
        <v>39</v>
      </c>
      <c r="N1136" s="69">
        <v>1</v>
      </c>
      <c r="O1136" s="71" t="s">
        <v>2426</v>
      </c>
      <c r="P1136" s="51">
        <f t="shared" si="53"/>
        <v>1</v>
      </c>
      <c r="Q1136" s="66" t="str" cm="1">
        <f t="array" aca="1" ref="Q1136" ca="1">IF(ISNUMBER(P1136),IF(P1136=100%,"CUMPLIDA",IF(AND(ISNUMBER(L1136),ISNUMBER(INDIRECT("FECHA_"&amp;$B1136,1))), IF(L1136&lt;=INDIRECT("FECHA_"&amp;$B1136,1),"INCUMPLIDA","PROCESO"), "VERIFICAR FECHA")),"SIN VALOR AVANCE")</f>
        <v>CUMPLIDA</v>
      </c>
    </row>
    <row r="1137" spans="1:17" ht="330.75">
      <c r="A1137" s="75" t="s">
        <v>938</v>
      </c>
      <c r="B1137" s="61" t="s">
        <v>1793</v>
      </c>
      <c r="C1137" s="495"/>
      <c r="D1137" s="495"/>
      <c r="E1137" s="496"/>
      <c r="F1137" s="496"/>
      <c r="G1137" s="496"/>
      <c r="H1137" s="50" t="s">
        <v>947</v>
      </c>
      <c r="I1137" s="50" t="s">
        <v>948</v>
      </c>
      <c r="J1137" s="74">
        <v>1</v>
      </c>
      <c r="K1137" s="70">
        <v>45231</v>
      </c>
      <c r="L1137" s="70">
        <v>45504</v>
      </c>
      <c r="M1137" s="211">
        <f t="shared" si="52"/>
        <v>39</v>
      </c>
      <c r="N1137" s="69">
        <v>1</v>
      </c>
      <c r="O1137" s="71" t="s">
        <v>2464</v>
      </c>
      <c r="P1137" s="51">
        <f t="shared" si="53"/>
        <v>1</v>
      </c>
      <c r="Q1137" s="66" t="str" cm="1">
        <f t="array" aca="1" ref="Q1137" ca="1">IF(ISNUMBER(P1137),IF(P1137=100%,"CUMPLIDA",IF(AND(ISNUMBER(L1137),ISNUMBER(INDIRECT("FECHA_"&amp;$B1137,1))), IF(L1137&lt;=INDIRECT("FECHA_"&amp;$B1137,1),"INCUMPLIDA","PROCESO"), "VERIFICAR FECHA")),"SIN VALOR AVANCE")</f>
        <v>CUMPLIDA</v>
      </c>
    </row>
    <row r="1138" spans="1:17" ht="150.75">
      <c r="A1138" s="75" t="s">
        <v>938</v>
      </c>
      <c r="B1138" s="61" t="s">
        <v>1793</v>
      </c>
      <c r="C1138" s="495"/>
      <c r="D1138" s="495"/>
      <c r="E1138" s="496"/>
      <c r="F1138" s="496"/>
      <c r="G1138" s="63" t="s">
        <v>950</v>
      </c>
      <c r="H1138" s="50" t="s">
        <v>760</v>
      </c>
      <c r="I1138" s="50" t="s">
        <v>761</v>
      </c>
      <c r="J1138" s="74">
        <v>1</v>
      </c>
      <c r="K1138" s="82">
        <v>45323</v>
      </c>
      <c r="L1138" s="82">
        <v>45747</v>
      </c>
      <c r="M1138" s="211">
        <f t="shared" si="52"/>
        <v>60.571428571428569</v>
      </c>
      <c r="N1138" s="69">
        <v>1</v>
      </c>
      <c r="O1138" s="50" t="s">
        <v>2532</v>
      </c>
      <c r="P1138" s="51">
        <f t="shared" si="53"/>
        <v>1</v>
      </c>
      <c r="Q1138" s="66" t="str" cm="1">
        <f t="array" aca="1" ref="Q1138" ca="1">IF(ISNUMBER(P1138),IF(P1138=100%,"CUMPLIDA",IF(AND(ISNUMBER(L1138),ISNUMBER(INDIRECT("FECHA_"&amp;$B1138,1))), IF(L1138&lt;=INDIRECT("FECHA_"&amp;$B1138,1),"INCUMPLIDA","PROCESO"), "VERIFICAR FECHA")),"SIN VALOR AVANCE")</f>
        <v>CUMPLIDA</v>
      </c>
    </row>
    <row r="1139" spans="1:17" ht="75.75">
      <c r="A1139" s="75" t="s">
        <v>938</v>
      </c>
      <c r="B1139" s="61" t="s">
        <v>1793</v>
      </c>
      <c r="C1139" s="495"/>
      <c r="D1139" s="495"/>
      <c r="E1139" s="496"/>
      <c r="F1139" s="496"/>
      <c r="G1139" s="63" t="s">
        <v>804</v>
      </c>
      <c r="H1139" s="50" t="s">
        <v>804</v>
      </c>
      <c r="I1139" s="50" t="s">
        <v>805</v>
      </c>
      <c r="J1139" s="74">
        <v>1</v>
      </c>
      <c r="K1139" s="82">
        <v>45323</v>
      </c>
      <c r="L1139" s="82">
        <v>45747</v>
      </c>
      <c r="M1139" s="211">
        <f t="shared" si="52"/>
        <v>60.571428571428569</v>
      </c>
      <c r="N1139" s="69">
        <v>1</v>
      </c>
      <c r="O1139" s="71" t="s">
        <v>2426</v>
      </c>
      <c r="P1139" s="51">
        <f t="shared" si="53"/>
        <v>1</v>
      </c>
      <c r="Q1139" s="66" t="str" cm="1">
        <f t="array" aca="1" ref="Q1139" ca="1">IF(ISNUMBER(P1139),IF(P1139=100%,"CUMPLIDA",IF(AND(ISNUMBER(L1139),ISNUMBER(INDIRECT("FECHA_"&amp;$B1139,1))), IF(L1139&lt;=INDIRECT("FECHA_"&amp;$B1139,1),"INCUMPLIDA","PROCESO"), "VERIFICAR FECHA")),"SIN VALOR AVANCE")</f>
        <v>CUMPLIDA</v>
      </c>
    </row>
    <row r="1140" spans="1:17" ht="105.75">
      <c r="A1140" s="75" t="s">
        <v>938</v>
      </c>
      <c r="B1140" s="61" t="s">
        <v>1793</v>
      </c>
      <c r="C1140" s="495"/>
      <c r="D1140" s="495"/>
      <c r="E1140" s="496"/>
      <c r="F1140" s="496"/>
      <c r="G1140" s="63" t="s">
        <v>766</v>
      </c>
      <c r="H1140" s="50" t="s">
        <v>767</v>
      </c>
      <c r="I1140" s="50" t="s">
        <v>768</v>
      </c>
      <c r="J1140" s="74">
        <v>1</v>
      </c>
      <c r="K1140" s="82">
        <v>45231</v>
      </c>
      <c r="L1140" s="82">
        <v>45747</v>
      </c>
      <c r="M1140" s="211">
        <f t="shared" si="52"/>
        <v>73.714285714285708</v>
      </c>
      <c r="N1140" s="69">
        <v>1</v>
      </c>
      <c r="O1140" s="50" t="s">
        <v>2343</v>
      </c>
      <c r="P1140" s="51">
        <f t="shared" si="53"/>
        <v>1</v>
      </c>
      <c r="Q1140" s="66" t="str" cm="1">
        <f t="array" aca="1" ref="Q1140" ca="1">IF(ISNUMBER(P1140),IF(P1140=100%,"CUMPLIDA",IF(AND(ISNUMBER(L1140),ISNUMBER(INDIRECT("FECHA_"&amp;$B1140,1))), IF(L1140&lt;=INDIRECT("FECHA_"&amp;$B1140,1),"INCUMPLIDA","PROCESO"), "VERIFICAR FECHA")),"SIN VALOR AVANCE")</f>
        <v>CUMPLIDA</v>
      </c>
    </row>
    <row r="1141" spans="1:17" ht="150.75">
      <c r="A1141" s="75" t="s">
        <v>938</v>
      </c>
      <c r="B1141" s="61" t="s">
        <v>1793</v>
      </c>
      <c r="C1141" s="495"/>
      <c r="D1141" s="495"/>
      <c r="E1141" s="496"/>
      <c r="F1141" s="496"/>
      <c r="G1141" s="63" t="s">
        <v>769</v>
      </c>
      <c r="H1141" s="50" t="s">
        <v>769</v>
      </c>
      <c r="I1141" s="50" t="s">
        <v>2344</v>
      </c>
      <c r="J1141" s="74">
        <v>1</v>
      </c>
      <c r="K1141" s="82">
        <v>45323</v>
      </c>
      <c r="L1141" s="82">
        <v>45747</v>
      </c>
      <c r="M1141" s="211">
        <f t="shared" si="52"/>
        <v>60.571428571428569</v>
      </c>
      <c r="N1141" s="69">
        <v>1</v>
      </c>
      <c r="O1141" s="50" t="s">
        <v>2532</v>
      </c>
      <c r="P1141" s="51">
        <f t="shared" si="53"/>
        <v>1</v>
      </c>
      <c r="Q1141" s="66" t="str" cm="1">
        <f t="array" aca="1" ref="Q1141" ca="1">IF(ISNUMBER(P1141),IF(P1141=100%,"CUMPLIDA",IF(AND(ISNUMBER(L1141),ISNUMBER(INDIRECT("FECHA_"&amp;$B1141,1))), IF(L1141&lt;=INDIRECT("FECHA_"&amp;$B1141,1),"INCUMPLIDA","PROCESO"), "VERIFICAR FECHA")),"SIN VALOR AVANCE")</f>
        <v>CUMPLIDA</v>
      </c>
    </row>
    <row r="1142" spans="1:17" ht="75.75">
      <c r="A1142" s="75" t="s">
        <v>938</v>
      </c>
      <c r="B1142" s="61" t="s">
        <v>1793</v>
      </c>
      <c r="C1142" s="495"/>
      <c r="D1142" s="495"/>
      <c r="E1142" s="496"/>
      <c r="F1142" s="496"/>
      <c r="G1142" s="63" t="s">
        <v>2430</v>
      </c>
      <c r="H1142" s="50" t="s">
        <v>2430</v>
      </c>
      <c r="I1142" s="50" t="s">
        <v>771</v>
      </c>
      <c r="J1142" s="74">
        <v>1</v>
      </c>
      <c r="K1142" s="82">
        <v>45231</v>
      </c>
      <c r="L1142" s="82">
        <v>45747</v>
      </c>
      <c r="M1142" s="211">
        <f t="shared" si="52"/>
        <v>73.714285714285708</v>
      </c>
      <c r="N1142" s="69">
        <v>1</v>
      </c>
      <c r="O1142" s="71" t="s">
        <v>2426</v>
      </c>
      <c r="P1142" s="51">
        <f t="shared" si="53"/>
        <v>1</v>
      </c>
      <c r="Q1142" s="66" t="str" cm="1">
        <f t="array" aca="1" ref="Q1142" ca="1">IF(ISNUMBER(P1142),IF(P1142=100%,"CUMPLIDA",IF(AND(ISNUMBER(L1142),ISNUMBER(INDIRECT("FECHA_"&amp;$B1142,1))), IF(L1142&lt;=INDIRECT("FECHA_"&amp;$B1142,1),"INCUMPLIDA","PROCESO"), "VERIFICAR FECHA")),"SIN VALOR AVANCE")</f>
        <v>CUMPLIDA</v>
      </c>
    </row>
    <row r="1143" spans="1:17" ht="225.75">
      <c r="A1143" s="75" t="s">
        <v>938</v>
      </c>
      <c r="B1143" s="61" t="s">
        <v>1793</v>
      </c>
      <c r="C1143" s="495"/>
      <c r="D1143" s="495"/>
      <c r="E1143" s="496"/>
      <c r="F1143" s="496"/>
      <c r="G1143" s="63" t="s">
        <v>2431</v>
      </c>
      <c r="H1143" s="50" t="s">
        <v>2431</v>
      </c>
      <c r="I1143" s="50" t="s">
        <v>1073</v>
      </c>
      <c r="J1143" s="74">
        <v>1</v>
      </c>
      <c r="K1143" s="82">
        <v>45231</v>
      </c>
      <c r="L1143" s="82">
        <v>45808</v>
      </c>
      <c r="M1143" s="211">
        <f t="shared" si="52"/>
        <v>82.428571428571431</v>
      </c>
      <c r="N1143" s="69">
        <v>1</v>
      </c>
      <c r="O1143" s="71" t="s">
        <v>2427</v>
      </c>
      <c r="P1143" s="51">
        <f t="shared" si="53"/>
        <v>1</v>
      </c>
      <c r="Q1143" s="66" t="str" cm="1">
        <f t="array" aca="1" ref="Q1143" ca="1">IF(ISNUMBER(P1143),IF(P1143=100%,"CUMPLIDA",IF(AND(ISNUMBER(L1143),ISNUMBER(INDIRECT("FECHA_"&amp;$B1143,1))), IF(L1143&lt;=INDIRECT("FECHA_"&amp;$B1143,1),"INCUMPLIDA","PROCESO"), "VERIFICAR FECHA")),"SIN VALOR AVANCE")</f>
        <v>CUMPLIDA</v>
      </c>
    </row>
    <row r="1144" spans="1:17" ht="180.75">
      <c r="A1144" s="75" t="s">
        <v>938</v>
      </c>
      <c r="B1144" s="61" t="s">
        <v>1793</v>
      </c>
      <c r="C1144" s="495"/>
      <c r="D1144" s="495"/>
      <c r="E1144" s="496"/>
      <c r="F1144" s="496"/>
      <c r="G1144" s="63" t="s">
        <v>169</v>
      </c>
      <c r="H1144" s="50" t="s">
        <v>775</v>
      </c>
      <c r="I1144" s="50" t="s">
        <v>776</v>
      </c>
      <c r="J1144" s="74">
        <v>12</v>
      </c>
      <c r="K1144" s="82">
        <v>46024</v>
      </c>
      <c r="L1144" s="82">
        <v>47118</v>
      </c>
      <c r="M1144" s="211">
        <f t="shared" si="52"/>
        <v>156.28571428571428</v>
      </c>
      <c r="N1144" s="69">
        <v>0</v>
      </c>
      <c r="O1144" s="71" t="s">
        <v>2467</v>
      </c>
      <c r="P1144" s="51">
        <f t="shared" si="53"/>
        <v>0</v>
      </c>
      <c r="Q1144" s="66" t="str" cm="1">
        <f t="array" aca="1" ref="Q1144" ca="1">IF(ISNUMBER(P1144),IF(P1144=100%,"CUMPLIDA",IF(AND(ISNUMBER(L1144),ISNUMBER(INDIRECT("FECHA_"&amp;$B1144,1))), IF(L1144&lt;=INDIRECT("FECHA_"&amp;$B1144,1),"INCUMPLIDA","PROCESO"), "VERIFICAR FECHA")),"SIN VALOR AVANCE")</f>
        <v>PROCESO</v>
      </c>
    </row>
    <row r="1145" spans="1:17" ht="150.75">
      <c r="A1145" s="75" t="s">
        <v>938</v>
      </c>
      <c r="B1145" s="61" t="s">
        <v>1793</v>
      </c>
      <c r="C1145" s="495"/>
      <c r="D1145" s="495"/>
      <c r="E1145" s="496"/>
      <c r="F1145" s="496"/>
      <c r="G1145" s="63" t="s">
        <v>778</v>
      </c>
      <c r="H1145" s="50" t="s">
        <v>779</v>
      </c>
      <c r="I1145" s="50" t="s">
        <v>780</v>
      </c>
      <c r="J1145" s="74">
        <v>1</v>
      </c>
      <c r="K1145" s="82">
        <v>46024</v>
      </c>
      <c r="L1145" s="82">
        <v>47118</v>
      </c>
      <c r="M1145" s="211">
        <f t="shared" si="52"/>
        <v>156.28571428571428</v>
      </c>
      <c r="N1145" s="69">
        <v>0</v>
      </c>
      <c r="O1145" s="71" t="s">
        <v>2533</v>
      </c>
      <c r="P1145" s="51">
        <f t="shared" si="53"/>
        <v>0</v>
      </c>
      <c r="Q1145" s="66" t="str" cm="1">
        <f t="array" aca="1" ref="Q1145" ca="1">IF(ISNUMBER(P1145),IF(P1145=100%,"CUMPLIDA",IF(AND(ISNUMBER(L1145),ISNUMBER(INDIRECT("FECHA_"&amp;$B1145,1))), IF(L1145&lt;=INDIRECT("FECHA_"&amp;$B1145,1),"INCUMPLIDA","PROCESO"), "VERIFICAR FECHA")),"SIN VALOR AVANCE")</f>
        <v>PROCESO</v>
      </c>
    </row>
    <row r="1146" spans="1:17" ht="330.75">
      <c r="A1146" s="75" t="s">
        <v>938</v>
      </c>
      <c r="B1146" s="61" t="s">
        <v>1793</v>
      </c>
      <c r="C1146" s="495"/>
      <c r="D1146" s="495"/>
      <c r="E1146" s="496"/>
      <c r="F1146" s="496"/>
      <c r="G1146" s="63" t="s">
        <v>781</v>
      </c>
      <c r="H1146" s="50" t="s">
        <v>782</v>
      </c>
      <c r="I1146" s="50" t="s">
        <v>813</v>
      </c>
      <c r="J1146" s="74">
        <v>2</v>
      </c>
      <c r="K1146" s="82">
        <v>46024</v>
      </c>
      <c r="L1146" s="82">
        <v>47118</v>
      </c>
      <c r="M1146" s="211">
        <f t="shared" si="52"/>
        <v>156.28571428571428</v>
      </c>
      <c r="N1146" s="69">
        <v>0</v>
      </c>
      <c r="O1146" s="71" t="s">
        <v>2434</v>
      </c>
      <c r="P1146" s="51">
        <f t="shared" si="53"/>
        <v>0</v>
      </c>
      <c r="Q1146" s="66" t="str" cm="1">
        <f t="array" aca="1" ref="Q1146" ca="1">IF(ISNUMBER(P1146),IF(P1146=100%,"CUMPLIDA",IF(AND(ISNUMBER(L1146),ISNUMBER(INDIRECT("FECHA_"&amp;$B1146,1))), IF(L1146&lt;=INDIRECT("FECHA_"&amp;$B1146,1),"INCUMPLIDA","PROCESO"), "VERIFICAR FECHA")),"SIN VALOR AVANCE")</f>
        <v>PROCESO</v>
      </c>
    </row>
    <row r="1147" spans="1:17" ht="270.75">
      <c r="A1147" s="75" t="s">
        <v>938</v>
      </c>
      <c r="B1147" s="61" t="s">
        <v>1793</v>
      </c>
      <c r="C1147" s="495" t="s">
        <v>2534</v>
      </c>
      <c r="D1147" s="495" t="s">
        <v>2535</v>
      </c>
      <c r="E1147" s="496" t="s">
        <v>2536</v>
      </c>
      <c r="F1147" s="496" t="s">
        <v>2537</v>
      </c>
      <c r="G1147" s="496" t="s">
        <v>999</v>
      </c>
      <c r="H1147" s="76" t="s">
        <v>2340</v>
      </c>
      <c r="I1147" s="81" t="s">
        <v>2341</v>
      </c>
      <c r="J1147" s="69">
        <v>1</v>
      </c>
      <c r="K1147" s="70">
        <v>44044</v>
      </c>
      <c r="L1147" s="70">
        <v>44196</v>
      </c>
      <c r="M1147" s="211">
        <f t="shared" si="52"/>
        <v>21.714285714285715</v>
      </c>
      <c r="N1147" s="69">
        <v>1</v>
      </c>
      <c r="O1147" s="50" t="s">
        <v>2538</v>
      </c>
      <c r="P1147" s="51">
        <f t="shared" si="53"/>
        <v>1</v>
      </c>
      <c r="Q1147" s="66" t="str" cm="1">
        <f t="array" aca="1" ref="Q1147" ca="1">IF(ISNUMBER(P1147),IF(P1147=100%,"CUMPLIDA",IF(AND(ISNUMBER(L1147),ISNUMBER(INDIRECT("FECHA_"&amp;$B1147,1))), IF(L1147&lt;=INDIRECT("FECHA_"&amp;$B1147,1),"INCUMPLIDA","PROCESO"), "VERIFICAR FECHA")),"SIN VALOR AVANCE")</f>
        <v>CUMPLIDA</v>
      </c>
    </row>
    <row r="1148" spans="1:17" ht="75.75">
      <c r="A1148" s="75" t="s">
        <v>938</v>
      </c>
      <c r="B1148" s="61" t="s">
        <v>1793</v>
      </c>
      <c r="C1148" s="495"/>
      <c r="D1148" s="495"/>
      <c r="E1148" s="496"/>
      <c r="F1148" s="496"/>
      <c r="G1148" s="496"/>
      <c r="H1148" s="76" t="s">
        <v>944</v>
      </c>
      <c r="I1148" s="50" t="s">
        <v>945</v>
      </c>
      <c r="J1148" s="69">
        <v>1</v>
      </c>
      <c r="K1148" s="70">
        <v>45231</v>
      </c>
      <c r="L1148" s="70">
        <v>45504</v>
      </c>
      <c r="M1148" s="211">
        <f t="shared" si="52"/>
        <v>39</v>
      </c>
      <c r="N1148" s="69">
        <v>1</v>
      </c>
      <c r="O1148" s="71" t="s">
        <v>2426</v>
      </c>
      <c r="P1148" s="51">
        <f t="shared" si="53"/>
        <v>1</v>
      </c>
      <c r="Q1148" s="66" t="str" cm="1">
        <f t="array" aca="1" ref="Q1148" ca="1">IF(ISNUMBER(P1148),IF(P1148=100%,"CUMPLIDA",IF(AND(ISNUMBER(L1148),ISNUMBER(INDIRECT("FECHA_"&amp;$B1148,1))), IF(L1148&lt;=INDIRECT("FECHA_"&amp;$B1148,1),"INCUMPLIDA","PROCESO"), "VERIFICAR FECHA")),"SIN VALOR AVANCE")</f>
        <v>CUMPLIDA</v>
      </c>
    </row>
    <row r="1149" spans="1:17" ht="330.75">
      <c r="A1149" s="75" t="s">
        <v>938</v>
      </c>
      <c r="B1149" s="61" t="s">
        <v>1793</v>
      </c>
      <c r="C1149" s="495"/>
      <c r="D1149" s="495"/>
      <c r="E1149" s="496"/>
      <c r="F1149" s="496"/>
      <c r="G1149" s="496"/>
      <c r="H1149" s="76" t="s">
        <v>947</v>
      </c>
      <c r="I1149" s="50" t="s">
        <v>948</v>
      </c>
      <c r="J1149" s="69">
        <v>1</v>
      </c>
      <c r="K1149" s="70">
        <v>45231</v>
      </c>
      <c r="L1149" s="70">
        <v>45504</v>
      </c>
      <c r="M1149" s="211">
        <f t="shared" si="52"/>
        <v>39</v>
      </c>
      <c r="N1149" s="69">
        <v>1</v>
      </c>
      <c r="O1149" s="71" t="s">
        <v>2464</v>
      </c>
      <c r="P1149" s="51">
        <f t="shared" si="53"/>
        <v>1</v>
      </c>
      <c r="Q1149" s="66" t="str" cm="1">
        <f t="array" aca="1" ref="Q1149" ca="1">IF(ISNUMBER(P1149),IF(P1149=100%,"CUMPLIDA",IF(AND(ISNUMBER(L1149),ISNUMBER(INDIRECT("FECHA_"&amp;$B1149,1))), IF(L1149&lt;=INDIRECT("FECHA_"&amp;$B1149,1),"INCUMPLIDA","PROCESO"), "VERIFICAR FECHA")),"SIN VALOR AVANCE")</f>
        <v>CUMPLIDA</v>
      </c>
    </row>
    <row r="1150" spans="1:17" ht="150.75">
      <c r="A1150" s="75" t="s">
        <v>938</v>
      </c>
      <c r="B1150" s="61" t="s">
        <v>1793</v>
      </c>
      <c r="C1150" s="495"/>
      <c r="D1150" s="495"/>
      <c r="E1150" s="496"/>
      <c r="F1150" s="496"/>
      <c r="G1150" s="63" t="s">
        <v>950</v>
      </c>
      <c r="H1150" s="50" t="s">
        <v>760</v>
      </c>
      <c r="I1150" s="50" t="s">
        <v>761</v>
      </c>
      <c r="J1150" s="74">
        <v>1</v>
      </c>
      <c r="K1150" s="82">
        <v>45323</v>
      </c>
      <c r="L1150" s="82">
        <v>45747</v>
      </c>
      <c r="M1150" s="211">
        <f t="shared" si="52"/>
        <v>60.571428571428569</v>
      </c>
      <c r="N1150" s="69">
        <v>1</v>
      </c>
      <c r="O1150" s="71" t="s">
        <v>2428</v>
      </c>
      <c r="P1150" s="51">
        <f t="shared" si="53"/>
        <v>1</v>
      </c>
      <c r="Q1150" s="66" t="str" cm="1">
        <f t="array" aca="1" ref="Q1150" ca="1">IF(ISNUMBER(P1150),IF(P1150=100%,"CUMPLIDA",IF(AND(ISNUMBER(L1150),ISNUMBER(INDIRECT("FECHA_"&amp;$B1150,1))), IF(L1150&lt;=INDIRECT("FECHA_"&amp;$B1150,1),"INCUMPLIDA","PROCESO"), "VERIFICAR FECHA")),"SIN VALOR AVANCE")</f>
        <v>CUMPLIDA</v>
      </c>
    </row>
    <row r="1151" spans="1:17" ht="75.75">
      <c r="A1151" s="75" t="s">
        <v>938</v>
      </c>
      <c r="B1151" s="61" t="s">
        <v>1793</v>
      </c>
      <c r="C1151" s="495"/>
      <c r="D1151" s="495"/>
      <c r="E1151" s="496"/>
      <c r="F1151" s="496"/>
      <c r="G1151" s="63" t="s">
        <v>804</v>
      </c>
      <c r="H1151" s="50" t="s">
        <v>804</v>
      </c>
      <c r="I1151" s="50" t="s">
        <v>805</v>
      </c>
      <c r="J1151" s="74">
        <v>1</v>
      </c>
      <c r="K1151" s="82">
        <v>45323</v>
      </c>
      <c r="L1151" s="82">
        <v>45747</v>
      </c>
      <c r="M1151" s="211">
        <f t="shared" si="52"/>
        <v>60.571428571428569</v>
      </c>
      <c r="N1151" s="69">
        <v>1</v>
      </c>
      <c r="O1151" s="71" t="s">
        <v>2539</v>
      </c>
      <c r="P1151" s="51">
        <f t="shared" si="53"/>
        <v>1</v>
      </c>
      <c r="Q1151" s="66" t="str" cm="1">
        <f t="array" aca="1" ref="Q1151" ca="1">IF(ISNUMBER(P1151),IF(P1151=100%,"CUMPLIDA",IF(AND(ISNUMBER(L1151),ISNUMBER(INDIRECT("FECHA_"&amp;$B1151,1))), IF(L1151&lt;=INDIRECT("FECHA_"&amp;$B1151,1),"INCUMPLIDA","PROCESO"), "VERIFICAR FECHA")),"SIN VALOR AVANCE")</f>
        <v>CUMPLIDA</v>
      </c>
    </row>
    <row r="1152" spans="1:17" ht="105.75">
      <c r="A1152" s="75" t="s">
        <v>938</v>
      </c>
      <c r="B1152" s="61" t="s">
        <v>1793</v>
      </c>
      <c r="C1152" s="495"/>
      <c r="D1152" s="495"/>
      <c r="E1152" s="496"/>
      <c r="F1152" s="496"/>
      <c r="G1152" s="63" t="s">
        <v>766</v>
      </c>
      <c r="H1152" s="50" t="s">
        <v>767</v>
      </c>
      <c r="I1152" s="50" t="s">
        <v>768</v>
      </c>
      <c r="J1152" s="74">
        <v>1</v>
      </c>
      <c r="K1152" s="82">
        <v>45231</v>
      </c>
      <c r="L1152" s="82">
        <v>45747</v>
      </c>
      <c r="M1152" s="211">
        <f t="shared" si="52"/>
        <v>73.714285714285708</v>
      </c>
      <c r="N1152" s="69">
        <v>1</v>
      </c>
      <c r="O1152" s="50" t="s">
        <v>2343</v>
      </c>
      <c r="P1152" s="51">
        <f t="shared" si="53"/>
        <v>1</v>
      </c>
      <c r="Q1152" s="66" t="str" cm="1">
        <f t="array" aca="1" ref="Q1152" ca="1">IF(ISNUMBER(P1152),IF(P1152=100%,"CUMPLIDA",IF(AND(ISNUMBER(L1152),ISNUMBER(INDIRECT("FECHA_"&amp;$B1152,1))), IF(L1152&lt;=INDIRECT("FECHA_"&amp;$B1152,1),"INCUMPLIDA","PROCESO"), "VERIFICAR FECHA")),"SIN VALOR AVANCE")</f>
        <v>CUMPLIDA</v>
      </c>
    </row>
    <row r="1153" spans="1:17" ht="150.75">
      <c r="A1153" s="75" t="s">
        <v>938</v>
      </c>
      <c r="B1153" s="61" t="s">
        <v>1793</v>
      </c>
      <c r="C1153" s="495"/>
      <c r="D1153" s="495"/>
      <c r="E1153" s="496"/>
      <c r="F1153" s="496"/>
      <c r="G1153" s="63" t="s">
        <v>769</v>
      </c>
      <c r="H1153" s="50" t="s">
        <v>769</v>
      </c>
      <c r="I1153" s="50" t="s">
        <v>2344</v>
      </c>
      <c r="J1153" s="74">
        <v>1</v>
      </c>
      <c r="K1153" s="82">
        <v>45323</v>
      </c>
      <c r="L1153" s="82">
        <v>45747</v>
      </c>
      <c r="M1153" s="211">
        <f t="shared" si="52"/>
        <v>60.571428571428569</v>
      </c>
      <c r="N1153" s="69">
        <v>1</v>
      </c>
      <c r="O1153" s="71" t="s">
        <v>2428</v>
      </c>
      <c r="P1153" s="51">
        <f t="shared" si="53"/>
        <v>1</v>
      </c>
      <c r="Q1153" s="66" t="str" cm="1">
        <f t="array" aca="1" ref="Q1153" ca="1">IF(ISNUMBER(P1153),IF(P1153=100%,"CUMPLIDA",IF(AND(ISNUMBER(L1153),ISNUMBER(INDIRECT("FECHA_"&amp;$B1153,1))), IF(L1153&lt;=INDIRECT("FECHA_"&amp;$B1153,1),"INCUMPLIDA","PROCESO"), "VERIFICAR FECHA")),"SIN VALOR AVANCE")</f>
        <v>CUMPLIDA</v>
      </c>
    </row>
    <row r="1154" spans="1:17" ht="75.75">
      <c r="A1154" s="75" t="s">
        <v>938</v>
      </c>
      <c r="B1154" s="61" t="s">
        <v>1793</v>
      </c>
      <c r="C1154" s="495"/>
      <c r="D1154" s="495"/>
      <c r="E1154" s="496"/>
      <c r="F1154" s="496"/>
      <c r="G1154" s="63" t="s">
        <v>2430</v>
      </c>
      <c r="H1154" s="50" t="s">
        <v>2430</v>
      </c>
      <c r="I1154" s="50" t="s">
        <v>771</v>
      </c>
      <c r="J1154" s="74">
        <v>1</v>
      </c>
      <c r="K1154" s="82">
        <v>45231</v>
      </c>
      <c r="L1154" s="82">
        <v>45747</v>
      </c>
      <c r="M1154" s="211">
        <f t="shared" si="52"/>
        <v>73.714285714285708</v>
      </c>
      <c r="N1154" s="69">
        <v>1</v>
      </c>
      <c r="O1154" s="71" t="s">
        <v>2539</v>
      </c>
      <c r="P1154" s="51">
        <f t="shared" si="53"/>
        <v>1</v>
      </c>
      <c r="Q1154" s="66" t="str" cm="1">
        <f t="array" aca="1" ref="Q1154" ca="1">IF(ISNUMBER(P1154),IF(P1154=100%,"CUMPLIDA",IF(AND(ISNUMBER(L1154),ISNUMBER(INDIRECT("FECHA_"&amp;$B1154,1))), IF(L1154&lt;=INDIRECT("FECHA_"&amp;$B1154,1),"INCUMPLIDA","PROCESO"), "VERIFICAR FECHA")),"SIN VALOR AVANCE")</f>
        <v>CUMPLIDA</v>
      </c>
    </row>
    <row r="1155" spans="1:17" ht="225.75">
      <c r="A1155" s="75" t="s">
        <v>938</v>
      </c>
      <c r="B1155" s="61" t="s">
        <v>1793</v>
      </c>
      <c r="C1155" s="495"/>
      <c r="D1155" s="495"/>
      <c r="E1155" s="496"/>
      <c r="F1155" s="496"/>
      <c r="G1155" s="63" t="s">
        <v>2431</v>
      </c>
      <c r="H1155" s="50" t="s">
        <v>2431</v>
      </c>
      <c r="I1155" s="50" t="s">
        <v>1073</v>
      </c>
      <c r="J1155" s="74">
        <v>1</v>
      </c>
      <c r="K1155" s="82">
        <v>45231</v>
      </c>
      <c r="L1155" s="82">
        <v>45808</v>
      </c>
      <c r="M1155" s="211">
        <f t="shared" si="52"/>
        <v>82.428571428571431</v>
      </c>
      <c r="N1155" s="69">
        <v>1</v>
      </c>
      <c r="O1155" s="71" t="s">
        <v>2540</v>
      </c>
      <c r="P1155" s="51">
        <f t="shared" si="53"/>
        <v>1</v>
      </c>
      <c r="Q1155" s="66" t="str" cm="1">
        <f t="array" aca="1" ref="Q1155" ca="1">IF(ISNUMBER(P1155),IF(P1155=100%,"CUMPLIDA",IF(AND(ISNUMBER(L1155),ISNUMBER(INDIRECT("FECHA_"&amp;$B1155,1))), IF(L1155&lt;=INDIRECT("FECHA_"&amp;$B1155,1),"INCUMPLIDA","PROCESO"), "VERIFICAR FECHA")),"SIN VALOR AVANCE")</f>
        <v>CUMPLIDA</v>
      </c>
    </row>
    <row r="1156" spans="1:17" ht="195.75">
      <c r="A1156" s="75" t="s">
        <v>938</v>
      </c>
      <c r="B1156" s="61" t="s">
        <v>1793</v>
      </c>
      <c r="C1156" s="495"/>
      <c r="D1156" s="495"/>
      <c r="E1156" s="496"/>
      <c r="F1156" s="496"/>
      <c r="G1156" s="63" t="s">
        <v>169</v>
      </c>
      <c r="H1156" s="50" t="s">
        <v>775</v>
      </c>
      <c r="I1156" s="50" t="s">
        <v>776</v>
      </c>
      <c r="J1156" s="74">
        <v>12</v>
      </c>
      <c r="K1156" s="82">
        <v>46024</v>
      </c>
      <c r="L1156" s="82">
        <v>47118</v>
      </c>
      <c r="M1156" s="211">
        <f t="shared" si="52"/>
        <v>156.28571428571428</v>
      </c>
      <c r="N1156" s="69">
        <v>0</v>
      </c>
      <c r="O1156" s="71" t="s">
        <v>2432</v>
      </c>
      <c r="P1156" s="51">
        <f t="shared" si="53"/>
        <v>0</v>
      </c>
      <c r="Q1156" s="66" t="str" cm="1">
        <f t="array" aca="1" ref="Q1156" ca="1">IF(ISNUMBER(P1156),IF(P1156=100%,"CUMPLIDA",IF(AND(ISNUMBER(L1156),ISNUMBER(INDIRECT("FECHA_"&amp;$B1156,1))), IF(L1156&lt;=INDIRECT("FECHA_"&amp;$B1156,1),"INCUMPLIDA","PROCESO"), "VERIFICAR FECHA")),"SIN VALOR AVANCE")</f>
        <v>PROCESO</v>
      </c>
    </row>
    <row r="1157" spans="1:17" ht="150">
      <c r="A1157" s="75" t="s">
        <v>938</v>
      </c>
      <c r="B1157" s="61" t="s">
        <v>1793</v>
      </c>
      <c r="C1157" s="495"/>
      <c r="D1157" s="495"/>
      <c r="E1157" s="496"/>
      <c r="F1157" s="496"/>
      <c r="G1157" s="63" t="s">
        <v>778</v>
      </c>
      <c r="H1157" s="50" t="s">
        <v>779</v>
      </c>
      <c r="I1157" s="50" t="s">
        <v>780</v>
      </c>
      <c r="J1157" s="74">
        <v>1</v>
      </c>
      <c r="K1157" s="82">
        <v>46024</v>
      </c>
      <c r="L1157" s="82">
        <v>47118</v>
      </c>
      <c r="M1157" s="211">
        <f t="shared" si="52"/>
        <v>156.28571428571428</v>
      </c>
      <c r="N1157" s="69">
        <v>0</v>
      </c>
      <c r="O1157" s="50" t="s">
        <v>2541</v>
      </c>
      <c r="P1157" s="51">
        <f t="shared" si="53"/>
        <v>0</v>
      </c>
      <c r="Q1157" s="66" t="str" cm="1">
        <f t="array" aca="1" ref="Q1157" ca="1">IF(ISNUMBER(P1157),IF(P1157=100%,"CUMPLIDA",IF(AND(ISNUMBER(L1157),ISNUMBER(INDIRECT("FECHA_"&amp;$B1157,1))), IF(L1157&lt;=INDIRECT("FECHA_"&amp;$B1157,1),"INCUMPLIDA","PROCESO"), "VERIFICAR FECHA")),"SIN VALOR AVANCE")</f>
        <v>PROCESO</v>
      </c>
    </row>
    <row r="1158" spans="1:17" ht="300.75">
      <c r="A1158" s="75" t="s">
        <v>938</v>
      </c>
      <c r="B1158" s="61" t="s">
        <v>1793</v>
      </c>
      <c r="C1158" s="495"/>
      <c r="D1158" s="495"/>
      <c r="E1158" s="496"/>
      <c r="F1158" s="496"/>
      <c r="G1158" s="63" t="s">
        <v>781</v>
      </c>
      <c r="H1158" s="50" t="s">
        <v>782</v>
      </c>
      <c r="I1158" s="50" t="s">
        <v>813</v>
      </c>
      <c r="J1158" s="74">
        <v>2</v>
      </c>
      <c r="K1158" s="82">
        <v>46024</v>
      </c>
      <c r="L1158" s="82">
        <v>47118</v>
      </c>
      <c r="M1158" s="211">
        <f t="shared" si="52"/>
        <v>156.28571428571428</v>
      </c>
      <c r="N1158" s="69">
        <v>0</v>
      </c>
      <c r="O1158" s="71" t="s">
        <v>2445</v>
      </c>
      <c r="P1158" s="51">
        <f t="shared" si="53"/>
        <v>0</v>
      </c>
      <c r="Q1158" s="66" t="str" cm="1">
        <f t="array" aca="1" ref="Q1158" ca="1">IF(ISNUMBER(P1158),IF(P1158=100%,"CUMPLIDA",IF(AND(ISNUMBER(L1158),ISNUMBER(INDIRECT("FECHA_"&amp;$B1158,1))), IF(L1158&lt;=INDIRECT("FECHA_"&amp;$B1158,1),"INCUMPLIDA","PROCESO"), "VERIFICAR FECHA")),"SIN VALOR AVANCE")</f>
        <v>PROCESO</v>
      </c>
    </row>
    <row r="1159" spans="1:17" ht="240.75">
      <c r="A1159" s="75" t="s">
        <v>938</v>
      </c>
      <c r="B1159" s="61" t="s">
        <v>1793</v>
      </c>
      <c r="C1159" s="495" t="s">
        <v>2542</v>
      </c>
      <c r="D1159" s="495" t="s">
        <v>2447</v>
      </c>
      <c r="E1159" s="496" t="s">
        <v>2543</v>
      </c>
      <c r="F1159" s="496" t="s">
        <v>2544</v>
      </c>
      <c r="G1159" s="496" t="s">
        <v>999</v>
      </c>
      <c r="H1159" s="76" t="s">
        <v>2340</v>
      </c>
      <c r="I1159" s="50" t="s">
        <v>2341</v>
      </c>
      <c r="J1159" s="69">
        <v>1</v>
      </c>
      <c r="K1159" s="70">
        <v>44044</v>
      </c>
      <c r="L1159" s="70">
        <v>44196</v>
      </c>
      <c r="M1159" s="211">
        <f t="shared" si="52"/>
        <v>21.714285714285715</v>
      </c>
      <c r="N1159" s="69">
        <v>1</v>
      </c>
      <c r="O1159" s="50" t="s">
        <v>2545</v>
      </c>
      <c r="P1159" s="51">
        <f t="shared" si="53"/>
        <v>1</v>
      </c>
      <c r="Q1159" s="66" t="str" cm="1">
        <f t="array" aca="1" ref="Q1159" ca="1">IF(ISNUMBER(P1159),IF(P1159=100%,"CUMPLIDA",IF(AND(ISNUMBER(L1159),ISNUMBER(INDIRECT("FECHA_"&amp;$B1159,1))), IF(L1159&lt;=INDIRECT("FECHA_"&amp;$B1159,1),"INCUMPLIDA","PROCESO"), "VERIFICAR FECHA")),"SIN VALOR AVANCE")</f>
        <v>CUMPLIDA</v>
      </c>
    </row>
    <row r="1160" spans="1:17" ht="75.75">
      <c r="A1160" s="75" t="s">
        <v>938</v>
      </c>
      <c r="B1160" s="61" t="s">
        <v>1793</v>
      </c>
      <c r="C1160" s="495"/>
      <c r="D1160" s="495"/>
      <c r="E1160" s="496"/>
      <c r="F1160" s="496"/>
      <c r="G1160" s="496"/>
      <c r="H1160" s="76" t="s">
        <v>944</v>
      </c>
      <c r="I1160" s="50" t="s">
        <v>945</v>
      </c>
      <c r="J1160" s="69">
        <v>1</v>
      </c>
      <c r="K1160" s="70">
        <v>45231</v>
      </c>
      <c r="L1160" s="70">
        <v>45504</v>
      </c>
      <c r="M1160" s="211">
        <f t="shared" si="52"/>
        <v>39</v>
      </c>
      <c r="N1160" s="69">
        <v>1</v>
      </c>
      <c r="O1160" s="71" t="s">
        <v>2426</v>
      </c>
      <c r="P1160" s="51">
        <f t="shared" si="53"/>
        <v>1</v>
      </c>
      <c r="Q1160" s="66" t="str" cm="1">
        <f t="array" aca="1" ref="Q1160" ca="1">IF(ISNUMBER(P1160),IF(P1160=100%,"CUMPLIDA",IF(AND(ISNUMBER(L1160),ISNUMBER(INDIRECT("FECHA_"&amp;$B1160,1))), IF(L1160&lt;=INDIRECT("FECHA_"&amp;$B1160,1),"INCUMPLIDA","PROCESO"), "VERIFICAR FECHA")),"SIN VALOR AVANCE")</f>
        <v>CUMPLIDA</v>
      </c>
    </row>
    <row r="1161" spans="1:17" ht="330.75">
      <c r="A1161" s="75" t="s">
        <v>938</v>
      </c>
      <c r="B1161" s="61" t="s">
        <v>1793</v>
      </c>
      <c r="C1161" s="495"/>
      <c r="D1161" s="495"/>
      <c r="E1161" s="496"/>
      <c r="F1161" s="496"/>
      <c r="G1161" s="496"/>
      <c r="H1161" s="76" t="s">
        <v>947</v>
      </c>
      <c r="I1161" s="50" t="s">
        <v>948</v>
      </c>
      <c r="J1161" s="69">
        <v>1</v>
      </c>
      <c r="K1161" s="70">
        <v>45231</v>
      </c>
      <c r="L1161" s="70">
        <v>45504</v>
      </c>
      <c r="M1161" s="211">
        <f t="shared" si="52"/>
        <v>39</v>
      </c>
      <c r="N1161" s="69">
        <v>1</v>
      </c>
      <c r="O1161" s="71" t="s">
        <v>2464</v>
      </c>
      <c r="P1161" s="51">
        <f t="shared" si="53"/>
        <v>1</v>
      </c>
      <c r="Q1161" s="66" t="str" cm="1">
        <f t="array" aca="1" ref="Q1161" ca="1">IF(ISNUMBER(P1161),IF(P1161=100%,"CUMPLIDA",IF(AND(ISNUMBER(L1161),ISNUMBER(INDIRECT("FECHA_"&amp;$B1161,1))), IF(L1161&lt;=INDIRECT("FECHA_"&amp;$B1161,1),"INCUMPLIDA","PROCESO"), "VERIFICAR FECHA")),"SIN VALOR AVANCE")</f>
        <v>CUMPLIDA</v>
      </c>
    </row>
    <row r="1162" spans="1:17" ht="180.75">
      <c r="A1162" s="75" t="s">
        <v>938</v>
      </c>
      <c r="B1162" s="61" t="s">
        <v>1793</v>
      </c>
      <c r="C1162" s="495"/>
      <c r="D1162" s="495"/>
      <c r="E1162" s="496"/>
      <c r="F1162" s="496"/>
      <c r="G1162" s="63" t="s">
        <v>950</v>
      </c>
      <c r="H1162" s="50" t="s">
        <v>760</v>
      </c>
      <c r="I1162" s="50" t="s">
        <v>761</v>
      </c>
      <c r="J1162" s="74">
        <v>1</v>
      </c>
      <c r="K1162" s="82">
        <v>45323</v>
      </c>
      <c r="L1162" s="82">
        <v>45747</v>
      </c>
      <c r="M1162" s="211">
        <f t="shared" si="52"/>
        <v>60.571428571428569</v>
      </c>
      <c r="N1162" s="69">
        <v>1</v>
      </c>
      <c r="O1162" s="71" t="s">
        <v>2519</v>
      </c>
      <c r="P1162" s="51">
        <f t="shared" si="53"/>
        <v>1</v>
      </c>
      <c r="Q1162" s="66" t="str" cm="1">
        <f t="array" aca="1" ref="Q1162" ca="1">IF(ISNUMBER(P1162),IF(P1162=100%,"CUMPLIDA",IF(AND(ISNUMBER(L1162),ISNUMBER(INDIRECT("FECHA_"&amp;$B1162,1))), IF(L1162&lt;=INDIRECT("FECHA_"&amp;$B1162,1),"INCUMPLIDA","PROCESO"), "VERIFICAR FECHA")),"SIN VALOR AVANCE")</f>
        <v>CUMPLIDA</v>
      </c>
    </row>
    <row r="1163" spans="1:17" ht="75.75">
      <c r="A1163" s="75" t="s">
        <v>938</v>
      </c>
      <c r="B1163" s="61" t="s">
        <v>1793</v>
      </c>
      <c r="C1163" s="495"/>
      <c r="D1163" s="495"/>
      <c r="E1163" s="496"/>
      <c r="F1163" s="496"/>
      <c r="G1163" s="63" t="s">
        <v>804</v>
      </c>
      <c r="H1163" s="50" t="s">
        <v>804</v>
      </c>
      <c r="I1163" s="50" t="s">
        <v>805</v>
      </c>
      <c r="J1163" s="74">
        <v>1</v>
      </c>
      <c r="K1163" s="82">
        <v>45323</v>
      </c>
      <c r="L1163" s="82">
        <v>45747</v>
      </c>
      <c r="M1163" s="211">
        <f t="shared" si="52"/>
        <v>60.571428571428569</v>
      </c>
      <c r="N1163" s="69">
        <v>1</v>
      </c>
      <c r="O1163" s="71" t="s">
        <v>2539</v>
      </c>
      <c r="P1163" s="51">
        <f t="shared" si="53"/>
        <v>1</v>
      </c>
      <c r="Q1163" s="66" t="str" cm="1">
        <f t="array" aca="1" ref="Q1163" ca="1">IF(ISNUMBER(P1163),IF(P1163=100%,"CUMPLIDA",IF(AND(ISNUMBER(L1163),ISNUMBER(INDIRECT("FECHA_"&amp;$B1163,1))), IF(L1163&lt;=INDIRECT("FECHA_"&amp;$B1163,1),"INCUMPLIDA","PROCESO"), "VERIFICAR FECHA")),"SIN VALOR AVANCE")</f>
        <v>CUMPLIDA</v>
      </c>
    </row>
    <row r="1164" spans="1:17" ht="105.75">
      <c r="A1164" s="75" t="s">
        <v>938</v>
      </c>
      <c r="B1164" s="61" t="s">
        <v>1793</v>
      </c>
      <c r="C1164" s="495"/>
      <c r="D1164" s="495"/>
      <c r="E1164" s="496"/>
      <c r="F1164" s="496"/>
      <c r="G1164" s="63" t="s">
        <v>766</v>
      </c>
      <c r="H1164" s="50" t="s">
        <v>767</v>
      </c>
      <c r="I1164" s="50" t="s">
        <v>768</v>
      </c>
      <c r="J1164" s="74">
        <v>1</v>
      </c>
      <c r="K1164" s="82">
        <v>45231</v>
      </c>
      <c r="L1164" s="82">
        <v>45747</v>
      </c>
      <c r="M1164" s="211">
        <f t="shared" si="52"/>
        <v>73.714285714285708</v>
      </c>
      <c r="N1164" s="69">
        <v>1</v>
      </c>
      <c r="O1164" s="50" t="s">
        <v>2343</v>
      </c>
      <c r="P1164" s="51">
        <f t="shared" si="53"/>
        <v>1</v>
      </c>
      <c r="Q1164" s="66" t="str" cm="1">
        <f t="array" aca="1" ref="Q1164" ca="1">IF(ISNUMBER(P1164),IF(P1164=100%,"CUMPLIDA",IF(AND(ISNUMBER(L1164),ISNUMBER(INDIRECT("FECHA_"&amp;$B1164,1))), IF(L1164&lt;=INDIRECT("FECHA_"&amp;$B1164,1),"INCUMPLIDA","PROCESO"), "VERIFICAR FECHA")),"SIN VALOR AVANCE")</f>
        <v>CUMPLIDA</v>
      </c>
    </row>
    <row r="1165" spans="1:17" ht="180.75">
      <c r="A1165" s="75" t="s">
        <v>938</v>
      </c>
      <c r="B1165" s="61" t="s">
        <v>1793</v>
      </c>
      <c r="C1165" s="495"/>
      <c r="D1165" s="495"/>
      <c r="E1165" s="496"/>
      <c r="F1165" s="496"/>
      <c r="G1165" s="63" t="s">
        <v>769</v>
      </c>
      <c r="H1165" s="50" t="s">
        <v>769</v>
      </c>
      <c r="I1165" s="50" t="s">
        <v>2344</v>
      </c>
      <c r="J1165" s="74">
        <v>1</v>
      </c>
      <c r="K1165" s="82">
        <v>45323</v>
      </c>
      <c r="L1165" s="82">
        <v>45747</v>
      </c>
      <c r="M1165" s="211">
        <f t="shared" si="52"/>
        <v>60.571428571428569</v>
      </c>
      <c r="N1165" s="69">
        <v>1</v>
      </c>
      <c r="O1165" s="71" t="s">
        <v>2519</v>
      </c>
      <c r="P1165" s="51">
        <f t="shared" si="53"/>
        <v>1</v>
      </c>
      <c r="Q1165" s="66" t="str" cm="1">
        <f t="array" aca="1" ref="Q1165" ca="1">IF(ISNUMBER(P1165),IF(P1165=100%,"CUMPLIDA",IF(AND(ISNUMBER(L1165),ISNUMBER(INDIRECT("FECHA_"&amp;$B1165,1))), IF(L1165&lt;=INDIRECT("FECHA_"&amp;$B1165,1),"INCUMPLIDA","PROCESO"), "VERIFICAR FECHA")),"SIN VALOR AVANCE")</f>
        <v>CUMPLIDA</v>
      </c>
    </row>
    <row r="1166" spans="1:17" ht="75.75">
      <c r="A1166" s="75" t="s">
        <v>938</v>
      </c>
      <c r="B1166" s="61" t="s">
        <v>1793</v>
      </c>
      <c r="C1166" s="495"/>
      <c r="D1166" s="495"/>
      <c r="E1166" s="496"/>
      <c r="F1166" s="496"/>
      <c r="G1166" s="63" t="s">
        <v>2430</v>
      </c>
      <c r="H1166" s="50" t="s">
        <v>2430</v>
      </c>
      <c r="I1166" s="50" t="s">
        <v>771</v>
      </c>
      <c r="J1166" s="74">
        <v>1</v>
      </c>
      <c r="K1166" s="82">
        <v>45231</v>
      </c>
      <c r="L1166" s="82">
        <v>45747</v>
      </c>
      <c r="M1166" s="211">
        <f t="shared" si="52"/>
        <v>73.714285714285708</v>
      </c>
      <c r="N1166" s="69">
        <v>1</v>
      </c>
      <c r="O1166" s="71" t="s">
        <v>2539</v>
      </c>
      <c r="P1166" s="51">
        <f t="shared" si="53"/>
        <v>1</v>
      </c>
      <c r="Q1166" s="66" t="str" cm="1">
        <f t="array" aca="1" ref="Q1166" ca="1">IF(ISNUMBER(P1166),IF(P1166=100%,"CUMPLIDA",IF(AND(ISNUMBER(L1166),ISNUMBER(INDIRECT("FECHA_"&amp;$B1166,1))), IF(L1166&lt;=INDIRECT("FECHA_"&amp;$B1166,1),"INCUMPLIDA","PROCESO"), "VERIFICAR FECHA")),"SIN VALOR AVANCE")</f>
        <v>CUMPLIDA</v>
      </c>
    </row>
    <row r="1167" spans="1:17" ht="225.75">
      <c r="A1167" s="75" t="s">
        <v>938</v>
      </c>
      <c r="B1167" s="61" t="s">
        <v>1793</v>
      </c>
      <c r="C1167" s="495"/>
      <c r="D1167" s="495"/>
      <c r="E1167" s="496"/>
      <c r="F1167" s="496"/>
      <c r="G1167" s="63" t="s">
        <v>2431</v>
      </c>
      <c r="H1167" s="50" t="s">
        <v>2431</v>
      </c>
      <c r="I1167" s="50" t="s">
        <v>1073</v>
      </c>
      <c r="J1167" s="74">
        <v>1</v>
      </c>
      <c r="K1167" s="82">
        <v>45231</v>
      </c>
      <c r="L1167" s="82">
        <v>45808</v>
      </c>
      <c r="M1167" s="211">
        <f t="shared" si="52"/>
        <v>82.428571428571431</v>
      </c>
      <c r="N1167" s="69">
        <v>1</v>
      </c>
      <c r="O1167" s="71" t="s">
        <v>2540</v>
      </c>
      <c r="P1167" s="51">
        <f t="shared" si="53"/>
        <v>1</v>
      </c>
      <c r="Q1167" s="66" t="str" cm="1">
        <f t="array" aca="1" ref="Q1167" ca="1">IF(ISNUMBER(P1167),IF(P1167=100%,"CUMPLIDA",IF(AND(ISNUMBER(L1167),ISNUMBER(INDIRECT("FECHA_"&amp;$B1167,1))), IF(L1167&lt;=INDIRECT("FECHA_"&amp;$B1167,1),"INCUMPLIDA","PROCESO"), "VERIFICAR FECHA")),"SIN VALOR AVANCE")</f>
        <v>CUMPLIDA</v>
      </c>
    </row>
    <row r="1168" spans="1:17" ht="180.75">
      <c r="A1168" s="75" t="s">
        <v>938</v>
      </c>
      <c r="B1168" s="61" t="s">
        <v>1793</v>
      </c>
      <c r="C1168" s="495"/>
      <c r="D1168" s="495"/>
      <c r="E1168" s="496"/>
      <c r="F1168" s="496"/>
      <c r="G1168" s="63" t="s">
        <v>169</v>
      </c>
      <c r="H1168" s="50" t="s">
        <v>775</v>
      </c>
      <c r="I1168" s="50" t="s">
        <v>776</v>
      </c>
      <c r="J1168" s="74">
        <v>7</v>
      </c>
      <c r="K1168" s="82">
        <v>46024</v>
      </c>
      <c r="L1168" s="82">
        <v>46660</v>
      </c>
      <c r="M1168" s="211">
        <f t="shared" si="52"/>
        <v>90.857142857142861</v>
      </c>
      <c r="N1168" s="69">
        <v>0</v>
      </c>
      <c r="O1168" s="71" t="s">
        <v>2467</v>
      </c>
      <c r="P1168" s="51">
        <f t="shared" si="53"/>
        <v>0</v>
      </c>
      <c r="Q1168" s="66" t="str" cm="1">
        <f t="array" aca="1" ref="Q1168" ca="1">IF(ISNUMBER(P1168),IF(P1168=100%,"CUMPLIDA",IF(AND(ISNUMBER(L1168),ISNUMBER(INDIRECT("FECHA_"&amp;$B1168,1))), IF(L1168&lt;=INDIRECT("FECHA_"&amp;$B1168,1),"INCUMPLIDA","PROCESO"), "VERIFICAR FECHA")),"SIN VALOR AVANCE")</f>
        <v>PROCESO</v>
      </c>
    </row>
    <row r="1169" spans="1:17" ht="165.75">
      <c r="A1169" s="75" t="s">
        <v>938</v>
      </c>
      <c r="B1169" s="61" t="s">
        <v>1793</v>
      </c>
      <c r="C1169" s="495"/>
      <c r="D1169" s="495"/>
      <c r="E1169" s="496"/>
      <c r="F1169" s="496"/>
      <c r="G1169" s="63" t="s">
        <v>778</v>
      </c>
      <c r="H1169" s="50" t="s">
        <v>779</v>
      </c>
      <c r="I1169" s="50" t="s">
        <v>780</v>
      </c>
      <c r="J1169" s="74">
        <v>1</v>
      </c>
      <c r="K1169" s="82">
        <v>46024</v>
      </c>
      <c r="L1169" s="82">
        <v>46660</v>
      </c>
      <c r="M1169" s="211">
        <f t="shared" si="52"/>
        <v>90.857142857142861</v>
      </c>
      <c r="N1169" s="69">
        <v>0</v>
      </c>
      <c r="O1169" s="71" t="s">
        <v>2474</v>
      </c>
      <c r="P1169" s="51">
        <f t="shared" si="53"/>
        <v>0</v>
      </c>
      <c r="Q1169" s="66" t="str" cm="1">
        <f t="array" aca="1" ref="Q1169" ca="1">IF(ISNUMBER(P1169),IF(P1169=100%,"CUMPLIDA",IF(AND(ISNUMBER(L1169),ISNUMBER(INDIRECT("FECHA_"&amp;$B1169,1))), IF(L1169&lt;=INDIRECT("FECHA_"&amp;$B1169,1),"INCUMPLIDA","PROCESO"), "VERIFICAR FECHA")),"SIN VALOR AVANCE")</f>
        <v>PROCESO</v>
      </c>
    </row>
    <row r="1170" spans="1:17" ht="300.75">
      <c r="A1170" s="75" t="s">
        <v>938</v>
      </c>
      <c r="B1170" s="61" t="s">
        <v>1793</v>
      </c>
      <c r="C1170" s="495"/>
      <c r="D1170" s="495"/>
      <c r="E1170" s="496"/>
      <c r="F1170" s="496"/>
      <c r="G1170" s="63" t="s">
        <v>781</v>
      </c>
      <c r="H1170" s="50" t="s">
        <v>782</v>
      </c>
      <c r="I1170" s="50" t="s">
        <v>813</v>
      </c>
      <c r="J1170" s="74">
        <v>2</v>
      </c>
      <c r="K1170" s="82">
        <v>46024</v>
      </c>
      <c r="L1170" s="82">
        <v>46660</v>
      </c>
      <c r="M1170" s="211">
        <f t="shared" si="52"/>
        <v>90.857142857142861</v>
      </c>
      <c r="N1170" s="69">
        <v>0</v>
      </c>
      <c r="O1170" s="71" t="s">
        <v>2445</v>
      </c>
      <c r="P1170" s="51">
        <f t="shared" si="53"/>
        <v>0</v>
      </c>
      <c r="Q1170" s="66" t="str" cm="1">
        <f t="array" aca="1" ref="Q1170" ca="1">IF(ISNUMBER(P1170),IF(P1170=100%,"CUMPLIDA",IF(AND(ISNUMBER(L1170),ISNUMBER(INDIRECT("FECHA_"&amp;$B1170,1))), IF(L1170&lt;=INDIRECT("FECHA_"&amp;$B1170,1),"INCUMPLIDA","PROCESO"), "VERIFICAR FECHA")),"SIN VALOR AVANCE")</f>
        <v>PROCESO</v>
      </c>
    </row>
    <row r="1171" spans="1:17" ht="315.75">
      <c r="A1171" s="75" t="s">
        <v>938</v>
      </c>
      <c r="B1171" s="61" t="s">
        <v>1793</v>
      </c>
      <c r="C1171" s="495" t="s">
        <v>2546</v>
      </c>
      <c r="D1171" s="495" t="s">
        <v>2547</v>
      </c>
      <c r="E1171" s="496" t="s">
        <v>2548</v>
      </c>
      <c r="F1171" s="496" t="s">
        <v>2549</v>
      </c>
      <c r="G1171" s="63" t="s">
        <v>2550</v>
      </c>
      <c r="H1171" s="50" t="s">
        <v>2551</v>
      </c>
      <c r="I1171" s="50" t="s">
        <v>2552</v>
      </c>
      <c r="J1171" s="69">
        <v>1</v>
      </c>
      <c r="K1171" s="70">
        <v>43983</v>
      </c>
      <c r="L1171" s="70">
        <v>44043</v>
      </c>
      <c r="M1171" s="211">
        <f t="shared" si="52"/>
        <v>8.5714285714285712</v>
      </c>
      <c r="N1171" s="69">
        <v>1</v>
      </c>
      <c r="O1171" s="50" t="s">
        <v>2553</v>
      </c>
      <c r="P1171" s="51">
        <f t="shared" si="53"/>
        <v>1</v>
      </c>
      <c r="Q1171" s="66" t="str" cm="1">
        <f t="array" aca="1" ref="Q1171" ca="1">IF(ISNUMBER(P1171),IF(P1171=100%,"CUMPLIDA",IF(AND(ISNUMBER(L1171),ISNUMBER(INDIRECT("FECHA_"&amp;$B1171,1))), IF(L1171&lt;=INDIRECT("FECHA_"&amp;$B1171,1),"INCUMPLIDA","PROCESO"), "VERIFICAR FECHA")),"SIN VALOR AVANCE")</f>
        <v>CUMPLIDA</v>
      </c>
    </row>
    <row r="1172" spans="1:17" ht="315.75">
      <c r="A1172" s="75" t="s">
        <v>938</v>
      </c>
      <c r="B1172" s="61" t="s">
        <v>1793</v>
      </c>
      <c r="C1172" s="495"/>
      <c r="D1172" s="495"/>
      <c r="E1172" s="496"/>
      <c r="F1172" s="496"/>
      <c r="G1172" s="63" t="s">
        <v>2550</v>
      </c>
      <c r="H1172" s="50" t="s">
        <v>2554</v>
      </c>
      <c r="I1172" s="50" t="s">
        <v>2555</v>
      </c>
      <c r="J1172" s="69">
        <v>1</v>
      </c>
      <c r="K1172" s="70">
        <v>44044</v>
      </c>
      <c r="L1172" s="70">
        <v>44104</v>
      </c>
      <c r="M1172" s="211">
        <f t="shared" ref="M1172:M1235" si="54">(L1172-K1172)/7</f>
        <v>8.5714285714285712</v>
      </c>
      <c r="N1172" s="69">
        <v>1</v>
      </c>
      <c r="O1172" s="50" t="s">
        <v>2553</v>
      </c>
      <c r="P1172" s="51">
        <f t="shared" si="53"/>
        <v>1</v>
      </c>
      <c r="Q1172" s="66" t="str" cm="1">
        <f t="array" aca="1" ref="Q1172" ca="1">IF(ISNUMBER(P1172),IF(P1172=100%,"CUMPLIDA",IF(AND(ISNUMBER(L1172),ISNUMBER(INDIRECT("FECHA_"&amp;$B1172,1))), IF(L1172&lt;=INDIRECT("FECHA_"&amp;$B1172,1),"INCUMPLIDA","PROCESO"), "VERIFICAR FECHA")),"SIN VALOR AVANCE")</f>
        <v>CUMPLIDA</v>
      </c>
    </row>
    <row r="1173" spans="1:17" ht="315.75">
      <c r="A1173" s="75" t="s">
        <v>938</v>
      </c>
      <c r="B1173" s="61" t="s">
        <v>1793</v>
      </c>
      <c r="C1173" s="495"/>
      <c r="D1173" s="495"/>
      <c r="E1173" s="496"/>
      <c r="F1173" s="496"/>
      <c r="G1173" s="63" t="s">
        <v>2550</v>
      </c>
      <c r="H1173" s="50" t="s">
        <v>2556</v>
      </c>
      <c r="I1173" s="50" t="s">
        <v>2557</v>
      </c>
      <c r="J1173" s="69">
        <v>1</v>
      </c>
      <c r="K1173" s="70">
        <v>44105</v>
      </c>
      <c r="L1173" s="70">
        <v>44165</v>
      </c>
      <c r="M1173" s="211">
        <f t="shared" si="54"/>
        <v>8.5714285714285712</v>
      </c>
      <c r="N1173" s="69">
        <v>1</v>
      </c>
      <c r="O1173" s="50" t="s">
        <v>2558</v>
      </c>
      <c r="P1173" s="51">
        <f t="shared" si="53"/>
        <v>1</v>
      </c>
      <c r="Q1173" s="66" t="str" cm="1">
        <f t="array" aca="1" ref="Q1173" ca="1">IF(ISNUMBER(P1173),IF(P1173=100%,"CUMPLIDA",IF(AND(ISNUMBER(L1173),ISNUMBER(INDIRECT("FECHA_"&amp;$B1173,1))), IF(L1173&lt;=INDIRECT("FECHA_"&amp;$B1173,1),"INCUMPLIDA","PROCESO"), "VERIFICAR FECHA")),"SIN VALOR AVANCE")</f>
        <v>CUMPLIDA</v>
      </c>
    </row>
    <row r="1174" spans="1:17" ht="150.75">
      <c r="A1174" s="75" t="s">
        <v>938</v>
      </c>
      <c r="B1174" s="61" t="s">
        <v>1793</v>
      </c>
      <c r="C1174" s="495"/>
      <c r="D1174" s="495"/>
      <c r="E1174" s="496"/>
      <c r="F1174" s="496"/>
      <c r="G1174" s="63" t="s">
        <v>2550</v>
      </c>
      <c r="H1174" s="50" t="s">
        <v>2559</v>
      </c>
      <c r="I1174" s="50" t="s">
        <v>2560</v>
      </c>
      <c r="J1174" s="69">
        <v>1</v>
      </c>
      <c r="K1174" s="70">
        <v>44197</v>
      </c>
      <c r="L1174" s="70">
        <v>44530</v>
      </c>
      <c r="M1174" s="211">
        <f t="shared" si="54"/>
        <v>47.571428571428569</v>
      </c>
      <c r="N1174" s="69">
        <v>1</v>
      </c>
      <c r="O1174" s="50" t="s">
        <v>2561</v>
      </c>
      <c r="P1174" s="51">
        <f t="shared" si="53"/>
        <v>1</v>
      </c>
      <c r="Q1174" s="66" t="str" cm="1">
        <f t="array" aca="1" ref="Q1174" ca="1">IF(ISNUMBER(P1174),IF(P1174=100%,"CUMPLIDA",IF(AND(ISNUMBER(L1174),ISNUMBER(INDIRECT("FECHA_"&amp;$B1174,1))), IF(L1174&lt;=INDIRECT("FECHA_"&amp;$B1174,1),"INCUMPLIDA","PROCESO"), "VERIFICAR FECHA")),"SIN VALOR AVANCE")</f>
        <v>CUMPLIDA</v>
      </c>
    </row>
    <row r="1175" spans="1:17" ht="360.75">
      <c r="A1175" s="75" t="s">
        <v>938</v>
      </c>
      <c r="B1175" s="61" t="s">
        <v>1793</v>
      </c>
      <c r="C1175" s="495"/>
      <c r="D1175" s="495"/>
      <c r="E1175" s="496"/>
      <c r="F1175" s="496"/>
      <c r="G1175" s="63" t="s">
        <v>2550</v>
      </c>
      <c r="H1175" s="50" t="s">
        <v>2562</v>
      </c>
      <c r="I1175" s="50" t="s">
        <v>2563</v>
      </c>
      <c r="J1175" s="69">
        <v>2</v>
      </c>
      <c r="K1175" s="70">
        <v>44531</v>
      </c>
      <c r="L1175" s="70">
        <v>44835</v>
      </c>
      <c r="M1175" s="211">
        <f t="shared" si="54"/>
        <v>43.428571428571431</v>
      </c>
      <c r="N1175" s="69">
        <v>2</v>
      </c>
      <c r="O1175" s="50" t="s">
        <v>2564</v>
      </c>
      <c r="P1175" s="51">
        <f t="shared" si="53"/>
        <v>1</v>
      </c>
      <c r="Q1175" s="66" t="str" cm="1">
        <f t="array" aca="1" ref="Q1175" ca="1">IF(ISNUMBER(P1175),IF(P1175=100%,"CUMPLIDA",IF(AND(ISNUMBER(L1175),ISNUMBER(INDIRECT("FECHA_"&amp;$B1175,1))), IF(L1175&lt;=INDIRECT("FECHA_"&amp;$B1175,1),"INCUMPLIDA","PROCESO"), "VERIFICAR FECHA")),"SIN VALOR AVANCE")</f>
        <v>CUMPLIDA</v>
      </c>
    </row>
    <row r="1176" spans="1:17" ht="360.75">
      <c r="A1176" s="75" t="s">
        <v>938</v>
      </c>
      <c r="B1176" s="61" t="s">
        <v>1793</v>
      </c>
      <c r="C1176" s="495"/>
      <c r="D1176" s="495"/>
      <c r="E1176" s="496"/>
      <c r="F1176" s="496"/>
      <c r="G1176" s="63" t="s">
        <v>2550</v>
      </c>
      <c r="H1176" s="50" t="s">
        <v>2565</v>
      </c>
      <c r="I1176" s="50" t="s">
        <v>143</v>
      </c>
      <c r="J1176" s="69">
        <v>1</v>
      </c>
      <c r="K1176" s="70">
        <v>45597</v>
      </c>
      <c r="L1176" s="70">
        <v>46052</v>
      </c>
      <c r="M1176" s="211">
        <f t="shared" si="54"/>
        <v>65</v>
      </c>
      <c r="N1176" s="69">
        <v>0.8</v>
      </c>
      <c r="O1176" s="50" t="s">
        <v>2566</v>
      </c>
      <c r="P1176" s="51">
        <f t="shared" si="53"/>
        <v>0.8</v>
      </c>
      <c r="Q1176" s="66" t="str" cm="1">
        <f t="array" aca="1" ref="Q1176" ca="1">IF(ISNUMBER(P1176),IF(P1176=100%,"CUMPLIDA",IF(AND(ISNUMBER(L1176),ISNUMBER(INDIRECT("FECHA_"&amp;$B1176,1))), IF(L1176&lt;=INDIRECT("FECHA_"&amp;$B1176,1),"INCUMPLIDA","PROCESO"), "VERIFICAR FECHA")),"SIN VALOR AVANCE")</f>
        <v>PROCESO</v>
      </c>
    </row>
    <row r="1177" spans="1:17" ht="330.75">
      <c r="A1177" s="75" t="s">
        <v>938</v>
      </c>
      <c r="B1177" s="61" t="s">
        <v>1793</v>
      </c>
      <c r="C1177" s="495" t="s">
        <v>2567</v>
      </c>
      <c r="D1177" s="495" t="s">
        <v>2494</v>
      </c>
      <c r="E1177" s="496" t="s">
        <v>2568</v>
      </c>
      <c r="F1177" s="496" t="s">
        <v>2569</v>
      </c>
      <c r="G1177" s="513" t="s">
        <v>2518</v>
      </c>
      <c r="H1177" s="76" t="s">
        <v>2340</v>
      </c>
      <c r="I1177" s="50" t="s">
        <v>2341</v>
      </c>
      <c r="J1177" s="69">
        <v>1</v>
      </c>
      <c r="K1177" s="70">
        <v>44044</v>
      </c>
      <c r="L1177" s="70">
        <v>44196</v>
      </c>
      <c r="M1177" s="211">
        <f t="shared" si="54"/>
        <v>21.714285714285715</v>
      </c>
      <c r="N1177" s="69">
        <v>1</v>
      </c>
      <c r="O1177" s="50" t="s">
        <v>2570</v>
      </c>
      <c r="P1177" s="51">
        <f t="shared" si="53"/>
        <v>1</v>
      </c>
      <c r="Q1177" s="66" t="str" cm="1">
        <f t="array" aca="1" ref="Q1177" ca="1">IF(ISNUMBER(P1177),IF(P1177=100%,"CUMPLIDA",IF(AND(ISNUMBER(L1177),ISNUMBER(INDIRECT("FECHA_"&amp;$B1177,1))), IF(L1177&lt;=INDIRECT("FECHA_"&amp;$B1177,1),"INCUMPLIDA","PROCESO"), "VERIFICAR FECHA")),"SIN VALOR AVANCE")</f>
        <v>CUMPLIDA</v>
      </c>
    </row>
    <row r="1178" spans="1:17" ht="75.75">
      <c r="A1178" s="75" t="s">
        <v>938</v>
      </c>
      <c r="B1178" s="61" t="s">
        <v>1793</v>
      </c>
      <c r="C1178" s="495"/>
      <c r="D1178" s="495"/>
      <c r="E1178" s="496"/>
      <c r="F1178" s="496"/>
      <c r="G1178" s="514"/>
      <c r="H1178" s="76" t="s">
        <v>944</v>
      </c>
      <c r="I1178" s="50" t="s">
        <v>945</v>
      </c>
      <c r="J1178" s="69">
        <v>1</v>
      </c>
      <c r="K1178" s="70">
        <v>45231</v>
      </c>
      <c r="L1178" s="70">
        <v>45504</v>
      </c>
      <c r="M1178" s="211">
        <f t="shared" si="54"/>
        <v>39</v>
      </c>
      <c r="N1178" s="69">
        <v>1</v>
      </c>
      <c r="O1178" s="71" t="s">
        <v>2426</v>
      </c>
      <c r="P1178" s="51">
        <f t="shared" si="53"/>
        <v>1</v>
      </c>
      <c r="Q1178" s="66" t="str" cm="1">
        <f t="array" aca="1" ref="Q1178" ca="1">IF(ISNUMBER(P1178),IF(P1178=100%,"CUMPLIDA",IF(AND(ISNUMBER(L1178),ISNUMBER(INDIRECT("FECHA_"&amp;$B1178,1))), IF(L1178&lt;=INDIRECT("FECHA_"&amp;$B1178,1),"INCUMPLIDA","PROCESO"), "VERIFICAR FECHA")),"SIN VALOR AVANCE")</f>
        <v>CUMPLIDA</v>
      </c>
    </row>
    <row r="1179" spans="1:17" ht="330.75">
      <c r="A1179" s="75" t="s">
        <v>938</v>
      </c>
      <c r="B1179" s="61" t="s">
        <v>1793</v>
      </c>
      <c r="C1179" s="495"/>
      <c r="D1179" s="495"/>
      <c r="E1179" s="496"/>
      <c r="F1179" s="496"/>
      <c r="G1179" s="515"/>
      <c r="H1179" s="76" t="s">
        <v>947</v>
      </c>
      <c r="I1179" s="50" t="s">
        <v>948</v>
      </c>
      <c r="J1179" s="69">
        <v>1</v>
      </c>
      <c r="K1179" s="70">
        <v>45231</v>
      </c>
      <c r="L1179" s="70">
        <v>45504</v>
      </c>
      <c r="M1179" s="211">
        <f t="shared" si="54"/>
        <v>39</v>
      </c>
      <c r="N1179" s="69">
        <v>1</v>
      </c>
      <c r="O1179" s="71" t="s">
        <v>2464</v>
      </c>
      <c r="P1179" s="51">
        <f t="shared" si="53"/>
        <v>1</v>
      </c>
      <c r="Q1179" s="66" t="str" cm="1">
        <f t="array" aca="1" ref="Q1179" ca="1">IF(ISNUMBER(P1179),IF(P1179=100%,"CUMPLIDA",IF(AND(ISNUMBER(L1179),ISNUMBER(INDIRECT("FECHA_"&amp;$B1179,1))), IF(L1179&lt;=INDIRECT("FECHA_"&amp;$B1179,1),"INCUMPLIDA","PROCESO"), "VERIFICAR FECHA")),"SIN VALOR AVANCE")</f>
        <v>CUMPLIDA</v>
      </c>
    </row>
    <row r="1180" spans="1:17" ht="180.75">
      <c r="A1180" s="75" t="s">
        <v>938</v>
      </c>
      <c r="B1180" s="61" t="s">
        <v>1793</v>
      </c>
      <c r="C1180" s="495"/>
      <c r="D1180" s="495"/>
      <c r="E1180" s="496"/>
      <c r="F1180" s="496"/>
      <c r="G1180" s="63" t="s">
        <v>950</v>
      </c>
      <c r="H1180" s="50" t="s">
        <v>760</v>
      </c>
      <c r="I1180" s="50" t="s">
        <v>761</v>
      </c>
      <c r="J1180" s="74">
        <v>1</v>
      </c>
      <c r="K1180" s="82">
        <v>45323</v>
      </c>
      <c r="L1180" s="82">
        <v>45747</v>
      </c>
      <c r="M1180" s="211">
        <f t="shared" si="54"/>
        <v>60.571428571428569</v>
      </c>
      <c r="N1180" s="69">
        <v>1</v>
      </c>
      <c r="O1180" s="71" t="s">
        <v>2466</v>
      </c>
      <c r="P1180" s="51">
        <f t="shared" si="53"/>
        <v>1</v>
      </c>
      <c r="Q1180" s="66" t="str" cm="1">
        <f t="array" aca="1" ref="Q1180" ca="1">IF(ISNUMBER(P1180),IF(P1180=100%,"CUMPLIDA",IF(AND(ISNUMBER(L1180),ISNUMBER(INDIRECT("FECHA_"&amp;$B1180,1))), IF(L1180&lt;=INDIRECT("FECHA_"&amp;$B1180,1),"INCUMPLIDA","PROCESO"), "VERIFICAR FECHA")),"SIN VALOR AVANCE")</f>
        <v>CUMPLIDA</v>
      </c>
    </row>
    <row r="1181" spans="1:17" ht="90.75">
      <c r="A1181" s="75" t="s">
        <v>938</v>
      </c>
      <c r="B1181" s="61" t="s">
        <v>1793</v>
      </c>
      <c r="C1181" s="495"/>
      <c r="D1181" s="495"/>
      <c r="E1181" s="496"/>
      <c r="F1181" s="496"/>
      <c r="G1181" s="63" t="s">
        <v>804</v>
      </c>
      <c r="H1181" s="50" t="s">
        <v>804</v>
      </c>
      <c r="I1181" s="50" t="s">
        <v>805</v>
      </c>
      <c r="J1181" s="74">
        <v>1</v>
      </c>
      <c r="K1181" s="82">
        <v>45323</v>
      </c>
      <c r="L1181" s="82">
        <v>45747</v>
      </c>
      <c r="M1181" s="211">
        <f t="shared" si="54"/>
        <v>60.571428571428569</v>
      </c>
      <c r="N1181" s="69">
        <v>1</v>
      </c>
      <c r="O1181" s="71" t="s">
        <v>2571</v>
      </c>
      <c r="P1181" s="51">
        <f t="shared" si="53"/>
        <v>1</v>
      </c>
      <c r="Q1181" s="66" t="str" cm="1">
        <f t="array" aca="1" ref="Q1181" ca="1">IF(ISNUMBER(P1181),IF(P1181=100%,"CUMPLIDA",IF(AND(ISNUMBER(L1181),ISNUMBER(INDIRECT("FECHA_"&amp;$B1181,1))), IF(L1181&lt;=INDIRECT("FECHA_"&amp;$B1181,1),"INCUMPLIDA","PROCESO"), "VERIFICAR FECHA")),"SIN VALOR AVANCE")</f>
        <v>CUMPLIDA</v>
      </c>
    </row>
    <row r="1182" spans="1:17" ht="105.75">
      <c r="A1182" s="75" t="s">
        <v>938</v>
      </c>
      <c r="B1182" s="61" t="s">
        <v>1793</v>
      </c>
      <c r="C1182" s="495"/>
      <c r="D1182" s="495"/>
      <c r="E1182" s="496"/>
      <c r="F1182" s="496"/>
      <c r="G1182" s="63" t="s">
        <v>766</v>
      </c>
      <c r="H1182" s="50" t="s">
        <v>767</v>
      </c>
      <c r="I1182" s="50" t="s">
        <v>768</v>
      </c>
      <c r="J1182" s="74">
        <v>1</v>
      </c>
      <c r="K1182" s="82">
        <v>45231</v>
      </c>
      <c r="L1182" s="82">
        <v>45747</v>
      </c>
      <c r="M1182" s="211">
        <f t="shared" si="54"/>
        <v>73.714285714285708</v>
      </c>
      <c r="N1182" s="69">
        <v>1</v>
      </c>
      <c r="O1182" s="50" t="s">
        <v>2343</v>
      </c>
      <c r="P1182" s="51">
        <f t="shared" si="53"/>
        <v>1</v>
      </c>
      <c r="Q1182" s="66" t="str" cm="1">
        <f t="array" aca="1" ref="Q1182" ca="1">IF(ISNUMBER(P1182),IF(P1182=100%,"CUMPLIDA",IF(AND(ISNUMBER(L1182),ISNUMBER(INDIRECT("FECHA_"&amp;$B1182,1))), IF(L1182&lt;=INDIRECT("FECHA_"&amp;$B1182,1),"INCUMPLIDA","PROCESO"), "VERIFICAR FECHA")),"SIN VALOR AVANCE")</f>
        <v>CUMPLIDA</v>
      </c>
    </row>
    <row r="1183" spans="1:17" ht="180.75">
      <c r="A1183" s="75" t="s">
        <v>938</v>
      </c>
      <c r="B1183" s="61" t="s">
        <v>1793</v>
      </c>
      <c r="C1183" s="495"/>
      <c r="D1183" s="495"/>
      <c r="E1183" s="496"/>
      <c r="F1183" s="496"/>
      <c r="G1183" s="63" t="s">
        <v>769</v>
      </c>
      <c r="H1183" s="50" t="s">
        <v>769</v>
      </c>
      <c r="I1183" s="50" t="s">
        <v>2344</v>
      </c>
      <c r="J1183" s="74">
        <v>1</v>
      </c>
      <c r="K1183" s="82">
        <v>45323</v>
      </c>
      <c r="L1183" s="82">
        <v>45747</v>
      </c>
      <c r="M1183" s="211">
        <f t="shared" si="54"/>
        <v>60.571428571428569</v>
      </c>
      <c r="N1183" s="69">
        <v>1</v>
      </c>
      <c r="O1183" s="71" t="s">
        <v>2466</v>
      </c>
      <c r="P1183" s="51">
        <f t="shared" si="53"/>
        <v>1</v>
      </c>
      <c r="Q1183" s="66" t="str" cm="1">
        <f t="array" aca="1" ref="Q1183" ca="1">IF(ISNUMBER(P1183),IF(P1183=100%,"CUMPLIDA",IF(AND(ISNUMBER(L1183),ISNUMBER(INDIRECT("FECHA_"&amp;$B1183,1))), IF(L1183&lt;=INDIRECT("FECHA_"&amp;$B1183,1),"INCUMPLIDA","PROCESO"), "VERIFICAR FECHA")),"SIN VALOR AVANCE")</f>
        <v>CUMPLIDA</v>
      </c>
    </row>
    <row r="1184" spans="1:17" ht="90.75">
      <c r="A1184" s="75" t="s">
        <v>938</v>
      </c>
      <c r="B1184" s="61" t="s">
        <v>1793</v>
      </c>
      <c r="C1184" s="495"/>
      <c r="D1184" s="495"/>
      <c r="E1184" s="496"/>
      <c r="F1184" s="496"/>
      <c r="G1184" s="63" t="s">
        <v>2430</v>
      </c>
      <c r="H1184" s="50" t="s">
        <v>2430</v>
      </c>
      <c r="I1184" s="50" t="s">
        <v>771</v>
      </c>
      <c r="J1184" s="74">
        <v>1</v>
      </c>
      <c r="K1184" s="82">
        <v>45231</v>
      </c>
      <c r="L1184" s="82">
        <v>45747</v>
      </c>
      <c r="M1184" s="211">
        <f t="shared" si="54"/>
        <v>73.714285714285708</v>
      </c>
      <c r="N1184" s="69">
        <v>1</v>
      </c>
      <c r="O1184" s="71" t="s">
        <v>2571</v>
      </c>
      <c r="P1184" s="51">
        <f t="shared" si="53"/>
        <v>1</v>
      </c>
      <c r="Q1184" s="66" t="str" cm="1">
        <f t="array" aca="1" ref="Q1184" ca="1">IF(ISNUMBER(P1184),IF(P1184=100%,"CUMPLIDA",IF(AND(ISNUMBER(L1184),ISNUMBER(INDIRECT("FECHA_"&amp;$B1184,1))), IF(L1184&lt;=INDIRECT("FECHA_"&amp;$B1184,1),"INCUMPLIDA","PROCESO"), "VERIFICAR FECHA")),"SIN VALOR AVANCE")</f>
        <v>CUMPLIDA</v>
      </c>
    </row>
    <row r="1185" spans="1:17" ht="225.75">
      <c r="A1185" s="75" t="s">
        <v>938</v>
      </c>
      <c r="B1185" s="61" t="s">
        <v>1793</v>
      </c>
      <c r="C1185" s="495"/>
      <c r="D1185" s="495"/>
      <c r="E1185" s="496"/>
      <c r="F1185" s="496"/>
      <c r="G1185" s="63" t="s">
        <v>2431</v>
      </c>
      <c r="H1185" s="50" t="s">
        <v>2431</v>
      </c>
      <c r="I1185" s="50" t="s">
        <v>1073</v>
      </c>
      <c r="J1185" s="74">
        <v>1</v>
      </c>
      <c r="K1185" s="82">
        <v>45231</v>
      </c>
      <c r="L1185" s="82">
        <v>45808</v>
      </c>
      <c r="M1185" s="211">
        <f t="shared" si="54"/>
        <v>82.428571428571431</v>
      </c>
      <c r="N1185" s="69">
        <v>1</v>
      </c>
      <c r="O1185" s="71" t="s">
        <v>2427</v>
      </c>
      <c r="P1185" s="51">
        <f t="shared" si="53"/>
        <v>1</v>
      </c>
      <c r="Q1185" s="66" t="str" cm="1">
        <f t="array" aca="1" ref="Q1185" ca="1">IF(ISNUMBER(P1185),IF(P1185=100%,"CUMPLIDA",IF(AND(ISNUMBER(L1185),ISNUMBER(INDIRECT("FECHA_"&amp;$B1185,1))), IF(L1185&lt;=INDIRECT("FECHA_"&amp;$B1185,1),"INCUMPLIDA","PROCESO"), "VERIFICAR FECHA")),"SIN VALOR AVANCE")</f>
        <v>CUMPLIDA</v>
      </c>
    </row>
    <row r="1186" spans="1:17" ht="180.75">
      <c r="A1186" s="75" t="s">
        <v>938</v>
      </c>
      <c r="B1186" s="61" t="s">
        <v>1793</v>
      </c>
      <c r="C1186" s="495"/>
      <c r="D1186" s="495"/>
      <c r="E1186" s="496"/>
      <c r="F1186" s="496"/>
      <c r="G1186" s="63" t="s">
        <v>169</v>
      </c>
      <c r="H1186" s="50" t="s">
        <v>775</v>
      </c>
      <c r="I1186" s="50" t="s">
        <v>776</v>
      </c>
      <c r="J1186" s="74">
        <v>7</v>
      </c>
      <c r="K1186" s="82">
        <v>46024</v>
      </c>
      <c r="L1186" s="82">
        <v>46660</v>
      </c>
      <c r="M1186" s="211">
        <f t="shared" si="54"/>
        <v>90.857142857142861</v>
      </c>
      <c r="N1186" s="69">
        <v>0</v>
      </c>
      <c r="O1186" s="71" t="s">
        <v>2467</v>
      </c>
      <c r="P1186" s="51">
        <f t="shared" si="53"/>
        <v>0</v>
      </c>
      <c r="Q1186" s="66" t="str" cm="1">
        <f t="array" aca="1" ref="Q1186" ca="1">IF(ISNUMBER(P1186),IF(P1186=100%,"CUMPLIDA",IF(AND(ISNUMBER(L1186),ISNUMBER(INDIRECT("FECHA_"&amp;$B1186,1))), IF(L1186&lt;=INDIRECT("FECHA_"&amp;$B1186,1),"INCUMPLIDA","PROCESO"), "VERIFICAR FECHA")),"SIN VALOR AVANCE")</f>
        <v>PROCESO</v>
      </c>
    </row>
    <row r="1187" spans="1:17" ht="150.75">
      <c r="A1187" s="75" t="s">
        <v>938</v>
      </c>
      <c r="B1187" s="61" t="s">
        <v>1793</v>
      </c>
      <c r="C1187" s="495"/>
      <c r="D1187" s="495"/>
      <c r="E1187" s="496"/>
      <c r="F1187" s="496"/>
      <c r="G1187" s="63" t="s">
        <v>778</v>
      </c>
      <c r="H1187" s="50" t="s">
        <v>779</v>
      </c>
      <c r="I1187" s="50" t="s">
        <v>780</v>
      </c>
      <c r="J1187" s="74">
        <v>1</v>
      </c>
      <c r="K1187" s="82">
        <v>46024</v>
      </c>
      <c r="L1187" s="82">
        <v>46660</v>
      </c>
      <c r="M1187" s="211">
        <f t="shared" si="54"/>
        <v>90.857142857142861</v>
      </c>
      <c r="N1187" s="69">
        <v>0</v>
      </c>
      <c r="O1187" s="71" t="s">
        <v>2533</v>
      </c>
      <c r="P1187" s="51">
        <f t="shared" ref="P1187:P1250" si="55">N1187/J1187</f>
        <v>0</v>
      </c>
      <c r="Q1187" s="66" t="str" cm="1">
        <f t="array" aca="1" ref="Q1187" ca="1">IF(ISNUMBER(P1187),IF(P1187=100%,"CUMPLIDA",IF(AND(ISNUMBER(L1187),ISNUMBER(INDIRECT("FECHA_"&amp;$B1187,1))), IF(L1187&lt;=INDIRECT("FECHA_"&amp;$B1187,1),"INCUMPLIDA","PROCESO"), "VERIFICAR FECHA")),"SIN VALOR AVANCE")</f>
        <v>PROCESO</v>
      </c>
    </row>
    <row r="1188" spans="1:17" ht="330.75">
      <c r="A1188" s="75" t="s">
        <v>938</v>
      </c>
      <c r="B1188" s="61" t="s">
        <v>1793</v>
      </c>
      <c r="C1188" s="495"/>
      <c r="D1188" s="495"/>
      <c r="E1188" s="496"/>
      <c r="F1188" s="496"/>
      <c r="G1188" s="63" t="s">
        <v>781</v>
      </c>
      <c r="H1188" s="50" t="s">
        <v>782</v>
      </c>
      <c r="I1188" s="50" t="s">
        <v>813</v>
      </c>
      <c r="J1188" s="74">
        <v>2</v>
      </c>
      <c r="K1188" s="82">
        <v>46024</v>
      </c>
      <c r="L1188" s="82">
        <v>46660</v>
      </c>
      <c r="M1188" s="211">
        <f t="shared" si="54"/>
        <v>90.857142857142861</v>
      </c>
      <c r="N1188" s="69">
        <v>0</v>
      </c>
      <c r="O1188" s="71" t="s">
        <v>2434</v>
      </c>
      <c r="P1188" s="51">
        <f t="shared" si="55"/>
        <v>0</v>
      </c>
      <c r="Q1188" s="66" t="str" cm="1">
        <f t="array" aca="1" ref="Q1188" ca="1">IF(ISNUMBER(P1188),IF(P1188=100%,"CUMPLIDA",IF(AND(ISNUMBER(L1188),ISNUMBER(INDIRECT("FECHA_"&amp;$B1188,1))), IF(L1188&lt;=INDIRECT("FECHA_"&amp;$B1188,1),"INCUMPLIDA","PROCESO"), "VERIFICAR FECHA")),"SIN VALOR AVANCE")</f>
        <v>PROCESO</v>
      </c>
    </row>
    <row r="1189" spans="1:17" ht="165.75">
      <c r="A1189" s="75" t="s">
        <v>938</v>
      </c>
      <c r="B1189" s="61" t="s">
        <v>1793</v>
      </c>
      <c r="C1189" s="495" t="s">
        <v>2572</v>
      </c>
      <c r="D1189" s="495" t="s">
        <v>2422</v>
      </c>
      <c r="E1189" s="496" t="s">
        <v>2573</v>
      </c>
      <c r="F1189" s="496" t="s">
        <v>2574</v>
      </c>
      <c r="G1189" s="63" t="s">
        <v>2575</v>
      </c>
      <c r="H1189" s="50" t="s">
        <v>2576</v>
      </c>
      <c r="I1189" s="50" t="s">
        <v>2577</v>
      </c>
      <c r="J1189" s="64">
        <v>1</v>
      </c>
      <c r="K1189" s="70">
        <v>43617</v>
      </c>
      <c r="L1189" s="70">
        <v>43677</v>
      </c>
      <c r="M1189" s="211">
        <f t="shared" si="54"/>
        <v>8.5714285714285712</v>
      </c>
      <c r="N1189" s="64">
        <v>1</v>
      </c>
      <c r="O1189" s="50" t="s">
        <v>2578</v>
      </c>
      <c r="P1189" s="51">
        <f t="shared" si="55"/>
        <v>1</v>
      </c>
      <c r="Q1189" s="66" t="str" cm="1">
        <f t="array" aca="1" ref="Q1189" ca="1">IF(ISNUMBER(P1189),IF(P1189=100%,"CUMPLIDA",IF(AND(ISNUMBER(L1189),ISNUMBER(INDIRECT("FECHA_"&amp;$B1189,1))), IF(L1189&lt;=INDIRECT("FECHA_"&amp;$B1189,1),"INCUMPLIDA","PROCESO"), "VERIFICAR FECHA")),"SIN VALOR AVANCE")</f>
        <v>CUMPLIDA</v>
      </c>
    </row>
    <row r="1190" spans="1:17" ht="225.75">
      <c r="A1190" s="75" t="s">
        <v>938</v>
      </c>
      <c r="B1190" s="61" t="s">
        <v>1793</v>
      </c>
      <c r="C1190" s="495"/>
      <c r="D1190" s="495"/>
      <c r="E1190" s="496"/>
      <c r="F1190" s="496"/>
      <c r="G1190" s="63" t="s">
        <v>2579</v>
      </c>
      <c r="H1190" s="50" t="s">
        <v>2580</v>
      </c>
      <c r="I1190" s="50" t="s">
        <v>2581</v>
      </c>
      <c r="J1190" s="64">
        <v>1</v>
      </c>
      <c r="K1190" s="70">
        <v>43678</v>
      </c>
      <c r="L1190" s="70">
        <v>43738</v>
      </c>
      <c r="M1190" s="211">
        <f t="shared" si="54"/>
        <v>8.5714285714285712</v>
      </c>
      <c r="N1190" s="64">
        <v>1</v>
      </c>
      <c r="O1190" s="50" t="s">
        <v>2582</v>
      </c>
      <c r="P1190" s="51">
        <f t="shared" si="55"/>
        <v>1</v>
      </c>
      <c r="Q1190" s="66" t="str" cm="1">
        <f t="array" aca="1" ref="Q1190" ca="1">IF(ISNUMBER(P1190),IF(P1190=100%,"CUMPLIDA",IF(AND(ISNUMBER(L1190),ISNUMBER(INDIRECT("FECHA_"&amp;$B1190,1))), IF(L1190&lt;=INDIRECT("FECHA_"&amp;$B1190,1),"INCUMPLIDA","PROCESO"), "VERIFICAR FECHA")),"SIN VALOR AVANCE")</f>
        <v>CUMPLIDA</v>
      </c>
    </row>
    <row r="1191" spans="1:17" ht="270.75">
      <c r="A1191" s="75" t="s">
        <v>938</v>
      </c>
      <c r="B1191" s="61" t="s">
        <v>1793</v>
      </c>
      <c r="C1191" s="495"/>
      <c r="D1191" s="495"/>
      <c r="E1191" s="496"/>
      <c r="F1191" s="496"/>
      <c r="G1191" s="496" t="s">
        <v>999</v>
      </c>
      <c r="H1191" s="76" t="s">
        <v>2340</v>
      </c>
      <c r="I1191" s="50" t="s">
        <v>2341</v>
      </c>
      <c r="J1191" s="69">
        <v>1</v>
      </c>
      <c r="K1191" s="70">
        <v>44044</v>
      </c>
      <c r="L1191" s="70">
        <v>44196</v>
      </c>
      <c r="M1191" s="211">
        <f t="shared" si="54"/>
        <v>21.714285714285715</v>
      </c>
      <c r="N1191" s="69">
        <v>1</v>
      </c>
      <c r="O1191" s="50" t="s">
        <v>2583</v>
      </c>
      <c r="P1191" s="51">
        <f t="shared" si="55"/>
        <v>1</v>
      </c>
      <c r="Q1191" s="66" t="str" cm="1">
        <f t="array" aca="1" ref="Q1191" ca="1">IF(ISNUMBER(P1191),IF(P1191=100%,"CUMPLIDA",IF(AND(ISNUMBER(L1191),ISNUMBER(INDIRECT("FECHA_"&amp;$B1191,1))), IF(L1191&lt;=INDIRECT("FECHA_"&amp;$B1191,1),"INCUMPLIDA","PROCESO"), "VERIFICAR FECHA")),"SIN VALOR AVANCE")</f>
        <v>CUMPLIDA</v>
      </c>
    </row>
    <row r="1192" spans="1:17" ht="75.75">
      <c r="A1192" s="75" t="s">
        <v>938</v>
      </c>
      <c r="B1192" s="61" t="s">
        <v>1793</v>
      </c>
      <c r="C1192" s="495"/>
      <c r="D1192" s="495"/>
      <c r="E1192" s="496"/>
      <c r="F1192" s="496"/>
      <c r="G1192" s="496"/>
      <c r="H1192" s="76" t="s">
        <v>944</v>
      </c>
      <c r="I1192" s="50" t="s">
        <v>945</v>
      </c>
      <c r="J1192" s="69">
        <v>1</v>
      </c>
      <c r="K1192" s="70">
        <v>45231</v>
      </c>
      <c r="L1192" s="70">
        <v>45504</v>
      </c>
      <c r="M1192" s="211">
        <f t="shared" si="54"/>
        <v>39</v>
      </c>
      <c r="N1192" s="69">
        <v>1</v>
      </c>
      <c r="O1192" s="71" t="s">
        <v>2426</v>
      </c>
      <c r="P1192" s="51">
        <f t="shared" si="55"/>
        <v>1</v>
      </c>
      <c r="Q1192" s="66" t="str" cm="1">
        <f t="array" aca="1" ref="Q1192" ca="1">IF(ISNUMBER(P1192),IF(P1192=100%,"CUMPLIDA",IF(AND(ISNUMBER(L1192),ISNUMBER(INDIRECT("FECHA_"&amp;$B1192,1))), IF(L1192&lt;=INDIRECT("FECHA_"&amp;$B1192,1),"INCUMPLIDA","PROCESO"), "VERIFICAR FECHA")),"SIN VALOR AVANCE")</f>
        <v>CUMPLIDA</v>
      </c>
    </row>
    <row r="1193" spans="1:17" ht="330.75">
      <c r="A1193" s="75" t="s">
        <v>938</v>
      </c>
      <c r="B1193" s="61" t="s">
        <v>1793</v>
      </c>
      <c r="C1193" s="495"/>
      <c r="D1193" s="495"/>
      <c r="E1193" s="496"/>
      <c r="F1193" s="496"/>
      <c r="G1193" s="496"/>
      <c r="H1193" s="76" t="s">
        <v>947</v>
      </c>
      <c r="I1193" s="50" t="s">
        <v>948</v>
      </c>
      <c r="J1193" s="69">
        <v>1</v>
      </c>
      <c r="K1193" s="70">
        <v>45231</v>
      </c>
      <c r="L1193" s="70">
        <v>45504</v>
      </c>
      <c r="M1193" s="211">
        <f t="shared" si="54"/>
        <v>39</v>
      </c>
      <c r="N1193" s="69">
        <v>1</v>
      </c>
      <c r="O1193" s="71" t="s">
        <v>2464</v>
      </c>
      <c r="P1193" s="51">
        <f t="shared" si="55"/>
        <v>1</v>
      </c>
      <c r="Q1193" s="66" t="str" cm="1">
        <f t="array" aca="1" ref="Q1193" ca="1">IF(ISNUMBER(P1193),IF(P1193=100%,"CUMPLIDA",IF(AND(ISNUMBER(L1193),ISNUMBER(INDIRECT("FECHA_"&amp;$B1193,1))), IF(L1193&lt;=INDIRECT("FECHA_"&amp;$B1193,1),"INCUMPLIDA","PROCESO"), "VERIFICAR FECHA")),"SIN VALOR AVANCE")</f>
        <v>CUMPLIDA</v>
      </c>
    </row>
    <row r="1194" spans="1:17" ht="180.75">
      <c r="A1194" s="75" t="s">
        <v>938</v>
      </c>
      <c r="B1194" s="61" t="s">
        <v>1793</v>
      </c>
      <c r="C1194" s="495"/>
      <c r="D1194" s="495"/>
      <c r="E1194" s="496"/>
      <c r="F1194" s="496"/>
      <c r="G1194" s="63" t="s">
        <v>950</v>
      </c>
      <c r="H1194" s="50" t="s">
        <v>760</v>
      </c>
      <c r="I1194" s="50" t="s">
        <v>761</v>
      </c>
      <c r="J1194" s="74">
        <v>1</v>
      </c>
      <c r="K1194" s="82">
        <v>45323</v>
      </c>
      <c r="L1194" s="82">
        <v>45747</v>
      </c>
      <c r="M1194" s="211">
        <f t="shared" si="54"/>
        <v>60.571428571428569</v>
      </c>
      <c r="N1194" s="69">
        <v>1</v>
      </c>
      <c r="O1194" s="71" t="s">
        <v>2466</v>
      </c>
      <c r="P1194" s="51">
        <f t="shared" si="55"/>
        <v>1</v>
      </c>
      <c r="Q1194" s="66" t="str" cm="1">
        <f t="array" aca="1" ref="Q1194" ca="1">IF(ISNUMBER(P1194),IF(P1194=100%,"CUMPLIDA",IF(AND(ISNUMBER(L1194),ISNUMBER(INDIRECT("FECHA_"&amp;$B1194,1))), IF(L1194&lt;=INDIRECT("FECHA_"&amp;$B1194,1),"INCUMPLIDA","PROCESO"), "VERIFICAR FECHA")),"SIN VALOR AVANCE")</f>
        <v>CUMPLIDA</v>
      </c>
    </row>
    <row r="1195" spans="1:17" ht="105.75">
      <c r="A1195" s="75" t="s">
        <v>938</v>
      </c>
      <c r="B1195" s="61" t="s">
        <v>1793</v>
      </c>
      <c r="C1195" s="495"/>
      <c r="D1195" s="495"/>
      <c r="E1195" s="496"/>
      <c r="F1195" s="496"/>
      <c r="G1195" s="63" t="s">
        <v>804</v>
      </c>
      <c r="H1195" s="50" t="s">
        <v>804</v>
      </c>
      <c r="I1195" s="50" t="s">
        <v>805</v>
      </c>
      <c r="J1195" s="74">
        <v>1</v>
      </c>
      <c r="K1195" s="82">
        <v>45323</v>
      </c>
      <c r="L1195" s="82">
        <v>45747</v>
      </c>
      <c r="M1195" s="211">
        <f t="shared" si="54"/>
        <v>60.571428571428569</v>
      </c>
      <c r="N1195" s="69">
        <v>1</v>
      </c>
      <c r="O1195" s="71" t="s">
        <v>2584</v>
      </c>
      <c r="P1195" s="51">
        <f t="shared" si="55"/>
        <v>1</v>
      </c>
      <c r="Q1195" s="66" t="str" cm="1">
        <f t="array" aca="1" ref="Q1195" ca="1">IF(ISNUMBER(P1195),IF(P1195=100%,"CUMPLIDA",IF(AND(ISNUMBER(L1195),ISNUMBER(INDIRECT("FECHA_"&amp;$B1195,1))), IF(L1195&lt;=INDIRECT("FECHA_"&amp;$B1195,1),"INCUMPLIDA","PROCESO"), "VERIFICAR FECHA")),"SIN VALOR AVANCE")</f>
        <v>CUMPLIDA</v>
      </c>
    </row>
    <row r="1196" spans="1:17" ht="105.75">
      <c r="A1196" s="75" t="s">
        <v>938</v>
      </c>
      <c r="B1196" s="61" t="s">
        <v>1793</v>
      </c>
      <c r="C1196" s="495"/>
      <c r="D1196" s="495"/>
      <c r="E1196" s="496"/>
      <c r="F1196" s="496"/>
      <c r="G1196" s="63" t="s">
        <v>766</v>
      </c>
      <c r="H1196" s="50" t="s">
        <v>767</v>
      </c>
      <c r="I1196" s="50" t="s">
        <v>768</v>
      </c>
      <c r="J1196" s="74">
        <v>1</v>
      </c>
      <c r="K1196" s="82">
        <v>45231</v>
      </c>
      <c r="L1196" s="82">
        <v>45747</v>
      </c>
      <c r="M1196" s="211">
        <f t="shared" si="54"/>
        <v>73.714285714285708</v>
      </c>
      <c r="N1196" s="69">
        <v>1</v>
      </c>
      <c r="O1196" s="50" t="s">
        <v>2343</v>
      </c>
      <c r="P1196" s="51">
        <f t="shared" si="55"/>
        <v>1</v>
      </c>
      <c r="Q1196" s="66" t="str" cm="1">
        <f t="array" aca="1" ref="Q1196" ca="1">IF(ISNUMBER(P1196),IF(P1196=100%,"CUMPLIDA",IF(AND(ISNUMBER(L1196),ISNUMBER(INDIRECT("FECHA_"&amp;$B1196,1))), IF(L1196&lt;=INDIRECT("FECHA_"&amp;$B1196,1),"INCUMPLIDA","PROCESO"), "VERIFICAR FECHA")),"SIN VALOR AVANCE")</f>
        <v>CUMPLIDA</v>
      </c>
    </row>
    <row r="1197" spans="1:17" ht="180.75">
      <c r="A1197" s="75" t="s">
        <v>938</v>
      </c>
      <c r="B1197" s="61" t="s">
        <v>1793</v>
      </c>
      <c r="C1197" s="495"/>
      <c r="D1197" s="495"/>
      <c r="E1197" s="496"/>
      <c r="F1197" s="496"/>
      <c r="G1197" s="63" t="s">
        <v>769</v>
      </c>
      <c r="H1197" s="50" t="s">
        <v>769</v>
      </c>
      <c r="I1197" s="50" t="s">
        <v>2344</v>
      </c>
      <c r="J1197" s="74">
        <v>1</v>
      </c>
      <c r="K1197" s="82">
        <v>45323</v>
      </c>
      <c r="L1197" s="82">
        <v>45747</v>
      </c>
      <c r="M1197" s="211">
        <f t="shared" si="54"/>
        <v>60.571428571428569</v>
      </c>
      <c r="N1197" s="69">
        <v>1</v>
      </c>
      <c r="O1197" s="71" t="s">
        <v>2466</v>
      </c>
      <c r="P1197" s="51">
        <f t="shared" si="55"/>
        <v>1</v>
      </c>
      <c r="Q1197" s="66" t="str" cm="1">
        <f t="array" aca="1" ref="Q1197" ca="1">IF(ISNUMBER(P1197),IF(P1197=100%,"CUMPLIDA",IF(AND(ISNUMBER(L1197),ISNUMBER(INDIRECT("FECHA_"&amp;$B1197,1))), IF(L1197&lt;=INDIRECT("FECHA_"&amp;$B1197,1),"INCUMPLIDA","PROCESO"), "VERIFICAR FECHA")),"SIN VALOR AVANCE")</f>
        <v>CUMPLIDA</v>
      </c>
    </row>
    <row r="1198" spans="1:17" ht="75.75">
      <c r="A1198" s="75" t="s">
        <v>938</v>
      </c>
      <c r="B1198" s="61" t="s">
        <v>1793</v>
      </c>
      <c r="C1198" s="495"/>
      <c r="D1198" s="495"/>
      <c r="E1198" s="496"/>
      <c r="F1198" s="496"/>
      <c r="G1198" s="63" t="s">
        <v>2430</v>
      </c>
      <c r="H1198" s="50" t="s">
        <v>2430</v>
      </c>
      <c r="I1198" s="50" t="s">
        <v>771</v>
      </c>
      <c r="J1198" s="74">
        <v>1</v>
      </c>
      <c r="K1198" s="82">
        <v>45231</v>
      </c>
      <c r="L1198" s="82">
        <v>45747</v>
      </c>
      <c r="M1198" s="211">
        <f t="shared" si="54"/>
        <v>73.714285714285708</v>
      </c>
      <c r="N1198" s="69">
        <v>1</v>
      </c>
      <c r="O1198" s="71" t="s">
        <v>2539</v>
      </c>
      <c r="P1198" s="51">
        <f t="shared" si="55"/>
        <v>1</v>
      </c>
      <c r="Q1198" s="66" t="str" cm="1">
        <f t="array" aca="1" ref="Q1198" ca="1">IF(ISNUMBER(P1198),IF(P1198=100%,"CUMPLIDA",IF(AND(ISNUMBER(L1198),ISNUMBER(INDIRECT("FECHA_"&amp;$B1198,1))), IF(L1198&lt;=INDIRECT("FECHA_"&amp;$B1198,1),"INCUMPLIDA","PROCESO"), "VERIFICAR FECHA")),"SIN VALOR AVANCE")</f>
        <v>CUMPLIDA</v>
      </c>
    </row>
    <row r="1199" spans="1:17" ht="225.75">
      <c r="A1199" s="75" t="s">
        <v>938</v>
      </c>
      <c r="B1199" s="61" t="s">
        <v>1793</v>
      </c>
      <c r="C1199" s="495"/>
      <c r="D1199" s="495"/>
      <c r="E1199" s="496"/>
      <c r="F1199" s="496"/>
      <c r="G1199" s="63" t="s">
        <v>2431</v>
      </c>
      <c r="H1199" s="50" t="s">
        <v>2431</v>
      </c>
      <c r="I1199" s="50" t="s">
        <v>1073</v>
      </c>
      <c r="J1199" s="74">
        <v>1</v>
      </c>
      <c r="K1199" s="82">
        <v>45231</v>
      </c>
      <c r="L1199" s="82">
        <v>45808</v>
      </c>
      <c r="M1199" s="211">
        <f t="shared" si="54"/>
        <v>82.428571428571431</v>
      </c>
      <c r="N1199" s="69">
        <v>1</v>
      </c>
      <c r="O1199" s="71" t="s">
        <v>2540</v>
      </c>
      <c r="P1199" s="51">
        <f t="shared" si="55"/>
        <v>1</v>
      </c>
      <c r="Q1199" s="66" t="str" cm="1">
        <f t="array" aca="1" ref="Q1199" ca="1">IF(ISNUMBER(P1199),IF(P1199=100%,"CUMPLIDA",IF(AND(ISNUMBER(L1199),ISNUMBER(INDIRECT("FECHA_"&amp;$B1199,1))), IF(L1199&lt;=INDIRECT("FECHA_"&amp;$B1199,1),"INCUMPLIDA","PROCESO"), "VERIFICAR FECHA")),"SIN VALOR AVANCE")</f>
        <v>CUMPLIDA</v>
      </c>
    </row>
    <row r="1200" spans="1:17" ht="180.75">
      <c r="A1200" s="75" t="s">
        <v>938</v>
      </c>
      <c r="B1200" s="61" t="s">
        <v>1793</v>
      </c>
      <c r="C1200" s="495"/>
      <c r="D1200" s="495"/>
      <c r="E1200" s="496"/>
      <c r="F1200" s="496"/>
      <c r="G1200" s="63" t="s">
        <v>169</v>
      </c>
      <c r="H1200" s="50" t="s">
        <v>775</v>
      </c>
      <c r="I1200" s="50" t="s">
        <v>776</v>
      </c>
      <c r="J1200" s="74">
        <v>12</v>
      </c>
      <c r="K1200" s="82">
        <v>46024</v>
      </c>
      <c r="L1200" s="82">
        <v>47118</v>
      </c>
      <c r="M1200" s="211">
        <f t="shared" si="54"/>
        <v>156.28571428571428</v>
      </c>
      <c r="N1200" s="69">
        <v>0</v>
      </c>
      <c r="O1200" s="71" t="s">
        <v>2467</v>
      </c>
      <c r="P1200" s="51">
        <f t="shared" si="55"/>
        <v>0</v>
      </c>
      <c r="Q1200" s="66" t="str" cm="1">
        <f t="array" aca="1" ref="Q1200" ca="1">IF(ISNUMBER(P1200),IF(P1200=100%,"CUMPLIDA",IF(AND(ISNUMBER(L1200),ISNUMBER(INDIRECT("FECHA_"&amp;$B1200,1))), IF(L1200&lt;=INDIRECT("FECHA_"&amp;$B1200,1),"INCUMPLIDA","PROCESO"), "VERIFICAR FECHA")),"SIN VALOR AVANCE")</f>
        <v>PROCESO</v>
      </c>
    </row>
    <row r="1201" spans="1:17" ht="165.75">
      <c r="A1201" s="75" t="s">
        <v>938</v>
      </c>
      <c r="B1201" s="61" t="s">
        <v>1793</v>
      </c>
      <c r="C1201" s="495"/>
      <c r="D1201" s="495"/>
      <c r="E1201" s="496"/>
      <c r="F1201" s="496"/>
      <c r="G1201" s="63" t="s">
        <v>778</v>
      </c>
      <c r="H1201" s="50" t="s">
        <v>779</v>
      </c>
      <c r="I1201" s="50" t="s">
        <v>780</v>
      </c>
      <c r="J1201" s="74">
        <v>1</v>
      </c>
      <c r="K1201" s="82">
        <v>46024</v>
      </c>
      <c r="L1201" s="82">
        <v>47118</v>
      </c>
      <c r="M1201" s="211">
        <f t="shared" si="54"/>
        <v>156.28571428571428</v>
      </c>
      <c r="N1201" s="69">
        <v>0</v>
      </c>
      <c r="O1201" s="71" t="s">
        <v>2585</v>
      </c>
      <c r="P1201" s="51">
        <f t="shared" si="55"/>
        <v>0</v>
      </c>
      <c r="Q1201" s="66" t="str" cm="1">
        <f t="array" aca="1" ref="Q1201" ca="1">IF(ISNUMBER(P1201),IF(P1201=100%,"CUMPLIDA",IF(AND(ISNUMBER(L1201),ISNUMBER(INDIRECT("FECHA_"&amp;$B1201,1))), IF(L1201&lt;=INDIRECT("FECHA_"&amp;$B1201,1),"INCUMPLIDA","PROCESO"), "VERIFICAR FECHA")),"SIN VALOR AVANCE")</f>
        <v>PROCESO</v>
      </c>
    </row>
    <row r="1202" spans="1:17" ht="300.75">
      <c r="A1202" s="75" t="s">
        <v>938</v>
      </c>
      <c r="B1202" s="61" t="s">
        <v>1793</v>
      </c>
      <c r="C1202" s="495"/>
      <c r="D1202" s="495"/>
      <c r="E1202" s="496"/>
      <c r="F1202" s="496"/>
      <c r="G1202" s="63" t="s">
        <v>781</v>
      </c>
      <c r="H1202" s="50" t="s">
        <v>782</v>
      </c>
      <c r="I1202" s="50" t="s">
        <v>813</v>
      </c>
      <c r="J1202" s="74">
        <v>2</v>
      </c>
      <c r="K1202" s="82">
        <v>46024</v>
      </c>
      <c r="L1202" s="82">
        <v>47118</v>
      </c>
      <c r="M1202" s="211">
        <f t="shared" si="54"/>
        <v>156.28571428571428</v>
      </c>
      <c r="N1202" s="69">
        <v>0</v>
      </c>
      <c r="O1202" s="71" t="s">
        <v>2445</v>
      </c>
      <c r="P1202" s="51">
        <f t="shared" si="55"/>
        <v>0</v>
      </c>
      <c r="Q1202" s="66" t="str" cm="1">
        <f t="array" aca="1" ref="Q1202" ca="1">IF(ISNUMBER(P1202),IF(P1202=100%,"CUMPLIDA",IF(AND(ISNUMBER(L1202),ISNUMBER(INDIRECT("FECHA_"&amp;$B1202,1))), IF(L1202&lt;=INDIRECT("FECHA_"&amp;$B1202,1),"INCUMPLIDA","PROCESO"), "VERIFICAR FECHA")),"SIN VALOR AVANCE")</f>
        <v>PROCESO</v>
      </c>
    </row>
    <row r="1203" spans="1:17" ht="75.75">
      <c r="A1203" s="75" t="s">
        <v>938</v>
      </c>
      <c r="B1203" s="61" t="s">
        <v>1793</v>
      </c>
      <c r="C1203" s="495" t="s">
        <v>2586</v>
      </c>
      <c r="D1203" s="495" t="s">
        <v>2587</v>
      </c>
      <c r="E1203" s="496" t="s">
        <v>2588</v>
      </c>
      <c r="F1203" s="496" t="s">
        <v>2589</v>
      </c>
      <c r="G1203" s="496" t="s">
        <v>2590</v>
      </c>
      <c r="H1203" s="76" t="s">
        <v>944</v>
      </c>
      <c r="I1203" s="50" t="s">
        <v>945</v>
      </c>
      <c r="J1203" s="69">
        <v>1</v>
      </c>
      <c r="K1203" s="70">
        <v>45231</v>
      </c>
      <c r="L1203" s="70">
        <v>45504</v>
      </c>
      <c r="M1203" s="211">
        <f t="shared" si="54"/>
        <v>39</v>
      </c>
      <c r="N1203" s="69">
        <v>1</v>
      </c>
      <c r="O1203" s="71" t="s">
        <v>2426</v>
      </c>
      <c r="P1203" s="51">
        <f t="shared" si="55"/>
        <v>1</v>
      </c>
      <c r="Q1203" s="66" t="str" cm="1">
        <f t="array" aca="1" ref="Q1203" ca="1">IF(ISNUMBER(P1203),IF(P1203=100%,"CUMPLIDA",IF(AND(ISNUMBER(L1203),ISNUMBER(INDIRECT("FECHA_"&amp;$B1203,1))), IF(L1203&lt;=INDIRECT("FECHA_"&amp;$B1203,1),"INCUMPLIDA","PROCESO"), "VERIFICAR FECHA")),"SIN VALOR AVANCE")</f>
        <v>CUMPLIDA</v>
      </c>
    </row>
    <row r="1204" spans="1:17" ht="180.75">
      <c r="A1204" s="75" t="s">
        <v>938</v>
      </c>
      <c r="B1204" s="61" t="s">
        <v>1793</v>
      </c>
      <c r="C1204" s="495"/>
      <c r="D1204" s="495"/>
      <c r="E1204" s="496"/>
      <c r="F1204" s="496"/>
      <c r="G1204" s="496"/>
      <c r="H1204" s="76" t="s">
        <v>947</v>
      </c>
      <c r="I1204" s="50" t="s">
        <v>948</v>
      </c>
      <c r="J1204" s="69">
        <v>1</v>
      </c>
      <c r="K1204" s="70">
        <v>45231</v>
      </c>
      <c r="L1204" s="70">
        <v>45504</v>
      </c>
      <c r="M1204" s="211">
        <f t="shared" si="54"/>
        <v>39</v>
      </c>
      <c r="N1204" s="69">
        <v>1</v>
      </c>
      <c r="O1204" s="71" t="s">
        <v>2591</v>
      </c>
      <c r="P1204" s="51">
        <f t="shared" si="55"/>
        <v>1</v>
      </c>
      <c r="Q1204" s="66" t="str" cm="1">
        <f t="array" aca="1" ref="Q1204" ca="1">IF(ISNUMBER(P1204),IF(P1204=100%,"CUMPLIDA",IF(AND(ISNUMBER(L1204),ISNUMBER(INDIRECT("FECHA_"&amp;$B1204,1))), IF(L1204&lt;=INDIRECT("FECHA_"&amp;$B1204,1),"INCUMPLIDA","PROCESO"), "VERIFICAR FECHA")),"SIN VALOR AVANCE")</f>
        <v>CUMPLIDA</v>
      </c>
    </row>
    <row r="1205" spans="1:17" ht="135.75">
      <c r="A1205" s="75" t="s">
        <v>938</v>
      </c>
      <c r="B1205" s="61" t="s">
        <v>1793</v>
      </c>
      <c r="C1205" s="495"/>
      <c r="D1205" s="495"/>
      <c r="E1205" s="496"/>
      <c r="F1205" s="496"/>
      <c r="G1205" s="63" t="s">
        <v>950</v>
      </c>
      <c r="H1205" s="50" t="s">
        <v>760</v>
      </c>
      <c r="I1205" s="50" t="s">
        <v>761</v>
      </c>
      <c r="J1205" s="74">
        <v>1</v>
      </c>
      <c r="K1205" s="82">
        <v>45323</v>
      </c>
      <c r="L1205" s="82">
        <v>45747</v>
      </c>
      <c r="M1205" s="211">
        <f t="shared" si="54"/>
        <v>60.571428571428569</v>
      </c>
      <c r="N1205" s="69">
        <v>1</v>
      </c>
      <c r="O1205" s="71" t="s">
        <v>2592</v>
      </c>
      <c r="P1205" s="51">
        <f t="shared" si="55"/>
        <v>1</v>
      </c>
      <c r="Q1205" s="66" t="str" cm="1">
        <f t="array" aca="1" ref="Q1205" ca="1">IF(ISNUMBER(P1205),IF(P1205=100%,"CUMPLIDA",IF(AND(ISNUMBER(L1205),ISNUMBER(INDIRECT("FECHA_"&amp;$B1205,1))), IF(L1205&lt;=INDIRECT("FECHA_"&amp;$B1205,1),"INCUMPLIDA","PROCESO"), "VERIFICAR FECHA")),"SIN VALOR AVANCE")</f>
        <v>CUMPLIDA</v>
      </c>
    </row>
    <row r="1206" spans="1:17" ht="75.75">
      <c r="A1206" s="75" t="s">
        <v>938</v>
      </c>
      <c r="B1206" s="61" t="s">
        <v>1793</v>
      </c>
      <c r="C1206" s="495"/>
      <c r="D1206" s="495"/>
      <c r="E1206" s="496"/>
      <c r="F1206" s="496"/>
      <c r="G1206" s="63" t="s">
        <v>804</v>
      </c>
      <c r="H1206" s="50" t="s">
        <v>804</v>
      </c>
      <c r="I1206" s="50" t="s">
        <v>805</v>
      </c>
      <c r="J1206" s="74">
        <v>1</v>
      </c>
      <c r="K1206" s="82">
        <v>45323</v>
      </c>
      <c r="L1206" s="82">
        <v>45747</v>
      </c>
      <c r="M1206" s="211">
        <f t="shared" si="54"/>
        <v>60.571428571428569</v>
      </c>
      <c r="N1206" s="69">
        <v>1</v>
      </c>
      <c r="O1206" s="71" t="s">
        <v>2521</v>
      </c>
      <c r="P1206" s="51">
        <f t="shared" si="55"/>
        <v>1</v>
      </c>
      <c r="Q1206" s="66" t="str" cm="1">
        <f t="array" aca="1" ref="Q1206" ca="1">IF(ISNUMBER(P1206),IF(P1206=100%,"CUMPLIDA",IF(AND(ISNUMBER(L1206),ISNUMBER(INDIRECT("FECHA_"&amp;$B1206,1))), IF(L1206&lt;=INDIRECT("FECHA_"&amp;$B1206,1),"INCUMPLIDA","PROCESO"), "VERIFICAR FECHA")),"SIN VALOR AVANCE")</f>
        <v>CUMPLIDA</v>
      </c>
    </row>
    <row r="1207" spans="1:17" ht="105.75">
      <c r="A1207" s="75" t="s">
        <v>938</v>
      </c>
      <c r="B1207" s="61" t="s">
        <v>1793</v>
      </c>
      <c r="C1207" s="495"/>
      <c r="D1207" s="495"/>
      <c r="E1207" s="496"/>
      <c r="F1207" s="496"/>
      <c r="G1207" s="63" t="s">
        <v>766</v>
      </c>
      <c r="H1207" s="50" t="s">
        <v>767</v>
      </c>
      <c r="I1207" s="50" t="s">
        <v>768</v>
      </c>
      <c r="J1207" s="74">
        <v>1</v>
      </c>
      <c r="K1207" s="82">
        <v>45231</v>
      </c>
      <c r="L1207" s="82">
        <v>45747</v>
      </c>
      <c r="M1207" s="211">
        <f t="shared" si="54"/>
        <v>73.714285714285708</v>
      </c>
      <c r="N1207" s="69">
        <v>1</v>
      </c>
      <c r="O1207" s="50" t="s">
        <v>2343</v>
      </c>
      <c r="P1207" s="51">
        <f t="shared" si="55"/>
        <v>1</v>
      </c>
      <c r="Q1207" s="66" t="str" cm="1">
        <f t="array" aca="1" ref="Q1207" ca="1">IF(ISNUMBER(P1207),IF(P1207=100%,"CUMPLIDA",IF(AND(ISNUMBER(L1207),ISNUMBER(INDIRECT("FECHA_"&amp;$B1207,1))), IF(L1207&lt;=INDIRECT("FECHA_"&amp;$B1207,1),"INCUMPLIDA","PROCESO"), "VERIFICAR FECHA")),"SIN VALOR AVANCE")</f>
        <v>CUMPLIDA</v>
      </c>
    </row>
    <row r="1208" spans="1:17" ht="135.75">
      <c r="A1208" s="75" t="s">
        <v>938</v>
      </c>
      <c r="B1208" s="61" t="s">
        <v>1793</v>
      </c>
      <c r="C1208" s="495"/>
      <c r="D1208" s="495"/>
      <c r="E1208" s="496"/>
      <c r="F1208" s="496"/>
      <c r="G1208" s="63" t="s">
        <v>769</v>
      </c>
      <c r="H1208" s="50" t="s">
        <v>769</v>
      </c>
      <c r="I1208" s="50" t="s">
        <v>2344</v>
      </c>
      <c r="J1208" s="74">
        <v>1</v>
      </c>
      <c r="K1208" s="82">
        <v>45323</v>
      </c>
      <c r="L1208" s="82">
        <v>45747</v>
      </c>
      <c r="M1208" s="211">
        <f t="shared" si="54"/>
        <v>60.571428571428569</v>
      </c>
      <c r="N1208" s="69">
        <v>1</v>
      </c>
      <c r="O1208" s="71" t="s">
        <v>2592</v>
      </c>
      <c r="P1208" s="51">
        <f t="shared" si="55"/>
        <v>1</v>
      </c>
      <c r="Q1208" s="66" t="str" cm="1">
        <f t="array" aca="1" ref="Q1208" ca="1">IF(ISNUMBER(P1208),IF(P1208=100%,"CUMPLIDA",IF(AND(ISNUMBER(L1208),ISNUMBER(INDIRECT("FECHA_"&amp;$B1208,1))), IF(L1208&lt;=INDIRECT("FECHA_"&amp;$B1208,1),"INCUMPLIDA","PROCESO"), "VERIFICAR FECHA")),"SIN VALOR AVANCE")</f>
        <v>CUMPLIDA</v>
      </c>
    </row>
    <row r="1209" spans="1:17" ht="75.75">
      <c r="A1209" s="75" t="s">
        <v>938</v>
      </c>
      <c r="B1209" s="61" t="s">
        <v>1793</v>
      </c>
      <c r="C1209" s="495"/>
      <c r="D1209" s="495"/>
      <c r="E1209" s="496"/>
      <c r="F1209" s="496"/>
      <c r="G1209" s="63" t="s">
        <v>2430</v>
      </c>
      <c r="H1209" s="50" t="s">
        <v>2430</v>
      </c>
      <c r="I1209" s="50" t="s">
        <v>771</v>
      </c>
      <c r="J1209" s="74">
        <v>1</v>
      </c>
      <c r="K1209" s="82">
        <v>45231</v>
      </c>
      <c r="L1209" s="82">
        <v>45747</v>
      </c>
      <c r="M1209" s="211">
        <f t="shared" si="54"/>
        <v>73.714285714285708</v>
      </c>
      <c r="N1209" s="69">
        <v>1</v>
      </c>
      <c r="O1209" s="71" t="s">
        <v>2521</v>
      </c>
      <c r="P1209" s="51">
        <f t="shared" si="55"/>
        <v>1</v>
      </c>
      <c r="Q1209" s="66" t="str" cm="1">
        <f t="array" aca="1" ref="Q1209" ca="1">IF(ISNUMBER(P1209),IF(P1209=100%,"CUMPLIDA",IF(AND(ISNUMBER(L1209),ISNUMBER(INDIRECT("FECHA_"&amp;$B1209,1))), IF(L1209&lt;=INDIRECT("FECHA_"&amp;$B1209,1),"INCUMPLIDA","PROCESO"), "VERIFICAR FECHA")),"SIN VALOR AVANCE")</f>
        <v>CUMPLIDA</v>
      </c>
    </row>
    <row r="1210" spans="1:17" ht="180.75">
      <c r="A1210" s="75" t="s">
        <v>938</v>
      </c>
      <c r="B1210" s="61" t="s">
        <v>1793</v>
      </c>
      <c r="C1210" s="495"/>
      <c r="D1210" s="495"/>
      <c r="E1210" s="496"/>
      <c r="F1210" s="496"/>
      <c r="G1210" s="63" t="s">
        <v>2431</v>
      </c>
      <c r="H1210" s="50" t="s">
        <v>2431</v>
      </c>
      <c r="I1210" s="50" t="s">
        <v>1073</v>
      </c>
      <c r="J1210" s="74">
        <v>1</v>
      </c>
      <c r="K1210" s="82">
        <v>45231</v>
      </c>
      <c r="L1210" s="82">
        <v>45808</v>
      </c>
      <c r="M1210" s="211">
        <f t="shared" si="54"/>
        <v>82.428571428571431</v>
      </c>
      <c r="N1210" s="69">
        <v>1</v>
      </c>
      <c r="O1210" s="71" t="s">
        <v>2591</v>
      </c>
      <c r="P1210" s="51">
        <f t="shared" si="55"/>
        <v>1</v>
      </c>
      <c r="Q1210" s="66" t="str" cm="1">
        <f t="array" aca="1" ref="Q1210" ca="1">IF(ISNUMBER(P1210),IF(P1210=100%,"CUMPLIDA",IF(AND(ISNUMBER(L1210),ISNUMBER(INDIRECT("FECHA_"&amp;$B1210,1))), IF(L1210&lt;=INDIRECT("FECHA_"&amp;$B1210,1),"INCUMPLIDA","PROCESO"), "VERIFICAR FECHA")),"SIN VALOR AVANCE")</f>
        <v>CUMPLIDA</v>
      </c>
    </row>
    <row r="1211" spans="1:17" ht="75.75">
      <c r="A1211" s="75" t="s">
        <v>938</v>
      </c>
      <c r="B1211" s="61" t="s">
        <v>1793</v>
      </c>
      <c r="C1211" s="495"/>
      <c r="D1211" s="495"/>
      <c r="E1211" s="496"/>
      <c r="F1211" s="496"/>
      <c r="G1211" s="63" t="s">
        <v>169</v>
      </c>
      <c r="H1211" s="50" t="s">
        <v>775</v>
      </c>
      <c r="I1211" s="50" t="s">
        <v>776</v>
      </c>
      <c r="J1211" s="74">
        <v>10</v>
      </c>
      <c r="K1211" s="82">
        <v>45809</v>
      </c>
      <c r="L1211" s="82">
        <v>46568</v>
      </c>
      <c r="M1211" s="211">
        <f t="shared" si="54"/>
        <v>108.42857142857143</v>
      </c>
      <c r="N1211" s="69">
        <v>0</v>
      </c>
      <c r="O1211" s="71" t="s">
        <v>2521</v>
      </c>
      <c r="P1211" s="51">
        <f t="shared" si="55"/>
        <v>0</v>
      </c>
      <c r="Q1211" s="66" t="str" cm="1">
        <f t="array" aca="1" ref="Q1211" ca="1">IF(ISNUMBER(P1211),IF(P1211=100%,"CUMPLIDA",IF(AND(ISNUMBER(L1211),ISNUMBER(INDIRECT("FECHA_"&amp;$B1211,1))), IF(L1211&lt;=INDIRECT("FECHA_"&amp;$B1211,1),"INCUMPLIDA","PROCESO"), "VERIFICAR FECHA")),"SIN VALOR AVANCE")</f>
        <v>PROCESO</v>
      </c>
    </row>
    <row r="1212" spans="1:17" ht="135.75">
      <c r="A1212" s="75" t="s">
        <v>938</v>
      </c>
      <c r="B1212" s="61" t="s">
        <v>1793</v>
      </c>
      <c r="C1212" s="495"/>
      <c r="D1212" s="495"/>
      <c r="E1212" s="496"/>
      <c r="F1212" s="496"/>
      <c r="G1212" s="63" t="s">
        <v>778</v>
      </c>
      <c r="H1212" s="50" t="s">
        <v>779</v>
      </c>
      <c r="I1212" s="50" t="s">
        <v>780</v>
      </c>
      <c r="J1212" s="74">
        <v>1</v>
      </c>
      <c r="K1212" s="82">
        <v>45809</v>
      </c>
      <c r="L1212" s="82">
        <v>46568</v>
      </c>
      <c r="M1212" s="211">
        <f t="shared" si="54"/>
        <v>108.42857142857143</v>
      </c>
      <c r="N1212" s="69">
        <v>0</v>
      </c>
      <c r="O1212" s="71" t="s">
        <v>2592</v>
      </c>
      <c r="P1212" s="51">
        <f t="shared" si="55"/>
        <v>0</v>
      </c>
      <c r="Q1212" s="66" t="str" cm="1">
        <f t="array" aca="1" ref="Q1212" ca="1">IF(ISNUMBER(P1212),IF(P1212=100%,"CUMPLIDA",IF(AND(ISNUMBER(L1212),ISNUMBER(INDIRECT("FECHA_"&amp;$B1212,1))), IF(L1212&lt;=INDIRECT("FECHA_"&amp;$B1212,1),"INCUMPLIDA","PROCESO"), "VERIFICAR FECHA")),"SIN VALOR AVANCE")</f>
        <v>PROCESO</v>
      </c>
    </row>
    <row r="1213" spans="1:17" ht="180.75">
      <c r="A1213" s="75" t="s">
        <v>938</v>
      </c>
      <c r="B1213" s="61" t="s">
        <v>1793</v>
      </c>
      <c r="C1213" s="495"/>
      <c r="D1213" s="495"/>
      <c r="E1213" s="496"/>
      <c r="F1213" s="496"/>
      <c r="G1213" s="63" t="s">
        <v>781</v>
      </c>
      <c r="H1213" s="50" t="s">
        <v>782</v>
      </c>
      <c r="I1213" s="50" t="s">
        <v>813</v>
      </c>
      <c r="J1213" s="74">
        <v>2</v>
      </c>
      <c r="K1213" s="82">
        <v>45809</v>
      </c>
      <c r="L1213" s="82">
        <v>46568</v>
      </c>
      <c r="M1213" s="211">
        <f t="shared" si="54"/>
        <v>108.42857142857143</v>
      </c>
      <c r="N1213" s="69">
        <v>0</v>
      </c>
      <c r="O1213" s="71" t="s">
        <v>2591</v>
      </c>
      <c r="P1213" s="51">
        <f t="shared" si="55"/>
        <v>0</v>
      </c>
      <c r="Q1213" s="66" t="str" cm="1">
        <f t="array" aca="1" ref="Q1213" ca="1">IF(ISNUMBER(P1213),IF(P1213=100%,"CUMPLIDA",IF(AND(ISNUMBER(L1213),ISNUMBER(INDIRECT("FECHA_"&amp;$B1213,1))), IF(L1213&lt;=INDIRECT("FECHA_"&amp;$B1213,1),"INCUMPLIDA","PROCESO"), "VERIFICAR FECHA")),"SIN VALOR AVANCE")</f>
        <v>PROCESO</v>
      </c>
    </row>
    <row r="1214" spans="1:17" ht="240.75">
      <c r="A1214" s="75" t="s">
        <v>938</v>
      </c>
      <c r="B1214" s="61" t="s">
        <v>1793</v>
      </c>
      <c r="C1214" s="495" t="s">
        <v>2593</v>
      </c>
      <c r="D1214" s="495" t="s">
        <v>2594</v>
      </c>
      <c r="E1214" s="496" t="s">
        <v>2595</v>
      </c>
      <c r="F1214" s="502" t="s">
        <v>2596</v>
      </c>
      <c r="G1214" s="496" t="s">
        <v>999</v>
      </c>
      <c r="H1214" s="76" t="s">
        <v>2340</v>
      </c>
      <c r="I1214" s="50" t="s">
        <v>2341</v>
      </c>
      <c r="J1214" s="69">
        <v>1</v>
      </c>
      <c r="K1214" s="70">
        <v>44044</v>
      </c>
      <c r="L1214" s="70">
        <v>44196</v>
      </c>
      <c r="M1214" s="211">
        <f t="shared" si="54"/>
        <v>21.714285714285715</v>
      </c>
      <c r="N1214" s="69">
        <v>1</v>
      </c>
      <c r="O1214" s="50" t="s">
        <v>2597</v>
      </c>
      <c r="P1214" s="51">
        <f t="shared" si="55"/>
        <v>1</v>
      </c>
      <c r="Q1214" s="66" t="str" cm="1">
        <f t="array" aca="1" ref="Q1214" ca="1">IF(ISNUMBER(P1214),IF(P1214=100%,"CUMPLIDA",IF(AND(ISNUMBER(L1214),ISNUMBER(INDIRECT("FECHA_"&amp;$B1214,1))), IF(L1214&lt;=INDIRECT("FECHA_"&amp;$B1214,1),"INCUMPLIDA","PROCESO"), "VERIFICAR FECHA")),"SIN VALOR AVANCE")</f>
        <v>CUMPLIDA</v>
      </c>
    </row>
    <row r="1215" spans="1:17" ht="75.75">
      <c r="A1215" s="75" t="s">
        <v>938</v>
      </c>
      <c r="B1215" s="61" t="s">
        <v>1793</v>
      </c>
      <c r="C1215" s="495"/>
      <c r="D1215" s="495"/>
      <c r="E1215" s="496"/>
      <c r="F1215" s="502"/>
      <c r="G1215" s="496"/>
      <c r="H1215" s="76" t="s">
        <v>944</v>
      </c>
      <c r="I1215" s="50" t="s">
        <v>945</v>
      </c>
      <c r="J1215" s="69">
        <v>1</v>
      </c>
      <c r="K1215" s="70">
        <v>45231</v>
      </c>
      <c r="L1215" s="70">
        <v>45504</v>
      </c>
      <c r="M1215" s="211">
        <f t="shared" si="54"/>
        <v>39</v>
      </c>
      <c r="N1215" s="69">
        <v>1</v>
      </c>
      <c r="O1215" s="71" t="s">
        <v>2426</v>
      </c>
      <c r="P1215" s="51">
        <f t="shared" si="55"/>
        <v>1</v>
      </c>
      <c r="Q1215" s="66" t="str" cm="1">
        <f t="array" aca="1" ref="Q1215" ca="1">IF(ISNUMBER(P1215),IF(P1215=100%,"CUMPLIDA",IF(AND(ISNUMBER(L1215),ISNUMBER(INDIRECT("FECHA_"&amp;$B1215,1))), IF(L1215&lt;=INDIRECT("FECHA_"&amp;$B1215,1),"INCUMPLIDA","PROCESO"), "VERIFICAR FECHA")),"SIN VALOR AVANCE")</f>
        <v>CUMPLIDA</v>
      </c>
    </row>
    <row r="1216" spans="1:17" ht="330.75">
      <c r="A1216" s="75" t="s">
        <v>938</v>
      </c>
      <c r="B1216" s="61" t="s">
        <v>1793</v>
      </c>
      <c r="C1216" s="495"/>
      <c r="D1216" s="495"/>
      <c r="E1216" s="496"/>
      <c r="F1216" s="502"/>
      <c r="G1216" s="496"/>
      <c r="H1216" s="76" t="s">
        <v>947</v>
      </c>
      <c r="I1216" s="50" t="s">
        <v>948</v>
      </c>
      <c r="J1216" s="69">
        <v>1</v>
      </c>
      <c r="K1216" s="70">
        <v>45231</v>
      </c>
      <c r="L1216" s="70">
        <v>45504</v>
      </c>
      <c r="M1216" s="211">
        <f t="shared" si="54"/>
        <v>39</v>
      </c>
      <c r="N1216" s="69">
        <v>1</v>
      </c>
      <c r="O1216" s="71" t="s">
        <v>2464</v>
      </c>
      <c r="P1216" s="51">
        <f t="shared" si="55"/>
        <v>1</v>
      </c>
      <c r="Q1216" s="66" t="str" cm="1">
        <f t="array" aca="1" ref="Q1216" ca="1">IF(ISNUMBER(P1216),IF(P1216=100%,"CUMPLIDA",IF(AND(ISNUMBER(L1216),ISNUMBER(INDIRECT("FECHA_"&amp;$B1216,1))), IF(L1216&lt;=INDIRECT("FECHA_"&amp;$B1216,1),"INCUMPLIDA","PROCESO"), "VERIFICAR FECHA")),"SIN VALOR AVANCE")</f>
        <v>CUMPLIDA</v>
      </c>
    </row>
    <row r="1217" spans="1:17" ht="165.75">
      <c r="A1217" s="75" t="s">
        <v>938</v>
      </c>
      <c r="B1217" s="61" t="s">
        <v>1793</v>
      </c>
      <c r="C1217" s="495"/>
      <c r="D1217" s="495"/>
      <c r="E1217" s="496"/>
      <c r="F1217" s="502"/>
      <c r="G1217" s="63" t="s">
        <v>950</v>
      </c>
      <c r="H1217" s="50" t="s">
        <v>760</v>
      </c>
      <c r="I1217" s="50" t="s">
        <v>761</v>
      </c>
      <c r="J1217" s="74">
        <v>1</v>
      </c>
      <c r="K1217" s="82">
        <v>45323</v>
      </c>
      <c r="L1217" s="82">
        <v>45747</v>
      </c>
      <c r="M1217" s="211">
        <f t="shared" si="54"/>
        <v>60.571428571428569</v>
      </c>
      <c r="N1217" s="69">
        <v>1</v>
      </c>
      <c r="O1217" s="71" t="s">
        <v>2520</v>
      </c>
      <c r="P1217" s="51">
        <f t="shared" si="55"/>
        <v>1</v>
      </c>
      <c r="Q1217" s="66" t="str" cm="1">
        <f t="array" aca="1" ref="Q1217" ca="1">IF(ISNUMBER(P1217),IF(P1217=100%,"CUMPLIDA",IF(AND(ISNUMBER(L1217),ISNUMBER(INDIRECT("FECHA_"&amp;$B1217,1))), IF(L1217&lt;=INDIRECT("FECHA_"&amp;$B1217,1),"INCUMPLIDA","PROCESO"), "VERIFICAR FECHA")),"SIN VALOR AVANCE")</f>
        <v>CUMPLIDA</v>
      </c>
    </row>
    <row r="1218" spans="1:17" ht="75.75">
      <c r="A1218" s="75" t="s">
        <v>938</v>
      </c>
      <c r="B1218" s="61" t="s">
        <v>1793</v>
      </c>
      <c r="C1218" s="495"/>
      <c r="D1218" s="495"/>
      <c r="E1218" s="496"/>
      <c r="F1218" s="502"/>
      <c r="G1218" s="63" t="s">
        <v>804</v>
      </c>
      <c r="H1218" s="50" t="s">
        <v>804</v>
      </c>
      <c r="I1218" s="50" t="s">
        <v>805</v>
      </c>
      <c r="J1218" s="74">
        <v>1</v>
      </c>
      <c r="K1218" s="82">
        <v>45323</v>
      </c>
      <c r="L1218" s="82">
        <v>45747</v>
      </c>
      <c r="M1218" s="211">
        <f t="shared" si="54"/>
        <v>60.571428571428569</v>
      </c>
      <c r="N1218" s="69">
        <v>1</v>
      </c>
      <c r="O1218" s="71" t="s">
        <v>2521</v>
      </c>
      <c r="P1218" s="51">
        <f t="shared" si="55"/>
        <v>1</v>
      </c>
      <c r="Q1218" s="66" t="str" cm="1">
        <f t="array" aca="1" ref="Q1218" ca="1">IF(ISNUMBER(P1218),IF(P1218=100%,"CUMPLIDA",IF(AND(ISNUMBER(L1218),ISNUMBER(INDIRECT("FECHA_"&amp;$B1218,1))), IF(L1218&lt;=INDIRECT("FECHA_"&amp;$B1218,1),"INCUMPLIDA","PROCESO"), "VERIFICAR FECHA")),"SIN VALOR AVANCE")</f>
        <v>CUMPLIDA</v>
      </c>
    </row>
    <row r="1219" spans="1:17" ht="105.75">
      <c r="A1219" s="75" t="s">
        <v>938</v>
      </c>
      <c r="B1219" s="61" t="s">
        <v>1793</v>
      </c>
      <c r="C1219" s="495"/>
      <c r="D1219" s="495"/>
      <c r="E1219" s="496"/>
      <c r="F1219" s="502"/>
      <c r="G1219" s="63" t="s">
        <v>766</v>
      </c>
      <c r="H1219" s="50" t="s">
        <v>767</v>
      </c>
      <c r="I1219" s="50" t="s">
        <v>768</v>
      </c>
      <c r="J1219" s="74">
        <v>1</v>
      </c>
      <c r="K1219" s="82">
        <v>45231</v>
      </c>
      <c r="L1219" s="82">
        <v>45747</v>
      </c>
      <c r="M1219" s="211">
        <f t="shared" si="54"/>
        <v>73.714285714285708</v>
      </c>
      <c r="N1219" s="69">
        <v>1</v>
      </c>
      <c r="O1219" s="50" t="s">
        <v>2343</v>
      </c>
      <c r="P1219" s="51">
        <f t="shared" si="55"/>
        <v>1</v>
      </c>
      <c r="Q1219" s="66" t="str" cm="1">
        <f t="array" aca="1" ref="Q1219" ca="1">IF(ISNUMBER(P1219),IF(P1219=100%,"CUMPLIDA",IF(AND(ISNUMBER(L1219),ISNUMBER(INDIRECT("FECHA_"&amp;$B1219,1))), IF(L1219&lt;=INDIRECT("FECHA_"&amp;$B1219,1),"INCUMPLIDA","PROCESO"), "VERIFICAR FECHA")),"SIN VALOR AVANCE")</f>
        <v>CUMPLIDA</v>
      </c>
    </row>
    <row r="1220" spans="1:17" ht="165.75">
      <c r="A1220" s="75" t="s">
        <v>938</v>
      </c>
      <c r="B1220" s="61" t="s">
        <v>1793</v>
      </c>
      <c r="C1220" s="495"/>
      <c r="D1220" s="495"/>
      <c r="E1220" s="496"/>
      <c r="F1220" s="502"/>
      <c r="G1220" s="63" t="s">
        <v>769</v>
      </c>
      <c r="H1220" s="50" t="s">
        <v>769</v>
      </c>
      <c r="I1220" s="50" t="s">
        <v>2344</v>
      </c>
      <c r="J1220" s="74">
        <v>1</v>
      </c>
      <c r="K1220" s="82">
        <v>45323</v>
      </c>
      <c r="L1220" s="82">
        <v>45747</v>
      </c>
      <c r="M1220" s="211">
        <f t="shared" si="54"/>
        <v>60.571428571428569</v>
      </c>
      <c r="N1220" s="69">
        <v>1</v>
      </c>
      <c r="O1220" s="71" t="s">
        <v>2520</v>
      </c>
      <c r="P1220" s="51">
        <f t="shared" si="55"/>
        <v>1</v>
      </c>
      <c r="Q1220" s="66" t="str" cm="1">
        <f t="array" aca="1" ref="Q1220" ca="1">IF(ISNUMBER(P1220),IF(P1220=100%,"CUMPLIDA",IF(AND(ISNUMBER(L1220),ISNUMBER(INDIRECT("FECHA_"&amp;$B1220,1))), IF(L1220&lt;=INDIRECT("FECHA_"&amp;$B1220,1),"INCUMPLIDA","PROCESO"), "VERIFICAR FECHA")),"SIN VALOR AVANCE")</f>
        <v>CUMPLIDA</v>
      </c>
    </row>
    <row r="1221" spans="1:17" ht="75.75">
      <c r="A1221" s="75" t="s">
        <v>938</v>
      </c>
      <c r="B1221" s="61" t="s">
        <v>1793</v>
      </c>
      <c r="C1221" s="495"/>
      <c r="D1221" s="495"/>
      <c r="E1221" s="496"/>
      <c r="F1221" s="502"/>
      <c r="G1221" s="63" t="s">
        <v>2430</v>
      </c>
      <c r="H1221" s="50" t="s">
        <v>2430</v>
      </c>
      <c r="I1221" s="50" t="s">
        <v>771</v>
      </c>
      <c r="J1221" s="74">
        <v>1</v>
      </c>
      <c r="K1221" s="82">
        <v>45231</v>
      </c>
      <c r="L1221" s="82">
        <v>45747</v>
      </c>
      <c r="M1221" s="211">
        <f t="shared" si="54"/>
        <v>73.714285714285708</v>
      </c>
      <c r="N1221" s="69">
        <v>1</v>
      </c>
      <c r="O1221" s="71" t="s">
        <v>2521</v>
      </c>
      <c r="P1221" s="51">
        <f t="shared" si="55"/>
        <v>1</v>
      </c>
      <c r="Q1221" s="66" t="str" cm="1">
        <f t="array" aca="1" ref="Q1221" ca="1">IF(ISNUMBER(P1221),IF(P1221=100%,"CUMPLIDA",IF(AND(ISNUMBER(L1221),ISNUMBER(INDIRECT("FECHA_"&amp;$B1221,1))), IF(L1221&lt;=INDIRECT("FECHA_"&amp;$B1221,1),"INCUMPLIDA","PROCESO"), "VERIFICAR FECHA")),"SIN VALOR AVANCE")</f>
        <v>CUMPLIDA</v>
      </c>
    </row>
    <row r="1222" spans="1:17" ht="225.75">
      <c r="A1222" s="75" t="s">
        <v>938</v>
      </c>
      <c r="B1222" s="61" t="s">
        <v>1793</v>
      </c>
      <c r="C1222" s="495"/>
      <c r="D1222" s="495"/>
      <c r="E1222" s="496"/>
      <c r="F1222" s="502"/>
      <c r="G1222" s="63" t="s">
        <v>2431</v>
      </c>
      <c r="H1222" s="50" t="s">
        <v>2431</v>
      </c>
      <c r="I1222" s="50" t="s">
        <v>1073</v>
      </c>
      <c r="J1222" s="74">
        <v>1</v>
      </c>
      <c r="K1222" s="82">
        <v>45231</v>
      </c>
      <c r="L1222" s="82">
        <v>45808</v>
      </c>
      <c r="M1222" s="211">
        <f t="shared" si="54"/>
        <v>82.428571428571431</v>
      </c>
      <c r="N1222" s="69">
        <v>1</v>
      </c>
      <c r="O1222" s="71" t="s">
        <v>2427</v>
      </c>
      <c r="P1222" s="51">
        <f t="shared" si="55"/>
        <v>1</v>
      </c>
      <c r="Q1222" s="66" t="str" cm="1">
        <f t="array" aca="1" ref="Q1222" ca="1">IF(ISNUMBER(P1222),IF(P1222=100%,"CUMPLIDA",IF(AND(ISNUMBER(L1222),ISNUMBER(INDIRECT("FECHA_"&amp;$B1222,1))), IF(L1222&lt;=INDIRECT("FECHA_"&amp;$B1222,1),"INCUMPLIDA","PROCESO"), "VERIFICAR FECHA")),"SIN VALOR AVANCE")</f>
        <v>CUMPLIDA</v>
      </c>
    </row>
    <row r="1223" spans="1:17" ht="180.75">
      <c r="A1223" s="75" t="s">
        <v>938</v>
      </c>
      <c r="B1223" s="61" t="s">
        <v>1793</v>
      </c>
      <c r="C1223" s="495"/>
      <c r="D1223" s="495"/>
      <c r="E1223" s="496"/>
      <c r="F1223" s="502"/>
      <c r="G1223" s="63" t="s">
        <v>169</v>
      </c>
      <c r="H1223" s="50" t="s">
        <v>775</v>
      </c>
      <c r="I1223" s="50" t="s">
        <v>776</v>
      </c>
      <c r="J1223" s="74">
        <v>7</v>
      </c>
      <c r="K1223" s="82">
        <v>46024</v>
      </c>
      <c r="L1223" s="82">
        <v>46660</v>
      </c>
      <c r="M1223" s="211">
        <f t="shared" si="54"/>
        <v>90.857142857142861</v>
      </c>
      <c r="N1223" s="69">
        <v>0</v>
      </c>
      <c r="O1223" s="71" t="s">
        <v>2467</v>
      </c>
      <c r="P1223" s="51">
        <f t="shared" si="55"/>
        <v>0</v>
      </c>
      <c r="Q1223" s="66" t="str" cm="1">
        <f t="array" aca="1" ref="Q1223" ca="1">IF(ISNUMBER(P1223),IF(P1223=100%,"CUMPLIDA",IF(AND(ISNUMBER(L1223),ISNUMBER(INDIRECT("FECHA_"&amp;$B1223,1))), IF(L1223&lt;=INDIRECT("FECHA_"&amp;$B1223,1),"INCUMPLIDA","PROCESO"), "VERIFICAR FECHA")),"SIN VALOR AVANCE")</f>
        <v>PROCESO</v>
      </c>
    </row>
    <row r="1224" spans="1:17" ht="180.75">
      <c r="A1224" s="75" t="s">
        <v>938</v>
      </c>
      <c r="B1224" s="61" t="s">
        <v>1793</v>
      </c>
      <c r="C1224" s="495"/>
      <c r="D1224" s="495"/>
      <c r="E1224" s="496"/>
      <c r="F1224" s="502"/>
      <c r="G1224" s="63" t="s">
        <v>778</v>
      </c>
      <c r="H1224" s="50" t="s">
        <v>779</v>
      </c>
      <c r="I1224" s="50" t="s">
        <v>780</v>
      </c>
      <c r="J1224" s="74">
        <v>1</v>
      </c>
      <c r="K1224" s="82">
        <v>46024</v>
      </c>
      <c r="L1224" s="82">
        <v>46660</v>
      </c>
      <c r="M1224" s="211">
        <f t="shared" si="54"/>
        <v>90.857142857142861</v>
      </c>
      <c r="N1224" s="69">
        <v>0</v>
      </c>
      <c r="O1224" s="71" t="s">
        <v>2444</v>
      </c>
      <c r="P1224" s="51">
        <f t="shared" si="55"/>
        <v>0</v>
      </c>
      <c r="Q1224" s="66" t="str" cm="1">
        <f t="array" aca="1" ref="Q1224" ca="1">IF(ISNUMBER(P1224),IF(P1224=100%,"CUMPLIDA",IF(AND(ISNUMBER(L1224),ISNUMBER(INDIRECT("FECHA_"&amp;$B1224,1))), IF(L1224&lt;=INDIRECT("FECHA_"&amp;$B1224,1),"INCUMPLIDA","PROCESO"), "VERIFICAR FECHA")),"SIN VALOR AVANCE")</f>
        <v>PROCESO</v>
      </c>
    </row>
    <row r="1225" spans="1:17" ht="300.75">
      <c r="A1225" s="75" t="s">
        <v>938</v>
      </c>
      <c r="B1225" s="61" t="s">
        <v>1793</v>
      </c>
      <c r="C1225" s="495"/>
      <c r="D1225" s="495"/>
      <c r="E1225" s="496"/>
      <c r="F1225" s="502"/>
      <c r="G1225" s="63" t="s">
        <v>781</v>
      </c>
      <c r="H1225" s="50" t="s">
        <v>782</v>
      </c>
      <c r="I1225" s="50" t="s">
        <v>813</v>
      </c>
      <c r="J1225" s="74">
        <v>2</v>
      </c>
      <c r="K1225" s="82">
        <v>46024</v>
      </c>
      <c r="L1225" s="82">
        <v>46660</v>
      </c>
      <c r="M1225" s="211">
        <f t="shared" si="54"/>
        <v>90.857142857142861</v>
      </c>
      <c r="N1225" s="69">
        <v>0</v>
      </c>
      <c r="O1225" s="71" t="s">
        <v>2445</v>
      </c>
      <c r="P1225" s="51">
        <f t="shared" si="55"/>
        <v>0</v>
      </c>
      <c r="Q1225" s="66" t="str" cm="1">
        <f t="array" aca="1" ref="Q1225" ca="1">IF(ISNUMBER(P1225),IF(P1225=100%,"CUMPLIDA",IF(AND(ISNUMBER(L1225),ISNUMBER(INDIRECT("FECHA_"&amp;$B1225,1))), IF(L1225&lt;=INDIRECT("FECHA_"&amp;$B1225,1),"INCUMPLIDA","PROCESO"), "VERIFICAR FECHA")),"SIN VALOR AVANCE")</f>
        <v>PROCESO</v>
      </c>
    </row>
    <row r="1226" spans="1:17" ht="240.75">
      <c r="A1226" s="75" t="s">
        <v>938</v>
      </c>
      <c r="B1226" s="61" t="s">
        <v>1793</v>
      </c>
      <c r="C1226" s="495" t="s">
        <v>2598</v>
      </c>
      <c r="D1226" s="495" t="s">
        <v>2599</v>
      </c>
      <c r="E1226" s="496" t="s">
        <v>2600</v>
      </c>
      <c r="F1226" s="496" t="s">
        <v>2601</v>
      </c>
      <c r="G1226" s="496" t="s">
        <v>999</v>
      </c>
      <c r="H1226" s="76" t="s">
        <v>2340</v>
      </c>
      <c r="I1226" s="50" t="s">
        <v>2341</v>
      </c>
      <c r="J1226" s="69">
        <v>1</v>
      </c>
      <c r="K1226" s="70">
        <v>44044</v>
      </c>
      <c r="L1226" s="70">
        <v>44196</v>
      </c>
      <c r="M1226" s="211">
        <f t="shared" si="54"/>
        <v>21.714285714285715</v>
      </c>
      <c r="N1226" s="69">
        <v>1</v>
      </c>
      <c r="O1226" s="50" t="s">
        <v>2471</v>
      </c>
      <c r="P1226" s="51">
        <f t="shared" si="55"/>
        <v>1</v>
      </c>
      <c r="Q1226" s="66" t="str" cm="1">
        <f t="array" aca="1" ref="Q1226" ca="1">IF(ISNUMBER(P1226),IF(P1226=100%,"CUMPLIDA",IF(AND(ISNUMBER(L1226),ISNUMBER(INDIRECT("FECHA_"&amp;$B1226,1))), IF(L1226&lt;=INDIRECT("FECHA_"&amp;$B1226,1),"INCUMPLIDA","PROCESO"), "VERIFICAR FECHA")),"SIN VALOR AVANCE")</f>
        <v>CUMPLIDA</v>
      </c>
    </row>
    <row r="1227" spans="1:17" ht="75.75">
      <c r="A1227" s="75" t="s">
        <v>938</v>
      </c>
      <c r="B1227" s="61" t="s">
        <v>1793</v>
      </c>
      <c r="C1227" s="495"/>
      <c r="D1227" s="495"/>
      <c r="E1227" s="496"/>
      <c r="F1227" s="496"/>
      <c r="G1227" s="496"/>
      <c r="H1227" s="76" t="s">
        <v>944</v>
      </c>
      <c r="I1227" s="50" t="s">
        <v>945</v>
      </c>
      <c r="J1227" s="69">
        <v>1</v>
      </c>
      <c r="K1227" s="70">
        <v>45231</v>
      </c>
      <c r="L1227" s="70">
        <v>45504</v>
      </c>
      <c r="M1227" s="211">
        <f t="shared" si="54"/>
        <v>39</v>
      </c>
      <c r="N1227" s="69">
        <v>1</v>
      </c>
      <c r="O1227" s="71" t="s">
        <v>2426</v>
      </c>
      <c r="P1227" s="51">
        <f t="shared" si="55"/>
        <v>1</v>
      </c>
      <c r="Q1227" s="66" t="str" cm="1">
        <f t="array" aca="1" ref="Q1227" ca="1">IF(ISNUMBER(P1227),IF(P1227=100%,"CUMPLIDA",IF(AND(ISNUMBER(L1227),ISNUMBER(INDIRECT("FECHA_"&amp;$B1227,1))), IF(L1227&lt;=INDIRECT("FECHA_"&amp;$B1227,1),"INCUMPLIDA","PROCESO"), "VERIFICAR FECHA")),"SIN VALOR AVANCE")</f>
        <v>CUMPLIDA</v>
      </c>
    </row>
    <row r="1228" spans="1:17" ht="330.75">
      <c r="A1228" s="75" t="s">
        <v>938</v>
      </c>
      <c r="B1228" s="61" t="s">
        <v>1793</v>
      </c>
      <c r="C1228" s="495"/>
      <c r="D1228" s="495"/>
      <c r="E1228" s="496"/>
      <c r="F1228" s="496"/>
      <c r="G1228" s="496"/>
      <c r="H1228" s="76" t="s">
        <v>947</v>
      </c>
      <c r="I1228" s="50" t="s">
        <v>948</v>
      </c>
      <c r="J1228" s="69">
        <v>1</v>
      </c>
      <c r="K1228" s="70">
        <v>45231</v>
      </c>
      <c r="L1228" s="70">
        <v>45504</v>
      </c>
      <c r="M1228" s="211">
        <f t="shared" si="54"/>
        <v>39</v>
      </c>
      <c r="N1228" s="69">
        <v>1</v>
      </c>
      <c r="O1228" s="71" t="s">
        <v>2464</v>
      </c>
      <c r="P1228" s="51">
        <f t="shared" si="55"/>
        <v>1</v>
      </c>
      <c r="Q1228" s="66" t="str" cm="1">
        <f t="array" aca="1" ref="Q1228" ca="1">IF(ISNUMBER(P1228),IF(P1228=100%,"CUMPLIDA",IF(AND(ISNUMBER(L1228),ISNUMBER(INDIRECT("FECHA_"&amp;$B1228,1))), IF(L1228&lt;=INDIRECT("FECHA_"&amp;$B1228,1),"INCUMPLIDA","PROCESO"), "VERIFICAR FECHA")),"SIN VALOR AVANCE")</f>
        <v>CUMPLIDA</v>
      </c>
    </row>
    <row r="1229" spans="1:17" ht="165.75">
      <c r="A1229" s="75" t="s">
        <v>938</v>
      </c>
      <c r="B1229" s="61" t="s">
        <v>1793</v>
      </c>
      <c r="C1229" s="495"/>
      <c r="D1229" s="495"/>
      <c r="E1229" s="496"/>
      <c r="F1229" s="496"/>
      <c r="G1229" s="63" t="s">
        <v>950</v>
      </c>
      <c r="H1229" s="50" t="s">
        <v>760</v>
      </c>
      <c r="I1229" s="50" t="s">
        <v>761</v>
      </c>
      <c r="J1229" s="74">
        <v>1</v>
      </c>
      <c r="K1229" s="82">
        <v>45323</v>
      </c>
      <c r="L1229" s="82">
        <v>45747</v>
      </c>
      <c r="M1229" s="211">
        <f t="shared" si="54"/>
        <v>60.571428571428569</v>
      </c>
      <c r="N1229" s="69">
        <v>1</v>
      </c>
      <c r="O1229" s="71" t="s">
        <v>2465</v>
      </c>
      <c r="P1229" s="51">
        <f t="shared" si="55"/>
        <v>1</v>
      </c>
      <c r="Q1229" s="66" t="str" cm="1">
        <f t="array" aca="1" ref="Q1229" ca="1">IF(ISNUMBER(P1229),IF(P1229=100%,"CUMPLIDA",IF(AND(ISNUMBER(L1229),ISNUMBER(INDIRECT("FECHA_"&amp;$B1229,1))), IF(L1229&lt;=INDIRECT("FECHA_"&amp;$B1229,1),"INCUMPLIDA","PROCESO"), "VERIFICAR FECHA")),"SIN VALOR AVANCE")</f>
        <v>CUMPLIDA</v>
      </c>
    </row>
    <row r="1230" spans="1:17" ht="105.75">
      <c r="A1230" s="75" t="s">
        <v>938</v>
      </c>
      <c r="B1230" s="61" t="s">
        <v>1793</v>
      </c>
      <c r="C1230" s="495"/>
      <c r="D1230" s="495"/>
      <c r="E1230" s="496"/>
      <c r="F1230" s="496"/>
      <c r="G1230" s="63" t="s">
        <v>804</v>
      </c>
      <c r="H1230" s="50" t="s">
        <v>804</v>
      </c>
      <c r="I1230" s="50" t="s">
        <v>805</v>
      </c>
      <c r="J1230" s="74">
        <v>1</v>
      </c>
      <c r="K1230" s="82">
        <v>45323</v>
      </c>
      <c r="L1230" s="82">
        <v>45747</v>
      </c>
      <c r="M1230" s="211">
        <f t="shared" si="54"/>
        <v>60.571428571428569</v>
      </c>
      <c r="N1230" s="69">
        <v>1</v>
      </c>
      <c r="O1230" s="71" t="s">
        <v>2481</v>
      </c>
      <c r="P1230" s="51">
        <f t="shared" si="55"/>
        <v>1</v>
      </c>
      <c r="Q1230" s="66" t="str" cm="1">
        <f t="array" aca="1" ref="Q1230" ca="1">IF(ISNUMBER(P1230),IF(P1230=100%,"CUMPLIDA",IF(AND(ISNUMBER(L1230),ISNUMBER(INDIRECT("FECHA_"&amp;$B1230,1))), IF(L1230&lt;=INDIRECT("FECHA_"&amp;$B1230,1),"INCUMPLIDA","PROCESO"), "VERIFICAR FECHA")),"SIN VALOR AVANCE")</f>
        <v>CUMPLIDA</v>
      </c>
    </row>
    <row r="1231" spans="1:17" ht="105.75">
      <c r="A1231" s="75" t="s">
        <v>938</v>
      </c>
      <c r="B1231" s="61" t="s">
        <v>1793</v>
      </c>
      <c r="C1231" s="495"/>
      <c r="D1231" s="495"/>
      <c r="E1231" s="496"/>
      <c r="F1231" s="496"/>
      <c r="G1231" s="63" t="s">
        <v>766</v>
      </c>
      <c r="H1231" s="50" t="s">
        <v>767</v>
      </c>
      <c r="I1231" s="50" t="s">
        <v>768</v>
      </c>
      <c r="J1231" s="74">
        <v>1</v>
      </c>
      <c r="K1231" s="82">
        <v>45231</v>
      </c>
      <c r="L1231" s="82">
        <v>45747</v>
      </c>
      <c r="M1231" s="211">
        <f t="shared" si="54"/>
        <v>73.714285714285708</v>
      </c>
      <c r="N1231" s="69">
        <v>1</v>
      </c>
      <c r="O1231" s="50" t="s">
        <v>2343</v>
      </c>
      <c r="P1231" s="51">
        <f t="shared" si="55"/>
        <v>1</v>
      </c>
      <c r="Q1231" s="66" t="str" cm="1">
        <f t="array" aca="1" ref="Q1231" ca="1">IF(ISNUMBER(P1231),IF(P1231=100%,"CUMPLIDA",IF(AND(ISNUMBER(L1231),ISNUMBER(INDIRECT("FECHA_"&amp;$B1231,1))), IF(L1231&lt;=INDIRECT("FECHA_"&amp;$B1231,1),"INCUMPLIDA","PROCESO"), "VERIFICAR FECHA")),"SIN VALOR AVANCE")</f>
        <v>CUMPLIDA</v>
      </c>
    </row>
    <row r="1232" spans="1:17" ht="180.75">
      <c r="A1232" s="75" t="s">
        <v>938</v>
      </c>
      <c r="B1232" s="61" t="s">
        <v>1793</v>
      </c>
      <c r="C1232" s="495"/>
      <c r="D1232" s="495"/>
      <c r="E1232" s="496"/>
      <c r="F1232" s="496"/>
      <c r="G1232" s="63" t="s">
        <v>769</v>
      </c>
      <c r="H1232" s="50" t="s">
        <v>769</v>
      </c>
      <c r="I1232" s="50" t="s">
        <v>2344</v>
      </c>
      <c r="J1232" s="74">
        <v>1</v>
      </c>
      <c r="K1232" s="82">
        <v>45323</v>
      </c>
      <c r="L1232" s="82">
        <v>45747</v>
      </c>
      <c r="M1232" s="211">
        <f t="shared" si="54"/>
        <v>60.571428571428569</v>
      </c>
      <c r="N1232" s="69">
        <v>1</v>
      </c>
      <c r="O1232" s="71" t="s">
        <v>2466</v>
      </c>
      <c r="P1232" s="51">
        <f t="shared" si="55"/>
        <v>1</v>
      </c>
      <c r="Q1232" s="66" t="str" cm="1">
        <f t="array" aca="1" ref="Q1232" ca="1">IF(ISNUMBER(P1232),IF(P1232=100%,"CUMPLIDA",IF(AND(ISNUMBER(L1232),ISNUMBER(INDIRECT("FECHA_"&amp;$B1232,1))), IF(L1232&lt;=INDIRECT("FECHA_"&amp;$B1232,1),"INCUMPLIDA","PROCESO"), "VERIFICAR FECHA")),"SIN VALOR AVANCE")</f>
        <v>CUMPLIDA</v>
      </c>
    </row>
    <row r="1233" spans="1:17" ht="75.75">
      <c r="A1233" s="75" t="s">
        <v>938</v>
      </c>
      <c r="B1233" s="61" t="s">
        <v>1793</v>
      </c>
      <c r="C1233" s="495"/>
      <c r="D1233" s="495"/>
      <c r="E1233" s="496"/>
      <c r="F1233" s="496"/>
      <c r="G1233" s="63" t="s">
        <v>2430</v>
      </c>
      <c r="H1233" s="50" t="s">
        <v>2430</v>
      </c>
      <c r="I1233" s="50" t="s">
        <v>771</v>
      </c>
      <c r="J1233" s="74">
        <v>1</v>
      </c>
      <c r="K1233" s="82">
        <v>45231</v>
      </c>
      <c r="L1233" s="82">
        <v>45747</v>
      </c>
      <c r="M1233" s="211">
        <f t="shared" si="54"/>
        <v>73.714285714285708</v>
      </c>
      <c r="N1233" s="69">
        <v>1</v>
      </c>
      <c r="O1233" s="50" t="s">
        <v>2602</v>
      </c>
      <c r="P1233" s="51">
        <f t="shared" si="55"/>
        <v>1</v>
      </c>
      <c r="Q1233" s="66" t="str" cm="1">
        <f t="array" aca="1" ref="Q1233" ca="1">IF(ISNUMBER(P1233),IF(P1233=100%,"CUMPLIDA",IF(AND(ISNUMBER(L1233),ISNUMBER(INDIRECT("FECHA_"&amp;$B1233,1))), IF(L1233&lt;=INDIRECT("FECHA_"&amp;$B1233,1),"INCUMPLIDA","PROCESO"), "VERIFICAR FECHA")),"SIN VALOR AVANCE")</f>
        <v>CUMPLIDA</v>
      </c>
    </row>
    <row r="1234" spans="1:17" ht="240.75">
      <c r="A1234" s="75" t="s">
        <v>938</v>
      </c>
      <c r="B1234" s="61" t="s">
        <v>1793</v>
      </c>
      <c r="C1234" s="495"/>
      <c r="D1234" s="495"/>
      <c r="E1234" s="496"/>
      <c r="F1234" s="496"/>
      <c r="G1234" s="63" t="s">
        <v>2431</v>
      </c>
      <c r="H1234" s="50" t="s">
        <v>2431</v>
      </c>
      <c r="I1234" s="50" t="s">
        <v>1073</v>
      </c>
      <c r="J1234" s="74">
        <v>1</v>
      </c>
      <c r="K1234" s="82">
        <v>45231</v>
      </c>
      <c r="L1234" s="82">
        <v>45808</v>
      </c>
      <c r="M1234" s="211">
        <f t="shared" si="54"/>
        <v>82.428571428571431</v>
      </c>
      <c r="N1234" s="69">
        <v>1</v>
      </c>
      <c r="O1234" s="71" t="s">
        <v>2473</v>
      </c>
      <c r="P1234" s="51">
        <f t="shared" si="55"/>
        <v>1</v>
      </c>
      <c r="Q1234" s="66" t="str" cm="1">
        <f t="array" aca="1" ref="Q1234" ca="1">IF(ISNUMBER(P1234),IF(P1234=100%,"CUMPLIDA",IF(AND(ISNUMBER(L1234),ISNUMBER(INDIRECT("FECHA_"&amp;$B1234,1))), IF(L1234&lt;=INDIRECT("FECHA_"&amp;$B1234,1),"INCUMPLIDA","PROCESO"), "VERIFICAR FECHA")),"SIN VALOR AVANCE")</f>
        <v>CUMPLIDA</v>
      </c>
    </row>
    <row r="1235" spans="1:17" ht="180.75">
      <c r="A1235" s="75" t="s">
        <v>938</v>
      </c>
      <c r="B1235" s="61" t="s">
        <v>1793</v>
      </c>
      <c r="C1235" s="495"/>
      <c r="D1235" s="495"/>
      <c r="E1235" s="496"/>
      <c r="F1235" s="496"/>
      <c r="G1235" s="63" t="s">
        <v>169</v>
      </c>
      <c r="H1235" s="50" t="s">
        <v>775</v>
      </c>
      <c r="I1235" s="50" t="s">
        <v>776</v>
      </c>
      <c r="J1235" s="74">
        <v>7</v>
      </c>
      <c r="K1235" s="82">
        <v>46024</v>
      </c>
      <c r="L1235" s="82">
        <v>46660</v>
      </c>
      <c r="M1235" s="211">
        <f t="shared" si="54"/>
        <v>90.857142857142861</v>
      </c>
      <c r="N1235" s="69">
        <v>0</v>
      </c>
      <c r="O1235" s="71" t="s">
        <v>2467</v>
      </c>
      <c r="P1235" s="51">
        <f t="shared" si="55"/>
        <v>0</v>
      </c>
      <c r="Q1235" s="66" t="str" cm="1">
        <f t="array" aca="1" ref="Q1235" ca="1">IF(ISNUMBER(P1235),IF(P1235=100%,"CUMPLIDA",IF(AND(ISNUMBER(L1235),ISNUMBER(INDIRECT("FECHA_"&amp;$B1235,1))), IF(L1235&lt;=INDIRECT("FECHA_"&amp;$B1235,1),"INCUMPLIDA","PROCESO"), "VERIFICAR FECHA")),"SIN VALOR AVANCE")</f>
        <v>PROCESO</v>
      </c>
    </row>
    <row r="1236" spans="1:17" ht="180.75">
      <c r="A1236" s="75" t="s">
        <v>938</v>
      </c>
      <c r="B1236" s="61" t="s">
        <v>1793</v>
      </c>
      <c r="C1236" s="495"/>
      <c r="D1236" s="495"/>
      <c r="E1236" s="496"/>
      <c r="F1236" s="496"/>
      <c r="G1236" s="63" t="s">
        <v>778</v>
      </c>
      <c r="H1236" s="50" t="s">
        <v>779</v>
      </c>
      <c r="I1236" s="50" t="s">
        <v>780</v>
      </c>
      <c r="J1236" s="74">
        <v>1</v>
      </c>
      <c r="K1236" s="82">
        <v>46024</v>
      </c>
      <c r="L1236" s="82">
        <v>46660</v>
      </c>
      <c r="M1236" s="211">
        <f t="shared" ref="M1236:M1299" si="56">(L1236-K1236)/7</f>
        <v>90.857142857142861</v>
      </c>
      <c r="N1236" s="69">
        <v>0</v>
      </c>
      <c r="O1236" s="71" t="s">
        <v>2444</v>
      </c>
      <c r="P1236" s="51">
        <f t="shared" si="55"/>
        <v>0</v>
      </c>
      <c r="Q1236" s="66" t="str" cm="1">
        <f t="array" aca="1" ref="Q1236" ca="1">IF(ISNUMBER(P1236),IF(P1236=100%,"CUMPLIDA",IF(AND(ISNUMBER(L1236),ISNUMBER(INDIRECT("FECHA_"&amp;$B1236,1))), IF(L1236&lt;=INDIRECT("FECHA_"&amp;$B1236,1),"INCUMPLIDA","PROCESO"), "VERIFICAR FECHA")),"SIN VALOR AVANCE")</f>
        <v>PROCESO</v>
      </c>
    </row>
    <row r="1237" spans="1:17" ht="300.75">
      <c r="A1237" s="75" t="s">
        <v>938</v>
      </c>
      <c r="B1237" s="61" t="s">
        <v>1793</v>
      </c>
      <c r="C1237" s="495"/>
      <c r="D1237" s="495"/>
      <c r="E1237" s="496"/>
      <c r="F1237" s="496"/>
      <c r="G1237" s="63" t="s">
        <v>781</v>
      </c>
      <c r="H1237" s="50" t="s">
        <v>782</v>
      </c>
      <c r="I1237" s="50" t="s">
        <v>813</v>
      </c>
      <c r="J1237" s="74">
        <v>2</v>
      </c>
      <c r="K1237" s="82">
        <v>46024</v>
      </c>
      <c r="L1237" s="82">
        <v>46660</v>
      </c>
      <c r="M1237" s="211">
        <f t="shared" si="56"/>
        <v>90.857142857142861</v>
      </c>
      <c r="N1237" s="69">
        <v>0</v>
      </c>
      <c r="O1237" s="71" t="s">
        <v>2445</v>
      </c>
      <c r="P1237" s="51">
        <f t="shared" si="55"/>
        <v>0</v>
      </c>
      <c r="Q1237" s="66" t="str" cm="1">
        <f t="array" aca="1" ref="Q1237" ca="1">IF(ISNUMBER(P1237),IF(P1237=100%,"CUMPLIDA",IF(AND(ISNUMBER(L1237),ISNUMBER(INDIRECT("FECHA_"&amp;$B1237,1))), IF(L1237&lt;=INDIRECT("FECHA_"&amp;$B1237,1),"INCUMPLIDA","PROCESO"), "VERIFICAR FECHA")),"SIN VALOR AVANCE")</f>
        <v>PROCESO</v>
      </c>
    </row>
    <row r="1238" spans="1:17" ht="75.75">
      <c r="A1238" s="75" t="s">
        <v>938</v>
      </c>
      <c r="B1238" s="61" t="s">
        <v>1793</v>
      </c>
      <c r="C1238" s="495" t="s">
        <v>2603</v>
      </c>
      <c r="D1238" s="495" t="s">
        <v>2604</v>
      </c>
      <c r="E1238" s="496" t="s">
        <v>2605</v>
      </c>
      <c r="F1238" s="496" t="s">
        <v>2606</v>
      </c>
      <c r="G1238" s="496" t="s">
        <v>999</v>
      </c>
      <c r="H1238" s="76" t="s">
        <v>944</v>
      </c>
      <c r="I1238" s="50" t="s">
        <v>945</v>
      </c>
      <c r="J1238" s="69">
        <v>1</v>
      </c>
      <c r="K1238" s="70">
        <v>45231</v>
      </c>
      <c r="L1238" s="70">
        <v>45504</v>
      </c>
      <c r="M1238" s="211">
        <f t="shared" si="56"/>
        <v>39</v>
      </c>
      <c r="N1238" s="69">
        <v>1</v>
      </c>
      <c r="O1238" s="50" t="s">
        <v>2607</v>
      </c>
      <c r="P1238" s="51">
        <f t="shared" si="55"/>
        <v>1</v>
      </c>
      <c r="Q1238" s="66" t="str" cm="1">
        <f t="array" aca="1" ref="Q1238" ca="1">IF(ISNUMBER(P1238),IF(P1238=100%,"CUMPLIDA",IF(AND(ISNUMBER(L1238),ISNUMBER(INDIRECT("FECHA_"&amp;$B1238,1))), IF(L1238&lt;=INDIRECT("FECHA_"&amp;$B1238,1),"INCUMPLIDA","PROCESO"), "VERIFICAR FECHA")),"SIN VALOR AVANCE")</f>
        <v>CUMPLIDA</v>
      </c>
    </row>
    <row r="1239" spans="1:17" ht="330.75">
      <c r="A1239" s="75" t="s">
        <v>938</v>
      </c>
      <c r="B1239" s="61" t="s">
        <v>1793</v>
      </c>
      <c r="C1239" s="495"/>
      <c r="D1239" s="495"/>
      <c r="E1239" s="496"/>
      <c r="F1239" s="496"/>
      <c r="G1239" s="496"/>
      <c r="H1239" s="76" t="s">
        <v>947</v>
      </c>
      <c r="I1239" s="50" t="s">
        <v>948</v>
      </c>
      <c r="J1239" s="69">
        <v>1</v>
      </c>
      <c r="K1239" s="70">
        <v>45231</v>
      </c>
      <c r="L1239" s="70">
        <v>45504</v>
      </c>
      <c r="M1239" s="211">
        <f t="shared" si="56"/>
        <v>39</v>
      </c>
      <c r="N1239" s="69">
        <v>1</v>
      </c>
      <c r="O1239" s="50" t="s">
        <v>2608</v>
      </c>
      <c r="P1239" s="51">
        <f t="shared" si="55"/>
        <v>1</v>
      </c>
      <c r="Q1239" s="66" t="str" cm="1">
        <f t="array" aca="1" ref="Q1239" ca="1">IF(ISNUMBER(P1239),IF(P1239=100%,"CUMPLIDA",IF(AND(ISNUMBER(L1239),ISNUMBER(INDIRECT("FECHA_"&amp;$B1239,1))), IF(L1239&lt;=INDIRECT("FECHA_"&amp;$B1239,1),"INCUMPLIDA","PROCESO"), "VERIFICAR FECHA")),"SIN VALOR AVANCE")</f>
        <v>CUMPLIDA</v>
      </c>
    </row>
    <row r="1240" spans="1:17" ht="180.75">
      <c r="A1240" s="75" t="s">
        <v>938</v>
      </c>
      <c r="B1240" s="61" t="s">
        <v>1793</v>
      </c>
      <c r="C1240" s="495"/>
      <c r="D1240" s="495"/>
      <c r="E1240" s="496"/>
      <c r="F1240" s="496"/>
      <c r="G1240" s="63" t="s">
        <v>950</v>
      </c>
      <c r="H1240" s="50" t="s">
        <v>760</v>
      </c>
      <c r="I1240" s="50" t="s">
        <v>761</v>
      </c>
      <c r="J1240" s="74">
        <v>1</v>
      </c>
      <c r="K1240" s="82">
        <v>45323</v>
      </c>
      <c r="L1240" s="82">
        <v>45747</v>
      </c>
      <c r="M1240" s="211">
        <f t="shared" si="56"/>
        <v>60.571428571428569</v>
      </c>
      <c r="N1240" s="69">
        <v>1</v>
      </c>
      <c r="O1240" s="50" t="s">
        <v>2609</v>
      </c>
      <c r="P1240" s="51">
        <f t="shared" si="55"/>
        <v>1</v>
      </c>
      <c r="Q1240" s="66" t="str" cm="1">
        <f t="array" aca="1" ref="Q1240" ca="1">IF(ISNUMBER(P1240),IF(P1240=100%,"CUMPLIDA",IF(AND(ISNUMBER(L1240),ISNUMBER(INDIRECT("FECHA_"&amp;$B1240,1))), IF(L1240&lt;=INDIRECT("FECHA_"&amp;$B1240,1),"INCUMPLIDA","PROCESO"), "VERIFICAR FECHA")),"SIN VALOR AVANCE")</f>
        <v>CUMPLIDA</v>
      </c>
    </row>
    <row r="1241" spans="1:17" ht="120.75">
      <c r="A1241" s="75" t="s">
        <v>938</v>
      </c>
      <c r="B1241" s="61" t="s">
        <v>1793</v>
      </c>
      <c r="C1241" s="495"/>
      <c r="D1241" s="495"/>
      <c r="E1241" s="496"/>
      <c r="F1241" s="496"/>
      <c r="G1241" s="63" t="s">
        <v>804</v>
      </c>
      <c r="H1241" s="50" t="s">
        <v>804</v>
      </c>
      <c r="I1241" s="50" t="s">
        <v>805</v>
      </c>
      <c r="J1241" s="74">
        <v>1</v>
      </c>
      <c r="K1241" s="82">
        <v>45323</v>
      </c>
      <c r="L1241" s="82">
        <v>45747</v>
      </c>
      <c r="M1241" s="211">
        <f t="shared" si="56"/>
        <v>60.571428571428569</v>
      </c>
      <c r="N1241" s="69">
        <v>1</v>
      </c>
      <c r="O1241" s="50" t="s">
        <v>2610</v>
      </c>
      <c r="P1241" s="51">
        <f t="shared" si="55"/>
        <v>1</v>
      </c>
      <c r="Q1241" s="66" t="str" cm="1">
        <f t="array" aca="1" ref="Q1241" ca="1">IF(ISNUMBER(P1241),IF(P1241=100%,"CUMPLIDA",IF(AND(ISNUMBER(L1241),ISNUMBER(INDIRECT("FECHA_"&amp;$B1241,1))), IF(L1241&lt;=INDIRECT("FECHA_"&amp;$B1241,1),"INCUMPLIDA","PROCESO"), "VERIFICAR FECHA")),"SIN VALOR AVANCE")</f>
        <v>CUMPLIDA</v>
      </c>
    </row>
    <row r="1242" spans="1:17" ht="105.75">
      <c r="A1242" s="75" t="s">
        <v>938</v>
      </c>
      <c r="B1242" s="61" t="s">
        <v>1793</v>
      </c>
      <c r="C1242" s="495"/>
      <c r="D1242" s="495"/>
      <c r="E1242" s="496"/>
      <c r="F1242" s="496"/>
      <c r="G1242" s="63" t="s">
        <v>766</v>
      </c>
      <c r="H1242" s="50" t="s">
        <v>767</v>
      </c>
      <c r="I1242" s="50" t="s">
        <v>768</v>
      </c>
      <c r="J1242" s="74">
        <v>1</v>
      </c>
      <c r="K1242" s="82">
        <v>45231</v>
      </c>
      <c r="L1242" s="82">
        <v>45747</v>
      </c>
      <c r="M1242" s="211">
        <f t="shared" si="56"/>
        <v>73.714285714285708</v>
      </c>
      <c r="N1242" s="69">
        <v>1</v>
      </c>
      <c r="O1242" s="50" t="s">
        <v>2343</v>
      </c>
      <c r="P1242" s="51">
        <f t="shared" si="55"/>
        <v>1</v>
      </c>
      <c r="Q1242" s="66" t="str" cm="1">
        <f t="array" aca="1" ref="Q1242" ca="1">IF(ISNUMBER(P1242),IF(P1242=100%,"CUMPLIDA",IF(AND(ISNUMBER(L1242),ISNUMBER(INDIRECT("FECHA_"&amp;$B1242,1))), IF(L1242&lt;=INDIRECT("FECHA_"&amp;$B1242,1),"INCUMPLIDA","PROCESO"), "VERIFICAR FECHA")),"SIN VALOR AVANCE")</f>
        <v>CUMPLIDA</v>
      </c>
    </row>
    <row r="1243" spans="1:17" ht="180.75">
      <c r="A1243" s="75" t="s">
        <v>938</v>
      </c>
      <c r="B1243" s="61" t="s">
        <v>1793</v>
      </c>
      <c r="C1243" s="495"/>
      <c r="D1243" s="495"/>
      <c r="E1243" s="496"/>
      <c r="F1243" s="496"/>
      <c r="G1243" s="63" t="s">
        <v>769</v>
      </c>
      <c r="H1243" s="50" t="s">
        <v>769</v>
      </c>
      <c r="I1243" s="50" t="s">
        <v>2344</v>
      </c>
      <c r="J1243" s="74">
        <v>1</v>
      </c>
      <c r="K1243" s="82">
        <v>45323</v>
      </c>
      <c r="L1243" s="82">
        <v>45747</v>
      </c>
      <c r="M1243" s="211">
        <f t="shared" si="56"/>
        <v>60.571428571428569</v>
      </c>
      <c r="N1243" s="69">
        <v>1</v>
      </c>
      <c r="O1243" s="50" t="s">
        <v>2609</v>
      </c>
      <c r="P1243" s="51">
        <f t="shared" si="55"/>
        <v>1</v>
      </c>
      <c r="Q1243" s="66" t="str" cm="1">
        <f t="array" aca="1" ref="Q1243" ca="1">IF(ISNUMBER(P1243),IF(P1243=100%,"CUMPLIDA",IF(AND(ISNUMBER(L1243),ISNUMBER(INDIRECT("FECHA_"&amp;$B1243,1))), IF(L1243&lt;=INDIRECT("FECHA_"&amp;$B1243,1),"INCUMPLIDA","PROCESO"), "VERIFICAR FECHA")),"SIN VALOR AVANCE")</f>
        <v>CUMPLIDA</v>
      </c>
    </row>
    <row r="1244" spans="1:17" ht="105.75">
      <c r="A1244" s="75" t="s">
        <v>938</v>
      </c>
      <c r="B1244" s="61" t="s">
        <v>1793</v>
      </c>
      <c r="C1244" s="495"/>
      <c r="D1244" s="495"/>
      <c r="E1244" s="496"/>
      <c r="F1244" s="496"/>
      <c r="G1244" s="63" t="s">
        <v>2430</v>
      </c>
      <c r="H1244" s="50" t="s">
        <v>2430</v>
      </c>
      <c r="I1244" s="50" t="s">
        <v>771</v>
      </c>
      <c r="J1244" s="74">
        <v>1</v>
      </c>
      <c r="K1244" s="82">
        <v>45231</v>
      </c>
      <c r="L1244" s="82">
        <v>45747</v>
      </c>
      <c r="M1244" s="211">
        <f t="shared" si="56"/>
        <v>73.714285714285708</v>
      </c>
      <c r="N1244" s="69">
        <v>1</v>
      </c>
      <c r="O1244" s="50" t="s">
        <v>2611</v>
      </c>
      <c r="P1244" s="51">
        <f t="shared" si="55"/>
        <v>1</v>
      </c>
      <c r="Q1244" s="66" t="str" cm="1">
        <f t="array" aca="1" ref="Q1244" ca="1">IF(ISNUMBER(P1244),IF(P1244=100%,"CUMPLIDA",IF(AND(ISNUMBER(L1244),ISNUMBER(INDIRECT("FECHA_"&amp;$B1244,1))), IF(L1244&lt;=INDIRECT("FECHA_"&amp;$B1244,1),"INCUMPLIDA","PROCESO"), "VERIFICAR FECHA")),"SIN VALOR AVANCE")</f>
        <v>CUMPLIDA</v>
      </c>
    </row>
    <row r="1245" spans="1:17" ht="240.75">
      <c r="A1245" s="75" t="s">
        <v>938</v>
      </c>
      <c r="B1245" s="61" t="s">
        <v>1793</v>
      </c>
      <c r="C1245" s="495"/>
      <c r="D1245" s="495"/>
      <c r="E1245" s="496"/>
      <c r="F1245" s="496"/>
      <c r="G1245" s="63" t="s">
        <v>2431</v>
      </c>
      <c r="H1245" s="50" t="s">
        <v>2431</v>
      </c>
      <c r="I1245" s="50" t="s">
        <v>1073</v>
      </c>
      <c r="J1245" s="74">
        <v>1</v>
      </c>
      <c r="K1245" s="82">
        <v>45231</v>
      </c>
      <c r="L1245" s="82">
        <v>45808</v>
      </c>
      <c r="M1245" s="211">
        <f t="shared" si="56"/>
        <v>82.428571428571431</v>
      </c>
      <c r="N1245" s="69">
        <v>1</v>
      </c>
      <c r="O1245" s="50" t="s">
        <v>2612</v>
      </c>
      <c r="P1245" s="51">
        <f t="shared" si="55"/>
        <v>1</v>
      </c>
      <c r="Q1245" s="66" t="str" cm="1">
        <f t="array" aca="1" ref="Q1245" ca="1">IF(ISNUMBER(P1245),IF(P1245=100%,"CUMPLIDA",IF(AND(ISNUMBER(L1245),ISNUMBER(INDIRECT("FECHA_"&amp;$B1245,1))), IF(L1245&lt;=INDIRECT("FECHA_"&amp;$B1245,1),"INCUMPLIDA","PROCESO"), "VERIFICAR FECHA")),"SIN VALOR AVANCE")</f>
        <v>CUMPLIDA</v>
      </c>
    </row>
    <row r="1246" spans="1:17" ht="180.75">
      <c r="A1246" s="75" t="s">
        <v>938</v>
      </c>
      <c r="B1246" s="61" t="s">
        <v>1793</v>
      </c>
      <c r="C1246" s="495"/>
      <c r="D1246" s="495"/>
      <c r="E1246" s="496"/>
      <c r="F1246" s="496"/>
      <c r="G1246" s="63" t="s">
        <v>169</v>
      </c>
      <c r="H1246" s="50" t="s">
        <v>775</v>
      </c>
      <c r="I1246" s="50" t="s">
        <v>776</v>
      </c>
      <c r="J1246" s="74">
        <v>7</v>
      </c>
      <c r="K1246" s="82">
        <v>46024</v>
      </c>
      <c r="L1246" s="82">
        <v>46660</v>
      </c>
      <c r="M1246" s="211">
        <f t="shared" si="56"/>
        <v>90.857142857142861</v>
      </c>
      <c r="N1246" s="69">
        <v>0</v>
      </c>
      <c r="O1246" s="50" t="s">
        <v>2613</v>
      </c>
      <c r="P1246" s="51">
        <f t="shared" si="55"/>
        <v>0</v>
      </c>
      <c r="Q1246" s="66" t="str" cm="1">
        <f t="array" aca="1" ref="Q1246" ca="1">IF(ISNUMBER(P1246),IF(P1246=100%,"CUMPLIDA",IF(AND(ISNUMBER(L1246),ISNUMBER(INDIRECT("FECHA_"&amp;$B1246,1))), IF(L1246&lt;=INDIRECT("FECHA_"&amp;$B1246,1),"INCUMPLIDA","PROCESO"), "VERIFICAR FECHA")),"SIN VALOR AVANCE")</f>
        <v>PROCESO</v>
      </c>
    </row>
    <row r="1247" spans="1:17" ht="180.75">
      <c r="A1247" s="75" t="s">
        <v>938</v>
      </c>
      <c r="B1247" s="61" t="s">
        <v>1793</v>
      </c>
      <c r="C1247" s="495"/>
      <c r="D1247" s="495"/>
      <c r="E1247" s="496"/>
      <c r="F1247" s="496"/>
      <c r="G1247" s="63" t="s">
        <v>778</v>
      </c>
      <c r="H1247" s="50" t="s">
        <v>779</v>
      </c>
      <c r="I1247" s="50" t="s">
        <v>780</v>
      </c>
      <c r="J1247" s="74">
        <v>1</v>
      </c>
      <c r="K1247" s="82">
        <v>46024</v>
      </c>
      <c r="L1247" s="82">
        <v>46660</v>
      </c>
      <c r="M1247" s="211">
        <f t="shared" si="56"/>
        <v>90.857142857142861</v>
      </c>
      <c r="N1247" s="69">
        <v>0</v>
      </c>
      <c r="O1247" s="50" t="s">
        <v>2614</v>
      </c>
      <c r="P1247" s="51">
        <f t="shared" si="55"/>
        <v>0</v>
      </c>
      <c r="Q1247" s="66" t="str" cm="1">
        <f t="array" aca="1" ref="Q1247" ca="1">IF(ISNUMBER(P1247),IF(P1247=100%,"CUMPLIDA",IF(AND(ISNUMBER(L1247),ISNUMBER(INDIRECT("FECHA_"&amp;$B1247,1))), IF(L1247&lt;=INDIRECT("FECHA_"&amp;$B1247,1),"INCUMPLIDA","PROCESO"), "VERIFICAR FECHA")),"SIN VALOR AVANCE")</f>
        <v>PROCESO</v>
      </c>
    </row>
    <row r="1248" spans="1:17" ht="300.75">
      <c r="A1248" s="75" t="s">
        <v>938</v>
      </c>
      <c r="B1248" s="61" t="s">
        <v>1793</v>
      </c>
      <c r="C1248" s="495"/>
      <c r="D1248" s="495"/>
      <c r="E1248" s="496"/>
      <c r="F1248" s="496"/>
      <c r="G1248" s="63" t="s">
        <v>781</v>
      </c>
      <c r="H1248" s="50" t="s">
        <v>782</v>
      </c>
      <c r="I1248" s="50" t="s">
        <v>813</v>
      </c>
      <c r="J1248" s="74">
        <v>2</v>
      </c>
      <c r="K1248" s="82">
        <v>46024</v>
      </c>
      <c r="L1248" s="82">
        <v>46660</v>
      </c>
      <c r="M1248" s="211">
        <f t="shared" si="56"/>
        <v>90.857142857142861</v>
      </c>
      <c r="N1248" s="69">
        <v>0</v>
      </c>
      <c r="O1248" s="50" t="s">
        <v>2615</v>
      </c>
      <c r="P1248" s="51">
        <f t="shared" si="55"/>
        <v>0</v>
      </c>
      <c r="Q1248" s="66" t="str" cm="1">
        <f t="array" aca="1" ref="Q1248" ca="1">IF(ISNUMBER(P1248),IF(P1248=100%,"CUMPLIDA",IF(AND(ISNUMBER(L1248),ISNUMBER(INDIRECT("FECHA_"&amp;$B1248,1))), IF(L1248&lt;=INDIRECT("FECHA_"&amp;$B1248,1),"INCUMPLIDA","PROCESO"), "VERIFICAR FECHA")),"SIN VALOR AVANCE")</f>
        <v>PROCESO</v>
      </c>
    </row>
    <row r="1249" spans="1:17" ht="75.75">
      <c r="A1249" s="75" t="s">
        <v>938</v>
      </c>
      <c r="B1249" s="61" t="s">
        <v>1793</v>
      </c>
      <c r="C1249" s="495" t="s">
        <v>2616</v>
      </c>
      <c r="D1249" s="495" t="s">
        <v>2617</v>
      </c>
      <c r="E1249" s="496" t="s">
        <v>2618</v>
      </c>
      <c r="F1249" s="496" t="s">
        <v>2619</v>
      </c>
      <c r="G1249" s="496" t="s">
        <v>999</v>
      </c>
      <c r="H1249" s="76" t="s">
        <v>944</v>
      </c>
      <c r="I1249" s="50" t="s">
        <v>945</v>
      </c>
      <c r="J1249" s="69">
        <v>1</v>
      </c>
      <c r="K1249" s="70">
        <v>45231</v>
      </c>
      <c r="L1249" s="70">
        <v>45504</v>
      </c>
      <c r="M1249" s="211">
        <f t="shared" si="56"/>
        <v>39</v>
      </c>
      <c r="N1249" s="69">
        <v>1</v>
      </c>
      <c r="O1249" s="71" t="s">
        <v>2426</v>
      </c>
      <c r="P1249" s="51">
        <f t="shared" si="55"/>
        <v>1</v>
      </c>
      <c r="Q1249" s="66" t="str" cm="1">
        <f t="array" aca="1" ref="Q1249" ca="1">IF(ISNUMBER(P1249),IF(P1249=100%,"CUMPLIDA",IF(AND(ISNUMBER(L1249),ISNUMBER(INDIRECT("FECHA_"&amp;$B1249,1))), IF(L1249&lt;=INDIRECT("FECHA_"&amp;$B1249,1),"INCUMPLIDA","PROCESO"), "VERIFICAR FECHA")),"SIN VALOR AVANCE")</f>
        <v>CUMPLIDA</v>
      </c>
    </row>
    <row r="1250" spans="1:17" ht="330.75">
      <c r="A1250" s="75" t="s">
        <v>938</v>
      </c>
      <c r="B1250" s="61" t="s">
        <v>1793</v>
      </c>
      <c r="C1250" s="495"/>
      <c r="D1250" s="495"/>
      <c r="E1250" s="496"/>
      <c r="F1250" s="496"/>
      <c r="G1250" s="496"/>
      <c r="H1250" s="76" t="s">
        <v>947</v>
      </c>
      <c r="I1250" s="50" t="s">
        <v>948</v>
      </c>
      <c r="J1250" s="69">
        <v>1</v>
      </c>
      <c r="K1250" s="70">
        <v>45231</v>
      </c>
      <c r="L1250" s="70">
        <v>45504</v>
      </c>
      <c r="M1250" s="211">
        <f t="shared" si="56"/>
        <v>39</v>
      </c>
      <c r="N1250" s="69">
        <v>1</v>
      </c>
      <c r="O1250" s="71" t="s">
        <v>2464</v>
      </c>
      <c r="P1250" s="51">
        <f t="shared" si="55"/>
        <v>1</v>
      </c>
      <c r="Q1250" s="66" t="str" cm="1">
        <f t="array" aca="1" ref="Q1250" ca="1">IF(ISNUMBER(P1250),IF(P1250=100%,"CUMPLIDA",IF(AND(ISNUMBER(L1250),ISNUMBER(INDIRECT("FECHA_"&amp;$B1250,1))), IF(L1250&lt;=INDIRECT("FECHA_"&amp;$B1250,1),"INCUMPLIDA","PROCESO"), "VERIFICAR FECHA")),"SIN VALOR AVANCE")</f>
        <v>CUMPLIDA</v>
      </c>
    </row>
    <row r="1251" spans="1:17" ht="165.75">
      <c r="A1251" s="75" t="s">
        <v>938</v>
      </c>
      <c r="B1251" s="61" t="s">
        <v>1793</v>
      </c>
      <c r="C1251" s="495"/>
      <c r="D1251" s="495"/>
      <c r="E1251" s="496"/>
      <c r="F1251" s="496"/>
      <c r="G1251" s="63" t="s">
        <v>950</v>
      </c>
      <c r="H1251" s="50" t="s">
        <v>760</v>
      </c>
      <c r="I1251" s="50" t="s">
        <v>761</v>
      </c>
      <c r="J1251" s="74">
        <v>1</v>
      </c>
      <c r="K1251" s="82">
        <v>45323</v>
      </c>
      <c r="L1251" s="82">
        <v>45747</v>
      </c>
      <c r="M1251" s="211">
        <f t="shared" si="56"/>
        <v>60.571428571428569</v>
      </c>
      <c r="N1251" s="69">
        <v>1</v>
      </c>
      <c r="O1251" s="71" t="s">
        <v>2465</v>
      </c>
      <c r="P1251" s="51">
        <f t="shared" ref="P1251:P1314" si="57">N1251/J1251</f>
        <v>1</v>
      </c>
      <c r="Q1251" s="66" t="str" cm="1">
        <f t="array" aca="1" ref="Q1251" ca="1">IF(ISNUMBER(P1251),IF(P1251=100%,"CUMPLIDA",IF(AND(ISNUMBER(L1251),ISNUMBER(INDIRECT("FECHA_"&amp;$B1251,1))), IF(L1251&lt;=INDIRECT("FECHA_"&amp;$B1251,1),"INCUMPLIDA","PROCESO"), "VERIFICAR FECHA")),"SIN VALOR AVANCE")</f>
        <v>CUMPLIDA</v>
      </c>
    </row>
    <row r="1252" spans="1:17" ht="90.75">
      <c r="A1252" s="75" t="s">
        <v>938</v>
      </c>
      <c r="B1252" s="61" t="s">
        <v>1793</v>
      </c>
      <c r="C1252" s="495"/>
      <c r="D1252" s="495"/>
      <c r="E1252" s="496"/>
      <c r="F1252" s="496"/>
      <c r="G1252" s="63" t="s">
        <v>804</v>
      </c>
      <c r="H1252" s="50" t="s">
        <v>804</v>
      </c>
      <c r="I1252" s="50" t="s">
        <v>805</v>
      </c>
      <c r="J1252" s="74">
        <v>1</v>
      </c>
      <c r="K1252" s="82">
        <v>45323</v>
      </c>
      <c r="L1252" s="82">
        <v>45747</v>
      </c>
      <c r="M1252" s="211">
        <f t="shared" si="56"/>
        <v>60.571428571428569</v>
      </c>
      <c r="N1252" s="69">
        <v>1</v>
      </c>
      <c r="O1252" s="71" t="s">
        <v>2488</v>
      </c>
      <c r="P1252" s="51">
        <f t="shared" si="57"/>
        <v>1</v>
      </c>
      <c r="Q1252" s="66" t="str" cm="1">
        <f t="array" aca="1" ref="Q1252" ca="1">IF(ISNUMBER(P1252),IF(P1252=100%,"CUMPLIDA",IF(AND(ISNUMBER(L1252),ISNUMBER(INDIRECT("FECHA_"&amp;$B1252,1))), IF(L1252&lt;=INDIRECT("FECHA_"&amp;$B1252,1),"INCUMPLIDA","PROCESO"), "VERIFICAR FECHA")),"SIN VALOR AVANCE")</f>
        <v>CUMPLIDA</v>
      </c>
    </row>
    <row r="1253" spans="1:17" ht="90.75">
      <c r="A1253" s="75" t="s">
        <v>938</v>
      </c>
      <c r="B1253" s="61" t="s">
        <v>1793</v>
      </c>
      <c r="C1253" s="495"/>
      <c r="D1253" s="495"/>
      <c r="E1253" s="496"/>
      <c r="F1253" s="496"/>
      <c r="G1253" s="63" t="s">
        <v>766</v>
      </c>
      <c r="H1253" s="50" t="s">
        <v>767</v>
      </c>
      <c r="I1253" s="50" t="s">
        <v>768</v>
      </c>
      <c r="J1253" s="74">
        <v>1</v>
      </c>
      <c r="K1253" s="82">
        <v>45231</v>
      </c>
      <c r="L1253" s="82">
        <v>45747</v>
      </c>
      <c r="M1253" s="211">
        <f t="shared" si="56"/>
        <v>73.714285714285708</v>
      </c>
      <c r="N1253" s="69">
        <v>1</v>
      </c>
      <c r="O1253" s="71" t="s">
        <v>2488</v>
      </c>
      <c r="P1253" s="51">
        <f t="shared" si="57"/>
        <v>1</v>
      </c>
      <c r="Q1253" s="66" t="str" cm="1">
        <f t="array" aca="1" ref="Q1253" ca="1">IF(ISNUMBER(P1253),IF(P1253=100%,"CUMPLIDA",IF(AND(ISNUMBER(L1253),ISNUMBER(INDIRECT("FECHA_"&amp;$B1253,1))), IF(L1253&lt;=INDIRECT("FECHA_"&amp;$B1253,1),"INCUMPLIDA","PROCESO"), "VERIFICAR FECHA")),"SIN VALOR AVANCE")</f>
        <v>CUMPLIDA</v>
      </c>
    </row>
    <row r="1254" spans="1:17" ht="165.75">
      <c r="A1254" s="75" t="s">
        <v>938</v>
      </c>
      <c r="B1254" s="61" t="s">
        <v>1793</v>
      </c>
      <c r="C1254" s="495"/>
      <c r="D1254" s="495"/>
      <c r="E1254" s="496"/>
      <c r="F1254" s="496"/>
      <c r="G1254" s="63" t="s">
        <v>769</v>
      </c>
      <c r="H1254" s="50" t="s">
        <v>769</v>
      </c>
      <c r="I1254" s="50" t="s">
        <v>2344</v>
      </c>
      <c r="J1254" s="74">
        <v>1</v>
      </c>
      <c r="K1254" s="82">
        <v>45323</v>
      </c>
      <c r="L1254" s="82">
        <v>45747</v>
      </c>
      <c r="M1254" s="211">
        <f t="shared" si="56"/>
        <v>60.571428571428569</v>
      </c>
      <c r="N1254" s="69">
        <v>1</v>
      </c>
      <c r="O1254" s="71" t="s">
        <v>2465</v>
      </c>
      <c r="P1254" s="51">
        <f t="shared" si="57"/>
        <v>1</v>
      </c>
      <c r="Q1254" s="66" t="str" cm="1">
        <f t="array" aca="1" ref="Q1254" ca="1">IF(ISNUMBER(P1254),IF(P1254=100%,"CUMPLIDA",IF(AND(ISNUMBER(L1254),ISNUMBER(INDIRECT("FECHA_"&amp;$B1254,1))), IF(L1254&lt;=INDIRECT("FECHA_"&amp;$B1254,1),"INCUMPLIDA","PROCESO"), "VERIFICAR FECHA")),"SIN VALOR AVANCE")</f>
        <v>CUMPLIDA</v>
      </c>
    </row>
    <row r="1255" spans="1:17" ht="90.75">
      <c r="A1255" s="75" t="s">
        <v>938</v>
      </c>
      <c r="B1255" s="61" t="s">
        <v>1793</v>
      </c>
      <c r="C1255" s="495"/>
      <c r="D1255" s="495"/>
      <c r="E1255" s="496"/>
      <c r="F1255" s="496"/>
      <c r="G1255" s="63" t="s">
        <v>2430</v>
      </c>
      <c r="H1255" s="50" t="s">
        <v>2430</v>
      </c>
      <c r="I1255" s="50" t="s">
        <v>771</v>
      </c>
      <c r="J1255" s="74">
        <v>1</v>
      </c>
      <c r="K1255" s="82">
        <v>45231</v>
      </c>
      <c r="L1255" s="82">
        <v>45747</v>
      </c>
      <c r="M1255" s="211">
        <f t="shared" si="56"/>
        <v>73.714285714285708</v>
      </c>
      <c r="N1255" s="69">
        <v>1</v>
      </c>
      <c r="O1255" s="71" t="s">
        <v>2488</v>
      </c>
      <c r="P1255" s="51">
        <f t="shared" si="57"/>
        <v>1</v>
      </c>
      <c r="Q1255" s="66" t="str" cm="1">
        <f t="array" aca="1" ref="Q1255" ca="1">IF(ISNUMBER(P1255),IF(P1255=100%,"CUMPLIDA",IF(AND(ISNUMBER(L1255),ISNUMBER(INDIRECT("FECHA_"&amp;$B1255,1))), IF(L1255&lt;=INDIRECT("FECHA_"&amp;$B1255,1),"INCUMPLIDA","PROCESO"), "VERIFICAR FECHA")),"SIN VALOR AVANCE")</f>
        <v>CUMPLIDA</v>
      </c>
    </row>
    <row r="1256" spans="1:17" ht="225.75">
      <c r="A1256" s="75" t="s">
        <v>938</v>
      </c>
      <c r="B1256" s="61" t="s">
        <v>1793</v>
      </c>
      <c r="C1256" s="495"/>
      <c r="D1256" s="495"/>
      <c r="E1256" s="496"/>
      <c r="F1256" s="496"/>
      <c r="G1256" s="63" t="s">
        <v>2431</v>
      </c>
      <c r="H1256" s="50" t="s">
        <v>2431</v>
      </c>
      <c r="I1256" s="50" t="s">
        <v>1073</v>
      </c>
      <c r="J1256" s="74">
        <v>1</v>
      </c>
      <c r="K1256" s="82">
        <v>45231</v>
      </c>
      <c r="L1256" s="82">
        <v>45808</v>
      </c>
      <c r="M1256" s="211">
        <f t="shared" si="56"/>
        <v>82.428571428571431</v>
      </c>
      <c r="N1256" s="69">
        <v>1</v>
      </c>
      <c r="O1256" s="71" t="s">
        <v>2427</v>
      </c>
      <c r="P1256" s="51">
        <f t="shared" si="57"/>
        <v>1</v>
      </c>
      <c r="Q1256" s="66" t="str" cm="1">
        <f t="array" aca="1" ref="Q1256" ca="1">IF(ISNUMBER(P1256),IF(P1256=100%,"CUMPLIDA",IF(AND(ISNUMBER(L1256),ISNUMBER(INDIRECT("FECHA_"&amp;$B1256,1))), IF(L1256&lt;=INDIRECT("FECHA_"&amp;$B1256,1),"INCUMPLIDA","PROCESO"), "VERIFICAR FECHA")),"SIN VALOR AVANCE")</f>
        <v>CUMPLIDA</v>
      </c>
    </row>
    <row r="1257" spans="1:17" ht="180.75">
      <c r="A1257" s="75" t="s">
        <v>938</v>
      </c>
      <c r="B1257" s="61" t="s">
        <v>1793</v>
      </c>
      <c r="C1257" s="495"/>
      <c r="D1257" s="495"/>
      <c r="E1257" s="496"/>
      <c r="F1257" s="496"/>
      <c r="G1257" s="63" t="s">
        <v>169</v>
      </c>
      <c r="H1257" s="50" t="s">
        <v>775</v>
      </c>
      <c r="I1257" s="50" t="s">
        <v>776</v>
      </c>
      <c r="J1257" s="74">
        <v>10</v>
      </c>
      <c r="K1257" s="82">
        <v>45809</v>
      </c>
      <c r="L1257" s="82">
        <v>46568</v>
      </c>
      <c r="M1257" s="211">
        <f t="shared" si="56"/>
        <v>108.42857142857143</v>
      </c>
      <c r="N1257" s="69">
        <v>0</v>
      </c>
      <c r="O1257" s="71" t="s">
        <v>2467</v>
      </c>
      <c r="P1257" s="51">
        <f t="shared" si="57"/>
        <v>0</v>
      </c>
      <c r="Q1257" s="66" t="str" cm="1">
        <f t="array" aca="1" ref="Q1257" ca="1">IF(ISNUMBER(P1257),IF(P1257=100%,"CUMPLIDA",IF(AND(ISNUMBER(L1257),ISNUMBER(INDIRECT("FECHA_"&amp;$B1257,1))), IF(L1257&lt;=INDIRECT("FECHA_"&amp;$B1257,1),"INCUMPLIDA","PROCESO"), "VERIFICAR FECHA")),"SIN VALOR AVANCE")</f>
        <v>PROCESO</v>
      </c>
    </row>
    <row r="1258" spans="1:17" ht="180.75">
      <c r="A1258" s="75" t="s">
        <v>938</v>
      </c>
      <c r="B1258" s="61" t="s">
        <v>1793</v>
      </c>
      <c r="C1258" s="495"/>
      <c r="D1258" s="495"/>
      <c r="E1258" s="496"/>
      <c r="F1258" s="496"/>
      <c r="G1258" s="63" t="s">
        <v>778</v>
      </c>
      <c r="H1258" s="50" t="s">
        <v>779</v>
      </c>
      <c r="I1258" s="50" t="s">
        <v>780</v>
      </c>
      <c r="J1258" s="74">
        <v>1</v>
      </c>
      <c r="K1258" s="82">
        <v>45809</v>
      </c>
      <c r="L1258" s="82">
        <v>46568</v>
      </c>
      <c r="M1258" s="211">
        <f t="shared" si="56"/>
        <v>108.42857142857143</v>
      </c>
      <c r="N1258" s="69">
        <v>0</v>
      </c>
      <c r="O1258" s="71" t="s">
        <v>2620</v>
      </c>
      <c r="P1258" s="51">
        <f t="shared" si="57"/>
        <v>0</v>
      </c>
      <c r="Q1258" s="66" t="str" cm="1">
        <f t="array" aca="1" ref="Q1258" ca="1">IF(ISNUMBER(P1258),IF(P1258=100%,"CUMPLIDA",IF(AND(ISNUMBER(L1258),ISNUMBER(INDIRECT("FECHA_"&amp;$B1258,1))), IF(L1258&lt;=INDIRECT("FECHA_"&amp;$B1258,1),"INCUMPLIDA","PROCESO"), "VERIFICAR FECHA")),"SIN VALOR AVANCE")</f>
        <v>PROCESO</v>
      </c>
    </row>
    <row r="1259" spans="1:17" ht="300.75">
      <c r="A1259" s="75" t="s">
        <v>938</v>
      </c>
      <c r="B1259" s="61" t="s">
        <v>1793</v>
      </c>
      <c r="C1259" s="495"/>
      <c r="D1259" s="495"/>
      <c r="E1259" s="496"/>
      <c r="F1259" s="496"/>
      <c r="G1259" s="63" t="s">
        <v>781</v>
      </c>
      <c r="H1259" s="50" t="s">
        <v>782</v>
      </c>
      <c r="I1259" s="50" t="s">
        <v>813</v>
      </c>
      <c r="J1259" s="74">
        <v>2</v>
      </c>
      <c r="K1259" s="82">
        <v>45809</v>
      </c>
      <c r="L1259" s="82">
        <v>46568</v>
      </c>
      <c r="M1259" s="211">
        <f t="shared" si="56"/>
        <v>108.42857142857143</v>
      </c>
      <c r="N1259" s="69">
        <v>0</v>
      </c>
      <c r="O1259" s="71" t="s">
        <v>2445</v>
      </c>
      <c r="P1259" s="51">
        <f t="shared" si="57"/>
        <v>0</v>
      </c>
      <c r="Q1259" s="66" t="str" cm="1">
        <f t="array" aca="1" ref="Q1259" ca="1">IF(ISNUMBER(P1259),IF(P1259=100%,"CUMPLIDA",IF(AND(ISNUMBER(L1259),ISNUMBER(INDIRECT("FECHA_"&amp;$B1259,1))), IF(L1259&lt;=INDIRECT("FECHA_"&amp;$B1259,1),"INCUMPLIDA","PROCESO"), "VERIFICAR FECHA")),"SIN VALOR AVANCE")</f>
        <v>PROCESO</v>
      </c>
    </row>
    <row r="1260" spans="1:17" ht="75.75">
      <c r="A1260" s="75" t="s">
        <v>938</v>
      </c>
      <c r="B1260" s="61" t="s">
        <v>1793</v>
      </c>
      <c r="C1260" s="495" t="s">
        <v>2621</v>
      </c>
      <c r="D1260" s="495" t="s">
        <v>2617</v>
      </c>
      <c r="E1260" s="496" t="s">
        <v>2622</v>
      </c>
      <c r="F1260" s="496" t="s">
        <v>2623</v>
      </c>
      <c r="G1260" s="496" t="s">
        <v>999</v>
      </c>
      <c r="H1260" s="76" t="s">
        <v>944</v>
      </c>
      <c r="I1260" s="50" t="s">
        <v>945</v>
      </c>
      <c r="J1260" s="69">
        <v>1</v>
      </c>
      <c r="K1260" s="70">
        <v>45231</v>
      </c>
      <c r="L1260" s="70">
        <v>45504</v>
      </c>
      <c r="M1260" s="211">
        <f t="shared" si="56"/>
        <v>39</v>
      </c>
      <c r="N1260" s="69">
        <v>1</v>
      </c>
      <c r="O1260" s="71" t="s">
        <v>2426</v>
      </c>
      <c r="P1260" s="51">
        <f t="shared" si="57"/>
        <v>1</v>
      </c>
      <c r="Q1260" s="66" t="str" cm="1">
        <f t="array" aca="1" ref="Q1260" ca="1">IF(ISNUMBER(P1260),IF(P1260=100%,"CUMPLIDA",IF(AND(ISNUMBER(L1260),ISNUMBER(INDIRECT("FECHA_"&amp;$B1260,1))), IF(L1260&lt;=INDIRECT("FECHA_"&amp;$B1260,1),"INCUMPLIDA","PROCESO"), "VERIFICAR FECHA")),"SIN VALOR AVANCE")</f>
        <v>CUMPLIDA</v>
      </c>
    </row>
    <row r="1261" spans="1:17" ht="330.75">
      <c r="A1261" s="75" t="s">
        <v>938</v>
      </c>
      <c r="B1261" s="61" t="s">
        <v>1793</v>
      </c>
      <c r="C1261" s="495"/>
      <c r="D1261" s="495"/>
      <c r="E1261" s="496"/>
      <c r="F1261" s="496"/>
      <c r="G1261" s="496"/>
      <c r="H1261" s="76" t="s">
        <v>947</v>
      </c>
      <c r="I1261" s="50" t="s">
        <v>948</v>
      </c>
      <c r="J1261" s="69">
        <v>1</v>
      </c>
      <c r="K1261" s="70">
        <v>45231</v>
      </c>
      <c r="L1261" s="70">
        <v>45504</v>
      </c>
      <c r="M1261" s="211">
        <f t="shared" si="56"/>
        <v>39</v>
      </c>
      <c r="N1261" s="69">
        <v>1</v>
      </c>
      <c r="O1261" s="71" t="s">
        <v>2464</v>
      </c>
      <c r="P1261" s="51">
        <f t="shared" si="57"/>
        <v>1</v>
      </c>
      <c r="Q1261" s="66" t="str" cm="1">
        <f t="array" aca="1" ref="Q1261" ca="1">IF(ISNUMBER(P1261),IF(P1261=100%,"CUMPLIDA",IF(AND(ISNUMBER(L1261),ISNUMBER(INDIRECT("FECHA_"&amp;$B1261,1))), IF(L1261&lt;=INDIRECT("FECHA_"&amp;$B1261,1),"INCUMPLIDA","PROCESO"), "VERIFICAR FECHA")),"SIN VALOR AVANCE")</f>
        <v>CUMPLIDA</v>
      </c>
    </row>
    <row r="1262" spans="1:17" ht="150.75">
      <c r="A1262" s="75" t="s">
        <v>938</v>
      </c>
      <c r="B1262" s="61" t="s">
        <v>1793</v>
      </c>
      <c r="C1262" s="495"/>
      <c r="D1262" s="495"/>
      <c r="E1262" s="496"/>
      <c r="F1262" s="496"/>
      <c r="G1262" s="63" t="s">
        <v>950</v>
      </c>
      <c r="H1262" s="50" t="s">
        <v>760</v>
      </c>
      <c r="I1262" s="50" t="s">
        <v>761</v>
      </c>
      <c r="J1262" s="74">
        <v>1</v>
      </c>
      <c r="K1262" s="82">
        <v>45323</v>
      </c>
      <c r="L1262" s="82">
        <v>45747</v>
      </c>
      <c r="M1262" s="211">
        <f t="shared" si="56"/>
        <v>60.571428571428569</v>
      </c>
      <c r="N1262" s="69">
        <v>1</v>
      </c>
      <c r="O1262" s="71" t="s">
        <v>2428</v>
      </c>
      <c r="P1262" s="51">
        <f t="shared" si="57"/>
        <v>1</v>
      </c>
      <c r="Q1262" s="66" t="str" cm="1">
        <f t="array" aca="1" ref="Q1262" ca="1">IF(ISNUMBER(P1262),IF(P1262=100%,"CUMPLIDA",IF(AND(ISNUMBER(L1262),ISNUMBER(INDIRECT("FECHA_"&amp;$B1262,1))), IF(L1262&lt;=INDIRECT("FECHA_"&amp;$B1262,1),"INCUMPLIDA","PROCESO"), "VERIFICAR FECHA")),"SIN VALOR AVANCE")</f>
        <v>CUMPLIDA</v>
      </c>
    </row>
    <row r="1263" spans="1:17" ht="75.75">
      <c r="A1263" s="75" t="s">
        <v>938</v>
      </c>
      <c r="B1263" s="61" t="s">
        <v>1793</v>
      </c>
      <c r="C1263" s="495"/>
      <c r="D1263" s="495"/>
      <c r="E1263" s="496"/>
      <c r="F1263" s="496"/>
      <c r="G1263" s="63" t="s">
        <v>804</v>
      </c>
      <c r="H1263" s="50" t="s">
        <v>804</v>
      </c>
      <c r="I1263" s="50" t="s">
        <v>805</v>
      </c>
      <c r="J1263" s="74">
        <v>1</v>
      </c>
      <c r="K1263" s="82">
        <v>45323</v>
      </c>
      <c r="L1263" s="82">
        <v>45747</v>
      </c>
      <c r="M1263" s="211">
        <f t="shared" si="56"/>
        <v>60.571428571428569</v>
      </c>
      <c r="N1263" s="69">
        <v>1</v>
      </c>
      <c r="O1263" s="71" t="s">
        <v>2521</v>
      </c>
      <c r="P1263" s="51">
        <f t="shared" si="57"/>
        <v>1</v>
      </c>
      <c r="Q1263" s="66" t="str" cm="1">
        <f t="array" aca="1" ref="Q1263" ca="1">IF(ISNUMBER(P1263),IF(P1263=100%,"CUMPLIDA",IF(AND(ISNUMBER(L1263),ISNUMBER(INDIRECT("FECHA_"&amp;$B1263,1))), IF(L1263&lt;=INDIRECT("FECHA_"&amp;$B1263,1),"INCUMPLIDA","PROCESO"), "VERIFICAR FECHA")),"SIN VALOR AVANCE")</f>
        <v>CUMPLIDA</v>
      </c>
    </row>
    <row r="1264" spans="1:17" ht="75.75">
      <c r="A1264" s="75" t="s">
        <v>938</v>
      </c>
      <c r="B1264" s="61" t="s">
        <v>1793</v>
      </c>
      <c r="C1264" s="495"/>
      <c r="D1264" s="495"/>
      <c r="E1264" s="496"/>
      <c r="F1264" s="496"/>
      <c r="G1264" s="63" t="s">
        <v>766</v>
      </c>
      <c r="H1264" s="50" t="s">
        <v>767</v>
      </c>
      <c r="I1264" s="50" t="s">
        <v>768</v>
      </c>
      <c r="J1264" s="74">
        <v>1</v>
      </c>
      <c r="K1264" s="82">
        <v>45231</v>
      </c>
      <c r="L1264" s="82">
        <v>45747</v>
      </c>
      <c r="M1264" s="211">
        <f t="shared" si="56"/>
        <v>73.714285714285708</v>
      </c>
      <c r="N1264" s="69">
        <v>1</v>
      </c>
      <c r="O1264" s="71" t="s">
        <v>2521</v>
      </c>
      <c r="P1264" s="51">
        <f t="shared" si="57"/>
        <v>1</v>
      </c>
      <c r="Q1264" s="66" t="str" cm="1">
        <f t="array" aca="1" ref="Q1264" ca="1">IF(ISNUMBER(P1264),IF(P1264=100%,"CUMPLIDA",IF(AND(ISNUMBER(L1264),ISNUMBER(INDIRECT("FECHA_"&amp;$B1264,1))), IF(L1264&lt;=INDIRECT("FECHA_"&amp;$B1264,1),"INCUMPLIDA","PROCESO"), "VERIFICAR FECHA")),"SIN VALOR AVANCE")</f>
        <v>CUMPLIDA</v>
      </c>
    </row>
    <row r="1265" spans="1:17" ht="150.75">
      <c r="A1265" s="75" t="s">
        <v>938</v>
      </c>
      <c r="B1265" s="61" t="s">
        <v>1793</v>
      </c>
      <c r="C1265" s="495"/>
      <c r="D1265" s="495"/>
      <c r="E1265" s="496"/>
      <c r="F1265" s="496"/>
      <c r="G1265" s="63" t="s">
        <v>769</v>
      </c>
      <c r="H1265" s="50" t="s">
        <v>769</v>
      </c>
      <c r="I1265" s="50" t="s">
        <v>2344</v>
      </c>
      <c r="J1265" s="74">
        <v>1</v>
      </c>
      <c r="K1265" s="82">
        <v>45323</v>
      </c>
      <c r="L1265" s="82">
        <v>45747</v>
      </c>
      <c r="M1265" s="211">
        <f t="shared" si="56"/>
        <v>60.571428571428569</v>
      </c>
      <c r="N1265" s="69">
        <v>1</v>
      </c>
      <c r="O1265" s="71" t="s">
        <v>2428</v>
      </c>
      <c r="P1265" s="51">
        <f t="shared" si="57"/>
        <v>1</v>
      </c>
      <c r="Q1265" s="66" t="str" cm="1">
        <f t="array" aca="1" ref="Q1265" ca="1">IF(ISNUMBER(P1265),IF(P1265=100%,"CUMPLIDA",IF(AND(ISNUMBER(L1265),ISNUMBER(INDIRECT("FECHA_"&amp;$B1265,1))), IF(L1265&lt;=INDIRECT("FECHA_"&amp;$B1265,1),"INCUMPLIDA","PROCESO"), "VERIFICAR FECHA")),"SIN VALOR AVANCE")</f>
        <v>CUMPLIDA</v>
      </c>
    </row>
    <row r="1266" spans="1:17" ht="75.75">
      <c r="A1266" s="75" t="s">
        <v>938</v>
      </c>
      <c r="B1266" s="61" t="s">
        <v>1793</v>
      </c>
      <c r="C1266" s="495"/>
      <c r="D1266" s="495"/>
      <c r="E1266" s="496"/>
      <c r="F1266" s="496"/>
      <c r="G1266" s="63" t="s">
        <v>2430</v>
      </c>
      <c r="H1266" s="50" t="s">
        <v>2430</v>
      </c>
      <c r="I1266" s="50" t="s">
        <v>771</v>
      </c>
      <c r="J1266" s="74">
        <v>1</v>
      </c>
      <c r="K1266" s="82">
        <v>45231</v>
      </c>
      <c r="L1266" s="82">
        <v>45747</v>
      </c>
      <c r="M1266" s="211">
        <f t="shared" si="56"/>
        <v>73.714285714285708</v>
      </c>
      <c r="N1266" s="69">
        <v>1</v>
      </c>
      <c r="O1266" s="71" t="s">
        <v>2521</v>
      </c>
      <c r="P1266" s="51">
        <f t="shared" si="57"/>
        <v>1</v>
      </c>
      <c r="Q1266" s="66" t="str" cm="1">
        <f t="array" aca="1" ref="Q1266" ca="1">IF(ISNUMBER(P1266),IF(P1266=100%,"CUMPLIDA",IF(AND(ISNUMBER(L1266),ISNUMBER(INDIRECT("FECHA_"&amp;$B1266,1))), IF(L1266&lt;=INDIRECT("FECHA_"&amp;$B1266,1),"INCUMPLIDA","PROCESO"), "VERIFICAR FECHA")),"SIN VALOR AVANCE")</f>
        <v>CUMPLIDA</v>
      </c>
    </row>
    <row r="1267" spans="1:17" ht="240.75">
      <c r="A1267" s="75" t="s">
        <v>938</v>
      </c>
      <c r="B1267" s="61" t="s">
        <v>1793</v>
      </c>
      <c r="C1267" s="495"/>
      <c r="D1267" s="495"/>
      <c r="E1267" s="496"/>
      <c r="F1267" s="496"/>
      <c r="G1267" s="63" t="s">
        <v>2431</v>
      </c>
      <c r="H1267" s="50" t="s">
        <v>2431</v>
      </c>
      <c r="I1267" s="50" t="s">
        <v>1073</v>
      </c>
      <c r="J1267" s="74">
        <v>1</v>
      </c>
      <c r="K1267" s="82">
        <v>45231</v>
      </c>
      <c r="L1267" s="82">
        <v>45808</v>
      </c>
      <c r="M1267" s="211">
        <f t="shared" si="56"/>
        <v>82.428571428571431</v>
      </c>
      <c r="N1267" s="69">
        <v>1</v>
      </c>
      <c r="O1267" s="71" t="s">
        <v>2473</v>
      </c>
      <c r="P1267" s="51">
        <f t="shared" si="57"/>
        <v>1</v>
      </c>
      <c r="Q1267" s="66" t="str" cm="1">
        <f t="array" aca="1" ref="Q1267" ca="1">IF(ISNUMBER(P1267),IF(P1267=100%,"CUMPLIDA",IF(AND(ISNUMBER(L1267),ISNUMBER(INDIRECT("FECHA_"&amp;$B1267,1))), IF(L1267&lt;=INDIRECT("FECHA_"&amp;$B1267,1),"INCUMPLIDA","PROCESO"), "VERIFICAR FECHA")),"SIN VALOR AVANCE")</f>
        <v>CUMPLIDA</v>
      </c>
    </row>
    <row r="1268" spans="1:17" ht="180.75">
      <c r="A1268" s="75" t="s">
        <v>938</v>
      </c>
      <c r="B1268" s="61" t="s">
        <v>1793</v>
      </c>
      <c r="C1268" s="495"/>
      <c r="D1268" s="495"/>
      <c r="E1268" s="496"/>
      <c r="F1268" s="496"/>
      <c r="G1268" s="63" t="s">
        <v>169</v>
      </c>
      <c r="H1268" s="50" t="s">
        <v>775</v>
      </c>
      <c r="I1268" s="50" t="s">
        <v>776</v>
      </c>
      <c r="J1268" s="74">
        <v>12</v>
      </c>
      <c r="K1268" s="82">
        <v>46024</v>
      </c>
      <c r="L1268" s="82">
        <v>47118</v>
      </c>
      <c r="M1268" s="211">
        <f t="shared" si="56"/>
        <v>156.28571428571428</v>
      </c>
      <c r="N1268" s="69">
        <v>0</v>
      </c>
      <c r="O1268" s="71" t="s">
        <v>2624</v>
      </c>
      <c r="P1268" s="51">
        <f t="shared" si="57"/>
        <v>0</v>
      </c>
      <c r="Q1268" s="66" t="str" cm="1">
        <f t="array" aca="1" ref="Q1268" ca="1">IF(ISNUMBER(P1268),IF(P1268=100%,"CUMPLIDA",IF(AND(ISNUMBER(L1268),ISNUMBER(INDIRECT("FECHA_"&amp;$B1268,1))), IF(L1268&lt;=INDIRECT("FECHA_"&amp;$B1268,1),"INCUMPLIDA","PROCESO"), "VERIFICAR FECHA")),"SIN VALOR AVANCE")</f>
        <v>PROCESO</v>
      </c>
    </row>
    <row r="1269" spans="1:17" ht="150.75">
      <c r="A1269" s="75" t="s">
        <v>938</v>
      </c>
      <c r="B1269" s="61" t="s">
        <v>1793</v>
      </c>
      <c r="C1269" s="495"/>
      <c r="D1269" s="495"/>
      <c r="E1269" s="496"/>
      <c r="F1269" s="496"/>
      <c r="G1269" s="63" t="s">
        <v>778</v>
      </c>
      <c r="H1269" s="50" t="s">
        <v>779</v>
      </c>
      <c r="I1269" s="50" t="s">
        <v>780</v>
      </c>
      <c r="J1269" s="74">
        <v>1</v>
      </c>
      <c r="K1269" s="82">
        <v>46024</v>
      </c>
      <c r="L1269" s="82">
        <v>47118</v>
      </c>
      <c r="M1269" s="211">
        <f t="shared" si="56"/>
        <v>156.28571428571428</v>
      </c>
      <c r="N1269" s="69">
        <v>0</v>
      </c>
      <c r="O1269" s="71" t="s">
        <v>2428</v>
      </c>
      <c r="P1269" s="51">
        <f t="shared" si="57"/>
        <v>0</v>
      </c>
      <c r="Q1269" s="66" t="str" cm="1">
        <f t="array" aca="1" ref="Q1269" ca="1">IF(ISNUMBER(P1269),IF(P1269=100%,"CUMPLIDA",IF(AND(ISNUMBER(L1269),ISNUMBER(INDIRECT("FECHA_"&amp;$B1269,1))), IF(L1269&lt;=INDIRECT("FECHA_"&amp;$B1269,1),"INCUMPLIDA","PROCESO"), "VERIFICAR FECHA")),"SIN VALOR AVANCE")</f>
        <v>PROCESO</v>
      </c>
    </row>
    <row r="1270" spans="1:17" ht="300.75">
      <c r="A1270" s="75" t="s">
        <v>938</v>
      </c>
      <c r="B1270" s="61" t="s">
        <v>1793</v>
      </c>
      <c r="C1270" s="495"/>
      <c r="D1270" s="495"/>
      <c r="E1270" s="496"/>
      <c r="F1270" s="496"/>
      <c r="G1270" s="63" t="s">
        <v>781</v>
      </c>
      <c r="H1270" s="50" t="s">
        <v>782</v>
      </c>
      <c r="I1270" s="50" t="s">
        <v>813</v>
      </c>
      <c r="J1270" s="74">
        <v>2</v>
      </c>
      <c r="K1270" s="82">
        <v>46024</v>
      </c>
      <c r="L1270" s="82">
        <v>47118</v>
      </c>
      <c r="M1270" s="211">
        <f t="shared" si="56"/>
        <v>156.28571428571428</v>
      </c>
      <c r="N1270" s="69">
        <v>0</v>
      </c>
      <c r="O1270" s="71" t="s">
        <v>2445</v>
      </c>
      <c r="P1270" s="51">
        <f t="shared" si="57"/>
        <v>0</v>
      </c>
      <c r="Q1270" s="66" t="str" cm="1">
        <f t="array" aca="1" ref="Q1270" ca="1">IF(ISNUMBER(P1270),IF(P1270=100%,"CUMPLIDA",IF(AND(ISNUMBER(L1270),ISNUMBER(INDIRECT("FECHA_"&amp;$B1270,1))), IF(L1270&lt;=INDIRECT("FECHA_"&amp;$B1270,1),"INCUMPLIDA","PROCESO"), "VERIFICAR FECHA")),"SIN VALOR AVANCE")</f>
        <v>PROCESO</v>
      </c>
    </row>
    <row r="1271" spans="1:17" ht="150.75">
      <c r="A1271" s="75" t="s">
        <v>938</v>
      </c>
      <c r="B1271" s="61" t="s">
        <v>1793</v>
      </c>
      <c r="C1271" s="495" t="s">
        <v>2625</v>
      </c>
      <c r="D1271" s="495" t="s">
        <v>2494</v>
      </c>
      <c r="E1271" s="496" t="s">
        <v>2626</v>
      </c>
      <c r="F1271" s="496" t="s">
        <v>2627</v>
      </c>
      <c r="G1271" s="496" t="s">
        <v>2628</v>
      </c>
      <c r="H1271" s="76" t="s">
        <v>2337</v>
      </c>
      <c r="I1271" s="50" t="s">
        <v>2338</v>
      </c>
      <c r="J1271" s="69">
        <v>1</v>
      </c>
      <c r="K1271" s="70">
        <v>44013</v>
      </c>
      <c r="L1271" s="70">
        <v>44042</v>
      </c>
      <c r="M1271" s="211">
        <f t="shared" si="56"/>
        <v>4.1428571428571432</v>
      </c>
      <c r="N1271" s="69">
        <v>1</v>
      </c>
      <c r="O1271" s="50" t="s">
        <v>2629</v>
      </c>
      <c r="P1271" s="51">
        <f t="shared" si="57"/>
        <v>1</v>
      </c>
      <c r="Q1271" s="66" t="str" cm="1">
        <f t="array" aca="1" ref="Q1271" ca="1">IF(ISNUMBER(P1271),IF(P1271=100%,"CUMPLIDA",IF(AND(ISNUMBER(L1271),ISNUMBER(INDIRECT("FECHA_"&amp;$B1271,1))), IF(L1271&lt;=INDIRECT("FECHA_"&amp;$B1271,1),"INCUMPLIDA","PROCESO"), "VERIFICAR FECHA")),"SIN VALOR AVANCE")</f>
        <v>CUMPLIDA</v>
      </c>
    </row>
    <row r="1272" spans="1:17" ht="195.75">
      <c r="A1272" s="75" t="s">
        <v>938</v>
      </c>
      <c r="B1272" s="61" t="s">
        <v>1793</v>
      </c>
      <c r="C1272" s="495"/>
      <c r="D1272" s="495"/>
      <c r="E1272" s="496"/>
      <c r="F1272" s="496"/>
      <c r="G1272" s="496"/>
      <c r="H1272" s="76" t="s">
        <v>2340</v>
      </c>
      <c r="I1272" s="50" t="s">
        <v>2341</v>
      </c>
      <c r="J1272" s="69">
        <v>1</v>
      </c>
      <c r="K1272" s="70">
        <v>44044</v>
      </c>
      <c r="L1272" s="70">
        <v>44196</v>
      </c>
      <c r="M1272" s="211">
        <f t="shared" si="56"/>
        <v>21.714285714285715</v>
      </c>
      <c r="N1272" s="69">
        <v>1</v>
      </c>
      <c r="O1272" s="50" t="s">
        <v>2630</v>
      </c>
      <c r="P1272" s="51">
        <f t="shared" si="57"/>
        <v>1</v>
      </c>
      <c r="Q1272" s="66" t="str" cm="1">
        <f t="array" aca="1" ref="Q1272" ca="1">IF(ISNUMBER(P1272),IF(P1272=100%,"CUMPLIDA",IF(AND(ISNUMBER(L1272),ISNUMBER(INDIRECT("FECHA_"&amp;$B1272,1))), IF(L1272&lt;=INDIRECT("FECHA_"&amp;$B1272,1),"INCUMPLIDA","PROCESO"), "VERIFICAR FECHA")),"SIN VALOR AVANCE")</f>
        <v>CUMPLIDA</v>
      </c>
    </row>
    <row r="1273" spans="1:17" ht="75.75">
      <c r="A1273" s="75" t="s">
        <v>938</v>
      </c>
      <c r="B1273" s="61" t="s">
        <v>1793</v>
      </c>
      <c r="C1273" s="495"/>
      <c r="D1273" s="495"/>
      <c r="E1273" s="496"/>
      <c r="F1273" s="496"/>
      <c r="G1273" s="496"/>
      <c r="H1273" s="76" t="s">
        <v>944</v>
      </c>
      <c r="I1273" s="50" t="s">
        <v>945</v>
      </c>
      <c r="J1273" s="69">
        <v>1</v>
      </c>
      <c r="K1273" s="70">
        <v>45231</v>
      </c>
      <c r="L1273" s="70">
        <v>45504</v>
      </c>
      <c r="M1273" s="211">
        <f t="shared" si="56"/>
        <v>39</v>
      </c>
      <c r="N1273" s="69">
        <v>1</v>
      </c>
      <c r="O1273" s="71" t="s">
        <v>2426</v>
      </c>
      <c r="P1273" s="51">
        <f t="shared" si="57"/>
        <v>1</v>
      </c>
      <c r="Q1273" s="66" t="str" cm="1">
        <f t="array" aca="1" ref="Q1273" ca="1">IF(ISNUMBER(P1273),IF(P1273=100%,"CUMPLIDA",IF(AND(ISNUMBER(L1273),ISNUMBER(INDIRECT("FECHA_"&amp;$B1273,1))), IF(L1273&lt;=INDIRECT("FECHA_"&amp;$B1273,1),"INCUMPLIDA","PROCESO"), "VERIFICAR FECHA")),"SIN VALOR AVANCE")</f>
        <v>CUMPLIDA</v>
      </c>
    </row>
    <row r="1274" spans="1:17" ht="330.75">
      <c r="A1274" s="75" t="s">
        <v>938</v>
      </c>
      <c r="B1274" s="61" t="s">
        <v>1793</v>
      </c>
      <c r="C1274" s="495"/>
      <c r="D1274" s="495"/>
      <c r="E1274" s="496"/>
      <c r="F1274" s="496"/>
      <c r="G1274" s="496"/>
      <c r="H1274" s="76" t="s">
        <v>947</v>
      </c>
      <c r="I1274" s="50" t="s">
        <v>948</v>
      </c>
      <c r="J1274" s="69">
        <v>1</v>
      </c>
      <c r="K1274" s="70">
        <v>45231</v>
      </c>
      <c r="L1274" s="70">
        <v>45504</v>
      </c>
      <c r="M1274" s="211">
        <f t="shared" si="56"/>
        <v>39</v>
      </c>
      <c r="N1274" s="69">
        <v>1</v>
      </c>
      <c r="O1274" s="71" t="s">
        <v>2464</v>
      </c>
      <c r="P1274" s="51">
        <f t="shared" si="57"/>
        <v>1</v>
      </c>
      <c r="Q1274" s="66" t="str" cm="1">
        <f t="array" aca="1" ref="Q1274" ca="1">IF(ISNUMBER(P1274),IF(P1274=100%,"CUMPLIDA",IF(AND(ISNUMBER(L1274),ISNUMBER(INDIRECT("FECHA_"&amp;$B1274,1))), IF(L1274&lt;=INDIRECT("FECHA_"&amp;$B1274,1),"INCUMPLIDA","PROCESO"), "VERIFICAR FECHA")),"SIN VALOR AVANCE")</f>
        <v>CUMPLIDA</v>
      </c>
    </row>
    <row r="1275" spans="1:17" ht="165.75">
      <c r="A1275" s="75" t="s">
        <v>938</v>
      </c>
      <c r="B1275" s="61" t="s">
        <v>1793</v>
      </c>
      <c r="C1275" s="495"/>
      <c r="D1275" s="495"/>
      <c r="E1275" s="496"/>
      <c r="F1275" s="496"/>
      <c r="G1275" s="63" t="s">
        <v>950</v>
      </c>
      <c r="H1275" s="50" t="s">
        <v>760</v>
      </c>
      <c r="I1275" s="50" t="s">
        <v>761</v>
      </c>
      <c r="J1275" s="74">
        <v>1</v>
      </c>
      <c r="K1275" s="82">
        <v>45323</v>
      </c>
      <c r="L1275" s="82">
        <v>45747</v>
      </c>
      <c r="M1275" s="211">
        <f t="shared" si="56"/>
        <v>60.571428571428569</v>
      </c>
      <c r="N1275" s="69">
        <v>1</v>
      </c>
      <c r="O1275" s="71" t="s">
        <v>2520</v>
      </c>
      <c r="P1275" s="51">
        <f t="shared" si="57"/>
        <v>1</v>
      </c>
      <c r="Q1275" s="66" t="str" cm="1">
        <f t="array" aca="1" ref="Q1275" ca="1">IF(ISNUMBER(P1275),IF(P1275=100%,"CUMPLIDA",IF(AND(ISNUMBER(L1275),ISNUMBER(INDIRECT("FECHA_"&amp;$B1275,1))), IF(L1275&lt;=INDIRECT("FECHA_"&amp;$B1275,1),"INCUMPLIDA","PROCESO"), "VERIFICAR FECHA")),"SIN VALOR AVANCE")</f>
        <v>CUMPLIDA</v>
      </c>
    </row>
    <row r="1276" spans="1:17" ht="75.75">
      <c r="A1276" s="75" t="s">
        <v>938</v>
      </c>
      <c r="B1276" s="61" t="s">
        <v>1793</v>
      </c>
      <c r="C1276" s="495"/>
      <c r="D1276" s="495"/>
      <c r="E1276" s="496"/>
      <c r="F1276" s="496"/>
      <c r="G1276" s="63" t="s">
        <v>804</v>
      </c>
      <c r="H1276" s="50" t="s">
        <v>804</v>
      </c>
      <c r="I1276" s="50" t="s">
        <v>805</v>
      </c>
      <c r="J1276" s="74">
        <v>1</v>
      </c>
      <c r="K1276" s="82">
        <v>45323</v>
      </c>
      <c r="L1276" s="82">
        <v>45747</v>
      </c>
      <c r="M1276" s="211">
        <f t="shared" si="56"/>
        <v>60.571428571428569</v>
      </c>
      <c r="N1276" s="69">
        <v>1</v>
      </c>
      <c r="O1276" s="71" t="s">
        <v>2521</v>
      </c>
      <c r="P1276" s="51">
        <f t="shared" si="57"/>
        <v>1</v>
      </c>
      <c r="Q1276" s="66" t="str" cm="1">
        <f t="array" aca="1" ref="Q1276" ca="1">IF(ISNUMBER(P1276),IF(P1276=100%,"CUMPLIDA",IF(AND(ISNUMBER(L1276),ISNUMBER(INDIRECT("FECHA_"&amp;$B1276,1))), IF(L1276&lt;=INDIRECT("FECHA_"&amp;$B1276,1),"INCUMPLIDA","PROCESO"), "VERIFICAR FECHA")),"SIN VALOR AVANCE")</f>
        <v>CUMPLIDA</v>
      </c>
    </row>
    <row r="1277" spans="1:17" ht="75.75">
      <c r="A1277" s="75" t="s">
        <v>938</v>
      </c>
      <c r="B1277" s="61" t="s">
        <v>1793</v>
      </c>
      <c r="C1277" s="495"/>
      <c r="D1277" s="495"/>
      <c r="E1277" s="496"/>
      <c r="F1277" s="496"/>
      <c r="G1277" s="63" t="s">
        <v>766</v>
      </c>
      <c r="H1277" s="50" t="s">
        <v>767</v>
      </c>
      <c r="I1277" s="50" t="s">
        <v>768</v>
      </c>
      <c r="J1277" s="74">
        <v>1</v>
      </c>
      <c r="K1277" s="82">
        <v>45231</v>
      </c>
      <c r="L1277" s="82">
        <v>45747</v>
      </c>
      <c r="M1277" s="211">
        <f t="shared" si="56"/>
        <v>73.714285714285708</v>
      </c>
      <c r="N1277" s="69">
        <v>1</v>
      </c>
      <c r="O1277" s="71" t="s">
        <v>2521</v>
      </c>
      <c r="P1277" s="51">
        <f t="shared" si="57"/>
        <v>1</v>
      </c>
      <c r="Q1277" s="66" t="str" cm="1">
        <f t="array" aca="1" ref="Q1277" ca="1">IF(ISNUMBER(P1277),IF(P1277=100%,"CUMPLIDA",IF(AND(ISNUMBER(L1277),ISNUMBER(INDIRECT("FECHA_"&amp;$B1277,1))), IF(L1277&lt;=INDIRECT("FECHA_"&amp;$B1277,1),"INCUMPLIDA","PROCESO"), "VERIFICAR FECHA")),"SIN VALOR AVANCE")</f>
        <v>CUMPLIDA</v>
      </c>
    </row>
    <row r="1278" spans="1:17" ht="165.75">
      <c r="A1278" s="75" t="s">
        <v>938</v>
      </c>
      <c r="B1278" s="61" t="s">
        <v>1793</v>
      </c>
      <c r="C1278" s="495"/>
      <c r="D1278" s="495"/>
      <c r="E1278" s="496"/>
      <c r="F1278" s="496"/>
      <c r="G1278" s="63" t="s">
        <v>769</v>
      </c>
      <c r="H1278" s="50" t="s">
        <v>769</v>
      </c>
      <c r="I1278" s="50" t="s">
        <v>2344</v>
      </c>
      <c r="J1278" s="74">
        <v>1</v>
      </c>
      <c r="K1278" s="82">
        <v>45323</v>
      </c>
      <c r="L1278" s="82">
        <v>45747</v>
      </c>
      <c r="M1278" s="211">
        <f t="shared" si="56"/>
        <v>60.571428571428569</v>
      </c>
      <c r="N1278" s="69">
        <v>1</v>
      </c>
      <c r="O1278" s="71" t="s">
        <v>2520</v>
      </c>
      <c r="P1278" s="51">
        <f t="shared" si="57"/>
        <v>1</v>
      </c>
      <c r="Q1278" s="66" t="str" cm="1">
        <f t="array" aca="1" ref="Q1278" ca="1">IF(ISNUMBER(P1278),IF(P1278=100%,"CUMPLIDA",IF(AND(ISNUMBER(L1278),ISNUMBER(INDIRECT("FECHA_"&amp;$B1278,1))), IF(L1278&lt;=INDIRECT("FECHA_"&amp;$B1278,1),"INCUMPLIDA","PROCESO"), "VERIFICAR FECHA")),"SIN VALOR AVANCE")</f>
        <v>CUMPLIDA</v>
      </c>
    </row>
    <row r="1279" spans="1:17" ht="75.75">
      <c r="A1279" s="75" t="s">
        <v>938</v>
      </c>
      <c r="B1279" s="61" t="s">
        <v>1793</v>
      </c>
      <c r="C1279" s="495"/>
      <c r="D1279" s="495"/>
      <c r="E1279" s="496"/>
      <c r="F1279" s="496"/>
      <c r="G1279" s="63" t="s">
        <v>2430</v>
      </c>
      <c r="H1279" s="50" t="s">
        <v>2430</v>
      </c>
      <c r="I1279" s="50" t="s">
        <v>771</v>
      </c>
      <c r="J1279" s="74">
        <v>1</v>
      </c>
      <c r="K1279" s="82">
        <v>45231</v>
      </c>
      <c r="L1279" s="82">
        <v>45747</v>
      </c>
      <c r="M1279" s="211">
        <f t="shared" si="56"/>
        <v>73.714285714285708</v>
      </c>
      <c r="N1279" s="69">
        <v>1</v>
      </c>
      <c r="O1279" s="71" t="s">
        <v>2521</v>
      </c>
      <c r="P1279" s="51">
        <f t="shared" si="57"/>
        <v>1</v>
      </c>
      <c r="Q1279" s="66" t="str" cm="1">
        <f t="array" aca="1" ref="Q1279" ca="1">IF(ISNUMBER(P1279),IF(P1279=100%,"CUMPLIDA",IF(AND(ISNUMBER(L1279),ISNUMBER(INDIRECT("FECHA_"&amp;$B1279,1))), IF(L1279&lt;=INDIRECT("FECHA_"&amp;$B1279,1),"INCUMPLIDA","PROCESO"), "VERIFICAR FECHA")),"SIN VALOR AVANCE")</f>
        <v>CUMPLIDA</v>
      </c>
    </row>
    <row r="1280" spans="1:17" ht="225.75">
      <c r="A1280" s="75" t="s">
        <v>938</v>
      </c>
      <c r="B1280" s="61" t="s">
        <v>1793</v>
      </c>
      <c r="C1280" s="495"/>
      <c r="D1280" s="495"/>
      <c r="E1280" s="496"/>
      <c r="F1280" s="496"/>
      <c r="G1280" s="63" t="s">
        <v>2431</v>
      </c>
      <c r="H1280" s="50" t="s">
        <v>2431</v>
      </c>
      <c r="I1280" s="50" t="s">
        <v>1073</v>
      </c>
      <c r="J1280" s="74">
        <v>1</v>
      </c>
      <c r="K1280" s="82">
        <v>45231</v>
      </c>
      <c r="L1280" s="82">
        <v>45808</v>
      </c>
      <c r="M1280" s="211">
        <f t="shared" si="56"/>
        <v>82.428571428571431</v>
      </c>
      <c r="N1280" s="69">
        <v>1</v>
      </c>
      <c r="O1280" s="71" t="s">
        <v>2631</v>
      </c>
      <c r="P1280" s="51">
        <f t="shared" si="57"/>
        <v>1</v>
      </c>
      <c r="Q1280" s="66" t="str" cm="1">
        <f t="array" aca="1" ref="Q1280" ca="1">IF(ISNUMBER(P1280),IF(P1280=100%,"CUMPLIDA",IF(AND(ISNUMBER(L1280),ISNUMBER(INDIRECT("FECHA_"&amp;$B1280,1))), IF(L1280&lt;=INDIRECT("FECHA_"&amp;$B1280,1),"INCUMPLIDA","PROCESO"), "VERIFICAR FECHA")),"SIN VALOR AVANCE")</f>
        <v>CUMPLIDA</v>
      </c>
    </row>
    <row r="1281" spans="1:17" ht="180.75">
      <c r="A1281" s="75" t="s">
        <v>938</v>
      </c>
      <c r="B1281" s="61" t="s">
        <v>1793</v>
      </c>
      <c r="C1281" s="495"/>
      <c r="D1281" s="495"/>
      <c r="E1281" s="496"/>
      <c r="F1281" s="496"/>
      <c r="G1281" s="63" t="s">
        <v>169</v>
      </c>
      <c r="H1281" s="50" t="s">
        <v>775</v>
      </c>
      <c r="I1281" s="50" t="s">
        <v>776</v>
      </c>
      <c r="J1281" s="74">
        <v>10</v>
      </c>
      <c r="K1281" s="82">
        <v>45809</v>
      </c>
      <c r="L1281" s="82">
        <v>46568</v>
      </c>
      <c r="M1281" s="211">
        <f t="shared" si="56"/>
        <v>108.42857142857143</v>
      </c>
      <c r="N1281" s="69">
        <v>0</v>
      </c>
      <c r="O1281" s="71" t="s">
        <v>2467</v>
      </c>
      <c r="P1281" s="51">
        <f t="shared" si="57"/>
        <v>0</v>
      </c>
      <c r="Q1281" s="66" t="str" cm="1">
        <f t="array" aca="1" ref="Q1281" ca="1">IF(ISNUMBER(P1281),IF(P1281=100%,"CUMPLIDA",IF(AND(ISNUMBER(L1281),ISNUMBER(INDIRECT("FECHA_"&amp;$B1281,1))), IF(L1281&lt;=INDIRECT("FECHA_"&amp;$B1281,1),"INCUMPLIDA","PROCESO"), "VERIFICAR FECHA")),"SIN VALOR AVANCE")</f>
        <v>PROCESO</v>
      </c>
    </row>
    <row r="1282" spans="1:17" ht="180.75">
      <c r="A1282" s="75" t="s">
        <v>938</v>
      </c>
      <c r="B1282" s="61" t="s">
        <v>1793</v>
      </c>
      <c r="C1282" s="495"/>
      <c r="D1282" s="495"/>
      <c r="E1282" s="496"/>
      <c r="F1282" s="496"/>
      <c r="G1282" s="63" t="s">
        <v>778</v>
      </c>
      <c r="H1282" s="50" t="s">
        <v>779</v>
      </c>
      <c r="I1282" s="50" t="s">
        <v>780</v>
      </c>
      <c r="J1282" s="74">
        <v>1</v>
      </c>
      <c r="K1282" s="82">
        <v>45809</v>
      </c>
      <c r="L1282" s="82">
        <v>46568</v>
      </c>
      <c r="M1282" s="211">
        <f t="shared" si="56"/>
        <v>108.42857142857143</v>
      </c>
      <c r="N1282" s="69">
        <v>0</v>
      </c>
      <c r="O1282" s="71" t="s">
        <v>2444</v>
      </c>
      <c r="P1282" s="51">
        <f t="shared" si="57"/>
        <v>0</v>
      </c>
      <c r="Q1282" s="66" t="str" cm="1">
        <f t="array" aca="1" ref="Q1282" ca="1">IF(ISNUMBER(P1282),IF(P1282=100%,"CUMPLIDA",IF(AND(ISNUMBER(L1282),ISNUMBER(INDIRECT("FECHA_"&amp;$B1282,1))), IF(L1282&lt;=INDIRECT("FECHA_"&amp;$B1282,1),"INCUMPLIDA","PROCESO"), "VERIFICAR FECHA")),"SIN VALOR AVANCE")</f>
        <v>PROCESO</v>
      </c>
    </row>
    <row r="1283" spans="1:17" ht="330.75">
      <c r="A1283" s="75" t="s">
        <v>938</v>
      </c>
      <c r="B1283" s="61" t="s">
        <v>1793</v>
      </c>
      <c r="C1283" s="495"/>
      <c r="D1283" s="495"/>
      <c r="E1283" s="496"/>
      <c r="F1283" s="496"/>
      <c r="G1283" s="63" t="s">
        <v>781</v>
      </c>
      <c r="H1283" s="50" t="s">
        <v>782</v>
      </c>
      <c r="I1283" s="50" t="s">
        <v>813</v>
      </c>
      <c r="J1283" s="74">
        <v>2</v>
      </c>
      <c r="K1283" s="82">
        <v>45809</v>
      </c>
      <c r="L1283" s="82">
        <v>46568</v>
      </c>
      <c r="M1283" s="211">
        <f t="shared" si="56"/>
        <v>108.42857142857143</v>
      </c>
      <c r="N1283" s="69">
        <v>0</v>
      </c>
      <c r="O1283" s="71" t="s">
        <v>2434</v>
      </c>
      <c r="P1283" s="51">
        <f t="shared" si="57"/>
        <v>0</v>
      </c>
      <c r="Q1283" s="66" t="str" cm="1">
        <f t="array" aca="1" ref="Q1283" ca="1">IF(ISNUMBER(P1283),IF(P1283=100%,"CUMPLIDA",IF(AND(ISNUMBER(L1283),ISNUMBER(INDIRECT("FECHA_"&amp;$B1283,1))), IF(L1283&lt;=INDIRECT("FECHA_"&amp;$B1283,1),"INCUMPLIDA","PROCESO"), "VERIFICAR FECHA")),"SIN VALOR AVANCE")</f>
        <v>PROCESO</v>
      </c>
    </row>
    <row r="1284" spans="1:17" ht="135.75">
      <c r="A1284" s="75" t="s">
        <v>938</v>
      </c>
      <c r="B1284" s="61" t="s">
        <v>1793</v>
      </c>
      <c r="C1284" s="495" t="s">
        <v>2632</v>
      </c>
      <c r="D1284" s="495" t="s">
        <v>2422</v>
      </c>
      <c r="E1284" s="496" t="s">
        <v>2633</v>
      </c>
      <c r="F1284" s="496" t="s">
        <v>2634</v>
      </c>
      <c r="G1284" s="496" t="s">
        <v>2628</v>
      </c>
      <c r="H1284" s="76" t="s">
        <v>2337</v>
      </c>
      <c r="I1284" s="50" t="s">
        <v>2338</v>
      </c>
      <c r="J1284" s="69">
        <v>1</v>
      </c>
      <c r="K1284" s="70">
        <v>44013</v>
      </c>
      <c r="L1284" s="70">
        <v>44042</v>
      </c>
      <c r="M1284" s="211">
        <f t="shared" si="56"/>
        <v>4.1428571428571432</v>
      </c>
      <c r="N1284" s="69">
        <v>1</v>
      </c>
      <c r="O1284" s="50" t="s">
        <v>2635</v>
      </c>
      <c r="P1284" s="51">
        <f t="shared" si="57"/>
        <v>1</v>
      </c>
      <c r="Q1284" s="66" t="str" cm="1">
        <f t="array" aca="1" ref="Q1284" ca="1">IF(ISNUMBER(P1284),IF(P1284=100%,"CUMPLIDA",IF(AND(ISNUMBER(L1284),ISNUMBER(INDIRECT("FECHA_"&amp;$B1284,1))), IF(L1284&lt;=INDIRECT("FECHA_"&amp;$B1284,1),"INCUMPLIDA","PROCESO"), "VERIFICAR FECHA")),"SIN VALOR AVANCE")</f>
        <v>CUMPLIDA</v>
      </c>
    </row>
    <row r="1285" spans="1:17" ht="195.75">
      <c r="A1285" s="75" t="s">
        <v>938</v>
      </c>
      <c r="B1285" s="61" t="s">
        <v>1793</v>
      </c>
      <c r="C1285" s="495"/>
      <c r="D1285" s="495"/>
      <c r="E1285" s="496"/>
      <c r="F1285" s="496"/>
      <c r="G1285" s="496"/>
      <c r="H1285" s="76" t="s">
        <v>2340</v>
      </c>
      <c r="I1285" s="50" t="s">
        <v>2341</v>
      </c>
      <c r="J1285" s="69">
        <v>1</v>
      </c>
      <c r="K1285" s="70">
        <v>44044</v>
      </c>
      <c r="L1285" s="70">
        <v>44196</v>
      </c>
      <c r="M1285" s="211">
        <f t="shared" si="56"/>
        <v>21.714285714285715</v>
      </c>
      <c r="N1285" s="69">
        <v>1</v>
      </c>
      <c r="O1285" s="50" t="s">
        <v>2636</v>
      </c>
      <c r="P1285" s="51">
        <f t="shared" si="57"/>
        <v>1</v>
      </c>
      <c r="Q1285" s="66" t="str" cm="1">
        <f t="array" aca="1" ref="Q1285" ca="1">IF(ISNUMBER(P1285),IF(P1285=100%,"CUMPLIDA",IF(AND(ISNUMBER(L1285),ISNUMBER(INDIRECT("FECHA_"&amp;$B1285,1))), IF(L1285&lt;=INDIRECT("FECHA_"&amp;$B1285,1),"INCUMPLIDA","PROCESO"), "VERIFICAR FECHA")),"SIN VALOR AVANCE")</f>
        <v>CUMPLIDA</v>
      </c>
    </row>
    <row r="1286" spans="1:17" ht="75.75">
      <c r="A1286" s="75" t="s">
        <v>938</v>
      </c>
      <c r="B1286" s="61" t="s">
        <v>1793</v>
      </c>
      <c r="C1286" s="495"/>
      <c r="D1286" s="495"/>
      <c r="E1286" s="496"/>
      <c r="F1286" s="496"/>
      <c r="G1286" s="496"/>
      <c r="H1286" s="76" t="s">
        <v>944</v>
      </c>
      <c r="I1286" s="50" t="s">
        <v>945</v>
      </c>
      <c r="J1286" s="69">
        <v>1</v>
      </c>
      <c r="K1286" s="70">
        <v>45231</v>
      </c>
      <c r="L1286" s="70">
        <v>45504</v>
      </c>
      <c r="M1286" s="211">
        <f t="shared" si="56"/>
        <v>39</v>
      </c>
      <c r="N1286" s="69">
        <v>1</v>
      </c>
      <c r="O1286" s="71" t="s">
        <v>2426</v>
      </c>
      <c r="P1286" s="51">
        <f t="shared" si="57"/>
        <v>1</v>
      </c>
      <c r="Q1286" s="66" t="str" cm="1">
        <f t="array" aca="1" ref="Q1286" ca="1">IF(ISNUMBER(P1286),IF(P1286=100%,"CUMPLIDA",IF(AND(ISNUMBER(L1286),ISNUMBER(INDIRECT("FECHA_"&amp;$B1286,1))), IF(L1286&lt;=INDIRECT("FECHA_"&amp;$B1286,1),"INCUMPLIDA","PROCESO"), "VERIFICAR FECHA")),"SIN VALOR AVANCE")</f>
        <v>CUMPLIDA</v>
      </c>
    </row>
    <row r="1287" spans="1:17" ht="330.75">
      <c r="A1287" s="75" t="s">
        <v>938</v>
      </c>
      <c r="B1287" s="61" t="s">
        <v>1793</v>
      </c>
      <c r="C1287" s="495"/>
      <c r="D1287" s="495"/>
      <c r="E1287" s="496"/>
      <c r="F1287" s="496"/>
      <c r="G1287" s="496"/>
      <c r="H1287" s="76" t="s">
        <v>947</v>
      </c>
      <c r="I1287" s="50" t="s">
        <v>948</v>
      </c>
      <c r="J1287" s="69">
        <v>1</v>
      </c>
      <c r="K1287" s="70">
        <v>45231</v>
      </c>
      <c r="L1287" s="70">
        <v>45504</v>
      </c>
      <c r="M1287" s="211">
        <f t="shared" si="56"/>
        <v>39</v>
      </c>
      <c r="N1287" s="69">
        <v>1</v>
      </c>
      <c r="O1287" s="71" t="s">
        <v>2464</v>
      </c>
      <c r="P1287" s="51">
        <f t="shared" si="57"/>
        <v>1</v>
      </c>
      <c r="Q1287" s="66" t="str" cm="1">
        <f t="array" aca="1" ref="Q1287" ca="1">IF(ISNUMBER(P1287),IF(P1287=100%,"CUMPLIDA",IF(AND(ISNUMBER(L1287),ISNUMBER(INDIRECT("FECHA_"&amp;$B1287,1))), IF(L1287&lt;=INDIRECT("FECHA_"&amp;$B1287,1),"INCUMPLIDA","PROCESO"), "VERIFICAR FECHA")),"SIN VALOR AVANCE")</f>
        <v>CUMPLIDA</v>
      </c>
    </row>
    <row r="1288" spans="1:17" ht="150.75">
      <c r="A1288" s="75" t="s">
        <v>938</v>
      </c>
      <c r="B1288" s="61" t="s">
        <v>1793</v>
      </c>
      <c r="C1288" s="495"/>
      <c r="D1288" s="495"/>
      <c r="E1288" s="496"/>
      <c r="F1288" s="496"/>
      <c r="G1288" s="63" t="s">
        <v>950</v>
      </c>
      <c r="H1288" s="50" t="s">
        <v>760</v>
      </c>
      <c r="I1288" s="50" t="s">
        <v>761</v>
      </c>
      <c r="J1288" s="74">
        <v>1</v>
      </c>
      <c r="K1288" s="82">
        <v>45323</v>
      </c>
      <c r="L1288" s="82">
        <v>45747</v>
      </c>
      <c r="M1288" s="211">
        <f t="shared" si="56"/>
        <v>60.571428571428569</v>
      </c>
      <c r="N1288" s="69">
        <v>1</v>
      </c>
      <c r="O1288" s="71" t="s">
        <v>2428</v>
      </c>
      <c r="P1288" s="51">
        <f t="shared" si="57"/>
        <v>1</v>
      </c>
      <c r="Q1288" s="66" t="str" cm="1">
        <f t="array" aca="1" ref="Q1288" ca="1">IF(ISNUMBER(P1288),IF(P1288=100%,"CUMPLIDA",IF(AND(ISNUMBER(L1288),ISNUMBER(INDIRECT("FECHA_"&amp;$B1288,1))), IF(L1288&lt;=INDIRECT("FECHA_"&amp;$B1288,1),"INCUMPLIDA","PROCESO"), "VERIFICAR FECHA")),"SIN VALOR AVANCE")</f>
        <v>CUMPLIDA</v>
      </c>
    </row>
    <row r="1289" spans="1:17" ht="75.75">
      <c r="A1289" s="75" t="s">
        <v>938</v>
      </c>
      <c r="B1289" s="61" t="s">
        <v>1793</v>
      </c>
      <c r="C1289" s="495"/>
      <c r="D1289" s="495"/>
      <c r="E1289" s="496"/>
      <c r="F1289" s="496"/>
      <c r="G1289" s="63" t="s">
        <v>804</v>
      </c>
      <c r="H1289" s="50" t="s">
        <v>804</v>
      </c>
      <c r="I1289" s="50" t="s">
        <v>805</v>
      </c>
      <c r="J1289" s="74">
        <v>1</v>
      </c>
      <c r="K1289" s="82">
        <v>45323</v>
      </c>
      <c r="L1289" s="82">
        <v>45747</v>
      </c>
      <c r="M1289" s="211">
        <f t="shared" si="56"/>
        <v>60.571428571428569</v>
      </c>
      <c r="N1289" s="69">
        <v>1</v>
      </c>
      <c r="O1289" s="71" t="s">
        <v>2521</v>
      </c>
      <c r="P1289" s="51">
        <f t="shared" si="57"/>
        <v>1</v>
      </c>
      <c r="Q1289" s="66" t="str" cm="1">
        <f t="array" aca="1" ref="Q1289" ca="1">IF(ISNUMBER(P1289),IF(P1289=100%,"CUMPLIDA",IF(AND(ISNUMBER(L1289),ISNUMBER(INDIRECT("FECHA_"&amp;$B1289,1))), IF(L1289&lt;=INDIRECT("FECHA_"&amp;$B1289,1),"INCUMPLIDA","PROCESO"), "VERIFICAR FECHA")),"SIN VALOR AVANCE")</f>
        <v>CUMPLIDA</v>
      </c>
    </row>
    <row r="1290" spans="1:17" ht="75.75">
      <c r="A1290" s="75" t="s">
        <v>938</v>
      </c>
      <c r="B1290" s="61" t="s">
        <v>1793</v>
      </c>
      <c r="C1290" s="495"/>
      <c r="D1290" s="495"/>
      <c r="E1290" s="496"/>
      <c r="F1290" s="496"/>
      <c r="G1290" s="63" t="s">
        <v>766</v>
      </c>
      <c r="H1290" s="50" t="s">
        <v>767</v>
      </c>
      <c r="I1290" s="50" t="s">
        <v>768</v>
      </c>
      <c r="J1290" s="74">
        <v>1</v>
      </c>
      <c r="K1290" s="82">
        <v>45231</v>
      </c>
      <c r="L1290" s="82">
        <v>45747</v>
      </c>
      <c r="M1290" s="211">
        <f t="shared" si="56"/>
        <v>73.714285714285708</v>
      </c>
      <c r="N1290" s="69">
        <v>1</v>
      </c>
      <c r="O1290" s="71" t="s">
        <v>2521</v>
      </c>
      <c r="P1290" s="51">
        <f t="shared" si="57"/>
        <v>1</v>
      </c>
      <c r="Q1290" s="66" t="str" cm="1">
        <f t="array" aca="1" ref="Q1290" ca="1">IF(ISNUMBER(P1290),IF(P1290=100%,"CUMPLIDA",IF(AND(ISNUMBER(L1290),ISNUMBER(INDIRECT("FECHA_"&amp;$B1290,1))), IF(L1290&lt;=INDIRECT("FECHA_"&amp;$B1290,1),"INCUMPLIDA","PROCESO"), "VERIFICAR FECHA")),"SIN VALOR AVANCE")</f>
        <v>CUMPLIDA</v>
      </c>
    </row>
    <row r="1291" spans="1:17" ht="150.75">
      <c r="A1291" s="75" t="s">
        <v>938</v>
      </c>
      <c r="B1291" s="61" t="s">
        <v>1793</v>
      </c>
      <c r="C1291" s="495"/>
      <c r="D1291" s="495"/>
      <c r="E1291" s="496"/>
      <c r="F1291" s="496"/>
      <c r="G1291" s="63" t="s">
        <v>769</v>
      </c>
      <c r="H1291" s="50" t="s">
        <v>769</v>
      </c>
      <c r="I1291" s="50" t="s">
        <v>2344</v>
      </c>
      <c r="J1291" s="74">
        <v>1</v>
      </c>
      <c r="K1291" s="82">
        <v>45323</v>
      </c>
      <c r="L1291" s="82">
        <v>45747</v>
      </c>
      <c r="M1291" s="211">
        <f t="shared" si="56"/>
        <v>60.571428571428569</v>
      </c>
      <c r="N1291" s="69">
        <v>1</v>
      </c>
      <c r="O1291" s="71" t="s">
        <v>2428</v>
      </c>
      <c r="P1291" s="51">
        <f t="shared" si="57"/>
        <v>1</v>
      </c>
      <c r="Q1291" s="66" t="str" cm="1">
        <f t="array" aca="1" ref="Q1291" ca="1">IF(ISNUMBER(P1291),IF(P1291=100%,"CUMPLIDA",IF(AND(ISNUMBER(L1291),ISNUMBER(INDIRECT("FECHA_"&amp;$B1291,1))), IF(L1291&lt;=INDIRECT("FECHA_"&amp;$B1291,1),"INCUMPLIDA","PROCESO"), "VERIFICAR FECHA")),"SIN VALOR AVANCE")</f>
        <v>CUMPLIDA</v>
      </c>
    </row>
    <row r="1292" spans="1:17" ht="75.75">
      <c r="A1292" s="75" t="s">
        <v>938</v>
      </c>
      <c r="B1292" s="61" t="s">
        <v>1793</v>
      </c>
      <c r="C1292" s="495"/>
      <c r="D1292" s="495"/>
      <c r="E1292" s="496"/>
      <c r="F1292" s="496"/>
      <c r="G1292" s="63" t="s">
        <v>2430</v>
      </c>
      <c r="H1292" s="50" t="s">
        <v>2430</v>
      </c>
      <c r="I1292" s="50" t="s">
        <v>771</v>
      </c>
      <c r="J1292" s="74">
        <v>1</v>
      </c>
      <c r="K1292" s="82">
        <v>45231</v>
      </c>
      <c r="L1292" s="82">
        <v>45747</v>
      </c>
      <c r="M1292" s="211">
        <f t="shared" si="56"/>
        <v>73.714285714285708</v>
      </c>
      <c r="N1292" s="69">
        <v>1</v>
      </c>
      <c r="O1292" s="71" t="s">
        <v>2521</v>
      </c>
      <c r="P1292" s="51">
        <f t="shared" si="57"/>
        <v>1</v>
      </c>
      <c r="Q1292" s="66" t="str" cm="1">
        <f t="array" aca="1" ref="Q1292" ca="1">IF(ISNUMBER(P1292),IF(P1292=100%,"CUMPLIDA",IF(AND(ISNUMBER(L1292),ISNUMBER(INDIRECT("FECHA_"&amp;$B1292,1))), IF(L1292&lt;=INDIRECT("FECHA_"&amp;$B1292,1),"INCUMPLIDA","PROCESO"), "VERIFICAR FECHA")),"SIN VALOR AVANCE")</f>
        <v>CUMPLIDA</v>
      </c>
    </row>
    <row r="1293" spans="1:17" ht="225.75">
      <c r="A1293" s="75" t="s">
        <v>938</v>
      </c>
      <c r="B1293" s="61" t="s">
        <v>1793</v>
      </c>
      <c r="C1293" s="495"/>
      <c r="D1293" s="495"/>
      <c r="E1293" s="496"/>
      <c r="F1293" s="496"/>
      <c r="G1293" s="63" t="s">
        <v>2431</v>
      </c>
      <c r="H1293" s="50" t="s">
        <v>2431</v>
      </c>
      <c r="I1293" s="50" t="s">
        <v>1073</v>
      </c>
      <c r="J1293" s="74">
        <v>1</v>
      </c>
      <c r="K1293" s="82">
        <v>45231</v>
      </c>
      <c r="L1293" s="82">
        <v>45808</v>
      </c>
      <c r="M1293" s="211">
        <f t="shared" si="56"/>
        <v>82.428571428571431</v>
      </c>
      <c r="N1293" s="69">
        <v>1</v>
      </c>
      <c r="O1293" s="71" t="s">
        <v>2427</v>
      </c>
      <c r="P1293" s="51">
        <f t="shared" si="57"/>
        <v>1</v>
      </c>
      <c r="Q1293" s="66" t="str" cm="1">
        <f t="array" aca="1" ref="Q1293" ca="1">IF(ISNUMBER(P1293),IF(P1293=100%,"CUMPLIDA",IF(AND(ISNUMBER(L1293),ISNUMBER(INDIRECT("FECHA_"&amp;$B1293,1))), IF(L1293&lt;=INDIRECT("FECHA_"&amp;$B1293,1),"INCUMPLIDA","PROCESO"), "VERIFICAR FECHA")),"SIN VALOR AVANCE")</f>
        <v>CUMPLIDA</v>
      </c>
    </row>
    <row r="1294" spans="1:17" ht="180.75">
      <c r="A1294" s="75" t="s">
        <v>938</v>
      </c>
      <c r="B1294" s="61" t="s">
        <v>1793</v>
      </c>
      <c r="C1294" s="495"/>
      <c r="D1294" s="495"/>
      <c r="E1294" s="496"/>
      <c r="F1294" s="496"/>
      <c r="G1294" s="63" t="s">
        <v>169</v>
      </c>
      <c r="H1294" s="50" t="s">
        <v>775</v>
      </c>
      <c r="I1294" s="50" t="s">
        <v>776</v>
      </c>
      <c r="J1294" s="74">
        <v>10</v>
      </c>
      <c r="K1294" s="82">
        <v>45809</v>
      </c>
      <c r="L1294" s="82">
        <v>46568</v>
      </c>
      <c r="M1294" s="211">
        <f t="shared" si="56"/>
        <v>108.42857142857143</v>
      </c>
      <c r="N1294" s="69">
        <v>0</v>
      </c>
      <c r="O1294" s="71" t="s">
        <v>2467</v>
      </c>
      <c r="P1294" s="51">
        <f t="shared" si="57"/>
        <v>0</v>
      </c>
      <c r="Q1294" s="66" t="str" cm="1">
        <f t="array" aca="1" ref="Q1294" ca="1">IF(ISNUMBER(P1294),IF(P1294=100%,"CUMPLIDA",IF(AND(ISNUMBER(L1294),ISNUMBER(INDIRECT("FECHA_"&amp;$B1294,1))), IF(L1294&lt;=INDIRECT("FECHA_"&amp;$B1294,1),"INCUMPLIDA","PROCESO"), "VERIFICAR FECHA")),"SIN VALOR AVANCE")</f>
        <v>PROCESO</v>
      </c>
    </row>
    <row r="1295" spans="1:17" ht="165.75">
      <c r="A1295" s="75" t="s">
        <v>938</v>
      </c>
      <c r="B1295" s="61" t="s">
        <v>1793</v>
      </c>
      <c r="C1295" s="495"/>
      <c r="D1295" s="495"/>
      <c r="E1295" s="496"/>
      <c r="F1295" s="496"/>
      <c r="G1295" s="63" t="s">
        <v>778</v>
      </c>
      <c r="H1295" s="50" t="s">
        <v>779</v>
      </c>
      <c r="I1295" s="50" t="s">
        <v>780</v>
      </c>
      <c r="J1295" s="74">
        <v>1</v>
      </c>
      <c r="K1295" s="82">
        <v>45809</v>
      </c>
      <c r="L1295" s="82">
        <v>46568</v>
      </c>
      <c r="M1295" s="211">
        <f t="shared" si="56"/>
        <v>108.42857142857143</v>
      </c>
      <c r="N1295" s="69">
        <v>0</v>
      </c>
      <c r="O1295" s="71" t="s">
        <v>2433</v>
      </c>
      <c r="P1295" s="51">
        <f t="shared" si="57"/>
        <v>0</v>
      </c>
      <c r="Q1295" s="66" t="str" cm="1">
        <f t="array" aca="1" ref="Q1295" ca="1">IF(ISNUMBER(P1295),IF(P1295=100%,"CUMPLIDA",IF(AND(ISNUMBER(L1295),ISNUMBER(INDIRECT("FECHA_"&amp;$B1295,1))), IF(L1295&lt;=INDIRECT("FECHA_"&amp;$B1295,1),"INCUMPLIDA","PROCESO"), "VERIFICAR FECHA")),"SIN VALOR AVANCE")</f>
        <v>PROCESO</v>
      </c>
    </row>
    <row r="1296" spans="1:17" ht="300.75">
      <c r="A1296" s="75" t="s">
        <v>938</v>
      </c>
      <c r="B1296" s="61" t="s">
        <v>1793</v>
      </c>
      <c r="C1296" s="495"/>
      <c r="D1296" s="495"/>
      <c r="E1296" s="496"/>
      <c r="F1296" s="496"/>
      <c r="G1296" s="63" t="s">
        <v>781</v>
      </c>
      <c r="H1296" s="50" t="s">
        <v>782</v>
      </c>
      <c r="I1296" s="50" t="s">
        <v>813</v>
      </c>
      <c r="J1296" s="74">
        <v>2</v>
      </c>
      <c r="K1296" s="82">
        <v>45809</v>
      </c>
      <c r="L1296" s="82">
        <v>46568</v>
      </c>
      <c r="M1296" s="211">
        <f t="shared" si="56"/>
        <v>108.42857142857143</v>
      </c>
      <c r="N1296" s="69">
        <v>0</v>
      </c>
      <c r="O1296" s="71" t="s">
        <v>2445</v>
      </c>
      <c r="P1296" s="51">
        <f t="shared" si="57"/>
        <v>0</v>
      </c>
      <c r="Q1296" s="66" t="str" cm="1">
        <f t="array" aca="1" ref="Q1296" ca="1">IF(ISNUMBER(P1296),IF(P1296=100%,"CUMPLIDA",IF(AND(ISNUMBER(L1296),ISNUMBER(INDIRECT("FECHA_"&amp;$B1296,1))), IF(L1296&lt;=INDIRECT("FECHA_"&amp;$B1296,1),"INCUMPLIDA","PROCESO"), "VERIFICAR FECHA")),"SIN VALOR AVANCE")</f>
        <v>PROCESO</v>
      </c>
    </row>
    <row r="1297" spans="1:17" ht="75.75">
      <c r="A1297" s="75" t="s">
        <v>938</v>
      </c>
      <c r="B1297" s="61" t="s">
        <v>1793</v>
      </c>
      <c r="C1297" s="495" t="s">
        <v>2637</v>
      </c>
      <c r="D1297" s="495" t="s">
        <v>2378</v>
      </c>
      <c r="E1297" s="496" t="s">
        <v>2638</v>
      </c>
      <c r="F1297" s="496" t="s">
        <v>2639</v>
      </c>
      <c r="G1297" s="496" t="s">
        <v>999</v>
      </c>
      <c r="H1297" s="76" t="s">
        <v>944</v>
      </c>
      <c r="I1297" s="50" t="s">
        <v>945</v>
      </c>
      <c r="J1297" s="69">
        <v>1</v>
      </c>
      <c r="K1297" s="70">
        <v>45231</v>
      </c>
      <c r="L1297" s="70">
        <v>45504</v>
      </c>
      <c r="M1297" s="211">
        <f t="shared" si="56"/>
        <v>39</v>
      </c>
      <c r="N1297" s="69">
        <v>1</v>
      </c>
      <c r="O1297" s="71" t="s">
        <v>2426</v>
      </c>
      <c r="P1297" s="51">
        <f t="shared" si="57"/>
        <v>1</v>
      </c>
      <c r="Q1297" s="66" t="str" cm="1">
        <f t="array" aca="1" ref="Q1297" ca="1">IF(ISNUMBER(P1297),IF(P1297=100%,"CUMPLIDA",IF(AND(ISNUMBER(L1297),ISNUMBER(INDIRECT("FECHA_"&amp;$B1297,1))), IF(L1297&lt;=INDIRECT("FECHA_"&amp;$B1297,1),"INCUMPLIDA","PROCESO"), "VERIFICAR FECHA")),"SIN VALOR AVANCE")</f>
        <v>CUMPLIDA</v>
      </c>
    </row>
    <row r="1298" spans="1:17" ht="330.75">
      <c r="A1298" s="75" t="s">
        <v>938</v>
      </c>
      <c r="B1298" s="61" t="s">
        <v>1793</v>
      </c>
      <c r="C1298" s="495"/>
      <c r="D1298" s="495"/>
      <c r="E1298" s="496"/>
      <c r="F1298" s="496"/>
      <c r="G1298" s="496"/>
      <c r="H1298" s="76" t="s">
        <v>947</v>
      </c>
      <c r="I1298" s="50" t="s">
        <v>948</v>
      </c>
      <c r="J1298" s="69">
        <v>1</v>
      </c>
      <c r="K1298" s="70">
        <v>45231</v>
      </c>
      <c r="L1298" s="70">
        <v>45504</v>
      </c>
      <c r="M1298" s="211">
        <f t="shared" si="56"/>
        <v>39</v>
      </c>
      <c r="N1298" s="69">
        <v>1</v>
      </c>
      <c r="O1298" s="71" t="s">
        <v>2464</v>
      </c>
      <c r="P1298" s="51">
        <f t="shared" si="57"/>
        <v>1</v>
      </c>
      <c r="Q1298" s="66" t="str" cm="1">
        <f t="array" aca="1" ref="Q1298" ca="1">IF(ISNUMBER(P1298),IF(P1298=100%,"CUMPLIDA",IF(AND(ISNUMBER(L1298),ISNUMBER(INDIRECT("FECHA_"&amp;$B1298,1))), IF(L1298&lt;=INDIRECT("FECHA_"&amp;$B1298,1),"INCUMPLIDA","PROCESO"), "VERIFICAR FECHA")),"SIN VALOR AVANCE")</f>
        <v>CUMPLIDA</v>
      </c>
    </row>
    <row r="1299" spans="1:17" ht="180.75">
      <c r="A1299" s="75" t="s">
        <v>938</v>
      </c>
      <c r="B1299" s="61" t="s">
        <v>1793</v>
      </c>
      <c r="C1299" s="495"/>
      <c r="D1299" s="495"/>
      <c r="E1299" s="496"/>
      <c r="F1299" s="496"/>
      <c r="G1299" s="63" t="s">
        <v>950</v>
      </c>
      <c r="H1299" s="50" t="s">
        <v>760</v>
      </c>
      <c r="I1299" s="50" t="s">
        <v>761</v>
      </c>
      <c r="J1299" s="74">
        <v>1</v>
      </c>
      <c r="K1299" s="82">
        <v>45323</v>
      </c>
      <c r="L1299" s="82">
        <v>45747</v>
      </c>
      <c r="M1299" s="211">
        <f t="shared" si="56"/>
        <v>60.571428571428569</v>
      </c>
      <c r="N1299" s="69">
        <v>1</v>
      </c>
      <c r="O1299" s="71" t="s">
        <v>2466</v>
      </c>
      <c r="P1299" s="51">
        <f t="shared" si="57"/>
        <v>1</v>
      </c>
      <c r="Q1299" s="66" t="str" cm="1">
        <f t="array" aca="1" ref="Q1299" ca="1">IF(ISNUMBER(P1299),IF(P1299=100%,"CUMPLIDA",IF(AND(ISNUMBER(L1299),ISNUMBER(INDIRECT("FECHA_"&amp;$B1299,1))), IF(L1299&lt;=INDIRECT("FECHA_"&amp;$B1299,1),"INCUMPLIDA","PROCESO"), "VERIFICAR FECHA")),"SIN VALOR AVANCE")</f>
        <v>CUMPLIDA</v>
      </c>
    </row>
    <row r="1300" spans="1:17" ht="105.75">
      <c r="A1300" s="75" t="s">
        <v>938</v>
      </c>
      <c r="B1300" s="61" t="s">
        <v>1793</v>
      </c>
      <c r="C1300" s="495"/>
      <c r="D1300" s="495"/>
      <c r="E1300" s="496"/>
      <c r="F1300" s="496"/>
      <c r="G1300" s="63" t="s">
        <v>804</v>
      </c>
      <c r="H1300" s="50" t="s">
        <v>804</v>
      </c>
      <c r="I1300" s="50" t="s">
        <v>805</v>
      </c>
      <c r="J1300" s="74">
        <v>1</v>
      </c>
      <c r="K1300" s="82">
        <v>45323</v>
      </c>
      <c r="L1300" s="82">
        <v>45747</v>
      </c>
      <c r="M1300" s="211">
        <f t="shared" ref="M1300:M1363" si="58">(L1300-K1300)/7</f>
        <v>60.571428571428569</v>
      </c>
      <c r="N1300" s="69">
        <v>1</v>
      </c>
      <c r="O1300" s="71" t="s">
        <v>2481</v>
      </c>
      <c r="P1300" s="51">
        <f t="shared" si="57"/>
        <v>1</v>
      </c>
      <c r="Q1300" s="66" t="str" cm="1">
        <f t="array" aca="1" ref="Q1300" ca="1">IF(ISNUMBER(P1300),IF(P1300=100%,"CUMPLIDA",IF(AND(ISNUMBER(L1300),ISNUMBER(INDIRECT("FECHA_"&amp;$B1300,1))), IF(L1300&lt;=INDIRECT("FECHA_"&amp;$B1300,1),"INCUMPLIDA","PROCESO"), "VERIFICAR FECHA")),"SIN VALOR AVANCE")</f>
        <v>CUMPLIDA</v>
      </c>
    </row>
    <row r="1301" spans="1:17" ht="105.75">
      <c r="A1301" s="75" t="s">
        <v>938</v>
      </c>
      <c r="B1301" s="61" t="s">
        <v>1793</v>
      </c>
      <c r="C1301" s="495"/>
      <c r="D1301" s="495"/>
      <c r="E1301" s="496"/>
      <c r="F1301" s="496"/>
      <c r="G1301" s="63" t="s">
        <v>766</v>
      </c>
      <c r="H1301" s="50" t="s">
        <v>767</v>
      </c>
      <c r="I1301" s="50" t="s">
        <v>768</v>
      </c>
      <c r="J1301" s="74">
        <v>1</v>
      </c>
      <c r="K1301" s="82">
        <v>45231</v>
      </c>
      <c r="L1301" s="82">
        <v>45747</v>
      </c>
      <c r="M1301" s="211">
        <f t="shared" si="58"/>
        <v>73.714285714285708</v>
      </c>
      <c r="N1301" s="69">
        <v>1</v>
      </c>
      <c r="O1301" s="71" t="s">
        <v>2481</v>
      </c>
      <c r="P1301" s="51">
        <f t="shared" si="57"/>
        <v>1</v>
      </c>
      <c r="Q1301" s="66" t="str" cm="1">
        <f t="array" aca="1" ref="Q1301" ca="1">IF(ISNUMBER(P1301),IF(P1301=100%,"CUMPLIDA",IF(AND(ISNUMBER(L1301),ISNUMBER(INDIRECT("FECHA_"&amp;$B1301,1))), IF(L1301&lt;=INDIRECT("FECHA_"&amp;$B1301,1),"INCUMPLIDA","PROCESO"), "VERIFICAR FECHA")),"SIN VALOR AVANCE")</f>
        <v>CUMPLIDA</v>
      </c>
    </row>
    <row r="1302" spans="1:17" ht="180.75">
      <c r="A1302" s="75" t="s">
        <v>938</v>
      </c>
      <c r="B1302" s="61" t="s">
        <v>1793</v>
      </c>
      <c r="C1302" s="495"/>
      <c r="D1302" s="495"/>
      <c r="E1302" s="496"/>
      <c r="F1302" s="496"/>
      <c r="G1302" s="63" t="s">
        <v>769</v>
      </c>
      <c r="H1302" s="50" t="s">
        <v>769</v>
      </c>
      <c r="I1302" s="50" t="s">
        <v>2344</v>
      </c>
      <c r="J1302" s="74">
        <v>1</v>
      </c>
      <c r="K1302" s="82">
        <v>45323</v>
      </c>
      <c r="L1302" s="82">
        <v>45747</v>
      </c>
      <c r="M1302" s="211">
        <f t="shared" si="58"/>
        <v>60.571428571428569</v>
      </c>
      <c r="N1302" s="69">
        <v>1</v>
      </c>
      <c r="O1302" s="71" t="s">
        <v>2466</v>
      </c>
      <c r="P1302" s="51">
        <f t="shared" si="57"/>
        <v>1</v>
      </c>
      <c r="Q1302" s="66" t="str" cm="1">
        <f t="array" aca="1" ref="Q1302" ca="1">IF(ISNUMBER(P1302),IF(P1302=100%,"CUMPLIDA",IF(AND(ISNUMBER(L1302),ISNUMBER(INDIRECT("FECHA_"&amp;$B1302,1))), IF(L1302&lt;=INDIRECT("FECHA_"&amp;$B1302,1),"INCUMPLIDA","PROCESO"), "VERIFICAR FECHA")),"SIN VALOR AVANCE")</f>
        <v>CUMPLIDA</v>
      </c>
    </row>
    <row r="1303" spans="1:17" ht="105.75">
      <c r="A1303" s="75" t="s">
        <v>938</v>
      </c>
      <c r="B1303" s="61" t="s">
        <v>1793</v>
      </c>
      <c r="C1303" s="495"/>
      <c r="D1303" s="495"/>
      <c r="E1303" s="496"/>
      <c r="F1303" s="496"/>
      <c r="G1303" s="63" t="s">
        <v>2430</v>
      </c>
      <c r="H1303" s="50" t="s">
        <v>2430</v>
      </c>
      <c r="I1303" s="50" t="s">
        <v>771</v>
      </c>
      <c r="J1303" s="74">
        <v>1</v>
      </c>
      <c r="K1303" s="82">
        <v>45231</v>
      </c>
      <c r="L1303" s="82">
        <v>45747</v>
      </c>
      <c r="M1303" s="211">
        <f t="shared" si="58"/>
        <v>73.714285714285708</v>
      </c>
      <c r="N1303" s="69">
        <v>1</v>
      </c>
      <c r="O1303" s="71" t="s">
        <v>2481</v>
      </c>
      <c r="P1303" s="51">
        <f t="shared" si="57"/>
        <v>1</v>
      </c>
      <c r="Q1303" s="66" t="str" cm="1">
        <f t="array" aca="1" ref="Q1303" ca="1">IF(ISNUMBER(P1303),IF(P1303=100%,"CUMPLIDA",IF(AND(ISNUMBER(L1303),ISNUMBER(INDIRECT("FECHA_"&amp;$B1303,1))), IF(L1303&lt;=INDIRECT("FECHA_"&amp;$B1303,1),"INCUMPLIDA","PROCESO"), "VERIFICAR FECHA")),"SIN VALOR AVANCE")</f>
        <v>CUMPLIDA</v>
      </c>
    </row>
    <row r="1304" spans="1:17" ht="255.75">
      <c r="A1304" s="75" t="s">
        <v>938</v>
      </c>
      <c r="B1304" s="61" t="s">
        <v>1793</v>
      </c>
      <c r="C1304" s="495"/>
      <c r="D1304" s="495"/>
      <c r="E1304" s="496"/>
      <c r="F1304" s="496"/>
      <c r="G1304" s="63" t="s">
        <v>2431</v>
      </c>
      <c r="H1304" s="50" t="s">
        <v>2431</v>
      </c>
      <c r="I1304" s="50" t="s">
        <v>1073</v>
      </c>
      <c r="J1304" s="74">
        <v>1</v>
      </c>
      <c r="K1304" s="82">
        <v>45231</v>
      </c>
      <c r="L1304" s="82">
        <v>45808</v>
      </c>
      <c r="M1304" s="211">
        <f t="shared" si="58"/>
        <v>82.428571428571431</v>
      </c>
      <c r="N1304" s="69">
        <v>1</v>
      </c>
      <c r="O1304" s="71" t="s">
        <v>2442</v>
      </c>
      <c r="P1304" s="51">
        <f t="shared" si="57"/>
        <v>1</v>
      </c>
      <c r="Q1304" s="66" t="str" cm="1">
        <f t="array" aca="1" ref="Q1304" ca="1">IF(ISNUMBER(P1304),IF(P1304=100%,"CUMPLIDA",IF(AND(ISNUMBER(L1304),ISNUMBER(INDIRECT("FECHA_"&amp;$B1304,1))), IF(L1304&lt;=INDIRECT("FECHA_"&amp;$B1304,1),"INCUMPLIDA","PROCESO"), "VERIFICAR FECHA")),"SIN VALOR AVANCE")</f>
        <v>CUMPLIDA</v>
      </c>
    </row>
    <row r="1305" spans="1:17" ht="180.75">
      <c r="A1305" s="75" t="s">
        <v>938</v>
      </c>
      <c r="B1305" s="61" t="s">
        <v>1793</v>
      </c>
      <c r="C1305" s="495"/>
      <c r="D1305" s="495"/>
      <c r="E1305" s="496"/>
      <c r="F1305" s="496"/>
      <c r="G1305" s="63" t="s">
        <v>169</v>
      </c>
      <c r="H1305" s="50" t="s">
        <v>775</v>
      </c>
      <c r="I1305" s="50" t="s">
        <v>776</v>
      </c>
      <c r="J1305" s="74">
        <v>10</v>
      </c>
      <c r="K1305" s="82">
        <v>45809</v>
      </c>
      <c r="L1305" s="82">
        <v>46568</v>
      </c>
      <c r="M1305" s="211">
        <f t="shared" si="58"/>
        <v>108.42857142857143</v>
      </c>
      <c r="N1305" s="69">
        <v>0</v>
      </c>
      <c r="O1305" s="71" t="s">
        <v>2467</v>
      </c>
      <c r="P1305" s="51">
        <f t="shared" si="57"/>
        <v>0</v>
      </c>
      <c r="Q1305" s="66" t="str" cm="1">
        <f t="array" aca="1" ref="Q1305" ca="1">IF(ISNUMBER(P1305),IF(P1305=100%,"CUMPLIDA",IF(AND(ISNUMBER(L1305),ISNUMBER(INDIRECT("FECHA_"&amp;$B1305,1))), IF(L1305&lt;=INDIRECT("FECHA_"&amp;$B1305,1),"INCUMPLIDA","PROCESO"), "VERIFICAR FECHA")),"SIN VALOR AVANCE")</f>
        <v>PROCESO</v>
      </c>
    </row>
    <row r="1306" spans="1:17" ht="165.75">
      <c r="A1306" s="75" t="s">
        <v>938</v>
      </c>
      <c r="B1306" s="61" t="s">
        <v>1793</v>
      </c>
      <c r="C1306" s="495"/>
      <c r="D1306" s="495"/>
      <c r="E1306" s="496"/>
      <c r="F1306" s="496"/>
      <c r="G1306" s="63" t="s">
        <v>778</v>
      </c>
      <c r="H1306" s="50" t="s">
        <v>779</v>
      </c>
      <c r="I1306" s="50" t="s">
        <v>780</v>
      </c>
      <c r="J1306" s="74">
        <v>1</v>
      </c>
      <c r="K1306" s="82">
        <v>45809</v>
      </c>
      <c r="L1306" s="82">
        <v>46568</v>
      </c>
      <c r="M1306" s="211">
        <f t="shared" si="58"/>
        <v>108.42857142857143</v>
      </c>
      <c r="N1306" s="69">
        <v>0</v>
      </c>
      <c r="O1306" s="71" t="s">
        <v>2474</v>
      </c>
      <c r="P1306" s="51">
        <f t="shared" si="57"/>
        <v>0</v>
      </c>
      <c r="Q1306" s="66" t="str" cm="1">
        <f t="array" aca="1" ref="Q1306" ca="1">IF(ISNUMBER(P1306),IF(P1306=100%,"CUMPLIDA",IF(AND(ISNUMBER(L1306),ISNUMBER(INDIRECT("FECHA_"&amp;$B1306,1))), IF(L1306&lt;=INDIRECT("FECHA_"&amp;$B1306,1),"INCUMPLIDA","PROCESO"), "VERIFICAR FECHA")),"SIN VALOR AVANCE")</f>
        <v>PROCESO</v>
      </c>
    </row>
    <row r="1307" spans="1:17" ht="300.75">
      <c r="A1307" s="75" t="s">
        <v>938</v>
      </c>
      <c r="B1307" s="61" t="s">
        <v>1793</v>
      </c>
      <c r="C1307" s="495"/>
      <c r="D1307" s="495"/>
      <c r="E1307" s="496"/>
      <c r="F1307" s="496"/>
      <c r="G1307" s="63" t="s">
        <v>781</v>
      </c>
      <c r="H1307" s="50" t="s">
        <v>782</v>
      </c>
      <c r="I1307" s="50" t="s">
        <v>813</v>
      </c>
      <c r="J1307" s="74">
        <v>2</v>
      </c>
      <c r="K1307" s="82">
        <v>45809</v>
      </c>
      <c r="L1307" s="82">
        <v>46568</v>
      </c>
      <c r="M1307" s="211">
        <f t="shared" si="58"/>
        <v>108.42857142857143</v>
      </c>
      <c r="N1307" s="69">
        <v>0</v>
      </c>
      <c r="O1307" s="71" t="s">
        <v>2445</v>
      </c>
      <c r="P1307" s="51">
        <f t="shared" si="57"/>
        <v>0</v>
      </c>
      <c r="Q1307" s="66" t="str" cm="1">
        <f t="array" aca="1" ref="Q1307" ca="1">IF(ISNUMBER(P1307),IF(P1307=100%,"CUMPLIDA",IF(AND(ISNUMBER(L1307),ISNUMBER(INDIRECT("FECHA_"&amp;$B1307,1))), IF(L1307&lt;=INDIRECT("FECHA_"&amp;$B1307,1),"INCUMPLIDA","PROCESO"), "VERIFICAR FECHA")),"SIN VALOR AVANCE")</f>
        <v>PROCESO</v>
      </c>
    </row>
    <row r="1308" spans="1:17" ht="75.75">
      <c r="A1308" s="75" t="s">
        <v>938</v>
      </c>
      <c r="B1308" s="61" t="s">
        <v>1793</v>
      </c>
      <c r="C1308" s="495" t="s">
        <v>2640</v>
      </c>
      <c r="D1308" s="495" t="s">
        <v>2378</v>
      </c>
      <c r="E1308" s="496" t="s">
        <v>2641</v>
      </c>
      <c r="F1308" s="496" t="s">
        <v>2642</v>
      </c>
      <c r="G1308" s="496" t="s">
        <v>999</v>
      </c>
      <c r="H1308" s="76" t="s">
        <v>944</v>
      </c>
      <c r="I1308" s="50" t="s">
        <v>945</v>
      </c>
      <c r="J1308" s="69">
        <v>1</v>
      </c>
      <c r="K1308" s="70">
        <v>45231</v>
      </c>
      <c r="L1308" s="70">
        <v>45504</v>
      </c>
      <c r="M1308" s="211">
        <f t="shared" si="58"/>
        <v>39</v>
      </c>
      <c r="N1308" s="69">
        <v>1</v>
      </c>
      <c r="O1308" s="71" t="s">
        <v>2426</v>
      </c>
      <c r="P1308" s="51">
        <f t="shared" si="57"/>
        <v>1</v>
      </c>
      <c r="Q1308" s="66" t="str" cm="1">
        <f t="array" aca="1" ref="Q1308" ca="1">IF(ISNUMBER(P1308),IF(P1308=100%,"CUMPLIDA",IF(AND(ISNUMBER(L1308),ISNUMBER(INDIRECT("FECHA_"&amp;$B1308,1))), IF(L1308&lt;=INDIRECT("FECHA_"&amp;$B1308,1),"INCUMPLIDA","PROCESO"), "VERIFICAR FECHA")),"SIN VALOR AVANCE")</f>
        <v>CUMPLIDA</v>
      </c>
    </row>
    <row r="1309" spans="1:17" ht="330.75">
      <c r="A1309" s="75" t="s">
        <v>938</v>
      </c>
      <c r="B1309" s="61" t="s">
        <v>1793</v>
      </c>
      <c r="C1309" s="495"/>
      <c r="D1309" s="495"/>
      <c r="E1309" s="496"/>
      <c r="F1309" s="496"/>
      <c r="G1309" s="496"/>
      <c r="H1309" s="76" t="s">
        <v>947</v>
      </c>
      <c r="I1309" s="50" t="s">
        <v>948</v>
      </c>
      <c r="J1309" s="69">
        <v>1</v>
      </c>
      <c r="K1309" s="70">
        <v>45231</v>
      </c>
      <c r="L1309" s="70">
        <v>45504</v>
      </c>
      <c r="M1309" s="211">
        <f t="shared" si="58"/>
        <v>39</v>
      </c>
      <c r="N1309" s="69">
        <v>1</v>
      </c>
      <c r="O1309" s="71" t="s">
        <v>2464</v>
      </c>
      <c r="P1309" s="51">
        <f t="shared" si="57"/>
        <v>1</v>
      </c>
      <c r="Q1309" s="66" t="str" cm="1">
        <f t="array" aca="1" ref="Q1309" ca="1">IF(ISNUMBER(P1309),IF(P1309=100%,"CUMPLIDA",IF(AND(ISNUMBER(L1309),ISNUMBER(INDIRECT("FECHA_"&amp;$B1309,1))), IF(L1309&lt;=INDIRECT("FECHA_"&amp;$B1309,1),"INCUMPLIDA","PROCESO"), "VERIFICAR FECHA")),"SIN VALOR AVANCE")</f>
        <v>CUMPLIDA</v>
      </c>
    </row>
    <row r="1310" spans="1:17" ht="165.75">
      <c r="A1310" s="75" t="s">
        <v>938</v>
      </c>
      <c r="B1310" s="61" t="s">
        <v>1793</v>
      </c>
      <c r="C1310" s="495"/>
      <c r="D1310" s="495"/>
      <c r="E1310" s="496"/>
      <c r="F1310" s="496"/>
      <c r="G1310" s="63" t="s">
        <v>950</v>
      </c>
      <c r="H1310" s="50" t="s">
        <v>760</v>
      </c>
      <c r="I1310" s="50" t="s">
        <v>761</v>
      </c>
      <c r="J1310" s="74">
        <v>1</v>
      </c>
      <c r="K1310" s="82">
        <v>45323</v>
      </c>
      <c r="L1310" s="82">
        <v>45747</v>
      </c>
      <c r="M1310" s="211">
        <f t="shared" si="58"/>
        <v>60.571428571428569</v>
      </c>
      <c r="N1310" s="69">
        <v>1</v>
      </c>
      <c r="O1310" s="71" t="s">
        <v>2465</v>
      </c>
      <c r="P1310" s="51">
        <f t="shared" si="57"/>
        <v>1</v>
      </c>
      <c r="Q1310" s="66" t="str" cm="1">
        <f t="array" aca="1" ref="Q1310" ca="1">IF(ISNUMBER(P1310),IF(P1310=100%,"CUMPLIDA",IF(AND(ISNUMBER(L1310),ISNUMBER(INDIRECT("FECHA_"&amp;$B1310,1))), IF(L1310&lt;=INDIRECT("FECHA_"&amp;$B1310,1),"INCUMPLIDA","PROCESO"), "VERIFICAR FECHA")),"SIN VALOR AVANCE")</f>
        <v>CUMPLIDA</v>
      </c>
    </row>
    <row r="1311" spans="1:17" ht="90.75">
      <c r="A1311" s="75" t="s">
        <v>938</v>
      </c>
      <c r="B1311" s="61" t="s">
        <v>1793</v>
      </c>
      <c r="C1311" s="495"/>
      <c r="D1311" s="495"/>
      <c r="E1311" s="496"/>
      <c r="F1311" s="496"/>
      <c r="G1311" s="63" t="s">
        <v>804</v>
      </c>
      <c r="H1311" s="50" t="s">
        <v>804</v>
      </c>
      <c r="I1311" s="50" t="s">
        <v>805</v>
      </c>
      <c r="J1311" s="74">
        <v>1</v>
      </c>
      <c r="K1311" s="82">
        <v>45323</v>
      </c>
      <c r="L1311" s="82">
        <v>45747</v>
      </c>
      <c r="M1311" s="211">
        <f t="shared" si="58"/>
        <v>60.571428571428569</v>
      </c>
      <c r="N1311" s="69">
        <v>1</v>
      </c>
      <c r="O1311" s="71" t="s">
        <v>2488</v>
      </c>
      <c r="P1311" s="51">
        <f t="shared" si="57"/>
        <v>1</v>
      </c>
      <c r="Q1311" s="66" t="str" cm="1">
        <f t="array" aca="1" ref="Q1311" ca="1">IF(ISNUMBER(P1311),IF(P1311=100%,"CUMPLIDA",IF(AND(ISNUMBER(L1311),ISNUMBER(INDIRECT("FECHA_"&amp;$B1311,1))), IF(L1311&lt;=INDIRECT("FECHA_"&amp;$B1311,1),"INCUMPLIDA","PROCESO"), "VERIFICAR FECHA")),"SIN VALOR AVANCE")</f>
        <v>CUMPLIDA</v>
      </c>
    </row>
    <row r="1312" spans="1:17" ht="90.75">
      <c r="A1312" s="75" t="s">
        <v>938</v>
      </c>
      <c r="B1312" s="61" t="s">
        <v>1793</v>
      </c>
      <c r="C1312" s="495"/>
      <c r="D1312" s="495"/>
      <c r="E1312" s="496"/>
      <c r="F1312" s="496"/>
      <c r="G1312" s="63" t="s">
        <v>766</v>
      </c>
      <c r="H1312" s="50" t="s">
        <v>767</v>
      </c>
      <c r="I1312" s="50" t="s">
        <v>768</v>
      </c>
      <c r="J1312" s="74">
        <v>1</v>
      </c>
      <c r="K1312" s="82">
        <v>45231</v>
      </c>
      <c r="L1312" s="82">
        <v>45747</v>
      </c>
      <c r="M1312" s="211">
        <f t="shared" si="58"/>
        <v>73.714285714285708</v>
      </c>
      <c r="N1312" s="69">
        <v>1</v>
      </c>
      <c r="O1312" s="71" t="s">
        <v>2488</v>
      </c>
      <c r="P1312" s="51">
        <f t="shared" si="57"/>
        <v>1</v>
      </c>
      <c r="Q1312" s="66" t="str" cm="1">
        <f t="array" aca="1" ref="Q1312" ca="1">IF(ISNUMBER(P1312),IF(P1312=100%,"CUMPLIDA",IF(AND(ISNUMBER(L1312),ISNUMBER(INDIRECT("FECHA_"&amp;$B1312,1))), IF(L1312&lt;=INDIRECT("FECHA_"&amp;$B1312,1),"INCUMPLIDA","PROCESO"), "VERIFICAR FECHA")),"SIN VALOR AVANCE")</f>
        <v>CUMPLIDA</v>
      </c>
    </row>
    <row r="1313" spans="1:17" ht="165.75">
      <c r="A1313" s="75" t="s">
        <v>938</v>
      </c>
      <c r="B1313" s="61" t="s">
        <v>1793</v>
      </c>
      <c r="C1313" s="495"/>
      <c r="D1313" s="495"/>
      <c r="E1313" s="496"/>
      <c r="F1313" s="496"/>
      <c r="G1313" s="63" t="s">
        <v>769</v>
      </c>
      <c r="H1313" s="50" t="s">
        <v>769</v>
      </c>
      <c r="I1313" s="50" t="s">
        <v>2344</v>
      </c>
      <c r="J1313" s="74">
        <v>1</v>
      </c>
      <c r="K1313" s="82">
        <v>45323</v>
      </c>
      <c r="L1313" s="82">
        <v>45747</v>
      </c>
      <c r="M1313" s="211">
        <f t="shared" si="58"/>
        <v>60.571428571428569</v>
      </c>
      <c r="N1313" s="69">
        <v>1</v>
      </c>
      <c r="O1313" s="71" t="s">
        <v>2465</v>
      </c>
      <c r="P1313" s="51">
        <f t="shared" si="57"/>
        <v>1</v>
      </c>
      <c r="Q1313" s="66" t="str" cm="1">
        <f t="array" aca="1" ref="Q1313" ca="1">IF(ISNUMBER(P1313),IF(P1313=100%,"CUMPLIDA",IF(AND(ISNUMBER(L1313),ISNUMBER(INDIRECT("FECHA_"&amp;$B1313,1))), IF(L1313&lt;=INDIRECT("FECHA_"&amp;$B1313,1),"INCUMPLIDA","PROCESO"), "VERIFICAR FECHA")),"SIN VALOR AVANCE")</f>
        <v>CUMPLIDA</v>
      </c>
    </row>
    <row r="1314" spans="1:17" ht="90.75">
      <c r="A1314" s="75" t="s">
        <v>938</v>
      </c>
      <c r="B1314" s="61" t="s">
        <v>1793</v>
      </c>
      <c r="C1314" s="495"/>
      <c r="D1314" s="495"/>
      <c r="E1314" s="496"/>
      <c r="F1314" s="496"/>
      <c r="G1314" s="63" t="s">
        <v>2430</v>
      </c>
      <c r="H1314" s="50" t="s">
        <v>2430</v>
      </c>
      <c r="I1314" s="50" t="s">
        <v>771</v>
      </c>
      <c r="J1314" s="74">
        <v>1</v>
      </c>
      <c r="K1314" s="82">
        <v>45231</v>
      </c>
      <c r="L1314" s="82">
        <v>45747</v>
      </c>
      <c r="M1314" s="211">
        <f t="shared" si="58"/>
        <v>73.714285714285708</v>
      </c>
      <c r="N1314" s="69">
        <v>1</v>
      </c>
      <c r="O1314" s="71" t="s">
        <v>2488</v>
      </c>
      <c r="P1314" s="51">
        <f t="shared" si="57"/>
        <v>1</v>
      </c>
      <c r="Q1314" s="66" t="str" cm="1">
        <f t="array" aca="1" ref="Q1314" ca="1">IF(ISNUMBER(P1314),IF(P1314=100%,"CUMPLIDA",IF(AND(ISNUMBER(L1314),ISNUMBER(INDIRECT("FECHA_"&amp;$B1314,1))), IF(L1314&lt;=INDIRECT("FECHA_"&amp;$B1314,1),"INCUMPLIDA","PROCESO"), "VERIFICAR FECHA")),"SIN VALOR AVANCE")</f>
        <v>CUMPLIDA</v>
      </c>
    </row>
    <row r="1315" spans="1:17" ht="225.75">
      <c r="A1315" s="75" t="s">
        <v>938</v>
      </c>
      <c r="B1315" s="61" t="s">
        <v>1793</v>
      </c>
      <c r="C1315" s="495"/>
      <c r="D1315" s="495"/>
      <c r="E1315" s="496"/>
      <c r="F1315" s="496"/>
      <c r="G1315" s="63" t="s">
        <v>2431</v>
      </c>
      <c r="H1315" s="50" t="s">
        <v>2431</v>
      </c>
      <c r="I1315" s="50" t="s">
        <v>1073</v>
      </c>
      <c r="J1315" s="74">
        <v>1</v>
      </c>
      <c r="K1315" s="82">
        <v>45231</v>
      </c>
      <c r="L1315" s="82">
        <v>45808</v>
      </c>
      <c r="M1315" s="211">
        <f t="shared" si="58"/>
        <v>82.428571428571431</v>
      </c>
      <c r="N1315" s="69">
        <v>1</v>
      </c>
      <c r="O1315" s="71" t="s">
        <v>2631</v>
      </c>
      <c r="P1315" s="51">
        <f t="shared" ref="P1315:P1378" si="59">N1315/J1315</f>
        <v>1</v>
      </c>
      <c r="Q1315" s="66" t="str" cm="1">
        <f t="array" aca="1" ref="Q1315" ca="1">IF(ISNUMBER(P1315),IF(P1315=100%,"CUMPLIDA",IF(AND(ISNUMBER(L1315),ISNUMBER(INDIRECT("FECHA_"&amp;$B1315,1))), IF(L1315&lt;=INDIRECT("FECHA_"&amp;$B1315,1),"INCUMPLIDA","PROCESO"), "VERIFICAR FECHA")),"SIN VALOR AVANCE")</f>
        <v>CUMPLIDA</v>
      </c>
    </row>
    <row r="1316" spans="1:17" ht="180.75">
      <c r="A1316" s="75" t="s">
        <v>938</v>
      </c>
      <c r="B1316" s="61" t="s">
        <v>1793</v>
      </c>
      <c r="C1316" s="495"/>
      <c r="D1316" s="495"/>
      <c r="E1316" s="496"/>
      <c r="F1316" s="496"/>
      <c r="G1316" s="63" t="s">
        <v>169</v>
      </c>
      <c r="H1316" s="50" t="s">
        <v>775</v>
      </c>
      <c r="I1316" s="50" t="s">
        <v>776</v>
      </c>
      <c r="J1316" s="74">
        <v>10</v>
      </c>
      <c r="K1316" s="82">
        <v>45809</v>
      </c>
      <c r="L1316" s="82">
        <v>46568</v>
      </c>
      <c r="M1316" s="211">
        <f t="shared" si="58"/>
        <v>108.42857142857143</v>
      </c>
      <c r="N1316" s="69">
        <v>0</v>
      </c>
      <c r="O1316" s="71" t="s">
        <v>2467</v>
      </c>
      <c r="P1316" s="51">
        <f t="shared" si="59"/>
        <v>0</v>
      </c>
      <c r="Q1316" s="66" t="str" cm="1">
        <f t="array" aca="1" ref="Q1316" ca="1">IF(ISNUMBER(P1316),IF(P1316=100%,"CUMPLIDA",IF(AND(ISNUMBER(L1316),ISNUMBER(INDIRECT("FECHA_"&amp;$B1316,1))), IF(L1316&lt;=INDIRECT("FECHA_"&amp;$B1316,1),"INCUMPLIDA","PROCESO"), "VERIFICAR FECHA")),"SIN VALOR AVANCE")</f>
        <v>PROCESO</v>
      </c>
    </row>
    <row r="1317" spans="1:17" ht="180.75">
      <c r="A1317" s="75" t="s">
        <v>938</v>
      </c>
      <c r="B1317" s="61" t="s">
        <v>1793</v>
      </c>
      <c r="C1317" s="495"/>
      <c r="D1317" s="495"/>
      <c r="E1317" s="496"/>
      <c r="F1317" s="496"/>
      <c r="G1317" s="63" t="s">
        <v>778</v>
      </c>
      <c r="H1317" s="50" t="s">
        <v>779</v>
      </c>
      <c r="I1317" s="50" t="s">
        <v>780</v>
      </c>
      <c r="J1317" s="74">
        <v>1</v>
      </c>
      <c r="K1317" s="82">
        <v>45809</v>
      </c>
      <c r="L1317" s="82">
        <v>46568</v>
      </c>
      <c r="M1317" s="211">
        <f t="shared" si="58"/>
        <v>108.42857142857143</v>
      </c>
      <c r="N1317" s="69">
        <v>0</v>
      </c>
      <c r="O1317" s="71" t="s">
        <v>2444</v>
      </c>
      <c r="P1317" s="51">
        <f t="shared" si="59"/>
        <v>0</v>
      </c>
      <c r="Q1317" s="66" t="str" cm="1">
        <f t="array" aca="1" ref="Q1317" ca="1">IF(ISNUMBER(P1317),IF(P1317=100%,"CUMPLIDA",IF(AND(ISNUMBER(L1317),ISNUMBER(INDIRECT("FECHA_"&amp;$B1317,1))), IF(L1317&lt;=INDIRECT("FECHA_"&amp;$B1317,1),"INCUMPLIDA","PROCESO"), "VERIFICAR FECHA")),"SIN VALOR AVANCE")</f>
        <v>PROCESO</v>
      </c>
    </row>
    <row r="1318" spans="1:17" ht="300.75">
      <c r="A1318" s="75" t="s">
        <v>938</v>
      </c>
      <c r="B1318" s="61" t="s">
        <v>1793</v>
      </c>
      <c r="C1318" s="495"/>
      <c r="D1318" s="495" t="s">
        <v>2378</v>
      </c>
      <c r="E1318" s="496" t="s">
        <v>2641</v>
      </c>
      <c r="F1318" s="496" t="s">
        <v>2642</v>
      </c>
      <c r="G1318" s="63" t="s">
        <v>781</v>
      </c>
      <c r="H1318" s="50" t="s">
        <v>782</v>
      </c>
      <c r="I1318" s="50" t="s">
        <v>813</v>
      </c>
      <c r="J1318" s="74">
        <v>2</v>
      </c>
      <c r="K1318" s="82">
        <v>45809</v>
      </c>
      <c r="L1318" s="82">
        <v>46568</v>
      </c>
      <c r="M1318" s="211">
        <f t="shared" si="58"/>
        <v>108.42857142857143</v>
      </c>
      <c r="N1318" s="69">
        <v>0</v>
      </c>
      <c r="O1318" s="71" t="s">
        <v>2445</v>
      </c>
      <c r="P1318" s="51">
        <f t="shared" si="59"/>
        <v>0</v>
      </c>
      <c r="Q1318" s="66" t="str" cm="1">
        <f t="array" aca="1" ref="Q1318" ca="1">IF(ISNUMBER(P1318),IF(P1318=100%,"CUMPLIDA",IF(AND(ISNUMBER(L1318),ISNUMBER(INDIRECT("FECHA_"&amp;$B1318,1))), IF(L1318&lt;=INDIRECT("FECHA_"&amp;$B1318,1),"INCUMPLIDA","PROCESO"), "VERIFICAR FECHA")),"SIN VALOR AVANCE")</f>
        <v>PROCESO</v>
      </c>
    </row>
    <row r="1319" spans="1:17" ht="75.75">
      <c r="A1319" s="75" t="s">
        <v>938</v>
      </c>
      <c r="B1319" s="61" t="s">
        <v>1793</v>
      </c>
      <c r="C1319" s="495" t="s">
        <v>2643</v>
      </c>
      <c r="D1319" s="495" t="s">
        <v>2378</v>
      </c>
      <c r="E1319" s="496" t="s">
        <v>2644</v>
      </c>
      <c r="F1319" s="496" t="s">
        <v>2645</v>
      </c>
      <c r="G1319" s="496" t="s">
        <v>999</v>
      </c>
      <c r="H1319" s="76" t="s">
        <v>944</v>
      </c>
      <c r="I1319" s="50" t="s">
        <v>945</v>
      </c>
      <c r="J1319" s="69">
        <v>1</v>
      </c>
      <c r="K1319" s="70">
        <v>45231</v>
      </c>
      <c r="L1319" s="70">
        <v>45504</v>
      </c>
      <c r="M1319" s="211">
        <f t="shared" si="58"/>
        <v>39</v>
      </c>
      <c r="N1319" s="69">
        <v>1</v>
      </c>
      <c r="O1319" s="71" t="s">
        <v>2426</v>
      </c>
      <c r="P1319" s="51">
        <f t="shared" si="59"/>
        <v>1</v>
      </c>
      <c r="Q1319" s="66" t="str" cm="1">
        <f t="array" aca="1" ref="Q1319" ca="1">IF(ISNUMBER(P1319),IF(P1319=100%,"CUMPLIDA",IF(AND(ISNUMBER(L1319),ISNUMBER(INDIRECT("FECHA_"&amp;$B1319,1))), IF(L1319&lt;=INDIRECT("FECHA_"&amp;$B1319,1),"INCUMPLIDA","PROCESO"), "VERIFICAR FECHA")),"SIN VALOR AVANCE")</f>
        <v>CUMPLIDA</v>
      </c>
    </row>
    <row r="1320" spans="1:17" ht="330.75">
      <c r="A1320" s="75" t="s">
        <v>938</v>
      </c>
      <c r="B1320" s="61" t="s">
        <v>1793</v>
      </c>
      <c r="C1320" s="495"/>
      <c r="D1320" s="495"/>
      <c r="E1320" s="496"/>
      <c r="F1320" s="496"/>
      <c r="G1320" s="496"/>
      <c r="H1320" s="76" t="s">
        <v>947</v>
      </c>
      <c r="I1320" s="50" t="s">
        <v>948</v>
      </c>
      <c r="J1320" s="69">
        <v>1</v>
      </c>
      <c r="K1320" s="70">
        <v>45231</v>
      </c>
      <c r="L1320" s="70">
        <v>45504</v>
      </c>
      <c r="M1320" s="211">
        <f t="shared" si="58"/>
        <v>39</v>
      </c>
      <c r="N1320" s="69">
        <v>1</v>
      </c>
      <c r="O1320" s="71" t="s">
        <v>2464</v>
      </c>
      <c r="P1320" s="51">
        <f t="shared" si="59"/>
        <v>1</v>
      </c>
      <c r="Q1320" s="66" t="str" cm="1">
        <f t="array" aca="1" ref="Q1320" ca="1">IF(ISNUMBER(P1320),IF(P1320=100%,"CUMPLIDA",IF(AND(ISNUMBER(L1320),ISNUMBER(INDIRECT("FECHA_"&amp;$B1320,1))), IF(L1320&lt;=INDIRECT("FECHA_"&amp;$B1320,1),"INCUMPLIDA","PROCESO"), "VERIFICAR FECHA")),"SIN VALOR AVANCE")</f>
        <v>CUMPLIDA</v>
      </c>
    </row>
    <row r="1321" spans="1:17" ht="165.75">
      <c r="A1321" s="75" t="s">
        <v>938</v>
      </c>
      <c r="B1321" s="61" t="s">
        <v>1793</v>
      </c>
      <c r="C1321" s="495"/>
      <c r="D1321" s="495"/>
      <c r="E1321" s="496"/>
      <c r="F1321" s="496"/>
      <c r="G1321" s="63" t="s">
        <v>950</v>
      </c>
      <c r="H1321" s="50" t="s">
        <v>760</v>
      </c>
      <c r="I1321" s="50" t="s">
        <v>761</v>
      </c>
      <c r="J1321" s="74">
        <v>1</v>
      </c>
      <c r="K1321" s="82">
        <v>45323</v>
      </c>
      <c r="L1321" s="82">
        <v>45747</v>
      </c>
      <c r="M1321" s="211">
        <f t="shared" si="58"/>
        <v>60.571428571428569</v>
      </c>
      <c r="N1321" s="69">
        <v>1</v>
      </c>
      <c r="O1321" s="71" t="s">
        <v>2465</v>
      </c>
      <c r="P1321" s="51">
        <f t="shared" si="59"/>
        <v>1</v>
      </c>
      <c r="Q1321" s="66" t="str" cm="1">
        <f t="array" aca="1" ref="Q1321" ca="1">IF(ISNUMBER(P1321),IF(P1321=100%,"CUMPLIDA",IF(AND(ISNUMBER(L1321),ISNUMBER(INDIRECT("FECHA_"&amp;$B1321,1))), IF(L1321&lt;=INDIRECT("FECHA_"&amp;$B1321,1),"INCUMPLIDA","PROCESO"), "VERIFICAR FECHA")),"SIN VALOR AVANCE")</f>
        <v>CUMPLIDA</v>
      </c>
    </row>
    <row r="1322" spans="1:17" ht="75.75">
      <c r="A1322" s="75" t="s">
        <v>938</v>
      </c>
      <c r="B1322" s="61" t="s">
        <v>1793</v>
      </c>
      <c r="C1322" s="495"/>
      <c r="D1322" s="495"/>
      <c r="E1322" s="496"/>
      <c r="F1322" s="496"/>
      <c r="G1322" s="63" t="s">
        <v>804</v>
      </c>
      <c r="H1322" s="50" t="s">
        <v>804</v>
      </c>
      <c r="I1322" s="50" t="s">
        <v>805</v>
      </c>
      <c r="J1322" s="74">
        <v>1</v>
      </c>
      <c r="K1322" s="82">
        <v>45323</v>
      </c>
      <c r="L1322" s="82">
        <v>45747</v>
      </c>
      <c r="M1322" s="211">
        <f t="shared" si="58"/>
        <v>60.571428571428569</v>
      </c>
      <c r="N1322" s="69">
        <v>1</v>
      </c>
      <c r="O1322" s="71" t="s">
        <v>2539</v>
      </c>
      <c r="P1322" s="51">
        <f t="shared" si="59"/>
        <v>1</v>
      </c>
      <c r="Q1322" s="66" t="str" cm="1">
        <f t="array" aca="1" ref="Q1322" ca="1">IF(ISNUMBER(P1322),IF(P1322=100%,"CUMPLIDA",IF(AND(ISNUMBER(L1322),ISNUMBER(INDIRECT("FECHA_"&amp;$B1322,1))), IF(L1322&lt;=INDIRECT("FECHA_"&amp;$B1322,1),"INCUMPLIDA","PROCESO"), "VERIFICAR FECHA")),"SIN VALOR AVANCE")</f>
        <v>CUMPLIDA</v>
      </c>
    </row>
    <row r="1323" spans="1:17" ht="75.75">
      <c r="A1323" s="75" t="s">
        <v>938</v>
      </c>
      <c r="B1323" s="61" t="s">
        <v>1793</v>
      </c>
      <c r="C1323" s="495"/>
      <c r="D1323" s="495"/>
      <c r="E1323" s="496"/>
      <c r="F1323" s="496"/>
      <c r="G1323" s="63" t="s">
        <v>766</v>
      </c>
      <c r="H1323" s="50" t="s">
        <v>767</v>
      </c>
      <c r="I1323" s="50" t="s">
        <v>768</v>
      </c>
      <c r="J1323" s="74">
        <v>1</v>
      </c>
      <c r="K1323" s="82">
        <v>45231</v>
      </c>
      <c r="L1323" s="82">
        <v>45747</v>
      </c>
      <c r="M1323" s="211">
        <f t="shared" si="58"/>
        <v>73.714285714285708</v>
      </c>
      <c r="N1323" s="69">
        <v>1</v>
      </c>
      <c r="O1323" s="71" t="s">
        <v>2539</v>
      </c>
      <c r="P1323" s="51">
        <f t="shared" si="59"/>
        <v>1</v>
      </c>
      <c r="Q1323" s="66" t="str" cm="1">
        <f t="array" aca="1" ref="Q1323" ca="1">IF(ISNUMBER(P1323),IF(P1323=100%,"CUMPLIDA",IF(AND(ISNUMBER(L1323),ISNUMBER(INDIRECT("FECHA_"&amp;$B1323,1))), IF(L1323&lt;=INDIRECT("FECHA_"&amp;$B1323,1),"INCUMPLIDA","PROCESO"), "VERIFICAR FECHA")),"SIN VALOR AVANCE")</f>
        <v>CUMPLIDA</v>
      </c>
    </row>
    <row r="1324" spans="1:17" ht="165.75">
      <c r="A1324" s="75" t="s">
        <v>938</v>
      </c>
      <c r="B1324" s="61" t="s">
        <v>1793</v>
      </c>
      <c r="C1324" s="495"/>
      <c r="D1324" s="495"/>
      <c r="E1324" s="496"/>
      <c r="F1324" s="496"/>
      <c r="G1324" s="63" t="s">
        <v>769</v>
      </c>
      <c r="H1324" s="50" t="s">
        <v>769</v>
      </c>
      <c r="I1324" s="50" t="s">
        <v>2344</v>
      </c>
      <c r="J1324" s="74">
        <v>1</v>
      </c>
      <c r="K1324" s="82">
        <v>45323</v>
      </c>
      <c r="L1324" s="82">
        <v>45747</v>
      </c>
      <c r="M1324" s="211">
        <f t="shared" si="58"/>
        <v>60.571428571428569</v>
      </c>
      <c r="N1324" s="69">
        <v>1</v>
      </c>
      <c r="O1324" s="71" t="s">
        <v>2465</v>
      </c>
      <c r="P1324" s="51">
        <f t="shared" si="59"/>
        <v>1</v>
      </c>
      <c r="Q1324" s="66" t="str" cm="1">
        <f t="array" aca="1" ref="Q1324" ca="1">IF(ISNUMBER(P1324),IF(P1324=100%,"CUMPLIDA",IF(AND(ISNUMBER(L1324),ISNUMBER(INDIRECT("FECHA_"&amp;$B1324,1))), IF(L1324&lt;=INDIRECT("FECHA_"&amp;$B1324,1),"INCUMPLIDA","PROCESO"), "VERIFICAR FECHA")),"SIN VALOR AVANCE")</f>
        <v>CUMPLIDA</v>
      </c>
    </row>
    <row r="1325" spans="1:17" ht="75.75">
      <c r="A1325" s="75" t="s">
        <v>938</v>
      </c>
      <c r="B1325" s="61" t="s">
        <v>1793</v>
      </c>
      <c r="C1325" s="495"/>
      <c r="D1325" s="495"/>
      <c r="E1325" s="496"/>
      <c r="F1325" s="496"/>
      <c r="G1325" s="63" t="s">
        <v>2430</v>
      </c>
      <c r="H1325" s="50" t="s">
        <v>2430</v>
      </c>
      <c r="I1325" s="50" t="s">
        <v>771</v>
      </c>
      <c r="J1325" s="74">
        <v>1</v>
      </c>
      <c r="K1325" s="82">
        <v>45231</v>
      </c>
      <c r="L1325" s="82">
        <v>45747</v>
      </c>
      <c r="M1325" s="211">
        <f t="shared" si="58"/>
        <v>73.714285714285708</v>
      </c>
      <c r="N1325" s="69">
        <v>1</v>
      </c>
      <c r="O1325" s="71" t="s">
        <v>2539</v>
      </c>
      <c r="P1325" s="51">
        <f t="shared" si="59"/>
        <v>1</v>
      </c>
      <c r="Q1325" s="66" t="str" cm="1">
        <f t="array" aca="1" ref="Q1325" ca="1">IF(ISNUMBER(P1325),IF(P1325=100%,"CUMPLIDA",IF(AND(ISNUMBER(L1325),ISNUMBER(INDIRECT("FECHA_"&amp;$B1325,1))), IF(L1325&lt;=INDIRECT("FECHA_"&amp;$B1325,1),"INCUMPLIDA","PROCESO"), "VERIFICAR FECHA")),"SIN VALOR AVANCE")</f>
        <v>CUMPLIDA</v>
      </c>
    </row>
    <row r="1326" spans="1:17" ht="240.75">
      <c r="A1326" s="75" t="s">
        <v>938</v>
      </c>
      <c r="B1326" s="61" t="s">
        <v>1793</v>
      </c>
      <c r="C1326" s="495"/>
      <c r="D1326" s="495"/>
      <c r="E1326" s="496"/>
      <c r="F1326" s="496"/>
      <c r="G1326" s="63" t="s">
        <v>2431</v>
      </c>
      <c r="H1326" s="50" t="s">
        <v>2431</v>
      </c>
      <c r="I1326" s="50" t="s">
        <v>1073</v>
      </c>
      <c r="J1326" s="74">
        <v>1</v>
      </c>
      <c r="K1326" s="82">
        <v>45231</v>
      </c>
      <c r="L1326" s="82">
        <v>45808</v>
      </c>
      <c r="M1326" s="211">
        <f t="shared" si="58"/>
        <v>82.428571428571431</v>
      </c>
      <c r="N1326" s="69">
        <v>1</v>
      </c>
      <c r="O1326" s="71" t="s">
        <v>2473</v>
      </c>
      <c r="P1326" s="51">
        <f t="shared" si="59"/>
        <v>1</v>
      </c>
      <c r="Q1326" s="66" t="str" cm="1">
        <f t="array" aca="1" ref="Q1326" ca="1">IF(ISNUMBER(P1326),IF(P1326=100%,"CUMPLIDA",IF(AND(ISNUMBER(L1326),ISNUMBER(INDIRECT("FECHA_"&amp;$B1326,1))), IF(L1326&lt;=INDIRECT("FECHA_"&amp;$B1326,1),"INCUMPLIDA","PROCESO"), "VERIFICAR FECHA")),"SIN VALOR AVANCE")</f>
        <v>CUMPLIDA</v>
      </c>
    </row>
    <row r="1327" spans="1:17" ht="210.75">
      <c r="A1327" s="75" t="s">
        <v>938</v>
      </c>
      <c r="B1327" s="61" t="s">
        <v>1793</v>
      </c>
      <c r="C1327" s="495"/>
      <c r="D1327" s="495"/>
      <c r="E1327" s="496"/>
      <c r="F1327" s="496"/>
      <c r="G1327" s="63" t="s">
        <v>169</v>
      </c>
      <c r="H1327" s="50" t="s">
        <v>775</v>
      </c>
      <c r="I1327" s="50" t="s">
        <v>776</v>
      </c>
      <c r="J1327" s="74">
        <v>10</v>
      </c>
      <c r="K1327" s="82">
        <v>45809</v>
      </c>
      <c r="L1327" s="82">
        <v>46568</v>
      </c>
      <c r="M1327" s="211">
        <f t="shared" si="58"/>
        <v>108.42857142857143</v>
      </c>
      <c r="N1327" s="69">
        <v>0</v>
      </c>
      <c r="O1327" s="71" t="s">
        <v>2646</v>
      </c>
      <c r="P1327" s="51">
        <f t="shared" si="59"/>
        <v>0</v>
      </c>
      <c r="Q1327" s="66" t="str" cm="1">
        <f t="array" aca="1" ref="Q1327" ca="1">IF(ISNUMBER(P1327),IF(P1327=100%,"CUMPLIDA",IF(AND(ISNUMBER(L1327),ISNUMBER(INDIRECT("FECHA_"&amp;$B1327,1))), IF(L1327&lt;=INDIRECT("FECHA_"&amp;$B1327,1),"INCUMPLIDA","PROCESO"), "VERIFICAR FECHA")),"SIN VALOR AVANCE")</f>
        <v>PROCESO</v>
      </c>
    </row>
    <row r="1328" spans="1:17" ht="165.75">
      <c r="A1328" s="75" t="s">
        <v>938</v>
      </c>
      <c r="B1328" s="61" t="s">
        <v>1793</v>
      </c>
      <c r="C1328" s="495"/>
      <c r="D1328" s="495"/>
      <c r="E1328" s="496"/>
      <c r="F1328" s="496"/>
      <c r="G1328" s="63" t="s">
        <v>778</v>
      </c>
      <c r="H1328" s="50" t="s">
        <v>779</v>
      </c>
      <c r="I1328" s="50" t="s">
        <v>780</v>
      </c>
      <c r="J1328" s="74">
        <v>1</v>
      </c>
      <c r="K1328" s="82">
        <v>45809</v>
      </c>
      <c r="L1328" s="82">
        <v>46568</v>
      </c>
      <c r="M1328" s="211">
        <f t="shared" si="58"/>
        <v>108.42857142857143</v>
      </c>
      <c r="N1328" s="69">
        <v>0</v>
      </c>
      <c r="O1328" s="71" t="s">
        <v>2647</v>
      </c>
      <c r="P1328" s="51">
        <f t="shared" si="59"/>
        <v>0</v>
      </c>
      <c r="Q1328" s="66" t="str" cm="1">
        <f t="array" aca="1" ref="Q1328" ca="1">IF(ISNUMBER(P1328),IF(P1328=100%,"CUMPLIDA",IF(AND(ISNUMBER(L1328),ISNUMBER(INDIRECT("FECHA_"&amp;$B1328,1))), IF(L1328&lt;=INDIRECT("FECHA_"&amp;$B1328,1),"INCUMPLIDA","PROCESO"), "VERIFICAR FECHA")),"SIN VALOR AVANCE")</f>
        <v>PROCESO</v>
      </c>
    </row>
    <row r="1329" spans="1:17" ht="300.75">
      <c r="A1329" s="75" t="s">
        <v>938</v>
      </c>
      <c r="B1329" s="61" t="s">
        <v>1793</v>
      </c>
      <c r="C1329" s="495"/>
      <c r="D1329" s="495" t="s">
        <v>2378</v>
      </c>
      <c r="E1329" s="496" t="s">
        <v>2644</v>
      </c>
      <c r="F1329" s="496" t="s">
        <v>2645</v>
      </c>
      <c r="G1329" s="63" t="s">
        <v>781</v>
      </c>
      <c r="H1329" s="50" t="s">
        <v>782</v>
      </c>
      <c r="I1329" s="50" t="s">
        <v>813</v>
      </c>
      <c r="J1329" s="74">
        <v>2</v>
      </c>
      <c r="K1329" s="82">
        <v>45809</v>
      </c>
      <c r="L1329" s="82">
        <v>46568</v>
      </c>
      <c r="M1329" s="211">
        <f t="shared" si="58"/>
        <v>108.42857142857143</v>
      </c>
      <c r="N1329" s="69">
        <v>0</v>
      </c>
      <c r="O1329" s="71" t="s">
        <v>2445</v>
      </c>
      <c r="P1329" s="51">
        <f t="shared" si="59"/>
        <v>0</v>
      </c>
      <c r="Q1329" s="66" t="str" cm="1">
        <f t="array" aca="1" ref="Q1329" ca="1">IF(ISNUMBER(P1329),IF(P1329=100%,"CUMPLIDA",IF(AND(ISNUMBER(L1329),ISNUMBER(INDIRECT("FECHA_"&amp;$B1329,1))), IF(L1329&lt;=INDIRECT("FECHA_"&amp;$B1329,1),"INCUMPLIDA","PROCESO"), "VERIFICAR FECHA")),"SIN VALOR AVANCE")</f>
        <v>PROCESO</v>
      </c>
    </row>
    <row r="1330" spans="1:17" ht="105.75">
      <c r="A1330" s="75" t="s">
        <v>938</v>
      </c>
      <c r="B1330" s="61" t="s">
        <v>1793</v>
      </c>
      <c r="C1330" s="495" t="s">
        <v>2648</v>
      </c>
      <c r="D1330" s="495" t="s">
        <v>2378</v>
      </c>
      <c r="E1330" s="496" t="s">
        <v>2649</v>
      </c>
      <c r="F1330" s="496" t="s">
        <v>2650</v>
      </c>
      <c r="G1330" s="63" t="s">
        <v>2651</v>
      </c>
      <c r="H1330" s="50" t="s">
        <v>2652</v>
      </c>
      <c r="I1330" s="50" t="s">
        <v>2653</v>
      </c>
      <c r="J1330" s="69">
        <v>2</v>
      </c>
      <c r="K1330" s="70">
        <v>44378</v>
      </c>
      <c r="L1330" s="70">
        <v>44561</v>
      </c>
      <c r="M1330" s="211">
        <f t="shared" si="58"/>
        <v>26.142857142857142</v>
      </c>
      <c r="N1330" s="69">
        <v>2</v>
      </c>
      <c r="O1330" s="50" t="s">
        <v>2654</v>
      </c>
      <c r="P1330" s="51">
        <f t="shared" si="59"/>
        <v>1</v>
      </c>
      <c r="Q1330" s="66" t="str" cm="1">
        <f t="array" aca="1" ref="Q1330" ca="1">IF(ISNUMBER(P1330),IF(P1330=100%,"CUMPLIDA",IF(AND(ISNUMBER(L1330),ISNUMBER(INDIRECT("FECHA_"&amp;$B1330,1))), IF(L1330&lt;=INDIRECT("FECHA_"&amp;$B1330,1),"INCUMPLIDA","PROCESO"), "VERIFICAR FECHA")),"SIN VALOR AVANCE")</f>
        <v>CUMPLIDA</v>
      </c>
    </row>
    <row r="1331" spans="1:17" ht="255.75">
      <c r="A1331" s="75" t="s">
        <v>938</v>
      </c>
      <c r="B1331" s="61" t="s">
        <v>1793</v>
      </c>
      <c r="C1331" s="495"/>
      <c r="D1331" s="495" t="s">
        <v>2378</v>
      </c>
      <c r="E1331" s="496" t="s">
        <v>2649</v>
      </c>
      <c r="F1331" s="496" t="s">
        <v>2650</v>
      </c>
      <c r="G1331" s="63" t="s">
        <v>2651</v>
      </c>
      <c r="H1331" s="50" t="s">
        <v>2655</v>
      </c>
      <c r="I1331" s="50" t="s">
        <v>2656</v>
      </c>
      <c r="J1331" s="69">
        <v>2</v>
      </c>
      <c r="K1331" s="70">
        <v>45292</v>
      </c>
      <c r="L1331" s="70">
        <v>46203</v>
      </c>
      <c r="M1331" s="211">
        <f t="shared" si="58"/>
        <v>130.14285714285714</v>
      </c>
      <c r="N1331" s="69">
        <v>0.8</v>
      </c>
      <c r="O1331" s="71" t="s">
        <v>2657</v>
      </c>
      <c r="P1331" s="51">
        <f t="shared" si="59"/>
        <v>0.4</v>
      </c>
      <c r="Q1331" s="66" t="str" cm="1">
        <f t="array" aca="1" ref="Q1331" ca="1">IF(ISNUMBER(P1331),IF(P1331=100%,"CUMPLIDA",IF(AND(ISNUMBER(L1331),ISNUMBER(INDIRECT("FECHA_"&amp;$B1331,1))), IF(L1331&lt;=INDIRECT("FECHA_"&amp;$B1331,1),"INCUMPLIDA","PROCESO"), "VERIFICAR FECHA")),"SIN VALOR AVANCE")</f>
        <v>PROCESO</v>
      </c>
    </row>
    <row r="1332" spans="1:17" ht="75.75">
      <c r="A1332" s="75" t="s">
        <v>938</v>
      </c>
      <c r="B1332" s="61" t="s">
        <v>1793</v>
      </c>
      <c r="C1332" s="495" t="s">
        <v>2658</v>
      </c>
      <c r="D1332" s="495" t="s">
        <v>2378</v>
      </c>
      <c r="E1332" s="496" t="s">
        <v>2659</v>
      </c>
      <c r="F1332" s="496" t="s">
        <v>2660</v>
      </c>
      <c r="G1332" s="496" t="s">
        <v>999</v>
      </c>
      <c r="H1332" s="76" t="s">
        <v>944</v>
      </c>
      <c r="I1332" s="50" t="s">
        <v>945</v>
      </c>
      <c r="J1332" s="69">
        <v>1</v>
      </c>
      <c r="K1332" s="70">
        <v>45231</v>
      </c>
      <c r="L1332" s="70">
        <v>45504</v>
      </c>
      <c r="M1332" s="211">
        <f t="shared" si="58"/>
        <v>39</v>
      </c>
      <c r="N1332" s="69">
        <v>1</v>
      </c>
      <c r="O1332" s="71" t="s">
        <v>2426</v>
      </c>
      <c r="P1332" s="51">
        <f t="shared" si="59"/>
        <v>1</v>
      </c>
      <c r="Q1332" s="66" t="str" cm="1">
        <f t="array" aca="1" ref="Q1332" ca="1">IF(ISNUMBER(P1332),IF(P1332=100%,"CUMPLIDA",IF(AND(ISNUMBER(L1332),ISNUMBER(INDIRECT("FECHA_"&amp;$B1332,1))), IF(L1332&lt;=INDIRECT("FECHA_"&amp;$B1332,1),"INCUMPLIDA","PROCESO"), "VERIFICAR FECHA")),"SIN VALOR AVANCE")</f>
        <v>CUMPLIDA</v>
      </c>
    </row>
    <row r="1333" spans="1:17" ht="330.75">
      <c r="A1333" s="75" t="s">
        <v>938</v>
      </c>
      <c r="B1333" s="61" t="s">
        <v>1793</v>
      </c>
      <c r="C1333" s="495"/>
      <c r="D1333" s="495"/>
      <c r="E1333" s="496"/>
      <c r="F1333" s="496"/>
      <c r="G1333" s="496"/>
      <c r="H1333" s="76" t="s">
        <v>947</v>
      </c>
      <c r="I1333" s="50" t="s">
        <v>948</v>
      </c>
      <c r="J1333" s="69">
        <v>1</v>
      </c>
      <c r="K1333" s="70">
        <v>45231</v>
      </c>
      <c r="L1333" s="70">
        <v>45504</v>
      </c>
      <c r="M1333" s="211">
        <f t="shared" si="58"/>
        <v>39</v>
      </c>
      <c r="N1333" s="69">
        <v>1</v>
      </c>
      <c r="O1333" s="71" t="s">
        <v>2464</v>
      </c>
      <c r="P1333" s="51">
        <f t="shared" si="59"/>
        <v>1</v>
      </c>
      <c r="Q1333" s="66" t="str" cm="1">
        <f t="array" aca="1" ref="Q1333" ca="1">IF(ISNUMBER(P1333),IF(P1333=100%,"CUMPLIDA",IF(AND(ISNUMBER(L1333),ISNUMBER(INDIRECT("FECHA_"&amp;$B1333,1))), IF(L1333&lt;=INDIRECT("FECHA_"&amp;$B1333,1),"INCUMPLIDA","PROCESO"), "VERIFICAR FECHA")),"SIN VALOR AVANCE")</f>
        <v>CUMPLIDA</v>
      </c>
    </row>
    <row r="1334" spans="1:17" ht="165.75">
      <c r="A1334" s="75" t="s">
        <v>938</v>
      </c>
      <c r="B1334" s="61" t="s">
        <v>1793</v>
      </c>
      <c r="C1334" s="495"/>
      <c r="D1334" s="495"/>
      <c r="E1334" s="496"/>
      <c r="F1334" s="496"/>
      <c r="G1334" s="63" t="s">
        <v>950</v>
      </c>
      <c r="H1334" s="50" t="s">
        <v>760</v>
      </c>
      <c r="I1334" s="50" t="s">
        <v>761</v>
      </c>
      <c r="J1334" s="74">
        <v>1</v>
      </c>
      <c r="K1334" s="82">
        <v>45323</v>
      </c>
      <c r="L1334" s="82">
        <v>45747</v>
      </c>
      <c r="M1334" s="211">
        <f t="shared" si="58"/>
        <v>60.571428571428569</v>
      </c>
      <c r="N1334" s="69">
        <v>1</v>
      </c>
      <c r="O1334" s="71" t="s">
        <v>2465</v>
      </c>
      <c r="P1334" s="51">
        <f t="shared" si="59"/>
        <v>1</v>
      </c>
      <c r="Q1334" s="66" t="str" cm="1">
        <f t="array" aca="1" ref="Q1334" ca="1">IF(ISNUMBER(P1334),IF(P1334=100%,"CUMPLIDA",IF(AND(ISNUMBER(L1334),ISNUMBER(INDIRECT("FECHA_"&amp;$B1334,1))), IF(L1334&lt;=INDIRECT("FECHA_"&amp;$B1334,1),"INCUMPLIDA","PROCESO"), "VERIFICAR FECHA")),"SIN VALOR AVANCE")</f>
        <v>CUMPLIDA</v>
      </c>
    </row>
    <row r="1335" spans="1:17" ht="90.75">
      <c r="A1335" s="75" t="s">
        <v>938</v>
      </c>
      <c r="B1335" s="61" t="s">
        <v>1793</v>
      </c>
      <c r="C1335" s="495"/>
      <c r="D1335" s="495"/>
      <c r="E1335" s="496"/>
      <c r="F1335" s="496"/>
      <c r="G1335" s="63" t="s">
        <v>804</v>
      </c>
      <c r="H1335" s="50" t="s">
        <v>804</v>
      </c>
      <c r="I1335" s="50" t="s">
        <v>805</v>
      </c>
      <c r="J1335" s="74">
        <v>1</v>
      </c>
      <c r="K1335" s="82">
        <v>45323</v>
      </c>
      <c r="L1335" s="82">
        <v>45747</v>
      </c>
      <c r="M1335" s="211">
        <f t="shared" si="58"/>
        <v>60.571428571428569</v>
      </c>
      <c r="N1335" s="69">
        <v>1</v>
      </c>
      <c r="O1335" s="71" t="s">
        <v>2488</v>
      </c>
      <c r="P1335" s="51">
        <f t="shared" si="59"/>
        <v>1</v>
      </c>
      <c r="Q1335" s="66" t="str" cm="1">
        <f t="array" aca="1" ref="Q1335" ca="1">IF(ISNUMBER(P1335),IF(P1335=100%,"CUMPLIDA",IF(AND(ISNUMBER(L1335),ISNUMBER(INDIRECT("FECHA_"&amp;$B1335,1))), IF(L1335&lt;=INDIRECT("FECHA_"&amp;$B1335,1),"INCUMPLIDA","PROCESO"), "VERIFICAR FECHA")),"SIN VALOR AVANCE")</f>
        <v>CUMPLIDA</v>
      </c>
    </row>
    <row r="1336" spans="1:17" ht="90.75">
      <c r="A1336" s="75" t="s">
        <v>938</v>
      </c>
      <c r="B1336" s="61" t="s">
        <v>1793</v>
      </c>
      <c r="C1336" s="495"/>
      <c r="D1336" s="495"/>
      <c r="E1336" s="496"/>
      <c r="F1336" s="496"/>
      <c r="G1336" s="63" t="s">
        <v>766</v>
      </c>
      <c r="H1336" s="50" t="s">
        <v>767</v>
      </c>
      <c r="I1336" s="50" t="s">
        <v>768</v>
      </c>
      <c r="J1336" s="74">
        <v>1</v>
      </c>
      <c r="K1336" s="82">
        <v>45231</v>
      </c>
      <c r="L1336" s="82">
        <v>45747</v>
      </c>
      <c r="M1336" s="211">
        <f t="shared" si="58"/>
        <v>73.714285714285708</v>
      </c>
      <c r="N1336" s="69">
        <v>1</v>
      </c>
      <c r="O1336" s="71" t="s">
        <v>2488</v>
      </c>
      <c r="P1336" s="51">
        <f t="shared" si="59"/>
        <v>1</v>
      </c>
      <c r="Q1336" s="66" t="str" cm="1">
        <f t="array" aca="1" ref="Q1336" ca="1">IF(ISNUMBER(P1336),IF(P1336=100%,"CUMPLIDA",IF(AND(ISNUMBER(L1336),ISNUMBER(INDIRECT("FECHA_"&amp;$B1336,1))), IF(L1336&lt;=INDIRECT("FECHA_"&amp;$B1336,1),"INCUMPLIDA","PROCESO"), "VERIFICAR FECHA")),"SIN VALOR AVANCE")</f>
        <v>CUMPLIDA</v>
      </c>
    </row>
    <row r="1337" spans="1:17" ht="165.75">
      <c r="A1337" s="75" t="s">
        <v>938</v>
      </c>
      <c r="B1337" s="61" t="s">
        <v>1793</v>
      </c>
      <c r="C1337" s="495"/>
      <c r="D1337" s="495"/>
      <c r="E1337" s="496"/>
      <c r="F1337" s="496"/>
      <c r="G1337" s="63" t="s">
        <v>769</v>
      </c>
      <c r="H1337" s="50" t="s">
        <v>769</v>
      </c>
      <c r="I1337" s="50" t="s">
        <v>2344</v>
      </c>
      <c r="J1337" s="74">
        <v>1</v>
      </c>
      <c r="K1337" s="82">
        <v>45323</v>
      </c>
      <c r="L1337" s="82">
        <v>45747</v>
      </c>
      <c r="M1337" s="211">
        <f t="shared" si="58"/>
        <v>60.571428571428569</v>
      </c>
      <c r="N1337" s="69">
        <v>1</v>
      </c>
      <c r="O1337" s="71" t="s">
        <v>2465</v>
      </c>
      <c r="P1337" s="51">
        <f t="shared" si="59"/>
        <v>1</v>
      </c>
      <c r="Q1337" s="66" t="str" cm="1">
        <f t="array" aca="1" ref="Q1337" ca="1">IF(ISNUMBER(P1337),IF(P1337=100%,"CUMPLIDA",IF(AND(ISNUMBER(L1337),ISNUMBER(INDIRECT("FECHA_"&amp;$B1337,1))), IF(L1337&lt;=INDIRECT("FECHA_"&amp;$B1337,1),"INCUMPLIDA","PROCESO"), "VERIFICAR FECHA")),"SIN VALOR AVANCE")</f>
        <v>CUMPLIDA</v>
      </c>
    </row>
    <row r="1338" spans="1:17" ht="90.75">
      <c r="A1338" s="75" t="s">
        <v>938</v>
      </c>
      <c r="B1338" s="61" t="s">
        <v>1793</v>
      </c>
      <c r="C1338" s="495"/>
      <c r="D1338" s="495"/>
      <c r="E1338" s="496"/>
      <c r="F1338" s="496"/>
      <c r="G1338" s="63" t="s">
        <v>2430</v>
      </c>
      <c r="H1338" s="50" t="s">
        <v>2430</v>
      </c>
      <c r="I1338" s="50" t="s">
        <v>771</v>
      </c>
      <c r="J1338" s="74">
        <v>1</v>
      </c>
      <c r="K1338" s="82">
        <v>45231</v>
      </c>
      <c r="L1338" s="82">
        <v>45747</v>
      </c>
      <c r="M1338" s="211">
        <f t="shared" si="58"/>
        <v>73.714285714285708</v>
      </c>
      <c r="N1338" s="69">
        <v>1</v>
      </c>
      <c r="O1338" s="71" t="s">
        <v>2488</v>
      </c>
      <c r="P1338" s="51">
        <f t="shared" si="59"/>
        <v>1</v>
      </c>
      <c r="Q1338" s="66" t="str" cm="1">
        <f t="array" aca="1" ref="Q1338" ca="1">IF(ISNUMBER(P1338),IF(P1338=100%,"CUMPLIDA",IF(AND(ISNUMBER(L1338),ISNUMBER(INDIRECT("FECHA_"&amp;$B1338,1))), IF(L1338&lt;=INDIRECT("FECHA_"&amp;$B1338,1),"INCUMPLIDA","PROCESO"), "VERIFICAR FECHA")),"SIN VALOR AVANCE")</f>
        <v>CUMPLIDA</v>
      </c>
    </row>
    <row r="1339" spans="1:17" ht="255.75">
      <c r="A1339" s="75" t="s">
        <v>938</v>
      </c>
      <c r="B1339" s="61" t="s">
        <v>1793</v>
      </c>
      <c r="C1339" s="495"/>
      <c r="D1339" s="495"/>
      <c r="E1339" s="496"/>
      <c r="F1339" s="496"/>
      <c r="G1339" s="63" t="s">
        <v>2431</v>
      </c>
      <c r="H1339" s="50" t="s">
        <v>2431</v>
      </c>
      <c r="I1339" s="50" t="s">
        <v>1073</v>
      </c>
      <c r="J1339" s="74">
        <v>1</v>
      </c>
      <c r="K1339" s="82">
        <v>45231</v>
      </c>
      <c r="L1339" s="82">
        <v>45808</v>
      </c>
      <c r="M1339" s="211">
        <f t="shared" si="58"/>
        <v>82.428571428571431</v>
      </c>
      <c r="N1339" s="69">
        <v>1</v>
      </c>
      <c r="O1339" s="71" t="s">
        <v>2442</v>
      </c>
      <c r="P1339" s="51">
        <f t="shared" si="59"/>
        <v>1</v>
      </c>
      <c r="Q1339" s="66" t="str" cm="1">
        <f t="array" aca="1" ref="Q1339" ca="1">IF(ISNUMBER(P1339),IF(P1339=100%,"CUMPLIDA",IF(AND(ISNUMBER(L1339),ISNUMBER(INDIRECT("FECHA_"&amp;$B1339,1))), IF(L1339&lt;=INDIRECT("FECHA_"&amp;$B1339,1),"INCUMPLIDA","PROCESO"), "VERIFICAR FECHA")),"SIN VALOR AVANCE")</f>
        <v>CUMPLIDA</v>
      </c>
    </row>
    <row r="1340" spans="1:17" ht="180.75">
      <c r="A1340" s="75" t="s">
        <v>938</v>
      </c>
      <c r="B1340" s="61" t="s">
        <v>1793</v>
      </c>
      <c r="C1340" s="495"/>
      <c r="D1340" s="495"/>
      <c r="E1340" s="496"/>
      <c r="F1340" s="496"/>
      <c r="G1340" s="63" t="s">
        <v>169</v>
      </c>
      <c r="H1340" s="50" t="s">
        <v>775</v>
      </c>
      <c r="I1340" s="50" t="s">
        <v>776</v>
      </c>
      <c r="J1340" s="74">
        <v>10</v>
      </c>
      <c r="K1340" s="82">
        <v>45809</v>
      </c>
      <c r="L1340" s="82">
        <v>46568</v>
      </c>
      <c r="M1340" s="211">
        <f t="shared" si="58"/>
        <v>108.42857142857143</v>
      </c>
      <c r="N1340" s="69">
        <v>0</v>
      </c>
      <c r="O1340" s="71" t="s">
        <v>2467</v>
      </c>
      <c r="P1340" s="51">
        <f t="shared" si="59"/>
        <v>0</v>
      </c>
      <c r="Q1340" s="66" t="str" cm="1">
        <f t="array" aca="1" ref="Q1340" ca="1">IF(ISNUMBER(P1340),IF(P1340=100%,"CUMPLIDA",IF(AND(ISNUMBER(L1340),ISNUMBER(INDIRECT("FECHA_"&amp;$B1340,1))), IF(L1340&lt;=INDIRECT("FECHA_"&amp;$B1340,1),"INCUMPLIDA","PROCESO"), "VERIFICAR FECHA")),"SIN VALOR AVANCE")</f>
        <v>PROCESO</v>
      </c>
    </row>
    <row r="1341" spans="1:17" ht="180.75">
      <c r="A1341" s="75" t="s">
        <v>938</v>
      </c>
      <c r="B1341" s="61" t="s">
        <v>1793</v>
      </c>
      <c r="C1341" s="495"/>
      <c r="D1341" s="495"/>
      <c r="E1341" s="496"/>
      <c r="F1341" s="496"/>
      <c r="G1341" s="63" t="s">
        <v>778</v>
      </c>
      <c r="H1341" s="50" t="s">
        <v>779</v>
      </c>
      <c r="I1341" s="50" t="s">
        <v>780</v>
      </c>
      <c r="J1341" s="74">
        <v>1</v>
      </c>
      <c r="K1341" s="82">
        <v>45809</v>
      </c>
      <c r="L1341" s="82">
        <v>46568</v>
      </c>
      <c r="M1341" s="211">
        <f t="shared" si="58"/>
        <v>108.42857142857143</v>
      </c>
      <c r="N1341" s="69">
        <v>0</v>
      </c>
      <c r="O1341" s="71" t="s">
        <v>2444</v>
      </c>
      <c r="P1341" s="51">
        <f t="shared" si="59"/>
        <v>0</v>
      </c>
      <c r="Q1341" s="66" t="str" cm="1">
        <f t="array" aca="1" ref="Q1341" ca="1">IF(ISNUMBER(P1341),IF(P1341=100%,"CUMPLIDA",IF(AND(ISNUMBER(L1341),ISNUMBER(INDIRECT("FECHA_"&amp;$B1341,1))), IF(L1341&lt;=INDIRECT("FECHA_"&amp;$B1341,1),"INCUMPLIDA","PROCESO"), "VERIFICAR FECHA")),"SIN VALOR AVANCE")</f>
        <v>PROCESO</v>
      </c>
    </row>
    <row r="1342" spans="1:17" ht="300.75">
      <c r="A1342" s="75" t="s">
        <v>938</v>
      </c>
      <c r="B1342" s="61" t="s">
        <v>1793</v>
      </c>
      <c r="C1342" s="495"/>
      <c r="D1342" s="495" t="s">
        <v>2378</v>
      </c>
      <c r="E1342" s="496" t="s">
        <v>2659</v>
      </c>
      <c r="F1342" s="496" t="s">
        <v>2660</v>
      </c>
      <c r="G1342" s="63" t="s">
        <v>781</v>
      </c>
      <c r="H1342" s="50" t="s">
        <v>782</v>
      </c>
      <c r="I1342" s="50" t="s">
        <v>813</v>
      </c>
      <c r="J1342" s="74">
        <v>2</v>
      </c>
      <c r="K1342" s="82">
        <v>45809</v>
      </c>
      <c r="L1342" s="82">
        <v>46568</v>
      </c>
      <c r="M1342" s="211">
        <f t="shared" si="58"/>
        <v>108.42857142857143</v>
      </c>
      <c r="N1342" s="69">
        <v>0</v>
      </c>
      <c r="O1342" s="71" t="s">
        <v>2445</v>
      </c>
      <c r="P1342" s="51">
        <f t="shared" si="59"/>
        <v>0</v>
      </c>
      <c r="Q1342" s="66" t="str" cm="1">
        <f t="array" aca="1" ref="Q1342" ca="1">IF(ISNUMBER(P1342),IF(P1342=100%,"CUMPLIDA",IF(AND(ISNUMBER(L1342),ISNUMBER(INDIRECT("FECHA_"&amp;$B1342,1))), IF(L1342&lt;=INDIRECT("FECHA_"&amp;$B1342,1),"INCUMPLIDA","PROCESO"), "VERIFICAR FECHA")),"SIN VALOR AVANCE")</f>
        <v>PROCESO</v>
      </c>
    </row>
    <row r="1343" spans="1:17" ht="210.75">
      <c r="A1343" s="75" t="s">
        <v>938</v>
      </c>
      <c r="B1343" s="61" t="s">
        <v>1793</v>
      </c>
      <c r="C1343" s="495" t="s">
        <v>2661</v>
      </c>
      <c r="D1343" s="495" t="s">
        <v>2662</v>
      </c>
      <c r="E1343" s="501" t="s">
        <v>2663</v>
      </c>
      <c r="F1343" s="496" t="s">
        <v>2664</v>
      </c>
      <c r="G1343" s="496" t="s">
        <v>1065</v>
      </c>
      <c r="H1343" s="50" t="s">
        <v>2665</v>
      </c>
      <c r="I1343" s="50" t="s">
        <v>1018</v>
      </c>
      <c r="J1343" s="69">
        <v>1</v>
      </c>
      <c r="K1343" s="70">
        <v>44743</v>
      </c>
      <c r="L1343" s="70">
        <v>44834</v>
      </c>
      <c r="M1343" s="211">
        <f t="shared" si="58"/>
        <v>13</v>
      </c>
      <c r="N1343" s="69">
        <v>1</v>
      </c>
      <c r="O1343" s="50" t="s">
        <v>2666</v>
      </c>
      <c r="P1343" s="51">
        <f t="shared" si="59"/>
        <v>1</v>
      </c>
      <c r="Q1343" s="66" t="str" cm="1">
        <f t="array" aca="1" ref="Q1343" ca="1">IF(ISNUMBER(P1343),IF(P1343=100%,"CUMPLIDA",IF(AND(ISNUMBER(L1343),ISNUMBER(INDIRECT("FECHA_"&amp;$B1343,1))), IF(L1343&lt;=INDIRECT("FECHA_"&amp;$B1343,1),"INCUMPLIDA","PROCESO"), "VERIFICAR FECHA")),"SIN VALOR AVANCE")</f>
        <v>CUMPLIDA</v>
      </c>
    </row>
    <row r="1344" spans="1:17" ht="330.75">
      <c r="A1344" s="75" t="s">
        <v>938</v>
      </c>
      <c r="B1344" s="61" t="s">
        <v>1793</v>
      </c>
      <c r="C1344" s="495"/>
      <c r="D1344" s="495"/>
      <c r="E1344" s="501"/>
      <c r="F1344" s="496"/>
      <c r="G1344" s="496"/>
      <c r="H1344" s="50" t="s">
        <v>2667</v>
      </c>
      <c r="I1344" s="50" t="s">
        <v>1066</v>
      </c>
      <c r="J1344" s="64">
        <v>1</v>
      </c>
      <c r="K1344" s="70">
        <v>45078</v>
      </c>
      <c r="L1344" s="70">
        <v>46081</v>
      </c>
      <c r="M1344" s="211">
        <f t="shared" si="58"/>
        <v>143.28571428571428</v>
      </c>
      <c r="N1344" s="64">
        <v>0.7</v>
      </c>
      <c r="O1344" s="50" t="s">
        <v>2668</v>
      </c>
      <c r="P1344" s="51">
        <f t="shared" si="59"/>
        <v>0.7</v>
      </c>
      <c r="Q1344" s="66" t="str" cm="1">
        <f t="array" aca="1" ref="Q1344" ca="1">IF(ISNUMBER(P1344),IF(P1344=100%,"CUMPLIDA",IF(AND(ISNUMBER(L1344),ISNUMBER(INDIRECT("FECHA_"&amp;$B1344,1))), IF(L1344&lt;=INDIRECT("FECHA_"&amp;$B1344,1),"INCUMPLIDA","PROCESO"), "VERIFICAR FECHA")),"SIN VALOR AVANCE")</f>
        <v>PROCESO</v>
      </c>
    </row>
    <row r="1345" spans="1:17" ht="75.75">
      <c r="A1345" s="75" t="s">
        <v>938</v>
      </c>
      <c r="B1345" s="61" t="s">
        <v>1793</v>
      </c>
      <c r="C1345" s="495" t="s">
        <v>2661</v>
      </c>
      <c r="D1345" s="495" t="s">
        <v>2669</v>
      </c>
      <c r="E1345" s="496" t="s">
        <v>2670</v>
      </c>
      <c r="F1345" s="501" t="s">
        <v>2671</v>
      </c>
      <c r="G1345" s="496" t="s">
        <v>999</v>
      </c>
      <c r="H1345" s="76" t="s">
        <v>944</v>
      </c>
      <c r="I1345" s="50" t="s">
        <v>945</v>
      </c>
      <c r="J1345" s="69">
        <v>1</v>
      </c>
      <c r="K1345" s="70">
        <v>45231</v>
      </c>
      <c r="L1345" s="70">
        <v>45504</v>
      </c>
      <c r="M1345" s="211">
        <f t="shared" si="58"/>
        <v>39</v>
      </c>
      <c r="N1345" s="69">
        <v>1</v>
      </c>
      <c r="O1345" s="71" t="s">
        <v>2426</v>
      </c>
      <c r="P1345" s="51">
        <f t="shared" si="59"/>
        <v>1</v>
      </c>
      <c r="Q1345" s="66" t="str" cm="1">
        <f t="array" aca="1" ref="Q1345" ca="1">IF(ISNUMBER(P1345),IF(P1345=100%,"CUMPLIDA",IF(AND(ISNUMBER(L1345),ISNUMBER(INDIRECT("FECHA_"&amp;$B1345,1))), IF(L1345&lt;=INDIRECT("FECHA_"&amp;$B1345,1),"INCUMPLIDA","PROCESO"), "VERIFICAR FECHA")),"SIN VALOR AVANCE")</f>
        <v>CUMPLIDA</v>
      </c>
    </row>
    <row r="1346" spans="1:17" ht="330.75">
      <c r="A1346" s="75" t="s">
        <v>938</v>
      </c>
      <c r="B1346" s="61" t="s">
        <v>1793</v>
      </c>
      <c r="C1346" s="495"/>
      <c r="D1346" s="495"/>
      <c r="E1346" s="496"/>
      <c r="F1346" s="501"/>
      <c r="G1346" s="496"/>
      <c r="H1346" s="76" t="s">
        <v>947</v>
      </c>
      <c r="I1346" s="50" t="s">
        <v>948</v>
      </c>
      <c r="J1346" s="69">
        <v>1</v>
      </c>
      <c r="K1346" s="70">
        <v>45231</v>
      </c>
      <c r="L1346" s="70">
        <v>45504</v>
      </c>
      <c r="M1346" s="211">
        <f t="shared" si="58"/>
        <v>39</v>
      </c>
      <c r="N1346" s="69">
        <v>1</v>
      </c>
      <c r="O1346" s="71" t="s">
        <v>2464</v>
      </c>
      <c r="P1346" s="51">
        <f t="shared" si="59"/>
        <v>1</v>
      </c>
      <c r="Q1346" s="66" t="str" cm="1">
        <f t="array" aca="1" ref="Q1346" ca="1">IF(ISNUMBER(P1346),IF(P1346=100%,"CUMPLIDA",IF(AND(ISNUMBER(L1346),ISNUMBER(INDIRECT("FECHA_"&amp;$B1346,1))), IF(L1346&lt;=INDIRECT("FECHA_"&amp;$B1346,1),"INCUMPLIDA","PROCESO"), "VERIFICAR FECHA")),"SIN VALOR AVANCE")</f>
        <v>CUMPLIDA</v>
      </c>
    </row>
    <row r="1347" spans="1:17" ht="165.75">
      <c r="A1347" s="75" t="s">
        <v>938</v>
      </c>
      <c r="B1347" s="61" t="s">
        <v>1793</v>
      </c>
      <c r="C1347" s="495"/>
      <c r="D1347" s="495"/>
      <c r="E1347" s="496"/>
      <c r="F1347" s="501"/>
      <c r="G1347" s="63" t="s">
        <v>950</v>
      </c>
      <c r="H1347" s="50" t="s">
        <v>760</v>
      </c>
      <c r="I1347" s="50" t="s">
        <v>761</v>
      </c>
      <c r="J1347" s="74">
        <v>1</v>
      </c>
      <c r="K1347" s="82">
        <v>45323</v>
      </c>
      <c r="L1347" s="82">
        <v>45747</v>
      </c>
      <c r="M1347" s="211">
        <f t="shared" si="58"/>
        <v>60.571428571428569</v>
      </c>
      <c r="N1347" s="69">
        <v>1</v>
      </c>
      <c r="O1347" s="71" t="s">
        <v>2465</v>
      </c>
      <c r="P1347" s="51">
        <f t="shared" si="59"/>
        <v>1</v>
      </c>
      <c r="Q1347" s="66" t="str" cm="1">
        <f t="array" aca="1" ref="Q1347" ca="1">IF(ISNUMBER(P1347),IF(P1347=100%,"CUMPLIDA",IF(AND(ISNUMBER(L1347),ISNUMBER(INDIRECT("FECHA_"&amp;$B1347,1))), IF(L1347&lt;=INDIRECT("FECHA_"&amp;$B1347,1),"INCUMPLIDA","PROCESO"), "VERIFICAR FECHA")),"SIN VALOR AVANCE")</f>
        <v>CUMPLIDA</v>
      </c>
    </row>
    <row r="1348" spans="1:17" ht="90.75">
      <c r="A1348" s="75" t="s">
        <v>938</v>
      </c>
      <c r="B1348" s="61" t="s">
        <v>1793</v>
      </c>
      <c r="C1348" s="495"/>
      <c r="D1348" s="495"/>
      <c r="E1348" s="496"/>
      <c r="F1348" s="501"/>
      <c r="G1348" s="63" t="s">
        <v>804</v>
      </c>
      <c r="H1348" s="50" t="s">
        <v>804</v>
      </c>
      <c r="I1348" s="50" t="s">
        <v>805</v>
      </c>
      <c r="J1348" s="74">
        <v>1</v>
      </c>
      <c r="K1348" s="82">
        <v>45323</v>
      </c>
      <c r="L1348" s="82">
        <v>45747</v>
      </c>
      <c r="M1348" s="211">
        <f t="shared" si="58"/>
        <v>60.571428571428569</v>
      </c>
      <c r="N1348" s="69">
        <v>1</v>
      </c>
      <c r="O1348" s="71" t="s">
        <v>2488</v>
      </c>
      <c r="P1348" s="51">
        <f t="shared" si="59"/>
        <v>1</v>
      </c>
      <c r="Q1348" s="66" t="str" cm="1">
        <f t="array" aca="1" ref="Q1348" ca="1">IF(ISNUMBER(P1348),IF(P1348=100%,"CUMPLIDA",IF(AND(ISNUMBER(L1348),ISNUMBER(INDIRECT("FECHA_"&amp;$B1348,1))), IF(L1348&lt;=INDIRECT("FECHA_"&amp;$B1348,1),"INCUMPLIDA","PROCESO"), "VERIFICAR FECHA")),"SIN VALOR AVANCE")</f>
        <v>CUMPLIDA</v>
      </c>
    </row>
    <row r="1349" spans="1:17" ht="90.75">
      <c r="A1349" s="75" t="s">
        <v>938</v>
      </c>
      <c r="B1349" s="61" t="s">
        <v>1793</v>
      </c>
      <c r="C1349" s="495"/>
      <c r="D1349" s="495"/>
      <c r="E1349" s="496"/>
      <c r="F1349" s="501"/>
      <c r="G1349" s="63" t="s">
        <v>766</v>
      </c>
      <c r="H1349" s="50" t="s">
        <v>767</v>
      </c>
      <c r="I1349" s="50" t="s">
        <v>768</v>
      </c>
      <c r="J1349" s="74">
        <v>1</v>
      </c>
      <c r="K1349" s="82">
        <v>45231</v>
      </c>
      <c r="L1349" s="82">
        <v>45747</v>
      </c>
      <c r="M1349" s="211">
        <f t="shared" si="58"/>
        <v>73.714285714285708</v>
      </c>
      <c r="N1349" s="69">
        <v>1</v>
      </c>
      <c r="O1349" s="71" t="s">
        <v>2488</v>
      </c>
      <c r="P1349" s="51">
        <f t="shared" si="59"/>
        <v>1</v>
      </c>
      <c r="Q1349" s="66" t="str" cm="1">
        <f t="array" aca="1" ref="Q1349" ca="1">IF(ISNUMBER(P1349),IF(P1349=100%,"CUMPLIDA",IF(AND(ISNUMBER(L1349),ISNUMBER(INDIRECT("FECHA_"&amp;$B1349,1))), IF(L1349&lt;=INDIRECT("FECHA_"&amp;$B1349,1),"INCUMPLIDA","PROCESO"), "VERIFICAR FECHA")),"SIN VALOR AVANCE")</f>
        <v>CUMPLIDA</v>
      </c>
    </row>
    <row r="1350" spans="1:17" ht="165.75">
      <c r="A1350" s="75" t="s">
        <v>938</v>
      </c>
      <c r="B1350" s="61" t="s">
        <v>1793</v>
      </c>
      <c r="C1350" s="495"/>
      <c r="D1350" s="495"/>
      <c r="E1350" s="496"/>
      <c r="F1350" s="501"/>
      <c r="G1350" s="63" t="s">
        <v>769</v>
      </c>
      <c r="H1350" s="50" t="s">
        <v>769</v>
      </c>
      <c r="I1350" s="50" t="s">
        <v>2344</v>
      </c>
      <c r="J1350" s="74">
        <v>1</v>
      </c>
      <c r="K1350" s="82">
        <v>45323</v>
      </c>
      <c r="L1350" s="82">
        <v>45747</v>
      </c>
      <c r="M1350" s="211">
        <f t="shared" si="58"/>
        <v>60.571428571428569</v>
      </c>
      <c r="N1350" s="69">
        <v>1</v>
      </c>
      <c r="O1350" s="71" t="s">
        <v>2465</v>
      </c>
      <c r="P1350" s="51">
        <f t="shared" si="59"/>
        <v>1</v>
      </c>
      <c r="Q1350" s="66" t="str" cm="1">
        <f t="array" aca="1" ref="Q1350" ca="1">IF(ISNUMBER(P1350),IF(P1350=100%,"CUMPLIDA",IF(AND(ISNUMBER(L1350),ISNUMBER(INDIRECT("FECHA_"&amp;$B1350,1))), IF(L1350&lt;=INDIRECT("FECHA_"&amp;$B1350,1),"INCUMPLIDA","PROCESO"), "VERIFICAR FECHA")),"SIN VALOR AVANCE")</f>
        <v>CUMPLIDA</v>
      </c>
    </row>
    <row r="1351" spans="1:17" ht="90.75">
      <c r="A1351" s="75" t="s">
        <v>938</v>
      </c>
      <c r="B1351" s="61" t="s">
        <v>1793</v>
      </c>
      <c r="C1351" s="495"/>
      <c r="D1351" s="495"/>
      <c r="E1351" s="496"/>
      <c r="F1351" s="501"/>
      <c r="G1351" s="63" t="s">
        <v>2430</v>
      </c>
      <c r="H1351" s="50" t="s">
        <v>2430</v>
      </c>
      <c r="I1351" s="50" t="s">
        <v>771</v>
      </c>
      <c r="J1351" s="74">
        <v>1</v>
      </c>
      <c r="K1351" s="82">
        <v>45231</v>
      </c>
      <c r="L1351" s="82">
        <v>45747</v>
      </c>
      <c r="M1351" s="211">
        <f t="shared" si="58"/>
        <v>73.714285714285708</v>
      </c>
      <c r="N1351" s="69">
        <v>1</v>
      </c>
      <c r="O1351" s="71" t="s">
        <v>2488</v>
      </c>
      <c r="P1351" s="51">
        <f t="shared" si="59"/>
        <v>1</v>
      </c>
      <c r="Q1351" s="66" t="str" cm="1">
        <f t="array" aca="1" ref="Q1351" ca="1">IF(ISNUMBER(P1351),IF(P1351=100%,"CUMPLIDA",IF(AND(ISNUMBER(L1351),ISNUMBER(INDIRECT("FECHA_"&amp;$B1351,1))), IF(L1351&lt;=INDIRECT("FECHA_"&amp;$B1351,1),"INCUMPLIDA","PROCESO"), "VERIFICAR FECHA")),"SIN VALOR AVANCE")</f>
        <v>CUMPLIDA</v>
      </c>
    </row>
    <row r="1352" spans="1:17" ht="225.75">
      <c r="A1352" s="75" t="s">
        <v>938</v>
      </c>
      <c r="B1352" s="61" t="s">
        <v>1793</v>
      </c>
      <c r="C1352" s="495"/>
      <c r="D1352" s="495"/>
      <c r="E1352" s="496"/>
      <c r="F1352" s="501"/>
      <c r="G1352" s="63" t="s">
        <v>2431</v>
      </c>
      <c r="H1352" s="50" t="s">
        <v>2431</v>
      </c>
      <c r="I1352" s="50" t="s">
        <v>1073</v>
      </c>
      <c r="J1352" s="74">
        <v>1</v>
      </c>
      <c r="K1352" s="82">
        <v>45231</v>
      </c>
      <c r="L1352" s="82">
        <v>45808</v>
      </c>
      <c r="M1352" s="211">
        <f t="shared" si="58"/>
        <v>82.428571428571431</v>
      </c>
      <c r="N1352" s="69">
        <v>1</v>
      </c>
      <c r="O1352" s="71" t="s">
        <v>2427</v>
      </c>
      <c r="P1352" s="51">
        <f t="shared" si="59"/>
        <v>1</v>
      </c>
      <c r="Q1352" s="66" t="str" cm="1">
        <f t="array" aca="1" ref="Q1352" ca="1">IF(ISNUMBER(P1352),IF(P1352=100%,"CUMPLIDA",IF(AND(ISNUMBER(L1352),ISNUMBER(INDIRECT("FECHA_"&amp;$B1352,1))), IF(L1352&lt;=INDIRECT("FECHA_"&amp;$B1352,1),"INCUMPLIDA","PROCESO"), "VERIFICAR FECHA")),"SIN VALOR AVANCE")</f>
        <v>CUMPLIDA</v>
      </c>
    </row>
    <row r="1353" spans="1:17" ht="180.75">
      <c r="A1353" s="75" t="s">
        <v>938</v>
      </c>
      <c r="B1353" s="61" t="s">
        <v>1793</v>
      </c>
      <c r="C1353" s="495"/>
      <c r="D1353" s="495"/>
      <c r="E1353" s="496"/>
      <c r="F1353" s="501"/>
      <c r="G1353" s="63" t="s">
        <v>169</v>
      </c>
      <c r="H1353" s="50" t="s">
        <v>775</v>
      </c>
      <c r="I1353" s="50" t="s">
        <v>776</v>
      </c>
      <c r="J1353" s="74">
        <v>7</v>
      </c>
      <c r="K1353" s="82">
        <v>46024</v>
      </c>
      <c r="L1353" s="82">
        <v>46660</v>
      </c>
      <c r="M1353" s="211">
        <f t="shared" si="58"/>
        <v>90.857142857142861</v>
      </c>
      <c r="N1353" s="69">
        <v>0</v>
      </c>
      <c r="O1353" s="71" t="s">
        <v>2467</v>
      </c>
      <c r="P1353" s="51">
        <f t="shared" si="59"/>
        <v>0</v>
      </c>
      <c r="Q1353" s="66" t="str" cm="1">
        <f t="array" aca="1" ref="Q1353" ca="1">IF(ISNUMBER(P1353),IF(P1353=100%,"CUMPLIDA",IF(AND(ISNUMBER(L1353),ISNUMBER(INDIRECT("FECHA_"&amp;$B1353,1))), IF(L1353&lt;=INDIRECT("FECHA_"&amp;$B1353,1),"INCUMPLIDA","PROCESO"), "VERIFICAR FECHA")),"SIN VALOR AVANCE")</f>
        <v>PROCESO</v>
      </c>
    </row>
    <row r="1354" spans="1:17" ht="150.75">
      <c r="A1354" s="75" t="s">
        <v>938</v>
      </c>
      <c r="B1354" s="61" t="s">
        <v>1793</v>
      </c>
      <c r="C1354" s="495"/>
      <c r="D1354" s="495"/>
      <c r="E1354" s="496"/>
      <c r="F1354" s="501"/>
      <c r="G1354" s="63" t="s">
        <v>778</v>
      </c>
      <c r="H1354" s="50" t="s">
        <v>779</v>
      </c>
      <c r="I1354" s="50" t="s">
        <v>780</v>
      </c>
      <c r="J1354" s="74">
        <v>1</v>
      </c>
      <c r="K1354" s="82">
        <v>46024</v>
      </c>
      <c r="L1354" s="82">
        <v>46660</v>
      </c>
      <c r="M1354" s="211">
        <f t="shared" si="58"/>
        <v>90.857142857142861</v>
      </c>
      <c r="N1354" s="69">
        <v>0</v>
      </c>
      <c r="O1354" s="71" t="s">
        <v>2533</v>
      </c>
      <c r="P1354" s="51">
        <f t="shared" si="59"/>
        <v>0</v>
      </c>
      <c r="Q1354" s="66" t="str" cm="1">
        <f t="array" aca="1" ref="Q1354" ca="1">IF(ISNUMBER(P1354),IF(P1354=100%,"CUMPLIDA",IF(AND(ISNUMBER(L1354),ISNUMBER(INDIRECT("FECHA_"&amp;$B1354,1))), IF(L1354&lt;=INDIRECT("FECHA_"&amp;$B1354,1),"INCUMPLIDA","PROCESO"), "VERIFICAR FECHA")),"SIN VALOR AVANCE")</f>
        <v>PROCESO</v>
      </c>
    </row>
    <row r="1355" spans="1:17" ht="300.75">
      <c r="A1355" s="75" t="s">
        <v>938</v>
      </c>
      <c r="B1355" s="61" t="s">
        <v>1793</v>
      </c>
      <c r="C1355" s="495"/>
      <c r="D1355" s="495"/>
      <c r="E1355" s="496"/>
      <c r="F1355" s="501"/>
      <c r="G1355" s="63" t="s">
        <v>781</v>
      </c>
      <c r="H1355" s="50" t="s">
        <v>782</v>
      </c>
      <c r="I1355" s="50" t="s">
        <v>813</v>
      </c>
      <c r="J1355" s="74">
        <v>2</v>
      </c>
      <c r="K1355" s="82">
        <v>46024</v>
      </c>
      <c r="L1355" s="82">
        <v>46660</v>
      </c>
      <c r="M1355" s="211">
        <f t="shared" si="58"/>
        <v>90.857142857142861</v>
      </c>
      <c r="N1355" s="69">
        <v>0</v>
      </c>
      <c r="O1355" s="71" t="s">
        <v>2445</v>
      </c>
      <c r="P1355" s="51">
        <f t="shared" si="59"/>
        <v>0</v>
      </c>
      <c r="Q1355" s="66" t="str" cm="1">
        <f t="array" aca="1" ref="Q1355" ca="1">IF(ISNUMBER(P1355),IF(P1355=100%,"CUMPLIDA",IF(AND(ISNUMBER(L1355),ISNUMBER(INDIRECT("FECHA_"&amp;$B1355,1))), IF(L1355&lt;=INDIRECT("FECHA_"&amp;$B1355,1),"INCUMPLIDA","PROCESO"), "VERIFICAR FECHA")),"SIN VALOR AVANCE")</f>
        <v>PROCESO</v>
      </c>
    </row>
    <row r="1356" spans="1:17" ht="135.75">
      <c r="A1356" s="75" t="s">
        <v>938</v>
      </c>
      <c r="B1356" s="61" t="s">
        <v>1793</v>
      </c>
      <c r="C1356" s="495" t="s">
        <v>2672</v>
      </c>
      <c r="D1356" s="495" t="s">
        <v>2238</v>
      </c>
      <c r="E1356" s="496" t="s">
        <v>2673</v>
      </c>
      <c r="F1356" s="496" t="s">
        <v>2674</v>
      </c>
      <c r="G1356" s="63" t="s">
        <v>2675</v>
      </c>
      <c r="H1356" s="50" t="s">
        <v>2676</v>
      </c>
      <c r="I1356" s="50" t="s">
        <v>2677</v>
      </c>
      <c r="J1356" s="74">
        <v>3</v>
      </c>
      <c r="K1356" s="70">
        <v>44958</v>
      </c>
      <c r="L1356" s="70">
        <v>45016</v>
      </c>
      <c r="M1356" s="211">
        <f t="shared" si="58"/>
        <v>8.2857142857142865</v>
      </c>
      <c r="N1356" s="69">
        <v>3</v>
      </c>
      <c r="O1356" s="50" t="s">
        <v>2678</v>
      </c>
      <c r="P1356" s="51">
        <f t="shared" si="59"/>
        <v>1</v>
      </c>
      <c r="Q1356" s="66" t="str" cm="1">
        <f t="array" aca="1" ref="Q1356" ca="1">IF(ISNUMBER(P1356),IF(P1356=100%,"CUMPLIDA",IF(AND(ISNUMBER(L1356),ISNUMBER(INDIRECT("FECHA_"&amp;$B1356,1))), IF(L1356&lt;=INDIRECT("FECHA_"&amp;$B1356,1),"INCUMPLIDA","PROCESO"), "VERIFICAR FECHA")),"SIN VALOR AVANCE")</f>
        <v>CUMPLIDA</v>
      </c>
    </row>
    <row r="1357" spans="1:17" ht="180.75">
      <c r="A1357" s="75" t="s">
        <v>938</v>
      </c>
      <c r="B1357" s="61" t="s">
        <v>1793</v>
      </c>
      <c r="C1357" s="495" t="s">
        <v>2672</v>
      </c>
      <c r="D1357" s="495" t="s">
        <v>2238</v>
      </c>
      <c r="E1357" s="496"/>
      <c r="F1357" s="496" t="s">
        <v>2674</v>
      </c>
      <c r="G1357" s="63" t="s">
        <v>2679</v>
      </c>
      <c r="H1357" s="50" t="s">
        <v>2680</v>
      </c>
      <c r="I1357" s="50" t="s">
        <v>2681</v>
      </c>
      <c r="J1357" s="74">
        <v>3</v>
      </c>
      <c r="K1357" s="70">
        <v>44958</v>
      </c>
      <c r="L1357" s="70">
        <v>45323</v>
      </c>
      <c r="M1357" s="211">
        <f t="shared" si="58"/>
        <v>52.142857142857146</v>
      </c>
      <c r="N1357" s="69">
        <v>3</v>
      </c>
      <c r="O1357" s="50" t="s">
        <v>2682</v>
      </c>
      <c r="P1357" s="51">
        <f t="shared" si="59"/>
        <v>1</v>
      </c>
      <c r="Q1357" s="66" t="str" cm="1">
        <f t="array" aca="1" ref="Q1357" ca="1">IF(ISNUMBER(P1357),IF(P1357=100%,"CUMPLIDA",IF(AND(ISNUMBER(L1357),ISNUMBER(INDIRECT("FECHA_"&amp;$B1357,1))), IF(L1357&lt;=INDIRECT("FECHA_"&amp;$B1357,1),"INCUMPLIDA","PROCESO"), "VERIFICAR FECHA")),"SIN VALOR AVANCE")</f>
        <v>CUMPLIDA</v>
      </c>
    </row>
    <row r="1358" spans="1:17" ht="75.75">
      <c r="A1358" s="75" t="s">
        <v>938</v>
      </c>
      <c r="B1358" s="61" t="s">
        <v>1793</v>
      </c>
      <c r="C1358" s="495"/>
      <c r="D1358" s="495"/>
      <c r="E1358" s="496"/>
      <c r="F1358" s="496" t="s">
        <v>2674</v>
      </c>
      <c r="G1358" s="496" t="s">
        <v>2683</v>
      </c>
      <c r="H1358" s="76" t="s">
        <v>944</v>
      </c>
      <c r="I1358" s="50" t="s">
        <v>945</v>
      </c>
      <c r="J1358" s="74">
        <v>1</v>
      </c>
      <c r="K1358" s="70">
        <v>45231</v>
      </c>
      <c r="L1358" s="70">
        <v>45504</v>
      </c>
      <c r="M1358" s="211">
        <f t="shared" si="58"/>
        <v>39</v>
      </c>
      <c r="N1358" s="69">
        <v>1</v>
      </c>
      <c r="O1358" s="71" t="s">
        <v>2426</v>
      </c>
      <c r="P1358" s="51">
        <f t="shared" si="59"/>
        <v>1</v>
      </c>
      <c r="Q1358" s="66" t="str" cm="1">
        <f t="array" aca="1" ref="Q1358" ca="1">IF(ISNUMBER(P1358),IF(P1358=100%,"CUMPLIDA",IF(AND(ISNUMBER(L1358),ISNUMBER(INDIRECT("FECHA_"&amp;$B1358,1))), IF(L1358&lt;=INDIRECT("FECHA_"&amp;$B1358,1),"INCUMPLIDA","PROCESO"), "VERIFICAR FECHA")),"SIN VALOR AVANCE")</f>
        <v>CUMPLIDA</v>
      </c>
    </row>
    <row r="1359" spans="1:17" ht="225.75">
      <c r="A1359" s="75" t="s">
        <v>938</v>
      </c>
      <c r="B1359" s="61" t="s">
        <v>1793</v>
      </c>
      <c r="C1359" s="495"/>
      <c r="D1359" s="495"/>
      <c r="E1359" s="496"/>
      <c r="F1359" s="496" t="s">
        <v>2674</v>
      </c>
      <c r="G1359" s="496"/>
      <c r="H1359" s="76" t="s">
        <v>947</v>
      </c>
      <c r="I1359" s="50" t="s">
        <v>948</v>
      </c>
      <c r="J1359" s="74">
        <v>1</v>
      </c>
      <c r="K1359" s="70">
        <v>45231</v>
      </c>
      <c r="L1359" s="70">
        <v>45504</v>
      </c>
      <c r="M1359" s="211">
        <f t="shared" si="58"/>
        <v>39</v>
      </c>
      <c r="N1359" s="69">
        <v>1</v>
      </c>
      <c r="O1359" s="71" t="s">
        <v>2684</v>
      </c>
      <c r="P1359" s="51">
        <f t="shared" si="59"/>
        <v>1</v>
      </c>
      <c r="Q1359" s="66" t="str" cm="1">
        <f t="array" aca="1" ref="Q1359" ca="1">IF(ISNUMBER(P1359),IF(P1359=100%,"CUMPLIDA",IF(AND(ISNUMBER(L1359),ISNUMBER(INDIRECT("FECHA_"&amp;$B1359,1))), IF(L1359&lt;=INDIRECT("FECHA_"&amp;$B1359,1),"INCUMPLIDA","PROCESO"), "VERIFICAR FECHA")),"SIN VALOR AVANCE")</f>
        <v>CUMPLIDA</v>
      </c>
    </row>
    <row r="1360" spans="1:17" ht="150.75">
      <c r="A1360" s="75" t="s">
        <v>938</v>
      </c>
      <c r="B1360" s="61" t="s">
        <v>1793</v>
      </c>
      <c r="C1360" s="495"/>
      <c r="D1360" s="495"/>
      <c r="E1360" s="496"/>
      <c r="F1360" s="496" t="s">
        <v>2674</v>
      </c>
      <c r="G1360" s="63" t="s">
        <v>950</v>
      </c>
      <c r="H1360" s="50" t="s">
        <v>760</v>
      </c>
      <c r="I1360" s="50" t="s">
        <v>761</v>
      </c>
      <c r="J1360" s="74">
        <v>1</v>
      </c>
      <c r="K1360" s="82">
        <v>45323</v>
      </c>
      <c r="L1360" s="82">
        <v>45747</v>
      </c>
      <c r="M1360" s="211">
        <f t="shared" si="58"/>
        <v>60.571428571428569</v>
      </c>
      <c r="N1360" s="69">
        <v>1</v>
      </c>
      <c r="O1360" s="71" t="s">
        <v>2685</v>
      </c>
      <c r="P1360" s="51">
        <f t="shared" si="59"/>
        <v>1</v>
      </c>
      <c r="Q1360" s="66" t="str" cm="1">
        <f t="array" aca="1" ref="Q1360" ca="1">IF(ISNUMBER(P1360),IF(P1360=100%,"CUMPLIDA",IF(AND(ISNUMBER(L1360),ISNUMBER(INDIRECT("FECHA_"&amp;$B1360,1))), IF(L1360&lt;=INDIRECT("FECHA_"&amp;$B1360,1),"INCUMPLIDA","PROCESO"), "VERIFICAR FECHA")),"SIN VALOR AVANCE")</f>
        <v>CUMPLIDA</v>
      </c>
    </row>
    <row r="1361" spans="1:17" ht="75.75">
      <c r="A1361" s="75" t="s">
        <v>938</v>
      </c>
      <c r="B1361" s="61" t="s">
        <v>1793</v>
      </c>
      <c r="C1361" s="495" t="s">
        <v>2672</v>
      </c>
      <c r="D1361" s="495" t="s">
        <v>2238</v>
      </c>
      <c r="E1361" s="496"/>
      <c r="F1361" s="496" t="s">
        <v>2674</v>
      </c>
      <c r="G1361" s="63" t="s">
        <v>804</v>
      </c>
      <c r="H1361" s="50" t="s">
        <v>804</v>
      </c>
      <c r="I1361" s="50" t="s">
        <v>805</v>
      </c>
      <c r="J1361" s="74">
        <v>1</v>
      </c>
      <c r="K1361" s="82">
        <v>45323</v>
      </c>
      <c r="L1361" s="82">
        <v>45747</v>
      </c>
      <c r="M1361" s="211">
        <f t="shared" si="58"/>
        <v>60.571428571428569</v>
      </c>
      <c r="N1361" s="69">
        <v>1</v>
      </c>
      <c r="O1361" s="71" t="s">
        <v>2521</v>
      </c>
      <c r="P1361" s="51">
        <f t="shared" si="59"/>
        <v>1</v>
      </c>
      <c r="Q1361" s="66" t="str" cm="1">
        <f t="array" aca="1" ref="Q1361" ca="1">IF(ISNUMBER(P1361),IF(P1361=100%,"CUMPLIDA",IF(AND(ISNUMBER(L1361),ISNUMBER(INDIRECT("FECHA_"&amp;$B1361,1))), IF(L1361&lt;=INDIRECT("FECHA_"&amp;$B1361,1),"INCUMPLIDA","PROCESO"), "VERIFICAR FECHA")),"SIN VALOR AVANCE")</f>
        <v>CUMPLIDA</v>
      </c>
    </row>
    <row r="1362" spans="1:17" ht="75.75">
      <c r="A1362" s="75" t="s">
        <v>938</v>
      </c>
      <c r="B1362" s="61" t="s">
        <v>1793</v>
      </c>
      <c r="C1362" s="495" t="s">
        <v>2672</v>
      </c>
      <c r="D1362" s="495" t="s">
        <v>2238</v>
      </c>
      <c r="E1362" s="496"/>
      <c r="F1362" s="496" t="s">
        <v>2674</v>
      </c>
      <c r="G1362" s="63" t="s">
        <v>766</v>
      </c>
      <c r="H1362" s="50" t="s">
        <v>767</v>
      </c>
      <c r="I1362" s="50" t="s">
        <v>768</v>
      </c>
      <c r="J1362" s="74">
        <v>1</v>
      </c>
      <c r="K1362" s="82">
        <v>45231</v>
      </c>
      <c r="L1362" s="82">
        <v>45747</v>
      </c>
      <c r="M1362" s="211">
        <f t="shared" si="58"/>
        <v>73.714285714285708</v>
      </c>
      <c r="N1362" s="69">
        <v>1</v>
      </c>
      <c r="O1362" s="71" t="s">
        <v>2521</v>
      </c>
      <c r="P1362" s="51">
        <f t="shared" si="59"/>
        <v>1</v>
      </c>
      <c r="Q1362" s="66" t="str" cm="1">
        <f t="array" aca="1" ref="Q1362" ca="1">IF(ISNUMBER(P1362),IF(P1362=100%,"CUMPLIDA",IF(AND(ISNUMBER(L1362),ISNUMBER(INDIRECT("FECHA_"&amp;$B1362,1))), IF(L1362&lt;=INDIRECT("FECHA_"&amp;$B1362,1),"INCUMPLIDA","PROCESO"), "VERIFICAR FECHA")),"SIN VALOR AVANCE")</f>
        <v>CUMPLIDA</v>
      </c>
    </row>
    <row r="1363" spans="1:17" ht="150.75">
      <c r="A1363" s="75" t="s">
        <v>938</v>
      </c>
      <c r="B1363" s="61" t="s">
        <v>1793</v>
      </c>
      <c r="C1363" s="495"/>
      <c r="D1363" s="495"/>
      <c r="E1363" s="496"/>
      <c r="F1363" s="496" t="s">
        <v>2674</v>
      </c>
      <c r="G1363" s="63" t="s">
        <v>769</v>
      </c>
      <c r="H1363" s="50" t="s">
        <v>769</v>
      </c>
      <c r="I1363" s="50" t="s">
        <v>2344</v>
      </c>
      <c r="J1363" s="74">
        <v>1</v>
      </c>
      <c r="K1363" s="82">
        <v>45323</v>
      </c>
      <c r="L1363" s="82">
        <v>45747</v>
      </c>
      <c r="M1363" s="211">
        <f t="shared" si="58"/>
        <v>60.571428571428569</v>
      </c>
      <c r="N1363" s="69">
        <v>1</v>
      </c>
      <c r="O1363" s="71" t="s">
        <v>2685</v>
      </c>
      <c r="P1363" s="51">
        <f t="shared" si="59"/>
        <v>1</v>
      </c>
      <c r="Q1363" s="66" t="str" cm="1">
        <f t="array" aca="1" ref="Q1363" ca="1">IF(ISNUMBER(P1363),IF(P1363=100%,"CUMPLIDA",IF(AND(ISNUMBER(L1363),ISNUMBER(INDIRECT("FECHA_"&amp;$B1363,1))), IF(L1363&lt;=INDIRECT("FECHA_"&amp;$B1363,1),"INCUMPLIDA","PROCESO"), "VERIFICAR FECHA")),"SIN VALOR AVANCE")</f>
        <v>CUMPLIDA</v>
      </c>
    </row>
    <row r="1364" spans="1:17" ht="75.75">
      <c r="A1364" s="75" t="s">
        <v>938</v>
      </c>
      <c r="B1364" s="61" t="s">
        <v>1793</v>
      </c>
      <c r="C1364" s="495"/>
      <c r="D1364" s="495"/>
      <c r="E1364" s="496"/>
      <c r="F1364" s="496" t="s">
        <v>2674</v>
      </c>
      <c r="G1364" s="63" t="s">
        <v>2430</v>
      </c>
      <c r="H1364" s="50" t="s">
        <v>2430</v>
      </c>
      <c r="I1364" s="50" t="s">
        <v>771</v>
      </c>
      <c r="J1364" s="74">
        <v>1</v>
      </c>
      <c r="K1364" s="82">
        <v>45231</v>
      </c>
      <c r="L1364" s="82">
        <v>45747</v>
      </c>
      <c r="M1364" s="211">
        <f t="shared" ref="M1364:M1427" si="60">(L1364-K1364)/7</f>
        <v>73.714285714285708</v>
      </c>
      <c r="N1364" s="69">
        <v>1</v>
      </c>
      <c r="O1364" s="71" t="s">
        <v>2521</v>
      </c>
      <c r="P1364" s="51">
        <f t="shared" si="59"/>
        <v>1</v>
      </c>
      <c r="Q1364" s="66" t="str" cm="1">
        <f t="array" aca="1" ref="Q1364" ca="1">IF(ISNUMBER(P1364),IF(P1364=100%,"CUMPLIDA",IF(AND(ISNUMBER(L1364),ISNUMBER(INDIRECT("FECHA_"&amp;$B1364,1))), IF(L1364&lt;=INDIRECT("FECHA_"&amp;$B1364,1),"INCUMPLIDA","PROCESO"), "VERIFICAR FECHA")),"SIN VALOR AVANCE")</f>
        <v>CUMPLIDA</v>
      </c>
    </row>
    <row r="1365" spans="1:17" ht="225.75">
      <c r="A1365" s="75" t="s">
        <v>938</v>
      </c>
      <c r="B1365" s="61" t="s">
        <v>1793</v>
      </c>
      <c r="C1365" s="495"/>
      <c r="D1365" s="495"/>
      <c r="E1365" s="496"/>
      <c r="F1365" s="496" t="s">
        <v>2674</v>
      </c>
      <c r="G1365" s="63" t="s">
        <v>2431</v>
      </c>
      <c r="H1365" s="50" t="s">
        <v>2431</v>
      </c>
      <c r="I1365" s="50" t="s">
        <v>1073</v>
      </c>
      <c r="J1365" s="74">
        <v>1</v>
      </c>
      <c r="K1365" s="82">
        <v>45231</v>
      </c>
      <c r="L1365" s="82">
        <v>45808</v>
      </c>
      <c r="M1365" s="211">
        <f t="shared" si="60"/>
        <v>82.428571428571431</v>
      </c>
      <c r="N1365" s="69">
        <v>1</v>
      </c>
      <c r="O1365" s="71" t="s">
        <v>2684</v>
      </c>
      <c r="P1365" s="51">
        <f t="shared" si="59"/>
        <v>1</v>
      </c>
      <c r="Q1365" s="66" t="str" cm="1">
        <f t="array" aca="1" ref="Q1365" ca="1">IF(ISNUMBER(P1365),IF(P1365=100%,"CUMPLIDA",IF(AND(ISNUMBER(L1365),ISNUMBER(INDIRECT("FECHA_"&amp;$B1365,1))), IF(L1365&lt;=INDIRECT("FECHA_"&amp;$B1365,1),"INCUMPLIDA","PROCESO"), "VERIFICAR FECHA")),"SIN VALOR AVANCE")</f>
        <v>CUMPLIDA</v>
      </c>
    </row>
    <row r="1366" spans="1:17" ht="75.75">
      <c r="A1366" s="75" t="s">
        <v>938</v>
      </c>
      <c r="B1366" s="61" t="s">
        <v>1793</v>
      </c>
      <c r="C1366" s="495"/>
      <c r="D1366" s="495"/>
      <c r="E1366" s="496"/>
      <c r="F1366" s="496" t="s">
        <v>2674</v>
      </c>
      <c r="G1366" s="63" t="s">
        <v>169</v>
      </c>
      <c r="H1366" s="50" t="s">
        <v>775</v>
      </c>
      <c r="I1366" s="50" t="s">
        <v>776</v>
      </c>
      <c r="J1366" s="74">
        <v>7</v>
      </c>
      <c r="K1366" s="82">
        <v>46024</v>
      </c>
      <c r="L1366" s="82">
        <v>46660</v>
      </c>
      <c r="M1366" s="211">
        <f t="shared" si="60"/>
        <v>90.857142857142861</v>
      </c>
      <c r="N1366" s="69">
        <v>0</v>
      </c>
      <c r="O1366" s="71" t="s">
        <v>2521</v>
      </c>
      <c r="P1366" s="51">
        <f t="shared" si="59"/>
        <v>0</v>
      </c>
      <c r="Q1366" s="66" t="str" cm="1">
        <f t="array" aca="1" ref="Q1366" ca="1">IF(ISNUMBER(P1366),IF(P1366=100%,"CUMPLIDA",IF(AND(ISNUMBER(L1366),ISNUMBER(INDIRECT("FECHA_"&amp;$B1366,1))), IF(L1366&lt;=INDIRECT("FECHA_"&amp;$B1366,1),"INCUMPLIDA","PROCESO"), "VERIFICAR FECHA")),"SIN VALOR AVANCE")</f>
        <v>PROCESO</v>
      </c>
    </row>
    <row r="1367" spans="1:17" ht="150.75">
      <c r="A1367" s="75" t="s">
        <v>938</v>
      </c>
      <c r="B1367" s="61" t="s">
        <v>1793</v>
      </c>
      <c r="C1367" s="495"/>
      <c r="D1367" s="495"/>
      <c r="E1367" s="496"/>
      <c r="F1367" s="496" t="s">
        <v>2674</v>
      </c>
      <c r="G1367" s="63" t="s">
        <v>778</v>
      </c>
      <c r="H1367" s="50" t="s">
        <v>779</v>
      </c>
      <c r="I1367" s="50" t="s">
        <v>780</v>
      </c>
      <c r="J1367" s="74">
        <v>1</v>
      </c>
      <c r="K1367" s="82">
        <v>46024</v>
      </c>
      <c r="L1367" s="82">
        <v>46660</v>
      </c>
      <c r="M1367" s="211">
        <f t="shared" si="60"/>
        <v>90.857142857142861</v>
      </c>
      <c r="N1367" s="69">
        <v>0</v>
      </c>
      <c r="O1367" s="71" t="s">
        <v>2685</v>
      </c>
      <c r="P1367" s="51">
        <f t="shared" si="59"/>
        <v>0</v>
      </c>
      <c r="Q1367" s="66" t="str" cm="1">
        <f t="array" aca="1" ref="Q1367" ca="1">IF(ISNUMBER(P1367),IF(P1367=100%,"CUMPLIDA",IF(AND(ISNUMBER(L1367),ISNUMBER(INDIRECT("FECHA_"&amp;$B1367,1))), IF(L1367&lt;=INDIRECT("FECHA_"&amp;$B1367,1),"INCUMPLIDA","PROCESO"), "VERIFICAR FECHA")),"SIN VALOR AVANCE")</f>
        <v>PROCESO</v>
      </c>
    </row>
    <row r="1368" spans="1:17" ht="225.75">
      <c r="A1368" s="75" t="s">
        <v>938</v>
      </c>
      <c r="B1368" s="61" t="s">
        <v>1793</v>
      </c>
      <c r="C1368" s="495" t="s">
        <v>2672</v>
      </c>
      <c r="D1368" s="495" t="s">
        <v>2238</v>
      </c>
      <c r="E1368" s="496"/>
      <c r="F1368" s="496" t="s">
        <v>2674</v>
      </c>
      <c r="G1368" s="63" t="s">
        <v>781</v>
      </c>
      <c r="H1368" s="50" t="s">
        <v>782</v>
      </c>
      <c r="I1368" s="50" t="s">
        <v>813</v>
      </c>
      <c r="J1368" s="74">
        <v>2</v>
      </c>
      <c r="K1368" s="82">
        <v>46024</v>
      </c>
      <c r="L1368" s="82">
        <v>46660</v>
      </c>
      <c r="M1368" s="211">
        <f t="shared" si="60"/>
        <v>90.857142857142861</v>
      </c>
      <c r="N1368" s="69">
        <v>0</v>
      </c>
      <c r="O1368" s="71" t="s">
        <v>2684</v>
      </c>
      <c r="P1368" s="51">
        <f t="shared" si="59"/>
        <v>0</v>
      </c>
      <c r="Q1368" s="66" t="str" cm="1">
        <f t="array" aca="1" ref="Q1368" ca="1">IF(ISNUMBER(P1368),IF(P1368=100%,"CUMPLIDA",IF(AND(ISNUMBER(L1368),ISNUMBER(INDIRECT("FECHA_"&amp;$B1368,1))), IF(L1368&lt;=INDIRECT("FECHA_"&amp;$B1368,1),"INCUMPLIDA","PROCESO"), "VERIFICAR FECHA")),"SIN VALOR AVANCE")</f>
        <v>PROCESO</v>
      </c>
    </row>
    <row r="1369" spans="1:17" ht="105.75">
      <c r="A1369" s="75" t="s">
        <v>938</v>
      </c>
      <c r="B1369" s="61" t="s">
        <v>1793</v>
      </c>
      <c r="C1369" s="495" t="s">
        <v>2672</v>
      </c>
      <c r="D1369" s="495" t="s">
        <v>2238</v>
      </c>
      <c r="E1369" s="496"/>
      <c r="F1369" s="496" t="s">
        <v>2674</v>
      </c>
      <c r="G1369" s="63" t="s">
        <v>2686</v>
      </c>
      <c r="H1369" s="50" t="s">
        <v>2687</v>
      </c>
      <c r="I1369" s="50" t="s">
        <v>2688</v>
      </c>
      <c r="J1369" s="69">
        <v>1</v>
      </c>
      <c r="K1369" s="70">
        <v>44927</v>
      </c>
      <c r="L1369" s="70">
        <v>45016</v>
      </c>
      <c r="M1369" s="211">
        <f t="shared" si="60"/>
        <v>12.714285714285714</v>
      </c>
      <c r="N1369" s="69">
        <v>1</v>
      </c>
      <c r="O1369" s="50" t="s">
        <v>2689</v>
      </c>
      <c r="P1369" s="51">
        <f t="shared" si="59"/>
        <v>1</v>
      </c>
      <c r="Q1369" s="66" t="str" cm="1">
        <f t="array" aca="1" ref="Q1369" ca="1">IF(ISNUMBER(P1369),IF(P1369=100%,"CUMPLIDA",IF(AND(ISNUMBER(L1369),ISNUMBER(INDIRECT("FECHA_"&amp;$B1369,1))), IF(L1369&lt;=INDIRECT("FECHA_"&amp;$B1369,1),"INCUMPLIDA","PROCESO"), "VERIFICAR FECHA")),"SIN VALOR AVANCE")</f>
        <v>CUMPLIDA</v>
      </c>
    </row>
    <row r="1370" spans="1:17" ht="165.75">
      <c r="A1370" s="75" t="s">
        <v>938</v>
      </c>
      <c r="B1370" s="61" t="s">
        <v>1793</v>
      </c>
      <c r="C1370" s="495" t="s">
        <v>2672</v>
      </c>
      <c r="D1370" s="495" t="s">
        <v>2238</v>
      </c>
      <c r="E1370" s="496"/>
      <c r="F1370" s="496" t="s">
        <v>2674</v>
      </c>
      <c r="G1370" s="63" t="s">
        <v>2686</v>
      </c>
      <c r="H1370" s="50" t="s">
        <v>2690</v>
      </c>
      <c r="I1370" s="50" t="s">
        <v>2338</v>
      </c>
      <c r="J1370" s="69">
        <v>1</v>
      </c>
      <c r="K1370" s="70">
        <v>45017</v>
      </c>
      <c r="L1370" s="70">
        <v>45138</v>
      </c>
      <c r="M1370" s="211">
        <f t="shared" si="60"/>
        <v>17.285714285714285</v>
      </c>
      <c r="N1370" s="69">
        <v>1</v>
      </c>
      <c r="O1370" s="50" t="s">
        <v>2691</v>
      </c>
      <c r="P1370" s="51">
        <f t="shared" si="59"/>
        <v>1</v>
      </c>
      <c r="Q1370" s="66" t="str" cm="1">
        <f t="array" aca="1" ref="Q1370" ca="1">IF(ISNUMBER(P1370),IF(P1370=100%,"CUMPLIDA",IF(AND(ISNUMBER(L1370),ISNUMBER(INDIRECT("FECHA_"&amp;$B1370,1))), IF(L1370&lt;=INDIRECT("FECHA_"&amp;$B1370,1),"INCUMPLIDA","PROCESO"), "VERIFICAR FECHA")),"SIN VALOR AVANCE")</f>
        <v>CUMPLIDA</v>
      </c>
    </row>
    <row r="1371" spans="1:17" ht="105.75">
      <c r="A1371" s="75" t="s">
        <v>938</v>
      </c>
      <c r="B1371" s="61" t="s">
        <v>1793</v>
      </c>
      <c r="C1371" s="495" t="s">
        <v>2672</v>
      </c>
      <c r="D1371" s="495" t="s">
        <v>2238</v>
      </c>
      <c r="E1371" s="496"/>
      <c r="F1371" s="496" t="s">
        <v>2674</v>
      </c>
      <c r="G1371" s="63" t="s">
        <v>2692</v>
      </c>
      <c r="H1371" s="50" t="s">
        <v>2693</v>
      </c>
      <c r="I1371" s="50" t="s">
        <v>2338</v>
      </c>
      <c r="J1371" s="69">
        <v>12</v>
      </c>
      <c r="K1371" s="70">
        <v>44958</v>
      </c>
      <c r="L1371" s="70">
        <v>45323</v>
      </c>
      <c r="M1371" s="211">
        <f t="shared" si="60"/>
        <v>52.142857142857146</v>
      </c>
      <c r="N1371" s="69">
        <v>12</v>
      </c>
      <c r="O1371" s="50" t="s">
        <v>2694</v>
      </c>
      <c r="P1371" s="51">
        <f t="shared" si="59"/>
        <v>1</v>
      </c>
      <c r="Q1371" s="66" t="str" cm="1">
        <f t="array" aca="1" ref="Q1371" ca="1">IF(ISNUMBER(P1371),IF(P1371=100%,"CUMPLIDA",IF(AND(ISNUMBER(L1371),ISNUMBER(INDIRECT("FECHA_"&amp;$B1371,1))), IF(L1371&lt;=INDIRECT("FECHA_"&amp;$B1371,1),"INCUMPLIDA","PROCESO"), "VERIFICAR FECHA")),"SIN VALOR AVANCE")</f>
        <v>CUMPLIDA</v>
      </c>
    </row>
    <row r="1372" spans="1:17" ht="105.75">
      <c r="A1372" s="75" t="s">
        <v>938</v>
      </c>
      <c r="B1372" s="61" t="s">
        <v>1793</v>
      </c>
      <c r="C1372" s="495" t="s">
        <v>2672</v>
      </c>
      <c r="D1372" s="495" t="s">
        <v>2238</v>
      </c>
      <c r="E1372" s="496"/>
      <c r="F1372" s="496" t="s">
        <v>2674</v>
      </c>
      <c r="G1372" s="63" t="s">
        <v>2695</v>
      </c>
      <c r="H1372" s="50" t="s">
        <v>2696</v>
      </c>
      <c r="I1372" s="50" t="s">
        <v>2338</v>
      </c>
      <c r="J1372" s="69">
        <v>4</v>
      </c>
      <c r="K1372" s="70">
        <v>44958</v>
      </c>
      <c r="L1372" s="70">
        <v>45323</v>
      </c>
      <c r="M1372" s="211">
        <f t="shared" si="60"/>
        <v>52.142857142857146</v>
      </c>
      <c r="N1372" s="69">
        <v>4</v>
      </c>
      <c r="O1372" s="50" t="s">
        <v>2694</v>
      </c>
      <c r="P1372" s="51">
        <f t="shared" si="59"/>
        <v>1</v>
      </c>
      <c r="Q1372" s="66" t="str" cm="1">
        <f t="array" aca="1" ref="Q1372" ca="1">IF(ISNUMBER(P1372),IF(P1372=100%,"CUMPLIDA",IF(AND(ISNUMBER(L1372),ISNUMBER(INDIRECT("FECHA_"&amp;$B1372,1))), IF(L1372&lt;=INDIRECT("FECHA_"&amp;$B1372,1),"INCUMPLIDA","PROCESO"), "VERIFICAR FECHA")),"SIN VALOR AVANCE")</f>
        <v>CUMPLIDA</v>
      </c>
    </row>
    <row r="1373" spans="1:17" ht="105.75">
      <c r="A1373" s="75" t="s">
        <v>938</v>
      </c>
      <c r="B1373" s="61" t="s">
        <v>1793</v>
      </c>
      <c r="C1373" s="495" t="s">
        <v>2672</v>
      </c>
      <c r="D1373" s="495" t="s">
        <v>2238</v>
      </c>
      <c r="E1373" s="496"/>
      <c r="F1373" s="496" t="s">
        <v>2674</v>
      </c>
      <c r="G1373" s="63" t="s">
        <v>2697</v>
      </c>
      <c r="H1373" s="50" t="s">
        <v>2698</v>
      </c>
      <c r="I1373" s="50" t="s">
        <v>2338</v>
      </c>
      <c r="J1373" s="69">
        <v>1</v>
      </c>
      <c r="K1373" s="70">
        <v>44958</v>
      </c>
      <c r="L1373" s="70">
        <v>44985</v>
      </c>
      <c r="M1373" s="211">
        <f t="shared" si="60"/>
        <v>3.8571428571428572</v>
      </c>
      <c r="N1373" s="69">
        <v>1</v>
      </c>
      <c r="O1373" s="50" t="s">
        <v>2694</v>
      </c>
      <c r="P1373" s="51">
        <f t="shared" si="59"/>
        <v>1</v>
      </c>
      <c r="Q1373" s="66" t="str" cm="1">
        <f t="array" aca="1" ref="Q1373" ca="1">IF(ISNUMBER(P1373),IF(P1373=100%,"CUMPLIDA",IF(AND(ISNUMBER(L1373),ISNUMBER(INDIRECT("FECHA_"&amp;$B1373,1))), IF(L1373&lt;=INDIRECT("FECHA_"&amp;$B1373,1),"INCUMPLIDA","PROCESO"), "VERIFICAR FECHA")),"SIN VALOR AVANCE")</f>
        <v>CUMPLIDA</v>
      </c>
    </row>
    <row r="1374" spans="1:17" ht="180.75">
      <c r="A1374" s="75" t="s">
        <v>938</v>
      </c>
      <c r="B1374" s="61" t="s">
        <v>1793</v>
      </c>
      <c r="C1374" s="495" t="s">
        <v>2672</v>
      </c>
      <c r="D1374" s="495" t="s">
        <v>2238</v>
      </c>
      <c r="E1374" s="496" t="s">
        <v>2699</v>
      </c>
      <c r="F1374" s="496" t="s">
        <v>2700</v>
      </c>
      <c r="G1374" s="63" t="s">
        <v>2679</v>
      </c>
      <c r="H1374" s="50" t="s">
        <v>2680</v>
      </c>
      <c r="I1374" s="50" t="s">
        <v>2681</v>
      </c>
      <c r="J1374" s="69">
        <v>3</v>
      </c>
      <c r="K1374" s="70">
        <v>44958</v>
      </c>
      <c r="L1374" s="70">
        <v>45323</v>
      </c>
      <c r="M1374" s="211">
        <f t="shared" si="60"/>
        <v>52.142857142857146</v>
      </c>
      <c r="N1374" s="69">
        <v>3</v>
      </c>
      <c r="O1374" s="50" t="s">
        <v>2701</v>
      </c>
      <c r="P1374" s="51">
        <f t="shared" si="59"/>
        <v>1</v>
      </c>
      <c r="Q1374" s="66" t="str" cm="1">
        <f t="array" aca="1" ref="Q1374" ca="1">IF(ISNUMBER(P1374),IF(P1374=100%,"CUMPLIDA",IF(AND(ISNUMBER(L1374),ISNUMBER(INDIRECT("FECHA_"&amp;$B1374,1))), IF(L1374&lt;=INDIRECT("FECHA_"&amp;$B1374,1),"INCUMPLIDA","PROCESO"), "VERIFICAR FECHA")),"SIN VALOR AVANCE")</f>
        <v>CUMPLIDA</v>
      </c>
    </row>
    <row r="1375" spans="1:17" ht="75.75">
      <c r="A1375" s="75" t="s">
        <v>938</v>
      </c>
      <c r="B1375" s="61" t="s">
        <v>1793</v>
      </c>
      <c r="C1375" s="495"/>
      <c r="D1375" s="495"/>
      <c r="E1375" s="496"/>
      <c r="F1375" s="496" t="s">
        <v>2700</v>
      </c>
      <c r="G1375" s="496" t="s">
        <v>2683</v>
      </c>
      <c r="H1375" s="76" t="s">
        <v>944</v>
      </c>
      <c r="I1375" s="50" t="s">
        <v>945</v>
      </c>
      <c r="J1375" s="69">
        <v>1</v>
      </c>
      <c r="K1375" s="70">
        <v>45231</v>
      </c>
      <c r="L1375" s="70">
        <v>45504</v>
      </c>
      <c r="M1375" s="211">
        <f t="shared" si="60"/>
        <v>39</v>
      </c>
      <c r="N1375" s="69">
        <v>1</v>
      </c>
      <c r="O1375" s="71" t="s">
        <v>2426</v>
      </c>
      <c r="P1375" s="51">
        <f t="shared" si="59"/>
        <v>1</v>
      </c>
      <c r="Q1375" s="66" t="str" cm="1">
        <f t="array" aca="1" ref="Q1375" ca="1">IF(ISNUMBER(P1375),IF(P1375=100%,"CUMPLIDA",IF(AND(ISNUMBER(L1375),ISNUMBER(INDIRECT("FECHA_"&amp;$B1375,1))), IF(L1375&lt;=INDIRECT("FECHA_"&amp;$B1375,1),"INCUMPLIDA","PROCESO"), "VERIFICAR FECHA")),"SIN VALOR AVANCE")</f>
        <v>CUMPLIDA</v>
      </c>
    </row>
    <row r="1376" spans="1:17" ht="225.75">
      <c r="A1376" s="75" t="s">
        <v>938</v>
      </c>
      <c r="B1376" s="61" t="s">
        <v>1793</v>
      </c>
      <c r="C1376" s="495"/>
      <c r="D1376" s="495"/>
      <c r="E1376" s="496"/>
      <c r="F1376" s="496" t="s">
        <v>2700</v>
      </c>
      <c r="G1376" s="496"/>
      <c r="H1376" s="76" t="s">
        <v>947</v>
      </c>
      <c r="I1376" s="50" t="s">
        <v>948</v>
      </c>
      <c r="J1376" s="69">
        <v>1</v>
      </c>
      <c r="K1376" s="70">
        <v>45231</v>
      </c>
      <c r="L1376" s="70">
        <v>45504</v>
      </c>
      <c r="M1376" s="211">
        <f t="shared" si="60"/>
        <v>39</v>
      </c>
      <c r="N1376" s="69">
        <v>1</v>
      </c>
      <c r="O1376" s="71" t="s">
        <v>2684</v>
      </c>
      <c r="P1376" s="51">
        <f t="shared" si="59"/>
        <v>1</v>
      </c>
      <c r="Q1376" s="66" t="str" cm="1">
        <f t="array" aca="1" ref="Q1376" ca="1">IF(ISNUMBER(P1376),IF(P1376=100%,"CUMPLIDA",IF(AND(ISNUMBER(L1376),ISNUMBER(INDIRECT("FECHA_"&amp;$B1376,1))), IF(L1376&lt;=INDIRECT("FECHA_"&amp;$B1376,1),"INCUMPLIDA","PROCESO"), "VERIFICAR FECHA")),"SIN VALOR AVANCE")</f>
        <v>CUMPLIDA</v>
      </c>
    </row>
    <row r="1377" spans="1:17" ht="150.75">
      <c r="A1377" s="75" t="s">
        <v>938</v>
      </c>
      <c r="B1377" s="61" t="s">
        <v>1793</v>
      </c>
      <c r="C1377" s="495"/>
      <c r="D1377" s="495"/>
      <c r="E1377" s="496"/>
      <c r="F1377" s="496" t="s">
        <v>2700</v>
      </c>
      <c r="G1377" s="63" t="s">
        <v>950</v>
      </c>
      <c r="H1377" s="50" t="s">
        <v>760</v>
      </c>
      <c r="I1377" s="50" t="s">
        <v>761</v>
      </c>
      <c r="J1377" s="74">
        <v>1</v>
      </c>
      <c r="K1377" s="82">
        <v>45323</v>
      </c>
      <c r="L1377" s="82">
        <v>45747</v>
      </c>
      <c r="M1377" s="211">
        <f t="shared" si="60"/>
        <v>60.571428571428569</v>
      </c>
      <c r="N1377" s="69">
        <v>1</v>
      </c>
      <c r="O1377" s="71" t="s">
        <v>2685</v>
      </c>
      <c r="P1377" s="51">
        <f t="shared" si="59"/>
        <v>1</v>
      </c>
      <c r="Q1377" s="66" t="str" cm="1">
        <f t="array" aca="1" ref="Q1377" ca="1">IF(ISNUMBER(P1377),IF(P1377=100%,"CUMPLIDA",IF(AND(ISNUMBER(L1377),ISNUMBER(INDIRECT("FECHA_"&amp;$B1377,1))), IF(L1377&lt;=INDIRECT("FECHA_"&amp;$B1377,1),"INCUMPLIDA","PROCESO"), "VERIFICAR FECHA")),"SIN VALOR AVANCE")</f>
        <v>CUMPLIDA</v>
      </c>
    </row>
    <row r="1378" spans="1:17" ht="75.75">
      <c r="A1378" s="75" t="s">
        <v>938</v>
      </c>
      <c r="B1378" s="61" t="s">
        <v>1793</v>
      </c>
      <c r="C1378" s="495"/>
      <c r="D1378" s="495"/>
      <c r="E1378" s="496"/>
      <c r="F1378" s="496" t="s">
        <v>2700</v>
      </c>
      <c r="G1378" s="63" t="s">
        <v>804</v>
      </c>
      <c r="H1378" s="50" t="s">
        <v>804</v>
      </c>
      <c r="I1378" s="50" t="s">
        <v>805</v>
      </c>
      <c r="J1378" s="74">
        <v>1</v>
      </c>
      <c r="K1378" s="82">
        <v>45323</v>
      </c>
      <c r="L1378" s="82">
        <v>45747</v>
      </c>
      <c r="M1378" s="211">
        <f t="shared" si="60"/>
        <v>60.571428571428569</v>
      </c>
      <c r="N1378" s="69">
        <v>1</v>
      </c>
      <c r="O1378" s="71" t="s">
        <v>2521</v>
      </c>
      <c r="P1378" s="51">
        <f t="shared" si="59"/>
        <v>1</v>
      </c>
      <c r="Q1378" s="66" t="str" cm="1">
        <f t="array" aca="1" ref="Q1378" ca="1">IF(ISNUMBER(P1378),IF(P1378=100%,"CUMPLIDA",IF(AND(ISNUMBER(L1378),ISNUMBER(INDIRECT("FECHA_"&amp;$B1378,1))), IF(L1378&lt;=INDIRECT("FECHA_"&amp;$B1378,1),"INCUMPLIDA","PROCESO"), "VERIFICAR FECHA")),"SIN VALOR AVANCE")</f>
        <v>CUMPLIDA</v>
      </c>
    </row>
    <row r="1379" spans="1:17" ht="75.75">
      <c r="A1379" s="75" t="s">
        <v>938</v>
      </c>
      <c r="B1379" s="61" t="s">
        <v>1793</v>
      </c>
      <c r="C1379" s="495"/>
      <c r="D1379" s="495"/>
      <c r="E1379" s="496"/>
      <c r="F1379" s="496" t="s">
        <v>2700</v>
      </c>
      <c r="G1379" s="63" t="s">
        <v>766</v>
      </c>
      <c r="H1379" s="50" t="s">
        <v>767</v>
      </c>
      <c r="I1379" s="50" t="s">
        <v>768</v>
      </c>
      <c r="J1379" s="74">
        <v>1</v>
      </c>
      <c r="K1379" s="82">
        <v>45231</v>
      </c>
      <c r="L1379" s="82">
        <v>45747</v>
      </c>
      <c r="M1379" s="211">
        <f t="shared" si="60"/>
        <v>73.714285714285708</v>
      </c>
      <c r="N1379" s="69">
        <v>1</v>
      </c>
      <c r="O1379" s="71" t="s">
        <v>2521</v>
      </c>
      <c r="P1379" s="51">
        <f t="shared" ref="P1379:P1442" si="61">N1379/J1379</f>
        <v>1</v>
      </c>
      <c r="Q1379" s="66" t="str" cm="1">
        <f t="array" aca="1" ref="Q1379" ca="1">IF(ISNUMBER(P1379),IF(P1379=100%,"CUMPLIDA",IF(AND(ISNUMBER(L1379),ISNUMBER(INDIRECT("FECHA_"&amp;$B1379,1))), IF(L1379&lt;=INDIRECT("FECHA_"&amp;$B1379,1),"INCUMPLIDA","PROCESO"), "VERIFICAR FECHA")),"SIN VALOR AVANCE")</f>
        <v>CUMPLIDA</v>
      </c>
    </row>
    <row r="1380" spans="1:17" ht="150.75">
      <c r="A1380" s="75" t="s">
        <v>938</v>
      </c>
      <c r="B1380" s="61" t="s">
        <v>1793</v>
      </c>
      <c r="C1380" s="495"/>
      <c r="D1380" s="495"/>
      <c r="E1380" s="496"/>
      <c r="F1380" s="496" t="s">
        <v>2700</v>
      </c>
      <c r="G1380" s="63" t="s">
        <v>769</v>
      </c>
      <c r="H1380" s="50" t="s">
        <v>769</v>
      </c>
      <c r="I1380" s="50" t="s">
        <v>2344</v>
      </c>
      <c r="J1380" s="74">
        <v>1</v>
      </c>
      <c r="K1380" s="82">
        <v>45323</v>
      </c>
      <c r="L1380" s="82">
        <v>45747</v>
      </c>
      <c r="M1380" s="211">
        <f t="shared" si="60"/>
        <v>60.571428571428569</v>
      </c>
      <c r="N1380" s="69">
        <v>1</v>
      </c>
      <c r="O1380" s="71" t="s">
        <v>2685</v>
      </c>
      <c r="P1380" s="51">
        <f t="shared" si="61"/>
        <v>1</v>
      </c>
      <c r="Q1380" s="66" t="str" cm="1">
        <f t="array" aca="1" ref="Q1380" ca="1">IF(ISNUMBER(P1380),IF(P1380=100%,"CUMPLIDA",IF(AND(ISNUMBER(L1380),ISNUMBER(INDIRECT("FECHA_"&amp;$B1380,1))), IF(L1380&lt;=INDIRECT("FECHA_"&amp;$B1380,1),"INCUMPLIDA","PROCESO"), "VERIFICAR FECHA")),"SIN VALOR AVANCE")</f>
        <v>CUMPLIDA</v>
      </c>
    </row>
    <row r="1381" spans="1:17" ht="75.75">
      <c r="A1381" s="75" t="s">
        <v>938</v>
      </c>
      <c r="B1381" s="61" t="s">
        <v>1793</v>
      </c>
      <c r="C1381" s="495"/>
      <c r="D1381" s="495"/>
      <c r="E1381" s="496"/>
      <c r="F1381" s="496" t="s">
        <v>2700</v>
      </c>
      <c r="G1381" s="63" t="s">
        <v>2430</v>
      </c>
      <c r="H1381" s="50" t="s">
        <v>2430</v>
      </c>
      <c r="I1381" s="50" t="s">
        <v>771</v>
      </c>
      <c r="J1381" s="74">
        <v>1</v>
      </c>
      <c r="K1381" s="82">
        <v>45231</v>
      </c>
      <c r="L1381" s="82">
        <v>45747</v>
      </c>
      <c r="M1381" s="211">
        <f t="shared" si="60"/>
        <v>73.714285714285708</v>
      </c>
      <c r="N1381" s="69">
        <v>1</v>
      </c>
      <c r="O1381" s="71" t="s">
        <v>2521</v>
      </c>
      <c r="P1381" s="51">
        <f t="shared" si="61"/>
        <v>1</v>
      </c>
      <c r="Q1381" s="66" t="str" cm="1">
        <f t="array" aca="1" ref="Q1381" ca="1">IF(ISNUMBER(P1381),IF(P1381=100%,"CUMPLIDA",IF(AND(ISNUMBER(L1381),ISNUMBER(INDIRECT("FECHA_"&amp;$B1381,1))), IF(L1381&lt;=INDIRECT("FECHA_"&amp;$B1381,1),"INCUMPLIDA","PROCESO"), "VERIFICAR FECHA")),"SIN VALOR AVANCE")</f>
        <v>CUMPLIDA</v>
      </c>
    </row>
    <row r="1382" spans="1:17" ht="225.75">
      <c r="A1382" s="75" t="s">
        <v>938</v>
      </c>
      <c r="B1382" s="61" t="s">
        <v>1793</v>
      </c>
      <c r="C1382" s="495"/>
      <c r="D1382" s="495"/>
      <c r="E1382" s="496"/>
      <c r="F1382" s="496" t="s">
        <v>2700</v>
      </c>
      <c r="G1382" s="63" t="s">
        <v>2431</v>
      </c>
      <c r="H1382" s="50" t="s">
        <v>2431</v>
      </c>
      <c r="I1382" s="50" t="s">
        <v>1073</v>
      </c>
      <c r="J1382" s="74">
        <v>1</v>
      </c>
      <c r="K1382" s="82">
        <v>45231</v>
      </c>
      <c r="L1382" s="82">
        <v>45808</v>
      </c>
      <c r="M1382" s="211">
        <f t="shared" si="60"/>
        <v>82.428571428571431</v>
      </c>
      <c r="N1382" s="69">
        <v>1</v>
      </c>
      <c r="O1382" s="71" t="s">
        <v>2684</v>
      </c>
      <c r="P1382" s="51">
        <f t="shared" si="61"/>
        <v>1</v>
      </c>
      <c r="Q1382" s="66" t="str" cm="1">
        <f t="array" aca="1" ref="Q1382" ca="1">IF(ISNUMBER(P1382),IF(P1382=100%,"CUMPLIDA",IF(AND(ISNUMBER(L1382),ISNUMBER(INDIRECT("FECHA_"&amp;$B1382,1))), IF(L1382&lt;=INDIRECT("FECHA_"&amp;$B1382,1),"INCUMPLIDA","PROCESO"), "VERIFICAR FECHA")),"SIN VALOR AVANCE")</f>
        <v>CUMPLIDA</v>
      </c>
    </row>
    <row r="1383" spans="1:17" ht="75.75">
      <c r="A1383" s="75" t="s">
        <v>938</v>
      </c>
      <c r="B1383" s="61" t="s">
        <v>1793</v>
      </c>
      <c r="C1383" s="495" t="s">
        <v>2672</v>
      </c>
      <c r="D1383" s="495" t="s">
        <v>2238</v>
      </c>
      <c r="E1383" s="496"/>
      <c r="F1383" s="496" t="s">
        <v>2700</v>
      </c>
      <c r="G1383" s="63" t="s">
        <v>169</v>
      </c>
      <c r="H1383" s="50" t="s">
        <v>775</v>
      </c>
      <c r="I1383" s="50" t="s">
        <v>776</v>
      </c>
      <c r="J1383" s="74">
        <v>7</v>
      </c>
      <c r="K1383" s="82">
        <v>46024</v>
      </c>
      <c r="L1383" s="82">
        <v>46660</v>
      </c>
      <c r="M1383" s="211">
        <f t="shared" si="60"/>
        <v>90.857142857142861</v>
      </c>
      <c r="N1383" s="69">
        <v>0</v>
      </c>
      <c r="O1383" s="71" t="s">
        <v>2521</v>
      </c>
      <c r="P1383" s="51">
        <f t="shared" si="61"/>
        <v>0</v>
      </c>
      <c r="Q1383" s="66" t="str" cm="1">
        <f t="array" aca="1" ref="Q1383" ca="1">IF(ISNUMBER(P1383),IF(P1383=100%,"CUMPLIDA",IF(AND(ISNUMBER(L1383),ISNUMBER(INDIRECT("FECHA_"&amp;$B1383,1))), IF(L1383&lt;=INDIRECT("FECHA_"&amp;$B1383,1),"INCUMPLIDA","PROCESO"), "VERIFICAR FECHA")),"SIN VALOR AVANCE")</f>
        <v>PROCESO</v>
      </c>
    </row>
    <row r="1384" spans="1:17" ht="150.75">
      <c r="A1384" s="75" t="s">
        <v>938</v>
      </c>
      <c r="B1384" s="61" t="s">
        <v>1793</v>
      </c>
      <c r="C1384" s="495" t="s">
        <v>2672</v>
      </c>
      <c r="D1384" s="495" t="s">
        <v>2238</v>
      </c>
      <c r="E1384" s="496"/>
      <c r="F1384" s="496" t="s">
        <v>2700</v>
      </c>
      <c r="G1384" s="63" t="s">
        <v>778</v>
      </c>
      <c r="H1384" s="50" t="s">
        <v>779</v>
      </c>
      <c r="I1384" s="50" t="s">
        <v>780</v>
      </c>
      <c r="J1384" s="74">
        <v>1</v>
      </c>
      <c r="K1384" s="82">
        <v>46024</v>
      </c>
      <c r="L1384" s="82">
        <v>46660</v>
      </c>
      <c r="M1384" s="211">
        <f t="shared" si="60"/>
        <v>90.857142857142861</v>
      </c>
      <c r="N1384" s="69">
        <v>0</v>
      </c>
      <c r="O1384" s="71" t="s">
        <v>2685</v>
      </c>
      <c r="P1384" s="51">
        <f t="shared" si="61"/>
        <v>0</v>
      </c>
      <c r="Q1384" s="66" t="str" cm="1">
        <f t="array" aca="1" ref="Q1384" ca="1">IF(ISNUMBER(P1384),IF(P1384=100%,"CUMPLIDA",IF(AND(ISNUMBER(L1384),ISNUMBER(INDIRECT("FECHA_"&amp;$B1384,1))), IF(L1384&lt;=INDIRECT("FECHA_"&amp;$B1384,1),"INCUMPLIDA","PROCESO"), "VERIFICAR FECHA")),"SIN VALOR AVANCE")</f>
        <v>PROCESO</v>
      </c>
    </row>
    <row r="1385" spans="1:17" ht="225.75">
      <c r="A1385" s="75" t="s">
        <v>938</v>
      </c>
      <c r="B1385" s="61" t="s">
        <v>1793</v>
      </c>
      <c r="C1385" s="495" t="s">
        <v>2672</v>
      </c>
      <c r="D1385" s="495" t="s">
        <v>2238</v>
      </c>
      <c r="E1385" s="496"/>
      <c r="F1385" s="496" t="s">
        <v>2700</v>
      </c>
      <c r="G1385" s="63" t="s">
        <v>781</v>
      </c>
      <c r="H1385" s="50" t="s">
        <v>782</v>
      </c>
      <c r="I1385" s="50" t="s">
        <v>813</v>
      </c>
      <c r="J1385" s="74">
        <v>2</v>
      </c>
      <c r="K1385" s="82">
        <v>46024</v>
      </c>
      <c r="L1385" s="82">
        <v>46660</v>
      </c>
      <c r="M1385" s="211">
        <f t="shared" si="60"/>
        <v>90.857142857142861</v>
      </c>
      <c r="N1385" s="69">
        <v>0</v>
      </c>
      <c r="O1385" s="71" t="s">
        <v>2684</v>
      </c>
      <c r="P1385" s="51">
        <f t="shared" si="61"/>
        <v>0</v>
      </c>
      <c r="Q1385" s="66" t="str" cm="1">
        <f t="array" aca="1" ref="Q1385" ca="1">IF(ISNUMBER(P1385),IF(P1385=100%,"CUMPLIDA",IF(AND(ISNUMBER(L1385),ISNUMBER(INDIRECT("FECHA_"&amp;$B1385,1))), IF(L1385&lt;=INDIRECT("FECHA_"&amp;$B1385,1),"INCUMPLIDA","PROCESO"), "VERIFICAR FECHA")),"SIN VALOR AVANCE")</f>
        <v>PROCESO</v>
      </c>
    </row>
    <row r="1386" spans="1:17" ht="105.75">
      <c r="A1386" s="75" t="s">
        <v>938</v>
      </c>
      <c r="B1386" s="61" t="s">
        <v>1793</v>
      </c>
      <c r="C1386" s="495" t="s">
        <v>2672</v>
      </c>
      <c r="D1386" s="495" t="s">
        <v>2238</v>
      </c>
      <c r="E1386" s="496"/>
      <c r="F1386" s="496" t="s">
        <v>2700</v>
      </c>
      <c r="G1386" s="63" t="s">
        <v>2702</v>
      </c>
      <c r="H1386" s="50" t="s">
        <v>2703</v>
      </c>
      <c r="I1386" s="50" t="s">
        <v>2338</v>
      </c>
      <c r="J1386" s="69">
        <v>12</v>
      </c>
      <c r="K1386" s="70">
        <v>44958</v>
      </c>
      <c r="L1386" s="70">
        <v>45323</v>
      </c>
      <c r="M1386" s="211">
        <f t="shared" si="60"/>
        <v>52.142857142857146</v>
      </c>
      <c r="N1386" s="69">
        <v>12</v>
      </c>
      <c r="O1386" s="50" t="s">
        <v>2694</v>
      </c>
      <c r="P1386" s="51">
        <f t="shared" si="61"/>
        <v>1</v>
      </c>
      <c r="Q1386" s="66" t="str" cm="1">
        <f t="array" aca="1" ref="Q1386" ca="1">IF(ISNUMBER(P1386),IF(P1386=100%,"CUMPLIDA",IF(AND(ISNUMBER(L1386),ISNUMBER(INDIRECT("FECHA_"&amp;$B1386,1))), IF(L1386&lt;=INDIRECT("FECHA_"&amp;$B1386,1),"INCUMPLIDA","PROCESO"), "VERIFICAR FECHA")),"SIN VALOR AVANCE")</f>
        <v>CUMPLIDA</v>
      </c>
    </row>
    <row r="1387" spans="1:17" ht="105.75">
      <c r="A1387" s="75" t="s">
        <v>938</v>
      </c>
      <c r="B1387" s="61" t="s">
        <v>1793</v>
      </c>
      <c r="C1387" s="495" t="s">
        <v>2672</v>
      </c>
      <c r="D1387" s="495" t="s">
        <v>2238</v>
      </c>
      <c r="E1387" s="496"/>
      <c r="F1387" s="496" t="s">
        <v>2700</v>
      </c>
      <c r="G1387" s="63" t="s">
        <v>2704</v>
      </c>
      <c r="H1387" s="50" t="s">
        <v>2705</v>
      </c>
      <c r="I1387" s="50" t="s">
        <v>2338</v>
      </c>
      <c r="J1387" s="69">
        <v>4</v>
      </c>
      <c r="K1387" s="70">
        <v>44958</v>
      </c>
      <c r="L1387" s="70">
        <v>45323</v>
      </c>
      <c r="M1387" s="211">
        <f t="shared" si="60"/>
        <v>52.142857142857146</v>
      </c>
      <c r="N1387" s="69">
        <v>4</v>
      </c>
      <c r="O1387" s="50" t="s">
        <v>2694</v>
      </c>
      <c r="P1387" s="51">
        <f t="shared" si="61"/>
        <v>1</v>
      </c>
      <c r="Q1387" s="66" t="str" cm="1">
        <f t="array" aca="1" ref="Q1387" ca="1">IF(ISNUMBER(P1387),IF(P1387=100%,"CUMPLIDA",IF(AND(ISNUMBER(L1387),ISNUMBER(INDIRECT("FECHA_"&amp;$B1387,1))), IF(L1387&lt;=INDIRECT("FECHA_"&amp;$B1387,1),"INCUMPLIDA","PROCESO"), "VERIFICAR FECHA")),"SIN VALOR AVANCE")</f>
        <v>CUMPLIDA</v>
      </c>
    </row>
    <row r="1388" spans="1:17" ht="105.75">
      <c r="A1388" s="75" t="s">
        <v>938</v>
      </c>
      <c r="B1388" s="61" t="s">
        <v>1793</v>
      </c>
      <c r="C1388" s="495" t="s">
        <v>2672</v>
      </c>
      <c r="D1388" s="495" t="s">
        <v>2238</v>
      </c>
      <c r="E1388" s="496"/>
      <c r="F1388" s="496" t="s">
        <v>2700</v>
      </c>
      <c r="G1388" s="63" t="s">
        <v>2697</v>
      </c>
      <c r="H1388" s="50" t="s">
        <v>2698</v>
      </c>
      <c r="I1388" s="50" t="s">
        <v>2338</v>
      </c>
      <c r="J1388" s="69">
        <v>1</v>
      </c>
      <c r="K1388" s="70">
        <v>44958</v>
      </c>
      <c r="L1388" s="70">
        <v>44985</v>
      </c>
      <c r="M1388" s="211">
        <f t="shared" si="60"/>
        <v>3.8571428571428572</v>
      </c>
      <c r="N1388" s="69">
        <v>1</v>
      </c>
      <c r="O1388" s="50" t="s">
        <v>2694</v>
      </c>
      <c r="P1388" s="51">
        <f t="shared" si="61"/>
        <v>1</v>
      </c>
      <c r="Q1388" s="66" t="str" cm="1">
        <f t="array" aca="1" ref="Q1388" ca="1">IF(ISNUMBER(P1388),IF(P1388=100%,"CUMPLIDA",IF(AND(ISNUMBER(L1388),ISNUMBER(INDIRECT("FECHA_"&amp;$B1388,1))), IF(L1388&lt;=INDIRECT("FECHA_"&amp;$B1388,1),"INCUMPLIDA","PROCESO"), "VERIFICAR FECHA")),"SIN VALOR AVANCE")</f>
        <v>CUMPLIDA</v>
      </c>
    </row>
    <row r="1389" spans="1:17" ht="75.75">
      <c r="A1389" s="75" t="s">
        <v>938</v>
      </c>
      <c r="B1389" s="61" t="s">
        <v>1793</v>
      </c>
      <c r="C1389" s="495" t="s">
        <v>2672</v>
      </c>
      <c r="D1389" s="495" t="s">
        <v>2238</v>
      </c>
      <c r="E1389" s="496" t="s">
        <v>2706</v>
      </c>
      <c r="F1389" s="496" t="s">
        <v>2707</v>
      </c>
      <c r="G1389" s="496" t="s">
        <v>2683</v>
      </c>
      <c r="H1389" s="76" t="s">
        <v>944</v>
      </c>
      <c r="I1389" s="50" t="s">
        <v>945</v>
      </c>
      <c r="J1389" s="69">
        <v>1</v>
      </c>
      <c r="K1389" s="70">
        <v>45231</v>
      </c>
      <c r="L1389" s="70">
        <v>45504</v>
      </c>
      <c r="M1389" s="211">
        <f t="shared" si="60"/>
        <v>39</v>
      </c>
      <c r="N1389" s="69">
        <v>1</v>
      </c>
      <c r="O1389" s="71" t="s">
        <v>2426</v>
      </c>
      <c r="P1389" s="51">
        <f t="shared" si="61"/>
        <v>1</v>
      </c>
      <c r="Q1389" s="66" t="str" cm="1">
        <f t="array" aca="1" ref="Q1389" ca="1">IF(ISNUMBER(P1389),IF(P1389=100%,"CUMPLIDA",IF(AND(ISNUMBER(L1389),ISNUMBER(INDIRECT("FECHA_"&amp;$B1389,1))), IF(L1389&lt;=INDIRECT("FECHA_"&amp;$B1389,1),"INCUMPLIDA","PROCESO"), "VERIFICAR FECHA")),"SIN VALOR AVANCE")</f>
        <v>CUMPLIDA</v>
      </c>
    </row>
    <row r="1390" spans="1:17" ht="225.75">
      <c r="A1390" s="75" t="s">
        <v>938</v>
      </c>
      <c r="B1390" s="61" t="s">
        <v>1793</v>
      </c>
      <c r="C1390" s="495"/>
      <c r="D1390" s="495"/>
      <c r="E1390" s="496"/>
      <c r="F1390" s="496" t="s">
        <v>2707</v>
      </c>
      <c r="G1390" s="496"/>
      <c r="H1390" s="76" t="s">
        <v>947</v>
      </c>
      <c r="I1390" s="50" t="s">
        <v>948</v>
      </c>
      <c r="J1390" s="69">
        <v>1</v>
      </c>
      <c r="K1390" s="70">
        <v>45231</v>
      </c>
      <c r="L1390" s="70">
        <v>45504</v>
      </c>
      <c r="M1390" s="211">
        <f t="shared" si="60"/>
        <v>39</v>
      </c>
      <c r="N1390" s="69">
        <v>1</v>
      </c>
      <c r="O1390" s="71" t="s">
        <v>2684</v>
      </c>
      <c r="P1390" s="51">
        <f t="shared" si="61"/>
        <v>1</v>
      </c>
      <c r="Q1390" s="66" t="str" cm="1">
        <f t="array" aca="1" ref="Q1390" ca="1">IF(ISNUMBER(P1390),IF(P1390=100%,"CUMPLIDA",IF(AND(ISNUMBER(L1390),ISNUMBER(INDIRECT("FECHA_"&amp;$B1390,1))), IF(L1390&lt;=INDIRECT("FECHA_"&amp;$B1390,1),"INCUMPLIDA","PROCESO"), "VERIFICAR FECHA")),"SIN VALOR AVANCE")</f>
        <v>CUMPLIDA</v>
      </c>
    </row>
    <row r="1391" spans="1:17" ht="150.75">
      <c r="A1391" s="75" t="s">
        <v>938</v>
      </c>
      <c r="B1391" s="61" t="s">
        <v>1793</v>
      </c>
      <c r="C1391" s="495"/>
      <c r="D1391" s="495"/>
      <c r="E1391" s="496"/>
      <c r="F1391" s="496" t="s">
        <v>2707</v>
      </c>
      <c r="G1391" s="63" t="s">
        <v>950</v>
      </c>
      <c r="H1391" s="50" t="s">
        <v>760</v>
      </c>
      <c r="I1391" s="50" t="s">
        <v>761</v>
      </c>
      <c r="J1391" s="74">
        <v>1</v>
      </c>
      <c r="K1391" s="82">
        <v>45323</v>
      </c>
      <c r="L1391" s="82">
        <v>45747</v>
      </c>
      <c r="M1391" s="211">
        <f t="shared" si="60"/>
        <v>60.571428571428569</v>
      </c>
      <c r="N1391" s="69">
        <v>1</v>
      </c>
      <c r="O1391" s="71" t="s">
        <v>2685</v>
      </c>
      <c r="P1391" s="51">
        <f t="shared" si="61"/>
        <v>1</v>
      </c>
      <c r="Q1391" s="66" t="str" cm="1">
        <f t="array" aca="1" ref="Q1391" ca="1">IF(ISNUMBER(P1391),IF(P1391=100%,"CUMPLIDA",IF(AND(ISNUMBER(L1391),ISNUMBER(INDIRECT("FECHA_"&amp;$B1391,1))), IF(L1391&lt;=INDIRECT("FECHA_"&amp;$B1391,1),"INCUMPLIDA","PROCESO"), "VERIFICAR FECHA")),"SIN VALOR AVANCE")</f>
        <v>CUMPLIDA</v>
      </c>
    </row>
    <row r="1392" spans="1:17" ht="75.75">
      <c r="A1392" s="75" t="s">
        <v>938</v>
      </c>
      <c r="B1392" s="61" t="s">
        <v>1793</v>
      </c>
      <c r="C1392" s="495"/>
      <c r="D1392" s="495"/>
      <c r="E1392" s="496"/>
      <c r="F1392" s="496" t="s">
        <v>2707</v>
      </c>
      <c r="G1392" s="63" t="s">
        <v>804</v>
      </c>
      <c r="H1392" s="50" t="s">
        <v>804</v>
      </c>
      <c r="I1392" s="50" t="s">
        <v>805</v>
      </c>
      <c r="J1392" s="74">
        <v>1</v>
      </c>
      <c r="K1392" s="82">
        <v>45323</v>
      </c>
      <c r="L1392" s="82">
        <v>45747</v>
      </c>
      <c r="M1392" s="211">
        <f t="shared" si="60"/>
        <v>60.571428571428569</v>
      </c>
      <c r="N1392" s="69">
        <v>1</v>
      </c>
      <c r="O1392" s="71" t="s">
        <v>2521</v>
      </c>
      <c r="P1392" s="51">
        <f t="shared" si="61"/>
        <v>1</v>
      </c>
      <c r="Q1392" s="66" t="str" cm="1">
        <f t="array" aca="1" ref="Q1392" ca="1">IF(ISNUMBER(P1392),IF(P1392=100%,"CUMPLIDA",IF(AND(ISNUMBER(L1392),ISNUMBER(INDIRECT("FECHA_"&amp;$B1392,1))), IF(L1392&lt;=INDIRECT("FECHA_"&amp;$B1392,1),"INCUMPLIDA","PROCESO"), "VERIFICAR FECHA")),"SIN VALOR AVANCE")</f>
        <v>CUMPLIDA</v>
      </c>
    </row>
    <row r="1393" spans="1:17" ht="75.75">
      <c r="A1393" s="75" t="s">
        <v>938</v>
      </c>
      <c r="B1393" s="61" t="s">
        <v>1793</v>
      </c>
      <c r="C1393" s="495" t="s">
        <v>2672</v>
      </c>
      <c r="D1393" s="495" t="s">
        <v>2238</v>
      </c>
      <c r="E1393" s="496"/>
      <c r="F1393" s="496" t="s">
        <v>2707</v>
      </c>
      <c r="G1393" s="63" t="s">
        <v>766</v>
      </c>
      <c r="H1393" s="50" t="s">
        <v>767</v>
      </c>
      <c r="I1393" s="50" t="s">
        <v>768</v>
      </c>
      <c r="J1393" s="74">
        <v>1</v>
      </c>
      <c r="K1393" s="82">
        <v>45231</v>
      </c>
      <c r="L1393" s="82">
        <v>45747</v>
      </c>
      <c r="M1393" s="211">
        <f t="shared" si="60"/>
        <v>73.714285714285708</v>
      </c>
      <c r="N1393" s="69">
        <v>1</v>
      </c>
      <c r="O1393" s="71" t="s">
        <v>2521</v>
      </c>
      <c r="P1393" s="51">
        <f t="shared" si="61"/>
        <v>1</v>
      </c>
      <c r="Q1393" s="66" t="str" cm="1">
        <f t="array" aca="1" ref="Q1393" ca="1">IF(ISNUMBER(P1393),IF(P1393=100%,"CUMPLIDA",IF(AND(ISNUMBER(L1393),ISNUMBER(INDIRECT("FECHA_"&amp;$B1393,1))), IF(L1393&lt;=INDIRECT("FECHA_"&amp;$B1393,1),"INCUMPLIDA","PROCESO"), "VERIFICAR FECHA")),"SIN VALOR AVANCE")</f>
        <v>CUMPLIDA</v>
      </c>
    </row>
    <row r="1394" spans="1:17" ht="150.75">
      <c r="A1394" s="75" t="s">
        <v>938</v>
      </c>
      <c r="B1394" s="61" t="s">
        <v>1793</v>
      </c>
      <c r="C1394" s="495"/>
      <c r="D1394" s="495"/>
      <c r="E1394" s="496"/>
      <c r="F1394" s="496" t="s">
        <v>2707</v>
      </c>
      <c r="G1394" s="63" t="s">
        <v>769</v>
      </c>
      <c r="H1394" s="50" t="s">
        <v>769</v>
      </c>
      <c r="I1394" s="50" t="s">
        <v>2344</v>
      </c>
      <c r="J1394" s="74">
        <v>1</v>
      </c>
      <c r="K1394" s="82">
        <v>45323</v>
      </c>
      <c r="L1394" s="82">
        <v>45747</v>
      </c>
      <c r="M1394" s="211">
        <f t="shared" si="60"/>
        <v>60.571428571428569</v>
      </c>
      <c r="N1394" s="69">
        <v>1</v>
      </c>
      <c r="O1394" s="71" t="s">
        <v>2685</v>
      </c>
      <c r="P1394" s="51">
        <f t="shared" si="61"/>
        <v>1</v>
      </c>
      <c r="Q1394" s="66" t="str" cm="1">
        <f t="array" aca="1" ref="Q1394" ca="1">IF(ISNUMBER(P1394),IF(P1394=100%,"CUMPLIDA",IF(AND(ISNUMBER(L1394),ISNUMBER(INDIRECT("FECHA_"&amp;$B1394,1))), IF(L1394&lt;=INDIRECT("FECHA_"&amp;$B1394,1),"INCUMPLIDA","PROCESO"), "VERIFICAR FECHA")),"SIN VALOR AVANCE")</f>
        <v>CUMPLIDA</v>
      </c>
    </row>
    <row r="1395" spans="1:17" ht="75.75">
      <c r="A1395" s="75" t="s">
        <v>938</v>
      </c>
      <c r="B1395" s="61" t="s">
        <v>1793</v>
      </c>
      <c r="C1395" s="495"/>
      <c r="D1395" s="495"/>
      <c r="E1395" s="496"/>
      <c r="F1395" s="496" t="s">
        <v>2707</v>
      </c>
      <c r="G1395" s="63" t="s">
        <v>2430</v>
      </c>
      <c r="H1395" s="50" t="s">
        <v>2430</v>
      </c>
      <c r="I1395" s="50" t="s">
        <v>771</v>
      </c>
      <c r="J1395" s="74">
        <v>1</v>
      </c>
      <c r="K1395" s="82">
        <v>45231</v>
      </c>
      <c r="L1395" s="82">
        <v>45747</v>
      </c>
      <c r="M1395" s="211">
        <f t="shared" si="60"/>
        <v>73.714285714285708</v>
      </c>
      <c r="N1395" s="69">
        <v>1</v>
      </c>
      <c r="O1395" s="71" t="s">
        <v>2521</v>
      </c>
      <c r="P1395" s="51">
        <f t="shared" si="61"/>
        <v>1</v>
      </c>
      <c r="Q1395" s="66" t="str" cm="1">
        <f t="array" aca="1" ref="Q1395" ca="1">IF(ISNUMBER(P1395),IF(P1395=100%,"CUMPLIDA",IF(AND(ISNUMBER(L1395),ISNUMBER(INDIRECT("FECHA_"&amp;$B1395,1))), IF(L1395&lt;=INDIRECT("FECHA_"&amp;$B1395,1),"INCUMPLIDA","PROCESO"), "VERIFICAR FECHA")),"SIN VALOR AVANCE")</f>
        <v>CUMPLIDA</v>
      </c>
    </row>
    <row r="1396" spans="1:17" ht="225.75">
      <c r="A1396" s="75" t="s">
        <v>938</v>
      </c>
      <c r="B1396" s="61" t="s">
        <v>1793</v>
      </c>
      <c r="C1396" s="495"/>
      <c r="D1396" s="495"/>
      <c r="E1396" s="496"/>
      <c r="F1396" s="496" t="s">
        <v>2707</v>
      </c>
      <c r="G1396" s="63" t="s">
        <v>2431</v>
      </c>
      <c r="H1396" s="50" t="s">
        <v>2431</v>
      </c>
      <c r="I1396" s="50" t="s">
        <v>1073</v>
      </c>
      <c r="J1396" s="74">
        <v>1</v>
      </c>
      <c r="K1396" s="82">
        <v>45231</v>
      </c>
      <c r="L1396" s="82">
        <v>45808</v>
      </c>
      <c r="M1396" s="211">
        <f t="shared" si="60"/>
        <v>82.428571428571431</v>
      </c>
      <c r="N1396" s="69">
        <v>1</v>
      </c>
      <c r="O1396" s="71" t="s">
        <v>2684</v>
      </c>
      <c r="P1396" s="51">
        <f t="shared" si="61"/>
        <v>1</v>
      </c>
      <c r="Q1396" s="66" t="str" cm="1">
        <f t="array" aca="1" ref="Q1396" ca="1">IF(ISNUMBER(P1396),IF(P1396=100%,"CUMPLIDA",IF(AND(ISNUMBER(L1396),ISNUMBER(INDIRECT("FECHA_"&amp;$B1396,1))), IF(L1396&lt;=INDIRECT("FECHA_"&amp;$B1396,1),"INCUMPLIDA","PROCESO"), "VERIFICAR FECHA")),"SIN VALOR AVANCE")</f>
        <v>CUMPLIDA</v>
      </c>
    </row>
    <row r="1397" spans="1:17" ht="75.75">
      <c r="A1397" s="75" t="s">
        <v>938</v>
      </c>
      <c r="B1397" s="61" t="s">
        <v>1793</v>
      </c>
      <c r="C1397" s="495"/>
      <c r="D1397" s="495"/>
      <c r="E1397" s="496"/>
      <c r="F1397" s="496" t="s">
        <v>2707</v>
      </c>
      <c r="G1397" s="63" t="s">
        <v>169</v>
      </c>
      <c r="H1397" s="50" t="s">
        <v>775</v>
      </c>
      <c r="I1397" s="50" t="s">
        <v>776</v>
      </c>
      <c r="J1397" s="74">
        <v>12</v>
      </c>
      <c r="K1397" s="82">
        <v>46024</v>
      </c>
      <c r="L1397" s="82">
        <v>47118</v>
      </c>
      <c r="M1397" s="211">
        <f t="shared" si="60"/>
        <v>156.28571428571428</v>
      </c>
      <c r="N1397" s="69">
        <v>0</v>
      </c>
      <c r="O1397" s="71" t="s">
        <v>2521</v>
      </c>
      <c r="P1397" s="51">
        <f t="shared" si="61"/>
        <v>0</v>
      </c>
      <c r="Q1397" s="66" t="str" cm="1">
        <f t="array" aca="1" ref="Q1397" ca="1">IF(ISNUMBER(P1397),IF(P1397=100%,"CUMPLIDA",IF(AND(ISNUMBER(L1397),ISNUMBER(INDIRECT("FECHA_"&amp;$B1397,1))), IF(L1397&lt;=INDIRECT("FECHA_"&amp;$B1397,1),"INCUMPLIDA","PROCESO"), "VERIFICAR FECHA")),"SIN VALOR AVANCE")</f>
        <v>PROCESO</v>
      </c>
    </row>
    <row r="1398" spans="1:17" ht="135.75">
      <c r="A1398" s="75" t="s">
        <v>938</v>
      </c>
      <c r="B1398" s="61" t="s">
        <v>1793</v>
      </c>
      <c r="C1398" s="495"/>
      <c r="D1398" s="495"/>
      <c r="E1398" s="496"/>
      <c r="F1398" s="496" t="s">
        <v>2707</v>
      </c>
      <c r="G1398" s="63" t="s">
        <v>778</v>
      </c>
      <c r="H1398" s="50" t="s">
        <v>779</v>
      </c>
      <c r="I1398" s="50" t="s">
        <v>780</v>
      </c>
      <c r="J1398" s="74">
        <v>1</v>
      </c>
      <c r="K1398" s="82">
        <v>46024</v>
      </c>
      <c r="L1398" s="82">
        <v>47118</v>
      </c>
      <c r="M1398" s="211">
        <f t="shared" si="60"/>
        <v>156.28571428571428</v>
      </c>
      <c r="N1398" s="69">
        <v>0</v>
      </c>
      <c r="O1398" s="71" t="s">
        <v>2708</v>
      </c>
      <c r="P1398" s="51">
        <f t="shared" si="61"/>
        <v>0</v>
      </c>
      <c r="Q1398" s="66" t="str" cm="1">
        <f t="array" aca="1" ref="Q1398" ca="1">IF(ISNUMBER(P1398),IF(P1398=100%,"CUMPLIDA",IF(AND(ISNUMBER(L1398),ISNUMBER(INDIRECT("FECHA_"&amp;$B1398,1))), IF(L1398&lt;=INDIRECT("FECHA_"&amp;$B1398,1),"INCUMPLIDA","PROCESO"), "VERIFICAR FECHA")),"SIN VALOR AVANCE")</f>
        <v>PROCESO</v>
      </c>
    </row>
    <row r="1399" spans="1:17" ht="225.75">
      <c r="A1399" s="75" t="s">
        <v>938</v>
      </c>
      <c r="B1399" s="61" t="s">
        <v>1793</v>
      </c>
      <c r="C1399" s="495" t="s">
        <v>2672</v>
      </c>
      <c r="D1399" s="495" t="s">
        <v>2238</v>
      </c>
      <c r="E1399" s="496"/>
      <c r="F1399" s="496" t="s">
        <v>2707</v>
      </c>
      <c r="G1399" s="63" t="s">
        <v>781</v>
      </c>
      <c r="H1399" s="50" t="s">
        <v>782</v>
      </c>
      <c r="I1399" s="50" t="s">
        <v>813</v>
      </c>
      <c r="J1399" s="74">
        <v>2</v>
      </c>
      <c r="K1399" s="82">
        <v>46024</v>
      </c>
      <c r="L1399" s="82">
        <v>47118</v>
      </c>
      <c r="M1399" s="211">
        <f t="shared" si="60"/>
        <v>156.28571428571428</v>
      </c>
      <c r="N1399" s="69">
        <v>0</v>
      </c>
      <c r="O1399" s="71" t="s">
        <v>2684</v>
      </c>
      <c r="P1399" s="51">
        <f t="shared" si="61"/>
        <v>0</v>
      </c>
      <c r="Q1399" s="66" t="str" cm="1">
        <f t="array" aca="1" ref="Q1399" ca="1">IF(ISNUMBER(P1399),IF(P1399=100%,"CUMPLIDA",IF(AND(ISNUMBER(L1399),ISNUMBER(INDIRECT("FECHA_"&amp;$B1399,1))), IF(L1399&lt;=INDIRECT("FECHA_"&amp;$B1399,1),"INCUMPLIDA","PROCESO"), "VERIFICAR FECHA")),"SIN VALOR AVANCE")</f>
        <v>PROCESO</v>
      </c>
    </row>
    <row r="1400" spans="1:17" ht="150.75">
      <c r="A1400" s="75" t="s">
        <v>938</v>
      </c>
      <c r="B1400" s="61" t="s">
        <v>1793</v>
      </c>
      <c r="C1400" s="495" t="s">
        <v>2672</v>
      </c>
      <c r="D1400" s="495" t="s">
        <v>2238</v>
      </c>
      <c r="E1400" s="496"/>
      <c r="F1400" s="496" t="s">
        <v>2707</v>
      </c>
      <c r="G1400" s="63" t="s">
        <v>2709</v>
      </c>
      <c r="H1400" s="50" t="s">
        <v>2710</v>
      </c>
      <c r="I1400" s="50" t="s">
        <v>2711</v>
      </c>
      <c r="J1400" s="69">
        <v>6</v>
      </c>
      <c r="K1400" s="70">
        <v>44927</v>
      </c>
      <c r="L1400" s="70">
        <v>45565</v>
      </c>
      <c r="M1400" s="211">
        <f t="shared" si="60"/>
        <v>91.142857142857139</v>
      </c>
      <c r="N1400" s="69">
        <v>6</v>
      </c>
      <c r="O1400" s="50" t="s">
        <v>2712</v>
      </c>
      <c r="P1400" s="51">
        <f t="shared" si="61"/>
        <v>1</v>
      </c>
      <c r="Q1400" s="66" t="str" cm="1">
        <f t="array" aca="1" ref="Q1400" ca="1">IF(ISNUMBER(P1400),IF(P1400=100%,"CUMPLIDA",IF(AND(ISNUMBER(L1400),ISNUMBER(INDIRECT("FECHA_"&amp;$B1400,1))), IF(L1400&lt;=INDIRECT("FECHA_"&amp;$B1400,1),"INCUMPLIDA","PROCESO"), "VERIFICAR FECHA")),"SIN VALOR AVANCE")</f>
        <v>CUMPLIDA</v>
      </c>
    </row>
    <row r="1401" spans="1:17" ht="135.75">
      <c r="A1401" s="75" t="s">
        <v>938</v>
      </c>
      <c r="B1401" s="61" t="s">
        <v>1793</v>
      </c>
      <c r="C1401" s="495" t="s">
        <v>2672</v>
      </c>
      <c r="D1401" s="495" t="s">
        <v>2238</v>
      </c>
      <c r="E1401" s="496"/>
      <c r="F1401" s="496" t="s">
        <v>2707</v>
      </c>
      <c r="G1401" s="63" t="s">
        <v>2713</v>
      </c>
      <c r="H1401" s="50" t="s">
        <v>2714</v>
      </c>
      <c r="I1401" s="50" t="s">
        <v>2715</v>
      </c>
      <c r="J1401" s="69">
        <v>1</v>
      </c>
      <c r="K1401" s="70">
        <v>44927</v>
      </c>
      <c r="L1401" s="70">
        <v>44972</v>
      </c>
      <c r="M1401" s="211">
        <f t="shared" si="60"/>
        <v>6.4285714285714288</v>
      </c>
      <c r="N1401" s="69">
        <v>1</v>
      </c>
      <c r="O1401" s="50" t="s">
        <v>2716</v>
      </c>
      <c r="P1401" s="51">
        <f t="shared" si="61"/>
        <v>1</v>
      </c>
      <c r="Q1401" s="66" t="str" cm="1">
        <f t="array" aca="1" ref="Q1401" ca="1">IF(ISNUMBER(P1401),IF(P1401=100%,"CUMPLIDA",IF(AND(ISNUMBER(L1401),ISNUMBER(INDIRECT("FECHA_"&amp;$B1401,1))), IF(L1401&lt;=INDIRECT("FECHA_"&amp;$B1401,1),"INCUMPLIDA","PROCESO"), "VERIFICAR FECHA")),"SIN VALOR AVANCE")</f>
        <v>CUMPLIDA</v>
      </c>
    </row>
    <row r="1402" spans="1:17" ht="210.75">
      <c r="A1402" s="75" t="s">
        <v>938</v>
      </c>
      <c r="B1402" s="61" t="s">
        <v>1793</v>
      </c>
      <c r="C1402" s="495" t="s">
        <v>2672</v>
      </c>
      <c r="D1402" s="495" t="s">
        <v>2238</v>
      </c>
      <c r="E1402" s="496"/>
      <c r="F1402" s="496" t="s">
        <v>2707</v>
      </c>
      <c r="G1402" s="63" t="s">
        <v>2713</v>
      </c>
      <c r="H1402" s="50" t="s">
        <v>2717</v>
      </c>
      <c r="I1402" s="50" t="s">
        <v>2718</v>
      </c>
      <c r="J1402" s="69">
        <v>1</v>
      </c>
      <c r="K1402" s="70">
        <v>44973</v>
      </c>
      <c r="L1402" s="70">
        <v>45000</v>
      </c>
      <c r="M1402" s="211">
        <f t="shared" si="60"/>
        <v>3.8571428571428572</v>
      </c>
      <c r="N1402" s="69">
        <v>1</v>
      </c>
      <c r="O1402" s="50" t="s">
        <v>2719</v>
      </c>
      <c r="P1402" s="51">
        <f t="shared" si="61"/>
        <v>1</v>
      </c>
      <c r="Q1402" s="66" t="str" cm="1">
        <f t="array" aca="1" ref="Q1402" ca="1">IF(ISNUMBER(P1402),IF(P1402=100%,"CUMPLIDA",IF(AND(ISNUMBER(L1402),ISNUMBER(INDIRECT("FECHA_"&amp;$B1402,1))), IF(L1402&lt;=INDIRECT("FECHA_"&amp;$B1402,1),"INCUMPLIDA","PROCESO"), "VERIFICAR FECHA")),"SIN VALOR AVANCE")</f>
        <v>CUMPLIDA</v>
      </c>
    </row>
    <row r="1403" spans="1:17" ht="210.75">
      <c r="A1403" s="75" t="s">
        <v>938</v>
      </c>
      <c r="B1403" s="61" t="s">
        <v>1793</v>
      </c>
      <c r="C1403" s="495" t="s">
        <v>2672</v>
      </c>
      <c r="D1403" s="495" t="s">
        <v>2238</v>
      </c>
      <c r="E1403" s="496"/>
      <c r="F1403" s="496" t="s">
        <v>2707</v>
      </c>
      <c r="G1403" s="63" t="s">
        <v>2713</v>
      </c>
      <c r="H1403" s="50" t="s">
        <v>2720</v>
      </c>
      <c r="I1403" s="50" t="s">
        <v>2721</v>
      </c>
      <c r="J1403" s="69">
        <v>1</v>
      </c>
      <c r="K1403" s="70">
        <v>45001</v>
      </c>
      <c r="L1403" s="70">
        <v>45412</v>
      </c>
      <c r="M1403" s="211">
        <f t="shared" si="60"/>
        <v>58.714285714285715</v>
      </c>
      <c r="N1403" s="69">
        <v>1</v>
      </c>
      <c r="O1403" s="50" t="s">
        <v>2719</v>
      </c>
      <c r="P1403" s="51">
        <f t="shared" si="61"/>
        <v>1</v>
      </c>
      <c r="Q1403" s="66" t="str" cm="1">
        <f t="array" aca="1" ref="Q1403" ca="1">IF(ISNUMBER(P1403),IF(P1403=100%,"CUMPLIDA",IF(AND(ISNUMBER(L1403),ISNUMBER(INDIRECT("FECHA_"&amp;$B1403,1))), IF(L1403&lt;=INDIRECT("FECHA_"&amp;$B1403,1),"INCUMPLIDA","PROCESO"), "VERIFICAR FECHA")),"SIN VALOR AVANCE")</f>
        <v>CUMPLIDA</v>
      </c>
    </row>
    <row r="1404" spans="1:17" ht="180.75">
      <c r="A1404" s="75" t="s">
        <v>938</v>
      </c>
      <c r="B1404" s="61" t="s">
        <v>1793</v>
      </c>
      <c r="C1404" s="495" t="s">
        <v>2672</v>
      </c>
      <c r="D1404" s="495" t="s">
        <v>2238</v>
      </c>
      <c r="E1404" s="496" t="s">
        <v>2722</v>
      </c>
      <c r="F1404" s="496" t="s">
        <v>2723</v>
      </c>
      <c r="G1404" s="63" t="s">
        <v>2724</v>
      </c>
      <c r="H1404" s="50" t="s">
        <v>2680</v>
      </c>
      <c r="I1404" s="50" t="s">
        <v>2681</v>
      </c>
      <c r="J1404" s="69">
        <v>3</v>
      </c>
      <c r="K1404" s="70">
        <v>44958</v>
      </c>
      <c r="L1404" s="70">
        <v>45323</v>
      </c>
      <c r="M1404" s="211">
        <f t="shared" si="60"/>
        <v>52.142857142857146</v>
      </c>
      <c r="N1404" s="69">
        <v>3</v>
      </c>
      <c r="O1404" s="50" t="s">
        <v>2725</v>
      </c>
      <c r="P1404" s="51">
        <f t="shared" si="61"/>
        <v>1</v>
      </c>
      <c r="Q1404" s="66" t="str" cm="1">
        <f t="array" aca="1" ref="Q1404" ca="1">IF(ISNUMBER(P1404),IF(P1404=100%,"CUMPLIDA",IF(AND(ISNUMBER(L1404),ISNUMBER(INDIRECT("FECHA_"&amp;$B1404,1))), IF(L1404&lt;=INDIRECT("FECHA_"&amp;$B1404,1),"INCUMPLIDA","PROCESO"), "VERIFICAR FECHA")),"SIN VALOR AVANCE")</f>
        <v>CUMPLIDA</v>
      </c>
    </row>
    <row r="1405" spans="1:17" ht="75.75">
      <c r="A1405" s="75" t="s">
        <v>938</v>
      </c>
      <c r="B1405" s="61" t="s">
        <v>1793</v>
      </c>
      <c r="C1405" s="495"/>
      <c r="D1405" s="495"/>
      <c r="E1405" s="496"/>
      <c r="F1405" s="496" t="s">
        <v>2723</v>
      </c>
      <c r="G1405" s="63" t="s">
        <v>2683</v>
      </c>
      <c r="H1405" s="76" t="s">
        <v>944</v>
      </c>
      <c r="I1405" s="50" t="s">
        <v>945</v>
      </c>
      <c r="J1405" s="69">
        <v>1</v>
      </c>
      <c r="K1405" s="70">
        <v>45231</v>
      </c>
      <c r="L1405" s="70">
        <v>45504</v>
      </c>
      <c r="M1405" s="211">
        <f t="shared" si="60"/>
        <v>39</v>
      </c>
      <c r="N1405" s="69">
        <v>1</v>
      </c>
      <c r="O1405" s="71" t="s">
        <v>2426</v>
      </c>
      <c r="P1405" s="51">
        <f t="shared" si="61"/>
        <v>1</v>
      </c>
      <c r="Q1405" s="66" t="str" cm="1">
        <f t="array" aca="1" ref="Q1405" ca="1">IF(ISNUMBER(P1405),IF(P1405=100%,"CUMPLIDA",IF(AND(ISNUMBER(L1405),ISNUMBER(INDIRECT("FECHA_"&amp;$B1405,1))), IF(L1405&lt;=INDIRECT("FECHA_"&amp;$B1405,1),"INCUMPLIDA","PROCESO"), "VERIFICAR FECHA")),"SIN VALOR AVANCE")</f>
        <v>CUMPLIDA</v>
      </c>
    </row>
    <row r="1406" spans="1:17" ht="225.75">
      <c r="A1406" s="75" t="s">
        <v>938</v>
      </c>
      <c r="B1406" s="61" t="s">
        <v>1793</v>
      </c>
      <c r="C1406" s="495"/>
      <c r="D1406" s="495"/>
      <c r="E1406" s="496"/>
      <c r="F1406" s="496" t="s">
        <v>2723</v>
      </c>
      <c r="G1406" s="63" t="s">
        <v>2683</v>
      </c>
      <c r="H1406" s="76" t="s">
        <v>947</v>
      </c>
      <c r="I1406" s="50" t="s">
        <v>948</v>
      </c>
      <c r="J1406" s="69">
        <v>1</v>
      </c>
      <c r="K1406" s="70">
        <v>45231</v>
      </c>
      <c r="L1406" s="70">
        <v>45504</v>
      </c>
      <c r="M1406" s="211">
        <f t="shared" si="60"/>
        <v>39</v>
      </c>
      <c r="N1406" s="69">
        <v>1</v>
      </c>
      <c r="O1406" s="71" t="s">
        <v>2684</v>
      </c>
      <c r="P1406" s="51">
        <f t="shared" si="61"/>
        <v>1</v>
      </c>
      <c r="Q1406" s="66" t="str" cm="1">
        <f t="array" aca="1" ref="Q1406" ca="1">IF(ISNUMBER(P1406),IF(P1406=100%,"CUMPLIDA",IF(AND(ISNUMBER(L1406),ISNUMBER(INDIRECT("FECHA_"&amp;$B1406,1))), IF(L1406&lt;=INDIRECT("FECHA_"&amp;$B1406,1),"INCUMPLIDA","PROCESO"), "VERIFICAR FECHA")),"SIN VALOR AVANCE")</f>
        <v>CUMPLIDA</v>
      </c>
    </row>
    <row r="1407" spans="1:17" ht="165.75">
      <c r="A1407" s="75" t="s">
        <v>938</v>
      </c>
      <c r="B1407" s="61" t="s">
        <v>1793</v>
      </c>
      <c r="C1407" s="495"/>
      <c r="D1407" s="495"/>
      <c r="E1407" s="496"/>
      <c r="F1407" s="496" t="s">
        <v>2723</v>
      </c>
      <c r="G1407" s="63" t="s">
        <v>950</v>
      </c>
      <c r="H1407" s="50" t="s">
        <v>760</v>
      </c>
      <c r="I1407" s="50" t="s">
        <v>761</v>
      </c>
      <c r="J1407" s="74">
        <v>1</v>
      </c>
      <c r="K1407" s="82">
        <v>45323</v>
      </c>
      <c r="L1407" s="82">
        <v>45747</v>
      </c>
      <c r="M1407" s="211">
        <f t="shared" si="60"/>
        <v>60.571428571428569</v>
      </c>
      <c r="N1407" s="69">
        <v>1</v>
      </c>
      <c r="O1407" s="71" t="s">
        <v>2726</v>
      </c>
      <c r="P1407" s="51">
        <f t="shared" si="61"/>
        <v>1</v>
      </c>
      <c r="Q1407" s="66" t="str" cm="1">
        <f t="array" aca="1" ref="Q1407" ca="1">IF(ISNUMBER(P1407),IF(P1407=100%,"CUMPLIDA",IF(AND(ISNUMBER(L1407),ISNUMBER(INDIRECT("FECHA_"&amp;$B1407,1))), IF(L1407&lt;=INDIRECT("FECHA_"&amp;$B1407,1),"INCUMPLIDA","PROCESO"), "VERIFICAR FECHA")),"SIN VALOR AVANCE")</f>
        <v>CUMPLIDA</v>
      </c>
    </row>
    <row r="1408" spans="1:17" ht="75.75">
      <c r="A1408" s="75" t="s">
        <v>938</v>
      </c>
      <c r="B1408" s="61" t="s">
        <v>1793</v>
      </c>
      <c r="C1408" s="495" t="s">
        <v>2672</v>
      </c>
      <c r="D1408" s="495" t="s">
        <v>2238</v>
      </c>
      <c r="E1408" s="496"/>
      <c r="F1408" s="496" t="s">
        <v>2723</v>
      </c>
      <c r="G1408" s="63" t="s">
        <v>804</v>
      </c>
      <c r="H1408" s="50" t="s">
        <v>804</v>
      </c>
      <c r="I1408" s="50" t="s">
        <v>805</v>
      </c>
      <c r="J1408" s="74">
        <v>1</v>
      </c>
      <c r="K1408" s="82">
        <v>45323</v>
      </c>
      <c r="L1408" s="82">
        <v>45747</v>
      </c>
      <c r="M1408" s="211">
        <f t="shared" si="60"/>
        <v>60.571428571428569</v>
      </c>
      <c r="N1408" s="69">
        <v>1</v>
      </c>
      <c r="O1408" s="71" t="s">
        <v>2521</v>
      </c>
      <c r="P1408" s="51">
        <f t="shared" si="61"/>
        <v>1</v>
      </c>
      <c r="Q1408" s="66" t="str" cm="1">
        <f t="array" aca="1" ref="Q1408" ca="1">IF(ISNUMBER(P1408),IF(P1408=100%,"CUMPLIDA",IF(AND(ISNUMBER(L1408),ISNUMBER(INDIRECT("FECHA_"&amp;$B1408,1))), IF(L1408&lt;=INDIRECT("FECHA_"&amp;$B1408,1),"INCUMPLIDA","PROCESO"), "VERIFICAR FECHA")),"SIN VALOR AVANCE")</f>
        <v>CUMPLIDA</v>
      </c>
    </row>
    <row r="1409" spans="1:17" ht="75.75">
      <c r="A1409" s="75" t="s">
        <v>938</v>
      </c>
      <c r="B1409" s="61" t="s">
        <v>1793</v>
      </c>
      <c r="C1409" s="495"/>
      <c r="D1409" s="495"/>
      <c r="E1409" s="496"/>
      <c r="F1409" s="496" t="s">
        <v>2723</v>
      </c>
      <c r="G1409" s="63" t="s">
        <v>766</v>
      </c>
      <c r="H1409" s="50" t="s">
        <v>767</v>
      </c>
      <c r="I1409" s="50" t="s">
        <v>768</v>
      </c>
      <c r="J1409" s="74">
        <v>1</v>
      </c>
      <c r="K1409" s="82">
        <v>45231</v>
      </c>
      <c r="L1409" s="82">
        <v>45747</v>
      </c>
      <c r="M1409" s="211">
        <f t="shared" si="60"/>
        <v>73.714285714285708</v>
      </c>
      <c r="N1409" s="69">
        <v>1</v>
      </c>
      <c r="O1409" s="71" t="s">
        <v>2521</v>
      </c>
      <c r="P1409" s="51">
        <f t="shared" si="61"/>
        <v>1</v>
      </c>
      <c r="Q1409" s="66" t="str" cm="1">
        <f t="array" aca="1" ref="Q1409" ca="1">IF(ISNUMBER(P1409),IF(P1409=100%,"CUMPLIDA",IF(AND(ISNUMBER(L1409),ISNUMBER(INDIRECT("FECHA_"&amp;$B1409,1))), IF(L1409&lt;=INDIRECT("FECHA_"&amp;$B1409,1),"INCUMPLIDA","PROCESO"), "VERIFICAR FECHA")),"SIN VALOR AVANCE")</f>
        <v>CUMPLIDA</v>
      </c>
    </row>
    <row r="1410" spans="1:17" ht="165.75">
      <c r="A1410" s="75" t="s">
        <v>938</v>
      </c>
      <c r="B1410" s="61" t="s">
        <v>1793</v>
      </c>
      <c r="C1410" s="495"/>
      <c r="D1410" s="495"/>
      <c r="E1410" s="496"/>
      <c r="F1410" s="496" t="s">
        <v>2723</v>
      </c>
      <c r="G1410" s="63" t="s">
        <v>769</v>
      </c>
      <c r="H1410" s="50" t="s">
        <v>769</v>
      </c>
      <c r="I1410" s="50" t="s">
        <v>2344</v>
      </c>
      <c r="J1410" s="74">
        <v>1</v>
      </c>
      <c r="K1410" s="82">
        <v>45323</v>
      </c>
      <c r="L1410" s="82">
        <v>45747</v>
      </c>
      <c r="M1410" s="211">
        <f t="shared" si="60"/>
        <v>60.571428571428569</v>
      </c>
      <c r="N1410" s="69">
        <v>1</v>
      </c>
      <c r="O1410" s="71" t="s">
        <v>2726</v>
      </c>
      <c r="P1410" s="51">
        <f t="shared" si="61"/>
        <v>1</v>
      </c>
      <c r="Q1410" s="66" t="str" cm="1">
        <f t="array" aca="1" ref="Q1410" ca="1">IF(ISNUMBER(P1410),IF(P1410=100%,"CUMPLIDA",IF(AND(ISNUMBER(L1410),ISNUMBER(INDIRECT("FECHA_"&amp;$B1410,1))), IF(L1410&lt;=INDIRECT("FECHA_"&amp;$B1410,1),"INCUMPLIDA","PROCESO"), "VERIFICAR FECHA")),"SIN VALOR AVANCE")</f>
        <v>CUMPLIDA</v>
      </c>
    </row>
    <row r="1411" spans="1:17" ht="75.75">
      <c r="A1411" s="75" t="s">
        <v>938</v>
      </c>
      <c r="B1411" s="61" t="s">
        <v>1793</v>
      </c>
      <c r="C1411" s="495"/>
      <c r="D1411" s="495"/>
      <c r="E1411" s="496"/>
      <c r="F1411" s="496" t="s">
        <v>2723</v>
      </c>
      <c r="G1411" s="63" t="s">
        <v>2430</v>
      </c>
      <c r="H1411" s="50" t="s">
        <v>2430</v>
      </c>
      <c r="I1411" s="50" t="s">
        <v>771</v>
      </c>
      <c r="J1411" s="74">
        <v>1</v>
      </c>
      <c r="K1411" s="82">
        <v>45231</v>
      </c>
      <c r="L1411" s="82">
        <v>45747</v>
      </c>
      <c r="M1411" s="211">
        <f t="shared" si="60"/>
        <v>73.714285714285708</v>
      </c>
      <c r="N1411" s="69">
        <v>1</v>
      </c>
      <c r="O1411" s="71" t="s">
        <v>2521</v>
      </c>
      <c r="P1411" s="51">
        <f t="shared" si="61"/>
        <v>1</v>
      </c>
      <c r="Q1411" s="66" t="str" cm="1">
        <f t="array" aca="1" ref="Q1411" ca="1">IF(ISNUMBER(P1411),IF(P1411=100%,"CUMPLIDA",IF(AND(ISNUMBER(L1411),ISNUMBER(INDIRECT("FECHA_"&amp;$B1411,1))), IF(L1411&lt;=INDIRECT("FECHA_"&amp;$B1411,1),"INCUMPLIDA","PROCESO"), "VERIFICAR FECHA")),"SIN VALOR AVANCE")</f>
        <v>CUMPLIDA</v>
      </c>
    </row>
    <row r="1412" spans="1:17" ht="225.75">
      <c r="A1412" s="75" t="s">
        <v>938</v>
      </c>
      <c r="B1412" s="61" t="s">
        <v>1793</v>
      </c>
      <c r="C1412" s="495"/>
      <c r="D1412" s="495"/>
      <c r="E1412" s="496"/>
      <c r="F1412" s="496" t="s">
        <v>2723</v>
      </c>
      <c r="G1412" s="63" t="s">
        <v>2431</v>
      </c>
      <c r="H1412" s="50" t="s">
        <v>2431</v>
      </c>
      <c r="I1412" s="50" t="s">
        <v>1073</v>
      </c>
      <c r="J1412" s="74">
        <v>1</v>
      </c>
      <c r="K1412" s="82">
        <v>45231</v>
      </c>
      <c r="L1412" s="82">
        <v>45808</v>
      </c>
      <c r="M1412" s="211">
        <f t="shared" si="60"/>
        <v>82.428571428571431</v>
      </c>
      <c r="N1412" s="69">
        <v>1</v>
      </c>
      <c r="O1412" s="71" t="s">
        <v>2684</v>
      </c>
      <c r="P1412" s="51">
        <f t="shared" si="61"/>
        <v>1</v>
      </c>
      <c r="Q1412" s="66" t="str" cm="1">
        <f t="array" aca="1" ref="Q1412" ca="1">IF(ISNUMBER(P1412),IF(P1412=100%,"CUMPLIDA",IF(AND(ISNUMBER(L1412),ISNUMBER(INDIRECT("FECHA_"&amp;$B1412,1))), IF(L1412&lt;=INDIRECT("FECHA_"&amp;$B1412,1),"INCUMPLIDA","PROCESO"), "VERIFICAR FECHA")),"SIN VALOR AVANCE")</f>
        <v>CUMPLIDA</v>
      </c>
    </row>
    <row r="1413" spans="1:17" ht="75.75">
      <c r="A1413" s="75" t="s">
        <v>938</v>
      </c>
      <c r="B1413" s="61" t="s">
        <v>1793</v>
      </c>
      <c r="C1413" s="495"/>
      <c r="D1413" s="495"/>
      <c r="E1413" s="496"/>
      <c r="F1413" s="496" t="s">
        <v>2723</v>
      </c>
      <c r="G1413" s="63" t="s">
        <v>169</v>
      </c>
      <c r="H1413" s="50" t="s">
        <v>775</v>
      </c>
      <c r="I1413" s="50" t="s">
        <v>776</v>
      </c>
      <c r="J1413" s="74">
        <v>12</v>
      </c>
      <c r="K1413" s="82">
        <v>46024</v>
      </c>
      <c r="L1413" s="82">
        <v>47118</v>
      </c>
      <c r="M1413" s="211">
        <f t="shared" si="60"/>
        <v>156.28571428571428</v>
      </c>
      <c r="N1413" s="69">
        <v>0</v>
      </c>
      <c r="O1413" s="71" t="s">
        <v>2521</v>
      </c>
      <c r="P1413" s="51">
        <f t="shared" si="61"/>
        <v>0</v>
      </c>
      <c r="Q1413" s="66" t="str" cm="1">
        <f t="array" aca="1" ref="Q1413" ca="1">IF(ISNUMBER(P1413),IF(P1413=100%,"CUMPLIDA",IF(AND(ISNUMBER(L1413),ISNUMBER(INDIRECT("FECHA_"&amp;$B1413,1))), IF(L1413&lt;=INDIRECT("FECHA_"&amp;$B1413,1),"INCUMPLIDA","PROCESO"), "VERIFICAR FECHA")),"SIN VALOR AVANCE")</f>
        <v>PROCESO</v>
      </c>
    </row>
    <row r="1414" spans="1:17" ht="165.75">
      <c r="A1414" s="75" t="s">
        <v>938</v>
      </c>
      <c r="B1414" s="61" t="s">
        <v>1793</v>
      </c>
      <c r="C1414" s="495" t="s">
        <v>2672</v>
      </c>
      <c r="D1414" s="495" t="s">
        <v>2238</v>
      </c>
      <c r="E1414" s="496"/>
      <c r="F1414" s="496" t="s">
        <v>2723</v>
      </c>
      <c r="G1414" s="63" t="s">
        <v>778</v>
      </c>
      <c r="H1414" s="50" t="s">
        <v>779</v>
      </c>
      <c r="I1414" s="50" t="s">
        <v>780</v>
      </c>
      <c r="J1414" s="74">
        <v>1</v>
      </c>
      <c r="K1414" s="82">
        <v>46024</v>
      </c>
      <c r="L1414" s="82">
        <v>47118</v>
      </c>
      <c r="M1414" s="211">
        <f t="shared" si="60"/>
        <v>156.28571428571428</v>
      </c>
      <c r="N1414" s="69">
        <v>0</v>
      </c>
      <c r="O1414" s="71" t="s">
        <v>2726</v>
      </c>
      <c r="P1414" s="51">
        <f t="shared" si="61"/>
        <v>0</v>
      </c>
      <c r="Q1414" s="66" t="str" cm="1">
        <f t="array" aca="1" ref="Q1414" ca="1">IF(ISNUMBER(P1414),IF(P1414=100%,"CUMPLIDA",IF(AND(ISNUMBER(L1414),ISNUMBER(INDIRECT("FECHA_"&amp;$B1414,1))), IF(L1414&lt;=INDIRECT("FECHA_"&amp;$B1414,1),"INCUMPLIDA","PROCESO"), "VERIFICAR FECHA")),"SIN VALOR AVANCE")</f>
        <v>PROCESO</v>
      </c>
    </row>
    <row r="1415" spans="1:17" ht="225.75">
      <c r="A1415" s="75" t="s">
        <v>938</v>
      </c>
      <c r="B1415" s="61" t="s">
        <v>1793</v>
      </c>
      <c r="C1415" s="495" t="s">
        <v>2672</v>
      </c>
      <c r="D1415" s="495" t="s">
        <v>2238</v>
      </c>
      <c r="E1415" s="496"/>
      <c r="F1415" s="496" t="s">
        <v>2723</v>
      </c>
      <c r="G1415" s="63" t="s">
        <v>781</v>
      </c>
      <c r="H1415" s="50" t="s">
        <v>782</v>
      </c>
      <c r="I1415" s="50" t="s">
        <v>813</v>
      </c>
      <c r="J1415" s="74">
        <v>2</v>
      </c>
      <c r="K1415" s="82">
        <v>46024</v>
      </c>
      <c r="L1415" s="82">
        <v>47118</v>
      </c>
      <c r="M1415" s="211">
        <f t="shared" si="60"/>
        <v>156.28571428571428</v>
      </c>
      <c r="N1415" s="69">
        <v>0</v>
      </c>
      <c r="O1415" s="71" t="s">
        <v>2684</v>
      </c>
      <c r="P1415" s="51">
        <f t="shared" si="61"/>
        <v>0</v>
      </c>
      <c r="Q1415" s="66" t="str" cm="1">
        <f t="array" aca="1" ref="Q1415" ca="1">IF(ISNUMBER(P1415),IF(P1415=100%,"CUMPLIDA",IF(AND(ISNUMBER(L1415),ISNUMBER(INDIRECT("FECHA_"&amp;$B1415,1))), IF(L1415&lt;=INDIRECT("FECHA_"&amp;$B1415,1),"INCUMPLIDA","PROCESO"), "VERIFICAR FECHA")),"SIN VALOR AVANCE")</f>
        <v>PROCESO</v>
      </c>
    </row>
    <row r="1416" spans="1:17" ht="105.75">
      <c r="A1416" s="75" t="s">
        <v>938</v>
      </c>
      <c r="B1416" s="61" t="s">
        <v>1793</v>
      </c>
      <c r="C1416" s="495" t="s">
        <v>2672</v>
      </c>
      <c r="D1416" s="495" t="s">
        <v>2238</v>
      </c>
      <c r="E1416" s="496"/>
      <c r="F1416" s="496" t="s">
        <v>2723</v>
      </c>
      <c r="G1416" s="63" t="s">
        <v>2686</v>
      </c>
      <c r="H1416" s="50" t="s">
        <v>2687</v>
      </c>
      <c r="I1416" s="50" t="s">
        <v>2688</v>
      </c>
      <c r="J1416" s="69">
        <v>1</v>
      </c>
      <c r="K1416" s="70">
        <v>44927</v>
      </c>
      <c r="L1416" s="70">
        <v>45016</v>
      </c>
      <c r="M1416" s="211">
        <f t="shared" si="60"/>
        <v>12.714285714285714</v>
      </c>
      <c r="N1416" s="69">
        <v>1</v>
      </c>
      <c r="O1416" s="50" t="s">
        <v>2689</v>
      </c>
      <c r="P1416" s="51">
        <f t="shared" si="61"/>
        <v>1</v>
      </c>
      <c r="Q1416" s="66" t="str" cm="1">
        <f t="array" aca="1" ref="Q1416" ca="1">IF(ISNUMBER(P1416),IF(P1416=100%,"CUMPLIDA",IF(AND(ISNUMBER(L1416),ISNUMBER(INDIRECT("FECHA_"&amp;$B1416,1))), IF(L1416&lt;=INDIRECT("FECHA_"&amp;$B1416,1),"INCUMPLIDA","PROCESO"), "VERIFICAR FECHA")),"SIN VALOR AVANCE")</f>
        <v>CUMPLIDA</v>
      </c>
    </row>
    <row r="1417" spans="1:17" ht="165.75">
      <c r="A1417" s="75" t="s">
        <v>938</v>
      </c>
      <c r="B1417" s="61" t="s">
        <v>1793</v>
      </c>
      <c r="C1417" s="495" t="s">
        <v>2672</v>
      </c>
      <c r="D1417" s="495" t="s">
        <v>2238</v>
      </c>
      <c r="E1417" s="496"/>
      <c r="F1417" s="496" t="s">
        <v>2723</v>
      </c>
      <c r="G1417" s="63" t="s">
        <v>2686</v>
      </c>
      <c r="H1417" s="50" t="s">
        <v>2727</v>
      </c>
      <c r="I1417" s="50" t="s">
        <v>2338</v>
      </c>
      <c r="J1417" s="69">
        <v>1</v>
      </c>
      <c r="K1417" s="70">
        <v>45017</v>
      </c>
      <c r="L1417" s="70">
        <v>45138</v>
      </c>
      <c r="M1417" s="211">
        <f t="shared" si="60"/>
        <v>17.285714285714285</v>
      </c>
      <c r="N1417" s="69">
        <v>1</v>
      </c>
      <c r="O1417" s="50" t="s">
        <v>2728</v>
      </c>
      <c r="P1417" s="51">
        <f t="shared" si="61"/>
        <v>1</v>
      </c>
      <c r="Q1417" s="66" t="str" cm="1">
        <f t="array" aca="1" ref="Q1417" ca="1">IF(ISNUMBER(P1417),IF(P1417=100%,"CUMPLIDA",IF(AND(ISNUMBER(L1417),ISNUMBER(INDIRECT("FECHA_"&amp;$B1417,1))), IF(L1417&lt;=INDIRECT("FECHA_"&amp;$B1417,1),"INCUMPLIDA","PROCESO"), "VERIFICAR FECHA")),"SIN VALOR AVANCE")</f>
        <v>CUMPLIDA</v>
      </c>
    </row>
    <row r="1418" spans="1:17" ht="105.75">
      <c r="A1418" s="75" t="s">
        <v>938</v>
      </c>
      <c r="B1418" s="61" t="s">
        <v>1793</v>
      </c>
      <c r="C1418" s="495" t="s">
        <v>2672</v>
      </c>
      <c r="D1418" s="495" t="s">
        <v>2238</v>
      </c>
      <c r="E1418" s="496"/>
      <c r="F1418" s="496" t="s">
        <v>2723</v>
      </c>
      <c r="G1418" s="63" t="s">
        <v>2729</v>
      </c>
      <c r="H1418" s="50" t="s">
        <v>2730</v>
      </c>
      <c r="I1418" s="50" t="s">
        <v>2338</v>
      </c>
      <c r="J1418" s="69">
        <v>12</v>
      </c>
      <c r="K1418" s="70">
        <v>44958</v>
      </c>
      <c r="L1418" s="70">
        <v>45323</v>
      </c>
      <c r="M1418" s="211">
        <f t="shared" si="60"/>
        <v>52.142857142857146</v>
      </c>
      <c r="N1418" s="69">
        <v>12</v>
      </c>
      <c r="O1418" s="50" t="s">
        <v>2731</v>
      </c>
      <c r="P1418" s="51">
        <f t="shared" si="61"/>
        <v>1</v>
      </c>
      <c r="Q1418" s="66" t="str" cm="1">
        <f t="array" aca="1" ref="Q1418" ca="1">IF(ISNUMBER(P1418),IF(P1418=100%,"CUMPLIDA",IF(AND(ISNUMBER(L1418),ISNUMBER(INDIRECT("FECHA_"&amp;$B1418,1))), IF(L1418&lt;=INDIRECT("FECHA_"&amp;$B1418,1),"INCUMPLIDA","PROCESO"), "VERIFICAR FECHA")),"SIN VALOR AVANCE")</f>
        <v>CUMPLIDA</v>
      </c>
    </row>
    <row r="1419" spans="1:17" ht="105.75">
      <c r="A1419" s="75" t="s">
        <v>938</v>
      </c>
      <c r="B1419" s="61" t="s">
        <v>1793</v>
      </c>
      <c r="C1419" s="495" t="s">
        <v>2672</v>
      </c>
      <c r="D1419" s="495" t="s">
        <v>2238</v>
      </c>
      <c r="E1419" s="496"/>
      <c r="F1419" s="496" t="s">
        <v>2723</v>
      </c>
      <c r="G1419" s="63" t="s">
        <v>2732</v>
      </c>
      <c r="H1419" s="50" t="s">
        <v>2733</v>
      </c>
      <c r="I1419" s="50" t="s">
        <v>2338</v>
      </c>
      <c r="J1419" s="69">
        <v>4</v>
      </c>
      <c r="K1419" s="70">
        <v>44958</v>
      </c>
      <c r="L1419" s="70">
        <v>45323</v>
      </c>
      <c r="M1419" s="211">
        <f t="shared" si="60"/>
        <v>52.142857142857146</v>
      </c>
      <c r="N1419" s="69">
        <v>4</v>
      </c>
      <c r="O1419" s="50" t="s">
        <v>2694</v>
      </c>
      <c r="P1419" s="51">
        <f t="shared" si="61"/>
        <v>1</v>
      </c>
      <c r="Q1419" s="66" t="str" cm="1">
        <f t="array" aca="1" ref="Q1419" ca="1">IF(ISNUMBER(P1419),IF(P1419=100%,"CUMPLIDA",IF(AND(ISNUMBER(L1419),ISNUMBER(INDIRECT("FECHA_"&amp;$B1419,1))), IF(L1419&lt;=INDIRECT("FECHA_"&amp;$B1419,1),"INCUMPLIDA","PROCESO"), "VERIFICAR FECHA")),"SIN VALOR AVANCE")</f>
        <v>CUMPLIDA</v>
      </c>
    </row>
    <row r="1420" spans="1:17" ht="105.75">
      <c r="A1420" s="75" t="s">
        <v>938</v>
      </c>
      <c r="B1420" s="61" t="s">
        <v>1793</v>
      </c>
      <c r="C1420" s="495" t="s">
        <v>2672</v>
      </c>
      <c r="D1420" s="495" t="s">
        <v>2238</v>
      </c>
      <c r="E1420" s="496"/>
      <c r="F1420" s="496" t="s">
        <v>2723</v>
      </c>
      <c r="G1420" s="63" t="s">
        <v>2697</v>
      </c>
      <c r="H1420" s="50" t="s">
        <v>2698</v>
      </c>
      <c r="I1420" s="50" t="s">
        <v>2338</v>
      </c>
      <c r="J1420" s="69">
        <v>1</v>
      </c>
      <c r="K1420" s="70">
        <v>44958</v>
      </c>
      <c r="L1420" s="70">
        <v>44985</v>
      </c>
      <c r="M1420" s="211">
        <f t="shared" si="60"/>
        <v>3.8571428571428572</v>
      </c>
      <c r="N1420" s="69">
        <v>1</v>
      </c>
      <c r="O1420" s="50" t="s">
        <v>2694</v>
      </c>
      <c r="P1420" s="51">
        <f t="shared" si="61"/>
        <v>1</v>
      </c>
      <c r="Q1420" s="66" t="str" cm="1">
        <f t="array" aca="1" ref="Q1420" ca="1">IF(ISNUMBER(P1420),IF(P1420=100%,"CUMPLIDA",IF(AND(ISNUMBER(L1420),ISNUMBER(INDIRECT("FECHA_"&amp;$B1420,1))), IF(L1420&lt;=INDIRECT("FECHA_"&amp;$B1420,1),"INCUMPLIDA","PROCESO"), "VERIFICAR FECHA")),"SIN VALOR AVANCE")</f>
        <v>CUMPLIDA</v>
      </c>
    </row>
    <row r="1421" spans="1:17" ht="180.75">
      <c r="A1421" s="75" t="s">
        <v>938</v>
      </c>
      <c r="B1421" s="61" t="s">
        <v>1793</v>
      </c>
      <c r="C1421" s="495" t="s">
        <v>2672</v>
      </c>
      <c r="D1421" s="495" t="s">
        <v>2238</v>
      </c>
      <c r="E1421" s="496" t="s">
        <v>2734</v>
      </c>
      <c r="F1421" s="496" t="s">
        <v>2735</v>
      </c>
      <c r="G1421" s="63" t="s">
        <v>2724</v>
      </c>
      <c r="H1421" s="50" t="s">
        <v>2680</v>
      </c>
      <c r="I1421" s="50" t="s">
        <v>2681</v>
      </c>
      <c r="J1421" s="69">
        <v>3</v>
      </c>
      <c r="K1421" s="70">
        <v>44958</v>
      </c>
      <c r="L1421" s="70">
        <v>45323</v>
      </c>
      <c r="M1421" s="211">
        <f t="shared" si="60"/>
        <v>52.142857142857146</v>
      </c>
      <c r="N1421" s="69">
        <v>3</v>
      </c>
      <c r="O1421" s="50" t="s">
        <v>2736</v>
      </c>
      <c r="P1421" s="51">
        <f t="shared" si="61"/>
        <v>1</v>
      </c>
      <c r="Q1421" s="66" t="str" cm="1">
        <f t="array" aca="1" ref="Q1421" ca="1">IF(ISNUMBER(P1421),IF(P1421=100%,"CUMPLIDA",IF(AND(ISNUMBER(L1421),ISNUMBER(INDIRECT("FECHA_"&amp;$B1421,1))), IF(L1421&lt;=INDIRECT("FECHA_"&amp;$B1421,1),"INCUMPLIDA","PROCESO"), "VERIFICAR FECHA")),"SIN VALOR AVANCE")</f>
        <v>CUMPLIDA</v>
      </c>
    </row>
    <row r="1422" spans="1:17" ht="75.75">
      <c r="A1422" s="75" t="s">
        <v>938</v>
      </c>
      <c r="B1422" s="61" t="s">
        <v>1793</v>
      </c>
      <c r="C1422" s="495"/>
      <c r="D1422" s="495"/>
      <c r="E1422" s="496"/>
      <c r="F1422" s="496" t="s">
        <v>2735</v>
      </c>
      <c r="G1422" s="496" t="s">
        <v>2683</v>
      </c>
      <c r="H1422" s="76" t="s">
        <v>944</v>
      </c>
      <c r="I1422" s="50" t="s">
        <v>945</v>
      </c>
      <c r="J1422" s="69">
        <v>1</v>
      </c>
      <c r="K1422" s="70">
        <v>45231</v>
      </c>
      <c r="L1422" s="70">
        <v>45504</v>
      </c>
      <c r="M1422" s="211">
        <f t="shared" si="60"/>
        <v>39</v>
      </c>
      <c r="N1422" s="69">
        <v>1</v>
      </c>
      <c r="O1422" s="71" t="s">
        <v>2426</v>
      </c>
      <c r="P1422" s="51">
        <f t="shared" si="61"/>
        <v>1</v>
      </c>
      <c r="Q1422" s="66" t="str" cm="1">
        <f t="array" aca="1" ref="Q1422" ca="1">IF(ISNUMBER(P1422),IF(P1422=100%,"CUMPLIDA",IF(AND(ISNUMBER(L1422),ISNUMBER(INDIRECT("FECHA_"&amp;$B1422,1))), IF(L1422&lt;=INDIRECT("FECHA_"&amp;$B1422,1),"INCUMPLIDA","PROCESO"), "VERIFICAR FECHA")),"SIN VALOR AVANCE")</f>
        <v>CUMPLIDA</v>
      </c>
    </row>
    <row r="1423" spans="1:17" ht="225.75">
      <c r="A1423" s="75" t="s">
        <v>938</v>
      </c>
      <c r="B1423" s="61" t="s">
        <v>1793</v>
      </c>
      <c r="C1423" s="495"/>
      <c r="D1423" s="495"/>
      <c r="E1423" s="496"/>
      <c r="F1423" s="496" t="s">
        <v>2735</v>
      </c>
      <c r="G1423" s="496"/>
      <c r="H1423" s="76" t="s">
        <v>947</v>
      </c>
      <c r="I1423" s="50" t="s">
        <v>948</v>
      </c>
      <c r="J1423" s="69">
        <v>1</v>
      </c>
      <c r="K1423" s="70">
        <v>45231</v>
      </c>
      <c r="L1423" s="70">
        <v>45504</v>
      </c>
      <c r="M1423" s="211">
        <f t="shared" si="60"/>
        <v>39</v>
      </c>
      <c r="N1423" s="69">
        <v>1</v>
      </c>
      <c r="O1423" s="71" t="s">
        <v>2684</v>
      </c>
      <c r="P1423" s="51">
        <f t="shared" si="61"/>
        <v>1</v>
      </c>
      <c r="Q1423" s="66" t="str" cm="1">
        <f t="array" aca="1" ref="Q1423" ca="1">IF(ISNUMBER(P1423),IF(P1423=100%,"CUMPLIDA",IF(AND(ISNUMBER(L1423),ISNUMBER(INDIRECT("FECHA_"&amp;$B1423,1))), IF(L1423&lt;=INDIRECT("FECHA_"&amp;$B1423,1),"INCUMPLIDA","PROCESO"), "VERIFICAR FECHA")),"SIN VALOR AVANCE")</f>
        <v>CUMPLIDA</v>
      </c>
    </row>
    <row r="1424" spans="1:17" ht="150.75">
      <c r="A1424" s="75" t="s">
        <v>938</v>
      </c>
      <c r="B1424" s="61" t="s">
        <v>1793</v>
      </c>
      <c r="C1424" s="495"/>
      <c r="D1424" s="495"/>
      <c r="E1424" s="496"/>
      <c r="F1424" s="496" t="s">
        <v>2735</v>
      </c>
      <c r="G1424" s="63" t="s">
        <v>950</v>
      </c>
      <c r="H1424" s="50" t="s">
        <v>760</v>
      </c>
      <c r="I1424" s="50" t="s">
        <v>761</v>
      </c>
      <c r="J1424" s="74">
        <v>1</v>
      </c>
      <c r="K1424" s="82">
        <v>45323</v>
      </c>
      <c r="L1424" s="82">
        <v>45747</v>
      </c>
      <c r="M1424" s="211">
        <f t="shared" si="60"/>
        <v>60.571428571428569</v>
      </c>
      <c r="N1424" s="69">
        <v>1</v>
      </c>
      <c r="O1424" s="71" t="s">
        <v>2685</v>
      </c>
      <c r="P1424" s="51">
        <f t="shared" si="61"/>
        <v>1</v>
      </c>
      <c r="Q1424" s="66" t="str" cm="1">
        <f t="array" aca="1" ref="Q1424" ca="1">IF(ISNUMBER(P1424),IF(P1424=100%,"CUMPLIDA",IF(AND(ISNUMBER(L1424),ISNUMBER(INDIRECT("FECHA_"&amp;$B1424,1))), IF(L1424&lt;=INDIRECT("FECHA_"&amp;$B1424,1),"INCUMPLIDA","PROCESO"), "VERIFICAR FECHA")),"SIN VALOR AVANCE")</f>
        <v>CUMPLIDA</v>
      </c>
    </row>
    <row r="1425" spans="1:17" ht="75.75">
      <c r="A1425" s="75" t="s">
        <v>938</v>
      </c>
      <c r="B1425" s="61" t="s">
        <v>1793</v>
      </c>
      <c r="C1425" s="495" t="s">
        <v>2672</v>
      </c>
      <c r="D1425" s="495" t="s">
        <v>2238</v>
      </c>
      <c r="E1425" s="496"/>
      <c r="F1425" s="496" t="s">
        <v>2735</v>
      </c>
      <c r="G1425" s="63" t="s">
        <v>804</v>
      </c>
      <c r="H1425" s="50" t="s">
        <v>804</v>
      </c>
      <c r="I1425" s="50" t="s">
        <v>805</v>
      </c>
      <c r="J1425" s="74">
        <v>1</v>
      </c>
      <c r="K1425" s="82">
        <v>45323</v>
      </c>
      <c r="L1425" s="82">
        <v>45747</v>
      </c>
      <c r="M1425" s="211">
        <f t="shared" si="60"/>
        <v>60.571428571428569</v>
      </c>
      <c r="N1425" s="69">
        <v>1</v>
      </c>
      <c r="O1425" s="71" t="s">
        <v>2521</v>
      </c>
      <c r="P1425" s="51">
        <f t="shared" si="61"/>
        <v>1</v>
      </c>
      <c r="Q1425" s="66" t="str" cm="1">
        <f t="array" aca="1" ref="Q1425" ca="1">IF(ISNUMBER(P1425),IF(P1425=100%,"CUMPLIDA",IF(AND(ISNUMBER(L1425),ISNUMBER(INDIRECT("FECHA_"&amp;$B1425,1))), IF(L1425&lt;=INDIRECT("FECHA_"&amp;$B1425,1),"INCUMPLIDA","PROCESO"), "VERIFICAR FECHA")),"SIN VALOR AVANCE")</f>
        <v>CUMPLIDA</v>
      </c>
    </row>
    <row r="1426" spans="1:17" ht="75.75">
      <c r="A1426" s="75" t="s">
        <v>938</v>
      </c>
      <c r="B1426" s="61" t="s">
        <v>1793</v>
      </c>
      <c r="C1426" s="495"/>
      <c r="D1426" s="495"/>
      <c r="E1426" s="496"/>
      <c r="F1426" s="496" t="s">
        <v>2735</v>
      </c>
      <c r="G1426" s="63" t="s">
        <v>766</v>
      </c>
      <c r="H1426" s="50" t="s">
        <v>767</v>
      </c>
      <c r="I1426" s="50" t="s">
        <v>768</v>
      </c>
      <c r="J1426" s="74">
        <v>1</v>
      </c>
      <c r="K1426" s="82">
        <v>45231</v>
      </c>
      <c r="L1426" s="82">
        <v>45747</v>
      </c>
      <c r="M1426" s="211">
        <f t="shared" si="60"/>
        <v>73.714285714285708</v>
      </c>
      <c r="N1426" s="69">
        <v>1</v>
      </c>
      <c r="O1426" s="71" t="s">
        <v>2521</v>
      </c>
      <c r="P1426" s="51">
        <f t="shared" si="61"/>
        <v>1</v>
      </c>
      <c r="Q1426" s="66" t="str" cm="1">
        <f t="array" aca="1" ref="Q1426" ca="1">IF(ISNUMBER(P1426),IF(P1426=100%,"CUMPLIDA",IF(AND(ISNUMBER(L1426),ISNUMBER(INDIRECT("FECHA_"&amp;$B1426,1))), IF(L1426&lt;=INDIRECT("FECHA_"&amp;$B1426,1),"INCUMPLIDA","PROCESO"), "VERIFICAR FECHA")),"SIN VALOR AVANCE")</f>
        <v>CUMPLIDA</v>
      </c>
    </row>
    <row r="1427" spans="1:17" ht="150.75">
      <c r="A1427" s="75" t="s">
        <v>938</v>
      </c>
      <c r="B1427" s="61" t="s">
        <v>1793</v>
      </c>
      <c r="C1427" s="495"/>
      <c r="D1427" s="495"/>
      <c r="E1427" s="496"/>
      <c r="F1427" s="496" t="s">
        <v>2735</v>
      </c>
      <c r="G1427" s="63" t="s">
        <v>769</v>
      </c>
      <c r="H1427" s="50" t="s">
        <v>769</v>
      </c>
      <c r="I1427" s="50" t="s">
        <v>2344</v>
      </c>
      <c r="J1427" s="74">
        <v>1</v>
      </c>
      <c r="K1427" s="82">
        <v>45323</v>
      </c>
      <c r="L1427" s="82">
        <v>45747</v>
      </c>
      <c r="M1427" s="211">
        <f t="shared" si="60"/>
        <v>60.571428571428569</v>
      </c>
      <c r="N1427" s="69">
        <v>1</v>
      </c>
      <c r="O1427" s="71" t="s">
        <v>2685</v>
      </c>
      <c r="P1427" s="51">
        <f t="shared" si="61"/>
        <v>1</v>
      </c>
      <c r="Q1427" s="66" t="str" cm="1">
        <f t="array" aca="1" ref="Q1427" ca="1">IF(ISNUMBER(P1427),IF(P1427=100%,"CUMPLIDA",IF(AND(ISNUMBER(L1427),ISNUMBER(INDIRECT("FECHA_"&amp;$B1427,1))), IF(L1427&lt;=INDIRECT("FECHA_"&amp;$B1427,1),"INCUMPLIDA","PROCESO"), "VERIFICAR FECHA")),"SIN VALOR AVANCE")</f>
        <v>CUMPLIDA</v>
      </c>
    </row>
    <row r="1428" spans="1:17" ht="75.75">
      <c r="A1428" s="75" t="s">
        <v>938</v>
      </c>
      <c r="B1428" s="61" t="s">
        <v>1793</v>
      </c>
      <c r="C1428" s="495"/>
      <c r="D1428" s="495"/>
      <c r="E1428" s="496"/>
      <c r="F1428" s="496" t="s">
        <v>2735</v>
      </c>
      <c r="G1428" s="63" t="s">
        <v>2430</v>
      </c>
      <c r="H1428" s="50" t="s">
        <v>2430</v>
      </c>
      <c r="I1428" s="50" t="s">
        <v>771</v>
      </c>
      <c r="J1428" s="74">
        <v>1</v>
      </c>
      <c r="K1428" s="82">
        <v>45231</v>
      </c>
      <c r="L1428" s="82">
        <v>45747</v>
      </c>
      <c r="M1428" s="211">
        <f t="shared" ref="M1428:M1491" si="62">(L1428-K1428)/7</f>
        <v>73.714285714285708</v>
      </c>
      <c r="N1428" s="69">
        <v>1</v>
      </c>
      <c r="O1428" s="71" t="s">
        <v>2521</v>
      </c>
      <c r="P1428" s="51">
        <f t="shared" si="61"/>
        <v>1</v>
      </c>
      <c r="Q1428" s="66" t="str" cm="1">
        <f t="array" aca="1" ref="Q1428" ca="1">IF(ISNUMBER(P1428),IF(P1428=100%,"CUMPLIDA",IF(AND(ISNUMBER(L1428),ISNUMBER(INDIRECT("FECHA_"&amp;$B1428,1))), IF(L1428&lt;=INDIRECT("FECHA_"&amp;$B1428,1),"INCUMPLIDA","PROCESO"), "VERIFICAR FECHA")),"SIN VALOR AVANCE")</f>
        <v>CUMPLIDA</v>
      </c>
    </row>
    <row r="1429" spans="1:17" ht="225.75">
      <c r="A1429" s="75" t="s">
        <v>938</v>
      </c>
      <c r="B1429" s="61" t="s">
        <v>1793</v>
      </c>
      <c r="C1429" s="495"/>
      <c r="D1429" s="495"/>
      <c r="E1429" s="496"/>
      <c r="F1429" s="496" t="s">
        <v>2735</v>
      </c>
      <c r="G1429" s="63" t="s">
        <v>2431</v>
      </c>
      <c r="H1429" s="50" t="s">
        <v>2431</v>
      </c>
      <c r="I1429" s="50" t="s">
        <v>1073</v>
      </c>
      <c r="J1429" s="74">
        <v>1</v>
      </c>
      <c r="K1429" s="82">
        <v>45231</v>
      </c>
      <c r="L1429" s="82">
        <v>45808</v>
      </c>
      <c r="M1429" s="211">
        <f t="shared" si="62"/>
        <v>82.428571428571431</v>
      </c>
      <c r="N1429" s="69">
        <v>1</v>
      </c>
      <c r="O1429" s="71" t="s">
        <v>2684</v>
      </c>
      <c r="P1429" s="51">
        <f t="shared" si="61"/>
        <v>1</v>
      </c>
      <c r="Q1429" s="66" t="str" cm="1">
        <f t="array" aca="1" ref="Q1429" ca="1">IF(ISNUMBER(P1429),IF(P1429=100%,"CUMPLIDA",IF(AND(ISNUMBER(L1429),ISNUMBER(INDIRECT("FECHA_"&amp;$B1429,1))), IF(L1429&lt;=INDIRECT("FECHA_"&amp;$B1429,1),"INCUMPLIDA","PROCESO"), "VERIFICAR FECHA")),"SIN VALOR AVANCE")</f>
        <v>CUMPLIDA</v>
      </c>
    </row>
    <row r="1430" spans="1:17" ht="75.75">
      <c r="A1430" s="75" t="s">
        <v>938</v>
      </c>
      <c r="B1430" s="61" t="s">
        <v>1793</v>
      </c>
      <c r="C1430" s="495"/>
      <c r="D1430" s="495"/>
      <c r="E1430" s="496"/>
      <c r="F1430" s="496" t="s">
        <v>2735</v>
      </c>
      <c r="G1430" s="63" t="s">
        <v>169</v>
      </c>
      <c r="H1430" s="50" t="s">
        <v>775</v>
      </c>
      <c r="I1430" s="50" t="s">
        <v>776</v>
      </c>
      <c r="J1430" s="74">
        <v>12</v>
      </c>
      <c r="K1430" s="82">
        <v>46024</v>
      </c>
      <c r="L1430" s="82">
        <v>47118</v>
      </c>
      <c r="M1430" s="211">
        <f t="shared" si="62"/>
        <v>156.28571428571428</v>
      </c>
      <c r="N1430" s="69">
        <v>0</v>
      </c>
      <c r="O1430" s="71" t="s">
        <v>2521</v>
      </c>
      <c r="P1430" s="51">
        <f t="shared" si="61"/>
        <v>0</v>
      </c>
      <c r="Q1430" s="66" t="str" cm="1">
        <f t="array" aca="1" ref="Q1430" ca="1">IF(ISNUMBER(P1430),IF(P1430=100%,"CUMPLIDA",IF(AND(ISNUMBER(L1430),ISNUMBER(INDIRECT("FECHA_"&amp;$B1430,1))), IF(L1430&lt;=INDIRECT("FECHA_"&amp;$B1430,1),"INCUMPLIDA","PROCESO"), "VERIFICAR FECHA")),"SIN VALOR AVANCE")</f>
        <v>PROCESO</v>
      </c>
    </row>
    <row r="1431" spans="1:17" ht="150.75">
      <c r="A1431" s="75" t="s">
        <v>938</v>
      </c>
      <c r="B1431" s="61" t="s">
        <v>1793</v>
      </c>
      <c r="C1431" s="495" t="s">
        <v>2672</v>
      </c>
      <c r="D1431" s="495" t="s">
        <v>2238</v>
      </c>
      <c r="E1431" s="496"/>
      <c r="F1431" s="496" t="s">
        <v>2735</v>
      </c>
      <c r="G1431" s="63" t="s">
        <v>778</v>
      </c>
      <c r="H1431" s="50" t="s">
        <v>779</v>
      </c>
      <c r="I1431" s="50" t="s">
        <v>780</v>
      </c>
      <c r="J1431" s="74">
        <v>1</v>
      </c>
      <c r="K1431" s="82">
        <v>46024</v>
      </c>
      <c r="L1431" s="82">
        <v>47118</v>
      </c>
      <c r="M1431" s="211">
        <f t="shared" si="62"/>
        <v>156.28571428571428</v>
      </c>
      <c r="N1431" s="69">
        <v>0</v>
      </c>
      <c r="O1431" s="71" t="s">
        <v>2685</v>
      </c>
      <c r="P1431" s="51">
        <f t="shared" si="61"/>
        <v>0</v>
      </c>
      <c r="Q1431" s="66" t="str" cm="1">
        <f t="array" aca="1" ref="Q1431" ca="1">IF(ISNUMBER(P1431),IF(P1431=100%,"CUMPLIDA",IF(AND(ISNUMBER(L1431),ISNUMBER(INDIRECT("FECHA_"&amp;$B1431,1))), IF(L1431&lt;=INDIRECT("FECHA_"&amp;$B1431,1),"INCUMPLIDA","PROCESO"), "VERIFICAR FECHA")),"SIN VALOR AVANCE")</f>
        <v>PROCESO</v>
      </c>
    </row>
    <row r="1432" spans="1:17" ht="225.75">
      <c r="A1432" s="75" t="s">
        <v>938</v>
      </c>
      <c r="B1432" s="61" t="s">
        <v>1793</v>
      </c>
      <c r="C1432" s="495" t="s">
        <v>2672</v>
      </c>
      <c r="D1432" s="495" t="s">
        <v>2238</v>
      </c>
      <c r="E1432" s="496"/>
      <c r="F1432" s="496"/>
      <c r="G1432" s="63" t="s">
        <v>781</v>
      </c>
      <c r="H1432" s="50" t="s">
        <v>782</v>
      </c>
      <c r="I1432" s="50" t="s">
        <v>813</v>
      </c>
      <c r="J1432" s="74">
        <v>2</v>
      </c>
      <c r="K1432" s="82">
        <v>46024</v>
      </c>
      <c r="L1432" s="82">
        <v>47118</v>
      </c>
      <c r="M1432" s="211">
        <f t="shared" si="62"/>
        <v>156.28571428571428</v>
      </c>
      <c r="N1432" s="69">
        <v>0</v>
      </c>
      <c r="O1432" s="71" t="s">
        <v>2684</v>
      </c>
      <c r="P1432" s="51">
        <f t="shared" si="61"/>
        <v>0</v>
      </c>
      <c r="Q1432" s="66" t="str" cm="1">
        <f t="array" aca="1" ref="Q1432" ca="1">IF(ISNUMBER(P1432),IF(P1432=100%,"CUMPLIDA",IF(AND(ISNUMBER(L1432),ISNUMBER(INDIRECT("FECHA_"&amp;$B1432,1))), IF(L1432&lt;=INDIRECT("FECHA_"&amp;$B1432,1),"INCUMPLIDA","PROCESO"), "VERIFICAR FECHA")),"SIN VALOR AVANCE")</f>
        <v>PROCESO</v>
      </c>
    </row>
    <row r="1433" spans="1:17" ht="105.75">
      <c r="A1433" s="75" t="s">
        <v>938</v>
      </c>
      <c r="B1433" s="61" t="s">
        <v>1793</v>
      </c>
      <c r="C1433" s="495" t="s">
        <v>2672</v>
      </c>
      <c r="D1433" s="495" t="s">
        <v>2238</v>
      </c>
      <c r="E1433" s="496"/>
      <c r="F1433" s="496"/>
      <c r="G1433" s="63" t="s">
        <v>2686</v>
      </c>
      <c r="H1433" s="50" t="s">
        <v>2687</v>
      </c>
      <c r="I1433" s="50" t="s">
        <v>2688</v>
      </c>
      <c r="J1433" s="69">
        <v>1</v>
      </c>
      <c r="K1433" s="70">
        <v>44927</v>
      </c>
      <c r="L1433" s="70">
        <v>45016</v>
      </c>
      <c r="M1433" s="211">
        <f t="shared" si="62"/>
        <v>12.714285714285714</v>
      </c>
      <c r="N1433" s="69">
        <v>1</v>
      </c>
      <c r="O1433" s="50" t="s">
        <v>2689</v>
      </c>
      <c r="P1433" s="51">
        <f t="shared" si="61"/>
        <v>1</v>
      </c>
      <c r="Q1433" s="66" t="str" cm="1">
        <f t="array" aca="1" ref="Q1433" ca="1">IF(ISNUMBER(P1433),IF(P1433=100%,"CUMPLIDA",IF(AND(ISNUMBER(L1433),ISNUMBER(INDIRECT("FECHA_"&amp;$B1433,1))), IF(L1433&lt;=INDIRECT("FECHA_"&amp;$B1433,1),"INCUMPLIDA","PROCESO"), "VERIFICAR FECHA")),"SIN VALOR AVANCE")</f>
        <v>CUMPLIDA</v>
      </c>
    </row>
    <row r="1434" spans="1:17" ht="165.75">
      <c r="A1434" s="75" t="s">
        <v>938</v>
      </c>
      <c r="B1434" s="61" t="s">
        <v>1793</v>
      </c>
      <c r="C1434" s="495" t="s">
        <v>2672</v>
      </c>
      <c r="D1434" s="495" t="s">
        <v>2238</v>
      </c>
      <c r="E1434" s="496"/>
      <c r="F1434" s="496" t="s">
        <v>2735</v>
      </c>
      <c r="G1434" s="63" t="s">
        <v>2686</v>
      </c>
      <c r="H1434" s="50" t="s">
        <v>2727</v>
      </c>
      <c r="I1434" s="50" t="s">
        <v>2338</v>
      </c>
      <c r="J1434" s="69">
        <v>1</v>
      </c>
      <c r="K1434" s="70">
        <v>45017</v>
      </c>
      <c r="L1434" s="70">
        <v>45138</v>
      </c>
      <c r="M1434" s="211">
        <f t="shared" si="62"/>
        <v>17.285714285714285</v>
      </c>
      <c r="N1434" s="69">
        <v>1</v>
      </c>
      <c r="O1434" s="50" t="s">
        <v>2737</v>
      </c>
      <c r="P1434" s="51">
        <f t="shared" si="61"/>
        <v>1</v>
      </c>
      <c r="Q1434" s="66" t="str" cm="1">
        <f t="array" aca="1" ref="Q1434" ca="1">IF(ISNUMBER(P1434),IF(P1434=100%,"CUMPLIDA",IF(AND(ISNUMBER(L1434),ISNUMBER(INDIRECT("FECHA_"&amp;$B1434,1))), IF(L1434&lt;=INDIRECT("FECHA_"&amp;$B1434,1),"INCUMPLIDA","PROCESO"), "VERIFICAR FECHA")),"SIN VALOR AVANCE")</f>
        <v>CUMPLIDA</v>
      </c>
    </row>
    <row r="1435" spans="1:17" ht="90.75">
      <c r="A1435" s="75" t="s">
        <v>938</v>
      </c>
      <c r="B1435" s="61" t="s">
        <v>1793</v>
      </c>
      <c r="C1435" s="495" t="s">
        <v>2672</v>
      </c>
      <c r="D1435" s="495" t="s">
        <v>2238</v>
      </c>
      <c r="E1435" s="496"/>
      <c r="F1435" s="496" t="s">
        <v>2735</v>
      </c>
      <c r="G1435" s="63" t="s">
        <v>2738</v>
      </c>
      <c r="H1435" s="50" t="s">
        <v>2739</v>
      </c>
      <c r="I1435" s="50" t="s">
        <v>2677</v>
      </c>
      <c r="J1435" s="69">
        <v>1</v>
      </c>
      <c r="K1435" s="70">
        <v>44958</v>
      </c>
      <c r="L1435" s="70">
        <v>44985</v>
      </c>
      <c r="M1435" s="211">
        <f t="shared" si="62"/>
        <v>3.8571428571428572</v>
      </c>
      <c r="N1435" s="69">
        <v>1</v>
      </c>
      <c r="O1435" s="50" t="s">
        <v>2740</v>
      </c>
      <c r="P1435" s="51">
        <f t="shared" si="61"/>
        <v>1</v>
      </c>
      <c r="Q1435" s="66" t="str" cm="1">
        <f t="array" aca="1" ref="Q1435" ca="1">IF(ISNUMBER(P1435),IF(P1435=100%,"CUMPLIDA",IF(AND(ISNUMBER(L1435),ISNUMBER(INDIRECT("FECHA_"&amp;$B1435,1))), IF(L1435&lt;=INDIRECT("FECHA_"&amp;$B1435,1),"INCUMPLIDA","PROCESO"), "VERIFICAR FECHA")),"SIN VALOR AVANCE")</f>
        <v>CUMPLIDA</v>
      </c>
    </row>
    <row r="1436" spans="1:17" ht="105.75">
      <c r="A1436" s="75" t="s">
        <v>938</v>
      </c>
      <c r="B1436" s="61" t="s">
        <v>1793</v>
      </c>
      <c r="C1436" s="495" t="s">
        <v>2672</v>
      </c>
      <c r="D1436" s="495" t="s">
        <v>2238</v>
      </c>
      <c r="E1436" s="496"/>
      <c r="F1436" s="496" t="s">
        <v>2735</v>
      </c>
      <c r="G1436" s="63" t="s">
        <v>2741</v>
      </c>
      <c r="H1436" s="50" t="s">
        <v>2742</v>
      </c>
      <c r="I1436" s="50" t="s">
        <v>2338</v>
      </c>
      <c r="J1436" s="69">
        <v>1</v>
      </c>
      <c r="K1436" s="70">
        <v>44958</v>
      </c>
      <c r="L1436" s="70">
        <v>44985</v>
      </c>
      <c r="M1436" s="211">
        <f t="shared" si="62"/>
        <v>3.8571428571428572</v>
      </c>
      <c r="N1436" s="69">
        <v>1</v>
      </c>
      <c r="O1436" s="50" t="s">
        <v>2743</v>
      </c>
      <c r="P1436" s="51">
        <f t="shared" si="61"/>
        <v>1</v>
      </c>
      <c r="Q1436" s="66" t="str" cm="1">
        <f t="array" aca="1" ref="Q1436" ca="1">IF(ISNUMBER(P1436),IF(P1436=100%,"CUMPLIDA",IF(AND(ISNUMBER(L1436),ISNUMBER(INDIRECT("FECHA_"&amp;$B1436,1))), IF(L1436&lt;=INDIRECT("FECHA_"&amp;$B1436,1),"INCUMPLIDA","PROCESO"), "VERIFICAR FECHA")),"SIN VALOR AVANCE")</f>
        <v>CUMPLIDA</v>
      </c>
    </row>
    <row r="1437" spans="1:17" ht="105.75">
      <c r="A1437" s="75" t="s">
        <v>938</v>
      </c>
      <c r="B1437" s="61" t="s">
        <v>1793</v>
      </c>
      <c r="C1437" s="495" t="s">
        <v>2672</v>
      </c>
      <c r="D1437" s="495" t="s">
        <v>2238</v>
      </c>
      <c r="E1437" s="496"/>
      <c r="F1437" s="496" t="s">
        <v>2735</v>
      </c>
      <c r="G1437" s="63" t="s">
        <v>2744</v>
      </c>
      <c r="H1437" s="50" t="s">
        <v>2745</v>
      </c>
      <c r="I1437" s="50" t="s">
        <v>2338</v>
      </c>
      <c r="J1437" s="69">
        <v>12</v>
      </c>
      <c r="K1437" s="70">
        <v>44958</v>
      </c>
      <c r="L1437" s="70">
        <v>45323</v>
      </c>
      <c r="M1437" s="211">
        <f t="shared" si="62"/>
        <v>52.142857142857146</v>
      </c>
      <c r="N1437" s="69">
        <v>12</v>
      </c>
      <c r="O1437" s="50" t="s">
        <v>2731</v>
      </c>
      <c r="P1437" s="51">
        <f t="shared" si="61"/>
        <v>1</v>
      </c>
      <c r="Q1437" s="66" t="str" cm="1">
        <f t="array" aca="1" ref="Q1437" ca="1">IF(ISNUMBER(P1437),IF(P1437=100%,"CUMPLIDA",IF(AND(ISNUMBER(L1437),ISNUMBER(INDIRECT("FECHA_"&amp;$B1437,1))), IF(L1437&lt;=INDIRECT("FECHA_"&amp;$B1437,1),"INCUMPLIDA","PROCESO"), "VERIFICAR FECHA")),"SIN VALOR AVANCE")</f>
        <v>CUMPLIDA</v>
      </c>
    </row>
    <row r="1438" spans="1:17" ht="105.75">
      <c r="A1438" s="75" t="s">
        <v>938</v>
      </c>
      <c r="B1438" s="61" t="s">
        <v>1793</v>
      </c>
      <c r="C1438" s="495" t="s">
        <v>2672</v>
      </c>
      <c r="D1438" s="495" t="s">
        <v>2238</v>
      </c>
      <c r="E1438" s="496"/>
      <c r="F1438" s="496" t="s">
        <v>2735</v>
      </c>
      <c r="G1438" s="63" t="s">
        <v>2746</v>
      </c>
      <c r="H1438" s="50" t="s">
        <v>2747</v>
      </c>
      <c r="I1438" s="50" t="s">
        <v>2338</v>
      </c>
      <c r="J1438" s="69">
        <v>4</v>
      </c>
      <c r="K1438" s="70">
        <v>44958</v>
      </c>
      <c r="L1438" s="70">
        <v>45323</v>
      </c>
      <c r="M1438" s="211">
        <f t="shared" si="62"/>
        <v>52.142857142857146</v>
      </c>
      <c r="N1438" s="69">
        <v>4</v>
      </c>
      <c r="O1438" s="50" t="s">
        <v>2694</v>
      </c>
      <c r="P1438" s="51">
        <f t="shared" si="61"/>
        <v>1</v>
      </c>
      <c r="Q1438" s="66" t="str" cm="1">
        <f t="array" aca="1" ref="Q1438" ca="1">IF(ISNUMBER(P1438),IF(P1438=100%,"CUMPLIDA",IF(AND(ISNUMBER(L1438),ISNUMBER(INDIRECT("FECHA_"&amp;$B1438,1))), IF(L1438&lt;=INDIRECT("FECHA_"&amp;$B1438,1),"INCUMPLIDA","PROCESO"), "VERIFICAR FECHA")),"SIN VALOR AVANCE")</f>
        <v>CUMPLIDA</v>
      </c>
    </row>
    <row r="1439" spans="1:17" ht="105.75">
      <c r="A1439" s="75" t="s">
        <v>938</v>
      </c>
      <c r="B1439" s="61" t="s">
        <v>1793</v>
      </c>
      <c r="C1439" s="495" t="s">
        <v>2672</v>
      </c>
      <c r="D1439" s="495" t="s">
        <v>2238</v>
      </c>
      <c r="E1439" s="496"/>
      <c r="F1439" s="496" t="s">
        <v>2735</v>
      </c>
      <c r="G1439" s="63" t="s">
        <v>2697</v>
      </c>
      <c r="H1439" s="50" t="s">
        <v>2698</v>
      </c>
      <c r="I1439" s="50" t="s">
        <v>2338</v>
      </c>
      <c r="J1439" s="69">
        <v>1</v>
      </c>
      <c r="K1439" s="70">
        <v>44958</v>
      </c>
      <c r="L1439" s="70">
        <v>44985</v>
      </c>
      <c r="M1439" s="211">
        <f t="shared" si="62"/>
        <v>3.8571428571428572</v>
      </c>
      <c r="N1439" s="69">
        <v>1</v>
      </c>
      <c r="O1439" s="50" t="s">
        <v>2731</v>
      </c>
      <c r="P1439" s="51">
        <f t="shared" si="61"/>
        <v>1</v>
      </c>
      <c r="Q1439" s="66" t="str" cm="1">
        <f t="array" aca="1" ref="Q1439" ca="1">IF(ISNUMBER(P1439),IF(P1439=100%,"CUMPLIDA",IF(AND(ISNUMBER(L1439),ISNUMBER(INDIRECT("FECHA_"&amp;$B1439,1))), IF(L1439&lt;=INDIRECT("FECHA_"&amp;$B1439,1),"INCUMPLIDA","PROCESO"), "VERIFICAR FECHA")),"SIN VALOR AVANCE")</f>
        <v>CUMPLIDA</v>
      </c>
    </row>
    <row r="1440" spans="1:17" ht="180.75">
      <c r="A1440" s="75" t="s">
        <v>938</v>
      </c>
      <c r="B1440" s="61" t="s">
        <v>1793</v>
      </c>
      <c r="C1440" s="495" t="s">
        <v>2672</v>
      </c>
      <c r="D1440" s="495" t="s">
        <v>2238</v>
      </c>
      <c r="E1440" s="496" t="s">
        <v>2748</v>
      </c>
      <c r="F1440" s="496" t="s">
        <v>2749</v>
      </c>
      <c r="G1440" s="63" t="s">
        <v>2724</v>
      </c>
      <c r="H1440" s="50" t="s">
        <v>2680</v>
      </c>
      <c r="I1440" s="50" t="s">
        <v>2681</v>
      </c>
      <c r="J1440" s="69">
        <v>3</v>
      </c>
      <c r="K1440" s="70">
        <v>44958</v>
      </c>
      <c r="L1440" s="70">
        <v>45323</v>
      </c>
      <c r="M1440" s="211">
        <f t="shared" si="62"/>
        <v>52.142857142857146</v>
      </c>
      <c r="N1440" s="69">
        <v>3</v>
      </c>
      <c r="O1440" s="50" t="s">
        <v>2750</v>
      </c>
      <c r="P1440" s="51">
        <f t="shared" si="61"/>
        <v>1</v>
      </c>
      <c r="Q1440" s="66" t="str" cm="1">
        <f t="array" aca="1" ref="Q1440" ca="1">IF(ISNUMBER(P1440),IF(P1440=100%,"CUMPLIDA",IF(AND(ISNUMBER(L1440),ISNUMBER(INDIRECT("FECHA_"&amp;$B1440,1))), IF(L1440&lt;=INDIRECT("FECHA_"&amp;$B1440,1),"INCUMPLIDA","PROCESO"), "VERIFICAR FECHA")),"SIN VALOR AVANCE")</f>
        <v>CUMPLIDA</v>
      </c>
    </row>
    <row r="1441" spans="1:17" ht="75.75">
      <c r="A1441" s="75" t="s">
        <v>938</v>
      </c>
      <c r="B1441" s="61" t="s">
        <v>1793</v>
      </c>
      <c r="C1441" s="495"/>
      <c r="D1441" s="495"/>
      <c r="E1441" s="496"/>
      <c r="F1441" s="496" t="s">
        <v>2749</v>
      </c>
      <c r="G1441" s="496" t="s">
        <v>2683</v>
      </c>
      <c r="H1441" s="76" t="s">
        <v>944</v>
      </c>
      <c r="I1441" s="50" t="s">
        <v>945</v>
      </c>
      <c r="J1441" s="69">
        <v>1</v>
      </c>
      <c r="K1441" s="70">
        <v>45231</v>
      </c>
      <c r="L1441" s="70">
        <v>45504</v>
      </c>
      <c r="M1441" s="211">
        <f t="shared" si="62"/>
        <v>39</v>
      </c>
      <c r="N1441" s="69">
        <v>1</v>
      </c>
      <c r="O1441" s="71" t="s">
        <v>2426</v>
      </c>
      <c r="P1441" s="51">
        <f t="shared" si="61"/>
        <v>1</v>
      </c>
      <c r="Q1441" s="66" t="str" cm="1">
        <f t="array" aca="1" ref="Q1441" ca="1">IF(ISNUMBER(P1441),IF(P1441=100%,"CUMPLIDA",IF(AND(ISNUMBER(L1441),ISNUMBER(INDIRECT("FECHA_"&amp;$B1441,1))), IF(L1441&lt;=INDIRECT("FECHA_"&amp;$B1441,1),"INCUMPLIDA","PROCESO"), "VERIFICAR FECHA")),"SIN VALOR AVANCE")</f>
        <v>CUMPLIDA</v>
      </c>
    </row>
    <row r="1442" spans="1:17" ht="225.75">
      <c r="A1442" s="75" t="s">
        <v>938</v>
      </c>
      <c r="B1442" s="61" t="s">
        <v>1793</v>
      </c>
      <c r="C1442" s="495"/>
      <c r="D1442" s="495"/>
      <c r="E1442" s="496"/>
      <c r="F1442" s="496" t="s">
        <v>2749</v>
      </c>
      <c r="G1442" s="496"/>
      <c r="H1442" s="76" t="s">
        <v>947</v>
      </c>
      <c r="I1442" s="50" t="s">
        <v>948</v>
      </c>
      <c r="J1442" s="69">
        <v>1</v>
      </c>
      <c r="K1442" s="70">
        <v>45231</v>
      </c>
      <c r="L1442" s="70">
        <v>45504</v>
      </c>
      <c r="M1442" s="211">
        <f t="shared" si="62"/>
        <v>39</v>
      </c>
      <c r="N1442" s="69">
        <v>1</v>
      </c>
      <c r="O1442" s="71" t="s">
        <v>2684</v>
      </c>
      <c r="P1442" s="51">
        <f t="shared" si="61"/>
        <v>1</v>
      </c>
      <c r="Q1442" s="66" t="str" cm="1">
        <f t="array" aca="1" ref="Q1442" ca="1">IF(ISNUMBER(P1442),IF(P1442=100%,"CUMPLIDA",IF(AND(ISNUMBER(L1442),ISNUMBER(INDIRECT("FECHA_"&amp;$B1442,1))), IF(L1442&lt;=INDIRECT("FECHA_"&amp;$B1442,1),"INCUMPLIDA","PROCESO"), "VERIFICAR FECHA")),"SIN VALOR AVANCE")</f>
        <v>CUMPLIDA</v>
      </c>
    </row>
    <row r="1443" spans="1:17" ht="150.75">
      <c r="A1443" s="75" t="s">
        <v>938</v>
      </c>
      <c r="B1443" s="61" t="s">
        <v>1793</v>
      </c>
      <c r="C1443" s="495"/>
      <c r="D1443" s="495"/>
      <c r="E1443" s="496"/>
      <c r="F1443" s="496" t="s">
        <v>2749</v>
      </c>
      <c r="G1443" s="63" t="s">
        <v>950</v>
      </c>
      <c r="H1443" s="50" t="s">
        <v>760</v>
      </c>
      <c r="I1443" s="50" t="s">
        <v>761</v>
      </c>
      <c r="J1443" s="74">
        <v>1</v>
      </c>
      <c r="K1443" s="82">
        <v>45323</v>
      </c>
      <c r="L1443" s="82">
        <v>45747</v>
      </c>
      <c r="M1443" s="211">
        <f t="shared" si="62"/>
        <v>60.571428571428569</v>
      </c>
      <c r="N1443" s="69">
        <v>1</v>
      </c>
      <c r="O1443" s="71" t="s">
        <v>2685</v>
      </c>
      <c r="P1443" s="51">
        <f t="shared" ref="P1443:P1506" si="63">N1443/J1443</f>
        <v>1</v>
      </c>
      <c r="Q1443" s="66" t="str" cm="1">
        <f t="array" aca="1" ref="Q1443" ca="1">IF(ISNUMBER(P1443),IF(P1443=100%,"CUMPLIDA",IF(AND(ISNUMBER(L1443),ISNUMBER(INDIRECT("FECHA_"&amp;$B1443,1))), IF(L1443&lt;=INDIRECT("FECHA_"&amp;$B1443,1),"INCUMPLIDA","PROCESO"), "VERIFICAR FECHA")),"SIN VALOR AVANCE")</f>
        <v>CUMPLIDA</v>
      </c>
    </row>
    <row r="1444" spans="1:17" ht="75.75">
      <c r="A1444" s="75" t="s">
        <v>938</v>
      </c>
      <c r="B1444" s="61" t="s">
        <v>1793</v>
      </c>
      <c r="C1444" s="495" t="s">
        <v>2672</v>
      </c>
      <c r="D1444" s="495" t="s">
        <v>2238</v>
      </c>
      <c r="E1444" s="496"/>
      <c r="F1444" s="496" t="s">
        <v>2749</v>
      </c>
      <c r="G1444" s="63" t="s">
        <v>804</v>
      </c>
      <c r="H1444" s="50" t="s">
        <v>804</v>
      </c>
      <c r="I1444" s="50" t="s">
        <v>805</v>
      </c>
      <c r="J1444" s="74">
        <v>1</v>
      </c>
      <c r="K1444" s="82">
        <v>45323</v>
      </c>
      <c r="L1444" s="82">
        <v>45747</v>
      </c>
      <c r="M1444" s="211">
        <f t="shared" si="62"/>
        <v>60.571428571428569</v>
      </c>
      <c r="N1444" s="69">
        <v>1</v>
      </c>
      <c r="O1444" s="71" t="s">
        <v>2521</v>
      </c>
      <c r="P1444" s="51">
        <f t="shared" si="63"/>
        <v>1</v>
      </c>
      <c r="Q1444" s="66" t="str" cm="1">
        <f t="array" aca="1" ref="Q1444" ca="1">IF(ISNUMBER(P1444),IF(P1444=100%,"CUMPLIDA",IF(AND(ISNUMBER(L1444),ISNUMBER(INDIRECT("FECHA_"&amp;$B1444,1))), IF(L1444&lt;=INDIRECT("FECHA_"&amp;$B1444,1),"INCUMPLIDA","PROCESO"), "VERIFICAR FECHA")),"SIN VALOR AVANCE")</f>
        <v>CUMPLIDA</v>
      </c>
    </row>
    <row r="1445" spans="1:17" ht="75.75">
      <c r="A1445" s="75" t="s">
        <v>938</v>
      </c>
      <c r="B1445" s="61" t="s">
        <v>1793</v>
      </c>
      <c r="C1445" s="495"/>
      <c r="D1445" s="495"/>
      <c r="E1445" s="496"/>
      <c r="F1445" s="496" t="s">
        <v>2749</v>
      </c>
      <c r="G1445" s="63" t="s">
        <v>766</v>
      </c>
      <c r="H1445" s="50" t="s">
        <v>767</v>
      </c>
      <c r="I1445" s="50" t="s">
        <v>768</v>
      </c>
      <c r="J1445" s="74">
        <v>1</v>
      </c>
      <c r="K1445" s="82">
        <v>45231</v>
      </c>
      <c r="L1445" s="82">
        <v>45747</v>
      </c>
      <c r="M1445" s="211">
        <f t="shared" si="62"/>
        <v>73.714285714285708</v>
      </c>
      <c r="N1445" s="69">
        <v>1</v>
      </c>
      <c r="O1445" s="71" t="s">
        <v>2521</v>
      </c>
      <c r="P1445" s="51">
        <f t="shared" si="63"/>
        <v>1</v>
      </c>
      <c r="Q1445" s="66" t="str" cm="1">
        <f t="array" aca="1" ref="Q1445" ca="1">IF(ISNUMBER(P1445),IF(P1445=100%,"CUMPLIDA",IF(AND(ISNUMBER(L1445),ISNUMBER(INDIRECT("FECHA_"&amp;$B1445,1))), IF(L1445&lt;=INDIRECT("FECHA_"&amp;$B1445,1),"INCUMPLIDA","PROCESO"), "VERIFICAR FECHA")),"SIN VALOR AVANCE")</f>
        <v>CUMPLIDA</v>
      </c>
    </row>
    <row r="1446" spans="1:17" ht="150.75">
      <c r="A1446" s="75" t="s">
        <v>938</v>
      </c>
      <c r="B1446" s="61" t="s">
        <v>1793</v>
      </c>
      <c r="C1446" s="495"/>
      <c r="D1446" s="495"/>
      <c r="E1446" s="496"/>
      <c r="F1446" s="496" t="s">
        <v>2749</v>
      </c>
      <c r="G1446" s="63" t="s">
        <v>769</v>
      </c>
      <c r="H1446" s="50" t="s">
        <v>769</v>
      </c>
      <c r="I1446" s="50" t="s">
        <v>2344</v>
      </c>
      <c r="J1446" s="74">
        <v>1</v>
      </c>
      <c r="K1446" s="82">
        <v>45323</v>
      </c>
      <c r="L1446" s="82">
        <v>45747</v>
      </c>
      <c r="M1446" s="211">
        <f t="shared" si="62"/>
        <v>60.571428571428569</v>
      </c>
      <c r="N1446" s="69">
        <v>1</v>
      </c>
      <c r="O1446" s="71" t="s">
        <v>2685</v>
      </c>
      <c r="P1446" s="51">
        <f t="shared" si="63"/>
        <v>1</v>
      </c>
      <c r="Q1446" s="66" t="str" cm="1">
        <f t="array" aca="1" ref="Q1446" ca="1">IF(ISNUMBER(P1446),IF(P1446=100%,"CUMPLIDA",IF(AND(ISNUMBER(L1446),ISNUMBER(INDIRECT("FECHA_"&amp;$B1446,1))), IF(L1446&lt;=INDIRECT("FECHA_"&amp;$B1446,1),"INCUMPLIDA","PROCESO"), "VERIFICAR FECHA")),"SIN VALOR AVANCE")</f>
        <v>CUMPLIDA</v>
      </c>
    </row>
    <row r="1447" spans="1:17" ht="75.75">
      <c r="A1447" s="75" t="s">
        <v>938</v>
      </c>
      <c r="B1447" s="61" t="s">
        <v>1793</v>
      </c>
      <c r="C1447" s="495"/>
      <c r="D1447" s="495"/>
      <c r="E1447" s="496"/>
      <c r="F1447" s="496" t="s">
        <v>2749</v>
      </c>
      <c r="G1447" s="63" t="s">
        <v>2430</v>
      </c>
      <c r="H1447" s="50" t="s">
        <v>2430</v>
      </c>
      <c r="I1447" s="50" t="s">
        <v>771</v>
      </c>
      <c r="J1447" s="74">
        <v>1</v>
      </c>
      <c r="K1447" s="82">
        <v>45231</v>
      </c>
      <c r="L1447" s="82">
        <v>45747</v>
      </c>
      <c r="M1447" s="211">
        <f t="shared" si="62"/>
        <v>73.714285714285708</v>
      </c>
      <c r="N1447" s="69">
        <v>1</v>
      </c>
      <c r="O1447" s="71" t="s">
        <v>2521</v>
      </c>
      <c r="P1447" s="51">
        <f t="shared" si="63"/>
        <v>1</v>
      </c>
      <c r="Q1447" s="66" t="str" cm="1">
        <f t="array" aca="1" ref="Q1447" ca="1">IF(ISNUMBER(P1447),IF(P1447=100%,"CUMPLIDA",IF(AND(ISNUMBER(L1447),ISNUMBER(INDIRECT("FECHA_"&amp;$B1447,1))), IF(L1447&lt;=INDIRECT("FECHA_"&amp;$B1447,1),"INCUMPLIDA","PROCESO"), "VERIFICAR FECHA")),"SIN VALOR AVANCE")</f>
        <v>CUMPLIDA</v>
      </c>
    </row>
    <row r="1448" spans="1:17" ht="225.75">
      <c r="A1448" s="75" t="s">
        <v>938</v>
      </c>
      <c r="B1448" s="61" t="s">
        <v>1793</v>
      </c>
      <c r="C1448" s="495"/>
      <c r="D1448" s="495"/>
      <c r="E1448" s="496"/>
      <c r="F1448" s="496" t="s">
        <v>2749</v>
      </c>
      <c r="G1448" s="63" t="s">
        <v>2431</v>
      </c>
      <c r="H1448" s="50" t="s">
        <v>2431</v>
      </c>
      <c r="I1448" s="50" t="s">
        <v>1073</v>
      </c>
      <c r="J1448" s="74">
        <v>1</v>
      </c>
      <c r="K1448" s="82">
        <v>45231</v>
      </c>
      <c r="L1448" s="82">
        <v>45808</v>
      </c>
      <c r="M1448" s="211">
        <f t="shared" si="62"/>
        <v>82.428571428571431</v>
      </c>
      <c r="N1448" s="69">
        <v>1</v>
      </c>
      <c r="O1448" s="71" t="s">
        <v>2684</v>
      </c>
      <c r="P1448" s="51">
        <f t="shared" si="63"/>
        <v>1</v>
      </c>
      <c r="Q1448" s="66" t="str" cm="1">
        <f t="array" aca="1" ref="Q1448" ca="1">IF(ISNUMBER(P1448),IF(P1448=100%,"CUMPLIDA",IF(AND(ISNUMBER(L1448),ISNUMBER(INDIRECT("FECHA_"&amp;$B1448,1))), IF(L1448&lt;=INDIRECT("FECHA_"&amp;$B1448,1),"INCUMPLIDA","PROCESO"), "VERIFICAR FECHA")),"SIN VALOR AVANCE")</f>
        <v>CUMPLIDA</v>
      </c>
    </row>
    <row r="1449" spans="1:17" ht="75.75">
      <c r="A1449" s="75" t="s">
        <v>938</v>
      </c>
      <c r="B1449" s="61" t="s">
        <v>1793</v>
      </c>
      <c r="C1449" s="495"/>
      <c r="D1449" s="495"/>
      <c r="E1449" s="496"/>
      <c r="F1449" s="496" t="s">
        <v>2749</v>
      </c>
      <c r="G1449" s="63" t="s">
        <v>169</v>
      </c>
      <c r="H1449" s="50" t="s">
        <v>775</v>
      </c>
      <c r="I1449" s="50" t="s">
        <v>776</v>
      </c>
      <c r="J1449" s="74">
        <v>12</v>
      </c>
      <c r="K1449" s="82">
        <v>46024</v>
      </c>
      <c r="L1449" s="82">
        <v>47118</v>
      </c>
      <c r="M1449" s="211">
        <f t="shared" si="62"/>
        <v>156.28571428571428</v>
      </c>
      <c r="N1449" s="69">
        <v>0</v>
      </c>
      <c r="O1449" s="71" t="s">
        <v>2521</v>
      </c>
      <c r="P1449" s="51">
        <f t="shared" si="63"/>
        <v>0</v>
      </c>
      <c r="Q1449" s="66" t="str" cm="1">
        <f t="array" aca="1" ref="Q1449" ca="1">IF(ISNUMBER(P1449),IF(P1449=100%,"CUMPLIDA",IF(AND(ISNUMBER(L1449),ISNUMBER(INDIRECT("FECHA_"&amp;$B1449,1))), IF(L1449&lt;=INDIRECT("FECHA_"&amp;$B1449,1),"INCUMPLIDA","PROCESO"), "VERIFICAR FECHA")),"SIN VALOR AVANCE")</f>
        <v>PROCESO</v>
      </c>
    </row>
    <row r="1450" spans="1:17" ht="150.75">
      <c r="A1450" s="75" t="s">
        <v>938</v>
      </c>
      <c r="B1450" s="61" t="s">
        <v>1793</v>
      </c>
      <c r="C1450" s="495" t="s">
        <v>2672</v>
      </c>
      <c r="D1450" s="495" t="s">
        <v>2238</v>
      </c>
      <c r="E1450" s="496"/>
      <c r="F1450" s="496" t="s">
        <v>2749</v>
      </c>
      <c r="G1450" s="63" t="s">
        <v>778</v>
      </c>
      <c r="H1450" s="50" t="s">
        <v>779</v>
      </c>
      <c r="I1450" s="50" t="s">
        <v>780</v>
      </c>
      <c r="J1450" s="74">
        <v>1</v>
      </c>
      <c r="K1450" s="82">
        <v>46024</v>
      </c>
      <c r="L1450" s="82">
        <v>47118</v>
      </c>
      <c r="M1450" s="211">
        <f t="shared" si="62"/>
        <v>156.28571428571428</v>
      </c>
      <c r="N1450" s="69">
        <v>0</v>
      </c>
      <c r="O1450" s="71" t="s">
        <v>2685</v>
      </c>
      <c r="P1450" s="51">
        <f t="shared" si="63"/>
        <v>0</v>
      </c>
      <c r="Q1450" s="66" t="str" cm="1">
        <f t="array" aca="1" ref="Q1450" ca="1">IF(ISNUMBER(P1450),IF(P1450=100%,"CUMPLIDA",IF(AND(ISNUMBER(L1450),ISNUMBER(INDIRECT("FECHA_"&amp;$B1450,1))), IF(L1450&lt;=INDIRECT("FECHA_"&amp;$B1450,1),"INCUMPLIDA","PROCESO"), "VERIFICAR FECHA")),"SIN VALOR AVANCE")</f>
        <v>PROCESO</v>
      </c>
    </row>
    <row r="1451" spans="1:17" ht="225.75">
      <c r="A1451" s="75" t="s">
        <v>938</v>
      </c>
      <c r="B1451" s="61" t="s">
        <v>1793</v>
      </c>
      <c r="C1451" s="495" t="s">
        <v>2672</v>
      </c>
      <c r="D1451" s="495" t="s">
        <v>2238</v>
      </c>
      <c r="E1451" s="496"/>
      <c r="F1451" s="496" t="s">
        <v>2749</v>
      </c>
      <c r="G1451" s="63" t="s">
        <v>781</v>
      </c>
      <c r="H1451" s="50" t="s">
        <v>782</v>
      </c>
      <c r="I1451" s="50" t="s">
        <v>813</v>
      </c>
      <c r="J1451" s="74">
        <v>2</v>
      </c>
      <c r="K1451" s="82">
        <v>46024</v>
      </c>
      <c r="L1451" s="82">
        <v>47118</v>
      </c>
      <c r="M1451" s="211">
        <f t="shared" si="62"/>
        <v>156.28571428571428</v>
      </c>
      <c r="N1451" s="69">
        <v>0</v>
      </c>
      <c r="O1451" s="71" t="s">
        <v>2684</v>
      </c>
      <c r="P1451" s="51">
        <f t="shared" si="63"/>
        <v>0</v>
      </c>
      <c r="Q1451" s="66" t="str" cm="1">
        <f t="array" aca="1" ref="Q1451" ca="1">IF(ISNUMBER(P1451),IF(P1451=100%,"CUMPLIDA",IF(AND(ISNUMBER(L1451),ISNUMBER(INDIRECT("FECHA_"&amp;$B1451,1))), IF(L1451&lt;=INDIRECT("FECHA_"&amp;$B1451,1),"INCUMPLIDA","PROCESO"), "VERIFICAR FECHA")),"SIN VALOR AVANCE")</f>
        <v>PROCESO</v>
      </c>
    </row>
    <row r="1452" spans="1:17" ht="105.75">
      <c r="A1452" s="75" t="s">
        <v>938</v>
      </c>
      <c r="B1452" s="61" t="s">
        <v>1793</v>
      </c>
      <c r="C1452" s="495" t="s">
        <v>2672</v>
      </c>
      <c r="D1452" s="495" t="s">
        <v>2238</v>
      </c>
      <c r="E1452" s="496"/>
      <c r="F1452" s="496" t="s">
        <v>2749</v>
      </c>
      <c r="G1452" s="63" t="s">
        <v>2686</v>
      </c>
      <c r="H1452" s="50" t="s">
        <v>2687</v>
      </c>
      <c r="I1452" s="50" t="s">
        <v>2688</v>
      </c>
      <c r="J1452" s="69">
        <v>1</v>
      </c>
      <c r="K1452" s="70">
        <v>44927</v>
      </c>
      <c r="L1452" s="70">
        <v>45016</v>
      </c>
      <c r="M1452" s="211">
        <f t="shared" si="62"/>
        <v>12.714285714285714</v>
      </c>
      <c r="N1452" s="69">
        <v>1</v>
      </c>
      <c r="O1452" s="50" t="s">
        <v>2751</v>
      </c>
      <c r="P1452" s="51">
        <f t="shared" si="63"/>
        <v>1</v>
      </c>
      <c r="Q1452" s="66" t="str" cm="1">
        <f t="array" aca="1" ref="Q1452" ca="1">IF(ISNUMBER(P1452),IF(P1452=100%,"CUMPLIDA",IF(AND(ISNUMBER(L1452),ISNUMBER(INDIRECT("FECHA_"&amp;$B1452,1))), IF(L1452&lt;=INDIRECT("FECHA_"&amp;$B1452,1),"INCUMPLIDA","PROCESO"), "VERIFICAR FECHA")),"SIN VALOR AVANCE")</f>
        <v>CUMPLIDA</v>
      </c>
    </row>
    <row r="1453" spans="1:17" ht="165.75">
      <c r="A1453" s="75" t="s">
        <v>938</v>
      </c>
      <c r="B1453" s="61" t="s">
        <v>1793</v>
      </c>
      <c r="C1453" s="495" t="s">
        <v>2672</v>
      </c>
      <c r="D1453" s="495" t="s">
        <v>2238</v>
      </c>
      <c r="E1453" s="496"/>
      <c r="F1453" s="496" t="s">
        <v>2749</v>
      </c>
      <c r="G1453" s="63" t="s">
        <v>2686</v>
      </c>
      <c r="H1453" s="50" t="s">
        <v>2727</v>
      </c>
      <c r="I1453" s="50" t="s">
        <v>2338</v>
      </c>
      <c r="J1453" s="69">
        <v>1</v>
      </c>
      <c r="K1453" s="70">
        <v>45017</v>
      </c>
      <c r="L1453" s="70">
        <v>45138</v>
      </c>
      <c r="M1453" s="211">
        <f t="shared" si="62"/>
        <v>17.285714285714285</v>
      </c>
      <c r="N1453" s="69">
        <v>1</v>
      </c>
      <c r="O1453" s="50" t="s">
        <v>2752</v>
      </c>
      <c r="P1453" s="51">
        <f t="shared" si="63"/>
        <v>1</v>
      </c>
      <c r="Q1453" s="66" t="str" cm="1">
        <f t="array" aca="1" ref="Q1453" ca="1">IF(ISNUMBER(P1453),IF(P1453=100%,"CUMPLIDA",IF(AND(ISNUMBER(L1453),ISNUMBER(INDIRECT("FECHA_"&amp;$B1453,1))), IF(L1453&lt;=INDIRECT("FECHA_"&amp;$B1453,1),"INCUMPLIDA","PROCESO"), "VERIFICAR FECHA")),"SIN VALOR AVANCE")</f>
        <v>CUMPLIDA</v>
      </c>
    </row>
    <row r="1454" spans="1:17" ht="105.75">
      <c r="A1454" s="75" t="s">
        <v>938</v>
      </c>
      <c r="B1454" s="61" t="s">
        <v>1793</v>
      </c>
      <c r="C1454" s="495" t="s">
        <v>2672</v>
      </c>
      <c r="D1454" s="495" t="s">
        <v>2238</v>
      </c>
      <c r="E1454" s="496"/>
      <c r="F1454" s="496" t="s">
        <v>2749</v>
      </c>
      <c r="G1454" s="63" t="s">
        <v>2729</v>
      </c>
      <c r="H1454" s="50" t="s">
        <v>2730</v>
      </c>
      <c r="I1454" s="50" t="s">
        <v>2338</v>
      </c>
      <c r="J1454" s="69">
        <v>12</v>
      </c>
      <c r="K1454" s="70">
        <v>44958</v>
      </c>
      <c r="L1454" s="70">
        <v>45323</v>
      </c>
      <c r="M1454" s="211">
        <f t="shared" si="62"/>
        <v>52.142857142857146</v>
      </c>
      <c r="N1454" s="69">
        <v>12</v>
      </c>
      <c r="O1454" s="50" t="s">
        <v>2694</v>
      </c>
      <c r="P1454" s="51">
        <f t="shared" si="63"/>
        <v>1</v>
      </c>
      <c r="Q1454" s="66" t="str" cm="1">
        <f t="array" aca="1" ref="Q1454" ca="1">IF(ISNUMBER(P1454),IF(P1454=100%,"CUMPLIDA",IF(AND(ISNUMBER(L1454),ISNUMBER(INDIRECT("FECHA_"&amp;$B1454,1))), IF(L1454&lt;=INDIRECT("FECHA_"&amp;$B1454,1),"INCUMPLIDA","PROCESO"), "VERIFICAR FECHA")),"SIN VALOR AVANCE")</f>
        <v>CUMPLIDA</v>
      </c>
    </row>
    <row r="1455" spans="1:17" ht="105.75">
      <c r="A1455" s="75" t="s">
        <v>938</v>
      </c>
      <c r="B1455" s="61" t="s">
        <v>1793</v>
      </c>
      <c r="C1455" s="495" t="s">
        <v>2672</v>
      </c>
      <c r="D1455" s="495" t="s">
        <v>2238</v>
      </c>
      <c r="E1455" s="496"/>
      <c r="F1455" s="496" t="s">
        <v>2749</v>
      </c>
      <c r="G1455" s="63" t="s">
        <v>2732</v>
      </c>
      <c r="H1455" s="50" t="s">
        <v>2733</v>
      </c>
      <c r="I1455" s="50" t="s">
        <v>2338</v>
      </c>
      <c r="J1455" s="69">
        <v>4</v>
      </c>
      <c r="K1455" s="70">
        <v>44958</v>
      </c>
      <c r="L1455" s="70">
        <v>45323</v>
      </c>
      <c r="M1455" s="211">
        <f t="shared" si="62"/>
        <v>52.142857142857146</v>
      </c>
      <c r="N1455" s="69">
        <v>4</v>
      </c>
      <c r="O1455" s="50" t="s">
        <v>2731</v>
      </c>
      <c r="P1455" s="51">
        <f t="shared" si="63"/>
        <v>1</v>
      </c>
      <c r="Q1455" s="66" t="str" cm="1">
        <f t="array" aca="1" ref="Q1455" ca="1">IF(ISNUMBER(P1455),IF(P1455=100%,"CUMPLIDA",IF(AND(ISNUMBER(L1455),ISNUMBER(INDIRECT("FECHA_"&amp;$B1455,1))), IF(L1455&lt;=INDIRECT("FECHA_"&amp;$B1455,1),"INCUMPLIDA","PROCESO"), "VERIFICAR FECHA")),"SIN VALOR AVANCE")</f>
        <v>CUMPLIDA</v>
      </c>
    </row>
    <row r="1456" spans="1:17" ht="105.75">
      <c r="A1456" s="75" t="s">
        <v>938</v>
      </c>
      <c r="B1456" s="61" t="s">
        <v>1793</v>
      </c>
      <c r="C1456" s="495" t="s">
        <v>2672</v>
      </c>
      <c r="D1456" s="495" t="s">
        <v>2238</v>
      </c>
      <c r="E1456" s="496"/>
      <c r="F1456" s="496" t="s">
        <v>2749</v>
      </c>
      <c r="G1456" s="63" t="s">
        <v>2697</v>
      </c>
      <c r="H1456" s="50" t="s">
        <v>2698</v>
      </c>
      <c r="I1456" s="50" t="s">
        <v>2338</v>
      </c>
      <c r="J1456" s="69">
        <v>1</v>
      </c>
      <c r="K1456" s="70">
        <v>44958</v>
      </c>
      <c r="L1456" s="70">
        <v>44985</v>
      </c>
      <c r="M1456" s="211">
        <f t="shared" si="62"/>
        <v>3.8571428571428572</v>
      </c>
      <c r="N1456" s="69">
        <v>1</v>
      </c>
      <c r="O1456" s="50" t="s">
        <v>2731</v>
      </c>
      <c r="P1456" s="51">
        <f t="shared" si="63"/>
        <v>1</v>
      </c>
      <c r="Q1456" s="66" t="str" cm="1">
        <f t="array" aca="1" ref="Q1456" ca="1">IF(ISNUMBER(P1456),IF(P1456=100%,"CUMPLIDA",IF(AND(ISNUMBER(L1456),ISNUMBER(INDIRECT("FECHA_"&amp;$B1456,1))), IF(L1456&lt;=INDIRECT("FECHA_"&amp;$B1456,1),"INCUMPLIDA","PROCESO"), "VERIFICAR FECHA")),"SIN VALOR AVANCE")</f>
        <v>CUMPLIDA</v>
      </c>
    </row>
    <row r="1457" spans="1:17" ht="180.75">
      <c r="A1457" s="75" t="s">
        <v>938</v>
      </c>
      <c r="B1457" s="61" t="s">
        <v>1793</v>
      </c>
      <c r="C1457" s="495" t="s">
        <v>2672</v>
      </c>
      <c r="D1457" s="495" t="s">
        <v>2238</v>
      </c>
      <c r="E1457" s="496" t="s">
        <v>2753</v>
      </c>
      <c r="F1457" s="496" t="s">
        <v>2754</v>
      </c>
      <c r="G1457" s="63" t="s">
        <v>2724</v>
      </c>
      <c r="H1457" s="50" t="s">
        <v>2680</v>
      </c>
      <c r="I1457" s="50" t="s">
        <v>2681</v>
      </c>
      <c r="J1457" s="69">
        <v>3</v>
      </c>
      <c r="K1457" s="70">
        <v>44958</v>
      </c>
      <c r="L1457" s="70">
        <v>45323</v>
      </c>
      <c r="M1457" s="211">
        <f t="shared" si="62"/>
        <v>52.142857142857146</v>
      </c>
      <c r="N1457" s="69">
        <v>3</v>
      </c>
      <c r="O1457" s="50" t="s">
        <v>2755</v>
      </c>
      <c r="P1457" s="51">
        <f t="shared" si="63"/>
        <v>1</v>
      </c>
      <c r="Q1457" s="66" t="str" cm="1">
        <f t="array" aca="1" ref="Q1457" ca="1">IF(ISNUMBER(P1457),IF(P1457=100%,"CUMPLIDA",IF(AND(ISNUMBER(L1457),ISNUMBER(INDIRECT("FECHA_"&amp;$B1457,1))), IF(L1457&lt;=INDIRECT("FECHA_"&amp;$B1457,1),"INCUMPLIDA","PROCESO"), "VERIFICAR FECHA")),"SIN VALOR AVANCE")</f>
        <v>CUMPLIDA</v>
      </c>
    </row>
    <row r="1458" spans="1:17" ht="75.75">
      <c r="A1458" s="75" t="s">
        <v>938</v>
      </c>
      <c r="B1458" s="61" t="s">
        <v>1793</v>
      </c>
      <c r="C1458" s="495"/>
      <c r="D1458" s="495"/>
      <c r="E1458" s="496"/>
      <c r="F1458" s="496" t="s">
        <v>2754</v>
      </c>
      <c r="G1458" s="496" t="s">
        <v>2683</v>
      </c>
      <c r="H1458" s="76" t="s">
        <v>944</v>
      </c>
      <c r="I1458" s="50" t="s">
        <v>945</v>
      </c>
      <c r="J1458" s="69">
        <v>1</v>
      </c>
      <c r="K1458" s="70">
        <v>45231</v>
      </c>
      <c r="L1458" s="70">
        <v>45504</v>
      </c>
      <c r="M1458" s="211">
        <f t="shared" si="62"/>
        <v>39</v>
      </c>
      <c r="N1458" s="69">
        <v>1</v>
      </c>
      <c r="O1458" s="71" t="s">
        <v>2426</v>
      </c>
      <c r="P1458" s="51">
        <f t="shared" si="63"/>
        <v>1</v>
      </c>
      <c r="Q1458" s="66" t="str" cm="1">
        <f t="array" aca="1" ref="Q1458" ca="1">IF(ISNUMBER(P1458),IF(P1458=100%,"CUMPLIDA",IF(AND(ISNUMBER(L1458),ISNUMBER(INDIRECT("FECHA_"&amp;$B1458,1))), IF(L1458&lt;=INDIRECT("FECHA_"&amp;$B1458,1),"INCUMPLIDA","PROCESO"), "VERIFICAR FECHA")),"SIN VALOR AVANCE")</f>
        <v>CUMPLIDA</v>
      </c>
    </row>
    <row r="1459" spans="1:17" ht="225.75">
      <c r="A1459" s="75" t="s">
        <v>938</v>
      </c>
      <c r="B1459" s="61" t="s">
        <v>1793</v>
      </c>
      <c r="C1459" s="495"/>
      <c r="D1459" s="495"/>
      <c r="E1459" s="496"/>
      <c r="F1459" s="496" t="s">
        <v>2754</v>
      </c>
      <c r="G1459" s="496"/>
      <c r="H1459" s="76" t="s">
        <v>947</v>
      </c>
      <c r="I1459" s="50" t="s">
        <v>948</v>
      </c>
      <c r="J1459" s="69">
        <v>1</v>
      </c>
      <c r="K1459" s="70">
        <v>45231</v>
      </c>
      <c r="L1459" s="70">
        <v>45504</v>
      </c>
      <c r="M1459" s="211">
        <f t="shared" si="62"/>
        <v>39</v>
      </c>
      <c r="N1459" s="69">
        <v>1</v>
      </c>
      <c r="O1459" s="71" t="s">
        <v>2684</v>
      </c>
      <c r="P1459" s="51">
        <f t="shared" si="63"/>
        <v>1</v>
      </c>
      <c r="Q1459" s="66" t="str" cm="1">
        <f t="array" aca="1" ref="Q1459" ca="1">IF(ISNUMBER(P1459),IF(P1459=100%,"CUMPLIDA",IF(AND(ISNUMBER(L1459),ISNUMBER(INDIRECT("FECHA_"&amp;$B1459,1))), IF(L1459&lt;=INDIRECT("FECHA_"&amp;$B1459,1),"INCUMPLIDA","PROCESO"), "VERIFICAR FECHA")),"SIN VALOR AVANCE")</f>
        <v>CUMPLIDA</v>
      </c>
    </row>
    <row r="1460" spans="1:17" ht="165.75">
      <c r="A1460" s="75" t="s">
        <v>938</v>
      </c>
      <c r="B1460" s="61" t="s">
        <v>1793</v>
      </c>
      <c r="C1460" s="495"/>
      <c r="D1460" s="495"/>
      <c r="E1460" s="496"/>
      <c r="F1460" s="496" t="s">
        <v>2754</v>
      </c>
      <c r="G1460" s="63" t="s">
        <v>950</v>
      </c>
      <c r="H1460" s="50" t="s">
        <v>760</v>
      </c>
      <c r="I1460" s="50" t="s">
        <v>761</v>
      </c>
      <c r="J1460" s="74">
        <v>1</v>
      </c>
      <c r="K1460" s="82">
        <v>45323</v>
      </c>
      <c r="L1460" s="82">
        <v>45747</v>
      </c>
      <c r="M1460" s="211">
        <f t="shared" si="62"/>
        <v>60.571428571428569</v>
      </c>
      <c r="N1460" s="69">
        <v>1</v>
      </c>
      <c r="O1460" s="71" t="s">
        <v>2726</v>
      </c>
      <c r="P1460" s="51">
        <f t="shared" si="63"/>
        <v>1</v>
      </c>
      <c r="Q1460" s="66" t="str" cm="1">
        <f t="array" aca="1" ref="Q1460" ca="1">IF(ISNUMBER(P1460),IF(P1460=100%,"CUMPLIDA",IF(AND(ISNUMBER(L1460),ISNUMBER(INDIRECT("FECHA_"&amp;$B1460,1))), IF(L1460&lt;=INDIRECT("FECHA_"&amp;$B1460,1),"INCUMPLIDA","PROCESO"), "VERIFICAR FECHA")),"SIN VALOR AVANCE")</f>
        <v>CUMPLIDA</v>
      </c>
    </row>
    <row r="1461" spans="1:17" ht="75.75">
      <c r="A1461" s="75" t="s">
        <v>938</v>
      </c>
      <c r="B1461" s="61" t="s">
        <v>1793</v>
      </c>
      <c r="C1461" s="495"/>
      <c r="D1461" s="495"/>
      <c r="E1461" s="496"/>
      <c r="F1461" s="496" t="s">
        <v>2754</v>
      </c>
      <c r="G1461" s="63" t="s">
        <v>804</v>
      </c>
      <c r="H1461" s="50" t="s">
        <v>804</v>
      </c>
      <c r="I1461" s="50" t="s">
        <v>805</v>
      </c>
      <c r="J1461" s="74">
        <v>1</v>
      </c>
      <c r="K1461" s="82">
        <v>45323</v>
      </c>
      <c r="L1461" s="82">
        <v>45747</v>
      </c>
      <c r="M1461" s="211">
        <f t="shared" si="62"/>
        <v>60.571428571428569</v>
      </c>
      <c r="N1461" s="69">
        <v>1</v>
      </c>
      <c r="O1461" s="71" t="s">
        <v>2521</v>
      </c>
      <c r="P1461" s="51">
        <f t="shared" si="63"/>
        <v>1</v>
      </c>
      <c r="Q1461" s="66" t="str" cm="1">
        <f t="array" aca="1" ref="Q1461" ca="1">IF(ISNUMBER(P1461),IF(P1461=100%,"CUMPLIDA",IF(AND(ISNUMBER(L1461),ISNUMBER(INDIRECT("FECHA_"&amp;$B1461,1))), IF(L1461&lt;=INDIRECT("FECHA_"&amp;$B1461,1),"INCUMPLIDA","PROCESO"), "VERIFICAR FECHA")),"SIN VALOR AVANCE")</f>
        <v>CUMPLIDA</v>
      </c>
    </row>
    <row r="1462" spans="1:17" ht="75.75">
      <c r="A1462" s="75" t="s">
        <v>938</v>
      </c>
      <c r="B1462" s="61" t="s">
        <v>1793</v>
      </c>
      <c r="C1462" s="495"/>
      <c r="D1462" s="495"/>
      <c r="E1462" s="496"/>
      <c r="F1462" s="496" t="s">
        <v>2754</v>
      </c>
      <c r="G1462" s="63" t="s">
        <v>766</v>
      </c>
      <c r="H1462" s="50" t="s">
        <v>767</v>
      </c>
      <c r="I1462" s="50" t="s">
        <v>768</v>
      </c>
      <c r="J1462" s="74">
        <v>1</v>
      </c>
      <c r="K1462" s="82">
        <v>45231</v>
      </c>
      <c r="L1462" s="82">
        <v>45747</v>
      </c>
      <c r="M1462" s="211">
        <f t="shared" si="62"/>
        <v>73.714285714285708</v>
      </c>
      <c r="N1462" s="69">
        <v>1</v>
      </c>
      <c r="O1462" s="71" t="s">
        <v>2521</v>
      </c>
      <c r="P1462" s="51">
        <f t="shared" si="63"/>
        <v>1</v>
      </c>
      <c r="Q1462" s="66" t="str" cm="1">
        <f t="array" aca="1" ref="Q1462" ca="1">IF(ISNUMBER(P1462),IF(P1462=100%,"CUMPLIDA",IF(AND(ISNUMBER(L1462),ISNUMBER(INDIRECT("FECHA_"&amp;$B1462,1))), IF(L1462&lt;=INDIRECT("FECHA_"&amp;$B1462,1),"INCUMPLIDA","PROCESO"), "VERIFICAR FECHA")),"SIN VALOR AVANCE")</f>
        <v>CUMPLIDA</v>
      </c>
    </row>
    <row r="1463" spans="1:17" ht="165.75">
      <c r="A1463" s="75" t="s">
        <v>938</v>
      </c>
      <c r="B1463" s="61" t="s">
        <v>1793</v>
      </c>
      <c r="C1463" s="495"/>
      <c r="D1463" s="495"/>
      <c r="E1463" s="496"/>
      <c r="F1463" s="496" t="s">
        <v>2754</v>
      </c>
      <c r="G1463" s="63" t="s">
        <v>769</v>
      </c>
      <c r="H1463" s="50" t="s">
        <v>769</v>
      </c>
      <c r="I1463" s="50" t="s">
        <v>2344</v>
      </c>
      <c r="J1463" s="74">
        <v>1</v>
      </c>
      <c r="K1463" s="82">
        <v>45323</v>
      </c>
      <c r="L1463" s="82">
        <v>45747</v>
      </c>
      <c r="M1463" s="211">
        <f t="shared" si="62"/>
        <v>60.571428571428569</v>
      </c>
      <c r="N1463" s="69">
        <v>1</v>
      </c>
      <c r="O1463" s="71" t="s">
        <v>2726</v>
      </c>
      <c r="P1463" s="51">
        <f t="shared" si="63"/>
        <v>1</v>
      </c>
      <c r="Q1463" s="66" t="str" cm="1">
        <f t="array" aca="1" ref="Q1463" ca="1">IF(ISNUMBER(P1463),IF(P1463=100%,"CUMPLIDA",IF(AND(ISNUMBER(L1463),ISNUMBER(INDIRECT("FECHA_"&amp;$B1463,1))), IF(L1463&lt;=INDIRECT("FECHA_"&amp;$B1463,1),"INCUMPLIDA","PROCESO"), "VERIFICAR FECHA")),"SIN VALOR AVANCE")</f>
        <v>CUMPLIDA</v>
      </c>
    </row>
    <row r="1464" spans="1:17" ht="75.75">
      <c r="A1464" s="75" t="s">
        <v>938</v>
      </c>
      <c r="B1464" s="61" t="s">
        <v>1793</v>
      </c>
      <c r="C1464" s="495"/>
      <c r="D1464" s="495"/>
      <c r="E1464" s="496"/>
      <c r="F1464" s="496" t="s">
        <v>2754</v>
      </c>
      <c r="G1464" s="63" t="s">
        <v>2430</v>
      </c>
      <c r="H1464" s="50" t="s">
        <v>2430</v>
      </c>
      <c r="I1464" s="50" t="s">
        <v>771</v>
      </c>
      <c r="J1464" s="74">
        <v>1</v>
      </c>
      <c r="K1464" s="82">
        <v>45231</v>
      </c>
      <c r="L1464" s="82">
        <v>45747</v>
      </c>
      <c r="M1464" s="211">
        <f t="shared" si="62"/>
        <v>73.714285714285708</v>
      </c>
      <c r="N1464" s="69">
        <v>1</v>
      </c>
      <c r="O1464" s="71" t="s">
        <v>2521</v>
      </c>
      <c r="P1464" s="51">
        <f t="shared" si="63"/>
        <v>1</v>
      </c>
      <c r="Q1464" s="66" t="str" cm="1">
        <f t="array" aca="1" ref="Q1464" ca="1">IF(ISNUMBER(P1464),IF(P1464=100%,"CUMPLIDA",IF(AND(ISNUMBER(L1464),ISNUMBER(INDIRECT("FECHA_"&amp;$B1464,1))), IF(L1464&lt;=INDIRECT("FECHA_"&amp;$B1464,1),"INCUMPLIDA","PROCESO"), "VERIFICAR FECHA")),"SIN VALOR AVANCE")</f>
        <v>CUMPLIDA</v>
      </c>
    </row>
    <row r="1465" spans="1:17" ht="225.75">
      <c r="A1465" s="75" t="s">
        <v>938</v>
      </c>
      <c r="B1465" s="61" t="s">
        <v>1793</v>
      </c>
      <c r="C1465" s="495"/>
      <c r="D1465" s="495"/>
      <c r="E1465" s="496"/>
      <c r="F1465" s="496" t="s">
        <v>2754</v>
      </c>
      <c r="G1465" s="63" t="s">
        <v>2431</v>
      </c>
      <c r="H1465" s="50" t="s">
        <v>2431</v>
      </c>
      <c r="I1465" s="50" t="s">
        <v>1073</v>
      </c>
      <c r="J1465" s="74">
        <v>1</v>
      </c>
      <c r="K1465" s="82">
        <v>45231</v>
      </c>
      <c r="L1465" s="82">
        <v>45808</v>
      </c>
      <c r="M1465" s="211">
        <f t="shared" si="62"/>
        <v>82.428571428571431</v>
      </c>
      <c r="N1465" s="69">
        <v>1</v>
      </c>
      <c r="O1465" s="71" t="s">
        <v>2684</v>
      </c>
      <c r="P1465" s="51">
        <f t="shared" si="63"/>
        <v>1</v>
      </c>
      <c r="Q1465" s="66" t="str" cm="1">
        <f t="array" aca="1" ref="Q1465" ca="1">IF(ISNUMBER(P1465),IF(P1465=100%,"CUMPLIDA",IF(AND(ISNUMBER(L1465),ISNUMBER(INDIRECT("FECHA_"&amp;$B1465,1))), IF(L1465&lt;=INDIRECT("FECHA_"&amp;$B1465,1),"INCUMPLIDA","PROCESO"), "VERIFICAR FECHA")),"SIN VALOR AVANCE")</f>
        <v>CUMPLIDA</v>
      </c>
    </row>
    <row r="1466" spans="1:17" ht="75.75">
      <c r="A1466" s="75" t="s">
        <v>938</v>
      </c>
      <c r="B1466" s="61" t="s">
        <v>1793</v>
      </c>
      <c r="C1466" s="495" t="s">
        <v>2672</v>
      </c>
      <c r="D1466" s="495" t="s">
        <v>2238</v>
      </c>
      <c r="E1466" s="496"/>
      <c r="F1466" s="496" t="s">
        <v>2754</v>
      </c>
      <c r="G1466" s="63" t="s">
        <v>169</v>
      </c>
      <c r="H1466" s="50" t="s">
        <v>775</v>
      </c>
      <c r="I1466" s="50" t="s">
        <v>776</v>
      </c>
      <c r="J1466" s="74">
        <v>12</v>
      </c>
      <c r="K1466" s="82">
        <v>46024</v>
      </c>
      <c r="L1466" s="82">
        <v>47118</v>
      </c>
      <c r="M1466" s="211">
        <f t="shared" si="62"/>
        <v>156.28571428571428</v>
      </c>
      <c r="N1466" s="69">
        <v>0</v>
      </c>
      <c r="O1466" s="71" t="s">
        <v>2521</v>
      </c>
      <c r="P1466" s="51">
        <f t="shared" si="63"/>
        <v>0</v>
      </c>
      <c r="Q1466" s="66" t="str" cm="1">
        <f t="array" aca="1" ref="Q1466" ca="1">IF(ISNUMBER(P1466),IF(P1466=100%,"CUMPLIDA",IF(AND(ISNUMBER(L1466),ISNUMBER(INDIRECT("FECHA_"&amp;$B1466,1))), IF(L1466&lt;=INDIRECT("FECHA_"&amp;$B1466,1),"INCUMPLIDA","PROCESO"), "VERIFICAR FECHA")),"SIN VALOR AVANCE")</f>
        <v>PROCESO</v>
      </c>
    </row>
    <row r="1467" spans="1:17" ht="165.75">
      <c r="A1467" s="75" t="s">
        <v>938</v>
      </c>
      <c r="B1467" s="61" t="s">
        <v>1793</v>
      </c>
      <c r="C1467" s="495" t="s">
        <v>2672</v>
      </c>
      <c r="D1467" s="495" t="s">
        <v>2238</v>
      </c>
      <c r="E1467" s="496"/>
      <c r="F1467" s="496" t="s">
        <v>2754</v>
      </c>
      <c r="G1467" s="63" t="s">
        <v>778</v>
      </c>
      <c r="H1467" s="50" t="s">
        <v>779</v>
      </c>
      <c r="I1467" s="50" t="s">
        <v>780</v>
      </c>
      <c r="J1467" s="74">
        <v>1</v>
      </c>
      <c r="K1467" s="82">
        <v>46024</v>
      </c>
      <c r="L1467" s="82">
        <v>47118</v>
      </c>
      <c r="M1467" s="211">
        <f t="shared" si="62"/>
        <v>156.28571428571428</v>
      </c>
      <c r="N1467" s="69">
        <v>0</v>
      </c>
      <c r="O1467" s="71" t="s">
        <v>2726</v>
      </c>
      <c r="P1467" s="51">
        <f t="shared" si="63"/>
        <v>0</v>
      </c>
      <c r="Q1467" s="66" t="str" cm="1">
        <f t="array" aca="1" ref="Q1467" ca="1">IF(ISNUMBER(P1467),IF(P1467=100%,"CUMPLIDA",IF(AND(ISNUMBER(L1467),ISNUMBER(INDIRECT("FECHA_"&amp;$B1467,1))), IF(L1467&lt;=INDIRECT("FECHA_"&amp;$B1467,1),"INCUMPLIDA","PROCESO"), "VERIFICAR FECHA")),"SIN VALOR AVANCE")</f>
        <v>PROCESO</v>
      </c>
    </row>
    <row r="1468" spans="1:17" ht="225.75">
      <c r="A1468" s="75" t="s">
        <v>938</v>
      </c>
      <c r="B1468" s="61" t="s">
        <v>1793</v>
      </c>
      <c r="C1468" s="495" t="s">
        <v>2672</v>
      </c>
      <c r="D1468" s="495" t="s">
        <v>2238</v>
      </c>
      <c r="E1468" s="496"/>
      <c r="F1468" s="496" t="s">
        <v>2754</v>
      </c>
      <c r="G1468" s="63" t="s">
        <v>781</v>
      </c>
      <c r="H1468" s="50" t="s">
        <v>782</v>
      </c>
      <c r="I1468" s="50" t="s">
        <v>813</v>
      </c>
      <c r="J1468" s="74">
        <v>2</v>
      </c>
      <c r="K1468" s="82">
        <v>46024</v>
      </c>
      <c r="L1468" s="82">
        <v>47118</v>
      </c>
      <c r="M1468" s="211">
        <f t="shared" si="62"/>
        <v>156.28571428571428</v>
      </c>
      <c r="N1468" s="69">
        <v>0</v>
      </c>
      <c r="O1468" s="71" t="s">
        <v>2684</v>
      </c>
      <c r="P1468" s="51">
        <f t="shared" si="63"/>
        <v>0</v>
      </c>
      <c r="Q1468" s="66" t="str" cm="1">
        <f t="array" aca="1" ref="Q1468" ca="1">IF(ISNUMBER(P1468),IF(P1468=100%,"CUMPLIDA",IF(AND(ISNUMBER(L1468),ISNUMBER(INDIRECT("FECHA_"&amp;$B1468,1))), IF(L1468&lt;=INDIRECT("FECHA_"&amp;$B1468,1),"INCUMPLIDA","PROCESO"), "VERIFICAR FECHA")),"SIN VALOR AVANCE")</f>
        <v>PROCESO</v>
      </c>
    </row>
    <row r="1469" spans="1:17" ht="105.75">
      <c r="A1469" s="75" t="s">
        <v>938</v>
      </c>
      <c r="B1469" s="61" t="s">
        <v>1793</v>
      </c>
      <c r="C1469" s="495" t="s">
        <v>2672</v>
      </c>
      <c r="D1469" s="495" t="s">
        <v>2238</v>
      </c>
      <c r="E1469" s="496"/>
      <c r="F1469" s="496" t="s">
        <v>2754</v>
      </c>
      <c r="G1469" s="63" t="s">
        <v>2756</v>
      </c>
      <c r="H1469" s="50" t="s">
        <v>2687</v>
      </c>
      <c r="I1469" s="50" t="s">
        <v>2688</v>
      </c>
      <c r="J1469" s="69">
        <v>1</v>
      </c>
      <c r="K1469" s="70">
        <v>44927</v>
      </c>
      <c r="L1469" s="70">
        <v>45016</v>
      </c>
      <c r="M1469" s="211">
        <f t="shared" si="62"/>
        <v>12.714285714285714</v>
      </c>
      <c r="N1469" s="69">
        <v>1</v>
      </c>
      <c r="O1469" s="50" t="s">
        <v>2694</v>
      </c>
      <c r="P1469" s="51">
        <f t="shared" si="63"/>
        <v>1</v>
      </c>
      <c r="Q1469" s="66" t="str" cm="1">
        <f t="array" aca="1" ref="Q1469" ca="1">IF(ISNUMBER(P1469),IF(P1469=100%,"CUMPLIDA",IF(AND(ISNUMBER(L1469),ISNUMBER(INDIRECT("FECHA_"&amp;$B1469,1))), IF(L1469&lt;=INDIRECT("FECHA_"&amp;$B1469,1),"INCUMPLIDA","PROCESO"), "VERIFICAR FECHA")),"SIN VALOR AVANCE")</f>
        <v>CUMPLIDA</v>
      </c>
    </row>
    <row r="1470" spans="1:17" ht="165.75">
      <c r="A1470" s="75" t="s">
        <v>938</v>
      </c>
      <c r="B1470" s="61" t="s">
        <v>1793</v>
      </c>
      <c r="C1470" s="495" t="s">
        <v>2672</v>
      </c>
      <c r="D1470" s="495" t="s">
        <v>2238</v>
      </c>
      <c r="E1470" s="496"/>
      <c r="F1470" s="496" t="s">
        <v>2754</v>
      </c>
      <c r="G1470" s="63" t="s">
        <v>2756</v>
      </c>
      <c r="H1470" s="50" t="s">
        <v>2757</v>
      </c>
      <c r="I1470" s="50" t="s">
        <v>2338</v>
      </c>
      <c r="J1470" s="69">
        <v>1</v>
      </c>
      <c r="K1470" s="70">
        <v>45017</v>
      </c>
      <c r="L1470" s="70">
        <v>45138</v>
      </c>
      <c r="M1470" s="211">
        <f t="shared" si="62"/>
        <v>17.285714285714285</v>
      </c>
      <c r="N1470" s="69">
        <v>1</v>
      </c>
      <c r="O1470" s="50" t="s">
        <v>2758</v>
      </c>
      <c r="P1470" s="51">
        <f t="shared" si="63"/>
        <v>1</v>
      </c>
      <c r="Q1470" s="66" t="str" cm="1">
        <f t="array" aca="1" ref="Q1470" ca="1">IF(ISNUMBER(P1470),IF(P1470=100%,"CUMPLIDA",IF(AND(ISNUMBER(L1470),ISNUMBER(INDIRECT("FECHA_"&amp;$B1470,1))), IF(L1470&lt;=INDIRECT("FECHA_"&amp;$B1470,1),"INCUMPLIDA","PROCESO"), "VERIFICAR FECHA")),"SIN VALOR AVANCE")</f>
        <v>CUMPLIDA</v>
      </c>
    </row>
    <row r="1471" spans="1:17" ht="105.75">
      <c r="A1471" s="75" t="s">
        <v>938</v>
      </c>
      <c r="B1471" s="61" t="s">
        <v>1793</v>
      </c>
      <c r="C1471" s="495" t="s">
        <v>2672</v>
      </c>
      <c r="D1471" s="495" t="s">
        <v>2238</v>
      </c>
      <c r="E1471" s="496"/>
      <c r="F1471" s="496" t="s">
        <v>2754</v>
      </c>
      <c r="G1471" s="63" t="s">
        <v>2702</v>
      </c>
      <c r="H1471" s="50" t="s">
        <v>2703</v>
      </c>
      <c r="I1471" s="50" t="s">
        <v>2338</v>
      </c>
      <c r="J1471" s="69">
        <v>12</v>
      </c>
      <c r="K1471" s="70">
        <v>44958</v>
      </c>
      <c r="L1471" s="70">
        <v>45323</v>
      </c>
      <c r="M1471" s="211">
        <f t="shared" si="62"/>
        <v>52.142857142857146</v>
      </c>
      <c r="N1471" s="69">
        <v>12</v>
      </c>
      <c r="O1471" s="50" t="s">
        <v>2759</v>
      </c>
      <c r="P1471" s="51">
        <f t="shared" si="63"/>
        <v>1</v>
      </c>
      <c r="Q1471" s="66" t="str" cm="1">
        <f t="array" aca="1" ref="Q1471" ca="1">IF(ISNUMBER(P1471),IF(P1471=100%,"CUMPLIDA",IF(AND(ISNUMBER(L1471),ISNUMBER(INDIRECT("FECHA_"&amp;$B1471,1))), IF(L1471&lt;=INDIRECT("FECHA_"&amp;$B1471,1),"INCUMPLIDA","PROCESO"), "VERIFICAR FECHA")),"SIN VALOR AVANCE")</f>
        <v>CUMPLIDA</v>
      </c>
    </row>
    <row r="1472" spans="1:17" ht="180.75">
      <c r="A1472" s="75" t="s">
        <v>938</v>
      </c>
      <c r="B1472" s="61" t="s">
        <v>1793</v>
      </c>
      <c r="C1472" s="495" t="s">
        <v>2672</v>
      </c>
      <c r="D1472" s="495" t="s">
        <v>2238</v>
      </c>
      <c r="E1472" s="496" t="s">
        <v>2760</v>
      </c>
      <c r="F1472" s="496" t="s">
        <v>2761</v>
      </c>
      <c r="G1472" s="63" t="s">
        <v>2724</v>
      </c>
      <c r="H1472" s="50" t="s">
        <v>2680</v>
      </c>
      <c r="I1472" s="50" t="s">
        <v>2681</v>
      </c>
      <c r="J1472" s="69">
        <v>3</v>
      </c>
      <c r="K1472" s="70">
        <v>44958</v>
      </c>
      <c r="L1472" s="70">
        <v>45323</v>
      </c>
      <c r="M1472" s="211">
        <f t="shared" si="62"/>
        <v>52.142857142857146</v>
      </c>
      <c r="N1472" s="69">
        <v>3</v>
      </c>
      <c r="O1472" s="50" t="s">
        <v>2755</v>
      </c>
      <c r="P1472" s="51">
        <f t="shared" si="63"/>
        <v>1</v>
      </c>
      <c r="Q1472" s="66" t="str" cm="1">
        <f t="array" aca="1" ref="Q1472" ca="1">IF(ISNUMBER(P1472),IF(P1472=100%,"CUMPLIDA",IF(AND(ISNUMBER(L1472),ISNUMBER(INDIRECT("FECHA_"&amp;$B1472,1))), IF(L1472&lt;=INDIRECT("FECHA_"&amp;$B1472,1),"INCUMPLIDA","PROCESO"), "VERIFICAR FECHA")),"SIN VALOR AVANCE")</f>
        <v>CUMPLIDA</v>
      </c>
    </row>
    <row r="1473" spans="1:17" ht="75.75">
      <c r="A1473" s="75" t="s">
        <v>938</v>
      </c>
      <c r="B1473" s="61" t="s">
        <v>1793</v>
      </c>
      <c r="C1473" s="495"/>
      <c r="D1473" s="495"/>
      <c r="E1473" s="496"/>
      <c r="F1473" s="496" t="s">
        <v>2761</v>
      </c>
      <c r="G1473" s="496" t="s">
        <v>2683</v>
      </c>
      <c r="H1473" s="76" t="s">
        <v>944</v>
      </c>
      <c r="I1473" s="50" t="s">
        <v>945</v>
      </c>
      <c r="J1473" s="69">
        <v>1</v>
      </c>
      <c r="K1473" s="70">
        <v>45231</v>
      </c>
      <c r="L1473" s="70">
        <v>45504</v>
      </c>
      <c r="M1473" s="211">
        <f t="shared" si="62"/>
        <v>39</v>
      </c>
      <c r="N1473" s="69">
        <v>1</v>
      </c>
      <c r="O1473" s="71" t="s">
        <v>2426</v>
      </c>
      <c r="P1473" s="51">
        <f t="shared" si="63"/>
        <v>1</v>
      </c>
      <c r="Q1473" s="66" t="str" cm="1">
        <f t="array" aca="1" ref="Q1473" ca="1">IF(ISNUMBER(P1473),IF(P1473=100%,"CUMPLIDA",IF(AND(ISNUMBER(L1473),ISNUMBER(INDIRECT("FECHA_"&amp;$B1473,1))), IF(L1473&lt;=INDIRECT("FECHA_"&amp;$B1473,1),"INCUMPLIDA","PROCESO"), "VERIFICAR FECHA")),"SIN VALOR AVANCE")</f>
        <v>CUMPLIDA</v>
      </c>
    </row>
    <row r="1474" spans="1:17" ht="225.75">
      <c r="A1474" s="75" t="s">
        <v>938</v>
      </c>
      <c r="B1474" s="61" t="s">
        <v>1793</v>
      </c>
      <c r="C1474" s="495"/>
      <c r="D1474" s="495"/>
      <c r="E1474" s="496"/>
      <c r="F1474" s="496" t="s">
        <v>2761</v>
      </c>
      <c r="G1474" s="496"/>
      <c r="H1474" s="76" t="s">
        <v>947</v>
      </c>
      <c r="I1474" s="50" t="s">
        <v>948</v>
      </c>
      <c r="J1474" s="69">
        <v>1</v>
      </c>
      <c r="K1474" s="70">
        <v>45231</v>
      </c>
      <c r="L1474" s="70">
        <v>45504</v>
      </c>
      <c r="M1474" s="211">
        <f t="shared" si="62"/>
        <v>39</v>
      </c>
      <c r="N1474" s="69">
        <v>1</v>
      </c>
      <c r="O1474" s="71" t="s">
        <v>2684</v>
      </c>
      <c r="P1474" s="51">
        <f t="shared" si="63"/>
        <v>1</v>
      </c>
      <c r="Q1474" s="66" t="str" cm="1">
        <f t="array" aca="1" ref="Q1474" ca="1">IF(ISNUMBER(P1474),IF(P1474=100%,"CUMPLIDA",IF(AND(ISNUMBER(L1474),ISNUMBER(INDIRECT("FECHA_"&amp;$B1474,1))), IF(L1474&lt;=INDIRECT("FECHA_"&amp;$B1474,1),"INCUMPLIDA","PROCESO"), "VERIFICAR FECHA")),"SIN VALOR AVANCE")</f>
        <v>CUMPLIDA</v>
      </c>
    </row>
    <row r="1475" spans="1:17" ht="150.75">
      <c r="A1475" s="75" t="s">
        <v>938</v>
      </c>
      <c r="B1475" s="61" t="s">
        <v>1793</v>
      </c>
      <c r="C1475" s="495"/>
      <c r="D1475" s="495"/>
      <c r="E1475" s="496"/>
      <c r="F1475" s="496" t="s">
        <v>2761</v>
      </c>
      <c r="G1475" s="63" t="s">
        <v>950</v>
      </c>
      <c r="H1475" s="50" t="s">
        <v>760</v>
      </c>
      <c r="I1475" s="50" t="s">
        <v>761</v>
      </c>
      <c r="J1475" s="74">
        <v>1</v>
      </c>
      <c r="K1475" s="82">
        <v>45323</v>
      </c>
      <c r="L1475" s="82">
        <v>45747</v>
      </c>
      <c r="M1475" s="211">
        <f t="shared" si="62"/>
        <v>60.571428571428569</v>
      </c>
      <c r="N1475" s="69">
        <v>1</v>
      </c>
      <c r="O1475" s="71" t="s">
        <v>2685</v>
      </c>
      <c r="P1475" s="51">
        <f t="shared" si="63"/>
        <v>1</v>
      </c>
      <c r="Q1475" s="66" t="str" cm="1">
        <f t="array" aca="1" ref="Q1475" ca="1">IF(ISNUMBER(P1475),IF(P1475=100%,"CUMPLIDA",IF(AND(ISNUMBER(L1475),ISNUMBER(INDIRECT("FECHA_"&amp;$B1475,1))), IF(L1475&lt;=INDIRECT("FECHA_"&amp;$B1475,1),"INCUMPLIDA","PROCESO"), "VERIFICAR FECHA")),"SIN VALOR AVANCE")</f>
        <v>CUMPLIDA</v>
      </c>
    </row>
    <row r="1476" spans="1:17" ht="75.75">
      <c r="A1476" s="75" t="s">
        <v>938</v>
      </c>
      <c r="B1476" s="61" t="s">
        <v>1793</v>
      </c>
      <c r="C1476" s="495"/>
      <c r="D1476" s="495"/>
      <c r="E1476" s="496"/>
      <c r="F1476" s="496" t="s">
        <v>2761</v>
      </c>
      <c r="G1476" s="63" t="s">
        <v>804</v>
      </c>
      <c r="H1476" s="50" t="s">
        <v>804</v>
      </c>
      <c r="I1476" s="50" t="s">
        <v>805</v>
      </c>
      <c r="J1476" s="74">
        <v>1</v>
      </c>
      <c r="K1476" s="82">
        <v>45323</v>
      </c>
      <c r="L1476" s="82">
        <v>45747</v>
      </c>
      <c r="M1476" s="211">
        <f t="shared" si="62"/>
        <v>60.571428571428569</v>
      </c>
      <c r="N1476" s="69">
        <v>1</v>
      </c>
      <c r="O1476" s="71" t="s">
        <v>2762</v>
      </c>
      <c r="P1476" s="51">
        <f t="shared" si="63"/>
        <v>1</v>
      </c>
      <c r="Q1476" s="66" t="str" cm="1">
        <f t="array" aca="1" ref="Q1476" ca="1">IF(ISNUMBER(P1476),IF(P1476=100%,"CUMPLIDA",IF(AND(ISNUMBER(L1476),ISNUMBER(INDIRECT("FECHA_"&amp;$B1476,1))), IF(L1476&lt;=INDIRECT("FECHA_"&amp;$B1476,1),"INCUMPLIDA","PROCESO"), "VERIFICAR FECHA")),"SIN VALOR AVANCE")</f>
        <v>CUMPLIDA</v>
      </c>
    </row>
    <row r="1477" spans="1:17" ht="75.75">
      <c r="A1477" s="75" t="s">
        <v>938</v>
      </c>
      <c r="B1477" s="61" t="s">
        <v>1793</v>
      </c>
      <c r="C1477" s="495"/>
      <c r="D1477" s="495"/>
      <c r="E1477" s="496"/>
      <c r="F1477" s="496" t="s">
        <v>2761</v>
      </c>
      <c r="G1477" s="63" t="s">
        <v>766</v>
      </c>
      <c r="H1477" s="50" t="s">
        <v>767</v>
      </c>
      <c r="I1477" s="50" t="s">
        <v>768</v>
      </c>
      <c r="J1477" s="74">
        <v>1</v>
      </c>
      <c r="K1477" s="82">
        <v>45231</v>
      </c>
      <c r="L1477" s="82">
        <v>45747</v>
      </c>
      <c r="M1477" s="211">
        <f t="shared" si="62"/>
        <v>73.714285714285708</v>
      </c>
      <c r="N1477" s="69">
        <v>1</v>
      </c>
      <c r="O1477" s="71" t="s">
        <v>2762</v>
      </c>
      <c r="P1477" s="51">
        <f t="shared" si="63"/>
        <v>1</v>
      </c>
      <c r="Q1477" s="66" t="str" cm="1">
        <f t="array" aca="1" ref="Q1477" ca="1">IF(ISNUMBER(P1477),IF(P1477=100%,"CUMPLIDA",IF(AND(ISNUMBER(L1477),ISNUMBER(INDIRECT("FECHA_"&amp;$B1477,1))), IF(L1477&lt;=INDIRECT("FECHA_"&amp;$B1477,1),"INCUMPLIDA","PROCESO"), "VERIFICAR FECHA")),"SIN VALOR AVANCE")</f>
        <v>CUMPLIDA</v>
      </c>
    </row>
    <row r="1478" spans="1:17" ht="150.75">
      <c r="A1478" s="75" t="s">
        <v>938</v>
      </c>
      <c r="B1478" s="61" t="s">
        <v>1793</v>
      </c>
      <c r="C1478" s="495"/>
      <c r="D1478" s="495"/>
      <c r="E1478" s="496"/>
      <c r="F1478" s="496" t="s">
        <v>2761</v>
      </c>
      <c r="G1478" s="63" t="s">
        <v>769</v>
      </c>
      <c r="H1478" s="50" t="s">
        <v>769</v>
      </c>
      <c r="I1478" s="50" t="s">
        <v>2344</v>
      </c>
      <c r="J1478" s="74">
        <v>1</v>
      </c>
      <c r="K1478" s="82">
        <v>45323</v>
      </c>
      <c r="L1478" s="82">
        <v>45747</v>
      </c>
      <c r="M1478" s="211">
        <f t="shared" si="62"/>
        <v>60.571428571428569</v>
      </c>
      <c r="N1478" s="69">
        <v>1</v>
      </c>
      <c r="O1478" s="71" t="s">
        <v>2685</v>
      </c>
      <c r="P1478" s="51">
        <f t="shared" si="63"/>
        <v>1</v>
      </c>
      <c r="Q1478" s="66" t="str" cm="1">
        <f t="array" aca="1" ref="Q1478" ca="1">IF(ISNUMBER(P1478),IF(P1478=100%,"CUMPLIDA",IF(AND(ISNUMBER(L1478),ISNUMBER(INDIRECT("FECHA_"&amp;$B1478,1))), IF(L1478&lt;=INDIRECT("FECHA_"&amp;$B1478,1),"INCUMPLIDA","PROCESO"), "VERIFICAR FECHA")),"SIN VALOR AVANCE")</f>
        <v>CUMPLIDA</v>
      </c>
    </row>
    <row r="1479" spans="1:17" ht="75.75">
      <c r="A1479" s="75" t="s">
        <v>938</v>
      </c>
      <c r="B1479" s="61" t="s">
        <v>1793</v>
      </c>
      <c r="C1479" s="495"/>
      <c r="D1479" s="495"/>
      <c r="E1479" s="496"/>
      <c r="F1479" s="496" t="s">
        <v>2761</v>
      </c>
      <c r="G1479" s="63" t="s">
        <v>2430</v>
      </c>
      <c r="H1479" s="50" t="s">
        <v>2430</v>
      </c>
      <c r="I1479" s="50" t="s">
        <v>771</v>
      </c>
      <c r="J1479" s="74">
        <v>1</v>
      </c>
      <c r="K1479" s="82">
        <v>45231</v>
      </c>
      <c r="L1479" s="82">
        <v>45747</v>
      </c>
      <c r="M1479" s="211">
        <f t="shared" si="62"/>
        <v>73.714285714285708</v>
      </c>
      <c r="N1479" s="69">
        <v>1</v>
      </c>
      <c r="O1479" s="71" t="s">
        <v>2762</v>
      </c>
      <c r="P1479" s="51">
        <f t="shared" si="63"/>
        <v>1</v>
      </c>
      <c r="Q1479" s="66" t="str" cm="1">
        <f t="array" aca="1" ref="Q1479" ca="1">IF(ISNUMBER(P1479),IF(P1479=100%,"CUMPLIDA",IF(AND(ISNUMBER(L1479),ISNUMBER(INDIRECT("FECHA_"&amp;$B1479,1))), IF(L1479&lt;=INDIRECT("FECHA_"&amp;$B1479,1),"INCUMPLIDA","PROCESO"), "VERIFICAR FECHA")),"SIN VALOR AVANCE")</f>
        <v>CUMPLIDA</v>
      </c>
    </row>
    <row r="1480" spans="1:17" ht="225.75">
      <c r="A1480" s="75" t="s">
        <v>938</v>
      </c>
      <c r="B1480" s="61" t="s">
        <v>1793</v>
      </c>
      <c r="C1480" s="495"/>
      <c r="D1480" s="495"/>
      <c r="E1480" s="496"/>
      <c r="F1480" s="496" t="s">
        <v>2761</v>
      </c>
      <c r="G1480" s="63" t="s">
        <v>2431</v>
      </c>
      <c r="H1480" s="50" t="s">
        <v>2431</v>
      </c>
      <c r="I1480" s="50" t="s">
        <v>1073</v>
      </c>
      <c r="J1480" s="74">
        <v>1</v>
      </c>
      <c r="K1480" s="82">
        <v>45231</v>
      </c>
      <c r="L1480" s="82">
        <v>45808</v>
      </c>
      <c r="M1480" s="211">
        <f t="shared" si="62"/>
        <v>82.428571428571431</v>
      </c>
      <c r="N1480" s="69">
        <v>1</v>
      </c>
      <c r="O1480" s="71" t="s">
        <v>2684</v>
      </c>
      <c r="P1480" s="51">
        <f t="shared" si="63"/>
        <v>1</v>
      </c>
      <c r="Q1480" s="66" t="str" cm="1">
        <f t="array" aca="1" ref="Q1480" ca="1">IF(ISNUMBER(P1480),IF(P1480=100%,"CUMPLIDA",IF(AND(ISNUMBER(L1480),ISNUMBER(INDIRECT("FECHA_"&amp;$B1480,1))), IF(L1480&lt;=INDIRECT("FECHA_"&amp;$B1480,1),"INCUMPLIDA","PROCESO"), "VERIFICAR FECHA")),"SIN VALOR AVANCE")</f>
        <v>CUMPLIDA</v>
      </c>
    </row>
    <row r="1481" spans="1:17" ht="75.75">
      <c r="A1481" s="75" t="s">
        <v>938</v>
      </c>
      <c r="B1481" s="61" t="s">
        <v>1793</v>
      </c>
      <c r="C1481" s="495" t="s">
        <v>2672</v>
      </c>
      <c r="D1481" s="495" t="s">
        <v>2238</v>
      </c>
      <c r="E1481" s="496"/>
      <c r="F1481" s="496" t="s">
        <v>2761</v>
      </c>
      <c r="G1481" s="63" t="s">
        <v>169</v>
      </c>
      <c r="H1481" s="50" t="s">
        <v>775</v>
      </c>
      <c r="I1481" s="50" t="s">
        <v>776</v>
      </c>
      <c r="J1481" s="74">
        <v>12</v>
      </c>
      <c r="K1481" s="82">
        <v>46024</v>
      </c>
      <c r="L1481" s="82">
        <v>47118</v>
      </c>
      <c r="M1481" s="211">
        <f t="shared" si="62"/>
        <v>156.28571428571428</v>
      </c>
      <c r="N1481" s="69">
        <v>0</v>
      </c>
      <c r="O1481" s="71" t="s">
        <v>2762</v>
      </c>
      <c r="P1481" s="51">
        <f t="shared" si="63"/>
        <v>0</v>
      </c>
      <c r="Q1481" s="66" t="str" cm="1">
        <f t="array" aca="1" ref="Q1481" ca="1">IF(ISNUMBER(P1481),IF(P1481=100%,"CUMPLIDA",IF(AND(ISNUMBER(L1481),ISNUMBER(INDIRECT("FECHA_"&amp;$B1481,1))), IF(L1481&lt;=INDIRECT("FECHA_"&amp;$B1481,1),"INCUMPLIDA","PROCESO"), "VERIFICAR FECHA")),"SIN VALOR AVANCE")</f>
        <v>PROCESO</v>
      </c>
    </row>
    <row r="1482" spans="1:17" ht="150.75">
      <c r="A1482" s="75" t="s">
        <v>938</v>
      </c>
      <c r="B1482" s="61" t="s">
        <v>1793</v>
      </c>
      <c r="C1482" s="495" t="s">
        <v>2672</v>
      </c>
      <c r="D1482" s="495" t="s">
        <v>2238</v>
      </c>
      <c r="E1482" s="496"/>
      <c r="F1482" s="496" t="s">
        <v>2761</v>
      </c>
      <c r="G1482" s="63" t="s">
        <v>778</v>
      </c>
      <c r="H1482" s="50" t="s">
        <v>779</v>
      </c>
      <c r="I1482" s="50" t="s">
        <v>780</v>
      </c>
      <c r="J1482" s="74">
        <v>1</v>
      </c>
      <c r="K1482" s="82">
        <v>46024</v>
      </c>
      <c r="L1482" s="82">
        <v>47118</v>
      </c>
      <c r="M1482" s="211">
        <f t="shared" si="62"/>
        <v>156.28571428571428</v>
      </c>
      <c r="N1482" s="69">
        <v>0</v>
      </c>
      <c r="O1482" s="71" t="s">
        <v>2685</v>
      </c>
      <c r="P1482" s="51">
        <f t="shared" si="63"/>
        <v>0</v>
      </c>
      <c r="Q1482" s="66" t="str" cm="1">
        <f t="array" aca="1" ref="Q1482" ca="1">IF(ISNUMBER(P1482),IF(P1482=100%,"CUMPLIDA",IF(AND(ISNUMBER(L1482),ISNUMBER(INDIRECT("FECHA_"&amp;$B1482,1))), IF(L1482&lt;=INDIRECT("FECHA_"&amp;$B1482,1),"INCUMPLIDA","PROCESO"), "VERIFICAR FECHA")),"SIN VALOR AVANCE")</f>
        <v>PROCESO</v>
      </c>
    </row>
    <row r="1483" spans="1:17" ht="225.75">
      <c r="A1483" s="75" t="s">
        <v>938</v>
      </c>
      <c r="B1483" s="61" t="s">
        <v>1793</v>
      </c>
      <c r="C1483" s="495" t="s">
        <v>2672</v>
      </c>
      <c r="D1483" s="495" t="s">
        <v>2238</v>
      </c>
      <c r="E1483" s="496"/>
      <c r="F1483" s="496" t="s">
        <v>2761</v>
      </c>
      <c r="G1483" s="63" t="s">
        <v>781</v>
      </c>
      <c r="H1483" s="50" t="s">
        <v>782</v>
      </c>
      <c r="I1483" s="50" t="s">
        <v>813</v>
      </c>
      <c r="J1483" s="74">
        <v>2</v>
      </c>
      <c r="K1483" s="82">
        <v>46024</v>
      </c>
      <c r="L1483" s="82">
        <v>47118</v>
      </c>
      <c r="M1483" s="211">
        <f t="shared" si="62"/>
        <v>156.28571428571428</v>
      </c>
      <c r="N1483" s="69">
        <v>0</v>
      </c>
      <c r="O1483" s="71" t="s">
        <v>2684</v>
      </c>
      <c r="P1483" s="51">
        <f t="shared" si="63"/>
        <v>0</v>
      </c>
      <c r="Q1483" s="66" t="str" cm="1">
        <f t="array" aca="1" ref="Q1483" ca="1">IF(ISNUMBER(P1483),IF(P1483=100%,"CUMPLIDA",IF(AND(ISNUMBER(L1483),ISNUMBER(INDIRECT("FECHA_"&amp;$B1483,1))), IF(L1483&lt;=INDIRECT("FECHA_"&amp;$B1483,1),"INCUMPLIDA","PROCESO"), "VERIFICAR FECHA")),"SIN VALOR AVANCE")</f>
        <v>PROCESO</v>
      </c>
    </row>
    <row r="1484" spans="1:17" ht="90.75">
      <c r="A1484" s="75" t="s">
        <v>938</v>
      </c>
      <c r="B1484" s="61" t="s">
        <v>1793</v>
      </c>
      <c r="C1484" s="495" t="s">
        <v>2672</v>
      </c>
      <c r="D1484" s="495" t="s">
        <v>2238</v>
      </c>
      <c r="E1484" s="496"/>
      <c r="F1484" s="496" t="s">
        <v>2761</v>
      </c>
      <c r="G1484" s="63" t="s">
        <v>2756</v>
      </c>
      <c r="H1484" s="50" t="s">
        <v>2687</v>
      </c>
      <c r="I1484" s="50" t="s">
        <v>2688</v>
      </c>
      <c r="J1484" s="69">
        <v>1</v>
      </c>
      <c r="K1484" s="70">
        <v>44927</v>
      </c>
      <c r="L1484" s="70">
        <v>45016</v>
      </c>
      <c r="M1484" s="211">
        <f t="shared" si="62"/>
        <v>12.714285714285714</v>
      </c>
      <c r="N1484" s="69">
        <v>1</v>
      </c>
      <c r="O1484" s="50" t="s">
        <v>2763</v>
      </c>
      <c r="P1484" s="51">
        <f t="shared" si="63"/>
        <v>1</v>
      </c>
      <c r="Q1484" s="66" t="str" cm="1">
        <f t="array" aca="1" ref="Q1484" ca="1">IF(ISNUMBER(P1484),IF(P1484=100%,"CUMPLIDA",IF(AND(ISNUMBER(L1484),ISNUMBER(INDIRECT("FECHA_"&amp;$B1484,1))), IF(L1484&lt;=INDIRECT("FECHA_"&amp;$B1484,1),"INCUMPLIDA","PROCESO"), "VERIFICAR FECHA")),"SIN VALOR AVANCE")</f>
        <v>CUMPLIDA</v>
      </c>
    </row>
    <row r="1485" spans="1:17" ht="165.75">
      <c r="A1485" s="75" t="s">
        <v>938</v>
      </c>
      <c r="B1485" s="61" t="s">
        <v>1793</v>
      </c>
      <c r="C1485" s="495" t="s">
        <v>2672</v>
      </c>
      <c r="D1485" s="495" t="s">
        <v>2238</v>
      </c>
      <c r="E1485" s="496"/>
      <c r="F1485" s="496" t="s">
        <v>2761</v>
      </c>
      <c r="G1485" s="63" t="s">
        <v>2756</v>
      </c>
      <c r="H1485" s="50" t="s">
        <v>2757</v>
      </c>
      <c r="I1485" s="50" t="s">
        <v>2338</v>
      </c>
      <c r="J1485" s="69">
        <v>1</v>
      </c>
      <c r="K1485" s="70">
        <v>45017</v>
      </c>
      <c r="L1485" s="70">
        <v>45138</v>
      </c>
      <c r="M1485" s="211">
        <f t="shared" si="62"/>
        <v>17.285714285714285</v>
      </c>
      <c r="N1485" s="69">
        <v>1</v>
      </c>
      <c r="O1485" s="50" t="s">
        <v>2764</v>
      </c>
      <c r="P1485" s="51">
        <f t="shared" si="63"/>
        <v>1</v>
      </c>
      <c r="Q1485" s="66" t="str" cm="1">
        <f t="array" aca="1" ref="Q1485" ca="1">IF(ISNUMBER(P1485),IF(P1485=100%,"CUMPLIDA",IF(AND(ISNUMBER(L1485),ISNUMBER(INDIRECT("FECHA_"&amp;$B1485,1))), IF(L1485&lt;=INDIRECT("FECHA_"&amp;$B1485,1),"INCUMPLIDA","PROCESO"), "VERIFICAR FECHA")),"SIN VALOR AVANCE")</f>
        <v>CUMPLIDA</v>
      </c>
    </row>
    <row r="1486" spans="1:17" ht="105.75">
      <c r="A1486" s="75" t="s">
        <v>938</v>
      </c>
      <c r="B1486" s="61" t="s">
        <v>1793</v>
      </c>
      <c r="C1486" s="495" t="s">
        <v>2672</v>
      </c>
      <c r="D1486" s="495" t="s">
        <v>2238</v>
      </c>
      <c r="E1486" s="496"/>
      <c r="F1486" s="496" t="s">
        <v>2761</v>
      </c>
      <c r="G1486" s="63" t="s">
        <v>2702</v>
      </c>
      <c r="H1486" s="50" t="s">
        <v>2703</v>
      </c>
      <c r="I1486" s="50" t="s">
        <v>422</v>
      </c>
      <c r="J1486" s="69">
        <v>12</v>
      </c>
      <c r="K1486" s="70">
        <v>44958</v>
      </c>
      <c r="L1486" s="70">
        <v>45323</v>
      </c>
      <c r="M1486" s="211">
        <f t="shared" si="62"/>
        <v>52.142857142857146</v>
      </c>
      <c r="N1486" s="69">
        <v>12</v>
      </c>
      <c r="O1486" s="50" t="s">
        <v>2765</v>
      </c>
      <c r="P1486" s="51">
        <f t="shared" si="63"/>
        <v>1</v>
      </c>
      <c r="Q1486" s="66" t="str" cm="1">
        <f t="array" aca="1" ref="Q1486" ca="1">IF(ISNUMBER(P1486),IF(P1486=100%,"CUMPLIDA",IF(AND(ISNUMBER(L1486),ISNUMBER(INDIRECT("FECHA_"&amp;$B1486,1))), IF(L1486&lt;=INDIRECT("FECHA_"&amp;$B1486,1),"INCUMPLIDA","PROCESO"), "VERIFICAR FECHA")),"SIN VALOR AVANCE")</f>
        <v>CUMPLIDA</v>
      </c>
    </row>
    <row r="1487" spans="1:17" ht="256.5">
      <c r="A1487" s="75" t="s">
        <v>938</v>
      </c>
      <c r="B1487" s="61" t="s">
        <v>1793</v>
      </c>
      <c r="C1487" s="62" t="s">
        <v>2672</v>
      </c>
      <c r="D1487" s="66" t="s">
        <v>2238</v>
      </c>
      <c r="E1487" s="63" t="s">
        <v>2766</v>
      </c>
      <c r="F1487" s="63" t="s">
        <v>2767</v>
      </c>
      <c r="G1487" s="63" t="s">
        <v>2768</v>
      </c>
      <c r="H1487" s="50" t="s">
        <v>2769</v>
      </c>
      <c r="I1487" s="50" t="s">
        <v>2770</v>
      </c>
      <c r="J1487" s="69">
        <v>3</v>
      </c>
      <c r="K1487" s="70">
        <v>45474</v>
      </c>
      <c r="L1487" s="70">
        <v>46022</v>
      </c>
      <c r="M1487" s="211">
        <f t="shared" si="62"/>
        <v>78.285714285714292</v>
      </c>
      <c r="N1487" s="69">
        <v>3</v>
      </c>
      <c r="O1487" s="50" t="s">
        <v>2771</v>
      </c>
      <c r="P1487" s="51">
        <f t="shared" si="63"/>
        <v>1</v>
      </c>
      <c r="Q1487" s="66" t="str" cm="1">
        <f t="array" aca="1" ref="Q1487" ca="1">IF(ISNUMBER(P1487),IF(P1487=100%,"CUMPLIDA",IF(AND(ISNUMBER(L1487),ISNUMBER(INDIRECT("FECHA_"&amp;$B1487,1))), IF(L1487&lt;=INDIRECT("FECHA_"&amp;$B1487,1),"INCUMPLIDA","PROCESO"), "VERIFICAR FECHA")),"SIN VALOR AVANCE")</f>
        <v>CUMPLIDA</v>
      </c>
    </row>
    <row r="1488" spans="1:17" ht="180.75">
      <c r="A1488" s="75" t="s">
        <v>938</v>
      </c>
      <c r="B1488" s="61" t="s">
        <v>1793</v>
      </c>
      <c r="C1488" s="495" t="s">
        <v>2672</v>
      </c>
      <c r="D1488" s="495" t="s">
        <v>2238</v>
      </c>
      <c r="E1488" s="496" t="s">
        <v>2772</v>
      </c>
      <c r="F1488" s="496" t="s">
        <v>2773</v>
      </c>
      <c r="G1488" s="63" t="s">
        <v>2724</v>
      </c>
      <c r="H1488" s="50" t="s">
        <v>2680</v>
      </c>
      <c r="I1488" s="50" t="s">
        <v>2681</v>
      </c>
      <c r="J1488" s="69">
        <v>3</v>
      </c>
      <c r="K1488" s="70">
        <v>44958</v>
      </c>
      <c r="L1488" s="70">
        <v>45323</v>
      </c>
      <c r="M1488" s="211">
        <f t="shared" si="62"/>
        <v>52.142857142857146</v>
      </c>
      <c r="N1488" s="69">
        <v>3</v>
      </c>
      <c r="O1488" s="50" t="s">
        <v>2774</v>
      </c>
      <c r="P1488" s="51">
        <f t="shared" si="63"/>
        <v>1</v>
      </c>
      <c r="Q1488" s="66" t="str" cm="1">
        <f t="array" aca="1" ref="Q1488" ca="1">IF(ISNUMBER(P1488),IF(P1488=100%,"CUMPLIDA",IF(AND(ISNUMBER(L1488),ISNUMBER(INDIRECT("FECHA_"&amp;$B1488,1))), IF(L1488&lt;=INDIRECT("FECHA_"&amp;$B1488,1),"INCUMPLIDA","PROCESO"), "VERIFICAR FECHA")),"SIN VALOR AVANCE")</f>
        <v>CUMPLIDA</v>
      </c>
    </row>
    <row r="1489" spans="1:17" ht="75.75">
      <c r="A1489" s="75" t="s">
        <v>938</v>
      </c>
      <c r="B1489" s="61" t="s">
        <v>1793</v>
      </c>
      <c r="C1489" s="495"/>
      <c r="D1489" s="495"/>
      <c r="E1489" s="496"/>
      <c r="F1489" s="496" t="s">
        <v>2773</v>
      </c>
      <c r="G1489" s="63" t="s">
        <v>2683</v>
      </c>
      <c r="H1489" s="76" t="s">
        <v>944</v>
      </c>
      <c r="I1489" s="50" t="s">
        <v>945</v>
      </c>
      <c r="J1489" s="69">
        <v>1</v>
      </c>
      <c r="K1489" s="70">
        <v>45231</v>
      </c>
      <c r="L1489" s="70">
        <v>45504</v>
      </c>
      <c r="M1489" s="211">
        <f t="shared" si="62"/>
        <v>39</v>
      </c>
      <c r="N1489" s="69">
        <v>1</v>
      </c>
      <c r="O1489" s="71" t="s">
        <v>2426</v>
      </c>
      <c r="P1489" s="51">
        <f t="shared" si="63"/>
        <v>1</v>
      </c>
      <c r="Q1489" s="66" t="str" cm="1">
        <f t="array" aca="1" ref="Q1489" ca="1">IF(ISNUMBER(P1489),IF(P1489=100%,"CUMPLIDA",IF(AND(ISNUMBER(L1489),ISNUMBER(INDIRECT("FECHA_"&amp;$B1489,1))), IF(L1489&lt;=INDIRECT("FECHA_"&amp;$B1489,1),"INCUMPLIDA","PROCESO"), "VERIFICAR FECHA")),"SIN VALOR AVANCE")</f>
        <v>CUMPLIDA</v>
      </c>
    </row>
    <row r="1490" spans="1:17" ht="225.75">
      <c r="A1490" s="75" t="s">
        <v>938</v>
      </c>
      <c r="B1490" s="61" t="s">
        <v>1793</v>
      </c>
      <c r="C1490" s="495"/>
      <c r="D1490" s="495"/>
      <c r="E1490" s="496"/>
      <c r="F1490" s="496" t="s">
        <v>2773</v>
      </c>
      <c r="G1490" s="63" t="s">
        <v>2683</v>
      </c>
      <c r="H1490" s="76" t="s">
        <v>947</v>
      </c>
      <c r="I1490" s="50" t="s">
        <v>948</v>
      </c>
      <c r="J1490" s="69">
        <v>1</v>
      </c>
      <c r="K1490" s="70">
        <v>45231</v>
      </c>
      <c r="L1490" s="70">
        <v>45504</v>
      </c>
      <c r="M1490" s="211">
        <f t="shared" si="62"/>
        <v>39</v>
      </c>
      <c r="N1490" s="69">
        <v>1</v>
      </c>
      <c r="O1490" s="71" t="s">
        <v>2684</v>
      </c>
      <c r="P1490" s="51">
        <f t="shared" si="63"/>
        <v>1</v>
      </c>
      <c r="Q1490" s="66" t="str" cm="1">
        <f t="array" aca="1" ref="Q1490" ca="1">IF(ISNUMBER(P1490),IF(P1490=100%,"CUMPLIDA",IF(AND(ISNUMBER(L1490),ISNUMBER(INDIRECT("FECHA_"&amp;$B1490,1))), IF(L1490&lt;=INDIRECT("FECHA_"&amp;$B1490,1),"INCUMPLIDA","PROCESO"), "VERIFICAR FECHA")),"SIN VALOR AVANCE")</f>
        <v>CUMPLIDA</v>
      </c>
    </row>
    <row r="1491" spans="1:17" ht="165.75">
      <c r="A1491" s="75" t="s">
        <v>938</v>
      </c>
      <c r="B1491" s="61" t="s">
        <v>1793</v>
      </c>
      <c r="C1491" s="495"/>
      <c r="D1491" s="495"/>
      <c r="E1491" s="496"/>
      <c r="F1491" s="496" t="s">
        <v>2773</v>
      </c>
      <c r="G1491" s="63" t="s">
        <v>950</v>
      </c>
      <c r="H1491" s="50" t="s">
        <v>760</v>
      </c>
      <c r="I1491" s="50" t="s">
        <v>761</v>
      </c>
      <c r="J1491" s="74">
        <v>1</v>
      </c>
      <c r="K1491" s="82">
        <v>45323</v>
      </c>
      <c r="L1491" s="82">
        <v>45747</v>
      </c>
      <c r="M1491" s="211">
        <f t="shared" si="62"/>
        <v>60.571428571428569</v>
      </c>
      <c r="N1491" s="69">
        <v>1</v>
      </c>
      <c r="O1491" s="71" t="s">
        <v>2726</v>
      </c>
      <c r="P1491" s="51">
        <f t="shared" si="63"/>
        <v>1</v>
      </c>
      <c r="Q1491" s="66" t="str" cm="1">
        <f t="array" aca="1" ref="Q1491" ca="1">IF(ISNUMBER(P1491),IF(P1491=100%,"CUMPLIDA",IF(AND(ISNUMBER(L1491),ISNUMBER(INDIRECT("FECHA_"&amp;$B1491,1))), IF(L1491&lt;=INDIRECT("FECHA_"&amp;$B1491,1),"INCUMPLIDA","PROCESO"), "VERIFICAR FECHA")),"SIN VALOR AVANCE")</f>
        <v>CUMPLIDA</v>
      </c>
    </row>
    <row r="1492" spans="1:17" ht="75.75">
      <c r="A1492" s="75" t="s">
        <v>938</v>
      </c>
      <c r="B1492" s="61" t="s">
        <v>1793</v>
      </c>
      <c r="C1492" s="495"/>
      <c r="D1492" s="495"/>
      <c r="E1492" s="496"/>
      <c r="F1492" s="496" t="s">
        <v>2773</v>
      </c>
      <c r="G1492" s="63" t="s">
        <v>804</v>
      </c>
      <c r="H1492" s="50" t="s">
        <v>804</v>
      </c>
      <c r="I1492" s="50" t="s">
        <v>805</v>
      </c>
      <c r="J1492" s="74">
        <v>1</v>
      </c>
      <c r="K1492" s="82">
        <v>45323</v>
      </c>
      <c r="L1492" s="82">
        <v>45747</v>
      </c>
      <c r="M1492" s="211">
        <f t="shared" ref="M1492:M1555" si="64">(L1492-K1492)/7</f>
        <v>60.571428571428569</v>
      </c>
      <c r="N1492" s="69">
        <v>1</v>
      </c>
      <c r="O1492" s="71" t="s">
        <v>2521</v>
      </c>
      <c r="P1492" s="51">
        <f t="shared" si="63"/>
        <v>1</v>
      </c>
      <c r="Q1492" s="66" t="str" cm="1">
        <f t="array" aca="1" ref="Q1492" ca="1">IF(ISNUMBER(P1492),IF(P1492=100%,"CUMPLIDA",IF(AND(ISNUMBER(L1492),ISNUMBER(INDIRECT("FECHA_"&amp;$B1492,1))), IF(L1492&lt;=INDIRECT("FECHA_"&amp;$B1492,1),"INCUMPLIDA","PROCESO"), "VERIFICAR FECHA")),"SIN VALOR AVANCE")</f>
        <v>CUMPLIDA</v>
      </c>
    </row>
    <row r="1493" spans="1:17" ht="75.75">
      <c r="A1493" s="75" t="s">
        <v>938</v>
      </c>
      <c r="B1493" s="61" t="s">
        <v>1793</v>
      </c>
      <c r="C1493" s="495"/>
      <c r="D1493" s="495"/>
      <c r="E1493" s="496"/>
      <c r="F1493" s="496" t="s">
        <v>2773</v>
      </c>
      <c r="G1493" s="63" t="s">
        <v>766</v>
      </c>
      <c r="H1493" s="50" t="s">
        <v>767</v>
      </c>
      <c r="I1493" s="50" t="s">
        <v>768</v>
      </c>
      <c r="J1493" s="74">
        <v>1</v>
      </c>
      <c r="K1493" s="82">
        <v>45231</v>
      </c>
      <c r="L1493" s="82">
        <v>45747</v>
      </c>
      <c r="M1493" s="211">
        <f t="shared" si="64"/>
        <v>73.714285714285708</v>
      </c>
      <c r="N1493" s="69">
        <v>1</v>
      </c>
      <c r="O1493" s="71" t="s">
        <v>2521</v>
      </c>
      <c r="P1493" s="51">
        <f t="shared" si="63"/>
        <v>1</v>
      </c>
      <c r="Q1493" s="66" t="str" cm="1">
        <f t="array" aca="1" ref="Q1493" ca="1">IF(ISNUMBER(P1493),IF(P1493=100%,"CUMPLIDA",IF(AND(ISNUMBER(L1493),ISNUMBER(INDIRECT("FECHA_"&amp;$B1493,1))), IF(L1493&lt;=INDIRECT("FECHA_"&amp;$B1493,1),"INCUMPLIDA","PROCESO"), "VERIFICAR FECHA")),"SIN VALOR AVANCE")</f>
        <v>CUMPLIDA</v>
      </c>
    </row>
    <row r="1494" spans="1:17" ht="165.75">
      <c r="A1494" s="75" t="s">
        <v>938</v>
      </c>
      <c r="B1494" s="61" t="s">
        <v>1793</v>
      </c>
      <c r="C1494" s="495"/>
      <c r="D1494" s="495"/>
      <c r="E1494" s="496"/>
      <c r="F1494" s="496" t="s">
        <v>2773</v>
      </c>
      <c r="G1494" s="63" t="s">
        <v>769</v>
      </c>
      <c r="H1494" s="50" t="s">
        <v>769</v>
      </c>
      <c r="I1494" s="50" t="s">
        <v>2344</v>
      </c>
      <c r="J1494" s="74">
        <v>1</v>
      </c>
      <c r="K1494" s="82">
        <v>45323</v>
      </c>
      <c r="L1494" s="82">
        <v>45747</v>
      </c>
      <c r="M1494" s="211">
        <f t="shared" si="64"/>
        <v>60.571428571428569</v>
      </c>
      <c r="N1494" s="69">
        <v>1</v>
      </c>
      <c r="O1494" s="71" t="s">
        <v>2726</v>
      </c>
      <c r="P1494" s="51">
        <f t="shared" si="63"/>
        <v>1</v>
      </c>
      <c r="Q1494" s="66" t="str" cm="1">
        <f t="array" aca="1" ref="Q1494" ca="1">IF(ISNUMBER(P1494),IF(P1494=100%,"CUMPLIDA",IF(AND(ISNUMBER(L1494),ISNUMBER(INDIRECT("FECHA_"&amp;$B1494,1))), IF(L1494&lt;=INDIRECT("FECHA_"&amp;$B1494,1),"INCUMPLIDA","PROCESO"), "VERIFICAR FECHA")),"SIN VALOR AVANCE")</f>
        <v>CUMPLIDA</v>
      </c>
    </row>
    <row r="1495" spans="1:17" ht="75.75">
      <c r="A1495" s="75" t="s">
        <v>938</v>
      </c>
      <c r="B1495" s="61" t="s">
        <v>1793</v>
      </c>
      <c r="C1495" s="495"/>
      <c r="D1495" s="495"/>
      <c r="E1495" s="496"/>
      <c r="F1495" s="496" t="s">
        <v>2773</v>
      </c>
      <c r="G1495" s="63" t="s">
        <v>2430</v>
      </c>
      <c r="H1495" s="50" t="s">
        <v>2430</v>
      </c>
      <c r="I1495" s="50" t="s">
        <v>771</v>
      </c>
      <c r="J1495" s="74">
        <v>1</v>
      </c>
      <c r="K1495" s="82">
        <v>45231</v>
      </c>
      <c r="L1495" s="82">
        <v>45747</v>
      </c>
      <c r="M1495" s="211">
        <f t="shared" si="64"/>
        <v>73.714285714285708</v>
      </c>
      <c r="N1495" s="69">
        <v>1</v>
      </c>
      <c r="O1495" s="71" t="s">
        <v>2521</v>
      </c>
      <c r="P1495" s="51">
        <f t="shared" si="63"/>
        <v>1</v>
      </c>
      <c r="Q1495" s="66" t="str" cm="1">
        <f t="array" aca="1" ref="Q1495" ca="1">IF(ISNUMBER(P1495),IF(P1495=100%,"CUMPLIDA",IF(AND(ISNUMBER(L1495),ISNUMBER(INDIRECT("FECHA_"&amp;$B1495,1))), IF(L1495&lt;=INDIRECT("FECHA_"&amp;$B1495,1),"INCUMPLIDA","PROCESO"), "VERIFICAR FECHA")),"SIN VALOR AVANCE")</f>
        <v>CUMPLIDA</v>
      </c>
    </row>
    <row r="1496" spans="1:17" ht="225.75">
      <c r="A1496" s="75" t="s">
        <v>938</v>
      </c>
      <c r="B1496" s="61" t="s">
        <v>1793</v>
      </c>
      <c r="C1496" s="495"/>
      <c r="D1496" s="495"/>
      <c r="E1496" s="496"/>
      <c r="F1496" s="496" t="s">
        <v>2773</v>
      </c>
      <c r="G1496" s="63" t="s">
        <v>2431</v>
      </c>
      <c r="H1496" s="50" t="s">
        <v>2431</v>
      </c>
      <c r="I1496" s="50" t="s">
        <v>1073</v>
      </c>
      <c r="J1496" s="74">
        <v>1</v>
      </c>
      <c r="K1496" s="82">
        <v>45231</v>
      </c>
      <c r="L1496" s="82">
        <v>45808</v>
      </c>
      <c r="M1496" s="211">
        <f t="shared" si="64"/>
        <v>82.428571428571431</v>
      </c>
      <c r="N1496" s="69">
        <v>1</v>
      </c>
      <c r="O1496" s="71" t="s">
        <v>2684</v>
      </c>
      <c r="P1496" s="51">
        <f t="shared" si="63"/>
        <v>1</v>
      </c>
      <c r="Q1496" s="66" t="str" cm="1">
        <f t="array" aca="1" ref="Q1496" ca="1">IF(ISNUMBER(P1496),IF(P1496=100%,"CUMPLIDA",IF(AND(ISNUMBER(L1496),ISNUMBER(INDIRECT("FECHA_"&amp;$B1496,1))), IF(L1496&lt;=INDIRECT("FECHA_"&amp;$B1496,1),"INCUMPLIDA","PROCESO"), "VERIFICAR FECHA")),"SIN VALOR AVANCE")</f>
        <v>CUMPLIDA</v>
      </c>
    </row>
    <row r="1497" spans="1:17" ht="75.75">
      <c r="A1497" s="75" t="s">
        <v>938</v>
      </c>
      <c r="B1497" s="61" t="s">
        <v>1793</v>
      </c>
      <c r="C1497" s="495" t="s">
        <v>2672</v>
      </c>
      <c r="D1497" s="495" t="s">
        <v>2238</v>
      </c>
      <c r="E1497" s="496"/>
      <c r="F1497" s="496" t="s">
        <v>2773</v>
      </c>
      <c r="G1497" s="63" t="s">
        <v>169</v>
      </c>
      <c r="H1497" s="50" t="s">
        <v>775</v>
      </c>
      <c r="I1497" s="50" t="s">
        <v>776</v>
      </c>
      <c r="J1497" s="74">
        <v>12</v>
      </c>
      <c r="K1497" s="82">
        <v>46024</v>
      </c>
      <c r="L1497" s="82">
        <v>47118</v>
      </c>
      <c r="M1497" s="211">
        <f t="shared" si="64"/>
        <v>156.28571428571428</v>
      </c>
      <c r="N1497" s="69">
        <v>0</v>
      </c>
      <c r="O1497" s="71" t="s">
        <v>2521</v>
      </c>
      <c r="P1497" s="51">
        <f t="shared" si="63"/>
        <v>0</v>
      </c>
      <c r="Q1497" s="66" t="str" cm="1">
        <f t="array" aca="1" ref="Q1497" ca="1">IF(ISNUMBER(P1497),IF(P1497=100%,"CUMPLIDA",IF(AND(ISNUMBER(L1497),ISNUMBER(INDIRECT("FECHA_"&amp;$B1497,1))), IF(L1497&lt;=INDIRECT("FECHA_"&amp;$B1497,1),"INCUMPLIDA","PROCESO"), "VERIFICAR FECHA")),"SIN VALOR AVANCE")</f>
        <v>PROCESO</v>
      </c>
    </row>
    <row r="1498" spans="1:17" ht="165.75">
      <c r="A1498" s="75" t="s">
        <v>938</v>
      </c>
      <c r="B1498" s="61" t="s">
        <v>1793</v>
      </c>
      <c r="C1498" s="495" t="s">
        <v>2672</v>
      </c>
      <c r="D1498" s="495" t="s">
        <v>2238</v>
      </c>
      <c r="E1498" s="496"/>
      <c r="F1498" s="496" t="s">
        <v>2773</v>
      </c>
      <c r="G1498" s="63" t="s">
        <v>778</v>
      </c>
      <c r="H1498" s="50" t="s">
        <v>779</v>
      </c>
      <c r="I1498" s="50" t="s">
        <v>780</v>
      </c>
      <c r="J1498" s="74">
        <v>1</v>
      </c>
      <c r="K1498" s="82">
        <v>46024</v>
      </c>
      <c r="L1498" s="82">
        <v>47118</v>
      </c>
      <c r="M1498" s="211">
        <f t="shared" si="64"/>
        <v>156.28571428571428</v>
      </c>
      <c r="N1498" s="69">
        <v>0</v>
      </c>
      <c r="O1498" s="71" t="s">
        <v>2726</v>
      </c>
      <c r="P1498" s="51">
        <f t="shared" si="63"/>
        <v>0</v>
      </c>
      <c r="Q1498" s="66" t="str" cm="1">
        <f t="array" aca="1" ref="Q1498" ca="1">IF(ISNUMBER(P1498),IF(P1498=100%,"CUMPLIDA",IF(AND(ISNUMBER(L1498),ISNUMBER(INDIRECT("FECHA_"&amp;$B1498,1))), IF(L1498&lt;=INDIRECT("FECHA_"&amp;$B1498,1),"INCUMPLIDA","PROCESO"), "VERIFICAR FECHA")),"SIN VALOR AVANCE")</f>
        <v>PROCESO</v>
      </c>
    </row>
    <row r="1499" spans="1:17" ht="225.75">
      <c r="A1499" s="75" t="s">
        <v>938</v>
      </c>
      <c r="B1499" s="61" t="s">
        <v>1793</v>
      </c>
      <c r="C1499" s="495" t="s">
        <v>2672</v>
      </c>
      <c r="D1499" s="495" t="s">
        <v>2238</v>
      </c>
      <c r="E1499" s="496"/>
      <c r="F1499" s="496" t="s">
        <v>2773</v>
      </c>
      <c r="G1499" s="63" t="s">
        <v>781</v>
      </c>
      <c r="H1499" s="50" t="s">
        <v>782</v>
      </c>
      <c r="I1499" s="50" t="s">
        <v>813</v>
      </c>
      <c r="J1499" s="74">
        <v>2</v>
      </c>
      <c r="K1499" s="82">
        <v>46024</v>
      </c>
      <c r="L1499" s="82">
        <v>47118</v>
      </c>
      <c r="M1499" s="211">
        <f t="shared" si="64"/>
        <v>156.28571428571428</v>
      </c>
      <c r="N1499" s="69">
        <v>0</v>
      </c>
      <c r="O1499" s="71" t="s">
        <v>2684</v>
      </c>
      <c r="P1499" s="51">
        <f t="shared" si="63"/>
        <v>0</v>
      </c>
      <c r="Q1499" s="66" t="str" cm="1">
        <f t="array" aca="1" ref="Q1499" ca="1">IF(ISNUMBER(P1499),IF(P1499=100%,"CUMPLIDA",IF(AND(ISNUMBER(L1499),ISNUMBER(INDIRECT("FECHA_"&amp;$B1499,1))), IF(L1499&lt;=INDIRECT("FECHA_"&amp;$B1499,1),"INCUMPLIDA","PROCESO"), "VERIFICAR FECHA")),"SIN VALOR AVANCE")</f>
        <v>PROCESO</v>
      </c>
    </row>
    <row r="1500" spans="1:17" ht="105.75">
      <c r="A1500" s="75" t="s">
        <v>938</v>
      </c>
      <c r="B1500" s="61" t="s">
        <v>1793</v>
      </c>
      <c r="C1500" s="495" t="s">
        <v>2672</v>
      </c>
      <c r="D1500" s="495" t="s">
        <v>2238</v>
      </c>
      <c r="E1500" s="496"/>
      <c r="F1500" s="496" t="s">
        <v>2773</v>
      </c>
      <c r="G1500" s="63" t="s">
        <v>2686</v>
      </c>
      <c r="H1500" s="50" t="s">
        <v>2687</v>
      </c>
      <c r="I1500" s="50" t="s">
        <v>2688</v>
      </c>
      <c r="J1500" s="69">
        <v>1</v>
      </c>
      <c r="K1500" s="70">
        <v>44927</v>
      </c>
      <c r="L1500" s="70">
        <v>45016</v>
      </c>
      <c r="M1500" s="211">
        <f t="shared" si="64"/>
        <v>12.714285714285714</v>
      </c>
      <c r="N1500" s="69">
        <v>1</v>
      </c>
      <c r="O1500" s="50" t="s">
        <v>2731</v>
      </c>
      <c r="P1500" s="51">
        <f t="shared" si="63"/>
        <v>1</v>
      </c>
      <c r="Q1500" s="66" t="str" cm="1">
        <f t="array" aca="1" ref="Q1500" ca="1">IF(ISNUMBER(P1500),IF(P1500=100%,"CUMPLIDA",IF(AND(ISNUMBER(L1500),ISNUMBER(INDIRECT("FECHA_"&amp;$B1500,1))), IF(L1500&lt;=INDIRECT("FECHA_"&amp;$B1500,1),"INCUMPLIDA","PROCESO"), "VERIFICAR FECHA")),"SIN VALOR AVANCE")</f>
        <v>CUMPLIDA</v>
      </c>
    </row>
    <row r="1501" spans="1:17" ht="165.75">
      <c r="A1501" s="75" t="s">
        <v>938</v>
      </c>
      <c r="B1501" s="61" t="s">
        <v>1793</v>
      </c>
      <c r="C1501" s="495" t="s">
        <v>2672</v>
      </c>
      <c r="D1501" s="495" t="s">
        <v>2238</v>
      </c>
      <c r="E1501" s="496"/>
      <c r="F1501" s="496" t="s">
        <v>2773</v>
      </c>
      <c r="G1501" s="63" t="s">
        <v>2686</v>
      </c>
      <c r="H1501" s="50" t="s">
        <v>2727</v>
      </c>
      <c r="I1501" s="50" t="s">
        <v>2338</v>
      </c>
      <c r="J1501" s="69">
        <v>1</v>
      </c>
      <c r="K1501" s="70">
        <v>45017</v>
      </c>
      <c r="L1501" s="70">
        <v>45138</v>
      </c>
      <c r="M1501" s="211">
        <f t="shared" si="64"/>
        <v>17.285714285714285</v>
      </c>
      <c r="N1501" s="69">
        <v>1</v>
      </c>
      <c r="O1501" s="50" t="s">
        <v>2775</v>
      </c>
      <c r="P1501" s="51">
        <f t="shared" si="63"/>
        <v>1</v>
      </c>
      <c r="Q1501" s="66" t="str" cm="1">
        <f t="array" aca="1" ref="Q1501" ca="1">IF(ISNUMBER(P1501),IF(P1501=100%,"CUMPLIDA",IF(AND(ISNUMBER(L1501),ISNUMBER(INDIRECT("FECHA_"&amp;$B1501,1))), IF(L1501&lt;=INDIRECT("FECHA_"&amp;$B1501,1),"INCUMPLIDA","PROCESO"), "VERIFICAR FECHA")),"SIN VALOR AVANCE")</f>
        <v>CUMPLIDA</v>
      </c>
    </row>
    <row r="1502" spans="1:17" ht="105.75">
      <c r="A1502" s="75" t="s">
        <v>938</v>
      </c>
      <c r="B1502" s="61" t="s">
        <v>1793</v>
      </c>
      <c r="C1502" s="495" t="s">
        <v>2672</v>
      </c>
      <c r="D1502" s="495" t="s">
        <v>2238</v>
      </c>
      <c r="E1502" s="496"/>
      <c r="F1502" s="496" t="s">
        <v>2773</v>
      </c>
      <c r="G1502" s="63" t="s">
        <v>2776</v>
      </c>
      <c r="H1502" s="50" t="s">
        <v>2777</v>
      </c>
      <c r="I1502" s="50" t="s">
        <v>2338</v>
      </c>
      <c r="J1502" s="69">
        <v>12</v>
      </c>
      <c r="K1502" s="70">
        <v>44958</v>
      </c>
      <c r="L1502" s="70">
        <v>45323</v>
      </c>
      <c r="M1502" s="211">
        <f t="shared" si="64"/>
        <v>52.142857142857146</v>
      </c>
      <c r="N1502" s="69">
        <v>12</v>
      </c>
      <c r="O1502" s="50" t="s">
        <v>2731</v>
      </c>
      <c r="P1502" s="51">
        <f t="shared" si="63"/>
        <v>1</v>
      </c>
      <c r="Q1502" s="66" t="str" cm="1">
        <f t="array" aca="1" ref="Q1502" ca="1">IF(ISNUMBER(P1502),IF(P1502=100%,"CUMPLIDA",IF(AND(ISNUMBER(L1502),ISNUMBER(INDIRECT("FECHA_"&amp;$B1502,1))), IF(L1502&lt;=INDIRECT("FECHA_"&amp;$B1502,1),"INCUMPLIDA","PROCESO"), "VERIFICAR FECHA")),"SIN VALOR AVANCE")</f>
        <v>CUMPLIDA</v>
      </c>
    </row>
    <row r="1503" spans="1:17" ht="105.75">
      <c r="A1503" s="75" t="s">
        <v>938</v>
      </c>
      <c r="B1503" s="61" t="s">
        <v>1793</v>
      </c>
      <c r="C1503" s="495" t="s">
        <v>2672</v>
      </c>
      <c r="D1503" s="495" t="s">
        <v>2238</v>
      </c>
      <c r="E1503" s="496"/>
      <c r="F1503" s="496" t="s">
        <v>2773</v>
      </c>
      <c r="G1503" s="63" t="s">
        <v>2778</v>
      </c>
      <c r="H1503" s="50" t="s">
        <v>2779</v>
      </c>
      <c r="I1503" s="50" t="s">
        <v>2338</v>
      </c>
      <c r="J1503" s="69">
        <v>4</v>
      </c>
      <c r="K1503" s="70">
        <v>44958</v>
      </c>
      <c r="L1503" s="70">
        <v>45323</v>
      </c>
      <c r="M1503" s="211">
        <f t="shared" si="64"/>
        <v>52.142857142857146</v>
      </c>
      <c r="N1503" s="69">
        <v>4</v>
      </c>
      <c r="O1503" s="50" t="s">
        <v>2694</v>
      </c>
      <c r="P1503" s="51">
        <f t="shared" si="63"/>
        <v>1</v>
      </c>
      <c r="Q1503" s="66" t="str" cm="1">
        <f t="array" aca="1" ref="Q1503" ca="1">IF(ISNUMBER(P1503),IF(P1503=100%,"CUMPLIDA",IF(AND(ISNUMBER(L1503),ISNUMBER(INDIRECT("FECHA_"&amp;$B1503,1))), IF(L1503&lt;=INDIRECT("FECHA_"&amp;$B1503,1),"INCUMPLIDA","PROCESO"), "VERIFICAR FECHA")),"SIN VALOR AVANCE")</f>
        <v>CUMPLIDA</v>
      </c>
    </row>
    <row r="1504" spans="1:17" ht="180.75">
      <c r="A1504" s="75" t="s">
        <v>938</v>
      </c>
      <c r="B1504" s="61" t="s">
        <v>1793</v>
      </c>
      <c r="C1504" s="495" t="s">
        <v>2672</v>
      </c>
      <c r="D1504" s="495" t="s">
        <v>2238</v>
      </c>
      <c r="E1504" s="496" t="s">
        <v>2780</v>
      </c>
      <c r="F1504" s="496" t="s">
        <v>2781</v>
      </c>
      <c r="G1504" s="63" t="s">
        <v>2724</v>
      </c>
      <c r="H1504" s="50" t="s">
        <v>2680</v>
      </c>
      <c r="I1504" s="50" t="s">
        <v>2681</v>
      </c>
      <c r="J1504" s="69">
        <v>3</v>
      </c>
      <c r="K1504" s="70">
        <v>44958</v>
      </c>
      <c r="L1504" s="70">
        <v>45323</v>
      </c>
      <c r="M1504" s="211">
        <f t="shared" si="64"/>
        <v>52.142857142857146</v>
      </c>
      <c r="N1504" s="69">
        <v>3</v>
      </c>
      <c r="O1504" s="50" t="s">
        <v>2774</v>
      </c>
      <c r="P1504" s="51">
        <f t="shared" si="63"/>
        <v>1</v>
      </c>
      <c r="Q1504" s="66" t="str" cm="1">
        <f t="array" aca="1" ref="Q1504" ca="1">IF(ISNUMBER(P1504),IF(P1504=100%,"CUMPLIDA",IF(AND(ISNUMBER(L1504),ISNUMBER(INDIRECT("FECHA_"&amp;$B1504,1))), IF(L1504&lt;=INDIRECT("FECHA_"&amp;$B1504,1),"INCUMPLIDA","PROCESO"), "VERIFICAR FECHA")),"SIN VALOR AVANCE")</f>
        <v>CUMPLIDA</v>
      </c>
    </row>
    <row r="1505" spans="1:17" ht="75.75">
      <c r="A1505" s="75" t="s">
        <v>938</v>
      </c>
      <c r="B1505" s="61" t="s">
        <v>1793</v>
      </c>
      <c r="C1505" s="495"/>
      <c r="D1505" s="495"/>
      <c r="E1505" s="496"/>
      <c r="F1505" s="496" t="s">
        <v>2781</v>
      </c>
      <c r="G1505" s="63" t="s">
        <v>2683</v>
      </c>
      <c r="H1505" s="76" t="s">
        <v>944</v>
      </c>
      <c r="I1505" s="50" t="s">
        <v>945</v>
      </c>
      <c r="J1505" s="69">
        <v>1</v>
      </c>
      <c r="K1505" s="70">
        <v>45231</v>
      </c>
      <c r="L1505" s="70">
        <v>45504</v>
      </c>
      <c r="M1505" s="211">
        <f t="shared" si="64"/>
        <v>39</v>
      </c>
      <c r="N1505" s="69">
        <v>1</v>
      </c>
      <c r="O1505" s="71" t="s">
        <v>2426</v>
      </c>
      <c r="P1505" s="51">
        <f t="shared" si="63"/>
        <v>1</v>
      </c>
      <c r="Q1505" s="66" t="str" cm="1">
        <f t="array" aca="1" ref="Q1505" ca="1">IF(ISNUMBER(P1505),IF(P1505=100%,"CUMPLIDA",IF(AND(ISNUMBER(L1505),ISNUMBER(INDIRECT("FECHA_"&amp;$B1505,1))), IF(L1505&lt;=INDIRECT("FECHA_"&amp;$B1505,1),"INCUMPLIDA","PROCESO"), "VERIFICAR FECHA")),"SIN VALOR AVANCE")</f>
        <v>CUMPLIDA</v>
      </c>
    </row>
    <row r="1506" spans="1:17" ht="225.75">
      <c r="A1506" s="75" t="s">
        <v>938</v>
      </c>
      <c r="B1506" s="61" t="s">
        <v>1793</v>
      </c>
      <c r="C1506" s="495"/>
      <c r="D1506" s="495"/>
      <c r="E1506" s="496"/>
      <c r="F1506" s="496" t="s">
        <v>2781</v>
      </c>
      <c r="G1506" s="63" t="s">
        <v>2683</v>
      </c>
      <c r="H1506" s="76" t="s">
        <v>947</v>
      </c>
      <c r="I1506" s="50" t="s">
        <v>948</v>
      </c>
      <c r="J1506" s="69">
        <v>1</v>
      </c>
      <c r="K1506" s="70">
        <v>45231</v>
      </c>
      <c r="L1506" s="70">
        <v>45504</v>
      </c>
      <c r="M1506" s="211">
        <f t="shared" si="64"/>
        <v>39</v>
      </c>
      <c r="N1506" s="69">
        <v>1</v>
      </c>
      <c r="O1506" s="71" t="s">
        <v>2684</v>
      </c>
      <c r="P1506" s="51">
        <f t="shared" si="63"/>
        <v>1</v>
      </c>
      <c r="Q1506" s="66" t="str" cm="1">
        <f t="array" aca="1" ref="Q1506" ca="1">IF(ISNUMBER(P1506),IF(P1506=100%,"CUMPLIDA",IF(AND(ISNUMBER(L1506),ISNUMBER(INDIRECT("FECHA_"&amp;$B1506,1))), IF(L1506&lt;=INDIRECT("FECHA_"&amp;$B1506,1),"INCUMPLIDA","PROCESO"), "VERIFICAR FECHA")),"SIN VALOR AVANCE")</f>
        <v>CUMPLIDA</v>
      </c>
    </row>
    <row r="1507" spans="1:17" ht="150.75">
      <c r="A1507" s="75" t="s">
        <v>938</v>
      </c>
      <c r="B1507" s="61" t="s">
        <v>1793</v>
      </c>
      <c r="C1507" s="495"/>
      <c r="D1507" s="495"/>
      <c r="E1507" s="496"/>
      <c r="F1507" s="496" t="s">
        <v>2781</v>
      </c>
      <c r="G1507" s="63" t="s">
        <v>950</v>
      </c>
      <c r="H1507" s="50" t="s">
        <v>760</v>
      </c>
      <c r="I1507" s="50" t="s">
        <v>761</v>
      </c>
      <c r="J1507" s="74">
        <v>1</v>
      </c>
      <c r="K1507" s="82">
        <v>45323</v>
      </c>
      <c r="L1507" s="82">
        <v>45747</v>
      </c>
      <c r="M1507" s="211">
        <f t="shared" si="64"/>
        <v>60.571428571428569</v>
      </c>
      <c r="N1507" s="69">
        <v>1</v>
      </c>
      <c r="O1507" s="71" t="s">
        <v>2685</v>
      </c>
      <c r="P1507" s="51">
        <f t="shared" ref="P1507:P1570" si="65">N1507/J1507</f>
        <v>1</v>
      </c>
      <c r="Q1507" s="66" t="str" cm="1">
        <f t="array" aca="1" ref="Q1507" ca="1">IF(ISNUMBER(P1507),IF(P1507=100%,"CUMPLIDA",IF(AND(ISNUMBER(L1507),ISNUMBER(INDIRECT("FECHA_"&amp;$B1507,1))), IF(L1507&lt;=INDIRECT("FECHA_"&amp;$B1507,1),"INCUMPLIDA","PROCESO"), "VERIFICAR FECHA")),"SIN VALOR AVANCE")</f>
        <v>CUMPLIDA</v>
      </c>
    </row>
    <row r="1508" spans="1:17" ht="75.75">
      <c r="A1508" s="75" t="s">
        <v>938</v>
      </c>
      <c r="B1508" s="61" t="s">
        <v>1793</v>
      </c>
      <c r="C1508" s="495" t="s">
        <v>2672</v>
      </c>
      <c r="D1508" s="495" t="s">
        <v>2238</v>
      </c>
      <c r="E1508" s="496"/>
      <c r="F1508" s="496" t="s">
        <v>2781</v>
      </c>
      <c r="G1508" s="63" t="s">
        <v>804</v>
      </c>
      <c r="H1508" s="50" t="s">
        <v>804</v>
      </c>
      <c r="I1508" s="50" t="s">
        <v>805</v>
      </c>
      <c r="J1508" s="74">
        <v>1</v>
      </c>
      <c r="K1508" s="82">
        <v>45323</v>
      </c>
      <c r="L1508" s="82">
        <v>45747</v>
      </c>
      <c r="M1508" s="211">
        <f t="shared" si="64"/>
        <v>60.571428571428569</v>
      </c>
      <c r="N1508" s="69">
        <v>1</v>
      </c>
      <c r="O1508" s="71" t="s">
        <v>2521</v>
      </c>
      <c r="P1508" s="51">
        <f t="shared" si="65"/>
        <v>1</v>
      </c>
      <c r="Q1508" s="66" t="str" cm="1">
        <f t="array" aca="1" ref="Q1508" ca="1">IF(ISNUMBER(P1508),IF(P1508=100%,"CUMPLIDA",IF(AND(ISNUMBER(L1508),ISNUMBER(INDIRECT("FECHA_"&amp;$B1508,1))), IF(L1508&lt;=INDIRECT("FECHA_"&amp;$B1508,1),"INCUMPLIDA","PROCESO"), "VERIFICAR FECHA")),"SIN VALOR AVANCE")</f>
        <v>CUMPLIDA</v>
      </c>
    </row>
    <row r="1509" spans="1:17" ht="75.75">
      <c r="A1509" s="75" t="s">
        <v>938</v>
      </c>
      <c r="B1509" s="61" t="s">
        <v>1793</v>
      </c>
      <c r="C1509" s="495"/>
      <c r="D1509" s="495"/>
      <c r="E1509" s="496"/>
      <c r="F1509" s="496" t="s">
        <v>2781</v>
      </c>
      <c r="G1509" s="63" t="s">
        <v>766</v>
      </c>
      <c r="H1509" s="50" t="s">
        <v>767</v>
      </c>
      <c r="I1509" s="50" t="s">
        <v>768</v>
      </c>
      <c r="J1509" s="74">
        <v>1</v>
      </c>
      <c r="K1509" s="82">
        <v>45231</v>
      </c>
      <c r="L1509" s="82">
        <v>45747</v>
      </c>
      <c r="M1509" s="211">
        <f t="shared" si="64"/>
        <v>73.714285714285708</v>
      </c>
      <c r="N1509" s="69">
        <v>1</v>
      </c>
      <c r="O1509" s="71" t="s">
        <v>2521</v>
      </c>
      <c r="P1509" s="51">
        <f t="shared" si="65"/>
        <v>1</v>
      </c>
      <c r="Q1509" s="66" t="str" cm="1">
        <f t="array" aca="1" ref="Q1509" ca="1">IF(ISNUMBER(P1509),IF(P1509=100%,"CUMPLIDA",IF(AND(ISNUMBER(L1509),ISNUMBER(INDIRECT("FECHA_"&amp;$B1509,1))), IF(L1509&lt;=INDIRECT("FECHA_"&amp;$B1509,1),"INCUMPLIDA","PROCESO"), "VERIFICAR FECHA")),"SIN VALOR AVANCE")</f>
        <v>CUMPLIDA</v>
      </c>
    </row>
    <row r="1510" spans="1:17" ht="150.75">
      <c r="A1510" s="75" t="s">
        <v>938</v>
      </c>
      <c r="B1510" s="61" t="s">
        <v>1793</v>
      </c>
      <c r="C1510" s="495"/>
      <c r="D1510" s="495"/>
      <c r="E1510" s="496"/>
      <c r="F1510" s="496" t="s">
        <v>2781</v>
      </c>
      <c r="G1510" s="63" t="s">
        <v>769</v>
      </c>
      <c r="H1510" s="50" t="s">
        <v>769</v>
      </c>
      <c r="I1510" s="50" t="s">
        <v>2344</v>
      </c>
      <c r="J1510" s="74">
        <v>1</v>
      </c>
      <c r="K1510" s="82">
        <v>45323</v>
      </c>
      <c r="L1510" s="82">
        <v>45747</v>
      </c>
      <c r="M1510" s="211">
        <f t="shared" si="64"/>
        <v>60.571428571428569</v>
      </c>
      <c r="N1510" s="69">
        <v>1</v>
      </c>
      <c r="O1510" s="71" t="s">
        <v>2685</v>
      </c>
      <c r="P1510" s="51">
        <f t="shared" si="65"/>
        <v>1</v>
      </c>
      <c r="Q1510" s="66" t="str" cm="1">
        <f t="array" aca="1" ref="Q1510" ca="1">IF(ISNUMBER(P1510),IF(P1510=100%,"CUMPLIDA",IF(AND(ISNUMBER(L1510),ISNUMBER(INDIRECT("FECHA_"&amp;$B1510,1))), IF(L1510&lt;=INDIRECT("FECHA_"&amp;$B1510,1),"INCUMPLIDA","PROCESO"), "VERIFICAR FECHA")),"SIN VALOR AVANCE")</f>
        <v>CUMPLIDA</v>
      </c>
    </row>
    <row r="1511" spans="1:17" ht="75.75">
      <c r="A1511" s="75" t="s">
        <v>938</v>
      </c>
      <c r="B1511" s="61" t="s">
        <v>1793</v>
      </c>
      <c r="C1511" s="495"/>
      <c r="D1511" s="495"/>
      <c r="E1511" s="496"/>
      <c r="F1511" s="496" t="s">
        <v>2781</v>
      </c>
      <c r="G1511" s="63" t="s">
        <v>2430</v>
      </c>
      <c r="H1511" s="50" t="s">
        <v>2430</v>
      </c>
      <c r="I1511" s="50" t="s">
        <v>771</v>
      </c>
      <c r="J1511" s="74">
        <v>1</v>
      </c>
      <c r="K1511" s="82">
        <v>45231</v>
      </c>
      <c r="L1511" s="82">
        <v>45747</v>
      </c>
      <c r="M1511" s="211">
        <f t="shared" si="64"/>
        <v>73.714285714285708</v>
      </c>
      <c r="N1511" s="69">
        <v>1</v>
      </c>
      <c r="O1511" s="71" t="s">
        <v>2521</v>
      </c>
      <c r="P1511" s="51">
        <f t="shared" si="65"/>
        <v>1</v>
      </c>
      <c r="Q1511" s="66" t="str" cm="1">
        <f t="array" aca="1" ref="Q1511" ca="1">IF(ISNUMBER(P1511),IF(P1511=100%,"CUMPLIDA",IF(AND(ISNUMBER(L1511),ISNUMBER(INDIRECT("FECHA_"&amp;$B1511,1))), IF(L1511&lt;=INDIRECT("FECHA_"&amp;$B1511,1),"INCUMPLIDA","PROCESO"), "VERIFICAR FECHA")),"SIN VALOR AVANCE")</f>
        <v>CUMPLIDA</v>
      </c>
    </row>
    <row r="1512" spans="1:17" ht="225.75">
      <c r="A1512" s="75" t="s">
        <v>938</v>
      </c>
      <c r="B1512" s="61" t="s">
        <v>1793</v>
      </c>
      <c r="C1512" s="495"/>
      <c r="D1512" s="495"/>
      <c r="E1512" s="496"/>
      <c r="F1512" s="496" t="s">
        <v>2781</v>
      </c>
      <c r="G1512" s="63" t="s">
        <v>2431</v>
      </c>
      <c r="H1512" s="50" t="s">
        <v>2431</v>
      </c>
      <c r="I1512" s="50" t="s">
        <v>1073</v>
      </c>
      <c r="J1512" s="74">
        <v>1</v>
      </c>
      <c r="K1512" s="82">
        <v>45231</v>
      </c>
      <c r="L1512" s="82">
        <v>45808</v>
      </c>
      <c r="M1512" s="211">
        <f t="shared" si="64"/>
        <v>82.428571428571431</v>
      </c>
      <c r="N1512" s="69">
        <v>1</v>
      </c>
      <c r="O1512" s="71" t="s">
        <v>2684</v>
      </c>
      <c r="P1512" s="51">
        <f t="shared" si="65"/>
        <v>1</v>
      </c>
      <c r="Q1512" s="66" t="str" cm="1">
        <f t="array" aca="1" ref="Q1512" ca="1">IF(ISNUMBER(P1512),IF(P1512=100%,"CUMPLIDA",IF(AND(ISNUMBER(L1512),ISNUMBER(INDIRECT("FECHA_"&amp;$B1512,1))), IF(L1512&lt;=INDIRECT("FECHA_"&amp;$B1512,1),"INCUMPLIDA","PROCESO"), "VERIFICAR FECHA")),"SIN VALOR AVANCE")</f>
        <v>CUMPLIDA</v>
      </c>
    </row>
    <row r="1513" spans="1:17" ht="75.75">
      <c r="A1513" s="75" t="s">
        <v>938</v>
      </c>
      <c r="B1513" s="61" t="s">
        <v>1793</v>
      </c>
      <c r="C1513" s="495"/>
      <c r="D1513" s="495"/>
      <c r="E1513" s="496"/>
      <c r="F1513" s="496" t="s">
        <v>2781</v>
      </c>
      <c r="G1513" s="63" t="s">
        <v>169</v>
      </c>
      <c r="H1513" s="50" t="s">
        <v>775</v>
      </c>
      <c r="I1513" s="50" t="s">
        <v>776</v>
      </c>
      <c r="J1513" s="74">
        <v>12</v>
      </c>
      <c r="K1513" s="82">
        <v>46024</v>
      </c>
      <c r="L1513" s="82">
        <v>47118</v>
      </c>
      <c r="M1513" s="211">
        <f t="shared" si="64"/>
        <v>156.28571428571428</v>
      </c>
      <c r="N1513" s="69">
        <v>0</v>
      </c>
      <c r="O1513" s="71" t="s">
        <v>2521</v>
      </c>
      <c r="P1513" s="51">
        <f t="shared" si="65"/>
        <v>0</v>
      </c>
      <c r="Q1513" s="66" t="str" cm="1">
        <f t="array" aca="1" ref="Q1513" ca="1">IF(ISNUMBER(P1513),IF(P1513=100%,"CUMPLIDA",IF(AND(ISNUMBER(L1513),ISNUMBER(INDIRECT("FECHA_"&amp;$B1513,1))), IF(L1513&lt;=INDIRECT("FECHA_"&amp;$B1513,1),"INCUMPLIDA","PROCESO"), "VERIFICAR FECHA")),"SIN VALOR AVANCE")</f>
        <v>PROCESO</v>
      </c>
    </row>
    <row r="1514" spans="1:17" ht="150.75">
      <c r="A1514" s="75" t="s">
        <v>938</v>
      </c>
      <c r="B1514" s="61" t="s">
        <v>1793</v>
      </c>
      <c r="C1514" s="495" t="s">
        <v>2672</v>
      </c>
      <c r="D1514" s="495" t="s">
        <v>2238</v>
      </c>
      <c r="E1514" s="496"/>
      <c r="F1514" s="496" t="s">
        <v>2781</v>
      </c>
      <c r="G1514" s="63" t="s">
        <v>778</v>
      </c>
      <c r="H1514" s="50" t="s">
        <v>779</v>
      </c>
      <c r="I1514" s="50" t="s">
        <v>780</v>
      </c>
      <c r="J1514" s="74">
        <v>1</v>
      </c>
      <c r="K1514" s="82">
        <v>46024</v>
      </c>
      <c r="L1514" s="82">
        <v>47118</v>
      </c>
      <c r="M1514" s="211">
        <f t="shared" si="64"/>
        <v>156.28571428571428</v>
      </c>
      <c r="N1514" s="69">
        <v>0</v>
      </c>
      <c r="O1514" s="71" t="s">
        <v>2685</v>
      </c>
      <c r="P1514" s="51">
        <f t="shared" si="65"/>
        <v>0</v>
      </c>
      <c r="Q1514" s="66" t="str" cm="1">
        <f t="array" aca="1" ref="Q1514" ca="1">IF(ISNUMBER(P1514),IF(P1514=100%,"CUMPLIDA",IF(AND(ISNUMBER(L1514),ISNUMBER(INDIRECT("FECHA_"&amp;$B1514,1))), IF(L1514&lt;=INDIRECT("FECHA_"&amp;$B1514,1),"INCUMPLIDA","PROCESO"), "VERIFICAR FECHA")),"SIN VALOR AVANCE")</f>
        <v>PROCESO</v>
      </c>
    </row>
    <row r="1515" spans="1:17" ht="225.75">
      <c r="A1515" s="75" t="s">
        <v>938</v>
      </c>
      <c r="B1515" s="61" t="s">
        <v>1793</v>
      </c>
      <c r="C1515" s="495" t="s">
        <v>2672</v>
      </c>
      <c r="D1515" s="495" t="s">
        <v>2238</v>
      </c>
      <c r="E1515" s="496"/>
      <c r="F1515" s="496" t="s">
        <v>2781</v>
      </c>
      <c r="G1515" s="63" t="s">
        <v>781</v>
      </c>
      <c r="H1515" s="50" t="s">
        <v>782</v>
      </c>
      <c r="I1515" s="50" t="s">
        <v>813</v>
      </c>
      <c r="J1515" s="74">
        <v>2</v>
      </c>
      <c r="K1515" s="82">
        <v>46024</v>
      </c>
      <c r="L1515" s="82">
        <v>47118</v>
      </c>
      <c r="M1515" s="211">
        <f t="shared" si="64"/>
        <v>156.28571428571428</v>
      </c>
      <c r="N1515" s="69">
        <v>0</v>
      </c>
      <c r="O1515" s="71" t="s">
        <v>2684</v>
      </c>
      <c r="P1515" s="51">
        <f t="shared" si="65"/>
        <v>0</v>
      </c>
      <c r="Q1515" s="66" t="str" cm="1">
        <f t="array" aca="1" ref="Q1515" ca="1">IF(ISNUMBER(P1515),IF(P1515=100%,"CUMPLIDA",IF(AND(ISNUMBER(L1515),ISNUMBER(INDIRECT("FECHA_"&amp;$B1515,1))), IF(L1515&lt;=INDIRECT("FECHA_"&amp;$B1515,1),"INCUMPLIDA","PROCESO"), "VERIFICAR FECHA")),"SIN VALOR AVANCE")</f>
        <v>PROCESO</v>
      </c>
    </row>
    <row r="1516" spans="1:17" ht="105.75">
      <c r="A1516" s="75" t="s">
        <v>938</v>
      </c>
      <c r="B1516" s="61" t="s">
        <v>1793</v>
      </c>
      <c r="C1516" s="495" t="s">
        <v>2672</v>
      </c>
      <c r="D1516" s="495" t="s">
        <v>2238</v>
      </c>
      <c r="E1516" s="496"/>
      <c r="F1516" s="496" t="s">
        <v>2781</v>
      </c>
      <c r="G1516" s="63" t="s">
        <v>2756</v>
      </c>
      <c r="H1516" s="50" t="s">
        <v>2687</v>
      </c>
      <c r="I1516" s="50" t="s">
        <v>2688</v>
      </c>
      <c r="J1516" s="69">
        <v>1</v>
      </c>
      <c r="K1516" s="70">
        <v>44927</v>
      </c>
      <c r="L1516" s="70">
        <v>45016</v>
      </c>
      <c r="M1516" s="211">
        <f t="shared" si="64"/>
        <v>12.714285714285714</v>
      </c>
      <c r="N1516" s="69">
        <v>1</v>
      </c>
      <c r="O1516" s="50" t="s">
        <v>2782</v>
      </c>
      <c r="P1516" s="51">
        <f t="shared" si="65"/>
        <v>1</v>
      </c>
      <c r="Q1516" s="66" t="str" cm="1">
        <f t="array" aca="1" ref="Q1516" ca="1">IF(ISNUMBER(P1516),IF(P1516=100%,"CUMPLIDA",IF(AND(ISNUMBER(L1516),ISNUMBER(INDIRECT("FECHA_"&amp;$B1516,1))), IF(L1516&lt;=INDIRECT("FECHA_"&amp;$B1516,1),"INCUMPLIDA","PROCESO"), "VERIFICAR FECHA")),"SIN VALOR AVANCE")</f>
        <v>CUMPLIDA</v>
      </c>
    </row>
    <row r="1517" spans="1:17" ht="165.75">
      <c r="A1517" s="75" t="s">
        <v>938</v>
      </c>
      <c r="B1517" s="61" t="s">
        <v>1793</v>
      </c>
      <c r="C1517" s="495" t="s">
        <v>2672</v>
      </c>
      <c r="D1517" s="495" t="s">
        <v>2238</v>
      </c>
      <c r="E1517" s="496"/>
      <c r="F1517" s="496" t="s">
        <v>2781</v>
      </c>
      <c r="G1517" s="63" t="s">
        <v>2756</v>
      </c>
      <c r="H1517" s="50" t="s">
        <v>2757</v>
      </c>
      <c r="I1517" s="50" t="s">
        <v>2338</v>
      </c>
      <c r="J1517" s="69">
        <v>1</v>
      </c>
      <c r="K1517" s="70">
        <v>45017</v>
      </c>
      <c r="L1517" s="70">
        <v>45138</v>
      </c>
      <c r="M1517" s="211">
        <f t="shared" si="64"/>
        <v>17.285714285714285</v>
      </c>
      <c r="N1517" s="69">
        <v>1</v>
      </c>
      <c r="O1517" s="50" t="s">
        <v>2783</v>
      </c>
      <c r="P1517" s="51">
        <f t="shared" si="65"/>
        <v>1</v>
      </c>
      <c r="Q1517" s="66" t="str" cm="1">
        <f t="array" aca="1" ref="Q1517" ca="1">IF(ISNUMBER(P1517),IF(P1517=100%,"CUMPLIDA",IF(AND(ISNUMBER(L1517),ISNUMBER(INDIRECT("FECHA_"&amp;$B1517,1))), IF(L1517&lt;=INDIRECT("FECHA_"&amp;$B1517,1),"INCUMPLIDA","PROCESO"), "VERIFICAR FECHA")),"SIN VALOR AVANCE")</f>
        <v>CUMPLIDA</v>
      </c>
    </row>
    <row r="1518" spans="1:17" ht="105.75">
      <c r="A1518" s="75" t="s">
        <v>938</v>
      </c>
      <c r="B1518" s="61" t="s">
        <v>1793</v>
      </c>
      <c r="C1518" s="495" t="s">
        <v>2672</v>
      </c>
      <c r="D1518" s="495" t="s">
        <v>2238</v>
      </c>
      <c r="E1518" s="496"/>
      <c r="F1518" s="496" t="s">
        <v>2781</v>
      </c>
      <c r="G1518" s="63" t="s">
        <v>2702</v>
      </c>
      <c r="H1518" s="50" t="s">
        <v>2703</v>
      </c>
      <c r="I1518" s="50" t="s">
        <v>422</v>
      </c>
      <c r="J1518" s="69">
        <v>12</v>
      </c>
      <c r="K1518" s="70">
        <v>44958</v>
      </c>
      <c r="L1518" s="70">
        <v>45323</v>
      </c>
      <c r="M1518" s="211">
        <f t="shared" si="64"/>
        <v>52.142857142857146</v>
      </c>
      <c r="N1518" s="69">
        <v>12</v>
      </c>
      <c r="O1518" s="50" t="s">
        <v>2784</v>
      </c>
      <c r="P1518" s="51">
        <f t="shared" si="65"/>
        <v>1</v>
      </c>
      <c r="Q1518" s="66" t="str" cm="1">
        <f t="array" aca="1" ref="Q1518" ca="1">IF(ISNUMBER(P1518),IF(P1518=100%,"CUMPLIDA",IF(AND(ISNUMBER(L1518),ISNUMBER(INDIRECT("FECHA_"&amp;$B1518,1))), IF(L1518&lt;=INDIRECT("FECHA_"&amp;$B1518,1),"INCUMPLIDA","PROCESO"), "VERIFICAR FECHA")),"SIN VALOR AVANCE")</f>
        <v>CUMPLIDA</v>
      </c>
    </row>
    <row r="1519" spans="1:17" ht="180.75">
      <c r="A1519" s="75" t="s">
        <v>938</v>
      </c>
      <c r="B1519" s="61" t="s">
        <v>1793</v>
      </c>
      <c r="C1519" s="495" t="s">
        <v>2672</v>
      </c>
      <c r="D1519" s="495" t="s">
        <v>2238</v>
      </c>
      <c r="E1519" s="496" t="s">
        <v>2785</v>
      </c>
      <c r="F1519" s="496" t="s">
        <v>2786</v>
      </c>
      <c r="G1519" s="63" t="s">
        <v>2724</v>
      </c>
      <c r="H1519" s="50" t="s">
        <v>2787</v>
      </c>
      <c r="I1519" s="50" t="s">
        <v>2681</v>
      </c>
      <c r="J1519" s="69">
        <v>3</v>
      </c>
      <c r="K1519" s="70">
        <v>44958</v>
      </c>
      <c r="L1519" s="70">
        <v>45323</v>
      </c>
      <c r="M1519" s="211">
        <f t="shared" si="64"/>
        <v>52.142857142857146</v>
      </c>
      <c r="N1519" s="69">
        <v>3</v>
      </c>
      <c r="O1519" s="50" t="s">
        <v>2774</v>
      </c>
      <c r="P1519" s="51">
        <f t="shared" si="65"/>
        <v>1</v>
      </c>
      <c r="Q1519" s="66" t="str" cm="1">
        <f t="array" aca="1" ref="Q1519" ca="1">IF(ISNUMBER(P1519),IF(P1519=100%,"CUMPLIDA",IF(AND(ISNUMBER(L1519),ISNUMBER(INDIRECT("FECHA_"&amp;$B1519,1))), IF(L1519&lt;=INDIRECT("FECHA_"&amp;$B1519,1),"INCUMPLIDA","PROCESO"), "VERIFICAR FECHA")),"SIN VALOR AVANCE")</f>
        <v>CUMPLIDA</v>
      </c>
    </row>
    <row r="1520" spans="1:17" ht="75.75">
      <c r="A1520" s="75" t="s">
        <v>938</v>
      </c>
      <c r="B1520" s="61" t="s">
        <v>1793</v>
      </c>
      <c r="C1520" s="495"/>
      <c r="D1520" s="495"/>
      <c r="E1520" s="496"/>
      <c r="F1520" s="496" t="s">
        <v>2786</v>
      </c>
      <c r="G1520" s="63" t="s">
        <v>2683</v>
      </c>
      <c r="H1520" s="76" t="s">
        <v>944</v>
      </c>
      <c r="I1520" s="50" t="s">
        <v>945</v>
      </c>
      <c r="J1520" s="69">
        <v>1</v>
      </c>
      <c r="K1520" s="70">
        <v>45231</v>
      </c>
      <c r="L1520" s="70">
        <v>45504</v>
      </c>
      <c r="M1520" s="211">
        <f t="shared" si="64"/>
        <v>39</v>
      </c>
      <c r="N1520" s="69">
        <v>1</v>
      </c>
      <c r="O1520" s="71" t="s">
        <v>2426</v>
      </c>
      <c r="P1520" s="51">
        <f t="shared" si="65"/>
        <v>1</v>
      </c>
      <c r="Q1520" s="66" t="str" cm="1">
        <f t="array" aca="1" ref="Q1520" ca="1">IF(ISNUMBER(P1520),IF(P1520=100%,"CUMPLIDA",IF(AND(ISNUMBER(L1520),ISNUMBER(INDIRECT("FECHA_"&amp;$B1520,1))), IF(L1520&lt;=INDIRECT("FECHA_"&amp;$B1520,1),"INCUMPLIDA","PROCESO"), "VERIFICAR FECHA")),"SIN VALOR AVANCE")</f>
        <v>CUMPLIDA</v>
      </c>
    </row>
    <row r="1521" spans="1:17" ht="225.75">
      <c r="A1521" s="75" t="s">
        <v>938</v>
      </c>
      <c r="B1521" s="61" t="s">
        <v>1793</v>
      </c>
      <c r="C1521" s="495"/>
      <c r="D1521" s="495"/>
      <c r="E1521" s="496"/>
      <c r="F1521" s="496" t="s">
        <v>2786</v>
      </c>
      <c r="G1521" s="63" t="s">
        <v>2683</v>
      </c>
      <c r="H1521" s="76" t="s">
        <v>947</v>
      </c>
      <c r="I1521" s="50" t="s">
        <v>948</v>
      </c>
      <c r="J1521" s="69">
        <v>1</v>
      </c>
      <c r="K1521" s="70">
        <v>45231</v>
      </c>
      <c r="L1521" s="70">
        <v>45504</v>
      </c>
      <c r="M1521" s="211">
        <f t="shared" si="64"/>
        <v>39</v>
      </c>
      <c r="N1521" s="69">
        <v>1</v>
      </c>
      <c r="O1521" s="71" t="s">
        <v>2684</v>
      </c>
      <c r="P1521" s="51">
        <f t="shared" si="65"/>
        <v>1</v>
      </c>
      <c r="Q1521" s="66" t="str" cm="1">
        <f t="array" aca="1" ref="Q1521" ca="1">IF(ISNUMBER(P1521),IF(P1521=100%,"CUMPLIDA",IF(AND(ISNUMBER(L1521),ISNUMBER(INDIRECT("FECHA_"&amp;$B1521,1))), IF(L1521&lt;=INDIRECT("FECHA_"&amp;$B1521,1),"INCUMPLIDA","PROCESO"), "VERIFICAR FECHA")),"SIN VALOR AVANCE")</f>
        <v>CUMPLIDA</v>
      </c>
    </row>
    <row r="1522" spans="1:17" ht="150.75">
      <c r="A1522" s="75" t="s">
        <v>938</v>
      </c>
      <c r="B1522" s="61" t="s">
        <v>1793</v>
      </c>
      <c r="C1522" s="495"/>
      <c r="D1522" s="495"/>
      <c r="E1522" s="496"/>
      <c r="F1522" s="496" t="s">
        <v>2786</v>
      </c>
      <c r="G1522" s="63" t="s">
        <v>950</v>
      </c>
      <c r="H1522" s="50" t="s">
        <v>760</v>
      </c>
      <c r="I1522" s="50" t="s">
        <v>761</v>
      </c>
      <c r="J1522" s="74">
        <v>1</v>
      </c>
      <c r="K1522" s="82">
        <v>45323</v>
      </c>
      <c r="L1522" s="82">
        <v>45747</v>
      </c>
      <c r="M1522" s="211">
        <f t="shared" si="64"/>
        <v>60.571428571428569</v>
      </c>
      <c r="N1522" s="69">
        <v>1</v>
      </c>
      <c r="O1522" s="71" t="s">
        <v>2685</v>
      </c>
      <c r="P1522" s="51">
        <f t="shared" si="65"/>
        <v>1</v>
      </c>
      <c r="Q1522" s="66" t="str" cm="1">
        <f t="array" aca="1" ref="Q1522" ca="1">IF(ISNUMBER(P1522),IF(P1522=100%,"CUMPLIDA",IF(AND(ISNUMBER(L1522),ISNUMBER(INDIRECT("FECHA_"&amp;$B1522,1))), IF(L1522&lt;=INDIRECT("FECHA_"&amp;$B1522,1),"INCUMPLIDA","PROCESO"), "VERIFICAR FECHA")),"SIN VALOR AVANCE")</f>
        <v>CUMPLIDA</v>
      </c>
    </row>
    <row r="1523" spans="1:17" ht="75.75">
      <c r="A1523" s="75" t="s">
        <v>938</v>
      </c>
      <c r="B1523" s="61" t="s">
        <v>1793</v>
      </c>
      <c r="C1523" s="495"/>
      <c r="D1523" s="495"/>
      <c r="E1523" s="496"/>
      <c r="F1523" s="496" t="s">
        <v>2786</v>
      </c>
      <c r="G1523" s="63" t="s">
        <v>804</v>
      </c>
      <c r="H1523" s="50" t="s">
        <v>804</v>
      </c>
      <c r="I1523" s="50" t="s">
        <v>805</v>
      </c>
      <c r="J1523" s="74">
        <v>1</v>
      </c>
      <c r="K1523" s="82">
        <v>45323</v>
      </c>
      <c r="L1523" s="82">
        <v>45747</v>
      </c>
      <c r="M1523" s="211">
        <f t="shared" si="64"/>
        <v>60.571428571428569</v>
      </c>
      <c r="N1523" s="69">
        <v>1</v>
      </c>
      <c r="O1523" s="71" t="s">
        <v>2521</v>
      </c>
      <c r="P1523" s="51">
        <f t="shared" si="65"/>
        <v>1</v>
      </c>
      <c r="Q1523" s="66" t="str" cm="1">
        <f t="array" aca="1" ref="Q1523" ca="1">IF(ISNUMBER(P1523),IF(P1523=100%,"CUMPLIDA",IF(AND(ISNUMBER(L1523),ISNUMBER(INDIRECT("FECHA_"&amp;$B1523,1))), IF(L1523&lt;=INDIRECT("FECHA_"&amp;$B1523,1),"INCUMPLIDA","PROCESO"), "VERIFICAR FECHA")),"SIN VALOR AVANCE")</f>
        <v>CUMPLIDA</v>
      </c>
    </row>
    <row r="1524" spans="1:17" ht="75.75">
      <c r="A1524" s="75" t="s">
        <v>938</v>
      </c>
      <c r="B1524" s="61" t="s">
        <v>1793</v>
      </c>
      <c r="C1524" s="495"/>
      <c r="D1524" s="495"/>
      <c r="E1524" s="496"/>
      <c r="F1524" s="496" t="s">
        <v>2786</v>
      </c>
      <c r="G1524" s="63" t="s">
        <v>766</v>
      </c>
      <c r="H1524" s="50" t="s">
        <v>767</v>
      </c>
      <c r="I1524" s="50" t="s">
        <v>768</v>
      </c>
      <c r="J1524" s="74">
        <v>1</v>
      </c>
      <c r="K1524" s="82">
        <v>45231</v>
      </c>
      <c r="L1524" s="82">
        <v>45747</v>
      </c>
      <c r="M1524" s="211">
        <f t="shared" si="64"/>
        <v>73.714285714285708</v>
      </c>
      <c r="N1524" s="69">
        <v>1</v>
      </c>
      <c r="O1524" s="71" t="s">
        <v>2521</v>
      </c>
      <c r="P1524" s="51">
        <f t="shared" si="65"/>
        <v>1</v>
      </c>
      <c r="Q1524" s="66" t="str" cm="1">
        <f t="array" aca="1" ref="Q1524" ca="1">IF(ISNUMBER(P1524),IF(P1524=100%,"CUMPLIDA",IF(AND(ISNUMBER(L1524),ISNUMBER(INDIRECT("FECHA_"&amp;$B1524,1))), IF(L1524&lt;=INDIRECT("FECHA_"&amp;$B1524,1),"INCUMPLIDA","PROCESO"), "VERIFICAR FECHA")),"SIN VALOR AVANCE")</f>
        <v>CUMPLIDA</v>
      </c>
    </row>
    <row r="1525" spans="1:17" ht="150.75">
      <c r="A1525" s="75" t="s">
        <v>938</v>
      </c>
      <c r="B1525" s="61" t="s">
        <v>1793</v>
      </c>
      <c r="C1525" s="495"/>
      <c r="D1525" s="495"/>
      <c r="E1525" s="496"/>
      <c r="F1525" s="496" t="s">
        <v>2786</v>
      </c>
      <c r="G1525" s="63" t="s">
        <v>769</v>
      </c>
      <c r="H1525" s="50" t="s">
        <v>769</v>
      </c>
      <c r="I1525" s="50" t="s">
        <v>2344</v>
      </c>
      <c r="J1525" s="74">
        <v>1</v>
      </c>
      <c r="K1525" s="82">
        <v>45323</v>
      </c>
      <c r="L1525" s="82">
        <v>45747</v>
      </c>
      <c r="M1525" s="211">
        <f t="shared" si="64"/>
        <v>60.571428571428569</v>
      </c>
      <c r="N1525" s="69">
        <v>1</v>
      </c>
      <c r="O1525" s="71" t="s">
        <v>2685</v>
      </c>
      <c r="P1525" s="51">
        <f t="shared" si="65"/>
        <v>1</v>
      </c>
      <c r="Q1525" s="66" t="str" cm="1">
        <f t="array" aca="1" ref="Q1525" ca="1">IF(ISNUMBER(P1525),IF(P1525=100%,"CUMPLIDA",IF(AND(ISNUMBER(L1525),ISNUMBER(INDIRECT("FECHA_"&amp;$B1525,1))), IF(L1525&lt;=INDIRECT("FECHA_"&amp;$B1525,1),"INCUMPLIDA","PROCESO"), "VERIFICAR FECHA")),"SIN VALOR AVANCE")</f>
        <v>CUMPLIDA</v>
      </c>
    </row>
    <row r="1526" spans="1:17" ht="75.75">
      <c r="A1526" s="75" t="s">
        <v>938</v>
      </c>
      <c r="B1526" s="61" t="s">
        <v>1793</v>
      </c>
      <c r="C1526" s="495"/>
      <c r="D1526" s="495"/>
      <c r="E1526" s="496"/>
      <c r="F1526" s="496" t="s">
        <v>2786</v>
      </c>
      <c r="G1526" s="63" t="s">
        <v>2430</v>
      </c>
      <c r="H1526" s="50" t="s">
        <v>2430</v>
      </c>
      <c r="I1526" s="50" t="s">
        <v>771</v>
      </c>
      <c r="J1526" s="74">
        <v>1</v>
      </c>
      <c r="K1526" s="82">
        <v>45231</v>
      </c>
      <c r="L1526" s="82">
        <v>45747</v>
      </c>
      <c r="M1526" s="211">
        <f t="shared" si="64"/>
        <v>73.714285714285708</v>
      </c>
      <c r="N1526" s="69">
        <v>1</v>
      </c>
      <c r="O1526" s="71" t="s">
        <v>2521</v>
      </c>
      <c r="P1526" s="51">
        <f t="shared" si="65"/>
        <v>1</v>
      </c>
      <c r="Q1526" s="66" t="str" cm="1">
        <f t="array" aca="1" ref="Q1526" ca="1">IF(ISNUMBER(P1526),IF(P1526=100%,"CUMPLIDA",IF(AND(ISNUMBER(L1526),ISNUMBER(INDIRECT("FECHA_"&amp;$B1526,1))), IF(L1526&lt;=INDIRECT("FECHA_"&amp;$B1526,1),"INCUMPLIDA","PROCESO"), "VERIFICAR FECHA")),"SIN VALOR AVANCE")</f>
        <v>CUMPLIDA</v>
      </c>
    </row>
    <row r="1527" spans="1:17" ht="225.75">
      <c r="A1527" s="75" t="s">
        <v>938</v>
      </c>
      <c r="B1527" s="61" t="s">
        <v>1793</v>
      </c>
      <c r="C1527" s="495"/>
      <c r="D1527" s="495"/>
      <c r="E1527" s="496"/>
      <c r="F1527" s="496" t="s">
        <v>2786</v>
      </c>
      <c r="G1527" s="63" t="s">
        <v>2431</v>
      </c>
      <c r="H1527" s="50" t="s">
        <v>2431</v>
      </c>
      <c r="I1527" s="50" t="s">
        <v>1073</v>
      </c>
      <c r="J1527" s="74">
        <v>1</v>
      </c>
      <c r="K1527" s="82">
        <v>45231</v>
      </c>
      <c r="L1527" s="82">
        <v>45808</v>
      </c>
      <c r="M1527" s="211">
        <f t="shared" si="64"/>
        <v>82.428571428571431</v>
      </c>
      <c r="N1527" s="69">
        <v>1</v>
      </c>
      <c r="O1527" s="71" t="s">
        <v>2684</v>
      </c>
      <c r="P1527" s="51">
        <f t="shared" si="65"/>
        <v>1</v>
      </c>
      <c r="Q1527" s="66" t="str" cm="1">
        <f t="array" aca="1" ref="Q1527" ca="1">IF(ISNUMBER(P1527),IF(P1527=100%,"CUMPLIDA",IF(AND(ISNUMBER(L1527),ISNUMBER(INDIRECT("FECHA_"&amp;$B1527,1))), IF(L1527&lt;=INDIRECT("FECHA_"&amp;$B1527,1),"INCUMPLIDA","PROCESO"), "VERIFICAR FECHA")),"SIN VALOR AVANCE")</f>
        <v>CUMPLIDA</v>
      </c>
    </row>
    <row r="1528" spans="1:17" ht="75.75">
      <c r="A1528" s="75" t="s">
        <v>938</v>
      </c>
      <c r="B1528" s="61" t="s">
        <v>1793</v>
      </c>
      <c r="C1528" s="495" t="s">
        <v>2672</v>
      </c>
      <c r="D1528" s="495" t="s">
        <v>2238</v>
      </c>
      <c r="E1528" s="496"/>
      <c r="F1528" s="496" t="s">
        <v>2786</v>
      </c>
      <c r="G1528" s="63" t="s">
        <v>169</v>
      </c>
      <c r="H1528" s="50" t="s">
        <v>775</v>
      </c>
      <c r="I1528" s="50" t="s">
        <v>776</v>
      </c>
      <c r="J1528" s="74">
        <v>12</v>
      </c>
      <c r="K1528" s="82">
        <v>46024</v>
      </c>
      <c r="L1528" s="82">
        <v>47118</v>
      </c>
      <c r="M1528" s="211">
        <f t="shared" si="64"/>
        <v>156.28571428571428</v>
      </c>
      <c r="N1528" s="69">
        <v>0</v>
      </c>
      <c r="O1528" s="71" t="s">
        <v>2521</v>
      </c>
      <c r="P1528" s="51">
        <f t="shared" si="65"/>
        <v>0</v>
      </c>
      <c r="Q1528" s="66" t="str" cm="1">
        <f t="array" aca="1" ref="Q1528" ca="1">IF(ISNUMBER(P1528),IF(P1528=100%,"CUMPLIDA",IF(AND(ISNUMBER(L1528),ISNUMBER(INDIRECT("FECHA_"&amp;$B1528,1))), IF(L1528&lt;=INDIRECT("FECHA_"&amp;$B1528,1),"INCUMPLIDA","PROCESO"), "VERIFICAR FECHA")),"SIN VALOR AVANCE")</f>
        <v>PROCESO</v>
      </c>
    </row>
    <row r="1529" spans="1:17" ht="150.75">
      <c r="A1529" s="75" t="s">
        <v>938</v>
      </c>
      <c r="B1529" s="61" t="s">
        <v>1793</v>
      </c>
      <c r="C1529" s="495" t="s">
        <v>2672</v>
      </c>
      <c r="D1529" s="495" t="s">
        <v>2238</v>
      </c>
      <c r="E1529" s="496"/>
      <c r="F1529" s="496" t="s">
        <v>2786</v>
      </c>
      <c r="G1529" s="63" t="s">
        <v>778</v>
      </c>
      <c r="H1529" s="50" t="s">
        <v>779</v>
      </c>
      <c r="I1529" s="50" t="s">
        <v>780</v>
      </c>
      <c r="J1529" s="74">
        <v>1</v>
      </c>
      <c r="K1529" s="82">
        <v>46024</v>
      </c>
      <c r="L1529" s="82">
        <v>47118</v>
      </c>
      <c r="M1529" s="211">
        <f t="shared" si="64"/>
        <v>156.28571428571428</v>
      </c>
      <c r="N1529" s="69">
        <v>0</v>
      </c>
      <c r="O1529" s="71" t="s">
        <v>2685</v>
      </c>
      <c r="P1529" s="51">
        <f t="shared" si="65"/>
        <v>0</v>
      </c>
      <c r="Q1529" s="66" t="str" cm="1">
        <f t="array" aca="1" ref="Q1529" ca="1">IF(ISNUMBER(P1529),IF(P1529=100%,"CUMPLIDA",IF(AND(ISNUMBER(L1529),ISNUMBER(INDIRECT("FECHA_"&amp;$B1529,1))), IF(L1529&lt;=INDIRECT("FECHA_"&amp;$B1529,1),"INCUMPLIDA","PROCESO"), "VERIFICAR FECHA")),"SIN VALOR AVANCE")</f>
        <v>PROCESO</v>
      </c>
    </row>
    <row r="1530" spans="1:17" ht="225.75">
      <c r="A1530" s="75" t="s">
        <v>938</v>
      </c>
      <c r="B1530" s="61" t="s">
        <v>1793</v>
      </c>
      <c r="C1530" s="495" t="s">
        <v>2672</v>
      </c>
      <c r="D1530" s="495" t="s">
        <v>2238</v>
      </c>
      <c r="E1530" s="496"/>
      <c r="F1530" s="496" t="s">
        <v>2786</v>
      </c>
      <c r="G1530" s="63" t="s">
        <v>781</v>
      </c>
      <c r="H1530" s="50" t="s">
        <v>782</v>
      </c>
      <c r="I1530" s="50" t="s">
        <v>813</v>
      </c>
      <c r="J1530" s="74">
        <v>2</v>
      </c>
      <c r="K1530" s="82">
        <v>46024</v>
      </c>
      <c r="L1530" s="82">
        <v>47118</v>
      </c>
      <c r="M1530" s="211">
        <f t="shared" si="64"/>
        <v>156.28571428571428</v>
      </c>
      <c r="N1530" s="69">
        <v>0</v>
      </c>
      <c r="O1530" s="71" t="s">
        <v>2684</v>
      </c>
      <c r="P1530" s="51">
        <f t="shared" si="65"/>
        <v>0</v>
      </c>
      <c r="Q1530" s="66" t="str" cm="1">
        <f t="array" aca="1" ref="Q1530" ca="1">IF(ISNUMBER(P1530),IF(P1530=100%,"CUMPLIDA",IF(AND(ISNUMBER(L1530),ISNUMBER(INDIRECT("FECHA_"&amp;$B1530,1))), IF(L1530&lt;=INDIRECT("FECHA_"&amp;$B1530,1),"INCUMPLIDA","PROCESO"), "VERIFICAR FECHA")),"SIN VALOR AVANCE")</f>
        <v>PROCESO</v>
      </c>
    </row>
    <row r="1531" spans="1:17" ht="105.75">
      <c r="A1531" s="75" t="s">
        <v>938</v>
      </c>
      <c r="B1531" s="61" t="s">
        <v>1793</v>
      </c>
      <c r="C1531" s="495" t="s">
        <v>2672</v>
      </c>
      <c r="D1531" s="495" t="s">
        <v>2238</v>
      </c>
      <c r="E1531" s="496"/>
      <c r="F1531" s="496" t="s">
        <v>2786</v>
      </c>
      <c r="G1531" s="63" t="s">
        <v>2756</v>
      </c>
      <c r="H1531" s="50" t="s">
        <v>2687</v>
      </c>
      <c r="I1531" s="50" t="s">
        <v>2688</v>
      </c>
      <c r="J1531" s="69">
        <v>1</v>
      </c>
      <c r="K1531" s="70">
        <v>44927</v>
      </c>
      <c r="L1531" s="70">
        <v>45016</v>
      </c>
      <c r="M1531" s="211">
        <f t="shared" si="64"/>
        <v>12.714285714285714</v>
      </c>
      <c r="N1531" s="69">
        <v>1</v>
      </c>
      <c r="O1531" s="50" t="s">
        <v>2788</v>
      </c>
      <c r="P1531" s="51">
        <f t="shared" si="65"/>
        <v>1</v>
      </c>
      <c r="Q1531" s="66" t="str" cm="1">
        <f t="array" aca="1" ref="Q1531" ca="1">IF(ISNUMBER(P1531),IF(P1531=100%,"CUMPLIDA",IF(AND(ISNUMBER(L1531),ISNUMBER(INDIRECT("FECHA_"&amp;$B1531,1))), IF(L1531&lt;=INDIRECT("FECHA_"&amp;$B1531,1),"INCUMPLIDA","PROCESO"), "VERIFICAR FECHA")),"SIN VALOR AVANCE")</f>
        <v>CUMPLIDA</v>
      </c>
    </row>
    <row r="1532" spans="1:17" ht="165.75">
      <c r="A1532" s="75" t="s">
        <v>938</v>
      </c>
      <c r="B1532" s="61" t="s">
        <v>1793</v>
      </c>
      <c r="C1532" s="495" t="s">
        <v>2672</v>
      </c>
      <c r="D1532" s="495" t="s">
        <v>2238</v>
      </c>
      <c r="E1532" s="496"/>
      <c r="F1532" s="496" t="s">
        <v>2786</v>
      </c>
      <c r="G1532" s="63" t="s">
        <v>2756</v>
      </c>
      <c r="H1532" s="50" t="s">
        <v>2757</v>
      </c>
      <c r="I1532" s="50" t="s">
        <v>2338</v>
      </c>
      <c r="J1532" s="69">
        <v>1</v>
      </c>
      <c r="K1532" s="70">
        <v>45017</v>
      </c>
      <c r="L1532" s="70">
        <v>45138</v>
      </c>
      <c r="M1532" s="211">
        <f t="shared" si="64"/>
        <v>17.285714285714285</v>
      </c>
      <c r="N1532" s="69">
        <v>1</v>
      </c>
      <c r="O1532" s="50" t="s">
        <v>2789</v>
      </c>
      <c r="P1532" s="51">
        <f t="shared" si="65"/>
        <v>1</v>
      </c>
      <c r="Q1532" s="66" t="str" cm="1">
        <f t="array" aca="1" ref="Q1532" ca="1">IF(ISNUMBER(P1532),IF(P1532=100%,"CUMPLIDA",IF(AND(ISNUMBER(L1532),ISNUMBER(INDIRECT("FECHA_"&amp;$B1532,1))), IF(L1532&lt;=INDIRECT("FECHA_"&amp;$B1532,1),"INCUMPLIDA","PROCESO"), "VERIFICAR FECHA")),"SIN VALOR AVANCE")</f>
        <v>CUMPLIDA</v>
      </c>
    </row>
    <row r="1533" spans="1:17" ht="105.75">
      <c r="A1533" s="75" t="s">
        <v>938</v>
      </c>
      <c r="B1533" s="61" t="s">
        <v>1793</v>
      </c>
      <c r="C1533" s="495" t="s">
        <v>2672</v>
      </c>
      <c r="D1533" s="495" t="s">
        <v>2238</v>
      </c>
      <c r="E1533" s="496"/>
      <c r="F1533" s="496" t="s">
        <v>2786</v>
      </c>
      <c r="G1533" s="63" t="s">
        <v>2702</v>
      </c>
      <c r="H1533" s="50" t="s">
        <v>2703</v>
      </c>
      <c r="I1533" s="50" t="s">
        <v>422</v>
      </c>
      <c r="J1533" s="69">
        <v>12</v>
      </c>
      <c r="K1533" s="70">
        <v>44958</v>
      </c>
      <c r="L1533" s="70">
        <v>45323</v>
      </c>
      <c r="M1533" s="211">
        <f t="shared" si="64"/>
        <v>52.142857142857146</v>
      </c>
      <c r="N1533" s="69">
        <v>12</v>
      </c>
      <c r="O1533" s="50" t="s">
        <v>2790</v>
      </c>
      <c r="P1533" s="51">
        <f t="shared" si="65"/>
        <v>1</v>
      </c>
      <c r="Q1533" s="66" t="str" cm="1">
        <f t="array" aca="1" ref="Q1533" ca="1">IF(ISNUMBER(P1533),IF(P1533=100%,"CUMPLIDA",IF(AND(ISNUMBER(L1533),ISNUMBER(INDIRECT("FECHA_"&amp;$B1533,1))), IF(L1533&lt;=INDIRECT("FECHA_"&amp;$B1533,1),"INCUMPLIDA","PROCESO"), "VERIFICAR FECHA")),"SIN VALOR AVANCE")</f>
        <v>CUMPLIDA</v>
      </c>
    </row>
    <row r="1534" spans="1:17" ht="180.75">
      <c r="A1534" s="75" t="s">
        <v>938</v>
      </c>
      <c r="B1534" s="61" t="s">
        <v>1793</v>
      </c>
      <c r="C1534" s="495" t="s">
        <v>2672</v>
      </c>
      <c r="D1534" s="495" t="s">
        <v>2238</v>
      </c>
      <c r="E1534" s="496" t="s">
        <v>2791</v>
      </c>
      <c r="F1534" s="496" t="s">
        <v>2792</v>
      </c>
      <c r="G1534" s="63" t="s">
        <v>2724</v>
      </c>
      <c r="H1534" s="50" t="s">
        <v>2680</v>
      </c>
      <c r="I1534" s="50" t="s">
        <v>2681</v>
      </c>
      <c r="J1534" s="69">
        <v>3</v>
      </c>
      <c r="K1534" s="70">
        <v>44958</v>
      </c>
      <c r="L1534" s="70">
        <v>45323</v>
      </c>
      <c r="M1534" s="211">
        <f t="shared" si="64"/>
        <v>52.142857142857146</v>
      </c>
      <c r="N1534" s="69">
        <v>3</v>
      </c>
      <c r="O1534" s="50" t="s">
        <v>2793</v>
      </c>
      <c r="P1534" s="51">
        <f t="shared" si="65"/>
        <v>1</v>
      </c>
      <c r="Q1534" s="66" t="str" cm="1">
        <f t="array" aca="1" ref="Q1534" ca="1">IF(ISNUMBER(P1534),IF(P1534=100%,"CUMPLIDA",IF(AND(ISNUMBER(L1534),ISNUMBER(INDIRECT("FECHA_"&amp;$B1534,1))), IF(L1534&lt;=INDIRECT("FECHA_"&amp;$B1534,1),"INCUMPLIDA","PROCESO"), "VERIFICAR FECHA")),"SIN VALOR AVANCE")</f>
        <v>CUMPLIDA</v>
      </c>
    </row>
    <row r="1535" spans="1:17" ht="75.75">
      <c r="A1535" s="75" t="s">
        <v>938</v>
      </c>
      <c r="B1535" s="61" t="s">
        <v>1793</v>
      </c>
      <c r="C1535" s="495"/>
      <c r="D1535" s="495"/>
      <c r="E1535" s="496"/>
      <c r="F1535" s="496" t="s">
        <v>2792</v>
      </c>
      <c r="G1535" s="63" t="s">
        <v>2683</v>
      </c>
      <c r="H1535" s="76" t="s">
        <v>944</v>
      </c>
      <c r="I1535" s="50" t="s">
        <v>945</v>
      </c>
      <c r="J1535" s="69">
        <v>1</v>
      </c>
      <c r="K1535" s="70">
        <v>45231</v>
      </c>
      <c r="L1535" s="70">
        <v>45504</v>
      </c>
      <c r="M1535" s="211">
        <f t="shared" si="64"/>
        <v>39</v>
      </c>
      <c r="N1535" s="69">
        <v>1</v>
      </c>
      <c r="O1535" s="71" t="s">
        <v>2426</v>
      </c>
      <c r="P1535" s="51">
        <f t="shared" si="65"/>
        <v>1</v>
      </c>
      <c r="Q1535" s="66" t="str" cm="1">
        <f t="array" aca="1" ref="Q1535" ca="1">IF(ISNUMBER(P1535),IF(P1535=100%,"CUMPLIDA",IF(AND(ISNUMBER(L1535),ISNUMBER(INDIRECT("FECHA_"&amp;$B1535,1))), IF(L1535&lt;=INDIRECT("FECHA_"&amp;$B1535,1),"INCUMPLIDA","PROCESO"), "VERIFICAR FECHA")),"SIN VALOR AVANCE")</f>
        <v>CUMPLIDA</v>
      </c>
    </row>
    <row r="1536" spans="1:17" ht="225.75">
      <c r="A1536" s="75" t="s">
        <v>938</v>
      </c>
      <c r="B1536" s="61" t="s">
        <v>1793</v>
      </c>
      <c r="C1536" s="495"/>
      <c r="D1536" s="495"/>
      <c r="E1536" s="496"/>
      <c r="F1536" s="496" t="s">
        <v>2792</v>
      </c>
      <c r="G1536" s="63" t="s">
        <v>2683</v>
      </c>
      <c r="H1536" s="76" t="s">
        <v>947</v>
      </c>
      <c r="I1536" s="50" t="s">
        <v>948</v>
      </c>
      <c r="J1536" s="69">
        <v>1</v>
      </c>
      <c r="K1536" s="70">
        <v>45231</v>
      </c>
      <c r="L1536" s="70">
        <v>45504</v>
      </c>
      <c r="M1536" s="211">
        <f t="shared" si="64"/>
        <v>39</v>
      </c>
      <c r="N1536" s="69">
        <v>1</v>
      </c>
      <c r="O1536" s="71" t="s">
        <v>2684</v>
      </c>
      <c r="P1536" s="51">
        <f t="shared" si="65"/>
        <v>1</v>
      </c>
      <c r="Q1536" s="66" t="str" cm="1">
        <f t="array" aca="1" ref="Q1536" ca="1">IF(ISNUMBER(P1536),IF(P1536=100%,"CUMPLIDA",IF(AND(ISNUMBER(L1536),ISNUMBER(INDIRECT("FECHA_"&amp;$B1536,1))), IF(L1536&lt;=INDIRECT("FECHA_"&amp;$B1536,1),"INCUMPLIDA","PROCESO"), "VERIFICAR FECHA")),"SIN VALOR AVANCE")</f>
        <v>CUMPLIDA</v>
      </c>
    </row>
    <row r="1537" spans="1:17" ht="150.75">
      <c r="A1537" s="75" t="s">
        <v>938</v>
      </c>
      <c r="B1537" s="61" t="s">
        <v>1793</v>
      </c>
      <c r="C1537" s="495"/>
      <c r="D1537" s="495"/>
      <c r="E1537" s="496"/>
      <c r="F1537" s="496" t="s">
        <v>2792</v>
      </c>
      <c r="G1537" s="63" t="s">
        <v>950</v>
      </c>
      <c r="H1537" s="50" t="s">
        <v>760</v>
      </c>
      <c r="I1537" s="50" t="s">
        <v>761</v>
      </c>
      <c r="J1537" s="74">
        <v>1</v>
      </c>
      <c r="K1537" s="82">
        <v>45323</v>
      </c>
      <c r="L1537" s="82">
        <v>45747</v>
      </c>
      <c r="M1537" s="211">
        <f t="shared" si="64"/>
        <v>60.571428571428569</v>
      </c>
      <c r="N1537" s="69">
        <v>1</v>
      </c>
      <c r="O1537" s="71" t="s">
        <v>2685</v>
      </c>
      <c r="P1537" s="51">
        <f t="shared" si="65"/>
        <v>1</v>
      </c>
      <c r="Q1537" s="66" t="str" cm="1">
        <f t="array" aca="1" ref="Q1537" ca="1">IF(ISNUMBER(P1537),IF(P1537=100%,"CUMPLIDA",IF(AND(ISNUMBER(L1537),ISNUMBER(INDIRECT("FECHA_"&amp;$B1537,1))), IF(L1537&lt;=INDIRECT("FECHA_"&amp;$B1537,1),"INCUMPLIDA","PROCESO"), "VERIFICAR FECHA")),"SIN VALOR AVANCE")</f>
        <v>CUMPLIDA</v>
      </c>
    </row>
    <row r="1538" spans="1:17" ht="75.75">
      <c r="A1538" s="75" t="s">
        <v>938</v>
      </c>
      <c r="B1538" s="61" t="s">
        <v>1793</v>
      </c>
      <c r="C1538" s="495"/>
      <c r="D1538" s="495"/>
      <c r="E1538" s="496"/>
      <c r="F1538" s="496" t="s">
        <v>2792</v>
      </c>
      <c r="G1538" s="63" t="s">
        <v>804</v>
      </c>
      <c r="H1538" s="50" t="s">
        <v>804</v>
      </c>
      <c r="I1538" s="50" t="s">
        <v>805</v>
      </c>
      <c r="J1538" s="74">
        <v>1</v>
      </c>
      <c r="K1538" s="82">
        <v>45323</v>
      </c>
      <c r="L1538" s="82">
        <v>45747</v>
      </c>
      <c r="M1538" s="211">
        <f t="shared" si="64"/>
        <v>60.571428571428569</v>
      </c>
      <c r="N1538" s="69">
        <v>1</v>
      </c>
      <c r="O1538" s="71" t="s">
        <v>2521</v>
      </c>
      <c r="P1538" s="51">
        <f t="shared" si="65"/>
        <v>1</v>
      </c>
      <c r="Q1538" s="66" t="str" cm="1">
        <f t="array" aca="1" ref="Q1538" ca="1">IF(ISNUMBER(P1538),IF(P1538=100%,"CUMPLIDA",IF(AND(ISNUMBER(L1538),ISNUMBER(INDIRECT("FECHA_"&amp;$B1538,1))), IF(L1538&lt;=INDIRECT("FECHA_"&amp;$B1538,1),"INCUMPLIDA","PROCESO"), "VERIFICAR FECHA")),"SIN VALOR AVANCE")</f>
        <v>CUMPLIDA</v>
      </c>
    </row>
    <row r="1539" spans="1:17" ht="75.75">
      <c r="A1539" s="75" t="s">
        <v>938</v>
      </c>
      <c r="B1539" s="61" t="s">
        <v>1793</v>
      </c>
      <c r="C1539" s="495"/>
      <c r="D1539" s="495"/>
      <c r="E1539" s="496"/>
      <c r="F1539" s="496" t="s">
        <v>2792</v>
      </c>
      <c r="G1539" s="63" t="s">
        <v>766</v>
      </c>
      <c r="H1539" s="50" t="s">
        <v>767</v>
      </c>
      <c r="I1539" s="50" t="s">
        <v>768</v>
      </c>
      <c r="J1539" s="74">
        <v>1</v>
      </c>
      <c r="K1539" s="82">
        <v>45231</v>
      </c>
      <c r="L1539" s="82">
        <v>45747</v>
      </c>
      <c r="M1539" s="211">
        <f t="shared" si="64"/>
        <v>73.714285714285708</v>
      </c>
      <c r="N1539" s="69">
        <v>1</v>
      </c>
      <c r="O1539" s="71" t="s">
        <v>2521</v>
      </c>
      <c r="P1539" s="51">
        <f t="shared" si="65"/>
        <v>1</v>
      </c>
      <c r="Q1539" s="66" t="str" cm="1">
        <f t="array" aca="1" ref="Q1539" ca="1">IF(ISNUMBER(P1539),IF(P1539=100%,"CUMPLIDA",IF(AND(ISNUMBER(L1539),ISNUMBER(INDIRECT("FECHA_"&amp;$B1539,1))), IF(L1539&lt;=INDIRECT("FECHA_"&amp;$B1539,1),"INCUMPLIDA","PROCESO"), "VERIFICAR FECHA")),"SIN VALOR AVANCE")</f>
        <v>CUMPLIDA</v>
      </c>
    </row>
    <row r="1540" spans="1:17" ht="150.75">
      <c r="A1540" s="75" t="s">
        <v>938</v>
      </c>
      <c r="B1540" s="61" t="s">
        <v>1793</v>
      </c>
      <c r="C1540" s="495"/>
      <c r="D1540" s="495"/>
      <c r="E1540" s="496"/>
      <c r="F1540" s="496" t="s">
        <v>2792</v>
      </c>
      <c r="G1540" s="63" t="s">
        <v>769</v>
      </c>
      <c r="H1540" s="50" t="s">
        <v>769</v>
      </c>
      <c r="I1540" s="50" t="s">
        <v>2344</v>
      </c>
      <c r="J1540" s="74">
        <v>1</v>
      </c>
      <c r="K1540" s="82">
        <v>45323</v>
      </c>
      <c r="L1540" s="82">
        <v>45747</v>
      </c>
      <c r="M1540" s="211">
        <f t="shared" si="64"/>
        <v>60.571428571428569</v>
      </c>
      <c r="N1540" s="69">
        <v>1</v>
      </c>
      <c r="O1540" s="71" t="s">
        <v>2685</v>
      </c>
      <c r="P1540" s="51">
        <f t="shared" si="65"/>
        <v>1</v>
      </c>
      <c r="Q1540" s="66" t="str" cm="1">
        <f t="array" aca="1" ref="Q1540" ca="1">IF(ISNUMBER(P1540),IF(P1540=100%,"CUMPLIDA",IF(AND(ISNUMBER(L1540),ISNUMBER(INDIRECT("FECHA_"&amp;$B1540,1))), IF(L1540&lt;=INDIRECT("FECHA_"&amp;$B1540,1),"INCUMPLIDA","PROCESO"), "VERIFICAR FECHA")),"SIN VALOR AVANCE")</f>
        <v>CUMPLIDA</v>
      </c>
    </row>
    <row r="1541" spans="1:17" ht="75.75">
      <c r="A1541" s="75" t="s">
        <v>938</v>
      </c>
      <c r="B1541" s="61" t="s">
        <v>1793</v>
      </c>
      <c r="C1541" s="495"/>
      <c r="D1541" s="495"/>
      <c r="E1541" s="496"/>
      <c r="F1541" s="496" t="s">
        <v>2792</v>
      </c>
      <c r="G1541" s="63" t="s">
        <v>2430</v>
      </c>
      <c r="H1541" s="50" t="s">
        <v>2430</v>
      </c>
      <c r="I1541" s="50" t="s">
        <v>771</v>
      </c>
      <c r="J1541" s="74">
        <v>1</v>
      </c>
      <c r="K1541" s="82">
        <v>45231</v>
      </c>
      <c r="L1541" s="82">
        <v>45747</v>
      </c>
      <c r="M1541" s="211">
        <f t="shared" si="64"/>
        <v>73.714285714285708</v>
      </c>
      <c r="N1541" s="69">
        <v>1</v>
      </c>
      <c r="O1541" s="71" t="s">
        <v>2521</v>
      </c>
      <c r="P1541" s="51">
        <f t="shared" si="65"/>
        <v>1</v>
      </c>
      <c r="Q1541" s="66" t="str" cm="1">
        <f t="array" aca="1" ref="Q1541" ca="1">IF(ISNUMBER(P1541),IF(P1541=100%,"CUMPLIDA",IF(AND(ISNUMBER(L1541),ISNUMBER(INDIRECT("FECHA_"&amp;$B1541,1))), IF(L1541&lt;=INDIRECT("FECHA_"&amp;$B1541,1),"INCUMPLIDA","PROCESO"), "VERIFICAR FECHA")),"SIN VALOR AVANCE")</f>
        <v>CUMPLIDA</v>
      </c>
    </row>
    <row r="1542" spans="1:17" ht="225.75">
      <c r="A1542" s="75" t="s">
        <v>938</v>
      </c>
      <c r="B1542" s="61" t="s">
        <v>1793</v>
      </c>
      <c r="C1542" s="495"/>
      <c r="D1542" s="495"/>
      <c r="E1542" s="496"/>
      <c r="F1542" s="496" t="s">
        <v>2792</v>
      </c>
      <c r="G1542" s="63" t="s">
        <v>2431</v>
      </c>
      <c r="H1542" s="50" t="s">
        <v>2431</v>
      </c>
      <c r="I1542" s="50" t="s">
        <v>1073</v>
      </c>
      <c r="J1542" s="74">
        <v>1</v>
      </c>
      <c r="K1542" s="82">
        <v>45231</v>
      </c>
      <c r="L1542" s="82">
        <v>45808</v>
      </c>
      <c r="M1542" s="211">
        <f t="shared" si="64"/>
        <v>82.428571428571431</v>
      </c>
      <c r="N1542" s="69">
        <v>1</v>
      </c>
      <c r="O1542" s="71" t="s">
        <v>2684</v>
      </c>
      <c r="P1542" s="51">
        <f t="shared" si="65"/>
        <v>1</v>
      </c>
      <c r="Q1542" s="66" t="str" cm="1">
        <f t="array" aca="1" ref="Q1542" ca="1">IF(ISNUMBER(P1542),IF(P1542=100%,"CUMPLIDA",IF(AND(ISNUMBER(L1542),ISNUMBER(INDIRECT("FECHA_"&amp;$B1542,1))), IF(L1542&lt;=INDIRECT("FECHA_"&amp;$B1542,1),"INCUMPLIDA","PROCESO"), "VERIFICAR FECHA")),"SIN VALOR AVANCE")</f>
        <v>CUMPLIDA</v>
      </c>
    </row>
    <row r="1543" spans="1:17" ht="75.75">
      <c r="A1543" s="75" t="s">
        <v>938</v>
      </c>
      <c r="B1543" s="61" t="s">
        <v>1793</v>
      </c>
      <c r="C1543" s="495" t="s">
        <v>2672</v>
      </c>
      <c r="D1543" s="495" t="s">
        <v>2238</v>
      </c>
      <c r="E1543" s="496"/>
      <c r="F1543" s="496" t="s">
        <v>2792</v>
      </c>
      <c r="G1543" s="63" t="s">
        <v>169</v>
      </c>
      <c r="H1543" s="50" t="s">
        <v>775</v>
      </c>
      <c r="I1543" s="50" t="s">
        <v>776</v>
      </c>
      <c r="J1543" s="74">
        <v>12</v>
      </c>
      <c r="K1543" s="82">
        <v>46024</v>
      </c>
      <c r="L1543" s="82">
        <v>47118</v>
      </c>
      <c r="M1543" s="211">
        <f t="shared" si="64"/>
        <v>156.28571428571428</v>
      </c>
      <c r="N1543" s="69">
        <v>0</v>
      </c>
      <c r="O1543" s="71" t="s">
        <v>2521</v>
      </c>
      <c r="P1543" s="51">
        <f t="shared" si="65"/>
        <v>0</v>
      </c>
      <c r="Q1543" s="66" t="str" cm="1">
        <f t="array" aca="1" ref="Q1543" ca="1">IF(ISNUMBER(P1543),IF(P1543=100%,"CUMPLIDA",IF(AND(ISNUMBER(L1543),ISNUMBER(INDIRECT("FECHA_"&amp;$B1543,1))), IF(L1543&lt;=INDIRECT("FECHA_"&amp;$B1543,1),"INCUMPLIDA","PROCESO"), "VERIFICAR FECHA")),"SIN VALOR AVANCE")</f>
        <v>PROCESO</v>
      </c>
    </row>
    <row r="1544" spans="1:17" ht="150.75">
      <c r="A1544" s="75" t="s">
        <v>938</v>
      </c>
      <c r="B1544" s="61" t="s">
        <v>1793</v>
      </c>
      <c r="C1544" s="495" t="s">
        <v>2672</v>
      </c>
      <c r="D1544" s="495" t="s">
        <v>2238</v>
      </c>
      <c r="E1544" s="496"/>
      <c r="F1544" s="496" t="s">
        <v>2792</v>
      </c>
      <c r="G1544" s="63" t="s">
        <v>778</v>
      </c>
      <c r="H1544" s="50" t="s">
        <v>779</v>
      </c>
      <c r="I1544" s="50" t="s">
        <v>780</v>
      </c>
      <c r="J1544" s="74">
        <v>1</v>
      </c>
      <c r="K1544" s="82">
        <v>46024</v>
      </c>
      <c r="L1544" s="82">
        <v>47118</v>
      </c>
      <c r="M1544" s="211">
        <f t="shared" si="64"/>
        <v>156.28571428571428</v>
      </c>
      <c r="N1544" s="69">
        <v>0</v>
      </c>
      <c r="O1544" s="71" t="s">
        <v>2685</v>
      </c>
      <c r="P1544" s="51">
        <f t="shared" si="65"/>
        <v>0</v>
      </c>
      <c r="Q1544" s="66" t="str" cm="1">
        <f t="array" aca="1" ref="Q1544" ca="1">IF(ISNUMBER(P1544),IF(P1544=100%,"CUMPLIDA",IF(AND(ISNUMBER(L1544),ISNUMBER(INDIRECT("FECHA_"&amp;$B1544,1))), IF(L1544&lt;=INDIRECT("FECHA_"&amp;$B1544,1),"INCUMPLIDA","PROCESO"), "VERIFICAR FECHA")),"SIN VALOR AVANCE")</f>
        <v>PROCESO</v>
      </c>
    </row>
    <row r="1545" spans="1:17" ht="225.75">
      <c r="A1545" s="75" t="s">
        <v>938</v>
      </c>
      <c r="B1545" s="61" t="s">
        <v>1793</v>
      </c>
      <c r="C1545" s="495" t="s">
        <v>2672</v>
      </c>
      <c r="D1545" s="495" t="s">
        <v>2238</v>
      </c>
      <c r="E1545" s="496"/>
      <c r="F1545" s="496" t="s">
        <v>2792</v>
      </c>
      <c r="G1545" s="63" t="s">
        <v>781</v>
      </c>
      <c r="H1545" s="50" t="s">
        <v>782</v>
      </c>
      <c r="I1545" s="50" t="s">
        <v>813</v>
      </c>
      <c r="J1545" s="74">
        <v>2</v>
      </c>
      <c r="K1545" s="82">
        <v>46024</v>
      </c>
      <c r="L1545" s="82">
        <v>47118</v>
      </c>
      <c r="M1545" s="211">
        <f t="shared" si="64"/>
        <v>156.28571428571428</v>
      </c>
      <c r="N1545" s="69">
        <v>0</v>
      </c>
      <c r="O1545" s="71" t="s">
        <v>2684</v>
      </c>
      <c r="P1545" s="51">
        <f t="shared" si="65"/>
        <v>0</v>
      </c>
      <c r="Q1545" s="66" t="str" cm="1">
        <f t="array" aca="1" ref="Q1545" ca="1">IF(ISNUMBER(P1545),IF(P1545=100%,"CUMPLIDA",IF(AND(ISNUMBER(L1545),ISNUMBER(INDIRECT("FECHA_"&amp;$B1545,1))), IF(L1545&lt;=INDIRECT("FECHA_"&amp;$B1545,1),"INCUMPLIDA","PROCESO"), "VERIFICAR FECHA")),"SIN VALOR AVANCE")</f>
        <v>PROCESO</v>
      </c>
    </row>
    <row r="1546" spans="1:17" ht="105.75">
      <c r="A1546" s="75" t="s">
        <v>938</v>
      </c>
      <c r="B1546" s="61" t="s">
        <v>1793</v>
      </c>
      <c r="C1546" s="495" t="s">
        <v>2672</v>
      </c>
      <c r="D1546" s="495" t="s">
        <v>2238</v>
      </c>
      <c r="E1546" s="496"/>
      <c r="F1546" s="496" t="s">
        <v>2792</v>
      </c>
      <c r="G1546" s="63" t="s">
        <v>2686</v>
      </c>
      <c r="H1546" s="50" t="s">
        <v>2687</v>
      </c>
      <c r="I1546" s="50" t="s">
        <v>2688</v>
      </c>
      <c r="J1546" s="69">
        <v>1</v>
      </c>
      <c r="K1546" s="70">
        <v>44927</v>
      </c>
      <c r="L1546" s="70">
        <v>45016</v>
      </c>
      <c r="M1546" s="211">
        <f t="shared" si="64"/>
        <v>12.714285714285714</v>
      </c>
      <c r="N1546" s="69">
        <v>1</v>
      </c>
      <c r="O1546" s="50" t="s">
        <v>2794</v>
      </c>
      <c r="P1546" s="51">
        <f t="shared" si="65"/>
        <v>1</v>
      </c>
      <c r="Q1546" s="66" t="str" cm="1">
        <f t="array" aca="1" ref="Q1546" ca="1">IF(ISNUMBER(P1546),IF(P1546=100%,"CUMPLIDA",IF(AND(ISNUMBER(L1546),ISNUMBER(INDIRECT("FECHA_"&amp;$B1546,1))), IF(L1546&lt;=INDIRECT("FECHA_"&amp;$B1546,1),"INCUMPLIDA","PROCESO"), "VERIFICAR FECHA")),"SIN VALOR AVANCE")</f>
        <v>CUMPLIDA</v>
      </c>
    </row>
    <row r="1547" spans="1:17" ht="165.75">
      <c r="A1547" s="75" t="s">
        <v>938</v>
      </c>
      <c r="B1547" s="61" t="s">
        <v>1793</v>
      </c>
      <c r="C1547" s="495" t="s">
        <v>2672</v>
      </c>
      <c r="D1547" s="495" t="s">
        <v>2238</v>
      </c>
      <c r="E1547" s="496"/>
      <c r="F1547" s="496" t="s">
        <v>2792</v>
      </c>
      <c r="G1547" s="63" t="s">
        <v>2686</v>
      </c>
      <c r="H1547" s="50" t="s">
        <v>2727</v>
      </c>
      <c r="I1547" s="50" t="s">
        <v>2338</v>
      </c>
      <c r="J1547" s="69">
        <v>1</v>
      </c>
      <c r="K1547" s="70">
        <v>45017</v>
      </c>
      <c r="L1547" s="70">
        <v>45138</v>
      </c>
      <c r="M1547" s="211">
        <f t="shared" si="64"/>
        <v>17.285714285714285</v>
      </c>
      <c r="N1547" s="69">
        <v>1</v>
      </c>
      <c r="O1547" s="50" t="s">
        <v>2795</v>
      </c>
      <c r="P1547" s="51">
        <f t="shared" si="65"/>
        <v>1</v>
      </c>
      <c r="Q1547" s="66" t="str" cm="1">
        <f t="array" aca="1" ref="Q1547" ca="1">IF(ISNUMBER(P1547),IF(P1547=100%,"CUMPLIDA",IF(AND(ISNUMBER(L1547),ISNUMBER(INDIRECT("FECHA_"&amp;$B1547,1))), IF(L1547&lt;=INDIRECT("FECHA_"&amp;$B1547,1),"INCUMPLIDA","PROCESO"), "VERIFICAR FECHA")),"SIN VALOR AVANCE")</f>
        <v>CUMPLIDA</v>
      </c>
    </row>
    <row r="1548" spans="1:17" ht="105.75">
      <c r="A1548" s="75" t="s">
        <v>938</v>
      </c>
      <c r="B1548" s="61" t="s">
        <v>1793</v>
      </c>
      <c r="C1548" s="495" t="s">
        <v>2672</v>
      </c>
      <c r="D1548" s="495" t="s">
        <v>2238</v>
      </c>
      <c r="E1548" s="496"/>
      <c r="F1548" s="496" t="s">
        <v>2792</v>
      </c>
      <c r="G1548" s="63" t="s">
        <v>2796</v>
      </c>
      <c r="H1548" s="50" t="s">
        <v>2797</v>
      </c>
      <c r="I1548" s="50" t="s">
        <v>2338</v>
      </c>
      <c r="J1548" s="69">
        <v>1</v>
      </c>
      <c r="K1548" s="70">
        <v>44958</v>
      </c>
      <c r="L1548" s="70">
        <v>44985</v>
      </c>
      <c r="M1548" s="211">
        <f t="shared" si="64"/>
        <v>3.8571428571428572</v>
      </c>
      <c r="N1548" s="69">
        <v>1</v>
      </c>
      <c r="O1548" s="50" t="s">
        <v>2798</v>
      </c>
      <c r="P1548" s="51">
        <f t="shared" si="65"/>
        <v>1</v>
      </c>
      <c r="Q1548" s="66" t="str" cm="1">
        <f t="array" aca="1" ref="Q1548" ca="1">IF(ISNUMBER(P1548),IF(P1548=100%,"CUMPLIDA",IF(AND(ISNUMBER(L1548),ISNUMBER(INDIRECT("FECHA_"&amp;$B1548,1))), IF(L1548&lt;=INDIRECT("FECHA_"&amp;$B1548,1),"INCUMPLIDA","PROCESO"), "VERIFICAR FECHA")),"SIN VALOR AVANCE")</f>
        <v>CUMPLIDA</v>
      </c>
    </row>
    <row r="1549" spans="1:17" ht="105.75">
      <c r="A1549" s="75" t="s">
        <v>938</v>
      </c>
      <c r="B1549" s="61" t="s">
        <v>1793</v>
      </c>
      <c r="C1549" s="495" t="s">
        <v>2672</v>
      </c>
      <c r="D1549" s="495" t="s">
        <v>2238</v>
      </c>
      <c r="E1549" s="496"/>
      <c r="F1549" s="496" t="s">
        <v>2792</v>
      </c>
      <c r="G1549" s="63" t="s">
        <v>2799</v>
      </c>
      <c r="H1549" s="50" t="s">
        <v>2800</v>
      </c>
      <c r="I1549" s="50" t="s">
        <v>2801</v>
      </c>
      <c r="J1549" s="69">
        <v>1</v>
      </c>
      <c r="K1549" s="70">
        <v>44986</v>
      </c>
      <c r="L1549" s="70">
        <v>45015</v>
      </c>
      <c r="M1549" s="211">
        <f t="shared" si="64"/>
        <v>4.1428571428571432</v>
      </c>
      <c r="N1549" s="69">
        <v>1</v>
      </c>
      <c r="O1549" s="50" t="s">
        <v>2731</v>
      </c>
      <c r="P1549" s="51">
        <f t="shared" si="65"/>
        <v>1</v>
      </c>
      <c r="Q1549" s="66" t="str" cm="1">
        <f t="array" aca="1" ref="Q1549" ca="1">IF(ISNUMBER(P1549),IF(P1549=100%,"CUMPLIDA",IF(AND(ISNUMBER(L1549),ISNUMBER(INDIRECT("FECHA_"&amp;$B1549,1))), IF(L1549&lt;=INDIRECT("FECHA_"&amp;$B1549,1),"INCUMPLIDA","PROCESO"), "VERIFICAR FECHA")),"SIN VALOR AVANCE")</f>
        <v>CUMPLIDA</v>
      </c>
    </row>
    <row r="1550" spans="1:17" ht="165.75">
      <c r="A1550" s="75" t="s">
        <v>938</v>
      </c>
      <c r="B1550" s="61" t="s">
        <v>1793</v>
      </c>
      <c r="C1550" s="495" t="s">
        <v>2672</v>
      </c>
      <c r="D1550" s="495" t="s">
        <v>2238</v>
      </c>
      <c r="E1550" s="496" t="s">
        <v>2802</v>
      </c>
      <c r="F1550" s="496" t="s">
        <v>2803</v>
      </c>
      <c r="G1550" s="63" t="s">
        <v>2724</v>
      </c>
      <c r="H1550" s="50" t="s">
        <v>2680</v>
      </c>
      <c r="I1550" s="50" t="s">
        <v>2681</v>
      </c>
      <c r="J1550" s="69">
        <v>3</v>
      </c>
      <c r="K1550" s="70">
        <v>44958</v>
      </c>
      <c r="L1550" s="70">
        <v>45323</v>
      </c>
      <c r="M1550" s="211">
        <f t="shared" si="64"/>
        <v>52.142857142857146</v>
      </c>
      <c r="N1550" s="69">
        <v>3</v>
      </c>
      <c r="O1550" s="50" t="s">
        <v>2804</v>
      </c>
      <c r="P1550" s="51">
        <f t="shared" si="65"/>
        <v>1</v>
      </c>
      <c r="Q1550" s="66" t="str" cm="1">
        <f t="array" aca="1" ref="Q1550" ca="1">IF(ISNUMBER(P1550),IF(P1550=100%,"CUMPLIDA",IF(AND(ISNUMBER(L1550),ISNUMBER(INDIRECT("FECHA_"&amp;$B1550,1))), IF(L1550&lt;=INDIRECT("FECHA_"&amp;$B1550,1),"INCUMPLIDA","PROCESO"), "VERIFICAR FECHA")),"SIN VALOR AVANCE")</f>
        <v>CUMPLIDA</v>
      </c>
    </row>
    <row r="1551" spans="1:17" ht="75.75">
      <c r="A1551" s="75" t="s">
        <v>938</v>
      </c>
      <c r="B1551" s="61" t="s">
        <v>1793</v>
      </c>
      <c r="C1551" s="495" t="s">
        <v>2672</v>
      </c>
      <c r="D1551" s="495" t="s">
        <v>2238</v>
      </c>
      <c r="E1551" s="496"/>
      <c r="F1551" s="496" t="s">
        <v>2803</v>
      </c>
      <c r="G1551" s="496" t="s">
        <v>2683</v>
      </c>
      <c r="H1551" s="76" t="s">
        <v>944</v>
      </c>
      <c r="I1551" s="50" t="s">
        <v>945</v>
      </c>
      <c r="J1551" s="69">
        <v>1</v>
      </c>
      <c r="K1551" s="70">
        <v>45231</v>
      </c>
      <c r="L1551" s="70">
        <v>45504</v>
      </c>
      <c r="M1551" s="211">
        <f t="shared" si="64"/>
        <v>39</v>
      </c>
      <c r="N1551" s="69">
        <v>1</v>
      </c>
      <c r="O1551" s="71" t="s">
        <v>2426</v>
      </c>
      <c r="P1551" s="51">
        <f t="shared" si="65"/>
        <v>1</v>
      </c>
      <c r="Q1551" s="66" t="str" cm="1">
        <f t="array" aca="1" ref="Q1551" ca="1">IF(ISNUMBER(P1551),IF(P1551=100%,"CUMPLIDA",IF(AND(ISNUMBER(L1551),ISNUMBER(INDIRECT("FECHA_"&amp;$B1551,1))), IF(L1551&lt;=INDIRECT("FECHA_"&amp;$B1551,1),"INCUMPLIDA","PROCESO"), "VERIFICAR FECHA")),"SIN VALOR AVANCE")</f>
        <v>CUMPLIDA</v>
      </c>
    </row>
    <row r="1552" spans="1:17" ht="210.75">
      <c r="A1552" s="75" t="s">
        <v>938</v>
      </c>
      <c r="B1552" s="61" t="s">
        <v>1793</v>
      </c>
      <c r="C1552" s="495"/>
      <c r="D1552" s="495"/>
      <c r="E1552" s="496"/>
      <c r="F1552" s="496" t="s">
        <v>2803</v>
      </c>
      <c r="G1552" s="496"/>
      <c r="H1552" s="76" t="s">
        <v>947</v>
      </c>
      <c r="I1552" s="50" t="s">
        <v>948</v>
      </c>
      <c r="J1552" s="69">
        <v>1</v>
      </c>
      <c r="K1552" s="70">
        <v>45231</v>
      </c>
      <c r="L1552" s="70">
        <v>45504</v>
      </c>
      <c r="M1552" s="211">
        <f t="shared" si="64"/>
        <v>39</v>
      </c>
      <c r="N1552" s="69">
        <v>1</v>
      </c>
      <c r="O1552" s="71" t="s">
        <v>2805</v>
      </c>
      <c r="P1552" s="51">
        <f t="shared" si="65"/>
        <v>1</v>
      </c>
      <c r="Q1552" s="66" t="str" cm="1">
        <f t="array" aca="1" ref="Q1552" ca="1">IF(ISNUMBER(P1552),IF(P1552=100%,"CUMPLIDA",IF(AND(ISNUMBER(L1552),ISNUMBER(INDIRECT("FECHA_"&amp;$B1552,1))), IF(L1552&lt;=INDIRECT("FECHA_"&amp;$B1552,1),"INCUMPLIDA","PROCESO"), "VERIFICAR FECHA")),"SIN VALOR AVANCE")</f>
        <v>CUMPLIDA</v>
      </c>
    </row>
    <row r="1553" spans="1:17" ht="150.75">
      <c r="A1553" s="75" t="s">
        <v>938</v>
      </c>
      <c r="B1553" s="61" t="s">
        <v>1793</v>
      </c>
      <c r="C1553" s="495"/>
      <c r="D1553" s="495"/>
      <c r="E1553" s="496"/>
      <c r="F1553" s="496" t="s">
        <v>2803</v>
      </c>
      <c r="G1553" s="63" t="s">
        <v>950</v>
      </c>
      <c r="H1553" s="50" t="s">
        <v>760</v>
      </c>
      <c r="I1553" s="50" t="s">
        <v>761</v>
      </c>
      <c r="J1553" s="74">
        <v>1</v>
      </c>
      <c r="K1553" s="82">
        <v>45323</v>
      </c>
      <c r="L1553" s="82">
        <v>45747</v>
      </c>
      <c r="M1553" s="211">
        <f t="shared" si="64"/>
        <v>60.571428571428569</v>
      </c>
      <c r="N1553" s="69">
        <v>1</v>
      </c>
      <c r="O1553" s="71" t="s">
        <v>2685</v>
      </c>
      <c r="P1553" s="51">
        <f t="shared" si="65"/>
        <v>1</v>
      </c>
      <c r="Q1553" s="66" t="str" cm="1">
        <f t="array" aca="1" ref="Q1553" ca="1">IF(ISNUMBER(P1553),IF(P1553=100%,"CUMPLIDA",IF(AND(ISNUMBER(L1553),ISNUMBER(INDIRECT("FECHA_"&amp;$B1553,1))), IF(L1553&lt;=INDIRECT("FECHA_"&amp;$B1553,1),"INCUMPLIDA","PROCESO"), "VERIFICAR FECHA")),"SIN VALOR AVANCE")</f>
        <v>CUMPLIDA</v>
      </c>
    </row>
    <row r="1554" spans="1:17" ht="75.75">
      <c r="A1554" s="75" t="s">
        <v>938</v>
      </c>
      <c r="B1554" s="61" t="s">
        <v>1793</v>
      </c>
      <c r="C1554" s="495"/>
      <c r="D1554" s="495"/>
      <c r="E1554" s="496"/>
      <c r="F1554" s="496" t="s">
        <v>2803</v>
      </c>
      <c r="G1554" s="63" t="s">
        <v>804</v>
      </c>
      <c r="H1554" s="50" t="s">
        <v>804</v>
      </c>
      <c r="I1554" s="50" t="s">
        <v>805</v>
      </c>
      <c r="J1554" s="74">
        <v>1</v>
      </c>
      <c r="K1554" s="82">
        <v>45323</v>
      </c>
      <c r="L1554" s="82">
        <v>45747</v>
      </c>
      <c r="M1554" s="211">
        <f t="shared" si="64"/>
        <v>60.571428571428569</v>
      </c>
      <c r="N1554" s="69">
        <v>1</v>
      </c>
      <c r="O1554" s="71" t="s">
        <v>2521</v>
      </c>
      <c r="P1554" s="51">
        <f t="shared" si="65"/>
        <v>1</v>
      </c>
      <c r="Q1554" s="66" t="str" cm="1">
        <f t="array" aca="1" ref="Q1554" ca="1">IF(ISNUMBER(P1554),IF(P1554=100%,"CUMPLIDA",IF(AND(ISNUMBER(L1554),ISNUMBER(INDIRECT("FECHA_"&amp;$B1554,1))), IF(L1554&lt;=INDIRECT("FECHA_"&amp;$B1554,1),"INCUMPLIDA","PROCESO"), "VERIFICAR FECHA")),"SIN VALOR AVANCE")</f>
        <v>CUMPLIDA</v>
      </c>
    </row>
    <row r="1555" spans="1:17" ht="75.75">
      <c r="A1555" s="75" t="s">
        <v>938</v>
      </c>
      <c r="B1555" s="61" t="s">
        <v>1793</v>
      </c>
      <c r="C1555" s="495" t="s">
        <v>2672</v>
      </c>
      <c r="D1555" s="495" t="s">
        <v>2238</v>
      </c>
      <c r="E1555" s="496"/>
      <c r="F1555" s="496" t="s">
        <v>2803</v>
      </c>
      <c r="G1555" s="63" t="s">
        <v>766</v>
      </c>
      <c r="H1555" s="50" t="s">
        <v>767</v>
      </c>
      <c r="I1555" s="50" t="s">
        <v>768</v>
      </c>
      <c r="J1555" s="74">
        <v>1</v>
      </c>
      <c r="K1555" s="82">
        <v>45231</v>
      </c>
      <c r="L1555" s="82">
        <v>45747</v>
      </c>
      <c r="M1555" s="211">
        <f t="shared" si="64"/>
        <v>73.714285714285708</v>
      </c>
      <c r="N1555" s="69">
        <v>1</v>
      </c>
      <c r="O1555" s="71" t="s">
        <v>2521</v>
      </c>
      <c r="P1555" s="51">
        <f t="shared" si="65"/>
        <v>1</v>
      </c>
      <c r="Q1555" s="66" t="str" cm="1">
        <f t="array" aca="1" ref="Q1555" ca="1">IF(ISNUMBER(P1555),IF(P1555=100%,"CUMPLIDA",IF(AND(ISNUMBER(L1555),ISNUMBER(INDIRECT("FECHA_"&amp;$B1555,1))), IF(L1555&lt;=INDIRECT("FECHA_"&amp;$B1555,1),"INCUMPLIDA","PROCESO"), "VERIFICAR FECHA")),"SIN VALOR AVANCE")</f>
        <v>CUMPLIDA</v>
      </c>
    </row>
    <row r="1556" spans="1:17" ht="150.75">
      <c r="A1556" s="75" t="s">
        <v>938</v>
      </c>
      <c r="B1556" s="61" t="s">
        <v>1793</v>
      </c>
      <c r="C1556" s="495" t="s">
        <v>2672</v>
      </c>
      <c r="D1556" s="495" t="s">
        <v>2238</v>
      </c>
      <c r="E1556" s="496"/>
      <c r="F1556" s="496" t="s">
        <v>2803</v>
      </c>
      <c r="G1556" s="63" t="s">
        <v>769</v>
      </c>
      <c r="H1556" s="50" t="s">
        <v>769</v>
      </c>
      <c r="I1556" s="50" t="s">
        <v>2344</v>
      </c>
      <c r="J1556" s="74">
        <v>1</v>
      </c>
      <c r="K1556" s="82">
        <v>45323</v>
      </c>
      <c r="L1556" s="82">
        <v>45747</v>
      </c>
      <c r="M1556" s="211">
        <f t="shared" ref="M1556:M1619" si="66">(L1556-K1556)/7</f>
        <v>60.571428571428569</v>
      </c>
      <c r="N1556" s="69">
        <v>1</v>
      </c>
      <c r="O1556" s="71" t="s">
        <v>2685</v>
      </c>
      <c r="P1556" s="51">
        <f t="shared" si="65"/>
        <v>1</v>
      </c>
      <c r="Q1556" s="66" t="str" cm="1">
        <f t="array" aca="1" ref="Q1556" ca="1">IF(ISNUMBER(P1556),IF(P1556=100%,"CUMPLIDA",IF(AND(ISNUMBER(L1556),ISNUMBER(INDIRECT("FECHA_"&amp;$B1556,1))), IF(L1556&lt;=INDIRECT("FECHA_"&amp;$B1556,1),"INCUMPLIDA","PROCESO"), "VERIFICAR FECHA")),"SIN VALOR AVANCE")</f>
        <v>CUMPLIDA</v>
      </c>
    </row>
    <row r="1557" spans="1:17" ht="75.75">
      <c r="A1557" s="75" t="s">
        <v>938</v>
      </c>
      <c r="B1557" s="61" t="s">
        <v>1793</v>
      </c>
      <c r="C1557" s="495"/>
      <c r="D1557" s="495"/>
      <c r="E1557" s="496"/>
      <c r="F1557" s="496" t="s">
        <v>2803</v>
      </c>
      <c r="G1557" s="63" t="s">
        <v>2430</v>
      </c>
      <c r="H1557" s="50" t="s">
        <v>2430</v>
      </c>
      <c r="I1557" s="50" t="s">
        <v>771</v>
      </c>
      <c r="J1557" s="74">
        <v>1</v>
      </c>
      <c r="K1557" s="82">
        <v>45231</v>
      </c>
      <c r="L1557" s="82">
        <v>45747</v>
      </c>
      <c r="M1557" s="211">
        <f t="shared" si="66"/>
        <v>73.714285714285708</v>
      </c>
      <c r="N1557" s="69">
        <v>1</v>
      </c>
      <c r="O1557" s="71" t="s">
        <v>2521</v>
      </c>
      <c r="P1557" s="51">
        <f t="shared" si="65"/>
        <v>1</v>
      </c>
      <c r="Q1557" s="66" t="str" cm="1">
        <f t="array" aca="1" ref="Q1557" ca="1">IF(ISNUMBER(P1557),IF(P1557=100%,"CUMPLIDA",IF(AND(ISNUMBER(L1557),ISNUMBER(INDIRECT("FECHA_"&amp;$B1557,1))), IF(L1557&lt;=INDIRECT("FECHA_"&amp;$B1557,1),"INCUMPLIDA","PROCESO"), "VERIFICAR FECHA")),"SIN VALOR AVANCE")</f>
        <v>CUMPLIDA</v>
      </c>
    </row>
    <row r="1558" spans="1:17" ht="210.75">
      <c r="A1558" s="75" t="s">
        <v>938</v>
      </c>
      <c r="B1558" s="61" t="s">
        <v>1793</v>
      </c>
      <c r="C1558" s="495"/>
      <c r="D1558" s="495"/>
      <c r="E1558" s="496"/>
      <c r="F1558" s="496" t="s">
        <v>2803</v>
      </c>
      <c r="G1558" s="63" t="s">
        <v>2431</v>
      </c>
      <c r="H1558" s="50" t="s">
        <v>2431</v>
      </c>
      <c r="I1558" s="50" t="s">
        <v>1073</v>
      </c>
      <c r="J1558" s="74">
        <v>1</v>
      </c>
      <c r="K1558" s="82">
        <v>45231</v>
      </c>
      <c r="L1558" s="82">
        <v>45808</v>
      </c>
      <c r="M1558" s="211">
        <f t="shared" si="66"/>
        <v>82.428571428571431</v>
      </c>
      <c r="N1558" s="69">
        <v>1</v>
      </c>
      <c r="O1558" s="71" t="s">
        <v>2805</v>
      </c>
      <c r="P1558" s="51">
        <f t="shared" si="65"/>
        <v>1</v>
      </c>
      <c r="Q1558" s="66" t="str" cm="1">
        <f t="array" aca="1" ref="Q1558" ca="1">IF(ISNUMBER(P1558),IF(P1558=100%,"CUMPLIDA",IF(AND(ISNUMBER(L1558),ISNUMBER(INDIRECT("FECHA_"&amp;$B1558,1))), IF(L1558&lt;=INDIRECT("FECHA_"&amp;$B1558,1),"INCUMPLIDA","PROCESO"), "VERIFICAR FECHA")),"SIN VALOR AVANCE")</f>
        <v>CUMPLIDA</v>
      </c>
    </row>
    <row r="1559" spans="1:17" ht="75.75">
      <c r="A1559" s="75" t="s">
        <v>938</v>
      </c>
      <c r="B1559" s="61" t="s">
        <v>1793</v>
      </c>
      <c r="C1559" s="495"/>
      <c r="D1559" s="495"/>
      <c r="E1559" s="496"/>
      <c r="F1559" s="496" t="s">
        <v>2803</v>
      </c>
      <c r="G1559" s="63" t="s">
        <v>169</v>
      </c>
      <c r="H1559" s="50" t="s">
        <v>775</v>
      </c>
      <c r="I1559" s="50" t="s">
        <v>776</v>
      </c>
      <c r="J1559" s="74">
        <v>12</v>
      </c>
      <c r="K1559" s="82">
        <v>46024</v>
      </c>
      <c r="L1559" s="82">
        <v>47118</v>
      </c>
      <c r="M1559" s="211">
        <f t="shared" si="66"/>
        <v>156.28571428571428</v>
      </c>
      <c r="N1559" s="69">
        <v>0</v>
      </c>
      <c r="O1559" s="71" t="s">
        <v>2521</v>
      </c>
      <c r="P1559" s="51">
        <f t="shared" si="65"/>
        <v>0</v>
      </c>
      <c r="Q1559" s="66" t="str" cm="1">
        <f t="array" aca="1" ref="Q1559" ca="1">IF(ISNUMBER(P1559),IF(P1559=100%,"CUMPLIDA",IF(AND(ISNUMBER(L1559),ISNUMBER(INDIRECT("FECHA_"&amp;$B1559,1))), IF(L1559&lt;=INDIRECT("FECHA_"&amp;$B1559,1),"INCUMPLIDA","PROCESO"), "VERIFICAR FECHA")),"SIN VALOR AVANCE")</f>
        <v>PROCESO</v>
      </c>
    </row>
    <row r="1560" spans="1:17" ht="150.75">
      <c r="A1560" s="75" t="s">
        <v>938</v>
      </c>
      <c r="B1560" s="61" t="s">
        <v>1793</v>
      </c>
      <c r="C1560" s="495"/>
      <c r="D1560" s="495"/>
      <c r="E1560" s="496"/>
      <c r="F1560" s="496" t="s">
        <v>2803</v>
      </c>
      <c r="G1560" s="63" t="s">
        <v>778</v>
      </c>
      <c r="H1560" s="50" t="s">
        <v>779</v>
      </c>
      <c r="I1560" s="50" t="s">
        <v>780</v>
      </c>
      <c r="J1560" s="74">
        <v>1</v>
      </c>
      <c r="K1560" s="82">
        <v>46024</v>
      </c>
      <c r="L1560" s="82">
        <v>47118</v>
      </c>
      <c r="M1560" s="211">
        <f t="shared" si="66"/>
        <v>156.28571428571428</v>
      </c>
      <c r="N1560" s="69">
        <v>0</v>
      </c>
      <c r="O1560" s="71" t="s">
        <v>2685</v>
      </c>
      <c r="P1560" s="51">
        <f t="shared" si="65"/>
        <v>0</v>
      </c>
      <c r="Q1560" s="66" t="str" cm="1">
        <f t="array" aca="1" ref="Q1560" ca="1">IF(ISNUMBER(P1560),IF(P1560=100%,"CUMPLIDA",IF(AND(ISNUMBER(L1560),ISNUMBER(INDIRECT("FECHA_"&amp;$B1560,1))), IF(L1560&lt;=INDIRECT("FECHA_"&amp;$B1560,1),"INCUMPLIDA","PROCESO"), "VERIFICAR FECHA")),"SIN VALOR AVANCE")</f>
        <v>PROCESO</v>
      </c>
    </row>
    <row r="1561" spans="1:17" ht="210.75">
      <c r="A1561" s="75" t="s">
        <v>938</v>
      </c>
      <c r="B1561" s="61" t="s">
        <v>1793</v>
      </c>
      <c r="C1561" s="495"/>
      <c r="D1561" s="495"/>
      <c r="E1561" s="496"/>
      <c r="F1561" s="496" t="s">
        <v>2803</v>
      </c>
      <c r="G1561" s="63" t="s">
        <v>781</v>
      </c>
      <c r="H1561" s="50" t="s">
        <v>782</v>
      </c>
      <c r="I1561" s="50" t="s">
        <v>813</v>
      </c>
      <c r="J1561" s="74">
        <v>2</v>
      </c>
      <c r="K1561" s="82">
        <v>46024</v>
      </c>
      <c r="L1561" s="82">
        <v>47118</v>
      </c>
      <c r="M1561" s="211">
        <f t="shared" si="66"/>
        <v>156.28571428571428</v>
      </c>
      <c r="N1561" s="69">
        <v>0</v>
      </c>
      <c r="O1561" s="71" t="s">
        <v>2805</v>
      </c>
      <c r="P1561" s="51">
        <f t="shared" si="65"/>
        <v>0</v>
      </c>
      <c r="Q1561" s="66" t="str" cm="1">
        <f t="array" aca="1" ref="Q1561" ca="1">IF(ISNUMBER(P1561),IF(P1561=100%,"CUMPLIDA",IF(AND(ISNUMBER(L1561),ISNUMBER(INDIRECT("FECHA_"&amp;$B1561,1))), IF(L1561&lt;=INDIRECT("FECHA_"&amp;$B1561,1),"INCUMPLIDA","PROCESO"), "VERIFICAR FECHA")),"SIN VALOR AVANCE")</f>
        <v>PROCESO</v>
      </c>
    </row>
    <row r="1562" spans="1:17" ht="105.75">
      <c r="A1562" s="75" t="s">
        <v>938</v>
      </c>
      <c r="B1562" s="61" t="s">
        <v>1793</v>
      </c>
      <c r="C1562" s="495" t="s">
        <v>2672</v>
      </c>
      <c r="D1562" s="495" t="s">
        <v>2238</v>
      </c>
      <c r="E1562" s="496"/>
      <c r="F1562" s="496" t="s">
        <v>2803</v>
      </c>
      <c r="G1562" s="63" t="s">
        <v>2686</v>
      </c>
      <c r="H1562" s="50" t="s">
        <v>2687</v>
      </c>
      <c r="I1562" s="50" t="s">
        <v>2688</v>
      </c>
      <c r="J1562" s="69">
        <v>1</v>
      </c>
      <c r="K1562" s="70">
        <v>44927</v>
      </c>
      <c r="L1562" s="70">
        <v>45016</v>
      </c>
      <c r="M1562" s="211">
        <f t="shared" si="66"/>
        <v>12.714285714285714</v>
      </c>
      <c r="N1562" s="69">
        <v>1</v>
      </c>
      <c r="O1562" s="50" t="s">
        <v>2806</v>
      </c>
      <c r="P1562" s="51">
        <f t="shared" si="65"/>
        <v>1</v>
      </c>
      <c r="Q1562" s="66" t="str" cm="1">
        <f t="array" aca="1" ref="Q1562" ca="1">IF(ISNUMBER(P1562),IF(P1562=100%,"CUMPLIDA",IF(AND(ISNUMBER(L1562),ISNUMBER(INDIRECT("FECHA_"&amp;$B1562,1))), IF(L1562&lt;=INDIRECT("FECHA_"&amp;$B1562,1),"INCUMPLIDA","PROCESO"), "VERIFICAR FECHA")),"SIN VALOR AVANCE")</f>
        <v>CUMPLIDA</v>
      </c>
    </row>
    <row r="1563" spans="1:17" ht="165.75">
      <c r="A1563" s="75" t="s">
        <v>938</v>
      </c>
      <c r="B1563" s="61" t="s">
        <v>1793</v>
      </c>
      <c r="C1563" s="495" t="s">
        <v>2672</v>
      </c>
      <c r="D1563" s="495" t="s">
        <v>2238</v>
      </c>
      <c r="E1563" s="496"/>
      <c r="F1563" s="496" t="s">
        <v>2803</v>
      </c>
      <c r="G1563" s="63" t="s">
        <v>2686</v>
      </c>
      <c r="H1563" s="50" t="s">
        <v>2727</v>
      </c>
      <c r="I1563" s="50" t="s">
        <v>2338</v>
      </c>
      <c r="J1563" s="69">
        <v>1</v>
      </c>
      <c r="K1563" s="70">
        <v>45017</v>
      </c>
      <c r="L1563" s="70">
        <v>45138</v>
      </c>
      <c r="M1563" s="211">
        <f t="shared" si="66"/>
        <v>17.285714285714285</v>
      </c>
      <c r="N1563" s="69">
        <v>1</v>
      </c>
      <c r="O1563" s="50" t="s">
        <v>2795</v>
      </c>
      <c r="P1563" s="51">
        <f t="shared" si="65"/>
        <v>1</v>
      </c>
      <c r="Q1563" s="66" t="str" cm="1">
        <f t="array" aca="1" ref="Q1563" ca="1">IF(ISNUMBER(P1563),IF(P1563=100%,"CUMPLIDA",IF(AND(ISNUMBER(L1563),ISNUMBER(INDIRECT("FECHA_"&amp;$B1563,1))), IF(L1563&lt;=INDIRECT("FECHA_"&amp;$B1563,1),"INCUMPLIDA","PROCESO"), "VERIFICAR FECHA")),"SIN VALOR AVANCE")</f>
        <v>CUMPLIDA</v>
      </c>
    </row>
    <row r="1564" spans="1:17" ht="105.75">
      <c r="A1564" s="75" t="s">
        <v>938</v>
      </c>
      <c r="B1564" s="61" t="s">
        <v>1793</v>
      </c>
      <c r="C1564" s="495" t="s">
        <v>2672</v>
      </c>
      <c r="D1564" s="495" t="s">
        <v>2238</v>
      </c>
      <c r="E1564" s="496"/>
      <c r="F1564" s="496" t="s">
        <v>2803</v>
      </c>
      <c r="G1564" s="63" t="s">
        <v>2807</v>
      </c>
      <c r="H1564" s="50" t="s">
        <v>2808</v>
      </c>
      <c r="I1564" s="50" t="s">
        <v>2338</v>
      </c>
      <c r="J1564" s="69">
        <v>1</v>
      </c>
      <c r="K1564" s="70">
        <v>44958</v>
      </c>
      <c r="L1564" s="70">
        <v>45016</v>
      </c>
      <c r="M1564" s="211">
        <f t="shared" si="66"/>
        <v>8.2857142857142865</v>
      </c>
      <c r="N1564" s="69">
        <v>1</v>
      </c>
      <c r="O1564" s="50" t="s">
        <v>2689</v>
      </c>
      <c r="P1564" s="51">
        <f t="shared" si="65"/>
        <v>1</v>
      </c>
      <c r="Q1564" s="66" t="str" cm="1">
        <f t="array" aca="1" ref="Q1564" ca="1">IF(ISNUMBER(P1564),IF(P1564=100%,"CUMPLIDA",IF(AND(ISNUMBER(L1564),ISNUMBER(INDIRECT("FECHA_"&amp;$B1564,1))), IF(L1564&lt;=INDIRECT("FECHA_"&amp;$B1564,1),"INCUMPLIDA","PROCESO"), "VERIFICAR FECHA")),"SIN VALOR AVANCE")</f>
        <v>CUMPLIDA</v>
      </c>
    </row>
    <row r="1565" spans="1:17" ht="105.75">
      <c r="A1565" s="75" t="s">
        <v>938</v>
      </c>
      <c r="B1565" s="61" t="s">
        <v>1793</v>
      </c>
      <c r="C1565" s="495" t="s">
        <v>2672</v>
      </c>
      <c r="D1565" s="495" t="s">
        <v>2238</v>
      </c>
      <c r="E1565" s="496"/>
      <c r="F1565" s="496" t="s">
        <v>2803</v>
      </c>
      <c r="G1565" s="63" t="s">
        <v>2809</v>
      </c>
      <c r="H1565" s="50" t="s">
        <v>2810</v>
      </c>
      <c r="I1565" s="50" t="s">
        <v>2338</v>
      </c>
      <c r="J1565" s="69">
        <v>1</v>
      </c>
      <c r="K1565" s="70">
        <v>44958</v>
      </c>
      <c r="L1565" s="70">
        <v>44985</v>
      </c>
      <c r="M1565" s="211">
        <f t="shared" si="66"/>
        <v>3.8571428571428572</v>
      </c>
      <c r="N1565" s="69">
        <v>1</v>
      </c>
      <c r="O1565" s="50" t="s">
        <v>2794</v>
      </c>
      <c r="P1565" s="51">
        <f t="shared" si="65"/>
        <v>1</v>
      </c>
      <c r="Q1565" s="66" t="str" cm="1">
        <f t="array" aca="1" ref="Q1565" ca="1">IF(ISNUMBER(P1565),IF(P1565=100%,"CUMPLIDA",IF(AND(ISNUMBER(L1565),ISNUMBER(INDIRECT("FECHA_"&amp;$B1565,1))), IF(L1565&lt;=INDIRECT("FECHA_"&amp;$B1565,1),"INCUMPLIDA","PROCESO"), "VERIFICAR FECHA")),"SIN VALOR AVANCE")</f>
        <v>CUMPLIDA</v>
      </c>
    </row>
    <row r="1566" spans="1:17" ht="105.75">
      <c r="A1566" s="75" t="s">
        <v>938</v>
      </c>
      <c r="B1566" s="61" t="s">
        <v>1793</v>
      </c>
      <c r="C1566" s="495" t="s">
        <v>2672</v>
      </c>
      <c r="D1566" s="495" t="s">
        <v>2238</v>
      </c>
      <c r="E1566" s="496"/>
      <c r="F1566" s="496" t="s">
        <v>2803</v>
      </c>
      <c r="G1566" s="63" t="s">
        <v>2811</v>
      </c>
      <c r="H1566" s="50" t="s">
        <v>2812</v>
      </c>
      <c r="I1566" s="50" t="s">
        <v>2338</v>
      </c>
      <c r="J1566" s="69">
        <v>12</v>
      </c>
      <c r="K1566" s="70">
        <v>44958</v>
      </c>
      <c r="L1566" s="70">
        <v>45323</v>
      </c>
      <c r="M1566" s="211">
        <f t="shared" si="66"/>
        <v>52.142857142857146</v>
      </c>
      <c r="N1566" s="69">
        <v>12</v>
      </c>
      <c r="O1566" s="50" t="s">
        <v>2731</v>
      </c>
      <c r="P1566" s="51">
        <f t="shared" si="65"/>
        <v>1</v>
      </c>
      <c r="Q1566" s="66" t="str" cm="1">
        <f t="array" aca="1" ref="Q1566" ca="1">IF(ISNUMBER(P1566),IF(P1566=100%,"CUMPLIDA",IF(AND(ISNUMBER(L1566),ISNUMBER(INDIRECT("FECHA_"&amp;$B1566,1))), IF(L1566&lt;=INDIRECT("FECHA_"&amp;$B1566,1),"INCUMPLIDA","PROCESO"), "VERIFICAR FECHA")),"SIN VALOR AVANCE")</f>
        <v>CUMPLIDA</v>
      </c>
    </row>
    <row r="1567" spans="1:17" ht="105.75">
      <c r="A1567" s="75" t="s">
        <v>938</v>
      </c>
      <c r="B1567" s="61" t="s">
        <v>1793</v>
      </c>
      <c r="C1567" s="495" t="s">
        <v>2672</v>
      </c>
      <c r="D1567" s="495" t="s">
        <v>2238</v>
      </c>
      <c r="E1567" s="496"/>
      <c r="F1567" s="496" t="s">
        <v>2803</v>
      </c>
      <c r="G1567" s="63" t="s">
        <v>2813</v>
      </c>
      <c r="H1567" s="50" t="s">
        <v>2814</v>
      </c>
      <c r="I1567" s="50" t="s">
        <v>2338</v>
      </c>
      <c r="J1567" s="69">
        <v>4</v>
      </c>
      <c r="K1567" s="70">
        <v>44958</v>
      </c>
      <c r="L1567" s="70">
        <v>45323</v>
      </c>
      <c r="M1567" s="211">
        <f t="shared" si="66"/>
        <v>52.142857142857146</v>
      </c>
      <c r="N1567" s="69">
        <v>4</v>
      </c>
      <c r="O1567" s="50" t="s">
        <v>2731</v>
      </c>
      <c r="P1567" s="51">
        <f t="shared" si="65"/>
        <v>1</v>
      </c>
      <c r="Q1567" s="66" t="str" cm="1">
        <f t="array" aca="1" ref="Q1567" ca="1">IF(ISNUMBER(P1567),IF(P1567=100%,"CUMPLIDA",IF(AND(ISNUMBER(L1567),ISNUMBER(INDIRECT("FECHA_"&amp;$B1567,1))), IF(L1567&lt;=INDIRECT("FECHA_"&amp;$B1567,1),"INCUMPLIDA","PROCESO"), "VERIFICAR FECHA")),"SIN VALOR AVANCE")</f>
        <v>CUMPLIDA</v>
      </c>
    </row>
    <row r="1568" spans="1:17" ht="165.75">
      <c r="A1568" s="75" t="s">
        <v>938</v>
      </c>
      <c r="B1568" s="61" t="s">
        <v>1793</v>
      </c>
      <c r="C1568" s="495" t="s">
        <v>2672</v>
      </c>
      <c r="D1568" s="495" t="s">
        <v>2238</v>
      </c>
      <c r="E1568" s="496" t="s">
        <v>2815</v>
      </c>
      <c r="F1568" s="496" t="s">
        <v>2816</v>
      </c>
      <c r="G1568" s="63" t="s">
        <v>2724</v>
      </c>
      <c r="H1568" s="50" t="s">
        <v>2680</v>
      </c>
      <c r="I1568" s="50" t="s">
        <v>2681</v>
      </c>
      <c r="J1568" s="69">
        <v>3</v>
      </c>
      <c r="K1568" s="70">
        <v>44958</v>
      </c>
      <c r="L1568" s="70">
        <v>45323</v>
      </c>
      <c r="M1568" s="211">
        <f t="shared" si="66"/>
        <v>52.142857142857146</v>
      </c>
      <c r="N1568" s="69">
        <v>3</v>
      </c>
      <c r="O1568" s="50" t="s">
        <v>2817</v>
      </c>
      <c r="P1568" s="51">
        <f t="shared" si="65"/>
        <v>1</v>
      </c>
      <c r="Q1568" s="66" t="str" cm="1">
        <f t="array" aca="1" ref="Q1568" ca="1">IF(ISNUMBER(P1568),IF(P1568=100%,"CUMPLIDA",IF(AND(ISNUMBER(L1568),ISNUMBER(INDIRECT("FECHA_"&amp;$B1568,1))), IF(L1568&lt;=INDIRECT("FECHA_"&amp;$B1568,1),"INCUMPLIDA","PROCESO"), "VERIFICAR FECHA")),"SIN VALOR AVANCE")</f>
        <v>CUMPLIDA</v>
      </c>
    </row>
    <row r="1569" spans="1:17" ht="75.75">
      <c r="A1569" s="75" t="s">
        <v>938</v>
      </c>
      <c r="B1569" s="61" t="s">
        <v>1793</v>
      </c>
      <c r="C1569" s="495"/>
      <c r="D1569" s="495"/>
      <c r="E1569" s="496"/>
      <c r="F1569" s="496" t="s">
        <v>2816</v>
      </c>
      <c r="G1569" s="63" t="s">
        <v>2683</v>
      </c>
      <c r="H1569" s="76" t="s">
        <v>944</v>
      </c>
      <c r="I1569" s="50" t="s">
        <v>945</v>
      </c>
      <c r="J1569" s="69">
        <v>1</v>
      </c>
      <c r="K1569" s="70">
        <v>45231</v>
      </c>
      <c r="L1569" s="70">
        <v>45504</v>
      </c>
      <c r="M1569" s="211">
        <f t="shared" si="66"/>
        <v>39</v>
      </c>
      <c r="N1569" s="69">
        <v>1</v>
      </c>
      <c r="O1569" s="71" t="s">
        <v>2426</v>
      </c>
      <c r="P1569" s="51">
        <f t="shared" si="65"/>
        <v>1</v>
      </c>
      <c r="Q1569" s="66" t="str" cm="1">
        <f t="array" aca="1" ref="Q1569" ca="1">IF(ISNUMBER(P1569),IF(P1569=100%,"CUMPLIDA",IF(AND(ISNUMBER(L1569),ISNUMBER(INDIRECT("FECHA_"&amp;$B1569,1))), IF(L1569&lt;=INDIRECT("FECHA_"&amp;$B1569,1),"INCUMPLIDA","PROCESO"), "VERIFICAR FECHA")),"SIN VALOR AVANCE")</f>
        <v>CUMPLIDA</v>
      </c>
    </row>
    <row r="1570" spans="1:17" ht="210.75">
      <c r="A1570" s="75" t="s">
        <v>938</v>
      </c>
      <c r="B1570" s="61" t="s">
        <v>1793</v>
      </c>
      <c r="C1570" s="495"/>
      <c r="D1570" s="495"/>
      <c r="E1570" s="496"/>
      <c r="F1570" s="496" t="s">
        <v>2816</v>
      </c>
      <c r="G1570" s="63" t="s">
        <v>2683</v>
      </c>
      <c r="H1570" s="76" t="s">
        <v>947</v>
      </c>
      <c r="I1570" s="50" t="s">
        <v>948</v>
      </c>
      <c r="J1570" s="69">
        <v>1</v>
      </c>
      <c r="K1570" s="70">
        <v>45231</v>
      </c>
      <c r="L1570" s="70">
        <v>45504</v>
      </c>
      <c r="M1570" s="211">
        <f t="shared" si="66"/>
        <v>39</v>
      </c>
      <c r="N1570" s="69">
        <v>1</v>
      </c>
      <c r="O1570" s="71" t="s">
        <v>2805</v>
      </c>
      <c r="P1570" s="51">
        <f t="shared" si="65"/>
        <v>1</v>
      </c>
      <c r="Q1570" s="66" t="str" cm="1">
        <f t="array" aca="1" ref="Q1570" ca="1">IF(ISNUMBER(P1570),IF(P1570=100%,"CUMPLIDA",IF(AND(ISNUMBER(L1570),ISNUMBER(INDIRECT("FECHA_"&amp;$B1570,1))), IF(L1570&lt;=INDIRECT("FECHA_"&amp;$B1570,1),"INCUMPLIDA","PROCESO"), "VERIFICAR FECHA")),"SIN VALOR AVANCE")</f>
        <v>CUMPLIDA</v>
      </c>
    </row>
    <row r="1571" spans="1:17" ht="150.75">
      <c r="A1571" s="75" t="s">
        <v>938</v>
      </c>
      <c r="B1571" s="61" t="s">
        <v>1793</v>
      </c>
      <c r="C1571" s="495"/>
      <c r="D1571" s="495"/>
      <c r="E1571" s="496"/>
      <c r="F1571" s="496" t="s">
        <v>2816</v>
      </c>
      <c r="G1571" s="63" t="s">
        <v>950</v>
      </c>
      <c r="H1571" s="50" t="s">
        <v>760</v>
      </c>
      <c r="I1571" s="50" t="s">
        <v>761</v>
      </c>
      <c r="J1571" s="74">
        <v>1</v>
      </c>
      <c r="K1571" s="82">
        <v>45323</v>
      </c>
      <c r="L1571" s="82">
        <v>45747</v>
      </c>
      <c r="M1571" s="211">
        <f t="shared" si="66"/>
        <v>60.571428571428569</v>
      </c>
      <c r="N1571" s="69">
        <v>1</v>
      </c>
      <c r="O1571" s="71" t="s">
        <v>2685</v>
      </c>
      <c r="P1571" s="51">
        <f t="shared" ref="P1571:P1634" si="67">N1571/J1571</f>
        <v>1</v>
      </c>
      <c r="Q1571" s="66" t="str" cm="1">
        <f t="array" aca="1" ref="Q1571" ca="1">IF(ISNUMBER(P1571),IF(P1571=100%,"CUMPLIDA",IF(AND(ISNUMBER(L1571),ISNUMBER(INDIRECT("FECHA_"&amp;$B1571,1))), IF(L1571&lt;=INDIRECT("FECHA_"&amp;$B1571,1),"INCUMPLIDA","PROCESO"), "VERIFICAR FECHA")),"SIN VALOR AVANCE")</f>
        <v>CUMPLIDA</v>
      </c>
    </row>
    <row r="1572" spans="1:17" ht="75.75">
      <c r="A1572" s="75" t="s">
        <v>938</v>
      </c>
      <c r="B1572" s="61" t="s">
        <v>1793</v>
      </c>
      <c r="C1572" s="495"/>
      <c r="D1572" s="495"/>
      <c r="E1572" s="496"/>
      <c r="F1572" s="496" t="s">
        <v>2816</v>
      </c>
      <c r="G1572" s="63" t="s">
        <v>804</v>
      </c>
      <c r="H1572" s="50" t="s">
        <v>804</v>
      </c>
      <c r="I1572" s="50" t="s">
        <v>805</v>
      </c>
      <c r="J1572" s="74">
        <v>1</v>
      </c>
      <c r="K1572" s="82">
        <v>45323</v>
      </c>
      <c r="L1572" s="82">
        <v>45747</v>
      </c>
      <c r="M1572" s="211">
        <f t="shared" si="66"/>
        <v>60.571428571428569</v>
      </c>
      <c r="N1572" s="69">
        <v>1</v>
      </c>
      <c r="O1572" s="71" t="s">
        <v>2521</v>
      </c>
      <c r="P1572" s="51">
        <f t="shared" si="67"/>
        <v>1</v>
      </c>
      <c r="Q1572" s="66" t="str" cm="1">
        <f t="array" aca="1" ref="Q1572" ca="1">IF(ISNUMBER(P1572),IF(P1572=100%,"CUMPLIDA",IF(AND(ISNUMBER(L1572),ISNUMBER(INDIRECT("FECHA_"&amp;$B1572,1))), IF(L1572&lt;=INDIRECT("FECHA_"&amp;$B1572,1),"INCUMPLIDA","PROCESO"), "VERIFICAR FECHA")),"SIN VALOR AVANCE")</f>
        <v>CUMPLIDA</v>
      </c>
    </row>
    <row r="1573" spans="1:17" ht="75.75">
      <c r="A1573" s="75" t="s">
        <v>938</v>
      </c>
      <c r="B1573" s="61" t="s">
        <v>1793</v>
      </c>
      <c r="C1573" s="495"/>
      <c r="D1573" s="495"/>
      <c r="E1573" s="496"/>
      <c r="F1573" s="496" t="s">
        <v>2816</v>
      </c>
      <c r="G1573" s="63" t="s">
        <v>766</v>
      </c>
      <c r="H1573" s="50" t="s">
        <v>767</v>
      </c>
      <c r="I1573" s="50" t="s">
        <v>768</v>
      </c>
      <c r="J1573" s="74">
        <v>1</v>
      </c>
      <c r="K1573" s="82">
        <v>45231</v>
      </c>
      <c r="L1573" s="82">
        <v>45747</v>
      </c>
      <c r="M1573" s="211">
        <f t="shared" si="66"/>
        <v>73.714285714285708</v>
      </c>
      <c r="N1573" s="69">
        <v>1</v>
      </c>
      <c r="O1573" s="71" t="s">
        <v>2521</v>
      </c>
      <c r="P1573" s="51">
        <f t="shared" si="67"/>
        <v>1</v>
      </c>
      <c r="Q1573" s="66" t="str" cm="1">
        <f t="array" aca="1" ref="Q1573" ca="1">IF(ISNUMBER(P1573),IF(P1573=100%,"CUMPLIDA",IF(AND(ISNUMBER(L1573),ISNUMBER(INDIRECT("FECHA_"&amp;$B1573,1))), IF(L1573&lt;=INDIRECT("FECHA_"&amp;$B1573,1),"INCUMPLIDA","PROCESO"), "VERIFICAR FECHA")),"SIN VALOR AVANCE")</f>
        <v>CUMPLIDA</v>
      </c>
    </row>
    <row r="1574" spans="1:17" ht="150.75">
      <c r="A1574" s="75" t="s">
        <v>938</v>
      </c>
      <c r="B1574" s="61" t="s">
        <v>1793</v>
      </c>
      <c r="C1574" s="495"/>
      <c r="D1574" s="495"/>
      <c r="E1574" s="496"/>
      <c r="F1574" s="496" t="s">
        <v>2816</v>
      </c>
      <c r="G1574" s="63" t="s">
        <v>769</v>
      </c>
      <c r="H1574" s="50" t="s">
        <v>769</v>
      </c>
      <c r="I1574" s="50" t="s">
        <v>2344</v>
      </c>
      <c r="J1574" s="74">
        <v>1</v>
      </c>
      <c r="K1574" s="82">
        <v>45323</v>
      </c>
      <c r="L1574" s="82">
        <v>45747</v>
      </c>
      <c r="M1574" s="211">
        <f t="shared" si="66"/>
        <v>60.571428571428569</v>
      </c>
      <c r="N1574" s="69">
        <v>1</v>
      </c>
      <c r="O1574" s="71" t="s">
        <v>2685</v>
      </c>
      <c r="P1574" s="51">
        <f t="shared" si="67"/>
        <v>1</v>
      </c>
      <c r="Q1574" s="66" t="str" cm="1">
        <f t="array" aca="1" ref="Q1574" ca="1">IF(ISNUMBER(P1574),IF(P1574=100%,"CUMPLIDA",IF(AND(ISNUMBER(L1574),ISNUMBER(INDIRECT("FECHA_"&amp;$B1574,1))), IF(L1574&lt;=INDIRECT("FECHA_"&amp;$B1574,1),"INCUMPLIDA","PROCESO"), "VERIFICAR FECHA")),"SIN VALOR AVANCE")</f>
        <v>CUMPLIDA</v>
      </c>
    </row>
    <row r="1575" spans="1:17" ht="75.75">
      <c r="A1575" s="75" t="s">
        <v>938</v>
      </c>
      <c r="B1575" s="61" t="s">
        <v>1793</v>
      </c>
      <c r="C1575" s="495"/>
      <c r="D1575" s="495"/>
      <c r="E1575" s="496"/>
      <c r="F1575" s="496" t="s">
        <v>2816</v>
      </c>
      <c r="G1575" s="63" t="s">
        <v>2430</v>
      </c>
      <c r="H1575" s="50" t="s">
        <v>2430</v>
      </c>
      <c r="I1575" s="50" t="s">
        <v>771</v>
      </c>
      <c r="J1575" s="74">
        <v>1</v>
      </c>
      <c r="K1575" s="82">
        <v>45231</v>
      </c>
      <c r="L1575" s="82">
        <v>45747</v>
      </c>
      <c r="M1575" s="211">
        <f t="shared" si="66"/>
        <v>73.714285714285708</v>
      </c>
      <c r="N1575" s="69">
        <v>1</v>
      </c>
      <c r="O1575" s="71" t="s">
        <v>2521</v>
      </c>
      <c r="P1575" s="51">
        <f t="shared" si="67"/>
        <v>1</v>
      </c>
      <c r="Q1575" s="66" t="str" cm="1">
        <f t="array" aca="1" ref="Q1575" ca="1">IF(ISNUMBER(P1575),IF(P1575=100%,"CUMPLIDA",IF(AND(ISNUMBER(L1575),ISNUMBER(INDIRECT("FECHA_"&amp;$B1575,1))), IF(L1575&lt;=INDIRECT("FECHA_"&amp;$B1575,1),"INCUMPLIDA","PROCESO"), "VERIFICAR FECHA")),"SIN VALOR AVANCE")</f>
        <v>CUMPLIDA</v>
      </c>
    </row>
    <row r="1576" spans="1:17" ht="210.75">
      <c r="A1576" s="75" t="s">
        <v>938</v>
      </c>
      <c r="B1576" s="61" t="s">
        <v>1793</v>
      </c>
      <c r="C1576" s="495"/>
      <c r="D1576" s="495"/>
      <c r="E1576" s="496"/>
      <c r="F1576" s="496" t="s">
        <v>2816</v>
      </c>
      <c r="G1576" s="63" t="s">
        <v>2431</v>
      </c>
      <c r="H1576" s="50" t="s">
        <v>2431</v>
      </c>
      <c r="I1576" s="50" t="s">
        <v>1073</v>
      </c>
      <c r="J1576" s="74">
        <v>1</v>
      </c>
      <c r="K1576" s="82">
        <v>45231</v>
      </c>
      <c r="L1576" s="82">
        <v>45808</v>
      </c>
      <c r="M1576" s="211">
        <f t="shared" si="66"/>
        <v>82.428571428571431</v>
      </c>
      <c r="N1576" s="69">
        <v>1</v>
      </c>
      <c r="O1576" s="71" t="s">
        <v>2805</v>
      </c>
      <c r="P1576" s="51">
        <f t="shared" si="67"/>
        <v>1</v>
      </c>
      <c r="Q1576" s="66" t="str" cm="1">
        <f t="array" aca="1" ref="Q1576" ca="1">IF(ISNUMBER(P1576),IF(P1576=100%,"CUMPLIDA",IF(AND(ISNUMBER(L1576),ISNUMBER(INDIRECT("FECHA_"&amp;$B1576,1))), IF(L1576&lt;=INDIRECT("FECHA_"&amp;$B1576,1),"INCUMPLIDA","PROCESO"), "VERIFICAR FECHA")),"SIN VALOR AVANCE")</f>
        <v>CUMPLIDA</v>
      </c>
    </row>
    <row r="1577" spans="1:17" ht="75.75">
      <c r="A1577" s="75" t="s">
        <v>938</v>
      </c>
      <c r="B1577" s="61" t="s">
        <v>1793</v>
      </c>
      <c r="C1577" s="495" t="s">
        <v>2672</v>
      </c>
      <c r="D1577" s="495" t="s">
        <v>2238</v>
      </c>
      <c r="E1577" s="496"/>
      <c r="F1577" s="496" t="s">
        <v>2816</v>
      </c>
      <c r="G1577" s="63" t="s">
        <v>169</v>
      </c>
      <c r="H1577" s="50" t="s">
        <v>775</v>
      </c>
      <c r="I1577" s="50" t="s">
        <v>776</v>
      </c>
      <c r="J1577" s="74">
        <v>12</v>
      </c>
      <c r="K1577" s="82">
        <v>46024</v>
      </c>
      <c r="L1577" s="82">
        <v>47118</v>
      </c>
      <c r="M1577" s="211">
        <f t="shared" si="66"/>
        <v>156.28571428571428</v>
      </c>
      <c r="N1577" s="69">
        <v>0</v>
      </c>
      <c r="O1577" s="71" t="s">
        <v>2521</v>
      </c>
      <c r="P1577" s="51">
        <f t="shared" si="67"/>
        <v>0</v>
      </c>
      <c r="Q1577" s="66" t="str" cm="1">
        <f t="array" aca="1" ref="Q1577" ca="1">IF(ISNUMBER(P1577),IF(P1577=100%,"CUMPLIDA",IF(AND(ISNUMBER(L1577),ISNUMBER(INDIRECT("FECHA_"&amp;$B1577,1))), IF(L1577&lt;=INDIRECT("FECHA_"&amp;$B1577,1),"INCUMPLIDA","PROCESO"), "VERIFICAR FECHA")),"SIN VALOR AVANCE")</f>
        <v>PROCESO</v>
      </c>
    </row>
    <row r="1578" spans="1:17" ht="135.75">
      <c r="A1578" s="75" t="s">
        <v>938</v>
      </c>
      <c r="B1578" s="61" t="s">
        <v>1793</v>
      </c>
      <c r="C1578" s="495" t="s">
        <v>2672</v>
      </c>
      <c r="D1578" s="495" t="s">
        <v>2238</v>
      </c>
      <c r="E1578" s="496"/>
      <c r="F1578" s="496" t="s">
        <v>2816</v>
      </c>
      <c r="G1578" s="63" t="s">
        <v>778</v>
      </c>
      <c r="H1578" s="50" t="s">
        <v>779</v>
      </c>
      <c r="I1578" s="50" t="s">
        <v>780</v>
      </c>
      <c r="J1578" s="74">
        <v>1</v>
      </c>
      <c r="K1578" s="82">
        <v>46024</v>
      </c>
      <c r="L1578" s="82">
        <v>47118</v>
      </c>
      <c r="M1578" s="211">
        <f t="shared" si="66"/>
        <v>156.28571428571428</v>
      </c>
      <c r="N1578" s="69">
        <v>0</v>
      </c>
      <c r="O1578" s="71" t="s">
        <v>2708</v>
      </c>
      <c r="P1578" s="51">
        <f t="shared" si="67"/>
        <v>0</v>
      </c>
      <c r="Q1578" s="66" t="str" cm="1">
        <f t="array" aca="1" ref="Q1578" ca="1">IF(ISNUMBER(P1578),IF(P1578=100%,"CUMPLIDA",IF(AND(ISNUMBER(L1578),ISNUMBER(INDIRECT("FECHA_"&amp;$B1578,1))), IF(L1578&lt;=INDIRECT("FECHA_"&amp;$B1578,1),"INCUMPLIDA","PROCESO"), "VERIFICAR FECHA")),"SIN VALOR AVANCE")</f>
        <v>PROCESO</v>
      </c>
    </row>
    <row r="1579" spans="1:17" ht="210.75">
      <c r="A1579" s="75" t="s">
        <v>938</v>
      </c>
      <c r="B1579" s="61" t="s">
        <v>1793</v>
      </c>
      <c r="C1579" s="495" t="s">
        <v>2672</v>
      </c>
      <c r="D1579" s="495" t="s">
        <v>2238</v>
      </c>
      <c r="E1579" s="496"/>
      <c r="F1579" s="496" t="s">
        <v>2816</v>
      </c>
      <c r="G1579" s="63" t="s">
        <v>781</v>
      </c>
      <c r="H1579" s="50" t="s">
        <v>782</v>
      </c>
      <c r="I1579" s="50" t="s">
        <v>813</v>
      </c>
      <c r="J1579" s="74">
        <v>2</v>
      </c>
      <c r="K1579" s="82">
        <v>46024</v>
      </c>
      <c r="L1579" s="82">
        <v>47118</v>
      </c>
      <c r="M1579" s="211">
        <f t="shared" si="66"/>
        <v>156.28571428571428</v>
      </c>
      <c r="N1579" s="69">
        <v>0</v>
      </c>
      <c r="O1579" s="71" t="s">
        <v>2805</v>
      </c>
      <c r="P1579" s="51">
        <f t="shared" si="67"/>
        <v>0</v>
      </c>
      <c r="Q1579" s="66" t="str" cm="1">
        <f t="array" aca="1" ref="Q1579" ca="1">IF(ISNUMBER(P1579),IF(P1579=100%,"CUMPLIDA",IF(AND(ISNUMBER(L1579),ISNUMBER(INDIRECT("FECHA_"&amp;$B1579,1))), IF(L1579&lt;=INDIRECT("FECHA_"&amp;$B1579,1),"INCUMPLIDA","PROCESO"), "VERIFICAR FECHA")),"SIN VALOR AVANCE")</f>
        <v>PROCESO</v>
      </c>
    </row>
    <row r="1580" spans="1:17" ht="180.75">
      <c r="A1580" s="75" t="s">
        <v>938</v>
      </c>
      <c r="B1580" s="61" t="s">
        <v>1793</v>
      </c>
      <c r="C1580" s="495" t="s">
        <v>2672</v>
      </c>
      <c r="D1580" s="495" t="s">
        <v>2238</v>
      </c>
      <c r="E1580" s="496" t="s">
        <v>2818</v>
      </c>
      <c r="F1580" s="496" t="s">
        <v>2819</v>
      </c>
      <c r="G1580" s="63" t="s">
        <v>2724</v>
      </c>
      <c r="H1580" s="50" t="s">
        <v>2680</v>
      </c>
      <c r="I1580" s="50" t="s">
        <v>2681</v>
      </c>
      <c r="J1580" s="69">
        <v>3</v>
      </c>
      <c r="K1580" s="70">
        <v>44958</v>
      </c>
      <c r="L1580" s="70">
        <v>45323</v>
      </c>
      <c r="M1580" s="211">
        <f t="shared" si="66"/>
        <v>52.142857142857146</v>
      </c>
      <c r="N1580" s="69">
        <v>3</v>
      </c>
      <c r="O1580" s="50" t="s">
        <v>2820</v>
      </c>
      <c r="P1580" s="51">
        <f t="shared" si="67"/>
        <v>1</v>
      </c>
      <c r="Q1580" s="66" t="str" cm="1">
        <f t="array" aca="1" ref="Q1580" ca="1">IF(ISNUMBER(P1580),IF(P1580=100%,"CUMPLIDA",IF(AND(ISNUMBER(L1580),ISNUMBER(INDIRECT("FECHA_"&amp;$B1580,1))), IF(L1580&lt;=INDIRECT("FECHA_"&amp;$B1580,1),"INCUMPLIDA","PROCESO"), "VERIFICAR FECHA")),"SIN VALOR AVANCE")</f>
        <v>CUMPLIDA</v>
      </c>
    </row>
    <row r="1581" spans="1:17" ht="75.75">
      <c r="A1581" s="75" t="s">
        <v>938</v>
      </c>
      <c r="B1581" s="61" t="s">
        <v>1793</v>
      </c>
      <c r="C1581" s="495"/>
      <c r="D1581" s="495"/>
      <c r="E1581" s="496"/>
      <c r="F1581" s="496" t="s">
        <v>2819</v>
      </c>
      <c r="G1581" s="63" t="s">
        <v>2683</v>
      </c>
      <c r="H1581" s="76" t="s">
        <v>944</v>
      </c>
      <c r="I1581" s="50" t="s">
        <v>945</v>
      </c>
      <c r="J1581" s="69">
        <v>1</v>
      </c>
      <c r="K1581" s="70">
        <v>45231</v>
      </c>
      <c r="L1581" s="70">
        <v>45504</v>
      </c>
      <c r="M1581" s="211">
        <f t="shared" si="66"/>
        <v>39</v>
      </c>
      <c r="N1581" s="69">
        <v>1</v>
      </c>
      <c r="O1581" s="50" t="s">
        <v>2607</v>
      </c>
      <c r="P1581" s="51">
        <f t="shared" si="67"/>
        <v>1</v>
      </c>
      <c r="Q1581" s="66" t="str" cm="1">
        <f t="array" aca="1" ref="Q1581" ca="1">IF(ISNUMBER(P1581),IF(P1581=100%,"CUMPLIDA",IF(AND(ISNUMBER(L1581),ISNUMBER(INDIRECT("FECHA_"&amp;$B1581,1))), IF(L1581&lt;=INDIRECT("FECHA_"&amp;$B1581,1),"INCUMPLIDA","PROCESO"), "VERIFICAR FECHA")),"SIN VALOR AVANCE")</f>
        <v>CUMPLIDA</v>
      </c>
    </row>
    <row r="1582" spans="1:17" ht="210.75">
      <c r="A1582" s="75" t="s">
        <v>938</v>
      </c>
      <c r="B1582" s="61" t="s">
        <v>1793</v>
      </c>
      <c r="C1582" s="495"/>
      <c r="D1582" s="495"/>
      <c r="E1582" s="496"/>
      <c r="F1582" s="496" t="s">
        <v>2819</v>
      </c>
      <c r="G1582" s="63" t="s">
        <v>2683</v>
      </c>
      <c r="H1582" s="76" t="s">
        <v>947</v>
      </c>
      <c r="I1582" s="50" t="s">
        <v>948</v>
      </c>
      <c r="J1582" s="69">
        <v>1</v>
      </c>
      <c r="K1582" s="70">
        <v>45231</v>
      </c>
      <c r="L1582" s="70">
        <v>45504</v>
      </c>
      <c r="M1582" s="211">
        <f t="shared" si="66"/>
        <v>39</v>
      </c>
      <c r="N1582" s="69">
        <v>1</v>
      </c>
      <c r="O1582" s="71" t="s">
        <v>2805</v>
      </c>
      <c r="P1582" s="51">
        <f t="shared" si="67"/>
        <v>1</v>
      </c>
      <c r="Q1582" s="66" t="str" cm="1">
        <f t="array" aca="1" ref="Q1582" ca="1">IF(ISNUMBER(P1582),IF(P1582=100%,"CUMPLIDA",IF(AND(ISNUMBER(L1582),ISNUMBER(INDIRECT("FECHA_"&amp;$B1582,1))), IF(L1582&lt;=INDIRECT("FECHA_"&amp;$B1582,1),"INCUMPLIDA","PROCESO"), "VERIFICAR FECHA")),"SIN VALOR AVANCE")</f>
        <v>CUMPLIDA</v>
      </c>
    </row>
    <row r="1583" spans="1:17" ht="150.75">
      <c r="A1583" s="75" t="s">
        <v>938</v>
      </c>
      <c r="B1583" s="61" t="s">
        <v>1793</v>
      </c>
      <c r="C1583" s="495"/>
      <c r="D1583" s="495"/>
      <c r="E1583" s="496"/>
      <c r="F1583" s="496" t="s">
        <v>2819</v>
      </c>
      <c r="G1583" s="63" t="s">
        <v>950</v>
      </c>
      <c r="H1583" s="50" t="s">
        <v>760</v>
      </c>
      <c r="I1583" s="50" t="s">
        <v>761</v>
      </c>
      <c r="J1583" s="74">
        <v>1</v>
      </c>
      <c r="K1583" s="82">
        <v>45323</v>
      </c>
      <c r="L1583" s="82">
        <v>45747</v>
      </c>
      <c r="M1583" s="211">
        <f t="shared" si="66"/>
        <v>60.571428571428569</v>
      </c>
      <c r="N1583" s="69">
        <v>1</v>
      </c>
      <c r="O1583" s="71" t="s">
        <v>2685</v>
      </c>
      <c r="P1583" s="51">
        <f t="shared" si="67"/>
        <v>1</v>
      </c>
      <c r="Q1583" s="66" t="str" cm="1">
        <f t="array" aca="1" ref="Q1583" ca="1">IF(ISNUMBER(P1583),IF(P1583=100%,"CUMPLIDA",IF(AND(ISNUMBER(L1583),ISNUMBER(INDIRECT("FECHA_"&amp;$B1583,1))), IF(L1583&lt;=INDIRECT("FECHA_"&amp;$B1583,1),"INCUMPLIDA","PROCESO"), "VERIFICAR FECHA")),"SIN VALOR AVANCE")</f>
        <v>CUMPLIDA</v>
      </c>
    </row>
    <row r="1584" spans="1:17" ht="75.75">
      <c r="A1584" s="75" t="s">
        <v>938</v>
      </c>
      <c r="B1584" s="61" t="s">
        <v>1793</v>
      </c>
      <c r="C1584" s="495"/>
      <c r="D1584" s="495"/>
      <c r="E1584" s="496"/>
      <c r="F1584" s="496" t="s">
        <v>2819</v>
      </c>
      <c r="G1584" s="63" t="s">
        <v>804</v>
      </c>
      <c r="H1584" s="50" t="s">
        <v>804</v>
      </c>
      <c r="I1584" s="50" t="s">
        <v>805</v>
      </c>
      <c r="J1584" s="74">
        <v>1</v>
      </c>
      <c r="K1584" s="82">
        <v>45323</v>
      </c>
      <c r="L1584" s="82">
        <v>45747</v>
      </c>
      <c r="M1584" s="211">
        <f t="shared" si="66"/>
        <v>60.571428571428569</v>
      </c>
      <c r="N1584" s="69">
        <v>1</v>
      </c>
      <c r="O1584" s="71" t="s">
        <v>2762</v>
      </c>
      <c r="P1584" s="51">
        <f t="shared" si="67"/>
        <v>1</v>
      </c>
      <c r="Q1584" s="66" t="str" cm="1">
        <f t="array" aca="1" ref="Q1584" ca="1">IF(ISNUMBER(P1584),IF(P1584=100%,"CUMPLIDA",IF(AND(ISNUMBER(L1584),ISNUMBER(INDIRECT("FECHA_"&amp;$B1584,1))), IF(L1584&lt;=INDIRECT("FECHA_"&amp;$B1584,1),"INCUMPLIDA","PROCESO"), "VERIFICAR FECHA")),"SIN VALOR AVANCE")</f>
        <v>CUMPLIDA</v>
      </c>
    </row>
    <row r="1585" spans="1:17" ht="75.75">
      <c r="A1585" s="75" t="s">
        <v>938</v>
      </c>
      <c r="B1585" s="61" t="s">
        <v>1793</v>
      </c>
      <c r="C1585" s="495"/>
      <c r="D1585" s="495"/>
      <c r="E1585" s="496"/>
      <c r="F1585" s="496" t="s">
        <v>2819</v>
      </c>
      <c r="G1585" s="63" t="s">
        <v>766</v>
      </c>
      <c r="H1585" s="50" t="s">
        <v>767</v>
      </c>
      <c r="I1585" s="50" t="s">
        <v>768</v>
      </c>
      <c r="J1585" s="74">
        <v>1</v>
      </c>
      <c r="K1585" s="82">
        <v>45231</v>
      </c>
      <c r="L1585" s="82">
        <v>45747</v>
      </c>
      <c r="M1585" s="211">
        <f t="shared" si="66"/>
        <v>73.714285714285708</v>
      </c>
      <c r="N1585" s="69">
        <v>1</v>
      </c>
      <c r="O1585" s="71" t="s">
        <v>2762</v>
      </c>
      <c r="P1585" s="51">
        <f t="shared" si="67"/>
        <v>1</v>
      </c>
      <c r="Q1585" s="66" t="str" cm="1">
        <f t="array" aca="1" ref="Q1585" ca="1">IF(ISNUMBER(P1585),IF(P1585=100%,"CUMPLIDA",IF(AND(ISNUMBER(L1585),ISNUMBER(INDIRECT("FECHA_"&amp;$B1585,1))), IF(L1585&lt;=INDIRECT("FECHA_"&amp;$B1585,1),"INCUMPLIDA","PROCESO"), "VERIFICAR FECHA")),"SIN VALOR AVANCE")</f>
        <v>CUMPLIDA</v>
      </c>
    </row>
    <row r="1586" spans="1:17" ht="150.75">
      <c r="A1586" s="75" t="s">
        <v>938</v>
      </c>
      <c r="B1586" s="61" t="s">
        <v>1793</v>
      </c>
      <c r="C1586" s="495"/>
      <c r="D1586" s="495"/>
      <c r="E1586" s="496"/>
      <c r="F1586" s="496" t="s">
        <v>2819</v>
      </c>
      <c r="G1586" s="63" t="s">
        <v>769</v>
      </c>
      <c r="H1586" s="50" t="s">
        <v>769</v>
      </c>
      <c r="I1586" s="50" t="s">
        <v>2344</v>
      </c>
      <c r="J1586" s="74">
        <v>1</v>
      </c>
      <c r="K1586" s="82">
        <v>45323</v>
      </c>
      <c r="L1586" s="82">
        <v>45747</v>
      </c>
      <c r="M1586" s="211">
        <f t="shared" si="66"/>
        <v>60.571428571428569</v>
      </c>
      <c r="N1586" s="69">
        <v>1</v>
      </c>
      <c r="O1586" s="71" t="s">
        <v>2685</v>
      </c>
      <c r="P1586" s="51">
        <f t="shared" si="67"/>
        <v>1</v>
      </c>
      <c r="Q1586" s="66" t="str" cm="1">
        <f t="array" aca="1" ref="Q1586" ca="1">IF(ISNUMBER(P1586),IF(P1586=100%,"CUMPLIDA",IF(AND(ISNUMBER(L1586),ISNUMBER(INDIRECT("FECHA_"&amp;$B1586,1))), IF(L1586&lt;=INDIRECT("FECHA_"&amp;$B1586,1),"INCUMPLIDA","PROCESO"), "VERIFICAR FECHA")),"SIN VALOR AVANCE")</f>
        <v>CUMPLIDA</v>
      </c>
    </row>
    <row r="1587" spans="1:17" ht="75.75">
      <c r="A1587" s="75" t="s">
        <v>938</v>
      </c>
      <c r="B1587" s="61" t="s">
        <v>1793</v>
      </c>
      <c r="C1587" s="495"/>
      <c r="D1587" s="495"/>
      <c r="E1587" s="496"/>
      <c r="F1587" s="496" t="s">
        <v>2819</v>
      </c>
      <c r="G1587" s="63" t="s">
        <v>2430</v>
      </c>
      <c r="H1587" s="50" t="s">
        <v>2430</v>
      </c>
      <c r="I1587" s="50" t="s">
        <v>771</v>
      </c>
      <c r="J1587" s="74">
        <v>1</v>
      </c>
      <c r="K1587" s="82">
        <v>45231</v>
      </c>
      <c r="L1587" s="82">
        <v>45747</v>
      </c>
      <c r="M1587" s="211">
        <f t="shared" si="66"/>
        <v>73.714285714285708</v>
      </c>
      <c r="N1587" s="69">
        <v>1</v>
      </c>
      <c r="O1587" s="71" t="s">
        <v>2762</v>
      </c>
      <c r="P1587" s="51">
        <f t="shared" si="67"/>
        <v>1</v>
      </c>
      <c r="Q1587" s="66" t="str" cm="1">
        <f t="array" aca="1" ref="Q1587" ca="1">IF(ISNUMBER(P1587),IF(P1587=100%,"CUMPLIDA",IF(AND(ISNUMBER(L1587),ISNUMBER(INDIRECT("FECHA_"&amp;$B1587,1))), IF(L1587&lt;=INDIRECT("FECHA_"&amp;$B1587,1),"INCUMPLIDA","PROCESO"), "VERIFICAR FECHA")),"SIN VALOR AVANCE")</f>
        <v>CUMPLIDA</v>
      </c>
    </row>
    <row r="1588" spans="1:17" ht="210.75">
      <c r="A1588" s="75" t="s">
        <v>938</v>
      </c>
      <c r="B1588" s="61" t="s">
        <v>1793</v>
      </c>
      <c r="C1588" s="495"/>
      <c r="D1588" s="495"/>
      <c r="E1588" s="496"/>
      <c r="F1588" s="496" t="s">
        <v>2819</v>
      </c>
      <c r="G1588" s="63" t="s">
        <v>2431</v>
      </c>
      <c r="H1588" s="50" t="s">
        <v>2431</v>
      </c>
      <c r="I1588" s="50" t="s">
        <v>1073</v>
      </c>
      <c r="J1588" s="74">
        <v>1</v>
      </c>
      <c r="K1588" s="82">
        <v>45231</v>
      </c>
      <c r="L1588" s="82">
        <v>45808</v>
      </c>
      <c r="M1588" s="211">
        <f t="shared" si="66"/>
        <v>82.428571428571431</v>
      </c>
      <c r="N1588" s="69">
        <v>1</v>
      </c>
      <c r="O1588" s="71" t="s">
        <v>2805</v>
      </c>
      <c r="P1588" s="51">
        <f t="shared" si="67"/>
        <v>1</v>
      </c>
      <c r="Q1588" s="66" t="str" cm="1">
        <f t="array" aca="1" ref="Q1588" ca="1">IF(ISNUMBER(P1588),IF(P1588=100%,"CUMPLIDA",IF(AND(ISNUMBER(L1588),ISNUMBER(INDIRECT("FECHA_"&amp;$B1588,1))), IF(L1588&lt;=INDIRECT("FECHA_"&amp;$B1588,1),"INCUMPLIDA","PROCESO"), "VERIFICAR FECHA")),"SIN VALOR AVANCE")</f>
        <v>CUMPLIDA</v>
      </c>
    </row>
    <row r="1589" spans="1:17" ht="75.75">
      <c r="A1589" s="75" t="s">
        <v>938</v>
      </c>
      <c r="B1589" s="61" t="s">
        <v>1793</v>
      </c>
      <c r="C1589" s="495" t="s">
        <v>2672</v>
      </c>
      <c r="D1589" s="495" t="s">
        <v>2238</v>
      </c>
      <c r="E1589" s="496"/>
      <c r="F1589" s="496" t="s">
        <v>2819</v>
      </c>
      <c r="G1589" s="63" t="s">
        <v>169</v>
      </c>
      <c r="H1589" s="50" t="s">
        <v>775</v>
      </c>
      <c r="I1589" s="50" t="s">
        <v>776</v>
      </c>
      <c r="J1589" s="74">
        <v>12</v>
      </c>
      <c r="K1589" s="82">
        <v>46024</v>
      </c>
      <c r="L1589" s="82">
        <v>47118</v>
      </c>
      <c r="M1589" s="211">
        <f t="shared" si="66"/>
        <v>156.28571428571428</v>
      </c>
      <c r="N1589" s="69">
        <v>0</v>
      </c>
      <c r="O1589" s="71" t="s">
        <v>2762</v>
      </c>
      <c r="P1589" s="51">
        <f t="shared" si="67"/>
        <v>0</v>
      </c>
      <c r="Q1589" s="66" t="str" cm="1">
        <f t="array" aca="1" ref="Q1589" ca="1">IF(ISNUMBER(P1589),IF(P1589=100%,"CUMPLIDA",IF(AND(ISNUMBER(L1589),ISNUMBER(INDIRECT("FECHA_"&amp;$B1589,1))), IF(L1589&lt;=INDIRECT("FECHA_"&amp;$B1589,1),"INCUMPLIDA","PROCESO"), "VERIFICAR FECHA")),"SIN VALOR AVANCE")</f>
        <v>PROCESO</v>
      </c>
    </row>
    <row r="1590" spans="1:17" ht="150.75">
      <c r="A1590" s="75" t="s">
        <v>938</v>
      </c>
      <c r="B1590" s="61" t="s">
        <v>1793</v>
      </c>
      <c r="C1590" s="495" t="s">
        <v>2672</v>
      </c>
      <c r="D1590" s="495" t="s">
        <v>2238</v>
      </c>
      <c r="E1590" s="496"/>
      <c r="F1590" s="496" t="s">
        <v>2819</v>
      </c>
      <c r="G1590" s="63" t="s">
        <v>778</v>
      </c>
      <c r="H1590" s="50" t="s">
        <v>779</v>
      </c>
      <c r="I1590" s="50" t="s">
        <v>780</v>
      </c>
      <c r="J1590" s="74">
        <v>1</v>
      </c>
      <c r="K1590" s="82">
        <v>46024</v>
      </c>
      <c r="L1590" s="82">
        <v>47118</v>
      </c>
      <c r="M1590" s="211">
        <f t="shared" si="66"/>
        <v>156.28571428571428</v>
      </c>
      <c r="N1590" s="69">
        <v>0</v>
      </c>
      <c r="O1590" s="71" t="s">
        <v>2685</v>
      </c>
      <c r="P1590" s="51">
        <f t="shared" si="67"/>
        <v>0</v>
      </c>
      <c r="Q1590" s="66" t="str" cm="1">
        <f t="array" aca="1" ref="Q1590" ca="1">IF(ISNUMBER(P1590),IF(P1590=100%,"CUMPLIDA",IF(AND(ISNUMBER(L1590),ISNUMBER(INDIRECT("FECHA_"&amp;$B1590,1))), IF(L1590&lt;=INDIRECT("FECHA_"&amp;$B1590,1),"INCUMPLIDA","PROCESO"), "VERIFICAR FECHA")),"SIN VALOR AVANCE")</f>
        <v>PROCESO</v>
      </c>
    </row>
    <row r="1591" spans="1:17" ht="210.75">
      <c r="A1591" s="75" t="s">
        <v>938</v>
      </c>
      <c r="B1591" s="61" t="s">
        <v>1793</v>
      </c>
      <c r="C1591" s="495" t="s">
        <v>2672</v>
      </c>
      <c r="D1591" s="495" t="s">
        <v>2238</v>
      </c>
      <c r="E1591" s="496"/>
      <c r="F1591" s="496" t="s">
        <v>2819</v>
      </c>
      <c r="G1591" s="63" t="s">
        <v>781</v>
      </c>
      <c r="H1591" s="50" t="s">
        <v>782</v>
      </c>
      <c r="I1591" s="50" t="s">
        <v>813</v>
      </c>
      <c r="J1591" s="74">
        <v>2</v>
      </c>
      <c r="K1591" s="82">
        <v>46024</v>
      </c>
      <c r="L1591" s="82">
        <v>47118</v>
      </c>
      <c r="M1591" s="211">
        <f t="shared" si="66"/>
        <v>156.28571428571428</v>
      </c>
      <c r="N1591" s="69">
        <v>0</v>
      </c>
      <c r="O1591" s="71" t="s">
        <v>2805</v>
      </c>
      <c r="P1591" s="51">
        <f t="shared" si="67"/>
        <v>0</v>
      </c>
      <c r="Q1591" s="66" t="str" cm="1">
        <f t="array" aca="1" ref="Q1591" ca="1">IF(ISNUMBER(P1591),IF(P1591=100%,"CUMPLIDA",IF(AND(ISNUMBER(L1591),ISNUMBER(INDIRECT("FECHA_"&amp;$B1591,1))), IF(L1591&lt;=INDIRECT("FECHA_"&amp;$B1591,1),"INCUMPLIDA","PROCESO"), "VERIFICAR FECHA")),"SIN VALOR AVANCE")</f>
        <v>PROCESO</v>
      </c>
    </row>
    <row r="1592" spans="1:17" ht="90.75">
      <c r="A1592" s="75" t="s">
        <v>938</v>
      </c>
      <c r="B1592" s="61" t="s">
        <v>1793</v>
      </c>
      <c r="C1592" s="495" t="s">
        <v>2672</v>
      </c>
      <c r="D1592" s="495" t="s">
        <v>2238</v>
      </c>
      <c r="E1592" s="496"/>
      <c r="F1592" s="496" t="s">
        <v>2819</v>
      </c>
      <c r="G1592" s="63" t="s">
        <v>2756</v>
      </c>
      <c r="H1592" s="50" t="s">
        <v>2687</v>
      </c>
      <c r="I1592" s="50" t="s">
        <v>2688</v>
      </c>
      <c r="J1592" s="69">
        <v>1</v>
      </c>
      <c r="K1592" s="70">
        <v>44927</v>
      </c>
      <c r="L1592" s="70">
        <v>45016</v>
      </c>
      <c r="M1592" s="211">
        <f t="shared" si="66"/>
        <v>12.714285714285714</v>
      </c>
      <c r="N1592" s="69">
        <v>1</v>
      </c>
      <c r="O1592" s="50" t="s">
        <v>2740</v>
      </c>
      <c r="P1592" s="51">
        <f t="shared" si="67"/>
        <v>1</v>
      </c>
      <c r="Q1592" s="66" t="str" cm="1">
        <f t="array" aca="1" ref="Q1592" ca="1">IF(ISNUMBER(P1592),IF(P1592=100%,"CUMPLIDA",IF(AND(ISNUMBER(L1592),ISNUMBER(INDIRECT("FECHA_"&amp;$B1592,1))), IF(L1592&lt;=INDIRECT("FECHA_"&amp;$B1592,1),"INCUMPLIDA","PROCESO"), "VERIFICAR FECHA")),"SIN VALOR AVANCE")</f>
        <v>CUMPLIDA</v>
      </c>
    </row>
    <row r="1593" spans="1:17" ht="165.75">
      <c r="A1593" s="75" t="s">
        <v>938</v>
      </c>
      <c r="B1593" s="61" t="s">
        <v>1793</v>
      </c>
      <c r="C1593" s="495" t="s">
        <v>2672</v>
      </c>
      <c r="D1593" s="495" t="s">
        <v>2238</v>
      </c>
      <c r="E1593" s="496"/>
      <c r="F1593" s="496" t="s">
        <v>2819</v>
      </c>
      <c r="G1593" s="63" t="s">
        <v>2756</v>
      </c>
      <c r="H1593" s="50" t="s">
        <v>2757</v>
      </c>
      <c r="I1593" s="50" t="s">
        <v>2338</v>
      </c>
      <c r="J1593" s="69">
        <v>1</v>
      </c>
      <c r="K1593" s="70">
        <v>45017</v>
      </c>
      <c r="L1593" s="70">
        <v>45138</v>
      </c>
      <c r="M1593" s="211">
        <f t="shared" si="66"/>
        <v>17.285714285714285</v>
      </c>
      <c r="N1593" s="69">
        <v>1</v>
      </c>
      <c r="O1593" s="50" t="s">
        <v>2821</v>
      </c>
      <c r="P1593" s="51">
        <f t="shared" si="67"/>
        <v>1</v>
      </c>
      <c r="Q1593" s="66" t="str" cm="1">
        <f t="array" aca="1" ref="Q1593" ca="1">IF(ISNUMBER(P1593),IF(P1593=100%,"CUMPLIDA",IF(AND(ISNUMBER(L1593),ISNUMBER(INDIRECT("FECHA_"&amp;$B1593,1))), IF(L1593&lt;=INDIRECT("FECHA_"&amp;$B1593,1),"INCUMPLIDA","PROCESO"), "VERIFICAR FECHA")),"SIN VALOR AVANCE")</f>
        <v>CUMPLIDA</v>
      </c>
    </row>
    <row r="1594" spans="1:17" ht="105.75">
      <c r="A1594" s="75" t="s">
        <v>938</v>
      </c>
      <c r="B1594" s="61" t="s">
        <v>1793</v>
      </c>
      <c r="C1594" s="495" t="s">
        <v>2672</v>
      </c>
      <c r="D1594" s="495" t="s">
        <v>2238</v>
      </c>
      <c r="E1594" s="496"/>
      <c r="F1594" s="496" t="s">
        <v>2819</v>
      </c>
      <c r="G1594" s="63" t="s">
        <v>2702</v>
      </c>
      <c r="H1594" s="50" t="s">
        <v>2703</v>
      </c>
      <c r="I1594" s="50" t="s">
        <v>422</v>
      </c>
      <c r="J1594" s="69">
        <v>12</v>
      </c>
      <c r="K1594" s="70">
        <v>44958</v>
      </c>
      <c r="L1594" s="70">
        <v>45323</v>
      </c>
      <c r="M1594" s="211">
        <f t="shared" si="66"/>
        <v>52.142857142857146</v>
      </c>
      <c r="N1594" s="69">
        <v>12</v>
      </c>
      <c r="O1594" s="50" t="s">
        <v>2784</v>
      </c>
      <c r="P1594" s="51">
        <f t="shared" si="67"/>
        <v>1</v>
      </c>
      <c r="Q1594" s="66" t="str" cm="1">
        <f t="array" aca="1" ref="Q1594" ca="1">IF(ISNUMBER(P1594),IF(P1594=100%,"CUMPLIDA",IF(AND(ISNUMBER(L1594),ISNUMBER(INDIRECT("FECHA_"&amp;$B1594,1))), IF(L1594&lt;=INDIRECT("FECHA_"&amp;$B1594,1),"INCUMPLIDA","PROCESO"), "VERIFICAR FECHA")),"SIN VALOR AVANCE")</f>
        <v>CUMPLIDA</v>
      </c>
    </row>
    <row r="1595" spans="1:17" ht="180.75">
      <c r="A1595" s="75" t="s">
        <v>938</v>
      </c>
      <c r="B1595" s="61" t="s">
        <v>1793</v>
      </c>
      <c r="C1595" s="495" t="s">
        <v>2672</v>
      </c>
      <c r="D1595" s="495" t="s">
        <v>2238</v>
      </c>
      <c r="E1595" s="496" t="s">
        <v>2822</v>
      </c>
      <c r="F1595" s="496" t="s">
        <v>2823</v>
      </c>
      <c r="G1595" s="63" t="s">
        <v>2724</v>
      </c>
      <c r="H1595" s="50" t="s">
        <v>2680</v>
      </c>
      <c r="I1595" s="50" t="s">
        <v>2681</v>
      </c>
      <c r="J1595" s="69">
        <v>3</v>
      </c>
      <c r="K1595" s="70">
        <v>44958</v>
      </c>
      <c r="L1595" s="70">
        <v>45323</v>
      </c>
      <c r="M1595" s="211">
        <f t="shared" si="66"/>
        <v>52.142857142857146</v>
      </c>
      <c r="N1595" s="69">
        <v>3</v>
      </c>
      <c r="O1595" s="50" t="s">
        <v>2701</v>
      </c>
      <c r="P1595" s="51">
        <f t="shared" si="67"/>
        <v>1</v>
      </c>
      <c r="Q1595" s="66" t="str" cm="1">
        <f t="array" aca="1" ref="Q1595" ca="1">IF(ISNUMBER(P1595),IF(P1595=100%,"CUMPLIDA",IF(AND(ISNUMBER(L1595),ISNUMBER(INDIRECT("FECHA_"&amp;$B1595,1))), IF(L1595&lt;=INDIRECT("FECHA_"&amp;$B1595,1),"INCUMPLIDA","PROCESO"), "VERIFICAR FECHA")),"SIN VALOR AVANCE")</f>
        <v>CUMPLIDA</v>
      </c>
    </row>
    <row r="1596" spans="1:17" ht="75.75">
      <c r="A1596" s="75" t="s">
        <v>938</v>
      </c>
      <c r="B1596" s="61" t="s">
        <v>1793</v>
      </c>
      <c r="C1596" s="495"/>
      <c r="D1596" s="495"/>
      <c r="E1596" s="496"/>
      <c r="F1596" s="496" t="s">
        <v>2823</v>
      </c>
      <c r="G1596" s="63" t="s">
        <v>2683</v>
      </c>
      <c r="H1596" s="76" t="s">
        <v>944</v>
      </c>
      <c r="I1596" s="50" t="s">
        <v>945</v>
      </c>
      <c r="J1596" s="69">
        <v>1</v>
      </c>
      <c r="K1596" s="70">
        <v>45231</v>
      </c>
      <c r="L1596" s="70">
        <v>45504</v>
      </c>
      <c r="M1596" s="211">
        <f t="shared" si="66"/>
        <v>39</v>
      </c>
      <c r="N1596" s="69">
        <v>1</v>
      </c>
      <c r="O1596" s="71" t="s">
        <v>2426</v>
      </c>
      <c r="P1596" s="51">
        <f t="shared" si="67"/>
        <v>1</v>
      </c>
      <c r="Q1596" s="66" t="str" cm="1">
        <f t="array" aca="1" ref="Q1596" ca="1">IF(ISNUMBER(P1596),IF(P1596=100%,"CUMPLIDA",IF(AND(ISNUMBER(L1596),ISNUMBER(INDIRECT("FECHA_"&amp;$B1596,1))), IF(L1596&lt;=INDIRECT("FECHA_"&amp;$B1596,1),"INCUMPLIDA","PROCESO"), "VERIFICAR FECHA")),"SIN VALOR AVANCE")</f>
        <v>CUMPLIDA</v>
      </c>
    </row>
    <row r="1597" spans="1:17" ht="225.75">
      <c r="A1597" s="75" t="s">
        <v>938</v>
      </c>
      <c r="B1597" s="61" t="s">
        <v>1793</v>
      </c>
      <c r="C1597" s="495"/>
      <c r="D1597" s="495"/>
      <c r="E1597" s="496"/>
      <c r="F1597" s="496" t="s">
        <v>2823</v>
      </c>
      <c r="G1597" s="63" t="s">
        <v>2683</v>
      </c>
      <c r="H1597" s="76" t="s">
        <v>947</v>
      </c>
      <c r="I1597" s="50" t="s">
        <v>948</v>
      </c>
      <c r="J1597" s="69">
        <v>1</v>
      </c>
      <c r="K1597" s="70">
        <v>45231</v>
      </c>
      <c r="L1597" s="70">
        <v>45504</v>
      </c>
      <c r="M1597" s="211">
        <f t="shared" si="66"/>
        <v>39</v>
      </c>
      <c r="N1597" s="69">
        <v>1</v>
      </c>
      <c r="O1597" s="71" t="s">
        <v>2684</v>
      </c>
      <c r="P1597" s="51">
        <f t="shared" si="67"/>
        <v>1</v>
      </c>
      <c r="Q1597" s="66" t="str" cm="1">
        <f t="array" aca="1" ref="Q1597" ca="1">IF(ISNUMBER(P1597),IF(P1597=100%,"CUMPLIDA",IF(AND(ISNUMBER(L1597),ISNUMBER(INDIRECT("FECHA_"&amp;$B1597,1))), IF(L1597&lt;=INDIRECT("FECHA_"&amp;$B1597,1),"INCUMPLIDA","PROCESO"), "VERIFICAR FECHA")),"SIN VALOR AVANCE")</f>
        <v>CUMPLIDA</v>
      </c>
    </row>
    <row r="1598" spans="1:17" ht="150.75">
      <c r="A1598" s="75" t="s">
        <v>938</v>
      </c>
      <c r="B1598" s="61" t="s">
        <v>1793</v>
      </c>
      <c r="C1598" s="495"/>
      <c r="D1598" s="495"/>
      <c r="E1598" s="496"/>
      <c r="F1598" s="496" t="s">
        <v>2823</v>
      </c>
      <c r="G1598" s="63" t="s">
        <v>950</v>
      </c>
      <c r="H1598" s="50" t="s">
        <v>760</v>
      </c>
      <c r="I1598" s="50" t="s">
        <v>761</v>
      </c>
      <c r="J1598" s="74">
        <v>1</v>
      </c>
      <c r="K1598" s="82">
        <v>45323</v>
      </c>
      <c r="L1598" s="82">
        <v>45747</v>
      </c>
      <c r="M1598" s="211">
        <f t="shared" si="66"/>
        <v>60.571428571428569</v>
      </c>
      <c r="N1598" s="69">
        <v>1</v>
      </c>
      <c r="O1598" s="71" t="s">
        <v>2685</v>
      </c>
      <c r="P1598" s="51">
        <f t="shared" si="67"/>
        <v>1</v>
      </c>
      <c r="Q1598" s="66" t="str" cm="1">
        <f t="array" aca="1" ref="Q1598" ca="1">IF(ISNUMBER(P1598),IF(P1598=100%,"CUMPLIDA",IF(AND(ISNUMBER(L1598),ISNUMBER(INDIRECT("FECHA_"&amp;$B1598,1))), IF(L1598&lt;=INDIRECT("FECHA_"&amp;$B1598,1),"INCUMPLIDA","PROCESO"), "VERIFICAR FECHA")),"SIN VALOR AVANCE")</f>
        <v>CUMPLIDA</v>
      </c>
    </row>
    <row r="1599" spans="1:17" ht="75.75">
      <c r="A1599" s="75" t="s">
        <v>938</v>
      </c>
      <c r="B1599" s="61" t="s">
        <v>1793</v>
      </c>
      <c r="C1599" s="495" t="s">
        <v>2672</v>
      </c>
      <c r="D1599" s="495" t="s">
        <v>2238</v>
      </c>
      <c r="E1599" s="496"/>
      <c r="F1599" s="496" t="s">
        <v>2823</v>
      </c>
      <c r="G1599" s="63" t="s">
        <v>804</v>
      </c>
      <c r="H1599" s="50" t="s">
        <v>804</v>
      </c>
      <c r="I1599" s="50" t="s">
        <v>805</v>
      </c>
      <c r="J1599" s="74">
        <v>1</v>
      </c>
      <c r="K1599" s="82">
        <v>45323</v>
      </c>
      <c r="L1599" s="82">
        <v>45747</v>
      </c>
      <c r="M1599" s="211">
        <f t="shared" si="66"/>
        <v>60.571428571428569</v>
      </c>
      <c r="N1599" s="69">
        <v>1</v>
      </c>
      <c r="O1599" s="71" t="s">
        <v>2521</v>
      </c>
      <c r="P1599" s="51">
        <f t="shared" si="67"/>
        <v>1</v>
      </c>
      <c r="Q1599" s="66" t="str" cm="1">
        <f t="array" aca="1" ref="Q1599" ca="1">IF(ISNUMBER(P1599),IF(P1599=100%,"CUMPLIDA",IF(AND(ISNUMBER(L1599),ISNUMBER(INDIRECT("FECHA_"&amp;$B1599,1))), IF(L1599&lt;=INDIRECT("FECHA_"&amp;$B1599,1),"INCUMPLIDA","PROCESO"), "VERIFICAR FECHA")),"SIN VALOR AVANCE")</f>
        <v>CUMPLIDA</v>
      </c>
    </row>
    <row r="1600" spans="1:17" ht="75.75">
      <c r="A1600" s="75" t="s">
        <v>938</v>
      </c>
      <c r="B1600" s="61" t="s">
        <v>1793</v>
      </c>
      <c r="C1600" s="495"/>
      <c r="D1600" s="495"/>
      <c r="E1600" s="496"/>
      <c r="F1600" s="496" t="s">
        <v>2823</v>
      </c>
      <c r="G1600" s="63" t="s">
        <v>766</v>
      </c>
      <c r="H1600" s="50" t="s">
        <v>767</v>
      </c>
      <c r="I1600" s="50" t="s">
        <v>768</v>
      </c>
      <c r="J1600" s="74">
        <v>1</v>
      </c>
      <c r="K1600" s="82">
        <v>45231</v>
      </c>
      <c r="L1600" s="82">
        <v>45747</v>
      </c>
      <c r="M1600" s="211">
        <f t="shared" si="66"/>
        <v>73.714285714285708</v>
      </c>
      <c r="N1600" s="69">
        <v>1</v>
      </c>
      <c r="O1600" s="71" t="s">
        <v>2521</v>
      </c>
      <c r="P1600" s="51">
        <f t="shared" si="67"/>
        <v>1</v>
      </c>
      <c r="Q1600" s="66" t="str" cm="1">
        <f t="array" aca="1" ref="Q1600" ca="1">IF(ISNUMBER(P1600),IF(P1600=100%,"CUMPLIDA",IF(AND(ISNUMBER(L1600),ISNUMBER(INDIRECT("FECHA_"&amp;$B1600,1))), IF(L1600&lt;=INDIRECT("FECHA_"&amp;$B1600,1),"INCUMPLIDA","PROCESO"), "VERIFICAR FECHA")),"SIN VALOR AVANCE")</f>
        <v>CUMPLIDA</v>
      </c>
    </row>
    <row r="1601" spans="1:17" ht="150.75">
      <c r="A1601" s="75" t="s">
        <v>938</v>
      </c>
      <c r="B1601" s="61" t="s">
        <v>1793</v>
      </c>
      <c r="C1601" s="495"/>
      <c r="D1601" s="495"/>
      <c r="E1601" s="496"/>
      <c r="F1601" s="496" t="s">
        <v>2823</v>
      </c>
      <c r="G1601" s="63" t="s">
        <v>769</v>
      </c>
      <c r="H1601" s="50" t="s">
        <v>769</v>
      </c>
      <c r="I1601" s="50" t="s">
        <v>2344</v>
      </c>
      <c r="J1601" s="74">
        <v>1</v>
      </c>
      <c r="K1601" s="82">
        <v>45323</v>
      </c>
      <c r="L1601" s="82">
        <v>45747</v>
      </c>
      <c r="M1601" s="211">
        <f t="shared" si="66"/>
        <v>60.571428571428569</v>
      </c>
      <c r="N1601" s="69">
        <v>1</v>
      </c>
      <c r="O1601" s="71" t="s">
        <v>2685</v>
      </c>
      <c r="P1601" s="51">
        <f t="shared" si="67"/>
        <v>1</v>
      </c>
      <c r="Q1601" s="66" t="str" cm="1">
        <f t="array" aca="1" ref="Q1601" ca="1">IF(ISNUMBER(P1601),IF(P1601=100%,"CUMPLIDA",IF(AND(ISNUMBER(L1601),ISNUMBER(INDIRECT("FECHA_"&amp;$B1601,1))), IF(L1601&lt;=INDIRECT("FECHA_"&amp;$B1601,1),"INCUMPLIDA","PROCESO"), "VERIFICAR FECHA")),"SIN VALOR AVANCE")</f>
        <v>CUMPLIDA</v>
      </c>
    </row>
    <row r="1602" spans="1:17" ht="75.75">
      <c r="A1602" s="75" t="s">
        <v>938</v>
      </c>
      <c r="B1602" s="61" t="s">
        <v>1793</v>
      </c>
      <c r="C1602" s="495"/>
      <c r="D1602" s="495"/>
      <c r="E1602" s="496"/>
      <c r="F1602" s="496" t="s">
        <v>2823</v>
      </c>
      <c r="G1602" s="63" t="s">
        <v>2430</v>
      </c>
      <c r="H1602" s="50" t="s">
        <v>2430</v>
      </c>
      <c r="I1602" s="50" t="s">
        <v>771</v>
      </c>
      <c r="J1602" s="74">
        <v>1</v>
      </c>
      <c r="K1602" s="82">
        <v>45231</v>
      </c>
      <c r="L1602" s="82">
        <v>45747</v>
      </c>
      <c r="M1602" s="211">
        <f t="shared" si="66"/>
        <v>73.714285714285708</v>
      </c>
      <c r="N1602" s="69">
        <v>1</v>
      </c>
      <c r="O1602" s="71" t="s">
        <v>2521</v>
      </c>
      <c r="P1602" s="51">
        <f t="shared" si="67"/>
        <v>1</v>
      </c>
      <c r="Q1602" s="66" t="str" cm="1">
        <f t="array" aca="1" ref="Q1602" ca="1">IF(ISNUMBER(P1602),IF(P1602=100%,"CUMPLIDA",IF(AND(ISNUMBER(L1602),ISNUMBER(INDIRECT("FECHA_"&amp;$B1602,1))), IF(L1602&lt;=INDIRECT("FECHA_"&amp;$B1602,1),"INCUMPLIDA","PROCESO"), "VERIFICAR FECHA")),"SIN VALOR AVANCE")</f>
        <v>CUMPLIDA</v>
      </c>
    </row>
    <row r="1603" spans="1:17" ht="225.75">
      <c r="A1603" s="75" t="s">
        <v>938</v>
      </c>
      <c r="B1603" s="61" t="s">
        <v>1793</v>
      </c>
      <c r="C1603" s="495"/>
      <c r="D1603" s="495"/>
      <c r="E1603" s="496"/>
      <c r="F1603" s="496" t="s">
        <v>2823</v>
      </c>
      <c r="G1603" s="63" t="s">
        <v>2431</v>
      </c>
      <c r="H1603" s="50" t="s">
        <v>2431</v>
      </c>
      <c r="I1603" s="50" t="s">
        <v>1073</v>
      </c>
      <c r="J1603" s="74">
        <v>1</v>
      </c>
      <c r="K1603" s="82">
        <v>45231</v>
      </c>
      <c r="L1603" s="82">
        <v>45808</v>
      </c>
      <c r="M1603" s="211">
        <f t="shared" si="66"/>
        <v>82.428571428571431</v>
      </c>
      <c r="N1603" s="69">
        <v>1</v>
      </c>
      <c r="O1603" s="71" t="s">
        <v>2684</v>
      </c>
      <c r="P1603" s="51">
        <f t="shared" si="67"/>
        <v>1</v>
      </c>
      <c r="Q1603" s="66" t="str" cm="1">
        <f t="array" aca="1" ref="Q1603" ca="1">IF(ISNUMBER(P1603),IF(P1603=100%,"CUMPLIDA",IF(AND(ISNUMBER(L1603),ISNUMBER(INDIRECT("FECHA_"&amp;$B1603,1))), IF(L1603&lt;=INDIRECT("FECHA_"&amp;$B1603,1),"INCUMPLIDA","PROCESO"), "VERIFICAR FECHA")),"SIN VALOR AVANCE")</f>
        <v>CUMPLIDA</v>
      </c>
    </row>
    <row r="1604" spans="1:17" ht="75.75">
      <c r="A1604" s="75" t="s">
        <v>938</v>
      </c>
      <c r="B1604" s="61" t="s">
        <v>1793</v>
      </c>
      <c r="C1604" s="495"/>
      <c r="D1604" s="495"/>
      <c r="E1604" s="496"/>
      <c r="F1604" s="496" t="s">
        <v>2823</v>
      </c>
      <c r="G1604" s="63" t="s">
        <v>169</v>
      </c>
      <c r="H1604" s="50" t="s">
        <v>775</v>
      </c>
      <c r="I1604" s="50" t="s">
        <v>776</v>
      </c>
      <c r="J1604" s="74">
        <v>12</v>
      </c>
      <c r="K1604" s="82">
        <v>46024</v>
      </c>
      <c r="L1604" s="82">
        <v>47118</v>
      </c>
      <c r="M1604" s="211">
        <f t="shared" si="66"/>
        <v>156.28571428571428</v>
      </c>
      <c r="N1604" s="69">
        <v>0</v>
      </c>
      <c r="O1604" s="71" t="s">
        <v>2521</v>
      </c>
      <c r="P1604" s="51">
        <f t="shared" si="67"/>
        <v>0</v>
      </c>
      <c r="Q1604" s="66" t="str" cm="1">
        <f t="array" aca="1" ref="Q1604" ca="1">IF(ISNUMBER(P1604),IF(P1604=100%,"CUMPLIDA",IF(AND(ISNUMBER(L1604),ISNUMBER(INDIRECT("FECHA_"&amp;$B1604,1))), IF(L1604&lt;=INDIRECT("FECHA_"&amp;$B1604,1),"INCUMPLIDA","PROCESO"), "VERIFICAR FECHA")),"SIN VALOR AVANCE")</f>
        <v>PROCESO</v>
      </c>
    </row>
    <row r="1605" spans="1:17" ht="150.75">
      <c r="A1605" s="75" t="s">
        <v>938</v>
      </c>
      <c r="B1605" s="61" t="s">
        <v>1793</v>
      </c>
      <c r="C1605" s="495" t="s">
        <v>2672</v>
      </c>
      <c r="D1605" s="495" t="s">
        <v>2238</v>
      </c>
      <c r="E1605" s="496"/>
      <c r="F1605" s="496" t="s">
        <v>2823</v>
      </c>
      <c r="G1605" s="63" t="s">
        <v>778</v>
      </c>
      <c r="H1605" s="50" t="s">
        <v>779</v>
      </c>
      <c r="I1605" s="50" t="s">
        <v>780</v>
      </c>
      <c r="J1605" s="74">
        <v>1</v>
      </c>
      <c r="K1605" s="82">
        <v>46024</v>
      </c>
      <c r="L1605" s="82">
        <v>47118</v>
      </c>
      <c r="M1605" s="211">
        <f t="shared" si="66"/>
        <v>156.28571428571428</v>
      </c>
      <c r="N1605" s="69">
        <v>0</v>
      </c>
      <c r="O1605" s="71" t="s">
        <v>2685</v>
      </c>
      <c r="P1605" s="51">
        <f t="shared" si="67"/>
        <v>0</v>
      </c>
      <c r="Q1605" s="66" t="str" cm="1">
        <f t="array" aca="1" ref="Q1605" ca="1">IF(ISNUMBER(P1605),IF(P1605=100%,"CUMPLIDA",IF(AND(ISNUMBER(L1605),ISNUMBER(INDIRECT("FECHA_"&amp;$B1605,1))), IF(L1605&lt;=INDIRECT("FECHA_"&amp;$B1605,1),"INCUMPLIDA","PROCESO"), "VERIFICAR FECHA")),"SIN VALOR AVANCE")</f>
        <v>PROCESO</v>
      </c>
    </row>
    <row r="1606" spans="1:17" ht="225.75">
      <c r="A1606" s="75" t="s">
        <v>938</v>
      </c>
      <c r="B1606" s="61" t="s">
        <v>1793</v>
      </c>
      <c r="C1606" s="495" t="s">
        <v>2672</v>
      </c>
      <c r="D1606" s="495" t="s">
        <v>2238</v>
      </c>
      <c r="E1606" s="496"/>
      <c r="F1606" s="496" t="s">
        <v>2823</v>
      </c>
      <c r="G1606" s="63" t="s">
        <v>781</v>
      </c>
      <c r="H1606" s="50" t="s">
        <v>782</v>
      </c>
      <c r="I1606" s="50" t="s">
        <v>813</v>
      </c>
      <c r="J1606" s="74">
        <v>2</v>
      </c>
      <c r="K1606" s="82">
        <v>46024</v>
      </c>
      <c r="L1606" s="82">
        <v>47118</v>
      </c>
      <c r="M1606" s="211">
        <f t="shared" si="66"/>
        <v>156.28571428571428</v>
      </c>
      <c r="N1606" s="69">
        <v>0</v>
      </c>
      <c r="O1606" s="71" t="s">
        <v>2684</v>
      </c>
      <c r="P1606" s="51">
        <f t="shared" si="67"/>
        <v>0</v>
      </c>
      <c r="Q1606" s="66" t="str" cm="1">
        <f t="array" aca="1" ref="Q1606" ca="1">IF(ISNUMBER(P1606),IF(P1606=100%,"CUMPLIDA",IF(AND(ISNUMBER(L1606),ISNUMBER(INDIRECT("FECHA_"&amp;$B1606,1))), IF(L1606&lt;=INDIRECT("FECHA_"&amp;$B1606,1),"INCUMPLIDA","PROCESO"), "VERIFICAR FECHA")),"SIN VALOR AVANCE")</f>
        <v>PROCESO</v>
      </c>
    </row>
    <row r="1607" spans="1:17" ht="105.75">
      <c r="A1607" s="75" t="s">
        <v>938</v>
      </c>
      <c r="B1607" s="61" t="s">
        <v>1793</v>
      </c>
      <c r="C1607" s="495" t="s">
        <v>2672</v>
      </c>
      <c r="D1607" s="495" t="s">
        <v>2238</v>
      </c>
      <c r="E1607" s="496"/>
      <c r="F1607" s="496" t="s">
        <v>2823</v>
      </c>
      <c r="G1607" s="63" t="s">
        <v>2686</v>
      </c>
      <c r="H1607" s="50" t="s">
        <v>2687</v>
      </c>
      <c r="I1607" s="50" t="s">
        <v>2688</v>
      </c>
      <c r="J1607" s="69">
        <v>1</v>
      </c>
      <c r="K1607" s="70">
        <v>44927</v>
      </c>
      <c r="L1607" s="70">
        <v>45016</v>
      </c>
      <c r="M1607" s="211">
        <f t="shared" si="66"/>
        <v>12.714285714285714</v>
      </c>
      <c r="N1607" s="69">
        <v>1</v>
      </c>
      <c r="O1607" s="50" t="s">
        <v>2794</v>
      </c>
      <c r="P1607" s="51">
        <f t="shared" si="67"/>
        <v>1</v>
      </c>
      <c r="Q1607" s="66" t="str" cm="1">
        <f t="array" aca="1" ref="Q1607" ca="1">IF(ISNUMBER(P1607),IF(P1607=100%,"CUMPLIDA",IF(AND(ISNUMBER(L1607),ISNUMBER(INDIRECT("FECHA_"&amp;$B1607,1))), IF(L1607&lt;=INDIRECT("FECHA_"&amp;$B1607,1),"INCUMPLIDA","PROCESO"), "VERIFICAR FECHA")),"SIN VALOR AVANCE")</f>
        <v>CUMPLIDA</v>
      </c>
    </row>
    <row r="1608" spans="1:17" ht="165.75">
      <c r="A1608" s="75" t="s">
        <v>938</v>
      </c>
      <c r="B1608" s="61" t="s">
        <v>1793</v>
      </c>
      <c r="C1608" s="495" t="s">
        <v>2672</v>
      </c>
      <c r="D1608" s="495" t="s">
        <v>2238</v>
      </c>
      <c r="E1608" s="496"/>
      <c r="F1608" s="496" t="s">
        <v>2823</v>
      </c>
      <c r="G1608" s="63" t="s">
        <v>2686</v>
      </c>
      <c r="H1608" s="50" t="s">
        <v>2727</v>
      </c>
      <c r="I1608" s="50" t="s">
        <v>2338</v>
      </c>
      <c r="J1608" s="69">
        <v>1</v>
      </c>
      <c r="K1608" s="70">
        <v>45017</v>
      </c>
      <c r="L1608" s="70">
        <v>45138</v>
      </c>
      <c r="M1608" s="211">
        <f t="shared" si="66"/>
        <v>17.285714285714285</v>
      </c>
      <c r="N1608" s="69">
        <v>1</v>
      </c>
      <c r="O1608" s="50" t="s">
        <v>2795</v>
      </c>
      <c r="P1608" s="51">
        <f t="shared" si="67"/>
        <v>1</v>
      </c>
      <c r="Q1608" s="66" t="str" cm="1">
        <f t="array" aca="1" ref="Q1608" ca="1">IF(ISNUMBER(P1608),IF(P1608=100%,"CUMPLIDA",IF(AND(ISNUMBER(L1608),ISNUMBER(INDIRECT("FECHA_"&amp;$B1608,1))), IF(L1608&lt;=INDIRECT("FECHA_"&amp;$B1608,1),"INCUMPLIDA","PROCESO"), "VERIFICAR FECHA")),"SIN VALOR AVANCE")</f>
        <v>CUMPLIDA</v>
      </c>
    </row>
    <row r="1609" spans="1:17" ht="105.75">
      <c r="A1609" s="75" t="s">
        <v>938</v>
      </c>
      <c r="B1609" s="61" t="s">
        <v>1793</v>
      </c>
      <c r="C1609" s="495" t="s">
        <v>2672</v>
      </c>
      <c r="D1609" s="495" t="s">
        <v>2238</v>
      </c>
      <c r="E1609" s="496"/>
      <c r="F1609" s="496" t="s">
        <v>2823</v>
      </c>
      <c r="G1609" s="63" t="s">
        <v>2697</v>
      </c>
      <c r="H1609" s="50" t="s">
        <v>2698</v>
      </c>
      <c r="I1609" s="50" t="s">
        <v>2338</v>
      </c>
      <c r="J1609" s="69">
        <v>1</v>
      </c>
      <c r="K1609" s="70">
        <v>44958</v>
      </c>
      <c r="L1609" s="70">
        <v>44985</v>
      </c>
      <c r="M1609" s="211">
        <f t="shared" si="66"/>
        <v>3.8571428571428572</v>
      </c>
      <c r="N1609" s="69">
        <v>1</v>
      </c>
      <c r="O1609" s="50" t="s">
        <v>2689</v>
      </c>
      <c r="P1609" s="51">
        <f t="shared" si="67"/>
        <v>1</v>
      </c>
      <c r="Q1609" s="66" t="str" cm="1">
        <f t="array" aca="1" ref="Q1609" ca="1">IF(ISNUMBER(P1609),IF(P1609=100%,"CUMPLIDA",IF(AND(ISNUMBER(L1609),ISNUMBER(INDIRECT("FECHA_"&amp;$B1609,1))), IF(L1609&lt;=INDIRECT("FECHA_"&amp;$B1609,1),"INCUMPLIDA","PROCESO"), "VERIFICAR FECHA")),"SIN VALOR AVANCE")</f>
        <v>CUMPLIDA</v>
      </c>
    </row>
    <row r="1610" spans="1:17" ht="105.75">
      <c r="A1610" s="75" t="s">
        <v>938</v>
      </c>
      <c r="B1610" s="61" t="s">
        <v>1793</v>
      </c>
      <c r="C1610" s="495" t="s">
        <v>2672</v>
      </c>
      <c r="D1610" s="495" t="s">
        <v>2238</v>
      </c>
      <c r="E1610" s="496"/>
      <c r="F1610" s="496" t="s">
        <v>2823</v>
      </c>
      <c r="G1610" s="63" t="s">
        <v>2824</v>
      </c>
      <c r="H1610" s="50" t="s">
        <v>2825</v>
      </c>
      <c r="I1610" s="50" t="s">
        <v>2338</v>
      </c>
      <c r="J1610" s="69">
        <v>12</v>
      </c>
      <c r="K1610" s="70">
        <v>44958</v>
      </c>
      <c r="L1610" s="70">
        <v>45323</v>
      </c>
      <c r="M1610" s="211">
        <f t="shared" si="66"/>
        <v>52.142857142857146</v>
      </c>
      <c r="N1610" s="69">
        <v>12</v>
      </c>
      <c r="O1610" s="50" t="s">
        <v>2826</v>
      </c>
      <c r="P1610" s="51">
        <f t="shared" si="67"/>
        <v>1</v>
      </c>
      <c r="Q1610" s="66" t="str" cm="1">
        <f t="array" aca="1" ref="Q1610" ca="1">IF(ISNUMBER(P1610),IF(P1610=100%,"CUMPLIDA",IF(AND(ISNUMBER(L1610),ISNUMBER(INDIRECT("FECHA_"&amp;$B1610,1))), IF(L1610&lt;=INDIRECT("FECHA_"&amp;$B1610,1),"INCUMPLIDA","PROCESO"), "VERIFICAR FECHA")),"SIN VALOR AVANCE")</f>
        <v>CUMPLIDA</v>
      </c>
    </row>
    <row r="1611" spans="1:17" ht="105.75">
      <c r="A1611" s="75" t="s">
        <v>938</v>
      </c>
      <c r="B1611" s="61" t="s">
        <v>1793</v>
      </c>
      <c r="C1611" s="495" t="s">
        <v>2672</v>
      </c>
      <c r="D1611" s="495" t="s">
        <v>2238</v>
      </c>
      <c r="E1611" s="496"/>
      <c r="F1611" s="496" t="s">
        <v>2823</v>
      </c>
      <c r="G1611" s="63" t="s">
        <v>2827</v>
      </c>
      <c r="H1611" s="50" t="s">
        <v>2828</v>
      </c>
      <c r="I1611" s="50" t="s">
        <v>2338</v>
      </c>
      <c r="J1611" s="69">
        <v>4</v>
      </c>
      <c r="K1611" s="70">
        <v>44958</v>
      </c>
      <c r="L1611" s="70">
        <v>45323</v>
      </c>
      <c r="M1611" s="211">
        <f t="shared" si="66"/>
        <v>52.142857142857146</v>
      </c>
      <c r="N1611" s="69">
        <v>4</v>
      </c>
      <c r="O1611" s="50" t="s">
        <v>2829</v>
      </c>
      <c r="P1611" s="51">
        <f t="shared" si="67"/>
        <v>1</v>
      </c>
      <c r="Q1611" s="66" t="str" cm="1">
        <f t="array" aca="1" ref="Q1611" ca="1">IF(ISNUMBER(P1611),IF(P1611=100%,"CUMPLIDA",IF(AND(ISNUMBER(L1611),ISNUMBER(INDIRECT("FECHA_"&amp;$B1611,1))), IF(L1611&lt;=INDIRECT("FECHA_"&amp;$B1611,1),"INCUMPLIDA","PROCESO"), "VERIFICAR FECHA")),"SIN VALOR AVANCE")</f>
        <v>CUMPLIDA</v>
      </c>
    </row>
    <row r="1612" spans="1:17" ht="75.75">
      <c r="A1612" s="75" t="s">
        <v>938</v>
      </c>
      <c r="B1612" s="61" t="s">
        <v>1793</v>
      </c>
      <c r="C1612" s="495" t="s">
        <v>2830</v>
      </c>
      <c r="D1612" s="499" t="s">
        <v>2831</v>
      </c>
      <c r="E1612" s="496" t="s">
        <v>2832</v>
      </c>
      <c r="F1612" s="496" t="s">
        <v>2833</v>
      </c>
      <c r="G1612" s="496" t="s">
        <v>2683</v>
      </c>
      <c r="H1612" s="76" t="s">
        <v>944</v>
      </c>
      <c r="I1612" s="50" t="s">
        <v>945</v>
      </c>
      <c r="J1612" s="69">
        <v>1</v>
      </c>
      <c r="K1612" s="70">
        <v>45231</v>
      </c>
      <c r="L1612" s="70">
        <v>45504</v>
      </c>
      <c r="M1612" s="211">
        <f t="shared" si="66"/>
        <v>39</v>
      </c>
      <c r="N1612" s="69">
        <v>1</v>
      </c>
      <c r="O1612" s="71" t="s">
        <v>2426</v>
      </c>
      <c r="P1612" s="51">
        <f t="shared" si="67"/>
        <v>1</v>
      </c>
      <c r="Q1612" s="66" t="str" cm="1">
        <f t="array" aca="1" ref="Q1612" ca="1">IF(ISNUMBER(P1612),IF(P1612=100%,"CUMPLIDA",IF(AND(ISNUMBER(L1612),ISNUMBER(INDIRECT("FECHA_"&amp;$B1612,1))), IF(L1612&lt;=INDIRECT("FECHA_"&amp;$B1612,1),"INCUMPLIDA","PROCESO"), "VERIFICAR FECHA")),"SIN VALOR AVANCE")</f>
        <v>CUMPLIDA</v>
      </c>
    </row>
    <row r="1613" spans="1:17" ht="210.75">
      <c r="A1613" s="75" t="s">
        <v>938</v>
      </c>
      <c r="B1613" s="61" t="s">
        <v>1793</v>
      </c>
      <c r="C1613" s="495"/>
      <c r="D1613" s="499"/>
      <c r="E1613" s="496"/>
      <c r="F1613" s="496" t="s">
        <v>2833</v>
      </c>
      <c r="G1613" s="496"/>
      <c r="H1613" s="76" t="s">
        <v>947</v>
      </c>
      <c r="I1613" s="50" t="s">
        <v>948</v>
      </c>
      <c r="J1613" s="69">
        <v>1</v>
      </c>
      <c r="K1613" s="70">
        <v>45231</v>
      </c>
      <c r="L1613" s="70">
        <v>45504</v>
      </c>
      <c r="M1613" s="211">
        <f t="shared" si="66"/>
        <v>39</v>
      </c>
      <c r="N1613" s="69">
        <v>1</v>
      </c>
      <c r="O1613" s="71" t="s">
        <v>2805</v>
      </c>
      <c r="P1613" s="51">
        <f t="shared" si="67"/>
        <v>1</v>
      </c>
      <c r="Q1613" s="66" t="str" cm="1">
        <f t="array" aca="1" ref="Q1613" ca="1">IF(ISNUMBER(P1613),IF(P1613=100%,"CUMPLIDA",IF(AND(ISNUMBER(L1613),ISNUMBER(INDIRECT("FECHA_"&amp;$B1613,1))), IF(L1613&lt;=INDIRECT("FECHA_"&amp;$B1613,1),"INCUMPLIDA","PROCESO"), "VERIFICAR FECHA")),"SIN VALOR AVANCE")</f>
        <v>CUMPLIDA</v>
      </c>
    </row>
    <row r="1614" spans="1:17" ht="150.75">
      <c r="A1614" s="75" t="s">
        <v>938</v>
      </c>
      <c r="B1614" s="61" t="s">
        <v>1793</v>
      </c>
      <c r="C1614" s="495"/>
      <c r="D1614" s="499"/>
      <c r="E1614" s="496"/>
      <c r="F1614" s="496" t="s">
        <v>2833</v>
      </c>
      <c r="G1614" s="63" t="s">
        <v>950</v>
      </c>
      <c r="H1614" s="50" t="s">
        <v>760</v>
      </c>
      <c r="I1614" s="50" t="s">
        <v>761</v>
      </c>
      <c r="J1614" s="74">
        <v>1</v>
      </c>
      <c r="K1614" s="82">
        <v>45323</v>
      </c>
      <c r="L1614" s="82">
        <v>45747</v>
      </c>
      <c r="M1614" s="211">
        <f t="shared" si="66"/>
        <v>60.571428571428569</v>
      </c>
      <c r="N1614" s="69">
        <v>1</v>
      </c>
      <c r="O1614" s="71" t="s">
        <v>2685</v>
      </c>
      <c r="P1614" s="51">
        <f t="shared" si="67"/>
        <v>1</v>
      </c>
      <c r="Q1614" s="66" t="str" cm="1">
        <f t="array" aca="1" ref="Q1614" ca="1">IF(ISNUMBER(P1614),IF(P1614=100%,"CUMPLIDA",IF(AND(ISNUMBER(L1614),ISNUMBER(INDIRECT("FECHA_"&amp;$B1614,1))), IF(L1614&lt;=INDIRECT("FECHA_"&amp;$B1614,1),"INCUMPLIDA","PROCESO"), "VERIFICAR FECHA")),"SIN VALOR AVANCE")</f>
        <v>CUMPLIDA</v>
      </c>
    </row>
    <row r="1615" spans="1:17" ht="75.75">
      <c r="A1615" s="75" t="s">
        <v>938</v>
      </c>
      <c r="B1615" s="61" t="s">
        <v>1793</v>
      </c>
      <c r="C1615" s="495"/>
      <c r="D1615" s="499"/>
      <c r="E1615" s="496"/>
      <c r="F1615" s="496" t="s">
        <v>2833</v>
      </c>
      <c r="G1615" s="63" t="s">
        <v>804</v>
      </c>
      <c r="H1615" s="50" t="s">
        <v>804</v>
      </c>
      <c r="I1615" s="50" t="s">
        <v>805</v>
      </c>
      <c r="J1615" s="74">
        <v>1</v>
      </c>
      <c r="K1615" s="82">
        <v>45323</v>
      </c>
      <c r="L1615" s="82">
        <v>45747</v>
      </c>
      <c r="M1615" s="211">
        <f t="shared" si="66"/>
        <v>60.571428571428569</v>
      </c>
      <c r="N1615" s="69">
        <v>1</v>
      </c>
      <c r="O1615" s="71" t="s">
        <v>2521</v>
      </c>
      <c r="P1615" s="51">
        <f t="shared" si="67"/>
        <v>1</v>
      </c>
      <c r="Q1615" s="66" t="str" cm="1">
        <f t="array" aca="1" ref="Q1615" ca="1">IF(ISNUMBER(P1615),IF(P1615=100%,"CUMPLIDA",IF(AND(ISNUMBER(L1615),ISNUMBER(INDIRECT("FECHA_"&amp;$B1615,1))), IF(L1615&lt;=INDIRECT("FECHA_"&amp;$B1615,1),"INCUMPLIDA","PROCESO"), "VERIFICAR FECHA")),"SIN VALOR AVANCE")</f>
        <v>CUMPLIDA</v>
      </c>
    </row>
    <row r="1616" spans="1:17" ht="75.75">
      <c r="A1616" s="75" t="s">
        <v>938</v>
      </c>
      <c r="B1616" s="61" t="s">
        <v>1793</v>
      </c>
      <c r="C1616" s="495"/>
      <c r="D1616" s="499"/>
      <c r="E1616" s="496"/>
      <c r="F1616" s="496" t="s">
        <v>2833</v>
      </c>
      <c r="G1616" s="63" t="s">
        <v>766</v>
      </c>
      <c r="H1616" s="50" t="s">
        <v>767</v>
      </c>
      <c r="I1616" s="50" t="s">
        <v>768</v>
      </c>
      <c r="J1616" s="74">
        <v>1</v>
      </c>
      <c r="K1616" s="82">
        <v>45231</v>
      </c>
      <c r="L1616" s="82">
        <v>45747</v>
      </c>
      <c r="M1616" s="211">
        <f t="shared" si="66"/>
        <v>73.714285714285708</v>
      </c>
      <c r="N1616" s="69">
        <v>1</v>
      </c>
      <c r="O1616" s="71" t="s">
        <v>2521</v>
      </c>
      <c r="P1616" s="51">
        <f t="shared" si="67"/>
        <v>1</v>
      </c>
      <c r="Q1616" s="66" t="str" cm="1">
        <f t="array" aca="1" ref="Q1616" ca="1">IF(ISNUMBER(P1616),IF(P1616=100%,"CUMPLIDA",IF(AND(ISNUMBER(L1616),ISNUMBER(INDIRECT("FECHA_"&amp;$B1616,1))), IF(L1616&lt;=INDIRECT("FECHA_"&amp;$B1616,1),"INCUMPLIDA","PROCESO"), "VERIFICAR FECHA")),"SIN VALOR AVANCE")</f>
        <v>CUMPLIDA</v>
      </c>
    </row>
    <row r="1617" spans="1:17" ht="150.75">
      <c r="A1617" s="75" t="s">
        <v>938</v>
      </c>
      <c r="B1617" s="61" t="s">
        <v>1793</v>
      </c>
      <c r="C1617" s="495"/>
      <c r="D1617" s="499"/>
      <c r="E1617" s="496"/>
      <c r="F1617" s="496" t="s">
        <v>2833</v>
      </c>
      <c r="G1617" s="63" t="s">
        <v>769</v>
      </c>
      <c r="H1617" s="50" t="s">
        <v>769</v>
      </c>
      <c r="I1617" s="50" t="s">
        <v>2344</v>
      </c>
      <c r="J1617" s="74">
        <v>1</v>
      </c>
      <c r="K1617" s="82">
        <v>45323</v>
      </c>
      <c r="L1617" s="82">
        <v>45747</v>
      </c>
      <c r="M1617" s="211">
        <f t="shared" si="66"/>
        <v>60.571428571428569</v>
      </c>
      <c r="N1617" s="69">
        <v>1</v>
      </c>
      <c r="O1617" s="71" t="s">
        <v>2685</v>
      </c>
      <c r="P1617" s="51">
        <f t="shared" si="67"/>
        <v>1</v>
      </c>
      <c r="Q1617" s="66" t="str" cm="1">
        <f t="array" aca="1" ref="Q1617" ca="1">IF(ISNUMBER(P1617),IF(P1617=100%,"CUMPLIDA",IF(AND(ISNUMBER(L1617),ISNUMBER(INDIRECT("FECHA_"&amp;$B1617,1))), IF(L1617&lt;=INDIRECT("FECHA_"&amp;$B1617,1),"INCUMPLIDA","PROCESO"), "VERIFICAR FECHA")),"SIN VALOR AVANCE")</f>
        <v>CUMPLIDA</v>
      </c>
    </row>
    <row r="1618" spans="1:17" ht="75.75">
      <c r="A1618" s="75" t="s">
        <v>938</v>
      </c>
      <c r="B1618" s="61" t="s">
        <v>1793</v>
      </c>
      <c r="C1618" s="495"/>
      <c r="D1618" s="499"/>
      <c r="E1618" s="496"/>
      <c r="F1618" s="496" t="s">
        <v>2833</v>
      </c>
      <c r="G1618" s="63" t="s">
        <v>2430</v>
      </c>
      <c r="H1618" s="50" t="s">
        <v>2430</v>
      </c>
      <c r="I1618" s="50" t="s">
        <v>771</v>
      </c>
      <c r="J1618" s="74">
        <v>1</v>
      </c>
      <c r="K1618" s="82">
        <v>45231</v>
      </c>
      <c r="L1618" s="82">
        <v>45747</v>
      </c>
      <c r="M1618" s="211">
        <f t="shared" si="66"/>
        <v>73.714285714285708</v>
      </c>
      <c r="N1618" s="69">
        <v>1</v>
      </c>
      <c r="O1618" s="71" t="s">
        <v>2521</v>
      </c>
      <c r="P1618" s="51">
        <f t="shared" si="67"/>
        <v>1</v>
      </c>
      <c r="Q1618" s="66" t="str" cm="1">
        <f t="array" aca="1" ref="Q1618" ca="1">IF(ISNUMBER(P1618),IF(P1618=100%,"CUMPLIDA",IF(AND(ISNUMBER(L1618),ISNUMBER(INDIRECT("FECHA_"&amp;$B1618,1))), IF(L1618&lt;=INDIRECT("FECHA_"&amp;$B1618,1),"INCUMPLIDA","PROCESO"), "VERIFICAR FECHA")),"SIN VALOR AVANCE")</f>
        <v>CUMPLIDA</v>
      </c>
    </row>
    <row r="1619" spans="1:17" ht="210.75">
      <c r="A1619" s="75" t="s">
        <v>938</v>
      </c>
      <c r="B1619" s="61" t="s">
        <v>1793</v>
      </c>
      <c r="C1619" s="495"/>
      <c r="D1619" s="499"/>
      <c r="E1619" s="496"/>
      <c r="F1619" s="496" t="s">
        <v>2833</v>
      </c>
      <c r="G1619" s="63" t="s">
        <v>2431</v>
      </c>
      <c r="H1619" s="50" t="s">
        <v>2431</v>
      </c>
      <c r="I1619" s="50" t="s">
        <v>1073</v>
      </c>
      <c r="J1619" s="74">
        <v>1</v>
      </c>
      <c r="K1619" s="82">
        <v>45231</v>
      </c>
      <c r="L1619" s="82">
        <v>45808</v>
      </c>
      <c r="M1619" s="211">
        <f t="shared" si="66"/>
        <v>82.428571428571431</v>
      </c>
      <c r="N1619" s="69">
        <v>1</v>
      </c>
      <c r="O1619" s="71" t="s">
        <v>2805</v>
      </c>
      <c r="P1619" s="51">
        <f t="shared" si="67"/>
        <v>1</v>
      </c>
      <c r="Q1619" s="66" t="str" cm="1">
        <f t="array" aca="1" ref="Q1619" ca="1">IF(ISNUMBER(P1619),IF(P1619=100%,"CUMPLIDA",IF(AND(ISNUMBER(L1619),ISNUMBER(INDIRECT("FECHA_"&amp;$B1619,1))), IF(L1619&lt;=INDIRECT("FECHA_"&amp;$B1619,1),"INCUMPLIDA","PROCESO"), "VERIFICAR FECHA")),"SIN VALOR AVANCE")</f>
        <v>CUMPLIDA</v>
      </c>
    </row>
    <row r="1620" spans="1:17" ht="75.75">
      <c r="A1620" s="75" t="s">
        <v>938</v>
      </c>
      <c r="B1620" s="61" t="s">
        <v>1793</v>
      </c>
      <c r="C1620" s="495"/>
      <c r="D1620" s="499"/>
      <c r="E1620" s="496"/>
      <c r="F1620" s="496" t="s">
        <v>2833</v>
      </c>
      <c r="G1620" s="63" t="s">
        <v>169</v>
      </c>
      <c r="H1620" s="50" t="s">
        <v>775</v>
      </c>
      <c r="I1620" s="50" t="s">
        <v>776</v>
      </c>
      <c r="J1620" s="74">
        <v>7</v>
      </c>
      <c r="K1620" s="82">
        <v>46024</v>
      </c>
      <c r="L1620" s="82">
        <v>46660</v>
      </c>
      <c r="M1620" s="211">
        <f t="shared" ref="M1620:M1683" si="68">(L1620-K1620)/7</f>
        <v>90.857142857142861</v>
      </c>
      <c r="N1620" s="69">
        <v>0</v>
      </c>
      <c r="O1620" s="71" t="s">
        <v>2521</v>
      </c>
      <c r="P1620" s="51">
        <f t="shared" si="67"/>
        <v>0</v>
      </c>
      <c r="Q1620" s="66" t="str" cm="1">
        <f t="array" aca="1" ref="Q1620" ca="1">IF(ISNUMBER(P1620),IF(P1620=100%,"CUMPLIDA",IF(AND(ISNUMBER(L1620),ISNUMBER(INDIRECT("FECHA_"&amp;$B1620,1))), IF(L1620&lt;=INDIRECT("FECHA_"&amp;$B1620,1),"INCUMPLIDA","PROCESO"), "VERIFICAR FECHA")),"SIN VALOR AVANCE")</f>
        <v>PROCESO</v>
      </c>
    </row>
    <row r="1621" spans="1:17" ht="165.75">
      <c r="A1621" s="75" t="s">
        <v>938</v>
      </c>
      <c r="B1621" s="61" t="s">
        <v>1793</v>
      </c>
      <c r="C1621" s="495"/>
      <c r="D1621" s="499"/>
      <c r="E1621" s="496"/>
      <c r="F1621" s="496" t="s">
        <v>2833</v>
      </c>
      <c r="G1621" s="63" t="s">
        <v>778</v>
      </c>
      <c r="H1621" s="50" t="s">
        <v>779</v>
      </c>
      <c r="I1621" s="50" t="s">
        <v>780</v>
      </c>
      <c r="J1621" s="74">
        <v>1</v>
      </c>
      <c r="K1621" s="82">
        <v>46024</v>
      </c>
      <c r="L1621" s="82">
        <v>46660</v>
      </c>
      <c r="M1621" s="211">
        <f t="shared" si="68"/>
        <v>90.857142857142861</v>
      </c>
      <c r="N1621" s="69">
        <v>0</v>
      </c>
      <c r="O1621" s="71" t="s">
        <v>2726</v>
      </c>
      <c r="P1621" s="51">
        <f t="shared" si="67"/>
        <v>0</v>
      </c>
      <c r="Q1621" s="66" t="str" cm="1">
        <f t="array" aca="1" ref="Q1621" ca="1">IF(ISNUMBER(P1621),IF(P1621=100%,"CUMPLIDA",IF(AND(ISNUMBER(L1621),ISNUMBER(INDIRECT("FECHA_"&amp;$B1621,1))), IF(L1621&lt;=INDIRECT("FECHA_"&amp;$B1621,1),"INCUMPLIDA","PROCESO"), "VERIFICAR FECHA")),"SIN VALOR AVANCE")</f>
        <v>PROCESO</v>
      </c>
    </row>
    <row r="1622" spans="1:17" ht="210.75">
      <c r="A1622" s="75" t="s">
        <v>938</v>
      </c>
      <c r="B1622" s="61" t="s">
        <v>1793</v>
      </c>
      <c r="C1622" s="495"/>
      <c r="D1622" s="499"/>
      <c r="E1622" s="496"/>
      <c r="F1622" s="496" t="s">
        <v>2833</v>
      </c>
      <c r="G1622" s="63" t="s">
        <v>781</v>
      </c>
      <c r="H1622" s="50" t="s">
        <v>782</v>
      </c>
      <c r="I1622" s="50" t="s">
        <v>813</v>
      </c>
      <c r="J1622" s="74">
        <v>2</v>
      </c>
      <c r="K1622" s="82">
        <v>46024</v>
      </c>
      <c r="L1622" s="82">
        <v>46660</v>
      </c>
      <c r="M1622" s="211">
        <f t="shared" si="68"/>
        <v>90.857142857142861</v>
      </c>
      <c r="N1622" s="69">
        <v>0</v>
      </c>
      <c r="O1622" s="71" t="s">
        <v>2805</v>
      </c>
      <c r="P1622" s="51">
        <f t="shared" si="67"/>
        <v>0</v>
      </c>
      <c r="Q1622" s="66" t="str" cm="1">
        <f t="array" aca="1" ref="Q1622" ca="1">IF(ISNUMBER(P1622),IF(P1622=100%,"CUMPLIDA",IF(AND(ISNUMBER(L1622),ISNUMBER(INDIRECT("FECHA_"&amp;$B1622,1))), IF(L1622&lt;=INDIRECT("FECHA_"&amp;$B1622,1),"INCUMPLIDA","PROCESO"), "VERIFICAR FECHA")),"SIN VALOR AVANCE")</f>
        <v>PROCESO</v>
      </c>
    </row>
    <row r="1623" spans="1:17" ht="105.75">
      <c r="A1623" s="75" t="s">
        <v>938</v>
      </c>
      <c r="B1623" s="61" t="s">
        <v>1793</v>
      </c>
      <c r="C1623" s="495"/>
      <c r="D1623" s="499"/>
      <c r="E1623" s="496"/>
      <c r="F1623" s="496" t="s">
        <v>2833</v>
      </c>
      <c r="G1623" s="63" t="s">
        <v>2709</v>
      </c>
      <c r="H1623" s="50" t="s">
        <v>2834</v>
      </c>
      <c r="I1623" s="50" t="s">
        <v>2711</v>
      </c>
      <c r="J1623" s="69">
        <v>10</v>
      </c>
      <c r="K1623" s="70">
        <v>44927</v>
      </c>
      <c r="L1623" s="70">
        <v>45291</v>
      </c>
      <c r="M1623" s="211">
        <f t="shared" si="68"/>
        <v>52</v>
      </c>
      <c r="N1623" s="69">
        <v>10</v>
      </c>
      <c r="O1623" s="50" t="s">
        <v>2835</v>
      </c>
      <c r="P1623" s="51">
        <f t="shared" si="67"/>
        <v>1</v>
      </c>
      <c r="Q1623" s="66" t="str" cm="1">
        <f t="array" aca="1" ref="Q1623" ca="1">IF(ISNUMBER(P1623),IF(P1623=100%,"CUMPLIDA",IF(AND(ISNUMBER(L1623),ISNUMBER(INDIRECT("FECHA_"&amp;$B1623,1))), IF(L1623&lt;=INDIRECT("FECHA_"&amp;$B1623,1),"INCUMPLIDA","PROCESO"), "VERIFICAR FECHA")),"SIN VALOR AVANCE")</f>
        <v>CUMPLIDA</v>
      </c>
    </row>
    <row r="1624" spans="1:17" ht="225.75">
      <c r="A1624" s="75" t="s">
        <v>938</v>
      </c>
      <c r="B1624" s="61" t="s">
        <v>1793</v>
      </c>
      <c r="C1624" s="495" t="s">
        <v>2092</v>
      </c>
      <c r="D1624" s="495" t="s">
        <v>2836</v>
      </c>
      <c r="E1624" s="496" t="s">
        <v>2837</v>
      </c>
      <c r="F1624" s="496" t="s">
        <v>2838</v>
      </c>
      <c r="G1624" s="496" t="s">
        <v>2839</v>
      </c>
      <c r="H1624" s="50" t="s">
        <v>1017</v>
      </c>
      <c r="I1624" s="50" t="s">
        <v>1018</v>
      </c>
      <c r="J1624" s="74">
        <v>1</v>
      </c>
      <c r="K1624" s="70">
        <v>45306</v>
      </c>
      <c r="L1624" s="70">
        <v>45503</v>
      </c>
      <c r="M1624" s="211">
        <f t="shared" si="68"/>
        <v>28.142857142857142</v>
      </c>
      <c r="N1624" s="69">
        <v>1</v>
      </c>
      <c r="O1624" s="50" t="s">
        <v>2840</v>
      </c>
      <c r="P1624" s="51">
        <f t="shared" si="67"/>
        <v>1</v>
      </c>
      <c r="Q1624" s="66" t="str" cm="1">
        <f t="array" aca="1" ref="Q1624" ca="1">IF(ISNUMBER(P1624),IF(P1624=100%,"CUMPLIDA",IF(AND(ISNUMBER(L1624),ISNUMBER(INDIRECT("FECHA_"&amp;$B1624,1))), IF(L1624&lt;=INDIRECT("FECHA_"&amp;$B1624,1),"INCUMPLIDA","PROCESO"), "VERIFICAR FECHA")),"SIN VALOR AVANCE")</f>
        <v>CUMPLIDA</v>
      </c>
    </row>
    <row r="1625" spans="1:17" ht="225.75">
      <c r="A1625" s="75" t="s">
        <v>938</v>
      </c>
      <c r="B1625" s="61" t="s">
        <v>1793</v>
      </c>
      <c r="C1625" s="495"/>
      <c r="D1625" s="495"/>
      <c r="E1625" s="496"/>
      <c r="F1625" s="496"/>
      <c r="G1625" s="496"/>
      <c r="H1625" s="50" t="s">
        <v>2841</v>
      </c>
      <c r="I1625" s="50" t="s">
        <v>1021</v>
      </c>
      <c r="J1625" s="74">
        <v>1</v>
      </c>
      <c r="K1625" s="70">
        <v>45505</v>
      </c>
      <c r="L1625" s="70">
        <v>45595</v>
      </c>
      <c r="M1625" s="211">
        <f t="shared" si="68"/>
        <v>12.857142857142858</v>
      </c>
      <c r="N1625" s="69">
        <v>1</v>
      </c>
      <c r="O1625" s="50" t="s">
        <v>2840</v>
      </c>
      <c r="P1625" s="51">
        <f t="shared" si="67"/>
        <v>1</v>
      </c>
      <c r="Q1625" s="66" t="str" cm="1">
        <f t="array" aca="1" ref="Q1625" ca="1">IF(ISNUMBER(P1625),IF(P1625=100%,"CUMPLIDA",IF(AND(ISNUMBER(L1625),ISNUMBER(INDIRECT("FECHA_"&amp;$B1625,1))), IF(L1625&lt;=INDIRECT("FECHA_"&amp;$B1625,1),"INCUMPLIDA","PROCESO"), "VERIFICAR FECHA")),"SIN VALOR AVANCE")</f>
        <v>CUMPLIDA</v>
      </c>
    </row>
    <row r="1626" spans="1:17" ht="225.75">
      <c r="A1626" s="75" t="s">
        <v>938</v>
      </c>
      <c r="B1626" s="61" t="s">
        <v>1793</v>
      </c>
      <c r="C1626" s="495"/>
      <c r="D1626" s="495"/>
      <c r="E1626" s="496"/>
      <c r="F1626" s="496"/>
      <c r="G1626" s="496"/>
      <c r="H1626" s="50" t="s">
        <v>1023</v>
      </c>
      <c r="I1626" s="50" t="s">
        <v>1024</v>
      </c>
      <c r="J1626" s="74">
        <v>1</v>
      </c>
      <c r="K1626" s="70">
        <v>45597</v>
      </c>
      <c r="L1626" s="70">
        <v>45868</v>
      </c>
      <c r="M1626" s="211">
        <f t="shared" si="68"/>
        <v>38.714285714285715</v>
      </c>
      <c r="N1626" s="69">
        <v>1</v>
      </c>
      <c r="O1626" s="50" t="s">
        <v>2840</v>
      </c>
      <c r="P1626" s="51">
        <f t="shared" si="67"/>
        <v>1</v>
      </c>
      <c r="Q1626" s="66" t="str" cm="1">
        <f t="array" aca="1" ref="Q1626" ca="1">IF(ISNUMBER(P1626),IF(P1626=100%,"CUMPLIDA",IF(AND(ISNUMBER(L1626),ISNUMBER(INDIRECT("FECHA_"&amp;$B1626,1))), IF(L1626&lt;=INDIRECT("FECHA_"&amp;$B1626,1),"INCUMPLIDA","PROCESO"), "VERIFICAR FECHA")),"SIN VALOR AVANCE")</f>
        <v>CUMPLIDA</v>
      </c>
    </row>
    <row r="1627" spans="1:17" ht="225.75">
      <c r="A1627" s="75" t="s">
        <v>938</v>
      </c>
      <c r="B1627" s="61" t="s">
        <v>1793</v>
      </c>
      <c r="C1627" s="495"/>
      <c r="D1627" s="495"/>
      <c r="E1627" s="496"/>
      <c r="F1627" s="496"/>
      <c r="G1627" s="496"/>
      <c r="H1627" s="50" t="s">
        <v>1026</v>
      </c>
      <c r="I1627" s="50" t="s">
        <v>1027</v>
      </c>
      <c r="J1627" s="74">
        <v>1</v>
      </c>
      <c r="K1627" s="70">
        <v>45870</v>
      </c>
      <c r="L1627" s="70">
        <v>46112</v>
      </c>
      <c r="M1627" s="211">
        <f t="shared" si="68"/>
        <v>34.571428571428569</v>
      </c>
      <c r="N1627" s="69">
        <v>0</v>
      </c>
      <c r="O1627" s="50" t="s">
        <v>2840</v>
      </c>
      <c r="P1627" s="51">
        <f t="shared" si="67"/>
        <v>0</v>
      </c>
      <c r="Q1627" s="66" t="str" cm="1">
        <f t="array" aca="1" ref="Q1627" ca="1">IF(ISNUMBER(P1627),IF(P1627=100%,"CUMPLIDA",IF(AND(ISNUMBER(L1627),ISNUMBER(INDIRECT("FECHA_"&amp;$B1627,1))), IF(L1627&lt;=INDIRECT("FECHA_"&amp;$B1627,1),"INCUMPLIDA","PROCESO"), "VERIFICAR FECHA")),"SIN VALOR AVANCE")</f>
        <v>PROCESO</v>
      </c>
    </row>
    <row r="1628" spans="1:17" ht="75.75">
      <c r="A1628" s="75" t="s">
        <v>938</v>
      </c>
      <c r="B1628" s="61" t="s">
        <v>1793</v>
      </c>
      <c r="C1628" s="495"/>
      <c r="D1628" s="495"/>
      <c r="E1628" s="496"/>
      <c r="F1628" s="496"/>
      <c r="G1628" s="496"/>
      <c r="H1628" s="76" t="s">
        <v>944</v>
      </c>
      <c r="I1628" s="50" t="s">
        <v>945</v>
      </c>
      <c r="J1628" s="69">
        <v>1</v>
      </c>
      <c r="K1628" s="70">
        <v>45231</v>
      </c>
      <c r="L1628" s="70">
        <v>45504</v>
      </c>
      <c r="M1628" s="211">
        <f t="shared" si="68"/>
        <v>39</v>
      </c>
      <c r="N1628" s="69">
        <v>1</v>
      </c>
      <c r="O1628" s="71" t="s">
        <v>2426</v>
      </c>
      <c r="P1628" s="51">
        <f t="shared" si="67"/>
        <v>1</v>
      </c>
      <c r="Q1628" s="66" t="str" cm="1">
        <f t="array" aca="1" ref="Q1628" ca="1">IF(ISNUMBER(P1628),IF(P1628=100%,"CUMPLIDA",IF(AND(ISNUMBER(L1628),ISNUMBER(INDIRECT("FECHA_"&amp;$B1628,1))), IF(L1628&lt;=INDIRECT("FECHA_"&amp;$B1628,1),"INCUMPLIDA","PROCESO"), "VERIFICAR FECHA")),"SIN VALOR AVANCE")</f>
        <v>CUMPLIDA</v>
      </c>
    </row>
    <row r="1629" spans="1:17" ht="210.75">
      <c r="A1629" s="75" t="s">
        <v>938</v>
      </c>
      <c r="B1629" s="61" t="s">
        <v>1793</v>
      </c>
      <c r="C1629" s="495"/>
      <c r="D1629" s="495"/>
      <c r="E1629" s="496"/>
      <c r="F1629" s="496"/>
      <c r="G1629" s="496"/>
      <c r="H1629" s="76" t="s">
        <v>947</v>
      </c>
      <c r="I1629" s="50" t="s">
        <v>948</v>
      </c>
      <c r="J1629" s="69">
        <v>1</v>
      </c>
      <c r="K1629" s="70">
        <v>45231</v>
      </c>
      <c r="L1629" s="70">
        <v>45504</v>
      </c>
      <c r="M1629" s="211">
        <f t="shared" si="68"/>
        <v>39</v>
      </c>
      <c r="N1629" s="69">
        <v>1</v>
      </c>
      <c r="O1629" s="71" t="s">
        <v>2805</v>
      </c>
      <c r="P1629" s="51">
        <f t="shared" si="67"/>
        <v>1</v>
      </c>
      <c r="Q1629" s="66" t="str" cm="1">
        <f t="array" aca="1" ref="Q1629" ca="1">IF(ISNUMBER(P1629),IF(P1629=100%,"CUMPLIDA",IF(AND(ISNUMBER(L1629),ISNUMBER(INDIRECT("FECHA_"&amp;$B1629,1))), IF(L1629&lt;=INDIRECT("FECHA_"&amp;$B1629,1),"INCUMPLIDA","PROCESO"), "VERIFICAR FECHA")),"SIN VALOR AVANCE")</f>
        <v>CUMPLIDA</v>
      </c>
    </row>
    <row r="1630" spans="1:17" ht="150.75">
      <c r="A1630" s="75" t="s">
        <v>938</v>
      </c>
      <c r="B1630" s="61" t="s">
        <v>1793</v>
      </c>
      <c r="C1630" s="495"/>
      <c r="D1630" s="495"/>
      <c r="E1630" s="496"/>
      <c r="F1630" s="496"/>
      <c r="G1630" s="63" t="s">
        <v>950</v>
      </c>
      <c r="H1630" s="50" t="s">
        <v>760</v>
      </c>
      <c r="I1630" s="50" t="s">
        <v>761</v>
      </c>
      <c r="J1630" s="74">
        <v>1</v>
      </c>
      <c r="K1630" s="82">
        <v>45323</v>
      </c>
      <c r="L1630" s="82">
        <v>45747</v>
      </c>
      <c r="M1630" s="211">
        <f t="shared" si="68"/>
        <v>60.571428571428569</v>
      </c>
      <c r="N1630" s="69">
        <v>1</v>
      </c>
      <c r="O1630" s="71" t="s">
        <v>2685</v>
      </c>
      <c r="P1630" s="51">
        <f t="shared" si="67"/>
        <v>1</v>
      </c>
      <c r="Q1630" s="66" t="str" cm="1">
        <f t="array" aca="1" ref="Q1630" ca="1">IF(ISNUMBER(P1630),IF(P1630=100%,"CUMPLIDA",IF(AND(ISNUMBER(L1630),ISNUMBER(INDIRECT("FECHA_"&amp;$B1630,1))), IF(L1630&lt;=INDIRECT("FECHA_"&amp;$B1630,1),"INCUMPLIDA","PROCESO"), "VERIFICAR FECHA")),"SIN VALOR AVANCE")</f>
        <v>CUMPLIDA</v>
      </c>
    </row>
    <row r="1631" spans="1:17" ht="75.75">
      <c r="A1631" s="75" t="s">
        <v>938</v>
      </c>
      <c r="B1631" s="61" t="s">
        <v>1793</v>
      </c>
      <c r="C1631" s="495"/>
      <c r="D1631" s="495"/>
      <c r="E1631" s="496"/>
      <c r="F1631" s="496"/>
      <c r="G1631" s="63" t="s">
        <v>804</v>
      </c>
      <c r="H1631" s="50" t="s">
        <v>804</v>
      </c>
      <c r="I1631" s="50" t="s">
        <v>805</v>
      </c>
      <c r="J1631" s="74">
        <v>1</v>
      </c>
      <c r="K1631" s="82">
        <v>45323</v>
      </c>
      <c r="L1631" s="82">
        <v>45747</v>
      </c>
      <c r="M1631" s="211">
        <f t="shared" si="68"/>
        <v>60.571428571428569</v>
      </c>
      <c r="N1631" s="69">
        <v>1</v>
      </c>
      <c r="O1631" s="71" t="s">
        <v>2521</v>
      </c>
      <c r="P1631" s="51">
        <f t="shared" si="67"/>
        <v>1</v>
      </c>
      <c r="Q1631" s="66" t="str" cm="1">
        <f t="array" aca="1" ref="Q1631" ca="1">IF(ISNUMBER(P1631),IF(P1631=100%,"CUMPLIDA",IF(AND(ISNUMBER(L1631),ISNUMBER(INDIRECT("FECHA_"&amp;$B1631,1))), IF(L1631&lt;=INDIRECT("FECHA_"&amp;$B1631,1),"INCUMPLIDA","PROCESO"), "VERIFICAR FECHA")),"SIN VALOR AVANCE")</f>
        <v>CUMPLIDA</v>
      </c>
    </row>
    <row r="1632" spans="1:17" ht="75.75">
      <c r="A1632" s="75" t="s">
        <v>938</v>
      </c>
      <c r="B1632" s="61" t="s">
        <v>1793</v>
      </c>
      <c r="C1632" s="495"/>
      <c r="D1632" s="495"/>
      <c r="E1632" s="496"/>
      <c r="F1632" s="496" t="s">
        <v>2838</v>
      </c>
      <c r="G1632" s="63" t="s">
        <v>766</v>
      </c>
      <c r="H1632" s="50" t="s">
        <v>767</v>
      </c>
      <c r="I1632" s="50" t="s">
        <v>768</v>
      </c>
      <c r="J1632" s="74">
        <v>1</v>
      </c>
      <c r="K1632" s="82">
        <v>45231</v>
      </c>
      <c r="L1632" s="82">
        <v>45747</v>
      </c>
      <c r="M1632" s="211">
        <f t="shared" si="68"/>
        <v>73.714285714285708</v>
      </c>
      <c r="N1632" s="69">
        <v>1</v>
      </c>
      <c r="O1632" s="71" t="s">
        <v>2521</v>
      </c>
      <c r="P1632" s="51">
        <f t="shared" si="67"/>
        <v>1</v>
      </c>
      <c r="Q1632" s="66" t="str" cm="1">
        <f t="array" aca="1" ref="Q1632" ca="1">IF(ISNUMBER(P1632),IF(P1632=100%,"CUMPLIDA",IF(AND(ISNUMBER(L1632),ISNUMBER(INDIRECT("FECHA_"&amp;$B1632,1))), IF(L1632&lt;=INDIRECT("FECHA_"&amp;$B1632,1),"INCUMPLIDA","PROCESO"), "VERIFICAR FECHA")),"SIN VALOR AVANCE")</f>
        <v>CUMPLIDA</v>
      </c>
    </row>
    <row r="1633" spans="1:17" ht="150.75">
      <c r="A1633" s="75" t="s">
        <v>938</v>
      </c>
      <c r="B1633" s="61" t="s">
        <v>1793</v>
      </c>
      <c r="C1633" s="495"/>
      <c r="D1633" s="495"/>
      <c r="E1633" s="496"/>
      <c r="F1633" s="496" t="s">
        <v>2838</v>
      </c>
      <c r="G1633" s="63" t="s">
        <v>769</v>
      </c>
      <c r="H1633" s="50" t="s">
        <v>769</v>
      </c>
      <c r="I1633" s="50" t="s">
        <v>2344</v>
      </c>
      <c r="J1633" s="74">
        <v>1</v>
      </c>
      <c r="K1633" s="82">
        <v>45323</v>
      </c>
      <c r="L1633" s="82">
        <v>45747</v>
      </c>
      <c r="M1633" s="211">
        <f t="shared" si="68"/>
        <v>60.571428571428569</v>
      </c>
      <c r="N1633" s="69">
        <v>1</v>
      </c>
      <c r="O1633" s="71" t="s">
        <v>2685</v>
      </c>
      <c r="P1633" s="51">
        <f t="shared" si="67"/>
        <v>1</v>
      </c>
      <c r="Q1633" s="66" t="str" cm="1">
        <f t="array" aca="1" ref="Q1633" ca="1">IF(ISNUMBER(P1633),IF(P1633=100%,"CUMPLIDA",IF(AND(ISNUMBER(L1633),ISNUMBER(INDIRECT("FECHA_"&amp;$B1633,1))), IF(L1633&lt;=INDIRECT("FECHA_"&amp;$B1633,1),"INCUMPLIDA","PROCESO"), "VERIFICAR FECHA")),"SIN VALOR AVANCE")</f>
        <v>CUMPLIDA</v>
      </c>
    </row>
    <row r="1634" spans="1:17" ht="75.75">
      <c r="A1634" s="75" t="s">
        <v>938</v>
      </c>
      <c r="B1634" s="61" t="s">
        <v>1793</v>
      </c>
      <c r="C1634" s="495"/>
      <c r="D1634" s="495"/>
      <c r="E1634" s="496"/>
      <c r="F1634" s="496" t="s">
        <v>2838</v>
      </c>
      <c r="G1634" s="63" t="s">
        <v>2430</v>
      </c>
      <c r="H1634" s="50" t="s">
        <v>2430</v>
      </c>
      <c r="I1634" s="50" t="s">
        <v>771</v>
      </c>
      <c r="J1634" s="74">
        <v>1</v>
      </c>
      <c r="K1634" s="82">
        <v>45231</v>
      </c>
      <c r="L1634" s="82">
        <v>45747</v>
      </c>
      <c r="M1634" s="211">
        <f t="shared" si="68"/>
        <v>73.714285714285708</v>
      </c>
      <c r="N1634" s="69">
        <v>1</v>
      </c>
      <c r="O1634" s="71" t="s">
        <v>2521</v>
      </c>
      <c r="P1634" s="51">
        <f t="shared" si="67"/>
        <v>1</v>
      </c>
      <c r="Q1634" s="66" t="str" cm="1">
        <f t="array" aca="1" ref="Q1634" ca="1">IF(ISNUMBER(P1634),IF(P1634=100%,"CUMPLIDA",IF(AND(ISNUMBER(L1634),ISNUMBER(INDIRECT("FECHA_"&amp;$B1634,1))), IF(L1634&lt;=INDIRECT("FECHA_"&amp;$B1634,1),"INCUMPLIDA","PROCESO"), "VERIFICAR FECHA")),"SIN VALOR AVANCE")</f>
        <v>CUMPLIDA</v>
      </c>
    </row>
    <row r="1635" spans="1:17" ht="210.75">
      <c r="A1635" s="75" t="s">
        <v>938</v>
      </c>
      <c r="B1635" s="61" t="s">
        <v>1793</v>
      </c>
      <c r="C1635" s="495"/>
      <c r="D1635" s="495"/>
      <c r="E1635" s="496"/>
      <c r="F1635" s="496" t="s">
        <v>2838</v>
      </c>
      <c r="G1635" s="63" t="s">
        <v>2431</v>
      </c>
      <c r="H1635" s="50" t="s">
        <v>2431</v>
      </c>
      <c r="I1635" s="50" t="s">
        <v>1073</v>
      </c>
      <c r="J1635" s="74">
        <v>1</v>
      </c>
      <c r="K1635" s="82">
        <v>45231</v>
      </c>
      <c r="L1635" s="82">
        <v>45808</v>
      </c>
      <c r="M1635" s="211">
        <f t="shared" si="68"/>
        <v>82.428571428571431</v>
      </c>
      <c r="N1635" s="69">
        <v>1</v>
      </c>
      <c r="O1635" s="71" t="s">
        <v>2805</v>
      </c>
      <c r="P1635" s="51">
        <f t="shared" ref="P1635:P1698" si="69">N1635/J1635</f>
        <v>1</v>
      </c>
      <c r="Q1635" s="66" t="str" cm="1">
        <f t="array" aca="1" ref="Q1635" ca="1">IF(ISNUMBER(P1635),IF(P1635=100%,"CUMPLIDA",IF(AND(ISNUMBER(L1635),ISNUMBER(INDIRECT("FECHA_"&amp;$B1635,1))), IF(L1635&lt;=INDIRECT("FECHA_"&amp;$B1635,1),"INCUMPLIDA","PROCESO"), "VERIFICAR FECHA")),"SIN VALOR AVANCE")</f>
        <v>CUMPLIDA</v>
      </c>
    </row>
    <row r="1636" spans="1:17" ht="75.75">
      <c r="A1636" s="75" t="s">
        <v>938</v>
      </c>
      <c r="B1636" s="61" t="s">
        <v>1793</v>
      </c>
      <c r="C1636" s="495"/>
      <c r="D1636" s="495"/>
      <c r="E1636" s="496"/>
      <c r="F1636" s="496" t="s">
        <v>2838</v>
      </c>
      <c r="G1636" s="63" t="s">
        <v>169</v>
      </c>
      <c r="H1636" s="50" t="s">
        <v>775</v>
      </c>
      <c r="I1636" s="50" t="s">
        <v>776</v>
      </c>
      <c r="J1636" s="74">
        <v>8</v>
      </c>
      <c r="K1636" s="82">
        <v>45809</v>
      </c>
      <c r="L1636" s="82">
        <v>46568</v>
      </c>
      <c r="M1636" s="211">
        <f t="shared" si="68"/>
        <v>108.42857142857143</v>
      </c>
      <c r="N1636" s="69">
        <v>0</v>
      </c>
      <c r="O1636" s="71" t="s">
        <v>2521</v>
      </c>
      <c r="P1636" s="51">
        <f t="shared" si="69"/>
        <v>0</v>
      </c>
      <c r="Q1636" s="66" t="str" cm="1">
        <f t="array" aca="1" ref="Q1636" ca="1">IF(ISNUMBER(P1636),IF(P1636=100%,"CUMPLIDA",IF(AND(ISNUMBER(L1636),ISNUMBER(INDIRECT("FECHA_"&amp;$B1636,1))), IF(L1636&lt;=INDIRECT("FECHA_"&amp;$B1636,1),"INCUMPLIDA","PROCESO"), "VERIFICAR FECHA")),"SIN VALOR AVANCE")</f>
        <v>PROCESO</v>
      </c>
    </row>
    <row r="1637" spans="1:17" ht="150.75">
      <c r="A1637" s="75" t="s">
        <v>938</v>
      </c>
      <c r="B1637" s="61" t="s">
        <v>1793</v>
      </c>
      <c r="C1637" s="495"/>
      <c r="D1637" s="495"/>
      <c r="E1637" s="496"/>
      <c r="F1637" s="496" t="s">
        <v>2838</v>
      </c>
      <c r="G1637" s="63" t="s">
        <v>778</v>
      </c>
      <c r="H1637" s="50" t="s">
        <v>779</v>
      </c>
      <c r="I1637" s="50" t="s">
        <v>780</v>
      </c>
      <c r="J1637" s="74">
        <v>1</v>
      </c>
      <c r="K1637" s="82">
        <v>45809</v>
      </c>
      <c r="L1637" s="82">
        <v>46568</v>
      </c>
      <c r="M1637" s="211">
        <f t="shared" si="68"/>
        <v>108.42857142857143</v>
      </c>
      <c r="N1637" s="69">
        <v>0</v>
      </c>
      <c r="O1637" s="71" t="s">
        <v>2685</v>
      </c>
      <c r="P1637" s="51">
        <f t="shared" si="69"/>
        <v>0</v>
      </c>
      <c r="Q1637" s="66" t="str" cm="1">
        <f t="array" aca="1" ref="Q1637" ca="1">IF(ISNUMBER(P1637),IF(P1637=100%,"CUMPLIDA",IF(AND(ISNUMBER(L1637),ISNUMBER(INDIRECT("FECHA_"&amp;$B1637,1))), IF(L1637&lt;=INDIRECT("FECHA_"&amp;$B1637,1),"INCUMPLIDA","PROCESO"), "VERIFICAR FECHA")),"SIN VALOR AVANCE")</f>
        <v>PROCESO</v>
      </c>
    </row>
    <row r="1638" spans="1:17" ht="210.75">
      <c r="A1638" s="75" t="s">
        <v>938</v>
      </c>
      <c r="B1638" s="61" t="s">
        <v>1793</v>
      </c>
      <c r="C1638" s="495"/>
      <c r="D1638" s="495"/>
      <c r="E1638" s="496"/>
      <c r="F1638" s="496" t="s">
        <v>2838</v>
      </c>
      <c r="G1638" s="63" t="s">
        <v>781</v>
      </c>
      <c r="H1638" s="50" t="s">
        <v>782</v>
      </c>
      <c r="I1638" s="50" t="s">
        <v>813</v>
      </c>
      <c r="J1638" s="74">
        <v>2</v>
      </c>
      <c r="K1638" s="82">
        <v>45809</v>
      </c>
      <c r="L1638" s="82">
        <v>46568</v>
      </c>
      <c r="M1638" s="211">
        <f t="shared" si="68"/>
        <v>108.42857142857143</v>
      </c>
      <c r="N1638" s="69">
        <v>0</v>
      </c>
      <c r="O1638" s="71" t="s">
        <v>2805</v>
      </c>
      <c r="P1638" s="51">
        <f t="shared" si="69"/>
        <v>0</v>
      </c>
      <c r="Q1638" s="66" t="str" cm="1">
        <f t="array" aca="1" ref="Q1638" ca="1">IF(ISNUMBER(P1638),IF(P1638=100%,"CUMPLIDA",IF(AND(ISNUMBER(L1638),ISNUMBER(INDIRECT("FECHA_"&amp;$B1638,1))), IF(L1638&lt;=INDIRECT("FECHA_"&amp;$B1638,1),"INCUMPLIDA","PROCESO"), "VERIFICAR FECHA")),"SIN VALOR AVANCE")</f>
        <v>PROCESO</v>
      </c>
    </row>
    <row r="1639" spans="1:17" ht="105">
      <c r="A1639" s="75" t="s">
        <v>938</v>
      </c>
      <c r="B1639" s="61" t="s">
        <v>1793</v>
      </c>
      <c r="C1639" s="62" t="s">
        <v>2092</v>
      </c>
      <c r="D1639" s="62" t="s">
        <v>2842</v>
      </c>
      <c r="E1639" s="63" t="s">
        <v>2843</v>
      </c>
      <c r="F1639" s="63" t="s">
        <v>2844</v>
      </c>
      <c r="G1639" s="63" t="s">
        <v>2845</v>
      </c>
      <c r="H1639" s="50" t="s">
        <v>2846</v>
      </c>
      <c r="I1639" s="50" t="s">
        <v>2847</v>
      </c>
      <c r="J1639" s="69">
        <v>3</v>
      </c>
      <c r="K1639" s="70">
        <v>45474</v>
      </c>
      <c r="L1639" s="70">
        <v>46022</v>
      </c>
      <c r="M1639" s="211">
        <f t="shared" si="68"/>
        <v>78.285714285714292</v>
      </c>
      <c r="N1639" s="69">
        <v>3</v>
      </c>
      <c r="O1639" s="50" t="s">
        <v>2848</v>
      </c>
      <c r="P1639" s="51">
        <f t="shared" si="69"/>
        <v>1</v>
      </c>
      <c r="Q1639" s="66" t="str" cm="1">
        <f t="array" aca="1" ref="Q1639" ca="1">IF(ISNUMBER(P1639),IF(P1639=100%,"CUMPLIDA",IF(AND(ISNUMBER(L1639),ISNUMBER(INDIRECT("FECHA_"&amp;$B1639,1))), IF(L1639&lt;=INDIRECT("FECHA_"&amp;$B1639,1),"INCUMPLIDA","PROCESO"), "VERIFICAR FECHA")),"SIN VALOR AVANCE")</f>
        <v>CUMPLIDA</v>
      </c>
    </row>
    <row r="1640" spans="1:17" ht="105">
      <c r="A1640" s="75" t="s">
        <v>938</v>
      </c>
      <c r="B1640" s="61" t="s">
        <v>1793</v>
      </c>
      <c r="C1640" s="495" t="s">
        <v>2092</v>
      </c>
      <c r="D1640" s="495" t="s">
        <v>2842</v>
      </c>
      <c r="E1640" s="496" t="s">
        <v>2849</v>
      </c>
      <c r="F1640" s="496" t="s">
        <v>2850</v>
      </c>
      <c r="G1640" s="63" t="s">
        <v>2851</v>
      </c>
      <c r="H1640" s="50" t="s">
        <v>2852</v>
      </c>
      <c r="I1640" s="50" t="s">
        <v>2853</v>
      </c>
      <c r="J1640" s="74">
        <v>3</v>
      </c>
      <c r="K1640" s="70">
        <v>45139</v>
      </c>
      <c r="L1640" s="70">
        <v>45504</v>
      </c>
      <c r="M1640" s="211">
        <f t="shared" si="68"/>
        <v>52.142857142857146</v>
      </c>
      <c r="N1640" s="69">
        <v>3</v>
      </c>
      <c r="O1640" s="50" t="s">
        <v>2854</v>
      </c>
      <c r="P1640" s="51">
        <f t="shared" si="69"/>
        <v>1</v>
      </c>
      <c r="Q1640" s="66" t="str" cm="1">
        <f t="array" aca="1" ref="Q1640" ca="1">IF(ISNUMBER(P1640),IF(P1640=100%,"CUMPLIDA",IF(AND(ISNUMBER(L1640),ISNUMBER(INDIRECT("FECHA_"&amp;$B1640,1))), IF(L1640&lt;=INDIRECT("FECHA_"&amp;$B1640,1),"INCUMPLIDA","PROCESO"), "VERIFICAR FECHA")),"SIN VALOR AVANCE")</f>
        <v>CUMPLIDA</v>
      </c>
    </row>
    <row r="1641" spans="1:17" ht="75.75">
      <c r="A1641" s="75" t="s">
        <v>938</v>
      </c>
      <c r="B1641" s="61" t="s">
        <v>1793</v>
      </c>
      <c r="C1641" s="495"/>
      <c r="D1641" s="495"/>
      <c r="E1641" s="496"/>
      <c r="F1641" s="496"/>
      <c r="G1641" s="63" t="s">
        <v>2683</v>
      </c>
      <c r="H1641" s="76" t="s">
        <v>944</v>
      </c>
      <c r="I1641" s="50" t="s">
        <v>945</v>
      </c>
      <c r="J1641" s="69">
        <v>1</v>
      </c>
      <c r="K1641" s="70">
        <v>45231</v>
      </c>
      <c r="L1641" s="70">
        <v>45504</v>
      </c>
      <c r="M1641" s="211">
        <f t="shared" si="68"/>
        <v>39</v>
      </c>
      <c r="N1641" s="69">
        <v>1</v>
      </c>
      <c r="O1641" s="71" t="s">
        <v>2426</v>
      </c>
      <c r="P1641" s="51">
        <f t="shared" si="69"/>
        <v>1</v>
      </c>
      <c r="Q1641" s="66" t="str" cm="1">
        <f t="array" aca="1" ref="Q1641" ca="1">IF(ISNUMBER(P1641),IF(P1641=100%,"CUMPLIDA",IF(AND(ISNUMBER(L1641),ISNUMBER(INDIRECT("FECHA_"&amp;$B1641,1))), IF(L1641&lt;=INDIRECT("FECHA_"&amp;$B1641,1),"INCUMPLIDA","PROCESO"), "VERIFICAR FECHA")),"SIN VALOR AVANCE")</f>
        <v>CUMPLIDA</v>
      </c>
    </row>
    <row r="1642" spans="1:17" ht="210.75">
      <c r="A1642" s="75" t="s">
        <v>938</v>
      </c>
      <c r="B1642" s="61" t="s">
        <v>1793</v>
      </c>
      <c r="C1642" s="495"/>
      <c r="D1642" s="495"/>
      <c r="E1642" s="496"/>
      <c r="F1642" s="496"/>
      <c r="G1642" s="63" t="s">
        <v>2683</v>
      </c>
      <c r="H1642" s="76" t="s">
        <v>947</v>
      </c>
      <c r="I1642" s="50" t="s">
        <v>948</v>
      </c>
      <c r="J1642" s="69">
        <v>1</v>
      </c>
      <c r="K1642" s="70">
        <v>45231</v>
      </c>
      <c r="L1642" s="70">
        <v>45504</v>
      </c>
      <c r="M1642" s="211">
        <f t="shared" si="68"/>
        <v>39</v>
      </c>
      <c r="N1642" s="69">
        <v>1</v>
      </c>
      <c r="O1642" s="71" t="s">
        <v>2805</v>
      </c>
      <c r="P1642" s="51">
        <f t="shared" si="69"/>
        <v>1</v>
      </c>
      <c r="Q1642" s="66" t="str" cm="1">
        <f t="array" aca="1" ref="Q1642" ca="1">IF(ISNUMBER(P1642),IF(P1642=100%,"CUMPLIDA",IF(AND(ISNUMBER(L1642),ISNUMBER(INDIRECT("FECHA_"&amp;$B1642,1))), IF(L1642&lt;=INDIRECT("FECHA_"&amp;$B1642,1),"INCUMPLIDA","PROCESO"), "VERIFICAR FECHA")),"SIN VALOR AVANCE")</f>
        <v>CUMPLIDA</v>
      </c>
    </row>
    <row r="1643" spans="1:17" ht="165.75">
      <c r="A1643" s="75" t="s">
        <v>938</v>
      </c>
      <c r="B1643" s="61" t="s">
        <v>1793</v>
      </c>
      <c r="C1643" s="495"/>
      <c r="D1643" s="495"/>
      <c r="E1643" s="496"/>
      <c r="F1643" s="496"/>
      <c r="G1643" s="63" t="s">
        <v>950</v>
      </c>
      <c r="H1643" s="50" t="s">
        <v>760</v>
      </c>
      <c r="I1643" s="50" t="s">
        <v>761</v>
      </c>
      <c r="J1643" s="74">
        <v>1</v>
      </c>
      <c r="K1643" s="82">
        <v>45323</v>
      </c>
      <c r="L1643" s="82">
        <v>45747</v>
      </c>
      <c r="M1643" s="211">
        <f t="shared" si="68"/>
        <v>60.571428571428569</v>
      </c>
      <c r="N1643" s="69">
        <v>1</v>
      </c>
      <c r="O1643" s="71" t="s">
        <v>2726</v>
      </c>
      <c r="P1643" s="51">
        <f t="shared" si="69"/>
        <v>1</v>
      </c>
      <c r="Q1643" s="66" t="str" cm="1">
        <f t="array" aca="1" ref="Q1643" ca="1">IF(ISNUMBER(P1643),IF(P1643=100%,"CUMPLIDA",IF(AND(ISNUMBER(L1643),ISNUMBER(INDIRECT("FECHA_"&amp;$B1643,1))), IF(L1643&lt;=INDIRECT("FECHA_"&amp;$B1643,1),"INCUMPLIDA","PROCESO"), "VERIFICAR FECHA")),"SIN VALOR AVANCE")</f>
        <v>CUMPLIDA</v>
      </c>
    </row>
    <row r="1644" spans="1:17" ht="75.75">
      <c r="A1644" s="75" t="s">
        <v>938</v>
      </c>
      <c r="B1644" s="61" t="s">
        <v>1793</v>
      </c>
      <c r="C1644" s="495"/>
      <c r="D1644" s="495"/>
      <c r="E1644" s="496"/>
      <c r="F1644" s="496"/>
      <c r="G1644" s="63" t="s">
        <v>804</v>
      </c>
      <c r="H1644" s="50" t="s">
        <v>804</v>
      </c>
      <c r="I1644" s="50" t="s">
        <v>805</v>
      </c>
      <c r="J1644" s="74">
        <v>1</v>
      </c>
      <c r="K1644" s="82">
        <v>45323</v>
      </c>
      <c r="L1644" s="82">
        <v>45747</v>
      </c>
      <c r="M1644" s="211">
        <f t="shared" si="68"/>
        <v>60.571428571428569</v>
      </c>
      <c r="N1644" s="69">
        <v>1</v>
      </c>
      <c r="O1644" s="71" t="s">
        <v>2521</v>
      </c>
      <c r="P1644" s="51">
        <f t="shared" si="69"/>
        <v>1</v>
      </c>
      <c r="Q1644" s="66" t="str" cm="1">
        <f t="array" aca="1" ref="Q1644" ca="1">IF(ISNUMBER(P1644),IF(P1644=100%,"CUMPLIDA",IF(AND(ISNUMBER(L1644),ISNUMBER(INDIRECT("FECHA_"&amp;$B1644,1))), IF(L1644&lt;=INDIRECT("FECHA_"&amp;$B1644,1),"INCUMPLIDA","PROCESO"), "VERIFICAR FECHA")),"SIN VALOR AVANCE")</f>
        <v>CUMPLIDA</v>
      </c>
    </row>
    <row r="1645" spans="1:17" ht="75.75">
      <c r="A1645" s="75" t="s">
        <v>938</v>
      </c>
      <c r="B1645" s="61" t="s">
        <v>1793</v>
      </c>
      <c r="C1645" s="495"/>
      <c r="D1645" s="495"/>
      <c r="E1645" s="496"/>
      <c r="F1645" s="496"/>
      <c r="G1645" s="63" t="s">
        <v>766</v>
      </c>
      <c r="H1645" s="50" t="s">
        <v>767</v>
      </c>
      <c r="I1645" s="50" t="s">
        <v>768</v>
      </c>
      <c r="J1645" s="74">
        <v>1</v>
      </c>
      <c r="K1645" s="82">
        <v>45231</v>
      </c>
      <c r="L1645" s="82">
        <v>45747</v>
      </c>
      <c r="M1645" s="211">
        <f t="shared" si="68"/>
        <v>73.714285714285708</v>
      </c>
      <c r="N1645" s="69">
        <v>1</v>
      </c>
      <c r="O1645" s="71" t="s">
        <v>2521</v>
      </c>
      <c r="P1645" s="51">
        <f t="shared" si="69"/>
        <v>1</v>
      </c>
      <c r="Q1645" s="66" t="str" cm="1">
        <f t="array" aca="1" ref="Q1645" ca="1">IF(ISNUMBER(P1645),IF(P1645=100%,"CUMPLIDA",IF(AND(ISNUMBER(L1645),ISNUMBER(INDIRECT("FECHA_"&amp;$B1645,1))), IF(L1645&lt;=INDIRECT("FECHA_"&amp;$B1645,1),"INCUMPLIDA","PROCESO"), "VERIFICAR FECHA")),"SIN VALOR AVANCE")</f>
        <v>CUMPLIDA</v>
      </c>
    </row>
    <row r="1646" spans="1:17" ht="165.75">
      <c r="A1646" s="75" t="s">
        <v>938</v>
      </c>
      <c r="B1646" s="61" t="s">
        <v>1793</v>
      </c>
      <c r="C1646" s="495"/>
      <c r="D1646" s="495"/>
      <c r="E1646" s="496"/>
      <c r="F1646" s="496"/>
      <c r="G1646" s="63" t="s">
        <v>769</v>
      </c>
      <c r="H1646" s="50" t="s">
        <v>769</v>
      </c>
      <c r="I1646" s="50" t="s">
        <v>2344</v>
      </c>
      <c r="J1646" s="74">
        <v>1</v>
      </c>
      <c r="K1646" s="82">
        <v>45323</v>
      </c>
      <c r="L1646" s="82">
        <v>45747</v>
      </c>
      <c r="M1646" s="211">
        <f t="shared" si="68"/>
        <v>60.571428571428569</v>
      </c>
      <c r="N1646" s="69">
        <v>1</v>
      </c>
      <c r="O1646" s="71" t="s">
        <v>2726</v>
      </c>
      <c r="P1646" s="51">
        <f t="shared" si="69"/>
        <v>1</v>
      </c>
      <c r="Q1646" s="66" t="str" cm="1">
        <f t="array" aca="1" ref="Q1646" ca="1">IF(ISNUMBER(P1646),IF(P1646=100%,"CUMPLIDA",IF(AND(ISNUMBER(L1646),ISNUMBER(INDIRECT("FECHA_"&amp;$B1646,1))), IF(L1646&lt;=INDIRECT("FECHA_"&amp;$B1646,1),"INCUMPLIDA","PROCESO"), "VERIFICAR FECHA")),"SIN VALOR AVANCE")</f>
        <v>CUMPLIDA</v>
      </c>
    </row>
    <row r="1647" spans="1:17" ht="75.75">
      <c r="A1647" s="75" t="s">
        <v>938</v>
      </c>
      <c r="B1647" s="61" t="s">
        <v>1793</v>
      </c>
      <c r="C1647" s="495"/>
      <c r="D1647" s="495"/>
      <c r="E1647" s="496"/>
      <c r="F1647" s="496"/>
      <c r="G1647" s="63" t="s">
        <v>2430</v>
      </c>
      <c r="H1647" s="50" t="s">
        <v>2430</v>
      </c>
      <c r="I1647" s="50" t="s">
        <v>771</v>
      </c>
      <c r="J1647" s="74">
        <v>1</v>
      </c>
      <c r="K1647" s="82">
        <v>45231</v>
      </c>
      <c r="L1647" s="82">
        <v>45747</v>
      </c>
      <c r="M1647" s="211">
        <f t="shared" si="68"/>
        <v>73.714285714285708</v>
      </c>
      <c r="N1647" s="69">
        <v>1</v>
      </c>
      <c r="O1647" s="71" t="s">
        <v>2521</v>
      </c>
      <c r="P1647" s="51">
        <f t="shared" si="69"/>
        <v>1</v>
      </c>
      <c r="Q1647" s="66" t="str" cm="1">
        <f t="array" aca="1" ref="Q1647" ca="1">IF(ISNUMBER(P1647),IF(P1647=100%,"CUMPLIDA",IF(AND(ISNUMBER(L1647),ISNUMBER(INDIRECT("FECHA_"&amp;$B1647,1))), IF(L1647&lt;=INDIRECT("FECHA_"&amp;$B1647,1),"INCUMPLIDA","PROCESO"), "VERIFICAR FECHA")),"SIN VALOR AVANCE")</f>
        <v>CUMPLIDA</v>
      </c>
    </row>
    <row r="1648" spans="1:17" ht="210.75">
      <c r="A1648" s="75" t="s">
        <v>938</v>
      </c>
      <c r="B1648" s="61" t="s">
        <v>1793</v>
      </c>
      <c r="C1648" s="495"/>
      <c r="D1648" s="495"/>
      <c r="E1648" s="496"/>
      <c r="F1648" s="496" t="s">
        <v>2850</v>
      </c>
      <c r="G1648" s="63" t="s">
        <v>2431</v>
      </c>
      <c r="H1648" s="50" t="s">
        <v>2431</v>
      </c>
      <c r="I1648" s="50" t="s">
        <v>1073</v>
      </c>
      <c r="J1648" s="74">
        <v>1</v>
      </c>
      <c r="K1648" s="82">
        <v>45231</v>
      </c>
      <c r="L1648" s="82">
        <v>45808</v>
      </c>
      <c r="M1648" s="211">
        <f t="shared" si="68"/>
        <v>82.428571428571431</v>
      </c>
      <c r="N1648" s="69">
        <v>1</v>
      </c>
      <c r="O1648" s="71" t="s">
        <v>2805</v>
      </c>
      <c r="P1648" s="51">
        <f t="shared" si="69"/>
        <v>1</v>
      </c>
      <c r="Q1648" s="66" t="str" cm="1">
        <f t="array" aca="1" ref="Q1648" ca="1">IF(ISNUMBER(P1648),IF(P1648=100%,"CUMPLIDA",IF(AND(ISNUMBER(L1648),ISNUMBER(INDIRECT("FECHA_"&amp;$B1648,1))), IF(L1648&lt;=INDIRECT("FECHA_"&amp;$B1648,1),"INCUMPLIDA","PROCESO"), "VERIFICAR FECHA")),"SIN VALOR AVANCE")</f>
        <v>CUMPLIDA</v>
      </c>
    </row>
    <row r="1649" spans="1:17" ht="75.75">
      <c r="A1649" s="75" t="s">
        <v>938</v>
      </c>
      <c r="B1649" s="61" t="s">
        <v>1793</v>
      </c>
      <c r="C1649" s="495"/>
      <c r="D1649" s="495"/>
      <c r="E1649" s="496"/>
      <c r="F1649" s="496" t="s">
        <v>2850</v>
      </c>
      <c r="G1649" s="63" t="s">
        <v>169</v>
      </c>
      <c r="H1649" s="50" t="s">
        <v>775</v>
      </c>
      <c r="I1649" s="50" t="s">
        <v>776</v>
      </c>
      <c r="J1649" s="74">
        <v>7</v>
      </c>
      <c r="K1649" s="82">
        <v>46024</v>
      </c>
      <c r="L1649" s="82">
        <v>46660</v>
      </c>
      <c r="M1649" s="211">
        <f t="shared" si="68"/>
        <v>90.857142857142861</v>
      </c>
      <c r="N1649" s="69">
        <v>0</v>
      </c>
      <c r="O1649" s="71" t="s">
        <v>2521</v>
      </c>
      <c r="P1649" s="51">
        <f t="shared" si="69"/>
        <v>0</v>
      </c>
      <c r="Q1649" s="66" t="str" cm="1">
        <f t="array" aca="1" ref="Q1649" ca="1">IF(ISNUMBER(P1649),IF(P1649=100%,"CUMPLIDA",IF(AND(ISNUMBER(L1649),ISNUMBER(INDIRECT("FECHA_"&amp;$B1649,1))), IF(L1649&lt;=INDIRECT("FECHA_"&amp;$B1649,1),"INCUMPLIDA","PROCESO"), "VERIFICAR FECHA")),"SIN VALOR AVANCE")</f>
        <v>PROCESO</v>
      </c>
    </row>
    <row r="1650" spans="1:17" ht="165.75">
      <c r="A1650" s="75" t="s">
        <v>938</v>
      </c>
      <c r="B1650" s="61" t="s">
        <v>1793</v>
      </c>
      <c r="C1650" s="495"/>
      <c r="D1650" s="495"/>
      <c r="E1650" s="496"/>
      <c r="F1650" s="496" t="s">
        <v>2850</v>
      </c>
      <c r="G1650" s="63" t="s">
        <v>778</v>
      </c>
      <c r="H1650" s="50" t="s">
        <v>779</v>
      </c>
      <c r="I1650" s="50" t="s">
        <v>780</v>
      </c>
      <c r="J1650" s="74">
        <v>1</v>
      </c>
      <c r="K1650" s="82">
        <v>46024</v>
      </c>
      <c r="L1650" s="82">
        <v>46660</v>
      </c>
      <c r="M1650" s="211">
        <f t="shared" si="68"/>
        <v>90.857142857142861</v>
      </c>
      <c r="N1650" s="69">
        <v>0</v>
      </c>
      <c r="O1650" s="71" t="s">
        <v>2726</v>
      </c>
      <c r="P1650" s="51">
        <f t="shared" si="69"/>
        <v>0</v>
      </c>
      <c r="Q1650" s="66" t="str" cm="1">
        <f t="array" aca="1" ref="Q1650" ca="1">IF(ISNUMBER(P1650),IF(P1650=100%,"CUMPLIDA",IF(AND(ISNUMBER(L1650),ISNUMBER(INDIRECT("FECHA_"&amp;$B1650,1))), IF(L1650&lt;=INDIRECT("FECHA_"&amp;$B1650,1),"INCUMPLIDA","PROCESO"), "VERIFICAR FECHA")),"SIN VALOR AVANCE")</f>
        <v>PROCESO</v>
      </c>
    </row>
    <row r="1651" spans="1:17" ht="210.75">
      <c r="A1651" s="75" t="s">
        <v>938</v>
      </c>
      <c r="B1651" s="61" t="s">
        <v>1793</v>
      </c>
      <c r="C1651" s="495"/>
      <c r="D1651" s="495"/>
      <c r="E1651" s="496"/>
      <c r="F1651" s="496" t="s">
        <v>2855</v>
      </c>
      <c r="G1651" s="63" t="s">
        <v>781</v>
      </c>
      <c r="H1651" s="50" t="s">
        <v>782</v>
      </c>
      <c r="I1651" s="50" t="s">
        <v>813</v>
      </c>
      <c r="J1651" s="74">
        <v>2</v>
      </c>
      <c r="K1651" s="82">
        <v>46024</v>
      </c>
      <c r="L1651" s="82">
        <v>46660</v>
      </c>
      <c r="M1651" s="211">
        <f t="shared" si="68"/>
        <v>90.857142857142861</v>
      </c>
      <c r="N1651" s="69">
        <v>0</v>
      </c>
      <c r="O1651" s="71" t="s">
        <v>2805</v>
      </c>
      <c r="P1651" s="51">
        <f t="shared" si="69"/>
        <v>0</v>
      </c>
      <c r="Q1651" s="66" t="str" cm="1">
        <f t="array" aca="1" ref="Q1651" ca="1">IF(ISNUMBER(P1651),IF(P1651=100%,"CUMPLIDA",IF(AND(ISNUMBER(L1651),ISNUMBER(INDIRECT("FECHA_"&amp;$B1651,1))), IF(L1651&lt;=INDIRECT("FECHA_"&amp;$B1651,1),"INCUMPLIDA","PROCESO"), "VERIFICAR FECHA")),"SIN VALOR AVANCE")</f>
        <v>PROCESO</v>
      </c>
    </row>
    <row r="1652" spans="1:17" ht="90.75">
      <c r="A1652" s="75" t="s">
        <v>938</v>
      </c>
      <c r="B1652" s="61" t="s">
        <v>1793</v>
      </c>
      <c r="C1652" s="494" t="s">
        <v>1951</v>
      </c>
      <c r="D1652" s="494" t="s">
        <v>2856</v>
      </c>
      <c r="E1652" s="496" t="s">
        <v>2857</v>
      </c>
      <c r="F1652" s="496" t="s">
        <v>2858</v>
      </c>
      <c r="G1652" s="53" t="s">
        <v>2859</v>
      </c>
      <c r="H1652" s="54" t="s">
        <v>944</v>
      </c>
      <c r="I1652" s="50" t="s">
        <v>945</v>
      </c>
      <c r="J1652" s="69">
        <v>1</v>
      </c>
      <c r="K1652" s="70">
        <v>45231</v>
      </c>
      <c r="L1652" s="70">
        <v>45504</v>
      </c>
      <c r="M1652" s="211">
        <f t="shared" si="68"/>
        <v>39</v>
      </c>
      <c r="N1652" s="69">
        <v>1</v>
      </c>
      <c r="O1652" s="50" t="s">
        <v>2860</v>
      </c>
      <c r="P1652" s="51">
        <f t="shared" si="69"/>
        <v>1</v>
      </c>
      <c r="Q1652" s="66" t="str" cm="1">
        <f t="array" aca="1" ref="Q1652" ca="1">IF(ISNUMBER(P1652),IF(P1652=100%,"CUMPLIDA",IF(AND(ISNUMBER(L1652),ISNUMBER(INDIRECT("FECHA_"&amp;$B1652,1))), IF(L1652&lt;=INDIRECT("FECHA_"&amp;$B1652,1),"INCUMPLIDA","PROCESO"), "VERIFICAR FECHA")),"SIN VALOR AVANCE")</f>
        <v>CUMPLIDA</v>
      </c>
    </row>
    <row r="1653" spans="1:17" ht="285.75">
      <c r="A1653" s="75" t="s">
        <v>938</v>
      </c>
      <c r="B1653" s="61" t="s">
        <v>1793</v>
      </c>
      <c r="C1653" s="494"/>
      <c r="D1653" s="494"/>
      <c r="E1653" s="496"/>
      <c r="F1653" s="496"/>
      <c r="G1653" s="53" t="s">
        <v>2859</v>
      </c>
      <c r="H1653" s="54" t="s">
        <v>947</v>
      </c>
      <c r="I1653" s="50" t="s">
        <v>948</v>
      </c>
      <c r="J1653" s="69">
        <v>1</v>
      </c>
      <c r="K1653" s="70">
        <v>45231</v>
      </c>
      <c r="L1653" s="70">
        <v>45504</v>
      </c>
      <c r="M1653" s="211">
        <f t="shared" si="68"/>
        <v>39</v>
      </c>
      <c r="N1653" s="69">
        <v>1</v>
      </c>
      <c r="O1653" s="50" t="s">
        <v>2861</v>
      </c>
      <c r="P1653" s="51">
        <f t="shared" si="69"/>
        <v>1</v>
      </c>
      <c r="Q1653" s="66" t="str" cm="1">
        <f t="array" aca="1" ref="Q1653" ca="1">IF(ISNUMBER(P1653),IF(P1653=100%,"CUMPLIDA",IF(AND(ISNUMBER(L1653),ISNUMBER(INDIRECT("FECHA_"&amp;$B1653,1))), IF(L1653&lt;=INDIRECT("FECHA_"&amp;$B1653,1),"INCUMPLIDA","PROCESO"), "VERIFICAR FECHA")),"SIN VALOR AVANCE")</f>
        <v>CUMPLIDA</v>
      </c>
    </row>
    <row r="1654" spans="1:17" ht="225.75">
      <c r="A1654" s="75" t="s">
        <v>938</v>
      </c>
      <c r="B1654" s="61" t="s">
        <v>1793</v>
      </c>
      <c r="C1654" s="494"/>
      <c r="D1654" s="494"/>
      <c r="E1654" s="496"/>
      <c r="F1654" s="496"/>
      <c r="G1654" s="63" t="s">
        <v>950</v>
      </c>
      <c r="H1654" s="50" t="s">
        <v>760</v>
      </c>
      <c r="I1654" s="50" t="s">
        <v>761</v>
      </c>
      <c r="J1654" s="74">
        <v>1</v>
      </c>
      <c r="K1654" s="82">
        <v>45323</v>
      </c>
      <c r="L1654" s="82">
        <v>45747</v>
      </c>
      <c r="M1654" s="211">
        <f t="shared" si="68"/>
        <v>60.571428571428569</v>
      </c>
      <c r="N1654" s="69">
        <v>1</v>
      </c>
      <c r="O1654" s="50" t="s">
        <v>2862</v>
      </c>
      <c r="P1654" s="51">
        <f t="shared" si="69"/>
        <v>1</v>
      </c>
      <c r="Q1654" s="66" t="str" cm="1">
        <f t="array" aca="1" ref="Q1654" ca="1">IF(ISNUMBER(P1654),IF(P1654=100%,"CUMPLIDA",IF(AND(ISNUMBER(L1654),ISNUMBER(INDIRECT("FECHA_"&amp;$B1654,1))), IF(L1654&lt;=INDIRECT("FECHA_"&amp;$B1654,1),"INCUMPLIDA","PROCESO"), "VERIFICAR FECHA")),"SIN VALOR AVANCE")</f>
        <v>CUMPLIDA</v>
      </c>
    </row>
    <row r="1655" spans="1:17" ht="90.75">
      <c r="A1655" s="75" t="s">
        <v>938</v>
      </c>
      <c r="B1655" s="61" t="s">
        <v>1793</v>
      </c>
      <c r="C1655" s="494"/>
      <c r="D1655" s="494"/>
      <c r="E1655" s="496"/>
      <c r="F1655" s="496"/>
      <c r="G1655" s="63" t="s">
        <v>804</v>
      </c>
      <c r="H1655" s="50" t="s">
        <v>804</v>
      </c>
      <c r="I1655" s="50" t="s">
        <v>805</v>
      </c>
      <c r="J1655" s="74">
        <v>1</v>
      </c>
      <c r="K1655" s="82">
        <v>45323</v>
      </c>
      <c r="L1655" s="82">
        <v>45747</v>
      </c>
      <c r="M1655" s="211">
        <f t="shared" si="68"/>
        <v>60.571428571428569</v>
      </c>
      <c r="N1655" s="69">
        <v>1</v>
      </c>
      <c r="O1655" s="50" t="s">
        <v>2863</v>
      </c>
      <c r="P1655" s="51">
        <f t="shared" si="69"/>
        <v>1</v>
      </c>
      <c r="Q1655" s="66" t="str" cm="1">
        <f t="array" aca="1" ref="Q1655" ca="1">IF(ISNUMBER(P1655),IF(P1655=100%,"CUMPLIDA",IF(AND(ISNUMBER(L1655),ISNUMBER(INDIRECT("FECHA_"&amp;$B1655,1))), IF(L1655&lt;=INDIRECT("FECHA_"&amp;$B1655,1),"INCUMPLIDA","PROCESO"), "VERIFICAR FECHA")),"SIN VALOR AVANCE")</f>
        <v>CUMPLIDA</v>
      </c>
    </row>
    <row r="1656" spans="1:17" ht="90.75">
      <c r="A1656" s="75" t="s">
        <v>938</v>
      </c>
      <c r="B1656" s="61" t="s">
        <v>1793</v>
      </c>
      <c r="C1656" s="494"/>
      <c r="D1656" s="494"/>
      <c r="E1656" s="496"/>
      <c r="F1656" s="496"/>
      <c r="G1656" s="63" t="s">
        <v>766</v>
      </c>
      <c r="H1656" s="50" t="s">
        <v>767</v>
      </c>
      <c r="I1656" s="50" t="s">
        <v>768</v>
      </c>
      <c r="J1656" s="74">
        <v>1</v>
      </c>
      <c r="K1656" s="82">
        <v>45231</v>
      </c>
      <c r="L1656" s="82">
        <v>45747</v>
      </c>
      <c r="M1656" s="211">
        <f t="shared" si="68"/>
        <v>73.714285714285708</v>
      </c>
      <c r="N1656" s="69">
        <v>1</v>
      </c>
      <c r="O1656" s="50" t="s">
        <v>2863</v>
      </c>
      <c r="P1656" s="51">
        <f t="shared" si="69"/>
        <v>1</v>
      </c>
      <c r="Q1656" s="66" t="str" cm="1">
        <f t="array" aca="1" ref="Q1656" ca="1">IF(ISNUMBER(P1656),IF(P1656=100%,"CUMPLIDA",IF(AND(ISNUMBER(L1656),ISNUMBER(INDIRECT("FECHA_"&amp;$B1656,1))), IF(L1656&lt;=INDIRECT("FECHA_"&amp;$B1656,1),"INCUMPLIDA","PROCESO"), "VERIFICAR FECHA")),"SIN VALOR AVANCE")</f>
        <v>CUMPLIDA</v>
      </c>
    </row>
    <row r="1657" spans="1:17" ht="225.75">
      <c r="A1657" s="75" t="s">
        <v>938</v>
      </c>
      <c r="B1657" s="61" t="s">
        <v>1793</v>
      </c>
      <c r="C1657" s="494"/>
      <c r="D1657" s="494"/>
      <c r="E1657" s="496"/>
      <c r="F1657" s="496"/>
      <c r="G1657" s="63" t="s">
        <v>769</v>
      </c>
      <c r="H1657" s="50" t="s">
        <v>769</v>
      </c>
      <c r="I1657" s="50" t="s">
        <v>2344</v>
      </c>
      <c r="J1657" s="74">
        <v>1</v>
      </c>
      <c r="K1657" s="82">
        <v>45323</v>
      </c>
      <c r="L1657" s="82">
        <v>45747</v>
      </c>
      <c r="M1657" s="211">
        <f t="shared" si="68"/>
        <v>60.571428571428569</v>
      </c>
      <c r="N1657" s="69">
        <v>1</v>
      </c>
      <c r="O1657" s="50" t="s">
        <v>2862</v>
      </c>
      <c r="P1657" s="51">
        <f t="shared" si="69"/>
        <v>1</v>
      </c>
      <c r="Q1657" s="66" t="str" cm="1">
        <f t="array" aca="1" ref="Q1657" ca="1">IF(ISNUMBER(P1657),IF(P1657=100%,"CUMPLIDA",IF(AND(ISNUMBER(L1657),ISNUMBER(INDIRECT("FECHA_"&amp;$B1657,1))), IF(L1657&lt;=INDIRECT("FECHA_"&amp;$B1657,1),"INCUMPLIDA","PROCESO"), "VERIFICAR FECHA")),"SIN VALOR AVANCE")</f>
        <v>CUMPLIDA</v>
      </c>
    </row>
    <row r="1658" spans="1:17" ht="90.75">
      <c r="A1658" s="75" t="s">
        <v>938</v>
      </c>
      <c r="B1658" s="61" t="s">
        <v>1793</v>
      </c>
      <c r="C1658" s="495"/>
      <c r="D1658" s="495"/>
      <c r="E1658" s="496"/>
      <c r="F1658" s="496"/>
      <c r="G1658" s="63" t="s">
        <v>2430</v>
      </c>
      <c r="H1658" s="50" t="s">
        <v>2430</v>
      </c>
      <c r="I1658" s="50" t="s">
        <v>771</v>
      </c>
      <c r="J1658" s="74">
        <v>1</v>
      </c>
      <c r="K1658" s="82">
        <v>45231</v>
      </c>
      <c r="L1658" s="82">
        <v>45747</v>
      </c>
      <c r="M1658" s="211">
        <f t="shared" si="68"/>
        <v>73.714285714285708</v>
      </c>
      <c r="N1658" s="69">
        <v>1</v>
      </c>
      <c r="O1658" s="50" t="s">
        <v>2863</v>
      </c>
      <c r="P1658" s="51">
        <f t="shared" si="69"/>
        <v>1</v>
      </c>
      <c r="Q1658" s="66" t="str" cm="1">
        <f t="array" aca="1" ref="Q1658" ca="1">IF(ISNUMBER(P1658),IF(P1658=100%,"CUMPLIDA",IF(AND(ISNUMBER(L1658),ISNUMBER(INDIRECT("FECHA_"&amp;$B1658,1))), IF(L1658&lt;=INDIRECT("FECHA_"&amp;$B1658,1),"INCUMPLIDA","PROCESO"), "VERIFICAR FECHA")),"SIN VALOR AVANCE")</f>
        <v>CUMPLIDA</v>
      </c>
    </row>
    <row r="1659" spans="1:17" ht="285.75">
      <c r="A1659" s="75" t="s">
        <v>938</v>
      </c>
      <c r="B1659" s="61" t="s">
        <v>1793</v>
      </c>
      <c r="C1659" s="495"/>
      <c r="D1659" s="495"/>
      <c r="E1659" s="496"/>
      <c r="F1659" s="496"/>
      <c r="G1659" s="63" t="s">
        <v>2431</v>
      </c>
      <c r="H1659" s="50" t="s">
        <v>2431</v>
      </c>
      <c r="I1659" s="50" t="s">
        <v>1073</v>
      </c>
      <c r="J1659" s="74">
        <v>1</v>
      </c>
      <c r="K1659" s="82">
        <v>45231</v>
      </c>
      <c r="L1659" s="82">
        <v>45808</v>
      </c>
      <c r="M1659" s="211">
        <f t="shared" si="68"/>
        <v>82.428571428571431</v>
      </c>
      <c r="N1659" s="69">
        <v>1</v>
      </c>
      <c r="O1659" s="50" t="s">
        <v>2861</v>
      </c>
      <c r="P1659" s="51">
        <f t="shared" si="69"/>
        <v>1</v>
      </c>
      <c r="Q1659" s="66" t="str" cm="1">
        <f t="array" aca="1" ref="Q1659" ca="1">IF(ISNUMBER(P1659),IF(P1659=100%,"CUMPLIDA",IF(AND(ISNUMBER(L1659),ISNUMBER(INDIRECT("FECHA_"&amp;$B1659,1))), IF(L1659&lt;=INDIRECT("FECHA_"&amp;$B1659,1),"INCUMPLIDA","PROCESO"), "VERIFICAR FECHA")),"SIN VALOR AVANCE")</f>
        <v>CUMPLIDA</v>
      </c>
    </row>
    <row r="1660" spans="1:17" ht="90.75">
      <c r="A1660" s="75" t="s">
        <v>938</v>
      </c>
      <c r="B1660" s="61" t="s">
        <v>1793</v>
      </c>
      <c r="C1660" s="495"/>
      <c r="D1660" s="495"/>
      <c r="E1660" s="496"/>
      <c r="F1660" s="496"/>
      <c r="G1660" s="63" t="s">
        <v>169</v>
      </c>
      <c r="H1660" s="50" t="s">
        <v>775</v>
      </c>
      <c r="I1660" s="50" t="s">
        <v>776</v>
      </c>
      <c r="J1660" s="74">
        <v>7</v>
      </c>
      <c r="K1660" s="82">
        <v>46024</v>
      </c>
      <c r="L1660" s="82">
        <v>46660</v>
      </c>
      <c r="M1660" s="211">
        <f t="shared" si="68"/>
        <v>90.857142857142861</v>
      </c>
      <c r="N1660" s="69">
        <v>0</v>
      </c>
      <c r="O1660" s="50" t="s">
        <v>2863</v>
      </c>
      <c r="P1660" s="51">
        <f t="shared" si="69"/>
        <v>0</v>
      </c>
      <c r="Q1660" s="66" t="str" cm="1">
        <f t="array" aca="1" ref="Q1660" ca="1">IF(ISNUMBER(P1660),IF(P1660=100%,"CUMPLIDA",IF(AND(ISNUMBER(L1660),ISNUMBER(INDIRECT("FECHA_"&amp;$B1660,1))), IF(L1660&lt;=INDIRECT("FECHA_"&amp;$B1660,1),"INCUMPLIDA","PROCESO"), "VERIFICAR FECHA")),"SIN VALOR AVANCE")</f>
        <v>PROCESO</v>
      </c>
    </row>
    <row r="1661" spans="1:17" ht="225.75">
      <c r="A1661" s="75" t="s">
        <v>938</v>
      </c>
      <c r="B1661" s="61" t="s">
        <v>1793</v>
      </c>
      <c r="C1661" s="495"/>
      <c r="D1661" s="495"/>
      <c r="E1661" s="496"/>
      <c r="F1661" s="496"/>
      <c r="G1661" s="63" t="s">
        <v>778</v>
      </c>
      <c r="H1661" s="50" t="s">
        <v>779</v>
      </c>
      <c r="I1661" s="50" t="s">
        <v>780</v>
      </c>
      <c r="J1661" s="74">
        <v>1</v>
      </c>
      <c r="K1661" s="82">
        <v>46024</v>
      </c>
      <c r="L1661" s="82">
        <v>46660</v>
      </c>
      <c r="M1661" s="211">
        <f t="shared" si="68"/>
        <v>90.857142857142861</v>
      </c>
      <c r="N1661" s="69">
        <v>0</v>
      </c>
      <c r="O1661" s="50" t="s">
        <v>2862</v>
      </c>
      <c r="P1661" s="51">
        <f t="shared" si="69"/>
        <v>0</v>
      </c>
      <c r="Q1661" s="66" t="str" cm="1">
        <f t="array" aca="1" ref="Q1661" ca="1">IF(ISNUMBER(P1661),IF(P1661=100%,"CUMPLIDA",IF(AND(ISNUMBER(L1661),ISNUMBER(INDIRECT("FECHA_"&amp;$B1661,1))), IF(L1661&lt;=INDIRECT("FECHA_"&amp;$B1661,1),"INCUMPLIDA","PROCESO"), "VERIFICAR FECHA")),"SIN VALOR AVANCE")</f>
        <v>PROCESO</v>
      </c>
    </row>
    <row r="1662" spans="1:17" ht="285.75">
      <c r="A1662" s="75" t="s">
        <v>938</v>
      </c>
      <c r="B1662" s="61" t="s">
        <v>1793</v>
      </c>
      <c r="C1662" s="495"/>
      <c r="D1662" s="495"/>
      <c r="E1662" s="496"/>
      <c r="F1662" s="496"/>
      <c r="G1662" s="63" t="s">
        <v>781</v>
      </c>
      <c r="H1662" s="50" t="s">
        <v>782</v>
      </c>
      <c r="I1662" s="50" t="s">
        <v>813</v>
      </c>
      <c r="J1662" s="74">
        <v>2</v>
      </c>
      <c r="K1662" s="82">
        <v>46024</v>
      </c>
      <c r="L1662" s="82">
        <v>46660</v>
      </c>
      <c r="M1662" s="211">
        <f t="shared" si="68"/>
        <v>90.857142857142861</v>
      </c>
      <c r="N1662" s="69">
        <v>0</v>
      </c>
      <c r="O1662" s="50" t="s">
        <v>2861</v>
      </c>
      <c r="P1662" s="51">
        <f t="shared" si="69"/>
        <v>0</v>
      </c>
      <c r="Q1662" s="66" t="str" cm="1">
        <f t="array" aca="1" ref="Q1662" ca="1">IF(ISNUMBER(P1662),IF(P1662=100%,"CUMPLIDA",IF(AND(ISNUMBER(L1662),ISNUMBER(INDIRECT("FECHA_"&amp;$B1662,1))), IF(L1662&lt;=INDIRECT("FECHA_"&amp;$B1662,1),"INCUMPLIDA","PROCESO"), "VERIFICAR FECHA")),"SIN VALOR AVANCE")</f>
        <v>PROCESO</v>
      </c>
    </row>
    <row r="1663" spans="1:17" ht="240.75">
      <c r="A1663" s="75" t="s">
        <v>938</v>
      </c>
      <c r="B1663" s="61" t="s">
        <v>1793</v>
      </c>
      <c r="C1663" s="494" t="s">
        <v>2203</v>
      </c>
      <c r="D1663" s="494" t="s">
        <v>2864</v>
      </c>
      <c r="E1663" s="496" t="s">
        <v>2865</v>
      </c>
      <c r="F1663" s="496" t="s">
        <v>2866</v>
      </c>
      <c r="G1663" s="496" t="s">
        <v>2867</v>
      </c>
      <c r="H1663" s="50" t="s">
        <v>1017</v>
      </c>
      <c r="I1663" s="50" t="s">
        <v>1018</v>
      </c>
      <c r="J1663" s="74">
        <v>1</v>
      </c>
      <c r="K1663" s="70">
        <v>45474</v>
      </c>
      <c r="L1663" s="70">
        <v>45716</v>
      </c>
      <c r="M1663" s="211">
        <f t="shared" si="68"/>
        <v>34.571428571428569</v>
      </c>
      <c r="N1663" s="69">
        <v>1</v>
      </c>
      <c r="O1663" s="71" t="s">
        <v>2868</v>
      </c>
      <c r="P1663" s="51">
        <f t="shared" si="69"/>
        <v>1</v>
      </c>
      <c r="Q1663" s="66" t="str" cm="1">
        <f t="array" aca="1" ref="Q1663" ca="1">IF(ISNUMBER(P1663),IF(P1663=100%,"CUMPLIDA",IF(AND(ISNUMBER(L1663),ISNUMBER(INDIRECT("FECHA_"&amp;$B1663,1))), IF(L1663&lt;=INDIRECT("FECHA_"&amp;$B1663,1),"INCUMPLIDA","PROCESO"), "VERIFICAR FECHA")),"SIN VALOR AVANCE")</f>
        <v>CUMPLIDA</v>
      </c>
    </row>
    <row r="1664" spans="1:17" ht="240.75">
      <c r="A1664" s="75" t="s">
        <v>938</v>
      </c>
      <c r="B1664" s="61" t="s">
        <v>1793</v>
      </c>
      <c r="C1664" s="494"/>
      <c r="D1664" s="494"/>
      <c r="E1664" s="496"/>
      <c r="F1664" s="496"/>
      <c r="G1664" s="496"/>
      <c r="H1664" s="50" t="s">
        <v>2869</v>
      </c>
      <c r="I1664" s="50" t="s">
        <v>1021</v>
      </c>
      <c r="J1664" s="74">
        <v>1</v>
      </c>
      <c r="K1664" s="70">
        <v>45717</v>
      </c>
      <c r="L1664" s="70">
        <v>45808</v>
      </c>
      <c r="M1664" s="211">
        <f t="shared" si="68"/>
        <v>13</v>
      </c>
      <c r="N1664" s="69">
        <v>1</v>
      </c>
      <c r="O1664" s="71" t="s">
        <v>2868</v>
      </c>
      <c r="P1664" s="51">
        <f t="shared" si="69"/>
        <v>1</v>
      </c>
      <c r="Q1664" s="66" t="str" cm="1">
        <f t="array" aca="1" ref="Q1664" ca="1">IF(ISNUMBER(P1664),IF(P1664=100%,"CUMPLIDA",IF(AND(ISNUMBER(L1664),ISNUMBER(INDIRECT("FECHA_"&amp;$B1664,1))), IF(L1664&lt;=INDIRECT("FECHA_"&amp;$B1664,1),"INCUMPLIDA","PROCESO"), "VERIFICAR FECHA")),"SIN VALOR AVANCE")</f>
        <v>CUMPLIDA</v>
      </c>
    </row>
    <row r="1665" spans="1:17" ht="240.75">
      <c r="A1665" s="75" t="s">
        <v>938</v>
      </c>
      <c r="B1665" s="61" t="s">
        <v>1793</v>
      </c>
      <c r="C1665" s="494"/>
      <c r="D1665" s="494"/>
      <c r="E1665" s="496"/>
      <c r="F1665" s="496"/>
      <c r="G1665" s="496"/>
      <c r="H1665" s="50" t="s">
        <v>2870</v>
      </c>
      <c r="I1665" s="50" t="s">
        <v>1024</v>
      </c>
      <c r="J1665" s="74">
        <v>1</v>
      </c>
      <c r="K1665" s="70">
        <v>45809</v>
      </c>
      <c r="L1665" s="70">
        <v>45991</v>
      </c>
      <c r="M1665" s="211">
        <f t="shared" si="68"/>
        <v>26</v>
      </c>
      <c r="N1665" s="69">
        <v>1</v>
      </c>
      <c r="O1665" s="71" t="s">
        <v>2868</v>
      </c>
      <c r="P1665" s="51">
        <f t="shared" si="69"/>
        <v>1</v>
      </c>
      <c r="Q1665" s="66" t="str" cm="1">
        <f t="array" aca="1" ref="Q1665" ca="1">IF(ISNUMBER(P1665),IF(P1665=100%,"CUMPLIDA",IF(AND(ISNUMBER(L1665),ISNUMBER(INDIRECT("FECHA_"&amp;$B1665,1))), IF(L1665&lt;=INDIRECT("FECHA_"&amp;$B1665,1),"INCUMPLIDA","PROCESO"), "VERIFICAR FECHA")),"SIN VALOR AVANCE")</f>
        <v>CUMPLIDA</v>
      </c>
    </row>
    <row r="1666" spans="1:17" ht="225.75">
      <c r="A1666" s="75" t="s">
        <v>938</v>
      </c>
      <c r="B1666" s="61" t="s">
        <v>1793</v>
      </c>
      <c r="C1666" s="494"/>
      <c r="D1666" s="494"/>
      <c r="E1666" s="496"/>
      <c r="F1666" s="496"/>
      <c r="G1666" s="496"/>
      <c r="H1666" s="50" t="s">
        <v>1026</v>
      </c>
      <c r="I1666" s="50" t="s">
        <v>1027</v>
      </c>
      <c r="J1666" s="85">
        <v>1</v>
      </c>
      <c r="K1666" s="70">
        <v>45992</v>
      </c>
      <c r="L1666" s="70">
        <v>46172</v>
      </c>
      <c r="M1666" s="211">
        <f t="shared" si="68"/>
        <v>25.714285714285715</v>
      </c>
      <c r="N1666" s="85">
        <v>0</v>
      </c>
      <c r="O1666" s="50" t="s">
        <v>2871</v>
      </c>
      <c r="P1666" s="51">
        <f t="shared" si="69"/>
        <v>0</v>
      </c>
      <c r="Q1666" s="66" t="str" cm="1">
        <f t="array" aca="1" ref="Q1666" ca="1">IF(ISNUMBER(P1666),IF(P1666=100%,"CUMPLIDA",IF(AND(ISNUMBER(L1666),ISNUMBER(INDIRECT("FECHA_"&amp;$B1666,1))), IF(L1666&lt;=INDIRECT("FECHA_"&amp;$B1666,1),"INCUMPLIDA","PROCESO"), "VERIFICAR FECHA")),"SIN VALOR AVANCE")</f>
        <v>PROCESO</v>
      </c>
    </row>
    <row r="1667" spans="1:17" ht="75.75">
      <c r="A1667" s="75" t="s">
        <v>938</v>
      </c>
      <c r="B1667" s="61" t="s">
        <v>1793</v>
      </c>
      <c r="C1667" s="494"/>
      <c r="D1667" s="494"/>
      <c r="E1667" s="496"/>
      <c r="F1667" s="496"/>
      <c r="G1667" s="496" t="s">
        <v>999</v>
      </c>
      <c r="H1667" s="76" t="s">
        <v>944</v>
      </c>
      <c r="I1667" s="50" t="s">
        <v>945</v>
      </c>
      <c r="J1667" s="69">
        <v>1</v>
      </c>
      <c r="K1667" s="70">
        <v>45231</v>
      </c>
      <c r="L1667" s="70">
        <v>45504</v>
      </c>
      <c r="M1667" s="211">
        <f t="shared" si="68"/>
        <v>39</v>
      </c>
      <c r="N1667" s="69">
        <v>1</v>
      </c>
      <c r="O1667" s="71" t="s">
        <v>2426</v>
      </c>
      <c r="P1667" s="51">
        <f t="shared" si="69"/>
        <v>1</v>
      </c>
      <c r="Q1667" s="66" t="str" cm="1">
        <f t="array" aca="1" ref="Q1667" ca="1">IF(ISNUMBER(P1667),IF(P1667=100%,"CUMPLIDA",IF(AND(ISNUMBER(L1667),ISNUMBER(INDIRECT("FECHA_"&amp;$B1667,1))), IF(L1667&lt;=INDIRECT("FECHA_"&amp;$B1667,1),"INCUMPLIDA","PROCESO"), "VERIFICAR FECHA")),"SIN VALOR AVANCE")</f>
        <v>CUMPLIDA</v>
      </c>
    </row>
    <row r="1668" spans="1:17" ht="285.75">
      <c r="A1668" s="75" t="s">
        <v>938</v>
      </c>
      <c r="B1668" s="61" t="s">
        <v>1793</v>
      </c>
      <c r="C1668" s="494"/>
      <c r="D1668" s="494"/>
      <c r="E1668" s="496"/>
      <c r="F1668" s="496"/>
      <c r="G1668" s="496"/>
      <c r="H1668" s="76" t="s">
        <v>947</v>
      </c>
      <c r="I1668" s="50" t="s">
        <v>948</v>
      </c>
      <c r="J1668" s="69">
        <v>1</v>
      </c>
      <c r="K1668" s="70">
        <v>45231</v>
      </c>
      <c r="L1668" s="70">
        <v>45504</v>
      </c>
      <c r="M1668" s="211">
        <f t="shared" si="68"/>
        <v>39</v>
      </c>
      <c r="N1668" s="69">
        <v>1</v>
      </c>
      <c r="O1668" s="50" t="s">
        <v>2861</v>
      </c>
      <c r="P1668" s="51">
        <f t="shared" si="69"/>
        <v>1</v>
      </c>
      <c r="Q1668" s="66" t="str" cm="1">
        <f t="array" aca="1" ref="Q1668" ca="1">IF(ISNUMBER(P1668),IF(P1668=100%,"CUMPLIDA",IF(AND(ISNUMBER(L1668),ISNUMBER(INDIRECT("FECHA_"&amp;$B1668,1))), IF(L1668&lt;=INDIRECT("FECHA_"&amp;$B1668,1),"INCUMPLIDA","PROCESO"), "VERIFICAR FECHA")),"SIN VALOR AVANCE")</f>
        <v>CUMPLIDA</v>
      </c>
    </row>
    <row r="1669" spans="1:17" ht="210.75">
      <c r="A1669" s="75" t="s">
        <v>938</v>
      </c>
      <c r="B1669" s="61" t="s">
        <v>1793</v>
      </c>
      <c r="C1669" s="494"/>
      <c r="D1669" s="494"/>
      <c r="E1669" s="496"/>
      <c r="F1669" s="496"/>
      <c r="G1669" s="63" t="s">
        <v>950</v>
      </c>
      <c r="H1669" s="50" t="s">
        <v>760</v>
      </c>
      <c r="I1669" s="50" t="s">
        <v>761</v>
      </c>
      <c r="J1669" s="74">
        <v>1</v>
      </c>
      <c r="K1669" s="82">
        <v>45323</v>
      </c>
      <c r="L1669" s="82">
        <v>45747</v>
      </c>
      <c r="M1669" s="211">
        <f t="shared" si="68"/>
        <v>60.571428571428569</v>
      </c>
      <c r="N1669" s="69">
        <v>1</v>
      </c>
      <c r="O1669" s="50" t="s">
        <v>2872</v>
      </c>
      <c r="P1669" s="51">
        <f t="shared" si="69"/>
        <v>1</v>
      </c>
      <c r="Q1669" s="66" t="str" cm="1">
        <f t="array" aca="1" ref="Q1669" ca="1">IF(ISNUMBER(P1669),IF(P1669=100%,"CUMPLIDA",IF(AND(ISNUMBER(L1669),ISNUMBER(INDIRECT("FECHA_"&amp;$B1669,1))), IF(L1669&lt;=INDIRECT("FECHA_"&amp;$B1669,1),"INCUMPLIDA","PROCESO"), "VERIFICAR FECHA")),"SIN VALOR AVANCE")</f>
        <v>CUMPLIDA</v>
      </c>
    </row>
    <row r="1670" spans="1:17" ht="90.75">
      <c r="A1670" s="75" t="s">
        <v>938</v>
      </c>
      <c r="B1670" s="61" t="s">
        <v>1793</v>
      </c>
      <c r="C1670" s="494"/>
      <c r="D1670" s="494"/>
      <c r="E1670" s="496"/>
      <c r="F1670" s="496"/>
      <c r="G1670" s="63" t="s">
        <v>804</v>
      </c>
      <c r="H1670" s="50" t="s">
        <v>804</v>
      </c>
      <c r="I1670" s="50" t="s">
        <v>805</v>
      </c>
      <c r="J1670" s="74">
        <v>1</v>
      </c>
      <c r="K1670" s="82">
        <v>45323</v>
      </c>
      <c r="L1670" s="82">
        <v>45747</v>
      </c>
      <c r="M1670" s="211">
        <f t="shared" si="68"/>
        <v>60.571428571428569</v>
      </c>
      <c r="N1670" s="69">
        <v>1</v>
      </c>
      <c r="O1670" s="50" t="s">
        <v>2863</v>
      </c>
      <c r="P1670" s="51">
        <f t="shared" si="69"/>
        <v>1</v>
      </c>
      <c r="Q1670" s="66" t="str" cm="1">
        <f t="array" aca="1" ref="Q1670" ca="1">IF(ISNUMBER(P1670),IF(P1670=100%,"CUMPLIDA",IF(AND(ISNUMBER(L1670),ISNUMBER(INDIRECT("FECHA_"&amp;$B1670,1))), IF(L1670&lt;=INDIRECT("FECHA_"&amp;$B1670,1),"INCUMPLIDA","PROCESO"), "VERIFICAR FECHA")),"SIN VALOR AVANCE")</f>
        <v>CUMPLIDA</v>
      </c>
    </row>
    <row r="1671" spans="1:17" ht="90.75">
      <c r="A1671" s="75" t="s">
        <v>938</v>
      </c>
      <c r="B1671" s="61" t="s">
        <v>1793</v>
      </c>
      <c r="C1671" s="494"/>
      <c r="D1671" s="494"/>
      <c r="E1671" s="496"/>
      <c r="F1671" s="496"/>
      <c r="G1671" s="63" t="s">
        <v>766</v>
      </c>
      <c r="H1671" s="50" t="s">
        <v>767</v>
      </c>
      <c r="I1671" s="50" t="s">
        <v>768</v>
      </c>
      <c r="J1671" s="74">
        <v>1</v>
      </c>
      <c r="K1671" s="82">
        <v>45231</v>
      </c>
      <c r="L1671" s="82">
        <v>45747</v>
      </c>
      <c r="M1671" s="211">
        <f t="shared" si="68"/>
        <v>73.714285714285708</v>
      </c>
      <c r="N1671" s="69">
        <v>1</v>
      </c>
      <c r="O1671" s="50" t="s">
        <v>2863</v>
      </c>
      <c r="P1671" s="51">
        <f t="shared" si="69"/>
        <v>1</v>
      </c>
      <c r="Q1671" s="66" t="str" cm="1">
        <f t="array" aca="1" ref="Q1671" ca="1">IF(ISNUMBER(P1671),IF(P1671=100%,"CUMPLIDA",IF(AND(ISNUMBER(L1671),ISNUMBER(INDIRECT("FECHA_"&amp;$B1671,1))), IF(L1671&lt;=INDIRECT("FECHA_"&amp;$B1671,1),"INCUMPLIDA","PROCESO"), "VERIFICAR FECHA")),"SIN VALOR AVANCE")</f>
        <v>CUMPLIDA</v>
      </c>
    </row>
    <row r="1672" spans="1:17" ht="180.75">
      <c r="A1672" s="75" t="s">
        <v>938</v>
      </c>
      <c r="B1672" s="61" t="s">
        <v>1793</v>
      </c>
      <c r="C1672" s="494"/>
      <c r="D1672" s="494"/>
      <c r="E1672" s="496"/>
      <c r="F1672" s="496"/>
      <c r="G1672" s="63" t="s">
        <v>769</v>
      </c>
      <c r="H1672" s="50" t="s">
        <v>769</v>
      </c>
      <c r="I1672" s="50" t="s">
        <v>2344</v>
      </c>
      <c r="J1672" s="74">
        <v>1</v>
      </c>
      <c r="K1672" s="82">
        <v>45323</v>
      </c>
      <c r="L1672" s="82">
        <v>45747</v>
      </c>
      <c r="M1672" s="211">
        <f t="shared" si="68"/>
        <v>60.571428571428569</v>
      </c>
      <c r="N1672" s="69">
        <v>1</v>
      </c>
      <c r="O1672" s="50" t="s">
        <v>2873</v>
      </c>
      <c r="P1672" s="51">
        <f t="shared" si="69"/>
        <v>1</v>
      </c>
      <c r="Q1672" s="66" t="str" cm="1">
        <f t="array" aca="1" ref="Q1672" ca="1">IF(ISNUMBER(P1672),IF(P1672=100%,"CUMPLIDA",IF(AND(ISNUMBER(L1672),ISNUMBER(INDIRECT("FECHA_"&amp;$B1672,1))), IF(L1672&lt;=INDIRECT("FECHA_"&amp;$B1672,1),"INCUMPLIDA","PROCESO"), "VERIFICAR FECHA")),"SIN VALOR AVANCE")</f>
        <v>CUMPLIDA</v>
      </c>
    </row>
    <row r="1673" spans="1:17" ht="75.75">
      <c r="A1673" s="75" t="s">
        <v>938</v>
      </c>
      <c r="B1673" s="61" t="s">
        <v>1793</v>
      </c>
      <c r="C1673" s="494"/>
      <c r="D1673" s="494"/>
      <c r="E1673" s="496"/>
      <c r="F1673" s="496"/>
      <c r="G1673" s="63" t="s">
        <v>2430</v>
      </c>
      <c r="H1673" s="50" t="s">
        <v>2430</v>
      </c>
      <c r="I1673" s="50" t="s">
        <v>771</v>
      </c>
      <c r="J1673" s="74">
        <v>1</v>
      </c>
      <c r="K1673" s="82">
        <v>45231</v>
      </c>
      <c r="L1673" s="82">
        <v>45747</v>
      </c>
      <c r="M1673" s="211">
        <f t="shared" si="68"/>
        <v>73.714285714285708</v>
      </c>
      <c r="N1673" s="69">
        <v>1</v>
      </c>
      <c r="O1673" s="71" t="s">
        <v>2874</v>
      </c>
      <c r="P1673" s="51">
        <f t="shared" si="69"/>
        <v>1</v>
      </c>
      <c r="Q1673" s="66" t="str" cm="1">
        <f t="array" aca="1" ref="Q1673" ca="1">IF(ISNUMBER(P1673),IF(P1673=100%,"CUMPLIDA",IF(AND(ISNUMBER(L1673),ISNUMBER(INDIRECT("FECHA_"&amp;$B1673,1))), IF(L1673&lt;=INDIRECT("FECHA_"&amp;$B1673,1),"INCUMPLIDA","PROCESO"), "VERIFICAR FECHA")),"SIN VALOR AVANCE")</f>
        <v>CUMPLIDA</v>
      </c>
    </row>
    <row r="1674" spans="1:17" ht="240.75">
      <c r="A1674" s="75" t="s">
        <v>938</v>
      </c>
      <c r="B1674" s="61" t="s">
        <v>1793</v>
      </c>
      <c r="C1674" s="494"/>
      <c r="D1674" s="494"/>
      <c r="E1674" s="496"/>
      <c r="F1674" s="496"/>
      <c r="G1674" s="63" t="s">
        <v>2431</v>
      </c>
      <c r="H1674" s="50" t="s">
        <v>2431</v>
      </c>
      <c r="I1674" s="50" t="s">
        <v>1073</v>
      </c>
      <c r="J1674" s="74">
        <v>1</v>
      </c>
      <c r="K1674" s="82">
        <v>45231</v>
      </c>
      <c r="L1674" s="82">
        <v>45808</v>
      </c>
      <c r="M1674" s="211">
        <f t="shared" si="68"/>
        <v>82.428571428571431</v>
      </c>
      <c r="N1674" s="69">
        <v>1</v>
      </c>
      <c r="O1674" s="71" t="s">
        <v>2868</v>
      </c>
      <c r="P1674" s="51">
        <f t="shared" si="69"/>
        <v>1</v>
      </c>
      <c r="Q1674" s="66" t="str" cm="1">
        <f t="array" aca="1" ref="Q1674" ca="1">IF(ISNUMBER(P1674),IF(P1674=100%,"CUMPLIDA",IF(AND(ISNUMBER(L1674),ISNUMBER(INDIRECT("FECHA_"&amp;$B1674,1))), IF(L1674&lt;=INDIRECT("FECHA_"&amp;$B1674,1),"INCUMPLIDA","PROCESO"), "VERIFICAR FECHA")),"SIN VALOR AVANCE")</f>
        <v>CUMPLIDA</v>
      </c>
    </row>
    <row r="1675" spans="1:17" ht="75.75">
      <c r="A1675" s="75" t="s">
        <v>938</v>
      </c>
      <c r="B1675" s="61" t="s">
        <v>1793</v>
      </c>
      <c r="C1675" s="494"/>
      <c r="D1675" s="494"/>
      <c r="E1675" s="496"/>
      <c r="F1675" s="496"/>
      <c r="G1675" s="63" t="s">
        <v>169</v>
      </c>
      <c r="H1675" s="50" t="s">
        <v>775</v>
      </c>
      <c r="I1675" s="50" t="s">
        <v>776</v>
      </c>
      <c r="J1675" s="74">
        <v>8</v>
      </c>
      <c r="K1675" s="82">
        <v>45809</v>
      </c>
      <c r="L1675" s="82">
        <v>46568</v>
      </c>
      <c r="M1675" s="211">
        <f t="shared" si="68"/>
        <v>108.42857142857143</v>
      </c>
      <c r="N1675" s="69">
        <v>0</v>
      </c>
      <c r="O1675" s="71" t="s">
        <v>2874</v>
      </c>
      <c r="P1675" s="51">
        <f t="shared" si="69"/>
        <v>0</v>
      </c>
      <c r="Q1675" s="66" t="str" cm="1">
        <f t="array" aca="1" ref="Q1675" ca="1">IF(ISNUMBER(P1675),IF(P1675=100%,"CUMPLIDA",IF(AND(ISNUMBER(L1675),ISNUMBER(INDIRECT("FECHA_"&amp;$B1675,1))), IF(L1675&lt;=INDIRECT("FECHA_"&amp;$B1675,1),"INCUMPLIDA","PROCESO"), "VERIFICAR FECHA")),"SIN VALOR AVANCE")</f>
        <v>PROCESO</v>
      </c>
    </row>
    <row r="1676" spans="1:17" ht="165.75">
      <c r="A1676" s="75" t="s">
        <v>938</v>
      </c>
      <c r="B1676" s="61" t="s">
        <v>1793</v>
      </c>
      <c r="C1676" s="494"/>
      <c r="D1676" s="494"/>
      <c r="E1676" s="496"/>
      <c r="F1676" s="496"/>
      <c r="G1676" s="63" t="s">
        <v>778</v>
      </c>
      <c r="H1676" s="50" t="s">
        <v>779</v>
      </c>
      <c r="I1676" s="50" t="s">
        <v>780</v>
      </c>
      <c r="J1676" s="74">
        <v>1</v>
      </c>
      <c r="K1676" s="82">
        <v>45809</v>
      </c>
      <c r="L1676" s="82">
        <v>46568</v>
      </c>
      <c r="M1676" s="211">
        <f t="shared" si="68"/>
        <v>108.42857142857143</v>
      </c>
      <c r="N1676" s="69">
        <v>0</v>
      </c>
      <c r="O1676" s="71" t="s">
        <v>2875</v>
      </c>
      <c r="P1676" s="51">
        <f t="shared" si="69"/>
        <v>0</v>
      </c>
      <c r="Q1676" s="66" t="str" cm="1">
        <f t="array" aca="1" ref="Q1676" ca="1">IF(ISNUMBER(P1676),IF(P1676=100%,"CUMPLIDA",IF(AND(ISNUMBER(L1676),ISNUMBER(INDIRECT("FECHA_"&amp;$B1676,1))), IF(L1676&lt;=INDIRECT("FECHA_"&amp;$B1676,1),"INCUMPLIDA","PROCESO"), "VERIFICAR FECHA")),"SIN VALOR AVANCE")</f>
        <v>PROCESO</v>
      </c>
    </row>
    <row r="1677" spans="1:17" ht="240.75">
      <c r="A1677" s="75" t="s">
        <v>938</v>
      </c>
      <c r="B1677" s="61" t="s">
        <v>1793</v>
      </c>
      <c r="C1677" s="494"/>
      <c r="D1677" s="494"/>
      <c r="E1677" s="496"/>
      <c r="F1677" s="496"/>
      <c r="G1677" s="63" t="s">
        <v>781</v>
      </c>
      <c r="H1677" s="50" t="s">
        <v>782</v>
      </c>
      <c r="I1677" s="50" t="s">
        <v>813</v>
      </c>
      <c r="J1677" s="74">
        <v>2</v>
      </c>
      <c r="K1677" s="82">
        <v>45809</v>
      </c>
      <c r="L1677" s="82">
        <v>46568</v>
      </c>
      <c r="M1677" s="211">
        <f t="shared" si="68"/>
        <v>108.42857142857143</v>
      </c>
      <c r="N1677" s="69">
        <v>0</v>
      </c>
      <c r="O1677" s="71" t="s">
        <v>2868</v>
      </c>
      <c r="P1677" s="51">
        <f t="shared" si="69"/>
        <v>0</v>
      </c>
      <c r="Q1677" s="66" t="str" cm="1">
        <f t="array" aca="1" ref="Q1677" ca="1">IF(ISNUMBER(P1677),IF(P1677=100%,"CUMPLIDA",IF(AND(ISNUMBER(L1677),ISNUMBER(INDIRECT("FECHA_"&amp;$B1677,1))), IF(L1677&lt;=INDIRECT("FECHA_"&amp;$B1677,1),"INCUMPLIDA","PROCESO"), "VERIFICAR FECHA")),"SIN VALOR AVANCE")</f>
        <v>PROCESO</v>
      </c>
    </row>
    <row r="1678" spans="1:17" ht="225.75">
      <c r="A1678" s="75" t="s">
        <v>938</v>
      </c>
      <c r="B1678" s="61" t="s">
        <v>1793</v>
      </c>
      <c r="C1678" s="494"/>
      <c r="D1678" s="494"/>
      <c r="E1678" s="496"/>
      <c r="F1678" s="496"/>
      <c r="G1678" s="63" t="s">
        <v>2876</v>
      </c>
      <c r="H1678" s="50" t="s">
        <v>2877</v>
      </c>
      <c r="I1678" s="50" t="s">
        <v>2878</v>
      </c>
      <c r="J1678" s="85">
        <v>1</v>
      </c>
      <c r="K1678" s="70">
        <v>45474</v>
      </c>
      <c r="L1678" s="70">
        <v>45716</v>
      </c>
      <c r="M1678" s="211">
        <f t="shared" si="68"/>
        <v>34.571428571428569</v>
      </c>
      <c r="N1678" s="85">
        <v>1</v>
      </c>
      <c r="O1678" s="71" t="s">
        <v>2879</v>
      </c>
      <c r="P1678" s="51">
        <f t="shared" si="69"/>
        <v>1</v>
      </c>
      <c r="Q1678" s="66" t="str" cm="1">
        <f t="array" aca="1" ref="Q1678" ca="1">IF(ISNUMBER(P1678),IF(P1678=100%,"CUMPLIDA",IF(AND(ISNUMBER(L1678),ISNUMBER(INDIRECT("FECHA_"&amp;$B1678,1))), IF(L1678&lt;=INDIRECT("FECHA_"&amp;$B1678,1),"INCUMPLIDA","PROCESO"), "VERIFICAR FECHA")),"SIN VALOR AVANCE")</f>
        <v>CUMPLIDA</v>
      </c>
    </row>
    <row r="1679" spans="1:17" ht="120.75">
      <c r="A1679" s="75" t="s">
        <v>938</v>
      </c>
      <c r="B1679" s="61" t="s">
        <v>1793</v>
      </c>
      <c r="C1679" s="494" t="s">
        <v>2203</v>
      </c>
      <c r="D1679" s="494" t="s">
        <v>2238</v>
      </c>
      <c r="E1679" s="496" t="s">
        <v>2880</v>
      </c>
      <c r="F1679" s="496" t="s">
        <v>2881</v>
      </c>
      <c r="G1679" s="63" t="s">
        <v>2882</v>
      </c>
      <c r="H1679" s="50" t="s">
        <v>2883</v>
      </c>
      <c r="I1679" s="50" t="s">
        <v>2884</v>
      </c>
      <c r="J1679" s="69">
        <v>3</v>
      </c>
      <c r="K1679" s="70">
        <v>45474</v>
      </c>
      <c r="L1679" s="70">
        <v>45565</v>
      </c>
      <c r="M1679" s="211">
        <f t="shared" si="68"/>
        <v>13</v>
      </c>
      <c r="N1679" s="69">
        <v>3</v>
      </c>
      <c r="O1679" s="50" t="s">
        <v>2885</v>
      </c>
      <c r="P1679" s="51">
        <f t="shared" si="69"/>
        <v>1</v>
      </c>
      <c r="Q1679" s="66" t="str" cm="1">
        <f t="array" aca="1" ref="Q1679" ca="1">IF(ISNUMBER(P1679),IF(P1679=100%,"CUMPLIDA",IF(AND(ISNUMBER(L1679),ISNUMBER(INDIRECT("FECHA_"&amp;$B1679,1))), IF(L1679&lt;=INDIRECT("FECHA_"&amp;$B1679,1),"INCUMPLIDA","PROCESO"), "VERIFICAR FECHA")),"SIN VALOR AVANCE")</f>
        <v>CUMPLIDA</v>
      </c>
    </row>
    <row r="1680" spans="1:17" ht="105.75">
      <c r="A1680" s="75" t="s">
        <v>938</v>
      </c>
      <c r="B1680" s="61" t="s">
        <v>1793</v>
      </c>
      <c r="C1680" s="494"/>
      <c r="D1680" s="494"/>
      <c r="E1680" s="496"/>
      <c r="F1680" s="496"/>
      <c r="G1680" s="63" t="s">
        <v>2886</v>
      </c>
      <c r="H1680" s="50" t="s">
        <v>2887</v>
      </c>
      <c r="I1680" s="50" t="s">
        <v>2888</v>
      </c>
      <c r="J1680" s="69">
        <v>4</v>
      </c>
      <c r="K1680" s="70">
        <v>45505</v>
      </c>
      <c r="L1680" s="70">
        <v>45716</v>
      </c>
      <c r="M1680" s="211">
        <f t="shared" si="68"/>
        <v>30.142857142857142</v>
      </c>
      <c r="N1680" s="69">
        <v>4</v>
      </c>
      <c r="O1680" s="50" t="s">
        <v>2889</v>
      </c>
      <c r="P1680" s="51">
        <f t="shared" si="69"/>
        <v>1</v>
      </c>
      <c r="Q1680" s="66" t="str" cm="1">
        <f t="array" aca="1" ref="Q1680" ca="1">IF(ISNUMBER(P1680),IF(P1680=100%,"CUMPLIDA",IF(AND(ISNUMBER(L1680),ISNUMBER(INDIRECT("FECHA_"&amp;$B1680,1))), IF(L1680&lt;=INDIRECT("FECHA_"&amp;$B1680,1),"INCUMPLIDA","PROCESO"), "VERIFICAR FECHA")),"SIN VALOR AVANCE")</f>
        <v>CUMPLIDA</v>
      </c>
    </row>
    <row r="1681" spans="1:17" ht="75">
      <c r="A1681" s="75" t="s">
        <v>938</v>
      </c>
      <c r="B1681" s="61" t="s">
        <v>1793</v>
      </c>
      <c r="C1681" s="494"/>
      <c r="D1681" s="494"/>
      <c r="E1681" s="496"/>
      <c r="F1681" s="496"/>
      <c r="G1681" s="496" t="s">
        <v>2890</v>
      </c>
      <c r="H1681" s="50" t="s">
        <v>2891</v>
      </c>
      <c r="I1681" s="50" t="s">
        <v>2892</v>
      </c>
      <c r="J1681" s="69">
        <v>12</v>
      </c>
      <c r="K1681" s="70">
        <v>45474</v>
      </c>
      <c r="L1681" s="70">
        <v>45838</v>
      </c>
      <c r="M1681" s="211">
        <f t="shared" si="68"/>
        <v>52</v>
      </c>
      <c r="N1681" s="69">
        <v>12</v>
      </c>
      <c r="O1681" s="50" t="s">
        <v>2893</v>
      </c>
      <c r="P1681" s="51">
        <f t="shared" si="69"/>
        <v>1</v>
      </c>
      <c r="Q1681" s="66" t="str" cm="1">
        <f t="array" aca="1" ref="Q1681" ca="1">IF(ISNUMBER(P1681),IF(P1681=100%,"CUMPLIDA",IF(AND(ISNUMBER(L1681),ISNUMBER(INDIRECT("FECHA_"&amp;$B1681,1))), IF(L1681&lt;=INDIRECT("FECHA_"&amp;$B1681,1),"INCUMPLIDA","PROCESO"), "VERIFICAR FECHA")),"SIN VALOR AVANCE")</f>
        <v>CUMPLIDA</v>
      </c>
    </row>
    <row r="1682" spans="1:17" ht="90">
      <c r="A1682" s="75" t="s">
        <v>938</v>
      </c>
      <c r="B1682" s="61" t="s">
        <v>1793</v>
      </c>
      <c r="C1682" s="494"/>
      <c r="D1682" s="494"/>
      <c r="E1682" s="496"/>
      <c r="F1682" s="496"/>
      <c r="G1682" s="496"/>
      <c r="H1682" s="50" t="s">
        <v>2894</v>
      </c>
      <c r="I1682" s="50" t="s">
        <v>2895</v>
      </c>
      <c r="J1682" s="69">
        <v>6</v>
      </c>
      <c r="K1682" s="70">
        <v>45566</v>
      </c>
      <c r="L1682" s="70">
        <v>45930</v>
      </c>
      <c r="M1682" s="211">
        <f t="shared" si="68"/>
        <v>52</v>
      </c>
      <c r="N1682" s="69">
        <v>6</v>
      </c>
      <c r="O1682" s="50" t="s">
        <v>2893</v>
      </c>
      <c r="P1682" s="51">
        <f t="shared" si="69"/>
        <v>1</v>
      </c>
      <c r="Q1682" s="66" t="str" cm="1">
        <f t="array" aca="1" ref="Q1682" ca="1">IF(ISNUMBER(P1682),IF(P1682=100%,"CUMPLIDA",IF(AND(ISNUMBER(L1682),ISNUMBER(INDIRECT("FECHA_"&amp;$B1682,1))), IF(L1682&lt;=INDIRECT("FECHA_"&amp;$B1682,1),"INCUMPLIDA","PROCESO"), "VERIFICAR FECHA")),"SIN VALOR AVANCE")</f>
        <v>CUMPLIDA</v>
      </c>
    </row>
    <row r="1683" spans="1:17" ht="75">
      <c r="A1683" s="75" t="s">
        <v>938</v>
      </c>
      <c r="B1683" s="61" t="s">
        <v>1793</v>
      </c>
      <c r="C1683" s="494"/>
      <c r="D1683" s="494"/>
      <c r="E1683" s="496"/>
      <c r="F1683" s="496"/>
      <c r="G1683" s="496"/>
      <c r="H1683" s="50" t="s">
        <v>2896</v>
      </c>
      <c r="I1683" s="50" t="s">
        <v>2895</v>
      </c>
      <c r="J1683" s="69">
        <v>6</v>
      </c>
      <c r="K1683" s="70">
        <v>45566</v>
      </c>
      <c r="L1683" s="70">
        <v>45930</v>
      </c>
      <c r="M1683" s="211">
        <f t="shared" si="68"/>
        <v>52</v>
      </c>
      <c r="N1683" s="69">
        <v>6</v>
      </c>
      <c r="O1683" s="50" t="s">
        <v>2893</v>
      </c>
      <c r="P1683" s="51">
        <f t="shared" si="69"/>
        <v>1</v>
      </c>
      <c r="Q1683" s="66" t="str" cm="1">
        <f t="array" aca="1" ref="Q1683" ca="1">IF(ISNUMBER(P1683),IF(P1683=100%,"CUMPLIDA",IF(AND(ISNUMBER(L1683),ISNUMBER(INDIRECT("FECHA_"&amp;$B1683,1))), IF(L1683&lt;=INDIRECT("FECHA_"&amp;$B1683,1),"INCUMPLIDA","PROCESO"), "VERIFICAR FECHA")),"SIN VALOR AVANCE")</f>
        <v>CUMPLIDA</v>
      </c>
    </row>
    <row r="1684" spans="1:17" ht="120">
      <c r="A1684" s="75" t="s">
        <v>938</v>
      </c>
      <c r="B1684" s="61" t="s">
        <v>1793</v>
      </c>
      <c r="C1684" s="495" t="s">
        <v>2897</v>
      </c>
      <c r="D1684" s="499" t="s">
        <v>2898</v>
      </c>
      <c r="E1684" s="517" t="s">
        <v>2899</v>
      </c>
      <c r="F1684" s="517" t="s">
        <v>2900</v>
      </c>
      <c r="G1684" s="53" t="s">
        <v>2901</v>
      </c>
      <c r="H1684" s="54" t="s">
        <v>2902</v>
      </c>
      <c r="I1684" s="50" t="s">
        <v>2903</v>
      </c>
      <c r="J1684" s="74">
        <v>1</v>
      </c>
      <c r="K1684" s="70">
        <v>45672</v>
      </c>
      <c r="L1684" s="58">
        <v>45748</v>
      </c>
      <c r="M1684" s="211">
        <f t="shared" ref="M1684:M1747" si="70">(L1684-K1684)/7</f>
        <v>10.857142857142858</v>
      </c>
      <c r="N1684" s="69">
        <v>1</v>
      </c>
      <c r="O1684" s="50" t="s">
        <v>2904</v>
      </c>
      <c r="P1684" s="51">
        <f t="shared" si="69"/>
        <v>1</v>
      </c>
      <c r="Q1684" s="66" t="str" cm="1">
        <f t="array" aca="1" ref="Q1684" ca="1">IF(ISNUMBER(P1684),IF(P1684=100%,"CUMPLIDA",IF(AND(ISNUMBER(L1684),ISNUMBER(INDIRECT("FECHA_"&amp;$B1684,1))), IF(L1684&lt;=INDIRECT("FECHA_"&amp;$B1684,1),"INCUMPLIDA","PROCESO"), "VERIFICAR FECHA")),"SIN VALOR AVANCE")</f>
        <v>CUMPLIDA</v>
      </c>
    </row>
    <row r="1685" spans="1:17" ht="105.75">
      <c r="A1685" s="75" t="s">
        <v>938</v>
      </c>
      <c r="B1685" s="61" t="s">
        <v>1793</v>
      </c>
      <c r="C1685" s="495"/>
      <c r="D1685" s="499"/>
      <c r="E1685" s="517"/>
      <c r="F1685" s="517" t="s">
        <v>2900</v>
      </c>
      <c r="G1685" s="53" t="s">
        <v>2905</v>
      </c>
      <c r="H1685" s="54" t="s">
        <v>2906</v>
      </c>
      <c r="I1685" s="50" t="s">
        <v>2907</v>
      </c>
      <c r="J1685" s="74">
        <v>2</v>
      </c>
      <c r="K1685" s="70">
        <v>45672</v>
      </c>
      <c r="L1685" s="70">
        <v>46037</v>
      </c>
      <c r="M1685" s="211">
        <f t="shared" si="70"/>
        <v>52.142857142857146</v>
      </c>
      <c r="N1685" s="69">
        <v>1</v>
      </c>
      <c r="O1685" s="50" t="s">
        <v>2904</v>
      </c>
      <c r="P1685" s="51">
        <f t="shared" si="69"/>
        <v>0.5</v>
      </c>
      <c r="Q1685" s="66" t="str" cm="1">
        <f t="array" aca="1" ref="Q1685" ca="1">IF(ISNUMBER(P1685),IF(P1685=100%,"CUMPLIDA",IF(AND(ISNUMBER(L1685),ISNUMBER(INDIRECT("FECHA_"&amp;$B1685,1))), IF(L1685&lt;=INDIRECT("FECHA_"&amp;$B1685,1),"INCUMPLIDA","PROCESO"), "VERIFICAR FECHA")),"SIN VALOR AVANCE")</f>
        <v>PROCESO</v>
      </c>
    </row>
    <row r="1686" spans="1:17" ht="90.75">
      <c r="A1686" s="75" t="s">
        <v>938</v>
      </c>
      <c r="B1686" s="61" t="s">
        <v>1793</v>
      </c>
      <c r="C1686" s="495"/>
      <c r="D1686" s="499"/>
      <c r="E1686" s="517"/>
      <c r="F1686" s="517" t="s">
        <v>2900</v>
      </c>
      <c r="G1686" s="63" t="s">
        <v>2908</v>
      </c>
      <c r="H1686" s="50" t="s">
        <v>2908</v>
      </c>
      <c r="I1686" s="50" t="s">
        <v>2909</v>
      </c>
      <c r="J1686" s="85">
        <v>1</v>
      </c>
      <c r="K1686" s="70">
        <v>45691</v>
      </c>
      <c r="L1686" s="70">
        <v>46055</v>
      </c>
      <c r="M1686" s="211">
        <f t="shared" si="70"/>
        <v>52</v>
      </c>
      <c r="N1686" s="64">
        <v>0.37</v>
      </c>
      <c r="O1686" s="50" t="s">
        <v>2910</v>
      </c>
      <c r="P1686" s="51">
        <f t="shared" si="69"/>
        <v>0.37</v>
      </c>
      <c r="Q1686" s="66" t="str" cm="1">
        <f t="array" aca="1" ref="Q1686" ca="1">IF(ISNUMBER(P1686),IF(P1686=100%,"CUMPLIDA",IF(AND(ISNUMBER(L1686),ISNUMBER(INDIRECT("FECHA_"&amp;$B1686,1))), IF(L1686&lt;=INDIRECT("FECHA_"&amp;$B1686,1),"INCUMPLIDA","PROCESO"), "VERIFICAR FECHA")),"SIN VALOR AVANCE")</f>
        <v>PROCESO</v>
      </c>
    </row>
    <row r="1687" spans="1:17" ht="195.75">
      <c r="A1687" s="75" t="s">
        <v>938</v>
      </c>
      <c r="B1687" s="61" t="s">
        <v>1793</v>
      </c>
      <c r="C1687" s="495" t="s">
        <v>2897</v>
      </c>
      <c r="D1687" s="499" t="s">
        <v>2898</v>
      </c>
      <c r="E1687" s="496" t="s">
        <v>2911</v>
      </c>
      <c r="F1687" s="496" t="s">
        <v>2912</v>
      </c>
      <c r="G1687" s="86" t="s">
        <v>2913</v>
      </c>
      <c r="H1687" s="87" t="s">
        <v>2914</v>
      </c>
      <c r="I1687" s="79" t="s">
        <v>2915</v>
      </c>
      <c r="J1687" s="69">
        <v>2</v>
      </c>
      <c r="K1687" s="70">
        <v>45691</v>
      </c>
      <c r="L1687" s="70">
        <v>46055</v>
      </c>
      <c r="M1687" s="211">
        <f t="shared" si="70"/>
        <v>52</v>
      </c>
      <c r="N1687" s="69">
        <v>0.6</v>
      </c>
      <c r="O1687" s="50" t="s">
        <v>2916</v>
      </c>
      <c r="P1687" s="51">
        <f t="shared" si="69"/>
        <v>0.3</v>
      </c>
      <c r="Q1687" s="66" t="str" cm="1">
        <f t="array" aca="1" ref="Q1687" ca="1">IF(ISNUMBER(P1687),IF(P1687=100%,"CUMPLIDA",IF(AND(ISNUMBER(L1687),ISNUMBER(INDIRECT("FECHA_"&amp;$B1687,1))), IF(L1687&lt;=INDIRECT("FECHA_"&amp;$B1687,1),"INCUMPLIDA","PROCESO"), "VERIFICAR FECHA")),"SIN VALOR AVANCE")</f>
        <v>PROCESO</v>
      </c>
    </row>
    <row r="1688" spans="1:17" ht="105.75">
      <c r="A1688" s="75" t="s">
        <v>938</v>
      </c>
      <c r="B1688" s="61" t="s">
        <v>1793</v>
      </c>
      <c r="C1688" s="495"/>
      <c r="D1688" s="499"/>
      <c r="E1688" s="496"/>
      <c r="F1688" s="496" t="s">
        <v>2912</v>
      </c>
      <c r="G1688" s="86" t="s">
        <v>2917</v>
      </c>
      <c r="H1688" s="87" t="s">
        <v>2917</v>
      </c>
      <c r="I1688" s="88" t="s">
        <v>2918</v>
      </c>
      <c r="J1688" s="74">
        <v>1</v>
      </c>
      <c r="K1688" s="70">
        <v>45691</v>
      </c>
      <c r="L1688" s="70">
        <v>45869</v>
      </c>
      <c r="M1688" s="211">
        <f t="shared" si="70"/>
        <v>25.428571428571427</v>
      </c>
      <c r="N1688" s="69">
        <v>1</v>
      </c>
      <c r="O1688" s="71" t="s">
        <v>2919</v>
      </c>
      <c r="P1688" s="51">
        <f t="shared" si="69"/>
        <v>1</v>
      </c>
      <c r="Q1688" s="66" t="str" cm="1">
        <f t="array" aca="1" ref="Q1688" ca="1">IF(ISNUMBER(P1688),IF(P1688=100%,"CUMPLIDA",IF(AND(ISNUMBER(L1688),ISNUMBER(INDIRECT("FECHA_"&amp;$B1688,1))), IF(L1688&lt;=INDIRECT("FECHA_"&amp;$B1688,1),"INCUMPLIDA","PROCESO"), "VERIFICAR FECHA")),"SIN VALOR AVANCE")</f>
        <v>CUMPLIDA</v>
      </c>
    </row>
    <row r="1689" spans="1:17" ht="195.75">
      <c r="A1689" s="75" t="s">
        <v>938</v>
      </c>
      <c r="B1689" s="61" t="s">
        <v>1793</v>
      </c>
      <c r="C1689" s="495"/>
      <c r="D1689" s="499"/>
      <c r="E1689" s="496"/>
      <c r="F1689" s="496" t="s">
        <v>2912</v>
      </c>
      <c r="G1689" s="517" t="s">
        <v>2920</v>
      </c>
      <c r="H1689" s="54" t="s">
        <v>2921</v>
      </c>
      <c r="I1689" s="50" t="s">
        <v>2922</v>
      </c>
      <c r="J1689" s="74">
        <v>1</v>
      </c>
      <c r="K1689" s="58">
        <v>45691</v>
      </c>
      <c r="L1689" s="58">
        <v>46055</v>
      </c>
      <c r="M1689" s="211">
        <f t="shared" si="70"/>
        <v>52</v>
      </c>
      <c r="N1689" s="69">
        <v>1</v>
      </c>
      <c r="O1689" s="50" t="s">
        <v>2923</v>
      </c>
      <c r="P1689" s="51">
        <f t="shared" si="69"/>
        <v>1</v>
      </c>
      <c r="Q1689" s="66" t="str" cm="1">
        <f t="array" aca="1" ref="Q1689" ca="1">IF(ISNUMBER(P1689),IF(P1689=100%,"CUMPLIDA",IF(AND(ISNUMBER(L1689),ISNUMBER(INDIRECT("FECHA_"&amp;$B1689,1))), IF(L1689&lt;=INDIRECT("FECHA_"&amp;$B1689,1),"INCUMPLIDA","PROCESO"), "VERIFICAR FECHA")),"SIN VALOR AVANCE")</f>
        <v>CUMPLIDA</v>
      </c>
    </row>
    <row r="1690" spans="1:17" ht="195.75">
      <c r="A1690" s="75" t="s">
        <v>938</v>
      </c>
      <c r="B1690" s="61" t="s">
        <v>1793</v>
      </c>
      <c r="C1690" s="495"/>
      <c r="D1690" s="499"/>
      <c r="E1690" s="496"/>
      <c r="F1690" s="496" t="s">
        <v>2912</v>
      </c>
      <c r="G1690" s="517"/>
      <c r="H1690" s="54" t="s">
        <v>2924</v>
      </c>
      <c r="I1690" s="50" t="s">
        <v>2925</v>
      </c>
      <c r="J1690" s="74">
        <v>8</v>
      </c>
      <c r="K1690" s="58">
        <v>45689</v>
      </c>
      <c r="L1690" s="58">
        <v>46054</v>
      </c>
      <c r="M1690" s="211">
        <f t="shared" si="70"/>
        <v>52.142857142857146</v>
      </c>
      <c r="N1690" s="69">
        <v>6</v>
      </c>
      <c r="O1690" s="50" t="s">
        <v>2923</v>
      </c>
      <c r="P1690" s="51">
        <f t="shared" si="69"/>
        <v>0.75</v>
      </c>
      <c r="Q1690" s="66" t="str" cm="1">
        <f t="array" aca="1" ref="Q1690" ca="1">IF(ISNUMBER(P1690),IF(P1690=100%,"CUMPLIDA",IF(AND(ISNUMBER(L1690),ISNUMBER(INDIRECT("FECHA_"&amp;$B1690,1))), IF(L1690&lt;=INDIRECT("FECHA_"&amp;$B1690,1),"INCUMPLIDA","PROCESO"), "VERIFICAR FECHA")),"SIN VALOR AVANCE")</f>
        <v>PROCESO</v>
      </c>
    </row>
    <row r="1691" spans="1:17" ht="195.75">
      <c r="A1691" s="75" t="s">
        <v>938</v>
      </c>
      <c r="B1691" s="61" t="s">
        <v>1793</v>
      </c>
      <c r="C1691" s="495" t="s">
        <v>2897</v>
      </c>
      <c r="D1691" s="499" t="s">
        <v>2898</v>
      </c>
      <c r="E1691" s="496" t="s">
        <v>2926</v>
      </c>
      <c r="F1691" s="496" t="s">
        <v>2927</v>
      </c>
      <c r="G1691" s="86" t="s">
        <v>2913</v>
      </c>
      <c r="H1691" s="87" t="s">
        <v>2914</v>
      </c>
      <c r="I1691" s="87" t="s">
        <v>2915</v>
      </c>
      <c r="J1691" s="69">
        <v>2</v>
      </c>
      <c r="K1691" s="70">
        <v>45691</v>
      </c>
      <c r="L1691" s="70">
        <v>46055</v>
      </c>
      <c r="M1691" s="211">
        <f t="shared" si="70"/>
        <v>52</v>
      </c>
      <c r="N1691" s="69">
        <v>2</v>
      </c>
      <c r="O1691" s="50" t="s">
        <v>2928</v>
      </c>
      <c r="P1691" s="51">
        <f t="shared" si="69"/>
        <v>1</v>
      </c>
      <c r="Q1691" s="66" t="str" cm="1">
        <f t="array" aca="1" ref="Q1691" ca="1">IF(ISNUMBER(P1691),IF(P1691=100%,"CUMPLIDA",IF(AND(ISNUMBER(L1691),ISNUMBER(INDIRECT("FECHA_"&amp;$B1691,1))), IF(L1691&lt;=INDIRECT("FECHA_"&amp;$B1691,1),"INCUMPLIDA","PROCESO"), "VERIFICAR FECHA")),"SIN VALOR AVANCE")</f>
        <v>CUMPLIDA</v>
      </c>
    </row>
    <row r="1692" spans="1:17" ht="120.75">
      <c r="A1692" s="75" t="s">
        <v>938</v>
      </c>
      <c r="B1692" s="61" t="s">
        <v>1793</v>
      </c>
      <c r="C1692" s="495"/>
      <c r="D1692" s="499"/>
      <c r="E1692" s="496"/>
      <c r="F1692" s="496" t="s">
        <v>2927</v>
      </c>
      <c r="G1692" s="86" t="s">
        <v>2917</v>
      </c>
      <c r="H1692" s="87" t="s">
        <v>2917</v>
      </c>
      <c r="I1692" s="87" t="s">
        <v>2918</v>
      </c>
      <c r="J1692" s="74">
        <v>1</v>
      </c>
      <c r="K1692" s="70">
        <v>45691</v>
      </c>
      <c r="L1692" s="70">
        <v>46081</v>
      </c>
      <c r="M1692" s="211">
        <f t="shared" si="70"/>
        <v>55.714285714285715</v>
      </c>
      <c r="N1692" s="69">
        <v>1</v>
      </c>
      <c r="O1692" s="50" t="s">
        <v>2929</v>
      </c>
      <c r="P1692" s="51">
        <f t="shared" si="69"/>
        <v>1</v>
      </c>
      <c r="Q1692" s="66" t="str" cm="1">
        <f t="array" aca="1" ref="Q1692" ca="1">IF(ISNUMBER(P1692),IF(P1692=100%,"CUMPLIDA",IF(AND(ISNUMBER(L1692),ISNUMBER(INDIRECT("FECHA_"&amp;$B1692,1))), IF(L1692&lt;=INDIRECT("FECHA_"&amp;$B1692,1),"INCUMPLIDA","PROCESO"), "VERIFICAR FECHA")),"SIN VALOR AVANCE")</f>
        <v>CUMPLIDA</v>
      </c>
    </row>
    <row r="1693" spans="1:17" ht="180.75">
      <c r="A1693" s="75" t="s">
        <v>938</v>
      </c>
      <c r="B1693" s="61" t="s">
        <v>1793</v>
      </c>
      <c r="C1693" s="495"/>
      <c r="D1693" s="499"/>
      <c r="E1693" s="496"/>
      <c r="F1693" s="496" t="s">
        <v>2927</v>
      </c>
      <c r="G1693" s="63" t="s">
        <v>2930</v>
      </c>
      <c r="H1693" s="54" t="s">
        <v>2924</v>
      </c>
      <c r="I1693" s="50" t="s">
        <v>2925</v>
      </c>
      <c r="J1693" s="74">
        <v>8</v>
      </c>
      <c r="K1693" s="58">
        <v>45691</v>
      </c>
      <c r="L1693" s="58">
        <v>46055</v>
      </c>
      <c r="M1693" s="211">
        <f t="shared" si="70"/>
        <v>52</v>
      </c>
      <c r="N1693" s="69">
        <v>6</v>
      </c>
      <c r="O1693" s="50" t="s">
        <v>2931</v>
      </c>
      <c r="P1693" s="51">
        <f t="shared" si="69"/>
        <v>0.75</v>
      </c>
      <c r="Q1693" s="66" t="str" cm="1">
        <f t="array" aca="1" ref="Q1693" ca="1">IF(ISNUMBER(P1693),IF(P1693=100%,"CUMPLIDA",IF(AND(ISNUMBER(L1693),ISNUMBER(INDIRECT("FECHA_"&amp;$B1693,1))), IF(L1693&lt;=INDIRECT("FECHA_"&amp;$B1693,1),"INCUMPLIDA","PROCESO"), "VERIFICAR FECHA")),"SIN VALOR AVANCE")</f>
        <v>PROCESO</v>
      </c>
    </row>
    <row r="1694" spans="1:17" ht="75">
      <c r="A1694" s="75" t="s">
        <v>938</v>
      </c>
      <c r="B1694" s="61" t="s">
        <v>1793</v>
      </c>
      <c r="C1694" s="495"/>
      <c r="D1694" s="499"/>
      <c r="E1694" s="496"/>
      <c r="F1694" s="496" t="s">
        <v>2927</v>
      </c>
      <c r="G1694" s="63" t="s">
        <v>2908</v>
      </c>
      <c r="H1694" s="50" t="s">
        <v>2932</v>
      </c>
      <c r="I1694" s="50" t="s">
        <v>2909</v>
      </c>
      <c r="J1694" s="85">
        <v>1</v>
      </c>
      <c r="K1694" s="70">
        <v>45691</v>
      </c>
      <c r="L1694" s="70">
        <v>46055</v>
      </c>
      <c r="M1694" s="211">
        <f t="shared" si="70"/>
        <v>52</v>
      </c>
      <c r="N1694" s="64">
        <v>0.37</v>
      </c>
      <c r="O1694" s="50" t="s">
        <v>2933</v>
      </c>
      <c r="P1694" s="51">
        <f t="shared" si="69"/>
        <v>0.37</v>
      </c>
      <c r="Q1694" s="66" t="str" cm="1">
        <f t="array" aca="1" ref="Q1694" ca="1">IF(ISNUMBER(P1694),IF(P1694=100%,"CUMPLIDA",IF(AND(ISNUMBER(L1694),ISNUMBER(INDIRECT("FECHA_"&amp;$B1694,1))), IF(L1694&lt;=INDIRECT("FECHA_"&amp;$B1694,1),"INCUMPLIDA","PROCESO"), "VERIFICAR FECHA")),"SIN VALOR AVANCE")</f>
        <v>PROCESO</v>
      </c>
    </row>
    <row r="1695" spans="1:17" ht="105.75">
      <c r="A1695" s="75" t="s">
        <v>938</v>
      </c>
      <c r="B1695" s="61" t="s">
        <v>1793</v>
      </c>
      <c r="C1695" s="495" t="s">
        <v>2897</v>
      </c>
      <c r="D1695" s="499" t="s">
        <v>2898</v>
      </c>
      <c r="E1695" s="496" t="s">
        <v>2934</v>
      </c>
      <c r="F1695" s="500" t="s">
        <v>2935</v>
      </c>
      <c r="G1695" s="86" t="s">
        <v>2936</v>
      </c>
      <c r="H1695" s="87" t="s">
        <v>2936</v>
      </c>
      <c r="I1695" s="79" t="s">
        <v>2915</v>
      </c>
      <c r="J1695" s="64">
        <v>1</v>
      </c>
      <c r="K1695" s="70">
        <v>45691</v>
      </c>
      <c r="L1695" s="70">
        <v>46081</v>
      </c>
      <c r="M1695" s="211">
        <f t="shared" si="70"/>
        <v>55.714285714285715</v>
      </c>
      <c r="N1695" s="64">
        <v>0.7</v>
      </c>
      <c r="O1695" s="50" t="s">
        <v>2937</v>
      </c>
      <c r="P1695" s="51">
        <f t="shared" si="69"/>
        <v>0.7</v>
      </c>
      <c r="Q1695" s="66" t="str" cm="1">
        <f t="array" aca="1" ref="Q1695" ca="1">IF(ISNUMBER(P1695),IF(P1695=100%,"CUMPLIDA",IF(AND(ISNUMBER(L1695),ISNUMBER(INDIRECT("FECHA_"&amp;$B1695,1))), IF(L1695&lt;=INDIRECT("FECHA_"&amp;$B1695,1),"INCUMPLIDA","PROCESO"), "VERIFICAR FECHA")),"SIN VALOR AVANCE")</f>
        <v>PROCESO</v>
      </c>
    </row>
    <row r="1696" spans="1:17" ht="60">
      <c r="A1696" s="75" t="s">
        <v>938</v>
      </c>
      <c r="B1696" s="61" t="s">
        <v>1793</v>
      </c>
      <c r="C1696" s="495"/>
      <c r="D1696" s="499"/>
      <c r="E1696" s="496"/>
      <c r="F1696" s="500"/>
      <c r="G1696" s="86" t="s">
        <v>2917</v>
      </c>
      <c r="H1696" s="87" t="s">
        <v>2917</v>
      </c>
      <c r="I1696" s="88" t="s">
        <v>2918</v>
      </c>
      <c r="J1696" s="74">
        <v>1</v>
      </c>
      <c r="K1696" s="70">
        <v>45691</v>
      </c>
      <c r="L1696" s="70">
        <v>46081</v>
      </c>
      <c r="M1696" s="211">
        <f t="shared" si="70"/>
        <v>55.714285714285715</v>
      </c>
      <c r="N1696" s="69">
        <v>1</v>
      </c>
      <c r="O1696" s="50" t="s">
        <v>2938</v>
      </c>
      <c r="P1696" s="51">
        <f t="shared" si="69"/>
        <v>1</v>
      </c>
      <c r="Q1696" s="66" t="str" cm="1">
        <f t="array" aca="1" ref="Q1696" ca="1">IF(ISNUMBER(P1696),IF(P1696=100%,"CUMPLIDA",IF(AND(ISNUMBER(L1696),ISNUMBER(INDIRECT("FECHA_"&amp;$B1696,1))), IF(L1696&lt;=INDIRECT("FECHA_"&amp;$B1696,1),"INCUMPLIDA","PROCESO"), "VERIFICAR FECHA")),"SIN VALOR AVANCE")</f>
        <v>CUMPLIDA</v>
      </c>
    </row>
    <row r="1697" spans="1:17" ht="195.75">
      <c r="A1697" s="75" t="s">
        <v>938</v>
      </c>
      <c r="B1697" s="61" t="s">
        <v>1793</v>
      </c>
      <c r="C1697" s="495" t="s">
        <v>2897</v>
      </c>
      <c r="D1697" s="499" t="s">
        <v>2939</v>
      </c>
      <c r="E1697" s="496" t="s">
        <v>2940</v>
      </c>
      <c r="F1697" s="496" t="s">
        <v>2941</v>
      </c>
      <c r="G1697" s="86" t="s">
        <v>2913</v>
      </c>
      <c r="H1697" s="87" t="s">
        <v>2914</v>
      </c>
      <c r="I1697" s="79" t="s">
        <v>2915</v>
      </c>
      <c r="J1697" s="69">
        <v>2</v>
      </c>
      <c r="K1697" s="70">
        <v>45691</v>
      </c>
      <c r="L1697" s="70">
        <v>46055</v>
      </c>
      <c r="M1697" s="211">
        <f t="shared" si="70"/>
        <v>52</v>
      </c>
      <c r="N1697" s="69">
        <v>2</v>
      </c>
      <c r="O1697" s="50" t="s">
        <v>2928</v>
      </c>
      <c r="P1697" s="51">
        <f t="shared" si="69"/>
        <v>1</v>
      </c>
      <c r="Q1697" s="66" t="str" cm="1">
        <f t="array" aca="1" ref="Q1697" ca="1">IF(ISNUMBER(P1697),IF(P1697=100%,"CUMPLIDA",IF(AND(ISNUMBER(L1697),ISNUMBER(INDIRECT("FECHA_"&amp;$B1697,1))), IF(L1697&lt;=INDIRECT("FECHA_"&amp;$B1697,1),"INCUMPLIDA","PROCESO"), "VERIFICAR FECHA")),"SIN VALOR AVANCE")</f>
        <v>CUMPLIDA</v>
      </c>
    </row>
    <row r="1698" spans="1:17" ht="120.75">
      <c r="A1698" s="75" t="s">
        <v>938</v>
      </c>
      <c r="B1698" s="61" t="s">
        <v>1793</v>
      </c>
      <c r="C1698" s="495"/>
      <c r="D1698" s="499"/>
      <c r="E1698" s="496"/>
      <c r="F1698" s="496" t="s">
        <v>2941</v>
      </c>
      <c r="G1698" s="86" t="s">
        <v>2917</v>
      </c>
      <c r="H1698" s="87" t="s">
        <v>2917</v>
      </c>
      <c r="I1698" s="88" t="s">
        <v>2918</v>
      </c>
      <c r="J1698" s="74">
        <v>1</v>
      </c>
      <c r="K1698" s="70">
        <v>45691</v>
      </c>
      <c r="L1698" s="70">
        <v>46081</v>
      </c>
      <c r="M1698" s="211">
        <f t="shared" si="70"/>
        <v>55.714285714285715</v>
      </c>
      <c r="N1698" s="69">
        <v>1</v>
      </c>
      <c r="O1698" s="50" t="s">
        <v>2929</v>
      </c>
      <c r="P1698" s="51">
        <f t="shared" si="69"/>
        <v>1</v>
      </c>
      <c r="Q1698" s="66" t="str" cm="1">
        <f t="array" aca="1" ref="Q1698" ca="1">IF(ISNUMBER(P1698),IF(P1698=100%,"CUMPLIDA",IF(AND(ISNUMBER(L1698),ISNUMBER(INDIRECT("FECHA_"&amp;$B1698,1))), IF(L1698&lt;=INDIRECT("FECHA_"&amp;$B1698,1),"INCUMPLIDA","PROCESO"), "VERIFICAR FECHA")),"SIN VALOR AVANCE")</f>
        <v>CUMPLIDA</v>
      </c>
    </row>
    <row r="1699" spans="1:17" ht="180.75">
      <c r="A1699" s="75" t="s">
        <v>938</v>
      </c>
      <c r="B1699" s="61" t="s">
        <v>1793</v>
      </c>
      <c r="C1699" s="495"/>
      <c r="D1699" s="499"/>
      <c r="E1699" s="496"/>
      <c r="F1699" s="496" t="s">
        <v>2941</v>
      </c>
      <c r="G1699" s="63" t="s">
        <v>2930</v>
      </c>
      <c r="H1699" s="54" t="s">
        <v>2924</v>
      </c>
      <c r="I1699" s="50" t="s">
        <v>2942</v>
      </c>
      <c r="J1699" s="74">
        <v>8</v>
      </c>
      <c r="K1699" s="58">
        <v>45691</v>
      </c>
      <c r="L1699" s="58">
        <v>46055</v>
      </c>
      <c r="M1699" s="211">
        <f t="shared" si="70"/>
        <v>52</v>
      </c>
      <c r="N1699" s="69">
        <v>6</v>
      </c>
      <c r="O1699" s="50" t="s">
        <v>2931</v>
      </c>
      <c r="P1699" s="51">
        <f t="shared" ref="P1699:P1762" si="71">N1699/J1699</f>
        <v>0.75</v>
      </c>
      <c r="Q1699" s="66" t="str" cm="1">
        <f t="array" aca="1" ref="Q1699" ca="1">IF(ISNUMBER(P1699),IF(P1699=100%,"CUMPLIDA",IF(AND(ISNUMBER(L1699),ISNUMBER(INDIRECT("FECHA_"&amp;$B1699,1))), IF(L1699&lt;=INDIRECT("FECHA_"&amp;$B1699,1),"INCUMPLIDA","PROCESO"), "VERIFICAR FECHA")),"SIN VALOR AVANCE")</f>
        <v>PROCESO</v>
      </c>
    </row>
    <row r="1700" spans="1:17" ht="75">
      <c r="A1700" s="75" t="s">
        <v>938</v>
      </c>
      <c r="B1700" s="61" t="s">
        <v>1793</v>
      </c>
      <c r="C1700" s="495"/>
      <c r="D1700" s="499"/>
      <c r="E1700" s="496"/>
      <c r="F1700" s="496" t="s">
        <v>2941</v>
      </c>
      <c r="G1700" s="63" t="s">
        <v>2908</v>
      </c>
      <c r="H1700" s="50" t="s">
        <v>2932</v>
      </c>
      <c r="I1700" s="50" t="s">
        <v>2909</v>
      </c>
      <c r="J1700" s="85">
        <v>1</v>
      </c>
      <c r="K1700" s="70">
        <v>45691</v>
      </c>
      <c r="L1700" s="70">
        <v>46055</v>
      </c>
      <c r="M1700" s="211">
        <f t="shared" si="70"/>
        <v>52</v>
      </c>
      <c r="N1700" s="64">
        <v>0.37</v>
      </c>
      <c r="O1700" s="50" t="s">
        <v>2933</v>
      </c>
      <c r="P1700" s="51">
        <f t="shared" si="71"/>
        <v>0.37</v>
      </c>
      <c r="Q1700" s="66" t="str" cm="1">
        <f t="array" aca="1" ref="Q1700" ca="1">IF(ISNUMBER(P1700),IF(P1700=100%,"CUMPLIDA",IF(AND(ISNUMBER(L1700),ISNUMBER(INDIRECT("FECHA_"&amp;$B1700,1))), IF(L1700&lt;=INDIRECT("FECHA_"&amp;$B1700,1),"INCUMPLIDA","PROCESO"), "VERIFICAR FECHA")),"SIN VALOR AVANCE")</f>
        <v>PROCESO</v>
      </c>
    </row>
    <row r="1701" spans="1:17" ht="180.75">
      <c r="A1701" s="75" t="s">
        <v>938</v>
      </c>
      <c r="B1701" s="61" t="s">
        <v>1793</v>
      </c>
      <c r="C1701" s="495" t="s">
        <v>2897</v>
      </c>
      <c r="D1701" s="494" t="s">
        <v>2943</v>
      </c>
      <c r="E1701" s="496" t="s">
        <v>2944</v>
      </c>
      <c r="F1701" s="496" t="s">
        <v>2945</v>
      </c>
      <c r="G1701" s="86" t="s">
        <v>2946</v>
      </c>
      <c r="H1701" s="87" t="s">
        <v>2947</v>
      </c>
      <c r="I1701" s="50" t="s">
        <v>2948</v>
      </c>
      <c r="J1701" s="69">
        <v>1</v>
      </c>
      <c r="K1701" s="70">
        <v>45691</v>
      </c>
      <c r="L1701" s="70">
        <v>46055</v>
      </c>
      <c r="M1701" s="211">
        <f t="shared" si="70"/>
        <v>52</v>
      </c>
      <c r="N1701" s="69">
        <v>1</v>
      </c>
      <c r="O1701" s="50" t="s">
        <v>2931</v>
      </c>
      <c r="P1701" s="51">
        <f t="shared" si="71"/>
        <v>1</v>
      </c>
      <c r="Q1701" s="66" t="str" cm="1">
        <f t="array" aca="1" ref="Q1701" ca="1">IF(ISNUMBER(P1701),IF(P1701=100%,"CUMPLIDA",IF(AND(ISNUMBER(L1701),ISNUMBER(INDIRECT("FECHA_"&amp;$B1701,1))), IF(L1701&lt;=INDIRECT("FECHA_"&amp;$B1701,1),"INCUMPLIDA","PROCESO"), "VERIFICAR FECHA")),"SIN VALOR AVANCE")</f>
        <v>CUMPLIDA</v>
      </c>
    </row>
    <row r="1702" spans="1:17" ht="180.75">
      <c r="A1702" s="75" t="s">
        <v>938</v>
      </c>
      <c r="B1702" s="61" t="s">
        <v>1793</v>
      </c>
      <c r="C1702" s="495"/>
      <c r="D1702" s="494"/>
      <c r="E1702" s="496"/>
      <c r="F1702" s="496" t="s">
        <v>2945</v>
      </c>
      <c r="G1702" s="63" t="s">
        <v>2930</v>
      </c>
      <c r="H1702" s="54" t="s">
        <v>2924</v>
      </c>
      <c r="I1702" s="89" t="s">
        <v>2925</v>
      </c>
      <c r="J1702" s="74">
        <v>8</v>
      </c>
      <c r="K1702" s="58">
        <v>45691</v>
      </c>
      <c r="L1702" s="58">
        <v>46055</v>
      </c>
      <c r="M1702" s="211">
        <f t="shared" si="70"/>
        <v>52</v>
      </c>
      <c r="N1702" s="69">
        <v>6</v>
      </c>
      <c r="O1702" s="50" t="s">
        <v>2931</v>
      </c>
      <c r="P1702" s="51">
        <f t="shared" si="71"/>
        <v>0.75</v>
      </c>
      <c r="Q1702" s="66" t="str" cm="1">
        <f t="array" aca="1" ref="Q1702" ca="1">IF(ISNUMBER(P1702),IF(P1702=100%,"CUMPLIDA",IF(AND(ISNUMBER(L1702),ISNUMBER(INDIRECT("FECHA_"&amp;$B1702,1))), IF(L1702&lt;=INDIRECT("FECHA_"&amp;$B1702,1),"INCUMPLIDA","PROCESO"), "VERIFICAR FECHA")),"SIN VALOR AVANCE")</f>
        <v>PROCESO</v>
      </c>
    </row>
    <row r="1703" spans="1:17" ht="75">
      <c r="A1703" s="75" t="s">
        <v>938</v>
      </c>
      <c r="B1703" s="61" t="s">
        <v>1793</v>
      </c>
      <c r="C1703" s="495"/>
      <c r="D1703" s="494"/>
      <c r="E1703" s="496"/>
      <c r="F1703" s="496" t="s">
        <v>2945</v>
      </c>
      <c r="G1703" s="63" t="s">
        <v>2908</v>
      </c>
      <c r="H1703" s="50" t="s">
        <v>2932</v>
      </c>
      <c r="I1703" s="50" t="s">
        <v>2909</v>
      </c>
      <c r="J1703" s="85">
        <v>1</v>
      </c>
      <c r="K1703" s="70">
        <v>45691</v>
      </c>
      <c r="L1703" s="70">
        <v>46055</v>
      </c>
      <c r="M1703" s="211">
        <f t="shared" si="70"/>
        <v>52</v>
      </c>
      <c r="N1703" s="64">
        <v>0.37</v>
      </c>
      <c r="O1703" s="50" t="s">
        <v>2933</v>
      </c>
      <c r="P1703" s="51">
        <f t="shared" si="71"/>
        <v>0.37</v>
      </c>
      <c r="Q1703" s="66" t="str" cm="1">
        <f t="array" aca="1" ref="Q1703" ca="1">IF(ISNUMBER(P1703),IF(P1703=100%,"CUMPLIDA",IF(AND(ISNUMBER(L1703),ISNUMBER(INDIRECT("FECHA_"&amp;$B1703,1))), IF(L1703&lt;=INDIRECT("FECHA_"&amp;$B1703,1),"INCUMPLIDA","PROCESO"), "VERIFICAR FECHA")),"SIN VALOR AVANCE")</f>
        <v>PROCESO</v>
      </c>
    </row>
    <row r="1704" spans="1:17" ht="409.5">
      <c r="A1704" s="75" t="s">
        <v>938</v>
      </c>
      <c r="B1704" s="61" t="s">
        <v>1793</v>
      </c>
      <c r="C1704" s="62" t="s">
        <v>2897</v>
      </c>
      <c r="D1704" s="52" t="s">
        <v>2949</v>
      </c>
      <c r="E1704" s="63" t="s">
        <v>2950</v>
      </c>
      <c r="F1704" s="63" t="s">
        <v>2951</v>
      </c>
      <c r="G1704" s="63" t="s">
        <v>2952</v>
      </c>
      <c r="H1704" s="76" t="s">
        <v>2953</v>
      </c>
      <c r="I1704" s="50" t="s">
        <v>2954</v>
      </c>
      <c r="J1704" s="69">
        <v>1</v>
      </c>
      <c r="K1704" s="70">
        <v>45691</v>
      </c>
      <c r="L1704" s="70">
        <v>46081</v>
      </c>
      <c r="M1704" s="211">
        <f t="shared" si="70"/>
        <v>55.714285714285715</v>
      </c>
      <c r="N1704" s="69">
        <v>0.6</v>
      </c>
      <c r="O1704" s="50" t="s">
        <v>2929</v>
      </c>
      <c r="P1704" s="51">
        <f t="shared" si="71"/>
        <v>0.6</v>
      </c>
      <c r="Q1704" s="66" t="str" cm="1">
        <f t="array" aca="1" ref="Q1704" ca="1">IF(ISNUMBER(P1704),IF(P1704=100%,"CUMPLIDA",IF(AND(ISNUMBER(L1704),ISNUMBER(INDIRECT("FECHA_"&amp;$B1704,1))), IF(L1704&lt;=INDIRECT("FECHA_"&amp;$B1704,1),"INCUMPLIDA","PROCESO"), "VERIFICAR FECHA")),"SIN VALOR AVANCE")</f>
        <v>PROCESO</v>
      </c>
    </row>
    <row r="1705" spans="1:17" ht="45.75">
      <c r="A1705" s="75" t="s">
        <v>938</v>
      </c>
      <c r="B1705" s="61" t="s">
        <v>1793</v>
      </c>
      <c r="C1705" s="495" t="s">
        <v>1961</v>
      </c>
      <c r="D1705" s="499" t="s">
        <v>2955</v>
      </c>
      <c r="E1705" s="496" t="s">
        <v>2956</v>
      </c>
      <c r="F1705" s="500" t="s">
        <v>2957</v>
      </c>
      <c r="G1705" s="517" t="s">
        <v>2958</v>
      </c>
      <c r="H1705" s="54" t="s">
        <v>2959</v>
      </c>
      <c r="I1705" s="50" t="s">
        <v>2960</v>
      </c>
      <c r="J1705" s="74">
        <v>1</v>
      </c>
      <c r="K1705" s="58">
        <v>45839</v>
      </c>
      <c r="L1705" s="58">
        <v>45930</v>
      </c>
      <c r="M1705" s="211">
        <f t="shared" si="70"/>
        <v>13</v>
      </c>
      <c r="N1705" s="69">
        <v>1</v>
      </c>
      <c r="O1705" s="50" t="s">
        <v>2961</v>
      </c>
      <c r="P1705" s="51">
        <f t="shared" si="71"/>
        <v>1</v>
      </c>
      <c r="Q1705" s="66" t="str" cm="1">
        <f t="array" aca="1" ref="Q1705" ca="1">IF(ISNUMBER(P1705),IF(P1705=100%,"CUMPLIDA",IF(AND(ISNUMBER(L1705),ISNUMBER(INDIRECT("FECHA_"&amp;$B1705,1))), IF(L1705&lt;=INDIRECT("FECHA_"&amp;$B1705,1),"INCUMPLIDA","PROCESO"), "VERIFICAR FECHA")),"SIN VALOR AVANCE")</f>
        <v>CUMPLIDA</v>
      </c>
    </row>
    <row r="1706" spans="1:17" ht="60">
      <c r="A1706" s="75" t="s">
        <v>938</v>
      </c>
      <c r="B1706" s="61" t="s">
        <v>1793</v>
      </c>
      <c r="C1706" s="495"/>
      <c r="D1706" s="499"/>
      <c r="E1706" s="496"/>
      <c r="F1706" s="500"/>
      <c r="G1706" s="517"/>
      <c r="H1706" s="54" t="s">
        <v>2962</v>
      </c>
      <c r="I1706" s="50" t="s">
        <v>2963</v>
      </c>
      <c r="J1706" s="74">
        <v>7</v>
      </c>
      <c r="K1706" s="58">
        <v>45839</v>
      </c>
      <c r="L1706" s="58">
        <v>46111</v>
      </c>
      <c r="M1706" s="211">
        <f t="shared" si="70"/>
        <v>38.857142857142854</v>
      </c>
      <c r="N1706" s="69">
        <v>7</v>
      </c>
      <c r="O1706" s="50" t="s">
        <v>2961</v>
      </c>
      <c r="P1706" s="51">
        <f t="shared" si="71"/>
        <v>1</v>
      </c>
      <c r="Q1706" s="66" t="str" cm="1">
        <f t="array" aca="1" ref="Q1706" ca="1">IF(ISNUMBER(P1706),IF(P1706=100%,"CUMPLIDA",IF(AND(ISNUMBER(L1706),ISNUMBER(INDIRECT("FECHA_"&amp;$B1706,1))), IF(L1706&lt;=INDIRECT("FECHA_"&amp;$B1706,1),"INCUMPLIDA","PROCESO"), "VERIFICAR FECHA")),"SIN VALOR AVANCE")</f>
        <v>CUMPLIDA</v>
      </c>
    </row>
    <row r="1707" spans="1:17" ht="75">
      <c r="A1707" s="75" t="s">
        <v>938</v>
      </c>
      <c r="B1707" s="61" t="s">
        <v>1793</v>
      </c>
      <c r="C1707" s="495"/>
      <c r="D1707" s="499"/>
      <c r="E1707" s="496"/>
      <c r="F1707" s="500"/>
      <c r="G1707" s="53" t="s">
        <v>2964</v>
      </c>
      <c r="H1707" s="54" t="s">
        <v>2965</v>
      </c>
      <c r="I1707" s="50" t="s">
        <v>2966</v>
      </c>
      <c r="J1707" s="74">
        <v>9</v>
      </c>
      <c r="K1707" s="58">
        <v>45847</v>
      </c>
      <c r="L1707" s="58">
        <v>46183</v>
      </c>
      <c r="M1707" s="211">
        <f t="shared" si="70"/>
        <v>48</v>
      </c>
      <c r="N1707" s="69">
        <v>4</v>
      </c>
      <c r="O1707" s="50" t="s">
        <v>2961</v>
      </c>
      <c r="P1707" s="51">
        <f t="shared" si="71"/>
        <v>0.44444444444444442</v>
      </c>
      <c r="Q1707" s="66" t="str" cm="1">
        <f t="array" aca="1" ref="Q1707" ca="1">IF(ISNUMBER(P1707),IF(P1707=100%,"CUMPLIDA",IF(AND(ISNUMBER(L1707),ISNUMBER(INDIRECT("FECHA_"&amp;$B1707,1))), IF(L1707&lt;=INDIRECT("FECHA_"&amp;$B1707,1),"INCUMPLIDA","PROCESO"), "VERIFICAR FECHA")),"SIN VALOR AVANCE")</f>
        <v>PROCESO</v>
      </c>
    </row>
    <row r="1708" spans="1:17" ht="75.75">
      <c r="A1708" s="75" t="s">
        <v>938</v>
      </c>
      <c r="B1708" s="61" t="s">
        <v>1793</v>
      </c>
      <c r="C1708" s="495"/>
      <c r="D1708" s="499"/>
      <c r="E1708" s="496"/>
      <c r="F1708" s="500"/>
      <c r="G1708" s="517" t="s">
        <v>2967</v>
      </c>
      <c r="H1708" s="54" t="s">
        <v>2968</v>
      </c>
      <c r="I1708" s="50" t="s">
        <v>2254</v>
      </c>
      <c r="J1708" s="74">
        <v>1</v>
      </c>
      <c r="K1708" s="58">
        <v>45870</v>
      </c>
      <c r="L1708" s="58">
        <v>46142</v>
      </c>
      <c r="M1708" s="211">
        <f t="shared" si="70"/>
        <v>38.857142857142854</v>
      </c>
      <c r="N1708" s="69">
        <v>0.3</v>
      </c>
      <c r="O1708" s="50" t="s">
        <v>2969</v>
      </c>
      <c r="P1708" s="51">
        <f t="shared" si="71"/>
        <v>0.3</v>
      </c>
      <c r="Q1708" s="66" t="str" cm="1">
        <f t="array" aca="1" ref="Q1708" ca="1">IF(ISNUMBER(P1708),IF(P1708=100%,"CUMPLIDA",IF(AND(ISNUMBER(L1708),ISNUMBER(INDIRECT("FECHA_"&amp;$B1708,1))), IF(L1708&lt;=INDIRECT("FECHA_"&amp;$B1708,1),"INCUMPLIDA","PROCESO"), "VERIFICAR FECHA")),"SIN VALOR AVANCE")</f>
        <v>PROCESO</v>
      </c>
    </row>
    <row r="1709" spans="1:17" ht="75.75">
      <c r="A1709" s="75" t="s">
        <v>938</v>
      </c>
      <c r="B1709" s="61" t="s">
        <v>1793</v>
      </c>
      <c r="C1709" s="495"/>
      <c r="D1709" s="499"/>
      <c r="E1709" s="496"/>
      <c r="F1709" s="500"/>
      <c r="G1709" s="517"/>
      <c r="H1709" s="54" t="s">
        <v>2970</v>
      </c>
      <c r="I1709" s="50" t="s">
        <v>2971</v>
      </c>
      <c r="J1709" s="85">
        <v>1</v>
      </c>
      <c r="K1709" s="58">
        <v>46027</v>
      </c>
      <c r="L1709" s="58">
        <v>46265</v>
      </c>
      <c r="M1709" s="211">
        <f t="shared" si="70"/>
        <v>34</v>
      </c>
      <c r="N1709" s="64">
        <v>0</v>
      </c>
      <c r="O1709" s="50" t="s">
        <v>2969</v>
      </c>
      <c r="P1709" s="51">
        <f t="shared" si="71"/>
        <v>0</v>
      </c>
      <c r="Q1709" s="66" t="str" cm="1">
        <f t="array" aca="1" ref="Q1709" ca="1">IF(ISNUMBER(P1709),IF(P1709=100%,"CUMPLIDA",IF(AND(ISNUMBER(L1709),ISNUMBER(INDIRECT("FECHA_"&amp;$B1709,1))), IF(L1709&lt;=INDIRECT("FECHA_"&amp;$B1709,1),"INCUMPLIDA","PROCESO"), "VERIFICAR FECHA")),"SIN VALOR AVANCE")</f>
        <v>PROCESO</v>
      </c>
    </row>
    <row r="1710" spans="1:17" ht="165.75">
      <c r="A1710" s="75" t="s">
        <v>938</v>
      </c>
      <c r="B1710" s="61" t="s">
        <v>1793</v>
      </c>
      <c r="C1710" s="495" t="s">
        <v>1961</v>
      </c>
      <c r="D1710" s="499" t="s">
        <v>2972</v>
      </c>
      <c r="E1710" s="496" t="s">
        <v>2973</v>
      </c>
      <c r="F1710" s="496" t="s">
        <v>2974</v>
      </c>
      <c r="G1710" s="517" t="s">
        <v>2975</v>
      </c>
      <c r="H1710" s="50" t="s">
        <v>2976</v>
      </c>
      <c r="I1710" s="50" t="s">
        <v>2977</v>
      </c>
      <c r="J1710" s="74">
        <v>2</v>
      </c>
      <c r="K1710" s="58">
        <v>45839</v>
      </c>
      <c r="L1710" s="58">
        <v>45869</v>
      </c>
      <c r="M1710" s="211">
        <f t="shared" si="70"/>
        <v>4.2857142857142856</v>
      </c>
      <c r="N1710" s="69">
        <v>2</v>
      </c>
      <c r="O1710" s="50" t="s">
        <v>2978</v>
      </c>
      <c r="P1710" s="51">
        <f t="shared" si="71"/>
        <v>1</v>
      </c>
      <c r="Q1710" s="66" t="str" cm="1">
        <f t="array" aca="1" ref="Q1710" ca="1">IF(ISNUMBER(P1710),IF(P1710=100%,"CUMPLIDA",IF(AND(ISNUMBER(L1710),ISNUMBER(INDIRECT("FECHA_"&amp;$B1710,1))), IF(L1710&lt;=INDIRECT("FECHA_"&amp;$B1710,1),"INCUMPLIDA","PROCESO"), "VERIFICAR FECHA")),"SIN VALOR AVANCE")</f>
        <v>CUMPLIDA</v>
      </c>
    </row>
    <row r="1711" spans="1:17" ht="165.75">
      <c r="A1711" s="75" t="s">
        <v>938</v>
      </c>
      <c r="B1711" s="61" t="s">
        <v>1793</v>
      </c>
      <c r="C1711" s="495"/>
      <c r="D1711" s="499"/>
      <c r="E1711" s="496"/>
      <c r="F1711" s="496"/>
      <c r="G1711" s="517"/>
      <c r="H1711" s="50" t="s">
        <v>2979</v>
      </c>
      <c r="I1711" s="50" t="s">
        <v>2980</v>
      </c>
      <c r="J1711" s="74">
        <v>2</v>
      </c>
      <c r="K1711" s="58">
        <v>45869</v>
      </c>
      <c r="L1711" s="58">
        <v>46080</v>
      </c>
      <c r="M1711" s="211">
        <f t="shared" si="70"/>
        <v>30.142857142857142</v>
      </c>
      <c r="N1711" s="69">
        <v>2</v>
      </c>
      <c r="O1711" s="50" t="s">
        <v>2978</v>
      </c>
      <c r="P1711" s="51">
        <f t="shared" si="71"/>
        <v>1</v>
      </c>
      <c r="Q1711" s="66" t="str" cm="1">
        <f t="array" aca="1" ref="Q1711" ca="1">IF(ISNUMBER(P1711),IF(P1711=100%,"CUMPLIDA",IF(AND(ISNUMBER(L1711),ISNUMBER(INDIRECT("FECHA_"&amp;$B1711,1))), IF(L1711&lt;=INDIRECT("FECHA_"&amp;$B1711,1),"INCUMPLIDA","PROCESO"), "VERIFICAR FECHA")),"SIN VALOR AVANCE")</f>
        <v>CUMPLIDA</v>
      </c>
    </row>
    <row r="1712" spans="1:17" ht="165.75">
      <c r="A1712" s="75" t="s">
        <v>938</v>
      </c>
      <c r="B1712" s="61" t="s">
        <v>1793</v>
      </c>
      <c r="C1712" s="495"/>
      <c r="D1712" s="499"/>
      <c r="E1712" s="496"/>
      <c r="F1712" s="496"/>
      <c r="G1712" s="517" t="s">
        <v>2981</v>
      </c>
      <c r="H1712" s="50" t="s">
        <v>2982</v>
      </c>
      <c r="I1712" s="50" t="s">
        <v>2983</v>
      </c>
      <c r="J1712" s="74">
        <v>2</v>
      </c>
      <c r="K1712" s="58">
        <v>45870</v>
      </c>
      <c r="L1712" s="58">
        <v>45989</v>
      </c>
      <c r="M1712" s="211">
        <f t="shared" si="70"/>
        <v>17</v>
      </c>
      <c r="N1712" s="69">
        <v>2</v>
      </c>
      <c r="O1712" s="50" t="s">
        <v>2978</v>
      </c>
      <c r="P1712" s="51">
        <f t="shared" si="71"/>
        <v>1</v>
      </c>
      <c r="Q1712" s="66" t="str" cm="1">
        <f t="array" aca="1" ref="Q1712" ca="1">IF(ISNUMBER(P1712),IF(P1712=100%,"CUMPLIDA",IF(AND(ISNUMBER(L1712),ISNUMBER(INDIRECT("FECHA_"&amp;$B1712,1))), IF(L1712&lt;=INDIRECT("FECHA_"&amp;$B1712,1),"INCUMPLIDA","PROCESO"), "VERIFICAR FECHA")),"SIN VALOR AVANCE")</f>
        <v>CUMPLIDA</v>
      </c>
    </row>
    <row r="1713" spans="1:17" ht="165.75">
      <c r="A1713" s="75" t="s">
        <v>938</v>
      </c>
      <c r="B1713" s="61" t="s">
        <v>1793</v>
      </c>
      <c r="C1713" s="495"/>
      <c r="D1713" s="499"/>
      <c r="E1713" s="496"/>
      <c r="F1713" s="496"/>
      <c r="G1713" s="517"/>
      <c r="H1713" s="50" t="s">
        <v>2984</v>
      </c>
      <c r="I1713" s="50" t="s">
        <v>2980</v>
      </c>
      <c r="J1713" s="74">
        <v>2</v>
      </c>
      <c r="K1713" s="58">
        <v>45992</v>
      </c>
      <c r="L1713" s="58">
        <v>46418</v>
      </c>
      <c r="M1713" s="211">
        <f t="shared" si="70"/>
        <v>60.857142857142854</v>
      </c>
      <c r="N1713" s="69">
        <v>2</v>
      </c>
      <c r="O1713" s="50" t="s">
        <v>2978</v>
      </c>
      <c r="P1713" s="51">
        <f t="shared" si="71"/>
        <v>1</v>
      </c>
      <c r="Q1713" s="66" t="str" cm="1">
        <f t="array" aca="1" ref="Q1713" ca="1">IF(ISNUMBER(P1713),IF(P1713=100%,"CUMPLIDA",IF(AND(ISNUMBER(L1713),ISNUMBER(INDIRECT("FECHA_"&amp;$B1713,1))), IF(L1713&lt;=INDIRECT("FECHA_"&amp;$B1713,1),"INCUMPLIDA","PROCESO"), "VERIFICAR FECHA")),"SIN VALOR AVANCE")</f>
        <v>CUMPLIDA</v>
      </c>
    </row>
    <row r="1714" spans="1:17" ht="180.75">
      <c r="A1714" s="75" t="s">
        <v>938</v>
      </c>
      <c r="B1714" s="61" t="s">
        <v>1793</v>
      </c>
      <c r="C1714" s="495"/>
      <c r="D1714" s="499"/>
      <c r="E1714" s="496"/>
      <c r="F1714" s="496"/>
      <c r="G1714" s="63" t="s">
        <v>2985</v>
      </c>
      <c r="H1714" s="50" t="s">
        <v>2986</v>
      </c>
      <c r="I1714" s="50" t="s">
        <v>2987</v>
      </c>
      <c r="J1714" s="74">
        <v>2</v>
      </c>
      <c r="K1714" s="58">
        <v>45901</v>
      </c>
      <c r="L1714" s="58">
        <v>46599</v>
      </c>
      <c r="M1714" s="211">
        <f t="shared" si="70"/>
        <v>99.714285714285708</v>
      </c>
      <c r="N1714" s="69">
        <v>0</v>
      </c>
      <c r="O1714" s="50" t="s">
        <v>2988</v>
      </c>
      <c r="P1714" s="51">
        <f t="shared" si="71"/>
        <v>0</v>
      </c>
      <c r="Q1714" s="66" t="str" cm="1">
        <f t="array" aca="1" ref="Q1714" ca="1">IF(ISNUMBER(P1714),IF(P1714=100%,"CUMPLIDA",IF(AND(ISNUMBER(L1714),ISNUMBER(INDIRECT("FECHA_"&amp;$B1714,1))), IF(L1714&lt;=INDIRECT("FECHA_"&amp;$B1714,1),"INCUMPLIDA","PROCESO"), "VERIFICAR FECHA")),"SIN VALOR AVANCE")</f>
        <v>PROCESO</v>
      </c>
    </row>
    <row r="1715" spans="1:17" ht="165.75">
      <c r="A1715" s="75" t="s">
        <v>938</v>
      </c>
      <c r="B1715" s="61" t="s">
        <v>1793</v>
      </c>
      <c r="C1715" s="494" t="s">
        <v>1961</v>
      </c>
      <c r="D1715" s="494" t="s">
        <v>2864</v>
      </c>
      <c r="E1715" s="516" t="s">
        <v>2989</v>
      </c>
      <c r="F1715" s="496" t="s">
        <v>2990</v>
      </c>
      <c r="G1715" s="517" t="s">
        <v>2991</v>
      </c>
      <c r="H1715" s="50" t="s">
        <v>2992</v>
      </c>
      <c r="I1715" s="50" t="s">
        <v>2993</v>
      </c>
      <c r="J1715" s="74">
        <v>2</v>
      </c>
      <c r="K1715" s="58">
        <v>45839</v>
      </c>
      <c r="L1715" s="58">
        <v>45900</v>
      </c>
      <c r="M1715" s="211">
        <f t="shared" si="70"/>
        <v>8.7142857142857135</v>
      </c>
      <c r="N1715" s="69">
        <v>2</v>
      </c>
      <c r="O1715" s="50" t="s">
        <v>2978</v>
      </c>
      <c r="P1715" s="51">
        <f t="shared" si="71"/>
        <v>1</v>
      </c>
      <c r="Q1715" s="66" t="str" cm="1">
        <f t="array" aca="1" ref="Q1715" ca="1">IF(ISNUMBER(P1715),IF(P1715=100%,"CUMPLIDA",IF(AND(ISNUMBER(L1715),ISNUMBER(INDIRECT("FECHA_"&amp;$B1715,1))), IF(L1715&lt;=INDIRECT("FECHA_"&amp;$B1715,1),"INCUMPLIDA","PROCESO"), "VERIFICAR FECHA")),"SIN VALOR AVANCE")</f>
        <v>CUMPLIDA</v>
      </c>
    </row>
    <row r="1716" spans="1:17" ht="165.75">
      <c r="A1716" s="75" t="s">
        <v>938</v>
      </c>
      <c r="B1716" s="61" t="s">
        <v>1793</v>
      </c>
      <c r="C1716" s="494"/>
      <c r="D1716" s="494"/>
      <c r="E1716" s="516"/>
      <c r="F1716" s="496"/>
      <c r="G1716" s="517"/>
      <c r="H1716" s="50" t="s">
        <v>2994</v>
      </c>
      <c r="I1716" s="50" t="s">
        <v>2995</v>
      </c>
      <c r="J1716" s="74">
        <v>2</v>
      </c>
      <c r="K1716" s="58">
        <v>45901</v>
      </c>
      <c r="L1716" s="58">
        <v>45976</v>
      </c>
      <c r="M1716" s="211">
        <f t="shared" si="70"/>
        <v>10.714285714285714</v>
      </c>
      <c r="N1716" s="69">
        <v>2</v>
      </c>
      <c r="O1716" s="50" t="s">
        <v>2978</v>
      </c>
      <c r="P1716" s="51">
        <f t="shared" si="71"/>
        <v>1</v>
      </c>
      <c r="Q1716" s="66" t="str" cm="1">
        <f t="array" aca="1" ref="Q1716" ca="1">IF(ISNUMBER(P1716),IF(P1716=100%,"CUMPLIDA",IF(AND(ISNUMBER(L1716),ISNUMBER(INDIRECT("FECHA_"&amp;$B1716,1))), IF(L1716&lt;=INDIRECT("FECHA_"&amp;$B1716,1),"INCUMPLIDA","PROCESO"), "VERIFICAR FECHA")),"SIN VALOR AVANCE")</f>
        <v>CUMPLIDA</v>
      </c>
    </row>
    <row r="1717" spans="1:17" ht="60.75">
      <c r="A1717" s="75" t="s">
        <v>938</v>
      </c>
      <c r="B1717" s="61" t="s">
        <v>1793</v>
      </c>
      <c r="C1717" s="494"/>
      <c r="D1717" s="494"/>
      <c r="E1717" s="516"/>
      <c r="F1717" s="496"/>
      <c r="G1717" s="517" t="s">
        <v>2996</v>
      </c>
      <c r="H1717" s="50" t="s">
        <v>2997</v>
      </c>
      <c r="I1717" s="50" t="s">
        <v>2998</v>
      </c>
      <c r="J1717" s="74">
        <v>1</v>
      </c>
      <c r="K1717" s="58">
        <v>45870</v>
      </c>
      <c r="L1717" s="58">
        <v>46081</v>
      </c>
      <c r="M1717" s="211">
        <f t="shared" si="70"/>
        <v>30.142857142857142</v>
      </c>
      <c r="N1717" s="69">
        <v>0</v>
      </c>
      <c r="O1717" s="50" t="s">
        <v>2999</v>
      </c>
      <c r="P1717" s="51">
        <f t="shared" si="71"/>
        <v>0</v>
      </c>
      <c r="Q1717" s="66" t="str" cm="1">
        <f t="array" aca="1" ref="Q1717" ca="1">IF(ISNUMBER(P1717),IF(P1717=100%,"CUMPLIDA",IF(AND(ISNUMBER(L1717),ISNUMBER(INDIRECT("FECHA_"&amp;$B1717,1))), IF(L1717&lt;=INDIRECT("FECHA_"&amp;$B1717,1),"INCUMPLIDA","PROCESO"), "VERIFICAR FECHA")),"SIN VALOR AVANCE")</f>
        <v>PROCESO</v>
      </c>
    </row>
    <row r="1718" spans="1:17" ht="120">
      <c r="A1718" s="75" t="s">
        <v>938</v>
      </c>
      <c r="B1718" s="61" t="s">
        <v>1793</v>
      </c>
      <c r="C1718" s="494"/>
      <c r="D1718" s="494"/>
      <c r="E1718" s="516"/>
      <c r="F1718" s="496"/>
      <c r="G1718" s="517"/>
      <c r="H1718" s="50" t="s">
        <v>3000</v>
      </c>
      <c r="I1718" s="50" t="s">
        <v>3001</v>
      </c>
      <c r="J1718" s="74">
        <v>1</v>
      </c>
      <c r="K1718" s="58">
        <v>46082</v>
      </c>
      <c r="L1718" s="58">
        <v>46356</v>
      </c>
      <c r="M1718" s="211">
        <f t="shared" si="70"/>
        <v>39.142857142857146</v>
      </c>
      <c r="N1718" s="69">
        <v>0</v>
      </c>
      <c r="O1718" s="50" t="s">
        <v>3002</v>
      </c>
      <c r="P1718" s="51">
        <f t="shared" si="71"/>
        <v>0</v>
      </c>
      <c r="Q1718" s="66" t="str" cm="1">
        <f t="array" aca="1" ref="Q1718" ca="1">IF(ISNUMBER(P1718),IF(P1718=100%,"CUMPLIDA",IF(AND(ISNUMBER(L1718),ISNUMBER(INDIRECT("FECHA_"&amp;$B1718,1))), IF(L1718&lt;=INDIRECT("FECHA_"&amp;$B1718,1),"INCUMPLIDA","PROCESO"), "VERIFICAR FECHA")),"SIN VALOR AVANCE")</f>
        <v>PROCESO</v>
      </c>
    </row>
    <row r="1719" spans="1:17" ht="60.75">
      <c r="A1719" s="75" t="s">
        <v>938</v>
      </c>
      <c r="B1719" s="61" t="s">
        <v>1793</v>
      </c>
      <c r="C1719" s="494" t="s">
        <v>1961</v>
      </c>
      <c r="D1719" s="494" t="s">
        <v>3003</v>
      </c>
      <c r="E1719" s="496" t="s">
        <v>3004</v>
      </c>
      <c r="F1719" s="496" t="s">
        <v>3005</v>
      </c>
      <c r="G1719" s="496" t="s">
        <v>3006</v>
      </c>
      <c r="H1719" s="50" t="s">
        <v>3007</v>
      </c>
      <c r="I1719" s="50" t="s">
        <v>3008</v>
      </c>
      <c r="J1719" s="74">
        <v>2</v>
      </c>
      <c r="K1719" s="58">
        <v>45870</v>
      </c>
      <c r="L1719" s="58">
        <v>46234</v>
      </c>
      <c r="M1719" s="211">
        <f t="shared" si="70"/>
        <v>52</v>
      </c>
      <c r="N1719" s="69">
        <v>0.2</v>
      </c>
      <c r="O1719" s="50" t="s">
        <v>3009</v>
      </c>
      <c r="P1719" s="51">
        <f t="shared" si="71"/>
        <v>0.1</v>
      </c>
      <c r="Q1719" s="66" t="str" cm="1">
        <f t="array" aca="1" ref="Q1719" ca="1">IF(ISNUMBER(P1719),IF(P1719=100%,"CUMPLIDA",IF(AND(ISNUMBER(L1719),ISNUMBER(INDIRECT("FECHA_"&amp;$B1719,1))), IF(L1719&lt;=INDIRECT("FECHA_"&amp;$B1719,1),"INCUMPLIDA","PROCESO"), "VERIFICAR FECHA")),"SIN VALOR AVANCE")</f>
        <v>PROCESO</v>
      </c>
    </row>
    <row r="1720" spans="1:17" ht="60.75">
      <c r="A1720" s="75" t="s">
        <v>938</v>
      </c>
      <c r="B1720" s="61" t="s">
        <v>1793</v>
      </c>
      <c r="C1720" s="494"/>
      <c r="D1720" s="494"/>
      <c r="E1720" s="496"/>
      <c r="F1720" s="496"/>
      <c r="G1720" s="496"/>
      <c r="H1720" s="50" t="s">
        <v>3010</v>
      </c>
      <c r="I1720" s="50" t="s">
        <v>2971</v>
      </c>
      <c r="J1720" s="85">
        <v>1</v>
      </c>
      <c r="K1720" s="58">
        <v>45931</v>
      </c>
      <c r="L1720" s="58">
        <v>46295</v>
      </c>
      <c r="M1720" s="211">
        <f t="shared" si="70"/>
        <v>52</v>
      </c>
      <c r="N1720" s="64">
        <v>0</v>
      </c>
      <c r="O1720" s="50" t="s">
        <v>3011</v>
      </c>
      <c r="P1720" s="51">
        <f t="shared" si="71"/>
        <v>0</v>
      </c>
      <c r="Q1720" s="66" t="str" cm="1">
        <f t="array" aca="1" ref="Q1720" ca="1">IF(ISNUMBER(P1720),IF(P1720=100%,"CUMPLIDA",IF(AND(ISNUMBER(L1720),ISNUMBER(INDIRECT("FECHA_"&amp;$B1720,1))), IF(L1720&lt;=INDIRECT("FECHA_"&amp;$B1720,1),"INCUMPLIDA","PROCESO"), "VERIFICAR FECHA")),"SIN VALOR AVANCE")</f>
        <v>PROCESO</v>
      </c>
    </row>
    <row r="1721" spans="1:17" ht="210.75">
      <c r="A1721" s="75" t="s">
        <v>938</v>
      </c>
      <c r="B1721" s="61" t="s">
        <v>1793</v>
      </c>
      <c r="C1721" s="494"/>
      <c r="D1721" s="494"/>
      <c r="E1721" s="496"/>
      <c r="F1721" s="496"/>
      <c r="G1721" s="496" t="s">
        <v>3012</v>
      </c>
      <c r="H1721" s="50" t="s">
        <v>3013</v>
      </c>
      <c r="I1721" s="50" t="s">
        <v>3014</v>
      </c>
      <c r="J1721" s="74">
        <v>6</v>
      </c>
      <c r="K1721" s="58">
        <v>45839</v>
      </c>
      <c r="L1721" s="58">
        <v>46081</v>
      </c>
      <c r="M1721" s="211">
        <f t="shared" si="70"/>
        <v>34.571428571428569</v>
      </c>
      <c r="N1721" s="69">
        <v>3</v>
      </c>
      <c r="O1721" s="50" t="s">
        <v>3015</v>
      </c>
      <c r="P1721" s="51">
        <f t="shared" si="71"/>
        <v>0.5</v>
      </c>
      <c r="Q1721" s="66" t="str" cm="1">
        <f t="array" aca="1" ref="Q1721" ca="1">IF(ISNUMBER(P1721),IF(P1721=100%,"CUMPLIDA",IF(AND(ISNUMBER(L1721),ISNUMBER(INDIRECT("FECHA_"&amp;$B1721,1))), IF(L1721&lt;=INDIRECT("FECHA_"&amp;$B1721,1),"INCUMPLIDA","PROCESO"), "VERIFICAR FECHA")),"SIN VALOR AVANCE")</f>
        <v>PROCESO</v>
      </c>
    </row>
    <row r="1722" spans="1:17" ht="195.75">
      <c r="A1722" s="75" t="s">
        <v>938</v>
      </c>
      <c r="B1722" s="61" t="s">
        <v>1793</v>
      </c>
      <c r="C1722" s="494"/>
      <c r="D1722" s="494"/>
      <c r="E1722" s="496"/>
      <c r="F1722" s="496"/>
      <c r="G1722" s="496"/>
      <c r="H1722" s="50" t="s">
        <v>3016</v>
      </c>
      <c r="I1722" s="50" t="s">
        <v>3017</v>
      </c>
      <c r="J1722" s="74">
        <v>1</v>
      </c>
      <c r="K1722" s="58">
        <v>46082</v>
      </c>
      <c r="L1722" s="58">
        <v>46142</v>
      </c>
      <c r="M1722" s="211">
        <f t="shared" si="70"/>
        <v>8.5714285714285712</v>
      </c>
      <c r="N1722" s="69">
        <v>0</v>
      </c>
      <c r="O1722" s="50" t="s">
        <v>3018</v>
      </c>
      <c r="P1722" s="51">
        <f t="shared" si="71"/>
        <v>0</v>
      </c>
      <c r="Q1722" s="66" t="str" cm="1">
        <f t="array" aca="1" ref="Q1722" ca="1">IF(ISNUMBER(P1722),IF(P1722=100%,"CUMPLIDA",IF(AND(ISNUMBER(L1722),ISNUMBER(INDIRECT("FECHA_"&amp;$B1722,1))), IF(L1722&lt;=INDIRECT("FECHA_"&amp;$B1722,1),"INCUMPLIDA","PROCESO"), "VERIFICAR FECHA")),"SIN VALOR AVANCE")</f>
        <v>PROCESO</v>
      </c>
    </row>
    <row r="1723" spans="1:17" ht="180.75">
      <c r="A1723" s="75" t="s">
        <v>938</v>
      </c>
      <c r="B1723" s="61" t="s">
        <v>1793</v>
      </c>
      <c r="C1723" s="494" t="s">
        <v>1961</v>
      </c>
      <c r="D1723" s="494" t="s">
        <v>2259</v>
      </c>
      <c r="E1723" s="496" t="s">
        <v>3019</v>
      </c>
      <c r="F1723" s="496" t="s">
        <v>3020</v>
      </c>
      <c r="G1723" s="496" t="s">
        <v>3021</v>
      </c>
      <c r="H1723" s="50" t="s">
        <v>3022</v>
      </c>
      <c r="I1723" s="50" t="s">
        <v>3023</v>
      </c>
      <c r="J1723" s="74">
        <v>20</v>
      </c>
      <c r="K1723" s="82">
        <v>45870</v>
      </c>
      <c r="L1723" s="82">
        <v>46234</v>
      </c>
      <c r="M1723" s="211">
        <f t="shared" si="70"/>
        <v>52</v>
      </c>
      <c r="N1723" s="69">
        <v>5</v>
      </c>
      <c r="O1723" s="50" t="s">
        <v>3024</v>
      </c>
      <c r="P1723" s="51">
        <f t="shared" si="71"/>
        <v>0.25</v>
      </c>
      <c r="Q1723" s="66" t="str" cm="1">
        <f t="array" aca="1" ref="Q1723" ca="1">IF(ISNUMBER(P1723),IF(P1723=100%,"CUMPLIDA",IF(AND(ISNUMBER(L1723),ISNUMBER(INDIRECT("FECHA_"&amp;$B1723,1))), IF(L1723&lt;=INDIRECT("FECHA_"&amp;$B1723,1),"INCUMPLIDA","PROCESO"), "VERIFICAR FECHA")),"SIN VALOR AVANCE")</f>
        <v>PROCESO</v>
      </c>
    </row>
    <row r="1724" spans="1:17" ht="60.75">
      <c r="A1724" s="75" t="s">
        <v>938</v>
      </c>
      <c r="B1724" s="61" t="s">
        <v>1793</v>
      </c>
      <c r="C1724" s="494"/>
      <c r="D1724" s="494"/>
      <c r="E1724" s="496"/>
      <c r="F1724" s="496"/>
      <c r="G1724" s="496"/>
      <c r="H1724" s="50" t="s">
        <v>3025</v>
      </c>
      <c r="I1724" s="50" t="s">
        <v>3026</v>
      </c>
      <c r="J1724" s="74">
        <v>3</v>
      </c>
      <c r="K1724" s="82">
        <v>45870</v>
      </c>
      <c r="L1724" s="82">
        <v>46234</v>
      </c>
      <c r="M1724" s="211">
        <f t="shared" si="70"/>
        <v>52</v>
      </c>
      <c r="N1724" s="69">
        <v>0</v>
      </c>
      <c r="O1724" s="50" t="s">
        <v>1454</v>
      </c>
      <c r="P1724" s="51">
        <f t="shared" si="71"/>
        <v>0</v>
      </c>
      <c r="Q1724" s="66" t="str" cm="1">
        <f t="array" aca="1" ref="Q1724" ca="1">IF(ISNUMBER(P1724),IF(P1724=100%,"CUMPLIDA",IF(AND(ISNUMBER(L1724),ISNUMBER(INDIRECT("FECHA_"&amp;$B1724,1))), IF(L1724&lt;=INDIRECT("FECHA_"&amp;$B1724,1),"INCUMPLIDA","PROCESO"), "VERIFICAR FECHA")),"SIN VALOR AVANCE")</f>
        <v>PROCESO</v>
      </c>
    </row>
    <row r="1725" spans="1:17" ht="120.75">
      <c r="A1725" s="75" t="s">
        <v>938</v>
      </c>
      <c r="B1725" s="61" t="s">
        <v>1793</v>
      </c>
      <c r="C1725" s="494"/>
      <c r="D1725" s="494"/>
      <c r="E1725" s="496"/>
      <c r="F1725" s="496"/>
      <c r="G1725" s="63" t="s">
        <v>3027</v>
      </c>
      <c r="H1725" s="50" t="s">
        <v>3028</v>
      </c>
      <c r="I1725" s="50" t="s">
        <v>3029</v>
      </c>
      <c r="J1725" s="74">
        <v>1</v>
      </c>
      <c r="K1725" s="82">
        <v>45870</v>
      </c>
      <c r="L1725" s="82">
        <v>45991</v>
      </c>
      <c r="M1725" s="211">
        <f t="shared" si="70"/>
        <v>17.285714285714285</v>
      </c>
      <c r="N1725" s="69">
        <v>1</v>
      </c>
      <c r="O1725" s="50" t="s">
        <v>3030</v>
      </c>
      <c r="P1725" s="51">
        <f t="shared" si="71"/>
        <v>1</v>
      </c>
      <c r="Q1725" s="66" t="str" cm="1">
        <f t="array" aca="1" ref="Q1725" ca="1">IF(ISNUMBER(P1725),IF(P1725=100%,"CUMPLIDA",IF(AND(ISNUMBER(L1725),ISNUMBER(INDIRECT("FECHA_"&amp;$B1725,1))), IF(L1725&lt;=INDIRECT("FECHA_"&amp;$B1725,1),"INCUMPLIDA","PROCESO"), "VERIFICAR FECHA")),"SIN VALOR AVANCE")</f>
        <v>CUMPLIDA</v>
      </c>
    </row>
    <row r="1726" spans="1:17" ht="90">
      <c r="A1726" s="75" t="s">
        <v>938</v>
      </c>
      <c r="B1726" s="61" t="s">
        <v>1793</v>
      </c>
      <c r="C1726" s="494"/>
      <c r="D1726" s="494"/>
      <c r="E1726" s="496"/>
      <c r="F1726" s="496"/>
      <c r="G1726" s="63" t="s">
        <v>3031</v>
      </c>
      <c r="H1726" s="50" t="s">
        <v>3032</v>
      </c>
      <c r="I1726" s="50" t="s">
        <v>3033</v>
      </c>
      <c r="J1726" s="74">
        <v>1</v>
      </c>
      <c r="K1726" s="82">
        <v>45870</v>
      </c>
      <c r="L1726" s="82">
        <v>45930</v>
      </c>
      <c r="M1726" s="211">
        <f t="shared" si="70"/>
        <v>8.5714285714285712</v>
      </c>
      <c r="N1726" s="69">
        <v>1</v>
      </c>
      <c r="O1726" s="50" t="s">
        <v>1454</v>
      </c>
      <c r="P1726" s="51">
        <f t="shared" si="71"/>
        <v>1</v>
      </c>
      <c r="Q1726" s="66" t="str" cm="1">
        <f t="array" aca="1" ref="Q1726" ca="1">IF(ISNUMBER(P1726),IF(P1726=100%,"CUMPLIDA",IF(AND(ISNUMBER(L1726),ISNUMBER(INDIRECT("FECHA_"&amp;$B1726,1))), IF(L1726&lt;=INDIRECT("FECHA_"&amp;$B1726,1),"INCUMPLIDA","PROCESO"), "VERIFICAR FECHA")),"SIN VALOR AVANCE")</f>
        <v>CUMPLIDA</v>
      </c>
    </row>
    <row r="1727" spans="1:17" ht="180.75">
      <c r="A1727" s="75" t="s">
        <v>938</v>
      </c>
      <c r="B1727" s="61" t="s">
        <v>1793</v>
      </c>
      <c r="C1727" s="494" t="s">
        <v>1961</v>
      </c>
      <c r="D1727" s="494" t="s">
        <v>2259</v>
      </c>
      <c r="E1727" s="496" t="s">
        <v>3034</v>
      </c>
      <c r="F1727" s="496" t="s">
        <v>3035</v>
      </c>
      <c r="G1727" s="496" t="s">
        <v>3021</v>
      </c>
      <c r="H1727" s="50" t="s">
        <v>3022</v>
      </c>
      <c r="I1727" s="50" t="s">
        <v>3023</v>
      </c>
      <c r="J1727" s="74">
        <v>20</v>
      </c>
      <c r="K1727" s="82">
        <v>45870</v>
      </c>
      <c r="L1727" s="82">
        <v>46234</v>
      </c>
      <c r="M1727" s="211">
        <f t="shared" si="70"/>
        <v>52</v>
      </c>
      <c r="N1727" s="69">
        <v>5</v>
      </c>
      <c r="O1727" s="50" t="s">
        <v>3024</v>
      </c>
      <c r="P1727" s="51">
        <f t="shared" si="71"/>
        <v>0.25</v>
      </c>
      <c r="Q1727" s="66" t="str" cm="1">
        <f t="array" aca="1" ref="Q1727" ca="1">IF(ISNUMBER(P1727),IF(P1727=100%,"CUMPLIDA",IF(AND(ISNUMBER(L1727),ISNUMBER(INDIRECT("FECHA_"&amp;$B1727,1))), IF(L1727&lt;=INDIRECT("FECHA_"&amp;$B1727,1),"INCUMPLIDA","PROCESO"), "VERIFICAR FECHA")),"SIN VALOR AVANCE")</f>
        <v>PROCESO</v>
      </c>
    </row>
    <row r="1728" spans="1:17" ht="60.75">
      <c r="A1728" s="75" t="s">
        <v>938</v>
      </c>
      <c r="B1728" s="61" t="s">
        <v>1793</v>
      </c>
      <c r="C1728" s="494"/>
      <c r="D1728" s="494"/>
      <c r="E1728" s="496"/>
      <c r="F1728" s="496"/>
      <c r="G1728" s="496"/>
      <c r="H1728" s="50" t="s">
        <v>3025</v>
      </c>
      <c r="I1728" s="50" t="s">
        <v>3036</v>
      </c>
      <c r="J1728" s="74">
        <v>3</v>
      </c>
      <c r="K1728" s="82">
        <v>45870</v>
      </c>
      <c r="L1728" s="82">
        <v>46234</v>
      </c>
      <c r="M1728" s="211">
        <f t="shared" si="70"/>
        <v>52</v>
      </c>
      <c r="N1728" s="69">
        <v>0</v>
      </c>
      <c r="O1728" s="50" t="s">
        <v>1454</v>
      </c>
      <c r="P1728" s="51">
        <f t="shared" si="71"/>
        <v>0</v>
      </c>
      <c r="Q1728" s="66" t="str" cm="1">
        <f t="array" aca="1" ref="Q1728" ca="1">IF(ISNUMBER(P1728),IF(P1728=100%,"CUMPLIDA",IF(AND(ISNUMBER(L1728),ISNUMBER(INDIRECT("FECHA_"&amp;$B1728,1))), IF(L1728&lt;=INDIRECT("FECHA_"&amp;$B1728,1),"INCUMPLIDA","PROCESO"), "VERIFICAR FECHA")),"SIN VALOR AVANCE")</f>
        <v>PROCESO</v>
      </c>
    </row>
    <row r="1729" spans="1:17" ht="120.75">
      <c r="A1729" s="75" t="s">
        <v>938</v>
      </c>
      <c r="B1729" s="61" t="s">
        <v>1793</v>
      </c>
      <c r="C1729" s="494"/>
      <c r="D1729" s="494"/>
      <c r="E1729" s="496"/>
      <c r="F1729" s="496"/>
      <c r="G1729" s="63" t="s">
        <v>3027</v>
      </c>
      <c r="H1729" s="50" t="s">
        <v>3028</v>
      </c>
      <c r="I1729" s="50" t="s">
        <v>3029</v>
      </c>
      <c r="J1729" s="74">
        <v>1</v>
      </c>
      <c r="K1729" s="82">
        <v>45870</v>
      </c>
      <c r="L1729" s="82">
        <v>45991</v>
      </c>
      <c r="M1729" s="211">
        <f t="shared" si="70"/>
        <v>17.285714285714285</v>
      </c>
      <c r="N1729" s="69">
        <v>1</v>
      </c>
      <c r="O1729" s="50" t="s">
        <v>3030</v>
      </c>
      <c r="P1729" s="51">
        <f t="shared" si="71"/>
        <v>1</v>
      </c>
      <c r="Q1729" s="66" t="str" cm="1">
        <f t="array" aca="1" ref="Q1729" ca="1">IF(ISNUMBER(P1729),IF(P1729=100%,"CUMPLIDA",IF(AND(ISNUMBER(L1729),ISNUMBER(INDIRECT("FECHA_"&amp;$B1729,1))), IF(L1729&lt;=INDIRECT("FECHA_"&amp;$B1729,1),"INCUMPLIDA","PROCESO"), "VERIFICAR FECHA")),"SIN VALOR AVANCE")</f>
        <v>CUMPLIDA</v>
      </c>
    </row>
    <row r="1730" spans="1:17" ht="90">
      <c r="A1730" s="75" t="s">
        <v>938</v>
      </c>
      <c r="B1730" s="61" t="s">
        <v>1793</v>
      </c>
      <c r="C1730" s="494"/>
      <c r="D1730" s="494"/>
      <c r="E1730" s="496"/>
      <c r="F1730" s="496"/>
      <c r="G1730" s="63" t="s">
        <v>3031</v>
      </c>
      <c r="H1730" s="50" t="s">
        <v>3032</v>
      </c>
      <c r="I1730" s="50" t="s">
        <v>3033</v>
      </c>
      <c r="J1730" s="74">
        <v>1</v>
      </c>
      <c r="K1730" s="82">
        <v>45870</v>
      </c>
      <c r="L1730" s="82">
        <v>45930</v>
      </c>
      <c r="M1730" s="211">
        <f t="shared" si="70"/>
        <v>8.5714285714285712</v>
      </c>
      <c r="N1730" s="69">
        <v>1</v>
      </c>
      <c r="O1730" s="50" t="s">
        <v>1454</v>
      </c>
      <c r="P1730" s="51">
        <f t="shared" si="71"/>
        <v>1</v>
      </c>
      <c r="Q1730" s="66" t="str" cm="1">
        <f t="array" aca="1" ref="Q1730" ca="1">IF(ISNUMBER(P1730),IF(P1730=100%,"CUMPLIDA",IF(AND(ISNUMBER(L1730),ISNUMBER(INDIRECT("FECHA_"&amp;$B1730,1))), IF(L1730&lt;=INDIRECT("FECHA_"&amp;$B1730,1),"INCUMPLIDA","PROCESO"), "VERIFICAR FECHA")),"SIN VALOR AVANCE")</f>
        <v>CUMPLIDA</v>
      </c>
    </row>
    <row r="1731" spans="1:17" ht="105.75">
      <c r="A1731" s="75" t="s">
        <v>938</v>
      </c>
      <c r="B1731" s="61" t="s">
        <v>1793</v>
      </c>
      <c r="C1731" s="494" t="s">
        <v>1961</v>
      </c>
      <c r="D1731" s="494" t="s">
        <v>2238</v>
      </c>
      <c r="E1731" s="496" t="s">
        <v>3037</v>
      </c>
      <c r="F1731" s="496" t="s">
        <v>3038</v>
      </c>
      <c r="G1731" s="63" t="s">
        <v>3039</v>
      </c>
      <c r="H1731" s="50" t="s">
        <v>3040</v>
      </c>
      <c r="I1731" s="50" t="s">
        <v>3033</v>
      </c>
      <c r="J1731" s="74">
        <v>1</v>
      </c>
      <c r="K1731" s="82">
        <v>45870</v>
      </c>
      <c r="L1731" s="82">
        <v>45930</v>
      </c>
      <c r="M1731" s="211">
        <f t="shared" si="70"/>
        <v>8.5714285714285712</v>
      </c>
      <c r="N1731" s="69">
        <v>1</v>
      </c>
      <c r="O1731" s="50" t="s">
        <v>3041</v>
      </c>
      <c r="P1731" s="51">
        <f t="shared" si="71"/>
        <v>1</v>
      </c>
      <c r="Q1731" s="66" t="str" cm="1">
        <f t="array" aca="1" ref="Q1731" ca="1">IF(ISNUMBER(P1731),IF(P1731=100%,"CUMPLIDA",IF(AND(ISNUMBER(L1731),ISNUMBER(INDIRECT("FECHA_"&amp;$B1731,1))), IF(L1731&lt;=INDIRECT("FECHA_"&amp;$B1731,1),"INCUMPLIDA","PROCESO"), "VERIFICAR FECHA")),"SIN VALOR AVANCE")</f>
        <v>CUMPLIDA</v>
      </c>
    </row>
    <row r="1732" spans="1:17" ht="105">
      <c r="A1732" s="75" t="s">
        <v>938</v>
      </c>
      <c r="B1732" s="61" t="s">
        <v>1793</v>
      </c>
      <c r="C1732" s="494"/>
      <c r="D1732" s="494"/>
      <c r="E1732" s="496"/>
      <c r="F1732" s="496"/>
      <c r="G1732" s="63" t="s">
        <v>3042</v>
      </c>
      <c r="H1732" s="50" t="s">
        <v>3043</v>
      </c>
      <c r="I1732" s="50" t="s">
        <v>3044</v>
      </c>
      <c r="J1732" s="74">
        <v>12</v>
      </c>
      <c r="K1732" s="82">
        <v>45870</v>
      </c>
      <c r="L1732" s="82">
        <v>46234</v>
      </c>
      <c r="M1732" s="211">
        <f t="shared" si="70"/>
        <v>52</v>
      </c>
      <c r="N1732" s="69">
        <v>5</v>
      </c>
      <c r="O1732" s="50" t="s">
        <v>3045</v>
      </c>
      <c r="P1732" s="51">
        <f t="shared" si="71"/>
        <v>0.41666666666666669</v>
      </c>
      <c r="Q1732" s="66" t="str" cm="1">
        <f t="array" aca="1" ref="Q1732" ca="1">IF(ISNUMBER(P1732),IF(P1732=100%,"CUMPLIDA",IF(AND(ISNUMBER(L1732),ISNUMBER(INDIRECT("FECHA_"&amp;$B1732,1))), IF(L1732&lt;=INDIRECT("FECHA_"&amp;$B1732,1),"INCUMPLIDA","PROCESO"), "VERIFICAR FECHA")),"SIN VALOR AVANCE")</f>
        <v>PROCESO</v>
      </c>
    </row>
    <row r="1733" spans="1:17" ht="180.75">
      <c r="A1733" s="75" t="s">
        <v>938</v>
      </c>
      <c r="B1733" s="61" t="s">
        <v>1793</v>
      </c>
      <c r="C1733" s="494" t="s">
        <v>1961</v>
      </c>
      <c r="D1733" s="494" t="s">
        <v>2238</v>
      </c>
      <c r="E1733" s="496" t="s">
        <v>3046</v>
      </c>
      <c r="F1733" s="496" t="s">
        <v>3047</v>
      </c>
      <c r="G1733" s="496" t="s">
        <v>3021</v>
      </c>
      <c r="H1733" s="50" t="s">
        <v>3022</v>
      </c>
      <c r="I1733" s="50" t="s">
        <v>3023</v>
      </c>
      <c r="J1733" s="74">
        <v>20</v>
      </c>
      <c r="K1733" s="82">
        <v>45870</v>
      </c>
      <c r="L1733" s="82">
        <v>46234</v>
      </c>
      <c r="M1733" s="211">
        <f t="shared" si="70"/>
        <v>52</v>
      </c>
      <c r="N1733" s="69">
        <v>5</v>
      </c>
      <c r="O1733" s="50" t="s">
        <v>3024</v>
      </c>
      <c r="P1733" s="51">
        <f t="shared" si="71"/>
        <v>0.25</v>
      </c>
      <c r="Q1733" s="66" t="str" cm="1">
        <f t="array" aca="1" ref="Q1733" ca="1">IF(ISNUMBER(P1733),IF(P1733=100%,"CUMPLIDA",IF(AND(ISNUMBER(L1733),ISNUMBER(INDIRECT("FECHA_"&amp;$B1733,1))), IF(L1733&lt;=INDIRECT("FECHA_"&amp;$B1733,1),"INCUMPLIDA","PROCESO"), "VERIFICAR FECHA")),"SIN VALOR AVANCE")</f>
        <v>PROCESO</v>
      </c>
    </row>
    <row r="1734" spans="1:17" ht="60.75">
      <c r="A1734" s="75" t="s">
        <v>938</v>
      </c>
      <c r="B1734" s="61" t="s">
        <v>1793</v>
      </c>
      <c r="C1734" s="494"/>
      <c r="D1734" s="494"/>
      <c r="E1734" s="496"/>
      <c r="F1734" s="496"/>
      <c r="G1734" s="496"/>
      <c r="H1734" s="50" t="s">
        <v>3025</v>
      </c>
      <c r="I1734" s="50" t="s">
        <v>3036</v>
      </c>
      <c r="J1734" s="74">
        <v>3</v>
      </c>
      <c r="K1734" s="82">
        <v>45870</v>
      </c>
      <c r="L1734" s="82">
        <v>46234</v>
      </c>
      <c r="M1734" s="211">
        <f t="shared" si="70"/>
        <v>52</v>
      </c>
      <c r="N1734" s="69">
        <v>0</v>
      </c>
      <c r="O1734" s="50" t="s">
        <v>1454</v>
      </c>
      <c r="P1734" s="51">
        <f t="shared" si="71"/>
        <v>0</v>
      </c>
      <c r="Q1734" s="66" t="str" cm="1">
        <f t="array" aca="1" ref="Q1734" ca="1">IF(ISNUMBER(P1734),IF(P1734=100%,"CUMPLIDA",IF(AND(ISNUMBER(L1734),ISNUMBER(INDIRECT("FECHA_"&amp;$B1734,1))), IF(L1734&lt;=INDIRECT("FECHA_"&amp;$B1734,1),"INCUMPLIDA","PROCESO"), "VERIFICAR FECHA")),"SIN VALOR AVANCE")</f>
        <v>PROCESO</v>
      </c>
    </row>
    <row r="1735" spans="1:17" ht="120.75">
      <c r="A1735" s="75" t="s">
        <v>938</v>
      </c>
      <c r="B1735" s="61" t="s">
        <v>1793</v>
      </c>
      <c r="C1735" s="494"/>
      <c r="D1735" s="494"/>
      <c r="E1735" s="496"/>
      <c r="F1735" s="496"/>
      <c r="G1735" s="63" t="s">
        <v>3027</v>
      </c>
      <c r="H1735" s="50" t="s">
        <v>3028</v>
      </c>
      <c r="I1735" s="50" t="s">
        <v>3029</v>
      </c>
      <c r="J1735" s="74">
        <v>1</v>
      </c>
      <c r="K1735" s="82">
        <v>45870</v>
      </c>
      <c r="L1735" s="82">
        <v>45991</v>
      </c>
      <c r="M1735" s="211">
        <f t="shared" si="70"/>
        <v>17.285714285714285</v>
      </c>
      <c r="N1735" s="69">
        <v>1</v>
      </c>
      <c r="O1735" s="50" t="s">
        <v>3030</v>
      </c>
      <c r="P1735" s="51">
        <f t="shared" si="71"/>
        <v>1</v>
      </c>
      <c r="Q1735" s="66" t="str" cm="1">
        <f t="array" aca="1" ref="Q1735" ca="1">IF(ISNUMBER(P1735),IF(P1735=100%,"CUMPLIDA",IF(AND(ISNUMBER(L1735),ISNUMBER(INDIRECT("FECHA_"&amp;$B1735,1))), IF(L1735&lt;=INDIRECT("FECHA_"&amp;$B1735,1),"INCUMPLIDA","PROCESO"), "VERIFICAR FECHA")),"SIN VALOR AVANCE")</f>
        <v>CUMPLIDA</v>
      </c>
    </row>
    <row r="1736" spans="1:17" ht="90">
      <c r="A1736" s="75" t="s">
        <v>938</v>
      </c>
      <c r="B1736" s="61" t="s">
        <v>1793</v>
      </c>
      <c r="C1736" s="494"/>
      <c r="D1736" s="494"/>
      <c r="E1736" s="496"/>
      <c r="F1736" s="496"/>
      <c r="G1736" s="496" t="s">
        <v>3048</v>
      </c>
      <c r="H1736" s="50" t="s">
        <v>3032</v>
      </c>
      <c r="I1736" s="50" t="s">
        <v>3033</v>
      </c>
      <c r="J1736" s="74">
        <v>1</v>
      </c>
      <c r="K1736" s="82">
        <v>45870</v>
      </c>
      <c r="L1736" s="82">
        <v>45930</v>
      </c>
      <c r="M1736" s="211">
        <f t="shared" si="70"/>
        <v>8.5714285714285712</v>
      </c>
      <c r="N1736" s="69">
        <v>1</v>
      </c>
      <c r="O1736" s="50" t="s">
        <v>1454</v>
      </c>
      <c r="P1736" s="51">
        <f t="shared" si="71"/>
        <v>1</v>
      </c>
      <c r="Q1736" s="66" t="str" cm="1">
        <f t="array" aca="1" ref="Q1736" ca="1">IF(ISNUMBER(P1736),IF(P1736=100%,"CUMPLIDA",IF(AND(ISNUMBER(L1736),ISNUMBER(INDIRECT("FECHA_"&amp;$B1736,1))), IF(L1736&lt;=INDIRECT("FECHA_"&amp;$B1736,1),"INCUMPLIDA","PROCESO"), "VERIFICAR FECHA")),"SIN VALOR AVANCE")</f>
        <v>CUMPLIDA</v>
      </c>
    </row>
    <row r="1737" spans="1:17" ht="60.75">
      <c r="A1737" s="75" t="s">
        <v>938</v>
      </c>
      <c r="B1737" s="61" t="s">
        <v>1793</v>
      </c>
      <c r="C1737" s="494"/>
      <c r="D1737" s="494"/>
      <c r="E1737" s="496"/>
      <c r="F1737" s="496"/>
      <c r="G1737" s="496"/>
      <c r="H1737" s="50" t="s">
        <v>3049</v>
      </c>
      <c r="I1737" s="50" t="s">
        <v>3033</v>
      </c>
      <c r="J1737" s="74">
        <v>1</v>
      </c>
      <c r="K1737" s="82">
        <v>45870</v>
      </c>
      <c r="L1737" s="82">
        <v>45930</v>
      </c>
      <c r="M1737" s="211">
        <f t="shared" si="70"/>
        <v>8.5714285714285712</v>
      </c>
      <c r="N1737" s="69">
        <v>1</v>
      </c>
      <c r="O1737" s="50" t="s">
        <v>1454</v>
      </c>
      <c r="P1737" s="51">
        <f t="shared" si="71"/>
        <v>1</v>
      </c>
      <c r="Q1737" s="66" t="str" cm="1">
        <f t="array" aca="1" ref="Q1737" ca="1">IF(ISNUMBER(P1737),IF(P1737=100%,"CUMPLIDA",IF(AND(ISNUMBER(L1737),ISNUMBER(INDIRECT("FECHA_"&amp;$B1737,1))), IF(L1737&lt;=INDIRECT("FECHA_"&amp;$B1737,1),"INCUMPLIDA","PROCESO"), "VERIFICAR FECHA")),"SIN VALOR AVANCE")</f>
        <v>CUMPLIDA</v>
      </c>
    </row>
    <row r="1738" spans="1:17" ht="90">
      <c r="A1738" s="75" t="s">
        <v>938</v>
      </c>
      <c r="B1738" s="61" t="s">
        <v>1793</v>
      </c>
      <c r="C1738" s="494" t="s">
        <v>1961</v>
      </c>
      <c r="D1738" s="494" t="s">
        <v>2238</v>
      </c>
      <c r="E1738" s="496" t="s">
        <v>3050</v>
      </c>
      <c r="F1738" s="496" t="s">
        <v>3051</v>
      </c>
      <c r="G1738" s="63" t="s">
        <v>3052</v>
      </c>
      <c r="H1738" s="50" t="s">
        <v>3053</v>
      </c>
      <c r="I1738" s="50" t="s">
        <v>3033</v>
      </c>
      <c r="J1738" s="74">
        <v>1</v>
      </c>
      <c r="K1738" s="82">
        <v>45931</v>
      </c>
      <c r="L1738" s="82">
        <v>46022</v>
      </c>
      <c r="M1738" s="211">
        <f t="shared" si="70"/>
        <v>13</v>
      </c>
      <c r="N1738" s="69">
        <v>1</v>
      </c>
      <c r="O1738" s="50" t="s">
        <v>1454</v>
      </c>
      <c r="P1738" s="51">
        <f t="shared" si="71"/>
        <v>1</v>
      </c>
      <c r="Q1738" s="66" t="str" cm="1">
        <f t="array" aca="1" ref="Q1738" ca="1">IF(ISNUMBER(P1738),IF(P1738=100%,"CUMPLIDA",IF(AND(ISNUMBER(L1738),ISNUMBER(INDIRECT("FECHA_"&amp;$B1738,1))), IF(L1738&lt;=INDIRECT("FECHA_"&amp;$B1738,1),"INCUMPLIDA","PROCESO"), "VERIFICAR FECHA")),"SIN VALOR AVANCE")</f>
        <v>CUMPLIDA</v>
      </c>
    </row>
    <row r="1739" spans="1:17" ht="105">
      <c r="A1739" s="75" t="s">
        <v>938</v>
      </c>
      <c r="B1739" s="61" t="s">
        <v>1793</v>
      </c>
      <c r="C1739" s="494"/>
      <c r="D1739" s="494"/>
      <c r="E1739" s="496"/>
      <c r="F1739" s="496"/>
      <c r="G1739" s="63" t="s">
        <v>3054</v>
      </c>
      <c r="H1739" s="50" t="s">
        <v>3055</v>
      </c>
      <c r="I1739" s="50" t="s">
        <v>3056</v>
      </c>
      <c r="J1739" s="74">
        <v>6</v>
      </c>
      <c r="K1739" s="82">
        <v>45931</v>
      </c>
      <c r="L1739" s="82">
        <v>46660</v>
      </c>
      <c r="M1739" s="211">
        <f t="shared" si="70"/>
        <v>104.14285714285714</v>
      </c>
      <c r="N1739" s="69">
        <v>0</v>
      </c>
      <c r="O1739" s="50" t="s">
        <v>3057</v>
      </c>
      <c r="P1739" s="51">
        <f t="shared" si="71"/>
        <v>0</v>
      </c>
      <c r="Q1739" s="66" t="str" cm="1">
        <f t="array" aca="1" ref="Q1739" ca="1">IF(ISNUMBER(P1739),IF(P1739=100%,"CUMPLIDA",IF(AND(ISNUMBER(L1739),ISNUMBER(INDIRECT("FECHA_"&amp;$B1739,1))), IF(L1739&lt;=INDIRECT("FECHA_"&amp;$B1739,1),"INCUMPLIDA","PROCESO"), "VERIFICAR FECHA")),"SIN VALOR AVANCE")</f>
        <v>PROCESO</v>
      </c>
    </row>
    <row r="1740" spans="1:17" ht="120.75">
      <c r="A1740" s="75" t="s">
        <v>938</v>
      </c>
      <c r="B1740" s="61" t="s">
        <v>1793</v>
      </c>
      <c r="C1740" s="494"/>
      <c r="D1740" s="494"/>
      <c r="E1740" s="496"/>
      <c r="F1740" s="496"/>
      <c r="G1740" s="63" t="s">
        <v>3058</v>
      </c>
      <c r="H1740" s="50" t="s">
        <v>3059</v>
      </c>
      <c r="I1740" s="50" t="s">
        <v>3060</v>
      </c>
      <c r="J1740" s="74">
        <v>4</v>
      </c>
      <c r="K1740" s="82">
        <v>45870</v>
      </c>
      <c r="L1740" s="82">
        <v>46234</v>
      </c>
      <c r="M1740" s="211">
        <f t="shared" si="70"/>
        <v>52</v>
      </c>
      <c r="N1740" s="69">
        <v>1</v>
      </c>
      <c r="O1740" s="50" t="s">
        <v>3061</v>
      </c>
      <c r="P1740" s="51">
        <f t="shared" si="71"/>
        <v>0.25</v>
      </c>
      <c r="Q1740" s="66" t="str" cm="1">
        <f t="array" aca="1" ref="Q1740" ca="1">IF(ISNUMBER(P1740),IF(P1740=100%,"CUMPLIDA",IF(AND(ISNUMBER(L1740),ISNUMBER(INDIRECT("FECHA_"&amp;$B1740,1))), IF(L1740&lt;=INDIRECT("FECHA_"&amp;$B1740,1),"INCUMPLIDA","PROCESO"), "VERIFICAR FECHA")),"SIN VALOR AVANCE")</f>
        <v>PROCESO</v>
      </c>
    </row>
    <row r="1741" spans="1:17" ht="75.75">
      <c r="A1741" s="75" t="s">
        <v>938</v>
      </c>
      <c r="B1741" s="61" t="s">
        <v>1793</v>
      </c>
      <c r="C1741" s="510" t="s">
        <v>1994</v>
      </c>
      <c r="D1741" s="510" t="s">
        <v>2238</v>
      </c>
      <c r="E1741" s="513" t="s">
        <v>3062</v>
      </c>
      <c r="F1741" s="513" t="s">
        <v>3063</v>
      </c>
      <c r="G1741" s="497" t="s">
        <v>3064</v>
      </c>
      <c r="H1741" s="63" t="s">
        <v>3065</v>
      </c>
      <c r="I1741" s="50" t="s">
        <v>3066</v>
      </c>
      <c r="J1741" s="69">
        <v>4</v>
      </c>
      <c r="K1741" s="82">
        <v>46082</v>
      </c>
      <c r="L1741" s="82">
        <v>46446</v>
      </c>
      <c r="M1741" s="211">
        <f t="shared" si="70"/>
        <v>52</v>
      </c>
      <c r="N1741" s="464">
        <v>0</v>
      </c>
      <c r="O1741" s="50" t="s">
        <v>3067</v>
      </c>
      <c r="P1741" s="51">
        <f t="shared" si="71"/>
        <v>0</v>
      </c>
      <c r="Q1741" s="66" t="str" cm="1">
        <f t="array" aca="1" ref="Q1741" ca="1">IF(ISNUMBER(P1741),IF(P1741=100%,"CUMPLIDA",IF(AND(ISNUMBER(L1741),ISNUMBER(INDIRECT("FECHA_"&amp;$B1741,1))), IF(L1741&lt;=INDIRECT("FECHA_"&amp;$B1741,1),"INCUMPLIDA","PROCESO"), "VERIFICAR FECHA")),"SIN VALOR AVANCE")</f>
        <v>PROCESO</v>
      </c>
    </row>
    <row r="1742" spans="1:17" ht="120">
      <c r="A1742" s="75" t="s">
        <v>938</v>
      </c>
      <c r="B1742" s="61" t="s">
        <v>1793</v>
      </c>
      <c r="C1742" s="511"/>
      <c r="D1742" s="511" t="s">
        <v>2238</v>
      </c>
      <c r="E1742" s="514"/>
      <c r="F1742" s="514"/>
      <c r="G1742" s="498"/>
      <c r="H1742" s="63" t="s">
        <v>3068</v>
      </c>
      <c r="I1742" s="50" t="s">
        <v>3069</v>
      </c>
      <c r="J1742" s="69">
        <v>4</v>
      </c>
      <c r="K1742" s="82">
        <v>46082</v>
      </c>
      <c r="L1742" s="82">
        <v>46446</v>
      </c>
      <c r="M1742" s="211">
        <f t="shared" si="70"/>
        <v>52</v>
      </c>
      <c r="N1742" s="464">
        <v>0</v>
      </c>
      <c r="O1742" s="50" t="s">
        <v>3067</v>
      </c>
      <c r="P1742" s="51">
        <f t="shared" si="71"/>
        <v>0</v>
      </c>
      <c r="Q1742" s="66" t="str" cm="1">
        <f t="array" aca="1" ref="Q1742" ca="1">IF(ISNUMBER(P1742),IF(P1742=100%,"CUMPLIDA",IF(AND(ISNUMBER(L1742),ISNUMBER(INDIRECT("FECHA_"&amp;$B1742,1))), IF(L1742&lt;=INDIRECT("FECHA_"&amp;$B1742,1),"INCUMPLIDA","PROCESO"), "VERIFICAR FECHA")),"SIN VALOR AVANCE")</f>
        <v>PROCESO</v>
      </c>
    </row>
    <row r="1743" spans="1:17" ht="75.75">
      <c r="A1743" s="75" t="s">
        <v>938</v>
      </c>
      <c r="B1743" s="61" t="s">
        <v>1793</v>
      </c>
      <c r="C1743" s="511"/>
      <c r="D1743" s="511" t="s">
        <v>2238</v>
      </c>
      <c r="E1743" s="514"/>
      <c r="F1743" s="514"/>
      <c r="G1743" s="497" t="s">
        <v>3070</v>
      </c>
      <c r="H1743" s="63" t="s">
        <v>3071</v>
      </c>
      <c r="I1743" s="50" t="s">
        <v>3072</v>
      </c>
      <c r="J1743" s="69">
        <v>2</v>
      </c>
      <c r="K1743" s="82">
        <v>46082</v>
      </c>
      <c r="L1743" s="82">
        <v>46446</v>
      </c>
      <c r="M1743" s="211">
        <f t="shared" si="70"/>
        <v>52</v>
      </c>
      <c r="N1743" s="464">
        <v>0</v>
      </c>
      <c r="O1743" s="50" t="s">
        <v>3067</v>
      </c>
      <c r="P1743" s="51">
        <f t="shared" si="71"/>
        <v>0</v>
      </c>
      <c r="Q1743" s="66" t="str" cm="1">
        <f t="array" aca="1" ref="Q1743" ca="1">IF(ISNUMBER(P1743),IF(P1743=100%,"CUMPLIDA",IF(AND(ISNUMBER(L1743),ISNUMBER(INDIRECT("FECHA_"&amp;$B1743,1))), IF(L1743&lt;=INDIRECT("FECHA_"&amp;$B1743,1),"INCUMPLIDA","PROCESO"), "VERIFICAR FECHA")),"SIN VALOR AVANCE")</f>
        <v>PROCESO</v>
      </c>
    </row>
    <row r="1744" spans="1:17" ht="135">
      <c r="A1744" s="75" t="s">
        <v>938</v>
      </c>
      <c r="B1744" s="61" t="s">
        <v>1793</v>
      </c>
      <c r="C1744" s="511"/>
      <c r="D1744" s="511" t="s">
        <v>2238</v>
      </c>
      <c r="E1744" s="514"/>
      <c r="F1744" s="514"/>
      <c r="G1744" s="498"/>
      <c r="H1744" s="63" t="s">
        <v>3073</v>
      </c>
      <c r="I1744" s="50" t="s">
        <v>3074</v>
      </c>
      <c r="J1744" s="69">
        <v>2</v>
      </c>
      <c r="K1744" s="82">
        <v>46082</v>
      </c>
      <c r="L1744" s="82">
        <v>46446</v>
      </c>
      <c r="M1744" s="211">
        <f t="shared" si="70"/>
        <v>52</v>
      </c>
      <c r="N1744" s="464">
        <v>0</v>
      </c>
      <c r="O1744" s="50" t="s">
        <v>3067</v>
      </c>
      <c r="P1744" s="51">
        <f t="shared" si="71"/>
        <v>0</v>
      </c>
      <c r="Q1744" s="66" t="str" cm="1">
        <f t="array" aca="1" ref="Q1744" ca="1">IF(ISNUMBER(P1744),IF(P1744=100%,"CUMPLIDA",IF(AND(ISNUMBER(L1744),ISNUMBER(INDIRECT("FECHA_"&amp;$B1744,1))), IF(L1744&lt;=INDIRECT("FECHA_"&amp;$B1744,1),"INCUMPLIDA","PROCESO"), "VERIFICAR FECHA")),"SIN VALOR AVANCE")</f>
        <v>PROCESO</v>
      </c>
    </row>
    <row r="1745" spans="1:17" ht="60">
      <c r="A1745" s="75" t="s">
        <v>938</v>
      </c>
      <c r="B1745" s="61" t="s">
        <v>1793</v>
      </c>
      <c r="C1745" s="512"/>
      <c r="D1745" s="512" t="s">
        <v>2238</v>
      </c>
      <c r="E1745" s="515"/>
      <c r="F1745" s="515"/>
      <c r="G1745" s="63" t="s">
        <v>3075</v>
      </c>
      <c r="H1745" s="63" t="s">
        <v>3076</v>
      </c>
      <c r="I1745" s="50" t="s">
        <v>3077</v>
      </c>
      <c r="J1745" s="69">
        <v>1</v>
      </c>
      <c r="K1745" s="82">
        <v>46054</v>
      </c>
      <c r="L1745" s="82">
        <v>46234</v>
      </c>
      <c r="M1745" s="211">
        <f t="shared" si="70"/>
        <v>25.714285714285715</v>
      </c>
      <c r="N1745" s="464">
        <v>0</v>
      </c>
      <c r="O1745" s="50" t="s">
        <v>3078</v>
      </c>
      <c r="P1745" s="51">
        <f t="shared" si="71"/>
        <v>0</v>
      </c>
      <c r="Q1745" s="66" t="str" cm="1">
        <f t="array" aca="1" ref="Q1745" ca="1">IF(ISNUMBER(P1745),IF(P1745=100%,"CUMPLIDA",IF(AND(ISNUMBER(L1745),ISNUMBER(INDIRECT("FECHA_"&amp;$B1745,1))), IF(L1745&lt;=INDIRECT("FECHA_"&amp;$B1745,1),"INCUMPLIDA","PROCESO"), "VERIFICAR FECHA")),"SIN VALOR AVANCE")</f>
        <v>PROCESO</v>
      </c>
    </row>
    <row r="1746" spans="1:17" ht="75.75">
      <c r="A1746" s="75" t="s">
        <v>938</v>
      </c>
      <c r="B1746" s="61" t="s">
        <v>1793</v>
      </c>
      <c r="C1746" s="510" t="s">
        <v>1994</v>
      </c>
      <c r="D1746" s="510" t="s">
        <v>2238</v>
      </c>
      <c r="E1746" s="513" t="s">
        <v>3079</v>
      </c>
      <c r="F1746" s="513" t="s">
        <v>3080</v>
      </c>
      <c r="G1746" s="497" t="s">
        <v>3064</v>
      </c>
      <c r="H1746" s="63" t="s">
        <v>3065</v>
      </c>
      <c r="I1746" s="50" t="s">
        <v>3066</v>
      </c>
      <c r="J1746" s="69">
        <v>4</v>
      </c>
      <c r="K1746" s="82">
        <v>46082</v>
      </c>
      <c r="L1746" s="82">
        <v>46446</v>
      </c>
      <c r="M1746" s="211">
        <f t="shared" si="70"/>
        <v>52</v>
      </c>
      <c r="N1746" s="464">
        <v>0</v>
      </c>
      <c r="O1746" s="50" t="s">
        <v>3081</v>
      </c>
      <c r="P1746" s="51">
        <f t="shared" si="71"/>
        <v>0</v>
      </c>
      <c r="Q1746" s="66" t="str" cm="1">
        <f t="array" aca="1" ref="Q1746" ca="1">IF(ISNUMBER(P1746),IF(P1746=100%,"CUMPLIDA",IF(AND(ISNUMBER(L1746),ISNUMBER(INDIRECT("FECHA_"&amp;$B1746,1))), IF(L1746&lt;=INDIRECT("FECHA_"&amp;$B1746,1),"INCUMPLIDA","PROCESO"), "VERIFICAR FECHA")),"SIN VALOR AVANCE")</f>
        <v>PROCESO</v>
      </c>
    </row>
    <row r="1747" spans="1:17" ht="120">
      <c r="A1747" s="75" t="s">
        <v>938</v>
      </c>
      <c r="B1747" s="61" t="s">
        <v>1793</v>
      </c>
      <c r="C1747" s="511"/>
      <c r="D1747" s="511" t="s">
        <v>2238</v>
      </c>
      <c r="E1747" s="514"/>
      <c r="F1747" s="514"/>
      <c r="G1747" s="498"/>
      <c r="H1747" s="63" t="s">
        <v>3068</v>
      </c>
      <c r="I1747" s="50" t="s">
        <v>3069</v>
      </c>
      <c r="J1747" s="69">
        <v>4</v>
      </c>
      <c r="K1747" s="82">
        <v>46082</v>
      </c>
      <c r="L1747" s="82">
        <v>46446</v>
      </c>
      <c r="M1747" s="211">
        <f t="shared" si="70"/>
        <v>52</v>
      </c>
      <c r="N1747" s="464">
        <v>0</v>
      </c>
      <c r="O1747" s="50" t="s">
        <v>3081</v>
      </c>
      <c r="P1747" s="51">
        <f t="shared" si="71"/>
        <v>0</v>
      </c>
      <c r="Q1747" s="66" t="str" cm="1">
        <f t="array" aca="1" ref="Q1747" ca="1">IF(ISNUMBER(P1747),IF(P1747=100%,"CUMPLIDA",IF(AND(ISNUMBER(L1747),ISNUMBER(INDIRECT("FECHA_"&amp;$B1747,1))), IF(L1747&lt;=INDIRECT("FECHA_"&amp;$B1747,1),"INCUMPLIDA","PROCESO"), "VERIFICAR FECHA")),"SIN VALOR AVANCE")</f>
        <v>PROCESO</v>
      </c>
    </row>
    <row r="1748" spans="1:17" ht="75.75">
      <c r="A1748" s="75" t="s">
        <v>938</v>
      </c>
      <c r="B1748" s="61" t="s">
        <v>1793</v>
      </c>
      <c r="C1748" s="511"/>
      <c r="D1748" s="511" t="s">
        <v>2238</v>
      </c>
      <c r="E1748" s="514"/>
      <c r="F1748" s="514"/>
      <c r="G1748" s="497" t="s">
        <v>3070</v>
      </c>
      <c r="H1748" s="63" t="s">
        <v>3071</v>
      </c>
      <c r="I1748" s="50" t="s">
        <v>3072</v>
      </c>
      <c r="J1748" s="69">
        <v>2</v>
      </c>
      <c r="K1748" s="82">
        <v>46082</v>
      </c>
      <c r="L1748" s="82">
        <v>46446</v>
      </c>
      <c r="M1748" s="211">
        <f t="shared" ref="M1748:M1811" si="72">(L1748-K1748)/7</f>
        <v>52</v>
      </c>
      <c r="N1748" s="464">
        <v>0</v>
      </c>
      <c r="O1748" s="50" t="s">
        <v>3081</v>
      </c>
      <c r="P1748" s="51">
        <f t="shared" si="71"/>
        <v>0</v>
      </c>
      <c r="Q1748" s="66" t="str" cm="1">
        <f t="array" aca="1" ref="Q1748" ca="1">IF(ISNUMBER(P1748),IF(P1748=100%,"CUMPLIDA",IF(AND(ISNUMBER(L1748),ISNUMBER(INDIRECT("FECHA_"&amp;$B1748,1))), IF(L1748&lt;=INDIRECT("FECHA_"&amp;$B1748,1),"INCUMPLIDA","PROCESO"), "VERIFICAR FECHA")),"SIN VALOR AVANCE")</f>
        <v>PROCESO</v>
      </c>
    </row>
    <row r="1749" spans="1:17" ht="135">
      <c r="A1749" s="75" t="s">
        <v>938</v>
      </c>
      <c r="B1749" s="61" t="s">
        <v>1793</v>
      </c>
      <c r="C1749" s="511"/>
      <c r="D1749" s="511" t="s">
        <v>2238</v>
      </c>
      <c r="E1749" s="514"/>
      <c r="F1749" s="514"/>
      <c r="G1749" s="498"/>
      <c r="H1749" s="63" t="s">
        <v>3073</v>
      </c>
      <c r="I1749" s="50" t="s">
        <v>3074</v>
      </c>
      <c r="J1749" s="69">
        <v>2</v>
      </c>
      <c r="K1749" s="82">
        <v>46082</v>
      </c>
      <c r="L1749" s="82">
        <v>46446</v>
      </c>
      <c r="M1749" s="211">
        <f t="shared" si="72"/>
        <v>52</v>
      </c>
      <c r="N1749" s="464">
        <v>0</v>
      </c>
      <c r="O1749" s="50" t="s">
        <v>3081</v>
      </c>
      <c r="P1749" s="51">
        <f t="shared" si="71"/>
        <v>0</v>
      </c>
      <c r="Q1749" s="66" t="str" cm="1">
        <f t="array" aca="1" ref="Q1749" ca="1">IF(ISNUMBER(P1749),IF(P1749=100%,"CUMPLIDA",IF(AND(ISNUMBER(L1749),ISNUMBER(INDIRECT("FECHA_"&amp;$B1749,1))), IF(L1749&lt;=INDIRECT("FECHA_"&amp;$B1749,1),"INCUMPLIDA","PROCESO"), "VERIFICAR FECHA")),"SIN VALOR AVANCE")</f>
        <v>PROCESO</v>
      </c>
    </row>
    <row r="1750" spans="1:17" ht="60">
      <c r="A1750" s="75" t="s">
        <v>938</v>
      </c>
      <c r="B1750" s="61" t="s">
        <v>1793</v>
      </c>
      <c r="C1750" s="512"/>
      <c r="D1750" s="512" t="s">
        <v>2238</v>
      </c>
      <c r="E1750" s="515"/>
      <c r="F1750" s="515"/>
      <c r="G1750" s="63" t="s">
        <v>3075</v>
      </c>
      <c r="H1750" s="63" t="s">
        <v>3076</v>
      </c>
      <c r="I1750" s="50" t="s">
        <v>3077</v>
      </c>
      <c r="J1750" s="69">
        <v>1</v>
      </c>
      <c r="K1750" s="82">
        <v>46054</v>
      </c>
      <c r="L1750" s="82">
        <v>46234</v>
      </c>
      <c r="M1750" s="211">
        <f t="shared" si="72"/>
        <v>25.714285714285715</v>
      </c>
      <c r="N1750" s="464">
        <v>0</v>
      </c>
      <c r="O1750" s="50" t="s">
        <v>3078</v>
      </c>
      <c r="P1750" s="51">
        <f t="shared" si="71"/>
        <v>0</v>
      </c>
      <c r="Q1750" s="66" t="str" cm="1">
        <f t="array" aca="1" ref="Q1750" ca="1">IF(ISNUMBER(P1750),IF(P1750=100%,"CUMPLIDA",IF(AND(ISNUMBER(L1750),ISNUMBER(INDIRECT("FECHA_"&amp;$B1750,1))), IF(L1750&lt;=INDIRECT("FECHA_"&amp;$B1750,1),"INCUMPLIDA","PROCESO"), "VERIFICAR FECHA")),"SIN VALOR AVANCE")</f>
        <v>PROCESO</v>
      </c>
    </row>
    <row r="1751" spans="1:17" ht="75.75">
      <c r="A1751" s="75" t="s">
        <v>938</v>
      </c>
      <c r="B1751" s="61" t="s">
        <v>1793</v>
      </c>
      <c r="C1751" s="510" t="s">
        <v>1994</v>
      </c>
      <c r="D1751" s="510" t="s">
        <v>2238</v>
      </c>
      <c r="E1751" s="513" t="s">
        <v>3082</v>
      </c>
      <c r="F1751" s="513" t="s">
        <v>3083</v>
      </c>
      <c r="G1751" s="497" t="s">
        <v>3064</v>
      </c>
      <c r="H1751" s="63" t="s">
        <v>3065</v>
      </c>
      <c r="I1751" s="50" t="s">
        <v>3066</v>
      </c>
      <c r="J1751" s="69">
        <v>4</v>
      </c>
      <c r="K1751" s="82">
        <v>46082</v>
      </c>
      <c r="L1751" s="82">
        <v>46446</v>
      </c>
      <c r="M1751" s="211">
        <f t="shared" si="72"/>
        <v>52</v>
      </c>
      <c r="N1751" s="464">
        <v>0</v>
      </c>
      <c r="O1751" s="50" t="s">
        <v>3084</v>
      </c>
      <c r="P1751" s="51">
        <f t="shared" si="71"/>
        <v>0</v>
      </c>
      <c r="Q1751" s="66" t="str" cm="1">
        <f t="array" aca="1" ref="Q1751" ca="1">IF(ISNUMBER(P1751),IF(P1751=100%,"CUMPLIDA",IF(AND(ISNUMBER(L1751),ISNUMBER(INDIRECT("FECHA_"&amp;$B1751,1))), IF(L1751&lt;=INDIRECT("FECHA_"&amp;$B1751,1),"INCUMPLIDA","PROCESO"), "VERIFICAR FECHA")),"SIN VALOR AVANCE")</f>
        <v>PROCESO</v>
      </c>
    </row>
    <row r="1752" spans="1:17" ht="120">
      <c r="A1752" s="75" t="s">
        <v>938</v>
      </c>
      <c r="B1752" s="61" t="s">
        <v>1793</v>
      </c>
      <c r="C1752" s="511"/>
      <c r="D1752" s="511" t="s">
        <v>2238</v>
      </c>
      <c r="E1752" s="514"/>
      <c r="F1752" s="514"/>
      <c r="G1752" s="498"/>
      <c r="H1752" s="63" t="s">
        <v>3068</v>
      </c>
      <c r="I1752" s="50" t="s">
        <v>3069</v>
      </c>
      <c r="J1752" s="69">
        <v>4</v>
      </c>
      <c r="K1752" s="82">
        <v>46082</v>
      </c>
      <c r="L1752" s="82">
        <v>46446</v>
      </c>
      <c r="M1752" s="211">
        <f t="shared" si="72"/>
        <v>52</v>
      </c>
      <c r="N1752" s="464">
        <v>0</v>
      </c>
      <c r="O1752" s="50" t="s">
        <v>3084</v>
      </c>
      <c r="P1752" s="51">
        <f t="shared" si="71"/>
        <v>0</v>
      </c>
      <c r="Q1752" s="66" t="str" cm="1">
        <f t="array" aca="1" ref="Q1752" ca="1">IF(ISNUMBER(P1752),IF(P1752=100%,"CUMPLIDA",IF(AND(ISNUMBER(L1752),ISNUMBER(INDIRECT("FECHA_"&amp;$B1752,1))), IF(L1752&lt;=INDIRECT("FECHA_"&amp;$B1752,1),"INCUMPLIDA","PROCESO"), "VERIFICAR FECHA")),"SIN VALOR AVANCE")</f>
        <v>PROCESO</v>
      </c>
    </row>
    <row r="1753" spans="1:17" ht="75.75">
      <c r="A1753" s="75" t="s">
        <v>938</v>
      </c>
      <c r="B1753" s="61" t="s">
        <v>1793</v>
      </c>
      <c r="C1753" s="511"/>
      <c r="D1753" s="511" t="s">
        <v>2238</v>
      </c>
      <c r="E1753" s="514"/>
      <c r="F1753" s="514"/>
      <c r="G1753" s="497" t="s">
        <v>3070</v>
      </c>
      <c r="H1753" s="63" t="s">
        <v>3071</v>
      </c>
      <c r="I1753" s="50" t="s">
        <v>3072</v>
      </c>
      <c r="J1753" s="69">
        <v>2</v>
      </c>
      <c r="K1753" s="82">
        <v>46082</v>
      </c>
      <c r="L1753" s="82">
        <v>46446</v>
      </c>
      <c r="M1753" s="211">
        <f t="shared" si="72"/>
        <v>52</v>
      </c>
      <c r="N1753" s="464">
        <v>0</v>
      </c>
      <c r="O1753" s="50" t="s">
        <v>3084</v>
      </c>
      <c r="P1753" s="51">
        <f t="shared" si="71"/>
        <v>0</v>
      </c>
      <c r="Q1753" s="66" t="str" cm="1">
        <f t="array" aca="1" ref="Q1753" ca="1">IF(ISNUMBER(P1753),IF(P1753=100%,"CUMPLIDA",IF(AND(ISNUMBER(L1753),ISNUMBER(INDIRECT("FECHA_"&amp;$B1753,1))), IF(L1753&lt;=INDIRECT("FECHA_"&amp;$B1753,1),"INCUMPLIDA","PROCESO"), "VERIFICAR FECHA")),"SIN VALOR AVANCE")</f>
        <v>PROCESO</v>
      </c>
    </row>
    <row r="1754" spans="1:17" ht="135">
      <c r="A1754" s="75" t="s">
        <v>938</v>
      </c>
      <c r="B1754" s="61" t="s">
        <v>1793</v>
      </c>
      <c r="C1754" s="511"/>
      <c r="D1754" s="511" t="s">
        <v>2238</v>
      </c>
      <c r="E1754" s="514"/>
      <c r="F1754" s="514"/>
      <c r="G1754" s="498"/>
      <c r="H1754" s="63" t="s">
        <v>3073</v>
      </c>
      <c r="I1754" s="50" t="s">
        <v>3074</v>
      </c>
      <c r="J1754" s="69">
        <v>2</v>
      </c>
      <c r="K1754" s="82">
        <v>46082</v>
      </c>
      <c r="L1754" s="82">
        <v>46446</v>
      </c>
      <c r="M1754" s="211">
        <f t="shared" si="72"/>
        <v>52</v>
      </c>
      <c r="N1754" s="464">
        <v>0</v>
      </c>
      <c r="O1754" s="50" t="s">
        <v>3084</v>
      </c>
      <c r="P1754" s="51">
        <f t="shared" si="71"/>
        <v>0</v>
      </c>
      <c r="Q1754" s="66" t="str" cm="1">
        <f t="array" aca="1" ref="Q1754" ca="1">IF(ISNUMBER(P1754),IF(P1754=100%,"CUMPLIDA",IF(AND(ISNUMBER(L1754),ISNUMBER(INDIRECT("FECHA_"&amp;$B1754,1))), IF(L1754&lt;=INDIRECT("FECHA_"&amp;$B1754,1),"INCUMPLIDA","PROCESO"), "VERIFICAR FECHA")),"SIN VALOR AVANCE")</f>
        <v>PROCESO</v>
      </c>
    </row>
    <row r="1755" spans="1:17" ht="60">
      <c r="A1755" s="75" t="s">
        <v>938</v>
      </c>
      <c r="B1755" s="61" t="s">
        <v>1793</v>
      </c>
      <c r="C1755" s="512"/>
      <c r="D1755" s="512" t="s">
        <v>2238</v>
      </c>
      <c r="E1755" s="515"/>
      <c r="F1755" s="515"/>
      <c r="G1755" s="63" t="s">
        <v>3075</v>
      </c>
      <c r="H1755" s="63" t="s">
        <v>3076</v>
      </c>
      <c r="I1755" s="50" t="s">
        <v>3077</v>
      </c>
      <c r="J1755" s="69">
        <v>1</v>
      </c>
      <c r="K1755" s="82">
        <v>46054</v>
      </c>
      <c r="L1755" s="82">
        <v>46234</v>
      </c>
      <c r="M1755" s="211">
        <f t="shared" si="72"/>
        <v>25.714285714285715</v>
      </c>
      <c r="N1755" s="464">
        <v>0</v>
      </c>
      <c r="O1755" s="50" t="s">
        <v>3078</v>
      </c>
      <c r="P1755" s="51">
        <f t="shared" si="71"/>
        <v>0</v>
      </c>
      <c r="Q1755" s="66" t="str" cm="1">
        <f t="array" aca="1" ref="Q1755" ca="1">IF(ISNUMBER(P1755),IF(P1755=100%,"CUMPLIDA",IF(AND(ISNUMBER(L1755),ISNUMBER(INDIRECT("FECHA_"&amp;$B1755,1))), IF(L1755&lt;=INDIRECT("FECHA_"&amp;$B1755,1),"INCUMPLIDA","PROCESO"), "VERIFICAR FECHA")),"SIN VALOR AVANCE")</f>
        <v>PROCESO</v>
      </c>
    </row>
    <row r="1756" spans="1:17" ht="75.75">
      <c r="A1756" s="75" t="s">
        <v>938</v>
      </c>
      <c r="B1756" s="61" t="s">
        <v>1793</v>
      </c>
      <c r="C1756" s="510" t="s">
        <v>1994</v>
      </c>
      <c r="D1756" s="510" t="s">
        <v>2238</v>
      </c>
      <c r="E1756" s="513" t="s">
        <v>3085</v>
      </c>
      <c r="F1756" s="513" t="s">
        <v>3086</v>
      </c>
      <c r="G1756" s="497" t="s">
        <v>3064</v>
      </c>
      <c r="H1756" s="63" t="s">
        <v>3065</v>
      </c>
      <c r="I1756" s="50" t="s">
        <v>3066</v>
      </c>
      <c r="J1756" s="69">
        <v>4</v>
      </c>
      <c r="K1756" s="82">
        <v>46082</v>
      </c>
      <c r="L1756" s="82">
        <v>46446</v>
      </c>
      <c r="M1756" s="211">
        <f t="shared" si="72"/>
        <v>52</v>
      </c>
      <c r="N1756" s="464">
        <v>0</v>
      </c>
      <c r="O1756" s="50" t="s">
        <v>3087</v>
      </c>
      <c r="P1756" s="51">
        <f t="shared" si="71"/>
        <v>0</v>
      </c>
      <c r="Q1756" s="66" t="str" cm="1">
        <f t="array" aca="1" ref="Q1756" ca="1">IF(ISNUMBER(P1756),IF(P1756=100%,"CUMPLIDA",IF(AND(ISNUMBER(L1756),ISNUMBER(INDIRECT("FECHA_"&amp;$B1756,1))), IF(L1756&lt;=INDIRECT("FECHA_"&amp;$B1756,1),"INCUMPLIDA","PROCESO"), "VERIFICAR FECHA")),"SIN VALOR AVANCE")</f>
        <v>PROCESO</v>
      </c>
    </row>
    <row r="1757" spans="1:17" ht="120">
      <c r="A1757" s="75" t="s">
        <v>938</v>
      </c>
      <c r="B1757" s="61" t="s">
        <v>1793</v>
      </c>
      <c r="C1757" s="511"/>
      <c r="D1757" s="511" t="s">
        <v>2238</v>
      </c>
      <c r="E1757" s="514"/>
      <c r="F1757" s="514"/>
      <c r="G1757" s="498"/>
      <c r="H1757" s="63" t="s">
        <v>3068</v>
      </c>
      <c r="I1757" s="50" t="s">
        <v>3069</v>
      </c>
      <c r="J1757" s="69">
        <v>4</v>
      </c>
      <c r="K1757" s="82">
        <v>46082</v>
      </c>
      <c r="L1757" s="82">
        <v>46446</v>
      </c>
      <c r="M1757" s="211">
        <f t="shared" si="72"/>
        <v>52</v>
      </c>
      <c r="N1757" s="464">
        <v>0</v>
      </c>
      <c r="O1757" s="50" t="s">
        <v>3087</v>
      </c>
      <c r="P1757" s="51">
        <f t="shared" si="71"/>
        <v>0</v>
      </c>
      <c r="Q1757" s="66" t="str" cm="1">
        <f t="array" aca="1" ref="Q1757" ca="1">IF(ISNUMBER(P1757),IF(P1757=100%,"CUMPLIDA",IF(AND(ISNUMBER(L1757),ISNUMBER(INDIRECT("FECHA_"&amp;$B1757,1))), IF(L1757&lt;=INDIRECT("FECHA_"&amp;$B1757,1),"INCUMPLIDA","PROCESO"), "VERIFICAR FECHA")),"SIN VALOR AVANCE")</f>
        <v>PROCESO</v>
      </c>
    </row>
    <row r="1758" spans="1:17" ht="75.75">
      <c r="A1758" s="75" t="s">
        <v>938</v>
      </c>
      <c r="B1758" s="61" t="s">
        <v>1793</v>
      </c>
      <c r="C1758" s="511"/>
      <c r="D1758" s="511" t="s">
        <v>2238</v>
      </c>
      <c r="E1758" s="514"/>
      <c r="F1758" s="514"/>
      <c r="G1758" s="497" t="s">
        <v>3070</v>
      </c>
      <c r="H1758" s="63" t="s">
        <v>3071</v>
      </c>
      <c r="I1758" s="50" t="s">
        <v>3072</v>
      </c>
      <c r="J1758" s="69">
        <v>2</v>
      </c>
      <c r="K1758" s="82">
        <v>46082</v>
      </c>
      <c r="L1758" s="82">
        <v>46446</v>
      </c>
      <c r="M1758" s="211">
        <f t="shared" si="72"/>
        <v>52</v>
      </c>
      <c r="N1758" s="464">
        <v>0</v>
      </c>
      <c r="O1758" s="50" t="s">
        <v>3087</v>
      </c>
      <c r="P1758" s="51">
        <f t="shared" si="71"/>
        <v>0</v>
      </c>
      <c r="Q1758" s="66" t="str" cm="1">
        <f t="array" aca="1" ref="Q1758" ca="1">IF(ISNUMBER(P1758),IF(P1758=100%,"CUMPLIDA",IF(AND(ISNUMBER(L1758),ISNUMBER(INDIRECT("FECHA_"&amp;$B1758,1))), IF(L1758&lt;=INDIRECT("FECHA_"&amp;$B1758,1),"INCUMPLIDA","PROCESO"), "VERIFICAR FECHA")),"SIN VALOR AVANCE")</f>
        <v>PROCESO</v>
      </c>
    </row>
    <row r="1759" spans="1:17" ht="135">
      <c r="A1759" s="75" t="s">
        <v>938</v>
      </c>
      <c r="B1759" s="61" t="s">
        <v>1793</v>
      </c>
      <c r="C1759" s="511"/>
      <c r="D1759" s="511" t="s">
        <v>2238</v>
      </c>
      <c r="E1759" s="514"/>
      <c r="F1759" s="514"/>
      <c r="G1759" s="498"/>
      <c r="H1759" s="63" t="s">
        <v>3073</v>
      </c>
      <c r="I1759" s="50" t="s">
        <v>3074</v>
      </c>
      <c r="J1759" s="69">
        <v>2</v>
      </c>
      <c r="K1759" s="82">
        <v>46082</v>
      </c>
      <c r="L1759" s="82">
        <v>46446</v>
      </c>
      <c r="M1759" s="211">
        <f t="shared" si="72"/>
        <v>52</v>
      </c>
      <c r="N1759" s="464">
        <v>0</v>
      </c>
      <c r="O1759" s="50" t="s">
        <v>3087</v>
      </c>
      <c r="P1759" s="51">
        <f t="shared" si="71"/>
        <v>0</v>
      </c>
      <c r="Q1759" s="66" t="str" cm="1">
        <f t="array" aca="1" ref="Q1759" ca="1">IF(ISNUMBER(P1759),IF(P1759=100%,"CUMPLIDA",IF(AND(ISNUMBER(L1759),ISNUMBER(INDIRECT("FECHA_"&amp;$B1759,1))), IF(L1759&lt;=INDIRECT("FECHA_"&amp;$B1759,1),"INCUMPLIDA","PROCESO"), "VERIFICAR FECHA")),"SIN VALOR AVANCE")</f>
        <v>PROCESO</v>
      </c>
    </row>
    <row r="1760" spans="1:17" ht="60">
      <c r="A1760" s="75" t="s">
        <v>938</v>
      </c>
      <c r="B1760" s="61" t="s">
        <v>1793</v>
      </c>
      <c r="C1760" s="512"/>
      <c r="D1760" s="512" t="s">
        <v>2238</v>
      </c>
      <c r="E1760" s="515"/>
      <c r="F1760" s="515"/>
      <c r="G1760" s="63" t="s">
        <v>3075</v>
      </c>
      <c r="H1760" s="63" t="s">
        <v>3076</v>
      </c>
      <c r="I1760" s="50" t="s">
        <v>3077</v>
      </c>
      <c r="J1760" s="69">
        <v>1</v>
      </c>
      <c r="K1760" s="82">
        <v>46054</v>
      </c>
      <c r="L1760" s="82">
        <v>46234</v>
      </c>
      <c r="M1760" s="211">
        <f t="shared" si="72"/>
        <v>25.714285714285715</v>
      </c>
      <c r="N1760" s="464">
        <v>0</v>
      </c>
      <c r="O1760" s="50" t="s">
        <v>3078</v>
      </c>
      <c r="P1760" s="51">
        <f t="shared" si="71"/>
        <v>0</v>
      </c>
      <c r="Q1760" s="66" t="str" cm="1">
        <f t="array" aca="1" ref="Q1760" ca="1">IF(ISNUMBER(P1760),IF(P1760=100%,"CUMPLIDA",IF(AND(ISNUMBER(L1760),ISNUMBER(INDIRECT("FECHA_"&amp;$B1760,1))), IF(L1760&lt;=INDIRECT("FECHA_"&amp;$B1760,1),"INCUMPLIDA","PROCESO"), "VERIFICAR FECHA")),"SIN VALOR AVANCE")</f>
        <v>PROCESO</v>
      </c>
    </row>
    <row r="1761" spans="1:17" ht="75.75">
      <c r="A1761" s="75" t="s">
        <v>938</v>
      </c>
      <c r="B1761" s="61" t="s">
        <v>1793</v>
      </c>
      <c r="C1761" s="510" t="s">
        <v>1994</v>
      </c>
      <c r="D1761" s="510" t="s">
        <v>2238</v>
      </c>
      <c r="E1761" s="513" t="s">
        <v>3088</v>
      </c>
      <c r="F1761" s="513" t="s">
        <v>3089</v>
      </c>
      <c r="G1761" s="497" t="s">
        <v>3064</v>
      </c>
      <c r="H1761" s="63" t="s">
        <v>3065</v>
      </c>
      <c r="I1761" s="50" t="s">
        <v>3066</v>
      </c>
      <c r="J1761" s="69">
        <v>4</v>
      </c>
      <c r="K1761" s="82">
        <v>46082</v>
      </c>
      <c r="L1761" s="82">
        <v>46446</v>
      </c>
      <c r="M1761" s="211">
        <f t="shared" si="72"/>
        <v>52</v>
      </c>
      <c r="N1761" s="464">
        <v>0</v>
      </c>
      <c r="O1761" s="50" t="s">
        <v>3084</v>
      </c>
      <c r="P1761" s="51">
        <f t="shared" si="71"/>
        <v>0</v>
      </c>
      <c r="Q1761" s="66" t="str" cm="1">
        <f t="array" aca="1" ref="Q1761" ca="1">IF(ISNUMBER(P1761),IF(P1761=100%,"CUMPLIDA",IF(AND(ISNUMBER(L1761),ISNUMBER(INDIRECT("FECHA_"&amp;$B1761,1))), IF(L1761&lt;=INDIRECT("FECHA_"&amp;$B1761,1),"INCUMPLIDA","PROCESO"), "VERIFICAR FECHA")),"SIN VALOR AVANCE")</f>
        <v>PROCESO</v>
      </c>
    </row>
    <row r="1762" spans="1:17" ht="120">
      <c r="A1762" s="75" t="s">
        <v>938</v>
      </c>
      <c r="B1762" s="61" t="s">
        <v>1793</v>
      </c>
      <c r="C1762" s="511"/>
      <c r="D1762" s="511" t="s">
        <v>2238</v>
      </c>
      <c r="E1762" s="514"/>
      <c r="F1762" s="514"/>
      <c r="G1762" s="498"/>
      <c r="H1762" s="63" t="s">
        <v>3068</v>
      </c>
      <c r="I1762" s="50" t="s">
        <v>3069</v>
      </c>
      <c r="J1762" s="69">
        <v>4</v>
      </c>
      <c r="K1762" s="82">
        <v>46082</v>
      </c>
      <c r="L1762" s="82">
        <v>46446</v>
      </c>
      <c r="M1762" s="211">
        <f t="shared" si="72"/>
        <v>52</v>
      </c>
      <c r="N1762" s="464">
        <v>0</v>
      </c>
      <c r="O1762" s="50" t="s">
        <v>3084</v>
      </c>
      <c r="P1762" s="51">
        <f t="shared" si="71"/>
        <v>0</v>
      </c>
      <c r="Q1762" s="66" t="str" cm="1">
        <f t="array" aca="1" ref="Q1762" ca="1">IF(ISNUMBER(P1762),IF(P1762=100%,"CUMPLIDA",IF(AND(ISNUMBER(L1762),ISNUMBER(INDIRECT("FECHA_"&amp;$B1762,1))), IF(L1762&lt;=INDIRECT("FECHA_"&amp;$B1762,1),"INCUMPLIDA","PROCESO"), "VERIFICAR FECHA")),"SIN VALOR AVANCE")</f>
        <v>PROCESO</v>
      </c>
    </row>
    <row r="1763" spans="1:17" ht="75.75">
      <c r="A1763" s="75" t="s">
        <v>938</v>
      </c>
      <c r="B1763" s="61" t="s">
        <v>1793</v>
      </c>
      <c r="C1763" s="511"/>
      <c r="D1763" s="511" t="s">
        <v>2238</v>
      </c>
      <c r="E1763" s="514"/>
      <c r="F1763" s="514"/>
      <c r="G1763" s="497" t="s">
        <v>3070</v>
      </c>
      <c r="H1763" s="63" t="s">
        <v>3071</v>
      </c>
      <c r="I1763" s="50" t="s">
        <v>3072</v>
      </c>
      <c r="J1763" s="69">
        <v>2</v>
      </c>
      <c r="K1763" s="82">
        <v>46082</v>
      </c>
      <c r="L1763" s="82">
        <v>46446</v>
      </c>
      <c r="M1763" s="211">
        <f t="shared" si="72"/>
        <v>52</v>
      </c>
      <c r="N1763" s="464">
        <v>0</v>
      </c>
      <c r="O1763" s="50" t="s">
        <v>3084</v>
      </c>
      <c r="P1763" s="51">
        <f t="shared" ref="P1763:P1815" si="73">N1763/J1763</f>
        <v>0</v>
      </c>
      <c r="Q1763" s="66" t="str" cm="1">
        <f t="array" aca="1" ref="Q1763" ca="1">IF(ISNUMBER(P1763),IF(P1763=100%,"CUMPLIDA",IF(AND(ISNUMBER(L1763),ISNUMBER(INDIRECT("FECHA_"&amp;$B1763,1))), IF(L1763&lt;=INDIRECT("FECHA_"&amp;$B1763,1),"INCUMPLIDA","PROCESO"), "VERIFICAR FECHA")),"SIN VALOR AVANCE")</f>
        <v>PROCESO</v>
      </c>
    </row>
    <row r="1764" spans="1:17" ht="135">
      <c r="A1764" s="75" t="s">
        <v>938</v>
      </c>
      <c r="B1764" s="61" t="s">
        <v>1793</v>
      </c>
      <c r="C1764" s="511"/>
      <c r="D1764" s="511" t="s">
        <v>2238</v>
      </c>
      <c r="E1764" s="514"/>
      <c r="F1764" s="514"/>
      <c r="G1764" s="498"/>
      <c r="H1764" s="63" t="s">
        <v>3073</v>
      </c>
      <c r="I1764" s="50" t="s">
        <v>3074</v>
      </c>
      <c r="J1764" s="69">
        <v>2</v>
      </c>
      <c r="K1764" s="82">
        <v>46082</v>
      </c>
      <c r="L1764" s="82">
        <v>46446</v>
      </c>
      <c r="M1764" s="211">
        <f t="shared" si="72"/>
        <v>52</v>
      </c>
      <c r="N1764" s="464">
        <v>0</v>
      </c>
      <c r="O1764" s="50" t="s">
        <v>3084</v>
      </c>
      <c r="P1764" s="51">
        <f t="shared" si="73"/>
        <v>0</v>
      </c>
      <c r="Q1764" s="66" t="str" cm="1">
        <f t="array" aca="1" ref="Q1764" ca="1">IF(ISNUMBER(P1764),IF(P1764=100%,"CUMPLIDA",IF(AND(ISNUMBER(L1764),ISNUMBER(INDIRECT("FECHA_"&amp;$B1764,1))), IF(L1764&lt;=INDIRECT("FECHA_"&amp;$B1764,1),"INCUMPLIDA","PROCESO"), "VERIFICAR FECHA")),"SIN VALOR AVANCE")</f>
        <v>PROCESO</v>
      </c>
    </row>
    <row r="1765" spans="1:17" ht="60">
      <c r="A1765" s="75" t="s">
        <v>938</v>
      </c>
      <c r="B1765" s="61" t="s">
        <v>1793</v>
      </c>
      <c r="C1765" s="512"/>
      <c r="D1765" s="512" t="s">
        <v>2238</v>
      </c>
      <c r="E1765" s="515"/>
      <c r="F1765" s="515"/>
      <c r="G1765" s="63" t="s">
        <v>3075</v>
      </c>
      <c r="H1765" s="63" t="s">
        <v>3076</v>
      </c>
      <c r="I1765" s="50" t="s">
        <v>3077</v>
      </c>
      <c r="J1765" s="69">
        <v>1</v>
      </c>
      <c r="K1765" s="82">
        <v>46054</v>
      </c>
      <c r="L1765" s="82">
        <v>46234</v>
      </c>
      <c r="M1765" s="211">
        <f t="shared" si="72"/>
        <v>25.714285714285715</v>
      </c>
      <c r="N1765" s="464">
        <v>0</v>
      </c>
      <c r="O1765" s="50" t="s">
        <v>3078</v>
      </c>
      <c r="P1765" s="51">
        <f t="shared" si="73"/>
        <v>0</v>
      </c>
      <c r="Q1765" s="66" t="str" cm="1">
        <f t="array" aca="1" ref="Q1765" ca="1">IF(ISNUMBER(P1765),IF(P1765=100%,"CUMPLIDA",IF(AND(ISNUMBER(L1765),ISNUMBER(INDIRECT("FECHA_"&amp;$B1765,1))), IF(L1765&lt;=INDIRECT("FECHA_"&amp;$B1765,1),"INCUMPLIDA","PROCESO"), "VERIFICAR FECHA")),"SIN VALOR AVANCE")</f>
        <v>PROCESO</v>
      </c>
    </row>
    <row r="1766" spans="1:17" ht="90.75">
      <c r="A1766" s="75" t="s">
        <v>938</v>
      </c>
      <c r="B1766" s="61" t="s">
        <v>1793</v>
      </c>
      <c r="C1766" s="510" t="s">
        <v>1994</v>
      </c>
      <c r="D1766" s="510" t="s">
        <v>2238</v>
      </c>
      <c r="E1766" s="513" t="s">
        <v>3090</v>
      </c>
      <c r="F1766" s="513" t="s">
        <v>3091</v>
      </c>
      <c r="G1766" s="497" t="s">
        <v>3064</v>
      </c>
      <c r="H1766" s="63" t="s">
        <v>3065</v>
      </c>
      <c r="I1766" s="50" t="s">
        <v>3066</v>
      </c>
      <c r="J1766" s="69">
        <v>4</v>
      </c>
      <c r="K1766" s="82">
        <v>46082</v>
      </c>
      <c r="L1766" s="82">
        <v>46446</v>
      </c>
      <c r="M1766" s="211">
        <f t="shared" si="72"/>
        <v>52</v>
      </c>
      <c r="N1766" s="464">
        <v>0</v>
      </c>
      <c r="O1766" s="50" t="s">
        <v>3092</v>
      </c>
      <c r="P1766" s="51">
        <f t="shared" si="73"/>
        <v>0</v>
      </c>
      <c r="Q1766" s="66" t="str" cm="1">
        <f t="array" aca="1" ref="Q1766" ca="1">IF(ISNUMBER(P1766),IF(P1766=100%,"CUMPLIDA",IF(AND(ISNUMBER(L1766),ISNUMBER(INDIRECT("FECHA_"&amp;$B1766,1))), IF(L1766&lt;=INDIRECT("FECHA_"&amp;$B1766,1),"INCUMPLIDA","PROCESO"), "VERIFICAR FECHA")),"SIN VALOR AVANCE")</f>
        <v>PROCESO</v>
      </c>
    </row>
    <row r="1767" spans="1:17" ht="120">
      <c r="A1767" s="75" t="s">
        <v>938</v>
      </c>
      <c r="B1767" s="61" t="s">
        <v>1793</v>
      </c>
      <c r="C1767" s="511"/>
      <c r="D1767" s="511" t="s">
        <v>2238</v>
      </c>
      <c r="E1767" s="514"/>
      <c r="F1767" s="514"/>
      <c r="G1767" s="498"/>
      <c r="H1767" s="63" t="s">
        <v>3068</v>
      </c>
      <c r="I1767" s="50" t="s">
        <v>3069</v>
      </c>
      <c r="J1767" s="69">
        <v>4</v>
      </c>
      <c r="K1767" s="82">
        <v>46082</v>
      </c>
      <c r="L1767" s="82">
        <v>46446</v>
      </c>
      <c r="M1767" s="211">
        <f t="shared" si="72"/>
        <v>52</v>
      </c>
      <c r="N1767" s="464">
        <v>0</v>
      </c>
      <c r="O1767" s="50" t="s">
        <v>3092</v>
      </c>
      <c r="P1767" s="51">
        <f t="shared" si="73"/>
        <v>0</v>
      </c>
      <c r="Q1767" s="66" t="str" cm="1">
        <f t="array" aca="1" ref="Q1767" ca="1">IF(ISNUMBER(P1767),IF(P1767=100%,"CUMPLIDA",IF(AND(ISNUMBER(L1767),ISNUMBER(INDIRECT("FECHA_"&amp;$B1767,1))), IF(L1767&lt;=INDIRECT("FECHA_"&amp;$B1767,1),"INCUMPLIDA","PROCESO"), "VERIFICAR FECHA")),"SIN VALOR AVANCE")</f>
        <v>PROCESO</v>
      </c>
    </row>
    <row r="1768" spans="1:17" ht="90.75">
      <c r="A1768" s="75" t="s">
        <v>938</v>
      </c>
      <c r="B1768" s="61" t="s">
        <v>1793</v>
      </c>
      <c r="C1768" s="511"/>
      <c r="D1768" s="511" t="s">
        <v>2238</v>
      </c>
      <c r="E1768" s="514"/>
      <c r="F1768" s="514"/>
      <c r="G1768" s="497" t="s">
        <v>3070</v>
      </c>
      <c r="H1768" s="63" t="s">
        <v>3071</v>
      </c>
      <c r="I1768" s="50" t="s">
        <v>3072</v>
      </c>
      <c r="J1768" s="69">
        <v>2</v>
      </c>
      <c r="K1768" s="82">
        <v>46082</v>
      </c>
      <c r="L1768" s="82">
        <v>46446</v>
      </c>
      <c r="M1768" s="211">
        <f t="shared" si="72"/>
        <v>52</v>
      </c>
      <c r="N1768" s="464">
        <v>0</v>
      </c>
      <c r="O1768" s="50" t="s">
        <v>3092</v>
      </c>
      <c r="P1768" s="51">
        <f t="shared" si="73"/>
        <v>0</v>
      </c>
      <c r="Q1768" s="66" t="str" cm="1">
        <f t="array" aca="1" ref="Q1768" ca="1">IF(ISNUMBER(P1768),IF(P1768=100%,"CUMPLIDA",IF(AND(ISNUMBER(L1768),ISNUMBER(INDIRECT("FECHA_"&amp;$B1768,1))), IF(L1768&lt;=INDIRECT("FECHA_"&amp;$B1768,1),"INCUMPLIDA","PROCESO"), "VERIFICAR FECHA")),"SIN VALOR AVANCE")</f>
        <v>PROCESO</v>
      </c>
    </row>
    <row r="1769" spans="1:17" ht="135">
      <c r="A1769" s="75" t="s">
        <v>938</v>
      </c>
      <c r="B1769" s="61" t="s">
        <v>1793</v>
      </c>
      <c r="C1769" s="511"/>
      <c r="D1769" s="511" t="s">
        <v>2238</v>
      </c>
      <c r="E1769" s="514"/>
      <c r="F1769" s="514"/>
      <c r="G1769" s="498"/>
      <c r="H1769" s="63" t="s">
        <v>3073</v>
      </c>
      <c r="I1769" s="50" t="s">
        <v>3074</v>
      </c>
      <c r="J1769" s="69">
        <v>2</v>
      </c>
      <c r="K1769" s="82">
        <v>46082</v>
      </c>
      <c r="L1769" s="82">
        <v>46446</v>
      </c>
      <c r="M1769" s="211">
        <f t="shared" si="72"/>
        <v>52</v>
      </c>
      <c r="N1769" s="464">
        <v>0</v>
      </c>
      <c r="O1769" s="50" t="s">
        <v>3092</v>
      </c>
      <c r="P1769" s="51">
        <f t="shared" si="73"/>
        <v>0</v>
      </c>
      <c r="Q1769" s="66" t="str" cm="1">
        <f t="array" aca="1" ref="Q1769" ca="1">IF(ISNUMBER(P1769),IF(P1769=100%,"CUMPLIDA",IF(AND(ISNUMBER(L1769),ISNUMBER(INDIRECT("FECHA_"&amp;$B1769,1))), IF(L1769&lt;=INDIRECT("FECHA_"&amp;$B1769,1),"INCUMPLIDA","PROCESO"), "VERIFICAR FECHA")),"SIN VALOR AVANCE")</f>
        <v>PROCESO</v>
      </c>
    </row>
    <row r="1770" spans="1:17" ht="60">
      <c r="A1770" s="75" t="s">
        <v>938</v>
      </c>
      <c r="B1770" s="61" t="s">
        <v>1793</v>
      </c>
      <c r="C1770" s="511"/>
      <c r="D1770" s="511" t="s">
        <v>2238</v>
      </c>
      <c r="E1770" s="514"/>
      <c r="F1770" s="514"/>
      <c r="G1770" s="63" t="s">
        <v>3075</v>
      </c>
      <c r="H1770" s="63" t="s">
        <v>3076</v>
      </c>
      <c r="I1770" s="50" t="s">
        <v>3077</v>
      </c>
      <c r="J1770" s="69">
        <v>1</v>
      </c>
      <c r="K1770" s="82">
        <v>46054</v>
      </c>
      <c r="L1770" s="82">
        <v>46234</v>
      </c>
      <c r="M1770" s="211">
        <f t="shared" si="72"/>
        <v>25.714285714285715</v>
      </c>
      <c r="N1770" s="464">
        <v>0</v>
      </c>
      <c r="O1770" s="50" t="s">
        <v>3078</v>
      </c>
      <c r="P1770" s="51">
        <f t="shared" si="73"/>
        <v>0</v>
      </c>
      <c r="Q1770" s="66" t="str" cm="1">
        <f t="array" aca="1" ref="Q1770" ca="1">IF(ISNUMBER(P1770),IF(P1770=100%,"CUMPLIDA",IF(AND(ISNUMBER(L1770),ISNUMBER(INDIRECT("FECHA_"&amp;$B1770,1))), IF(L1770&lt;=INDIRECT("FECHA_"&amp;$B1770,1),"INCUMPLIDA","PROCESO"), "VERIFICAR FECHA")),"SIN VALOR AVANCE")</f>
        <v>PROCESO</v>
      </c>
    </row>
    <row r="1771" spans="1:17" ht="75.75">
      <c r="A1771" s="75" t="s">
        <v>938</v>
      </c>
      <c r="B1771" s="61" t="s">
        <v>1793</v>
      </c>
      <c r="C1771" s="512"/>
      <c r="D1771" s="512" t="s">
        <v>2238</v>
      </c>
      <c r="E1771" s="515"/>
      <c r="F1771" s="515"/>
      <c r="G1771" s="63" t="s">
        <v>3093</v>
      </c>
      <c r="H1771" s="63" t="s">
        <v>3094</v>
      </c>
      <c r="I1771" s="50" t="s">
        <v>3095</v>
      </c>
      <c r="J1771" s="69">
        <v>4</v>
      </c>
      <c r="K1771" s="82">
        <v>46082</v>
      </c>
      <c r="L1771" s="82">
        <v>46446</v>
      </c>
      <c r="M1771" s="211">
        <f t="shared" si="72"/>
        <v>52</v>
      </c>
      <c r="N1771" s="464">
        <v>0</v>
      </c>
      <c r="O1771" s="50" t="s">
        <v>3096</v>
      </c>
      <c r="P1771" s="51">
        <f t="shared" si="73"/>
        <v>0</v>
      </c>
      <c r="Q1771" s="66" t="str" cm="1">
        <f t="array" aca="1" ref="Q1771" ca="1">IF(ISNUMBER(P1771),IF(P1771=100%,"CUMPLIDA",IF(AND(ISNUMBER(L1771),ISNUMBER(INDIRECT("FECHA_"&amp;$B1771,1))), IF(L1771&lt;=INDIRECT("FECHA_"&amp;$B1771,1),"INCUMPLIDA","PROCESO"), "VERIFICAR FECHA")),"SIN VALOR AVANCE")</f>
        <v>PROCESO</v>
      </c>
    </row>
    <row r="1772" spans="1:17" ht="210.75">
      <c r="A1772" s="75" t="s">
        <v>938</v>
      </c>
      <c r="B1772" s="61" t="s">
        <v>1793</v>
      </c>
      <c r="C1772" s="52" t="s">
        <v>1994</v>
      </c>
      <c r="D1772" s="463" t="s">
        <v>2238</v>
      </c>
      <c r="E1772" s="63" t="s">
        <v>3097</v>
      </c>
      <c r="F1772" s="63" t="s">
        <v>3098</v>
      </c>
      <c r="G1772" s="63" t="s">
        <v>3099</v>
      </c>
      <c r="H1772" s="63" t="s">
        <v>3100</v>
      </c>
      <c r="I1772" s="50" t="s">
        <v>3101</v>
      </c>
      <c r="J1772" s="69">
        <v>3</v>
      </c>
      <c r="K1772" s="82">
        <v>46082</v>
      </c>
      <c r="L1772" s="82">
        <v>46446</v>
      </c>
      <c r="M1772" s="211">
        <f t="shared" si="72"/>
        <v>52</v>
      </c>
      <c r="N1772" s="464">
        <v>0</v>
      </c>
      <c r="O1772" s="50" t="s">
        <v>3087</v>
      </c>
      <c r="P1772" s="51">
        <f t="shared" si="73"/>
        <v>0</v>
      </c>
      <c r="Q1772" s="66" t="str" cm="1">
        <f t="array" aca="1" ref="Q1772" ca="1">IF(ISNUMBER(P1772),IF(P1772=100%,"CUMPLIDA",IF(AND(ISNUMBER(L1772),ISNUMBER(INDIRECT("FECHA_"&amp;$B1772,1))), IF(L1772&lt;=INDIRECT("FECHA_"&amp;$B1772,1),"INCUMPLIDA","PROCESO"), "VERIFICAR FECHA")),"SIN VALOR AVANCE")</f>
        <v>PROCESO</v>
      </c>
    </row>
    <row r="1773" spans="1:17" ht="75.75">
      <c r="A1773" s="75" t="s">
        <v>938</v>
      </c>
      <c r="B1773" s="61" t="s">
        <v>1793</v>
      </c>
      <c r="C1773" s="510" t="s">
        <v>1994</v>
      </c>
      <c r="D1773" s="510" t="s">
        <v>2238</v>
      </c>
      <c r="E1773" s="513" t="s">
        <v>3102</v>
      </c>
      <c r="F1773" s="513" t="s">
        <v>3103</v>
      </c>
      <c r="G1773" s="497" t="s">
        <v>3064</v>
      </c>
      <c r="H1773" s="63" t="s">
        <v>3065</v>
      </c>
      <c r="I1773" s="50" t="s">
        <v>3066</v>
      </c>
      <c r="J1773" s="69">
        <v>4</v>
      </c>
      <c r="K1773" s="82">
        <v>46082</v>
      </c>
      <c r="L1773" s="82">
        <v>46446</v>
      </c>
      <c r="M1773" s="211">
        <f t="shared" si="72"/>
        <v>52</v>
      </c>
      <c r="N1773" s="464">
        <v>0</v>
      </c>
      <c r="O1773" s="50" t="s">
        <v>3104</v>
      </c>
      <c r="P1773" s="51">
        <f t="shared" si="73"/>
        <v>0</v>
      </c>
      <c r="Q1773" s="66" t="str" cm="1">
        <f t="array" aca="1" ref="Q1773" ca="1">IF(ISNUMBER(P1773),IF(P1773=100%,"CUMPLIDA",IF(AND(ISNUMBER(L1773),ISNUMBER(INDIRECT("FECHA_"&amp;$B1773,1))), IF(L1773&lt;=INDIRECT("FECHA_"&amp;$B1773,1),"INCUMPLIDA","PROCESO"), "VERIFICAR FECHA")),"SIN VALOR AVANCE")</f>
        <v>PROCESO</v>
      </c>
    </row>
    <row r="1774" spans="1:17" ht="120">
      <c r="A1774" s="75" t="s">
        <v>938</v>
      </c>
      <c r="B1774" s="61" t="s">
        <v>1793</v>
      </c>
      <c r="C1774" s="511"/>
      <c r="D1774" s="511" t="s">
        <v>2238</v>
      </c>
      <c r="E1774" s="514"/>
      <c r="F1774" s="514"/>
      <c r="G1774" s="498"/>
      <c r="H1774" s="63" t="s">
        <v>3068</v>
      </c>
      <c r="I1774" s="50" t="s">
        <v>3069</v>
      </c>
      <c r="J1774" s="69">
        <v>4</v>
      </c>
      <c r="K1774" s="82">
        <v>46082</v>
      </c>
      <c r="L1774" s="82">
        <v>46446</v>
      </c>
      <c r="M1774" s="211">
        <f t="shared" si="72"/>
        <v>52</v>
      </c>
      <c r="N1774" s="464">
        <v>0</v>
      </c>
      <c r="O1774" s="50" t="s">
        <v>3104</v>
      </c>
      <c r="P1774" s="51">
        <f t="shared" si="73"/>
        <v>0</v>
      </c>
      <c r="Q1774" s="66" t="str" cm="1">
        <f t="array" aca="1" ref="Q1774" ca="1">IF(ISNUMBER(P1774),IF(P1774=100%,"CUMPLIDA",IF(AND(ISNUMBER(L1774),ISNUMBER(INDIRECT("FECHA_"&amp;$B1774,1))), IF(L1774&lt;=INDIRECT("FECHA_"&amp;$B1774,1),"INCUMPLIDA","PROCESO"), "VERIFICAR FECHA")),"SIN VALOR AVANCE")</f>
        <v>PROCESO</v>
      </c>
    </row>
    <row r="1775" spans="1:17" ht="75.75">
      <c r="A1775" s="75" t="s">
        <v>938</v>
      </c>
      <c r="B1775" s="61" t="s">
        <v>1793</v>
      </c>
      <c r="C1775" s="511"/>
      <c r="D1775" s="511" t="s">
        <v>2238</v>
      </c>
      <c r="E1775" s="514"/>
      <c r="F1775" s="514"/>
      <c r="G1775" s="497" t="s">
        <v>3070</v>
      </c>
      <c r="H1775" s="63" t="s">
        <v>3071</v>
      </c>
      <c r="I1775" s="50" t="s">
        <v>3072</v>
      </c>
      <c r="J1775" s="69">
        <v>2</v>
      </c>
      <c r="K1775" s="82">
        <v>46082</v>
      </c>
      <c r="L1775" s="82">
        <v>46446</v>
      </c>
      <c r="M1775" s="211">
        <f t="shared" si="72"/>
        <v>52</v>
      </c>
      <c r="N1775" s="464">
        <v>0</v>
      </c>
      <c r="O1775" s="50" t="s">
        <v>3104</v>
      </c>
      <c r="P1775" s="51">
        <f t="shared" si="73"/>
        <v>0</v>
      </c>
      <c r="Q1775" s="66" t="str" cm="1">
        <f t="array" aca="1" ref="Q1775" ca="1">IF(ISNUMBER(P1775),IF(P1775=100%,"CUMPLIDA",IF(AND(ISNUMBER(L1775),ISNUMBER(INDIRECT("FECHA_"&amp;$B1775,1))), IF(L1775&lt;=INDIRECT("FECHA_"&amp;$B1775,1),"INCUMPLIDA","PROCESO"), "VERIFICAR FECHA")),"SIN VALOR AVANCE")</f>
        <v>PROCESO</v>
      </c>
    </row>
    <row r="1776" spans="1:17" ht="135">
      <c r="A1776" s="75" t="s">
        <v>938</v>
      </c>
      <c r="B1776" s="61" t="s">
        <v>1793</v>
      </c>
      <c r="C1776" s="511"/>
      <c r="D1776" s="511" t="s">
        <v>2238</v>
      </c>
      <c r="E1776" s="514"/>
      <c r="F1776" s="514"/>
      <c r="G1776" s="498"/>
      <c r="H1776" s="63" t="s">
        <v>3073</v>
      </c>
      <c r="I1776" s="50" t="s">
        <v>3074</v>
      </c>
      <c r="J1776" s="69">
        <v>2</v>
      </c>
      <c r="K1776" s="82">
        <v>46082</v>
      </c>
      <c r="L1776" s="82">
        <v>46446</v>
      </c>
      <c r="M1776" s="211">
        <f t="shared" si="72"/>
        <v>52</v>
      </c>
      <c r="N1776" s="464">
        <v>0</v>
      </c>
      <c r="O1776" s="50" t="s">
        <v>3104</v>
      </c>
      <c r="P1776" s="51">
        <f t="shared" si="73"/>
        <v>0</v>
      </c>
      <c r="Q1776" s="66" t="str" cm="1">
        <f t="array" aca="1" ref="Q1776" ca="1">IF(ISNUMBER(P1776),IF(P1776=100%,"CUMPLIDA",IF(AND(ISNUMBER(L1776),ISNUMBER(INDIRECT("FECHA_"&amp;$B1776,1))), IF(L1776&lt;=INDIRECT("FECHA_"&amp;$B1776,1),"INCUMPLIDA","PROCESO"), "VERIFICAR FECHA")),"SIN VALOR AVANCE")</f>
        <v>PROCESO</v>
      </c>
    </row>
    <row r="1777" spans="1:17" ht="60">
      <c r="A1777" s="75" t="s">
        <v>938</v>
      </c>
      <c r="B1777" s="61" t="s">
        <v>1793</v>
      </c>
      <c r="C1777" s="512"/>
      <c r="D1777" s="512" t="s">
        <v>2238</v>
      </c>
      <c r="E1777" s="515"/>
      <c r="F1777" s="515"/>
      <c r="G1777" s="63" t="s">
        <v>3075</v>
      </c>
      <c r="H1777" s="63" t="s">
        <v>3076</v>
      </c>
      <c r="I1777" s="50" t="s">
        <v>3077</v>
      </c>
      <c r="J1777" s="69">
        <v>1</v>
      </c>
      <c r="K1777" s="82">
        <v>46054</v>
      </c>
      <c r="L1777" s="82">
        <v>46234</v>
      </c>
      <c r="M1777" s="211">
        <f t="shared" si="72"/>
        <v>25.714285714285715</v>
      </c>
      <c r="N1777" s="464">
        <v>0</v>
      </c>
      <c r="O1777" s="50" t="s">
        <v>3078</v>
      </c>
      <c r="P1777" s="51">
        <f t="shared" si="73"/>
        <v>0</v>
      </c>
      <c r="Q1777" s="66" t="str" cm="1">
        <f t="array" aca="1" ref="Q1777" ca="1">IF(ISNUMBER(P1777),IF(P1777=100%,"CUMPLIDA",IF(AND(ISNUMBER(L1777),ISNUMBER(INDIRECT("FECHA_"&amp;$B1777,1))), IF(L1777&lt;=INDIRECT("FECHA_"&amp;$B1777,1),"INCUMPLIDA","PROCESO"), "VERIFICAR FECHA")),"SIN VALOR AVANCE")</f>
        <v>PROCESO</v>
      </c>
    </row>
    <row r="1778" spans="1:17" ht="90.75">
      <c r="A1778" s="75" t="s">
        <v>938</v>
      </c>
      <c r="B1778" s="61" t="s">
        <v>1793</v>
      </c>
      <c r="C1778" s="510" t="s">
        <v>1994</v>
      </c>
      <c r="D1778" s="510" t="s">
        <v>2238</v>
      </c>
      <c r="E1778" s="513" t="s">
        <v>3105</v>
      </c>
      <c r="F1778" s="513" t="s">
        <v>3106</v>
      </c>
      <c r="G1778" s="497" t="s">
        <v>3064</v>
      </c>
      <c r="H1778" s="63" t="s">
        <v>3065</v>
      </c>
      <c r="I1778" s="50" t="s">
        <v>3066</v>
      </c>
      <c r="J1778" s="69">
        <v>4</v>
      </c>
      <c r="K1778" s="82">
        <v>46082</v>
      </c>
      <c r="L1778" s="82">
        <v>46446</v>
      </c>
      <c r="M1778" s="211">
        <f t="shared" si="72"/>
        <v>52</v>
      </c>
      <c r="N1778" s="464">
        <v>0</v>
      </c>
      <c r="O1778" s="50" t="s">
        <v>3107</v>
      </c>
      <c r="P1778" s="51">
        <f t="shared" si="73"/>
        <v>0</v>
      </c>
      <c r="Q1778" s="66" t="str" cm="1">
        <f t="array" aca="1" ref="Q1778" ca="1">IF(ISNUMBER(P1778),IF(P1778=100%,"CUMPLIDA",IF(AND(ISNUMBER(L1778),ISNUMBER(INDIRECT("FECHA_"&amp;$B1778,1))), IF(L1778&lt;=INDIRECT("FECHA_"&amp;$B1778,1),"INCUMPLIDA","PROCESO"), "VERIFICAR FECHA")),"SIN VALOR AVANCE")</f>
        <v>PROCESO</v>
      </c>
    </row>
    <row r="1779" spans="1:17" ht="120">
      <c r="A1779" s="75" t="s">
        <v>938</v>
      </c>
      <c r="B1779" s="61" t="s">
        <v>1793</v>
      </c>
      <c r="C1779" s="511"/>
      <c r="D1779" s="511" t="s">
        <v>2238</v>
      </c>
      <c r="E1779" s="514"/>
      <c r="F1779" s="514"/>
      <c r="G1779" s="498"/>
      <c r="H1779" s="63" t="s">
        <v>3068</v>
      </c>
      <c r="I1779" s="50" t="s">
        <v>3069</v>
      </c>
      <c r="J1779" s="69">
        <v>4</v>
      </c>
      <c r="K1779" s="82">
        <v>46082</v>
      </c>
      <c r="L1779" s="82">
        <v>46446</v>
      </c>
      <c r="M1779" s="211">
        <f t="shared" si="72"/>
        <v>52</v>
      </c>
      <c r="N1779" s="464">
        <v>0</v>
      </c>
      <c r="O1779" s="50" t="s">
        <v>3107</v>
      </c>
      <c r="P1779" s="51">
        <f t="shared" si="73"/>
        <v>0</v>
      </c>
      <c r="Q1779" s="66" t="str" cm="1">
        <f t="array" aca="1" ref="Q1779" ca="1">IF(ISNUMBER(P1779),IF(P1779=100%,"CUMPLIDA",IF(AND(ISNUMBER(L1779),ISNUMBER(INDIRECT("FECHA_"&amp;$B1779,1))), IF(L1779&lt;=INDIRECT("FECHA_"&amp;$B1779,1),"INCUMPLIDA","PROCESO"), "VERIFICAR FECHA")),"SIN VALOR AVANCE")</f>
        <v>PROCESO</v>
      </c>
    </row>
    <row r="1780" spans="1:17" ht="90.75">
      <c r="A1780" s="75" t="s">
        <v>938</v>
      </c>
      <c r="B1780" s="61" t="s">
        <v>1793</v>
      </c>
      <c r="C1780" s="511"/>
      <c r="D1780" s="511" t="s">
        <v>2238</v>
      </c>
      <c r="E1780" s="514"/>
      <c r="F1780" s="514"/>
      <c r="G1780" s="497" t="s">
        <v>3070</v>
      </c>
      <c r="H1780" s="63" t="s">
        <v>3071</v>
      </c>
      <c r="I1780" s="50" t="s">
        <v>3072</v>
      </c>
      <c r="J1780" s="69">
        <v>2</v>
      </c>
      <c r="K1780" s="82">
        <v>46082</v>
      </c>
      <c r="L1780" s="82">
        <v>46446</v>
      </c>
      <c r="M1780" s="211">
        <f t="shared" si="72"/>
        <v>52</v>
      </c>
      <c r="N1780" s="464">
        <v>0</v>
      </c>
      <c r="O1780" s="50" t="s">
        <v>3107</v>
      </c>
      <c r="P1780" s="51">
        <f t="shared" si="73"/>
        <v>0</v>
      </c>
      <c r="Q1780" s="66" t="str" cm="1">
        <f t="array" aca="1" ref="Q1780" ca="1">IF(ISNUMBER(P1780),IF(P1780=100%,"CUMPLIDA",IF(AND(ISNUMBER(L1780),ISNUMBER(INDIRECT("FECHA_"&amp;$B1780,1))), IF(L1780&lt;=INDIRECT("FECHA_"&amp;$B1780,1),"INCUMPLIDA","PROCESO"), "VERIFICAR FECHA")),"SIN VALOR AVANCE")</f>
        <v>PROCESO</v>
      </c>
    </row>
    <row r="1781" spans="1:17" ht="135">
      <c r="A1781" s="75" t="s">
        <v>938</v>
      </c>
      <c r="B1781" s="61" t="s">
        <v>1793</v>
      </c>
      <c r="C1781" s="511"/>
      <c r="D1781" s="511" t="s">
        <v>2238</v>
      </c>
      <c r="E1781" s="514"/>
      <c r="F1781" s="514"/>
      <c r="G1781" s="498"/>
      <c r="H1781" s="63" t="s">
        <v>3073</v>
      </c>
      <c r="I1781" s="50" t="s">
        <v>3074</v>
      </c>
      <c r="J1781" s="69">
        <v>2</v>
      </c>
      <c r="K1781" s="82">
        <v>46082</v>
      </c>
      <c r="L1781" s="82">
        <v>46446</v>
      </c>
      <c r="M1781" s="211">
        <f t="shared" si="72"/>
        <v>52</v>
      </c>
      <c r="N1781" s="464">
        <v>0</v>
      </c>
      <c r="O1781" s="50" t="s">
        <v>3107</v>
      </c>
      <c r="P1781" s="51">
        <f t="shared" si="73"/>
        <v>0</v>
      </c>
      <c r="Q1781" s="66" t="str" cm="1">
        <f t="array" aca="1" ref="Q1781" ca="1">IF(ISNUMBER(P1781),IF(P1781=100%,"CUMPLIDA",IF(AND(ISNUMBER(L1781),ISNUMBER(INDIRECT("FECHA_"&amp;$B1781,1))), IF(L1781&lt;=INDIRECT("FECHA_"&amp;$B1781,1),"INCUMPLIDA","PROCESO"), "VERIFICAR FECHA")),"SIN VALOR AVANCE")</f>
        <v>PROCESO</v>
      </c>
    </row>
    <row r="1782" spans="1:17" ht="60">
      <c r="A1782" s="75" t="s">
        <v>938</v>
      </c>
      <c r="B1782" s="61" t="s">
        <v>1793</v>
      </c>
      <c r="C1782" s="512"/>
      <c r="D1782" s="512" t="s">
        <v>2238</v>
      </c>
      <c r="E1782" s="515"/>
      <c r="F1782" s="515"/>
      <c r="G1782" s="63" t="s">
        <v>3075</v>
      </c>
      <c r="H1782" s="63" t="s">
        <v>3076</v>
      </c>
      <c r="I1782" s="50" t="s">
        <v>3077</v>
      </c>
      <c r="J1782" s="69">
        <v>1</v>
      </c>
      <c r="K1782" s="82">
        <v>46054</v>
      </c>
      <c r="L1782" s="82">
        <v>46234</v>
      </c>
      <c r="M1782" s="211">
        <f t="shared" si="72"/>
        <v>25.714285714285715</v>
      </c>
      <c r="N1782" s="464">
        <v>0</v>
      </c>
      <c r="O1782" s="50" t="s">
        <v>3078</v>
      </c>
      <c r="P1782" s="51">
        <f t="shared" si="73"/>
        <v>0</v>
      </c>
      <c r="Q1782" s="66" t="str" cm="1">
        <f t="array" aca="1" ref="Q1782" ca="1">IF(ISNUMBER(P1782),IF(P1782=100%,"CUMPLIDA",IF(AND(ISNUMBER(L1782),ISNUMBER(INDIRECT("FECHA_"&amp;$B1782,1))), IF(L1782&lt;=INDIRECT("FECHA_"&amp;$B1782,1),"INCUMPLIDA","PROCESO"), "VERIFICAR FECHA")),"SIN VALOR AVANCE")</f>
        <v>PROCESO</v>
      </c>
    </row>
    <row r="1783" spans="1:17" ht="75.75">
      <c r="A1783" s="75" t="s">
        <v>938</v>
      </c>
      <c r="B1783" s="61" t="s">
        <v>1793</v>
      </c>
      <c r="C1783" s="510" t="s">
        <v>1994</v>
      </c>
      <c r="D1783" s="510" t="s">
        <v>2238</v>
      </c>
      <c r="E1783" s="513" t="s">
        <v>3108</v>
      </c>
      <c r="F1783" s="513" t="s">
        <v>3109</v>
      </c>
      <c r="G1783" s="497" t="s">
        <v>3064</v>
      </c>
      <c r="H1783" s="63" t="s">
        <v>3065</v>
      </c>
      <c r="I1783" s="50" t="s">
        <v>3066</v>
      </c>
      <c r="J1783" s="69">
        <v>4</v>
      </c>
      <c r="K1783" s="82">
        <v>46082</v>
      </c>
      <c r="L1783" s="82">
        <v>46446</v>
      </c>
      <c r="M1783" s="211">
        <f t="shared" si="72"/>
        <v>52</v>
      </c>
      <c r="N1783" s="464">
        <v>0</v>
      </c>
      <c r="O1783" s="50" t="s">
        <v>3087</v>
      </c>
      <c r="P1783" s="51">
        <f t="shared" si="73"/>
        <v>0</v>
      </c>
      <c r="Q1783" s="66" t="str" cm="1">
        <f t="array" aca="1" ref="Q1783" ca="1">IF(ISNUMBER(P1783),IF(P1783=100%,"CUMPLIDA",IF(AND(ISNUMBER(L1783),ISNUMBER(INDIRECT("FECHA_"&amp;$B1783,1))), IF(L1783&lt;=INDIRECT("FECHA_"&amp;$B1783,1),"INCUMPLIDA","PROCESO"), "VERIFICAR FECHA")),"SIN VALOR AVANCE")</f>
        <v>PROCESO</v>
      </c>
    </row>
    <row r="1784" spans="1:17" ht="120">
      <c r="A1784" s="75" t="s">
        <v>938</v>
      </c>
      <c r="B1784" s="61" t="s">
        <v>1793</v>
      </c>
      <c r="C1784" s="511"/>
      <c r="D1784" s="511" t="s">
        <v>2238</v>
      </c>
      <c r="E1784" s="514"/>
      <c r="F1784" s="514"/>
      <c r="G1784" s="498"/>
      <c r="H1784" s="63" t="s">
        <v>3068</v>
      </c>
      <c r="I1784" s="50" t="s">
        <v>3069</v>
      </c>
      <c r="J1784" s="69">
        <v>4</v>
      </c>
      <c r="K1784" s="82">
        <v>46082</v>
      </c>
      <c r="L1784" s="82">
        <v>46446</v>
      </c>
      <c r="M1784" s="211">
        <f t="shared" si="72"/>
        <v>52</v>
      </c>
      <c r="N1784" s="464">
        <v>0</v>
      </c>
      <c r="O1784" s="50" t="s">
        <v>3087</v>
      </c>
      <c r="P1784" s="51">
        <f t="shared" si="73"/>
        <v>0</v>
      </c>
      <c r="Q1784" s="66" t="str" cm="1">
        <f t="array" aca="1" ref="Q1784" ca="1">IF(ISNUMBER(P1784),IF(P1784=100%,"CUMPLIDA",IF(AND(ISNUMBER(L1784),ISNUMBER(INDIRECT("FECHA_"&amp;$B1784,1))), IF(L1784&lt;=INDIRECT("FECHA_"&amp;$B1784,1),"INCUMPLIDA","PROCESO"), "VERIFICAR FECHA")),"SIN VALOR AVANCE")</f>
        <v>PROCESO</v>
      </c>
    </row>
    <row r="1785" spans="1:17" ht="75.75">
      <c r="A1785" s="75" t="s">
        <v>938</v>
      </c>
      <c r="B1785" s="61" t="s">
        <v>1793</v>
      </c>
      <c r="C1785" s="511"/>
      <c r="D1785" s="511" t="s">
        <v>2238</v>
      </c>
      <c r="E1785" s="514"/>
      <c r="F1785" s="514"/>
      <c r="G1785" s="497" t="s">
        <v>3070</v>
      </c>
      <c r="H1785" s="63" t="s">
        <v>3071</v>
      </c>
      <c r="I1785" s="50" t="s">
        <v>3072</v>
      </c>
      <c r="J1785" s="69">
        <v>2</v>
      </c>
      <c r="K1785" s="82">
        <v>46082</v>
      </c>
      <c r="L1785" s="82">
        <v>46446</v>
      </c>
      <c r="M1785" s="211">
        <f t="shared" si="72"/>
        <v>52</v>
      </c>
      <c r="N1785" s="464">
        <v>0</v>
      </c>
      <c r="O1785" s="50" t="s">
        <v>3087</v>
      </c>
      <c r="P1785" s="51">
        <f t="shared" si="73"/>
        <v>0</v>
      </c>
      <c r="Q1785" s="66" t="str" cm="1">
        <f t="array" aca="1" ref="Q1785" ca="1">IF(ISNUMBER(P1785),IF(P1785=100%,"CUMPLIDA",IF(AND(ISNUMBER(L1785),ISNUMBER(INDIRECT("FECHA_"&amp;$B1785,1))), IF(L1785&lt;=INDIRECT("FECHA_"&amp;$B1785,1),"INCUMPLIDA","PROCESO"), "VERIFICAR FECHA")),"SIN VALOR AVANCE")</f>
        <v>PROCESO</v>
      </c>
    </row>
    <row r="1786" spans="1:17" ht="135">
      <c r="A1786" s="75" t="s">
        <v>938</v>
      </c>
      <c r="B1786" s="61" t="s">
        <v>1793</v>
      </c>
      <c r="C1786" s="511"/>
      <c r="D1786" s="511" t="s">
        <v>2238</v>
      </c>
      <c r="E1786" s="514"/>
      <c r="F1786" s="514"/>
      <c r="G1786" s="498"/>
      <c r="H1786" s="63" t="s">
        <v>3073</v>
      </c>
      <c r="I1786" s="50" t="s">
        <v>3074</v>
      </c>
      <c r="J1786" s="69">
        <v>2</v>
      </c>
      <c r="K1786" s="82">
        <v>46082</v>
      </c>
      <c r="L1786" s="82">
        <v>46446</v>
      </c>
      <c r="M1786" s="211">
        <f t="shared" si="72"/>
        <v>52</v>
      </c>
      <c r="N1786" s="464">
        <v>0</v>
      </c>
      <c r="O1786" s="50" t="s">
        <v>3087</v>
      </c>
      <c r="P1786" s="51">
        <f t="shared" si="73"/>
        <v>0</v>
      </c>
      <c r="Q1786" s="66" t="str" cm="1">
        <f t="array" aca="1" ref="Q1786" ca="1">IF(ISNUMBER(P1786),IF(P1786=100%,"CUMPLIDA",IF(AND(ISNUMBER(L1786),ISNUMBER(INDIRECT("FECHA_"&amp;$B1786,1))), IF(L1786&lt;=INDIRECT("FECHA_"&amp;$B1786,1),"INCUMPLIDA","PROCESO"), "VERIFICAR FECHA")),"SIN VALOR AVANCE")</f>
        <v>PROCESO</v>
      </c>
    </row>
    <row r="1787" spans="1:17" ht="60">
      <c r="A1787" s="75" t="s">
        <v>938</v>
      </c>
      <c r="B1787" s="61" t="s">
        <v>1793</v>
      </c>
      <c r="C1787" s="512"/>
      <c r="D1787" s="512" t="s">
        <v>2238</v>
      </c>
      <c r="E1787" s="515"/>
      <c r="F1787" s="515"/>
      <c r="G1787" s="63" t="s">
        <v>3075</v>
      </c>
      <c r="H1787" s="63" t="s">
        <v>3076</v>
      </c>
      <c r="I1787" s="50" t="s">
        <v>3077</v>
      </c>
      <c r="J1787" s="69">
        <v>1</v>
      </c>
      <c r="K1787" s="82">
        <v>46054</v>
      </c>
      <c r="L1787" s="82">
        <v>46234</v>
      </c>
      <c r="M1787" s="211">
        <f t="shared" si="72"/>
        <v>25.714285714285715</v>
      </c>
      <c r="N1787" s="464">
        <v>0</v>
      </c>
      <c r="O1787" s="50" t="s">
        <v>3078</v>
      </c>
      <c r="P1787" s="51">
        <f t="shared" si="73"/>
        <v>0</v>
      </c>
      <c r="Q1787" s="66" t="str" cm="1">
        <f t="array" aca="1" ref="Q1787" ca="1">IF(ISNUMBER(P1787),IF(P1787=100%,"CUMPLIDA",IF(AND(ISNUMBER(L1787),ISNUMBER(INDIRECT("FECHA_"&amp;$B1787,1))), IF(L1787&lt;=INDIRECT("FECHA_"&amp;$B1787,1),"INCUMPLIDA","PROCESO"), "VERIFICAR FECHA")),"SIN VALOR AVANCE")</f>
        <v>PROCESO</v>
      </c>
    </row>
    <row r="1788" spans="1:17" ht="75.75">
      <c r="A1788" s="75" t="s">
        <v>938</v>
      </c>
      <c r="B1788" s="61" t="s">
        <v>1793</v>
      </c>
      <c r="C1788" s="510" t="s">
        <v>1994</v>
      </c>
      <c r="D1788" s="510" t="s">
        <v>2238</v>
      </c>
      <c r="E1788" s="513" t="s">
        <v>3110</v>
      </c>
      <c r="F1788" s="513" t="s">
        <v>3111</v>
      </c>
      <c r="G1788" s="497" t="s">
        <v>3064</v>
      </c>
      <c r="H1788" s="63" t="s">
        <v>3065</v>
      </c>
      <c r="I1788" s="50" t="s">
        <v>3066</v>
      </c>
      <c r="J1788" s="69">
        <v>4</v>
      </c>
      <c r="K1788" s="82">
        <v>46082</v>
      </c>
      <c r="L1788" s="82">
        <v>46446</v>
      </c>
      <c r="M1788" s="211">
        <f t="shared" si="72"/>
        <v>52</v>
      </c>
      <c r="N1788" s="464">
        <v>0</v>
      </c>
      <c r="O1788" s="50" t="s">
        <v>3087</v>
      </c>
      <c r="P1788" s="51">
        <f t="shared" si="73"/>
        <v>0</v>
      </c>
      <c r="Q1788" s="66" t="str" cm="1">
        <f t="array" aca="1" ref="Q1788" ca="1">IF(ISNUMBER(P1788),IF(P1788=100%,"CUMPLIDA",IF(AND(ISNUMBER(L1788),ISNUMBER(INDIRECT("FECHA_"&amp;$B1788,1))), IF(L1788&lt;=INDIRECT("FECHA_"&amp;$B1788,1),"INCUMPLIDA","PROCESO"), "VERIFICAR FECHA")),"SIN VALOR AVANCE")</f>
        <v>PROCESO</v>
      </c>
    </row>
    <row r="1789" spans="1:17" ht="120">
      <c r="A1789" s="75" t="s">
        <v>938</v>
      </c>
      <c r="B1789" s="61" t="s">
        <v>1793</v>
      </c>
      <c r="C1789" s="511"/>
      <c r="D1789" s="511" t="s">
        <v>2329</v>
      </c>
      <c r="E1789" s="514"/>
      <c r="F1789" s="514"/>
      <c r="G1789" s="498"/>
      <c r="H1789" s="63" t="s">
        <v>3068</v>
      </c>
      <c r="I1789" s="50" t="s">
        <v>3069</v>
      </c>
      <c r="J1789" s="69">
        <v>4</v>
      </c>
      <c r="K1789" s="82">
        <v>46082</v>
      </c>
      <c r="L1789" s="82">
        <v>46446</v>
      </c>
      <c r="M1789" s="211">
        <f t="shared" si="72"/>
        <v>52</v>
      </c>
      <c r="N1789" s="464">
        <v>0</v>
      </c>
      <c r="O1789" s="50" t="s">
        <v>3087</v>
      </c>
      <c r="P1789" s="51">
        <f t="shared" si="73"/>
        <v>0</v>
      </c>
      <c r="Q1789" s="66" t="str" cm="1">
        <f t="array" aca="1" ref="Q1789" ca="1">IF(ISNUMBER(P1789),IF(P1789=100%,"CUMPLIDA",IF(AND(ISNUMBER(L1789),ISNUMBER(INDIRECT("FECHA_"&amp;$B1789,1))), IF(L1789&lt;=INDIRECT("FECHA_"&amp;$B1789,1),"INCUMPLIDA","PROCESO"), "VERIFICAR FECHA")),"SIN VALOR AVANCE")</f>
        <v>PROCESO</v>
      </c>
    </row>
    <row r="1790" spans="1:17" ht="75.75">
      <c r="A1790" s="75" t="s">
        <v>938</v>
      </c>
      <c r="B1790" s="61" t="s">
        <v>1793</v>
      </c>
      <c r="C1790" s="511"/>
      <c r="D1790" s="511" t="s">
        <v>2331</v>
      </c>
      <c r="E1790" s="514"/>
      <c r="F1790" s="514"/>
      <c r="G1790" s="497" t="s">
        <v>3070</v>
      </c>
      <c r="H1790" s="63" t="s">
        <v>3071</v>
      </c>
      <c r="I1790" s="50" t="s">
        <v>3072</v>
      </c>
      <c r="J1790" s="69">
        <v>2</v>
      </c>
      <c r="K1790" s="82">
        <v>46082</v>
      </c>
      <c r="L1790" s="82">
        <v>46446</v>
      </c>
      <c r="M1790" s="211">
        <f t="shared" si="72"/>
        <v>52</v>
      </c>
      <c r="N1790" s="464">
        <v>0</v>
      </c>
      <c r="O1790" s="50" t="s">
        <v>3087</v>
      </c>
      <c r="P1790" s="51">
        <f t="shared" si="73"/>
        <v>0</v>
      </c>
      <c r="Q1790" s="66" t="str" cm="1">
        <f t="array" aca="1" ref="Q1790" ca="1">IF(ISNUMBER(P1790),IF(P1790=100%,"CUMPLIDA",IF(AND(ISNUMBER(L1790),ISNUMBER(INDIRECT("FECHA_"&amp;$B1790,1))), IF(L1790&lt;=INDIRECT("FECHA_"&amp;$B1790,1),"INCUMPLIDA","PROCESO"), "VERIFICAR FECHA")),"SIN VALOR AVANCE")</f>
        <v>PROCESO</v>
      </c>
    </row>
    <row r="1791" spans="1:17" ht="135">
      <c r="A1791" s="75" t="s">
        <v>938</v>
      </c>
      <c r="B1791" s="61" t="s">
        <v>1793</v>
      </c>
      <c r="C1791" s="511"/>
      <c r="D1791" s="511" t="s">
        <v>2238</v>
      </c>
      <c r="E1791" s="514"/>
      <c r="F1791" s="514"/>
      <c r="G1791" s="498"/>
      <c r="H1791" s="63" t="s">
        <v>3073</v>
      </c>
      <c r="I1791" s="50" t="s">
        <v>3074</v>
      </c>
      <c r="J1791" s="69">
        <v>2</v>
      </c>
      <c r="K1791" s="82">
        <v>46082</v>
      </c>
      <c r="L1791" s="82">
        <v>46446</v>
      </c>
      <c r="M1791" s="211">
        <f t="shared" si="72"/>
        <v>52</v>
      </c>
      <c r="N1791" s="464">
        <v>0</v>
      </c>
      <c r="O1791" s="50" t="s">
        <v>3087</v>
      </c>
      <c r="P1791" s="51">
        <f t="shared" si="73"/>
        <v>0</v>
      </c>
      <c r="Q1791" s="66" t="str" cm="1">
        <f t="array" aca="1" ref="Q1791" ca="1">IF(ISNUMBER(P1791),IF(P1791=100%,"CUMPLIDA",IF(AND(ISNUMBER(L1791),ISNUMBER(INDIRECT("FECHA_"&amp;$B1791,1))), IF(L1791&lt;=INDIRECT("FECHA_"&amp;$B1791,1),"INCUMPLIDA","PROCESO"), "VERIFICAR FECHA")),"SIN VALOR AVANCE")</f>
        <v>PROCESO</v>
      </c>
    </row>
    <row r="1792" spans="1:17" ht="60">
      <c r="A1792" s="75" t="s">
        <v>938</v>
      </c>
      <c r="B1792" s="61" t="s">
        <v>1793</v>
      </c>
      <c r="C1792" s="511"/>
      <c r="D1792" s="511" t="s">
        <v>2329</v>
      </c>
      <c r="E1792" s="514"/>
      <c r="F1792" s="514"/>
      <c r="G1792" s="63" t="s">
        <v>3075</v>
      </c>
      <c r="H1792" s="63" t="s">
        <v>3076</v>
      </c>
      <c r="I1792" s="50" t="s">
        <v>3077</v>
      </c>
      <c r="J1792" s="69">
        <v>1</v>
      </c>
      <c r="K1792" s="82">
        <v>46054</v>
      </c>
      <c r="L1792" s="82">
        <v>46234</v>
      </c>
      <c r="M1792" s="211">
        <f t="shared" si="72"/>
        <v>25.714285714285715</v>
      </c>
      <c r="N1792" s="464">
        <v>0</v>
      </c>
      <c r="O1792" s="50" t="s">
        <v>3112</v>
      </c>
      <c r="P1792" s="51">
        <f t="shared" si="73"/>
        <v>0</v>
      </c>
      <c r="Q1792" s="66" t="str" cm="1">
        <f t="array" aca="1" ref="Q1792" ca="1">IF(ISNUMBER(P1792),IF(P1792=100%,"CUMPLIDA",IF(AND(ISNUMBER(L1792),ISNUMBER(INDIRECT("FECHA_"&amp;$B1792,1))), IF(L1792&lt;=INDIRECT("FECHA_"&amp;$B1792,1),"INCUMPLIDA","PROCESO"), "VERIFICAR FECHA")),"SIN VALOR AVANCE")</f>
        <v>PROCESO</v>
      </c>
    </row>
    <row r="1793" spans="1:17" ht="150">
      <c r="A1793" s="75" t="s">
        <v>938</v>
      </c>
      <c r="B1793" s="61" t="s">
        <v>1793</v>
      </c>
      <c r="C1793" s="512"/>
      <c r="D1793" s="512" t="s">
        <v>2324</v>
      </c>
      <c r="E1793" s="515"/>
      <c r="F1793" s="515"/>
      <c r="G1793" s="63" t="s">
        <v>2327</v>
      </c>
      <c r="H1793" s="63" t="s">
        <v>3113</v>
      </c>
      <c r="I1793" s="50" t="s">
        <v>2306</v>
      </c>
      <c r="J1793" s="69">
        <v>1</v>
      </c>
      <c r="K1793" s="70">
        <v>46052</v>
      </c>
      <c r="L1793" s="70">
        <v>46112</v>
      </c>
      <c r="M1793" s="211">
        <f t="shared" si="72"/>
        <v>8.5714285714285712</v>
      </c>
      <c r="N1793" s="464">
        <v>0</v>
      </c>
      <c r="O1793" s="50" t="s">
        <v>3114</v>
      </c>
      <c r="P1793" s="51">
        <f t="shared" si="73"/>
        <v>0</v>
      </c>
      <c r="Q1793" s="66" t="str" cm="1">
        <f t="array" aca="1" ref="Q1793" ca="1">IF(ISNUMBER(P1793),IF(P1793=100%,"CUMPLIDA",IF(AND(ISNUMBER(L1793),ISNUMBER(INDIRECT("FECHA_"&amp;$B1793,1))), IF(L1793&lt;=INDIRECT("FECHA_"&amp;$B1793,1),"INCUMPLIDA","PROCESO"), "VERIFICAR FECHA")),"SIN VALOR AVANCE")</f>
        <v>PROCESO</v>
      </c>
    </row>
    <row r="1794" spans="1:17" ht="105.75">
      <c r="A1794" s="75" t="s">
        <v>938</v>
      </c>
      <c r="B1794" s="61" t="s">
        <v>1793</v>
      </c>
      <c r="C1794" s="510" t="s">
        <v>1994</v>
      </c>
      <c r="D1794" s="510" t="s">
        <v>2238</v>
      </c>
      <c r="E1794" s="513" t="s">
        <v>3115</v>
      </c>
      <c r="F1794" s="513" t="s">
        <v>3116</v>
      </c>
      <c r="G1794" s="497" t="s">
        <v>3064</v>
      </c>
      <c r="H1794" s="63" t="s">
        <v>3065</v>
      </c>
      <c r="I1794" s="50" t="s">
        <v>3066</v>
      </c>
      <c r="J1794" s="69">
        <v>4</v>
      </c>
      <c r="K1794" s="82">
        <v>46082</v>
      </c>
      <c r="L1794" s="82">
        <v>46446</v>
      </c>
      <c r="M1794" s="211">
        <f t="shared" si="72"/>
        <v>52</v>
      </c>
      <c r="N1794" s="464">
        <v>0</v>
      </c>
      <c r="O1794" s="50" t="s">
        <v>3117</v>
      </c>
      <c r="P1794" s="51">
        <f t="shared" si="73"/>
        <v>0</v>
      </c>
      <c r="Q1794" s="66" t="str" cm="1">
        <f t="array" aca="1" ref="Q1794" ca="1">IF(ISNUMBER(P1794),IF(P1794=100%,"CUMPLIDA",IF(AND(ISNUMBER(L1794),ISNUMBER(INDIRECT("FECHA_"&amp;$B1794,1))), IF(L1794&lt;=INDIRECT("FECHA_"&amp;$B1794,1),"INCUMPLIDA","PROCESO"), "VERIFICAR FECHA")),"SIN VALOR AVANCE")</f>
        <v>PROCESO</v>
      </c>
    </row>
    <row r="1795" spans="1:17" ht="120">
      <c r="A1795" s="75" t="s">
        <v>938</v>
      </c>
      <c r="B1795" s="61" t="s">
        <v>1793</v>
      </c>
      <c r="C1795" s="511"/>
      <c r="D1795" s="511" t="s">
        <v>2324</v>
      </c>
      <c r="E1795" s="514"/>
      <c r="F1795" s="514"/>
      <c r="G1795" s="498"/>
      <c r="H1795" s="63" t="s">
        <v>3068</v>
      </c>
      <c r="I1795" s="50" t="s">
        <v>3069</v>
      </c>
      <c r="J1795" s="69">
        <v>4</v>
      </c>
      <c r="K1795" s="82">
        <v>46082</v>
      </c>
      <c r="L1795" s="82">
        <v>46446</v>
      </c>
      <c r="M1795" s="211">
        <f t="shared" si="72"/>
        <v>52</v>
      </c>
      <c r="N1795" s="464">
        <v>0</v>
      </c>
      <c r="O1795" s="50" t="s">
        <v>3117</v>
      </c>
      <c r="P1795" s="51">
        <f t="shared" si="73"/>
        <v>0</v>
      </c>
      <c r="Q1795" s="66" t="str" cm="1">
        <f t="array" aca="1" ref="Q1795" ca="1">IF(ISNUMBER(P1795),IF(P1795=100%,"CUMPLIDA",IF(AND(ISNUMBER(L1795),ISNUMBER(INDIRECT("FECHA_"&amp;$B1795,1))), IF(L1795&lt;=INDIRECT("FECHA_"&amp;$B1795,1),"INCUMPLIDA","PROCESO"), "VERIFICAR FECHA")),"SIN VALOR AVANCE")</f>
        <v>PROCESO</v>
      </c>
    </row>
    <row r="1796" spans="1:17" ht="105.75">
      <c r="A1796" s="75" t="s">
        <v>938</v>
      </c>
      <c r="B1796" s="61" t="s">
        <v>1793</v>
      </c>
      <c r="C1796" s="511"/>
      <c r="D1796" s="511" t="s">
        <v>2238</v>
      </c>
      <c r="E1796" s="514"/>
      <c r="F1796" s="514"/>
      <c r="G1796" s="497" t="s">
        <v>3070</v>
      </c>
      <c r="H1796" s="63" t="s">
        <v>3071</v>
      </c>
      <c r="I1796" s="50" t="s">
        <v>3072</v>
      </c>
      <c r="J1796" s="69">
        <v>2</v>
      </c>
      <c r="K1796" s="82">
        <v>46082</v>
      </c>
      <c r="L1796" s="82">
        <v>46446</v>
      </c>
      <c r="M1796" s="211">
        <f t="shared" si="72"/>
        <v>52</v>
      </c>
      <c r="N1796" s="464">
        <v>0</v>
      </c>
      <c r="O1796" s="50" t="s">
        <v>3117</v>
      </c>
      <c r="P1796" s="51">
        <f t="shared" si="73"/>
        <v>0</v>
      </c>
      <c r="Q1796" s="66" t="str" cm="1">
        <f t="array" aca="1" ref="Q1796" ca="1">IF(ISNUMBER(P1796),IF(P1796=100%,"CUMPLIDA",IF(AND(ISNUMBER(L1796),ISNUMBER(INDIRECT("FECHA_"&amp;$B1796,1))), IF(L1796&lt;=INDIRECT("FECHA_"&amp;$B1796,1),"INCUMPLIDA","PROCESO"), "VERIFICAR FECHA")),"SIN VALOR AVANCE")</f>
        <v>PROCESO</v>
      </c>
    </row>
    <row r="1797" spans="1:17" ht="135">
      <c r="A1797" s="75" t="s">
        <v>938</v>
      </c>
      <c r="B1797" s="61" t="s">
        <v>1793</v>
      </c>
      <c r="C1797" s="511"/>
      <c r="D1797" s="511" t="s">
        <v>2238</v>
      </c>
      <c r="E1797" s="514"/>
      <c r="F1797" s="514"/>
      <c r="G1797" s="498"/>
      <c r="H1797" s="63" t="s">
        <v>3073</v>
      </c>
      <c r="I1797" s="50" t="s">
        <v>3074</v>
      </c>
      <c r="J1797" s="69">
        <v>2</v>
      </c>
      <c r="K1797" s="82">
        <v>46082</v>
      </c>
      <c r="L1797" s="82">
        <v>46446</v>
      </c>
      <c r="M1797" s="211">
        <f t="shared" si="72"/>
        <v>52</v>
      </c>
      <c r="N1797" s="464">
        <v>0</v>
      </c>
      <c r="O1797" s="50" t="s">
        <v>3117</v>
      </c>
      <c r="P1797" s="51">
        <f t="shared" si="73"/>
        <v>0</v>
      </c>
      <c r="Q1797" s="66" t="str" cm="1">
        <f t="array" aca="1" ref="Q1797" ca="1">IF(ISNUMBER(P1797),IF(P1797=100%,"CUMPLIDA",IF(AND(ISNUMBER(L1797),ISNUMBER(INDIRECT("FECHA_"&amp;$B1797,1))), IF(L1797&lt;=INDIRECT("FECHA_"&amp;$B1797,1),"INCUMPLIDA","PROCESO"), "VERIFICAR FECHA")),"SIN VALOR AVANCE")</f>
        <v>PROCESO</v>
      </c>
    </row>
    <row r="1798" spans="1:17" ht="60">
      <c r="A1798" s="75" t="s">
        <v>938</v>
      </c>
      <c r="B1798" s="61" t="s">
        <v>1793</v>
      </c>
      <c r="C1798" s="511"/>
      <c r="D1798" s="511" t="s">
        <v>2238</v>
      </c>
      <c r="E1798" s="514"/>
      <c r="F1798" s="514"/>
      <c r="G1798" s="63" t="s">
        <v>3075</v>
      </c>
      <c r="H1798" s="63" t="s">
        <v>3076</v>
      </c>
      <c r="I1798" s="50" t="s">
        <v>3077</v>
      </c>
      <c r="J1798" s="69">
        <v>1</v>
      </c>
      <c r="K1798" s="82">
        <v>46054</v>
      </c>
      <c r="L1798" s="82">
        <v>46234</v>
      </c>
      <c r="M1798" s="211">
        <f t="shared" si="72"/>
        <v>25.714285714285715</v>
      </c>
      <c r="N1798" s="464">
        <v>0</v>
      </c>
      <c r="O1798" s="50" t="s">
        <v>3118</v>
      </c>
      <c r="P1798" s="51">
        <f t="shared" si="73"/>
        <v>0</v>
      </c>
      <c r="Q1798" s="66" t="str" cm="1">
        <f t="array" aca="1" ref="Q1798" ca="1">IF(ISNUMBER(P1798),IF(P1798=100%,"CUMPLIDA",IF(AND(ISNUMBER(L1798),ISNUMBER(INDIRECT("FECHA_"&amp;$B1798,1))), IF(L1798&lt;=INDIRECT("FECHA_"&amp;$B1798,1),"INCUMPLIDA","PROCESO"), "VERIFICAR FECHA")),"SIN VALOR AVANCE")</f>
        <v>PROCESO</v>
      </c>
    </row>
    <row r="1799" spans="1:17" ht="150">
      <c r="A1799" s="75" t="s">
        <v>938</v>
      </c>
      <c r="B1799" s="61" t="s">
        <v>1793</v>
      </c>
      <c r="C1799" s="512"/>
      <c r="D1799" s="512" t="s">
        <v>2238</v>
      </c>
      <c r="E1799" s="515"/>
      <c r="F1799" s="515"/>
      <c r="G1799" s="63" t="s">
        <v>2327</v>
      </c>
      <c r="H1799" s="63" t="s">
        <v>3113</v>
      </c>
      <c r="I1799" s="50" t="s">
        <v>2306</v>
      </c>
      <c r="J1799" s="69">
        <v>1</v>
      </c>
      <c r="K1799" s="70">
        <v>46052</v>
      </c>
      <c r="L1799" s="70">
        <v>46112</v>
      </c>
      <c r="M1799" s="211">
        <f t="shared" si="72"/>
        <v>8.5714285714285712</v>
      </c>
      <c r="N1799" s="464">
        <v>0</v>
      </c>
      <c r="O1799" s="50" t="s">
        <v>3114</v>
      </c>
      <c r="P1799" s="51">
        <f t="shared" si="73"/>
        <v>0</v>
      </c>
      <c r="Q1799" s="66" t="str" cm="1">
        <f t="array" aca="1" ref="Q1799" ca="1">IF(ISNUMBER(P1799),IF(P1799=100%,"CUMPLIDA",IF(AND(ISNUMBER(L1799),ISNUMBER(INDIRECT("FECHA_"&amp;$B1799,1))), IF(L1799&lt;=INDIRECT("FECHA_"&amp;$B1799,1),"INCUMPLIDA","PROCESO"), "VERIFICAR FECHA")),"SIN VALOR AVANCE")</f>
        <v>PROCESO</v>
      </c>
    </row>
    <row r="1800" spans="1:17" ht="150.75">
      <c r="A1800" s="75" t="s">
        <v>1518</v>
      </c>
      <c r="B1800" s="61" t="s">
        <v>1793</v>
      </c>
      <c r="C1800" s="495" t="s">
        <v>3119</v>
      </c>
      <c r="D1800" s="495" t="s">
        <v>1795</v>
      </c>
      <c r="E1800" s="496" t="s">
        <v>3120</v>
      </c>
      <c r="F1800" s="496" t="s">
        <v>3121</v>
      </c>
      <c r="G1800" s="496" t="s">
        <v>3122</v>
      </c>
      <c r="H1800" s="50" t="s">
        <v>3123</v>
      </c>
      <c r="I1800" s="50" t="s">
        <v>3124</v>
      </c>
      <c r="J1800" s="69">
        <v>1</v>
      </c>
      <c r="K1800" s="65">
        <v>42461</v>
      </c>
      <c r="L1800" s="65">
        <v>42551</v>
      </c>
      <c r="M1800" s="211">
        <f t="shared" si="72"/>
        <v>12.857142857142858</v>
      </c>
      <c r="N1800" s="69">
        <v>1</v>
      </c>
      <c r="O1800" s="50" t="s">
        <v>3125</v>
      </c>
      <c r="P1800" s="51">
        <f t="shared" si="73"/>
        <v>1</v>
      </c>
      <c r="Q1800" s="66" t="str" cm="1">
        <f t="array" aca="1" ref="Q1800" ca="1">IF(ISNUMBER(P1800),IF(P1800=100%,"CUMPLIDA",IF(AND(ISNUMBER(L1800),ISNUMBER(INDIRECT("FECHA_"&amp;$B1800,1))), IF(L1800&lt;=INDIRECT("FECHA_"&amp;$B1800,1),"INCUMPLIDA","PROCESO"), "VERIFICAR FECHA")),"SIN VALOR AVANCE")</f>
        <v>CUMPLIDA</v>
      </c>
    </row>
    <row r="1801" spans="1:17" ht="150.75">
      <c r="A1801" s="75" t="s">
        <v>1518</v>
      </c>
      <c r="B1801" s="61" t="s">
        <v>1793</v>
      </c>
      <c r="C1801" s="495"/>
      <c r="D1801" s="495"/>
      <c r="E1801" s="496"/>
      <c r="F1801" s="496"/>
      <c r="G1801" s="496"/>
      <c r="H1801" s="50" t="s">
        <v>3126</v>
      </c>
      <c r="I1801" s="50" t="s">
        <v>3127</v>
      </c>
      <c r="J1801" s="64">
        <v>1</v>
      </c>
      <c r="K1801" s="65">
        <v>42461</v>
      </c>
      <c r="L1801" s="65">
        <v>42650</v>
      </c>
      <c r="M1801" s="211">
        <f t="shared" si="72"/>
        <v>27</v>
      </c>
      <c r="N1801" s="64">
        <v>1</v>
      </c>
      <c r="O1801" s="50" t="s">
        <v>3128</v>
      </c>
      <c r="P1801" s="51">
        <f t="shared" si="73"/>
        <v>1</v>
      </c>
      <c r="Q1801" s="66" t="str" cm="1">
        <f t="array" aca="1" ref="Q1801" ca="1">IF(ISNUMBER(P1801),IF(P1801=100%,"CUMPLIDA",IF(AND(ISNUMBER(L1801),ISNUMBER(INDIRECT("FECHA_"&amp;$B1801,1))), IF(L1801&lt;=INDIRECT("FECHA_"&amp;$B1801,1),"INCUMPLIDA","PROCESO"), "VERIFICAR FECHA")),"SIN VALOR AVANCE")</f>
        <v>CUMPLIDA</v>
      </c>
    </row>
    <row r="1802" spans="1:17" ht="150.75">
      <c r="A1802" s="75" t="s">
        <v>1518</v>
      </c>
      <c r="B1802" s="61" t="s">
        <v>1793</v>
      </c>
      <c r="C1802" s="495"/>
      <c r="D1802" s="495"/>
      <c r="E1802" s="496"/>
      <c r="F1802" s="496"/>
      <c r="G1802" s="496"/>
      <c r="H1802" s="50" t="s">
        <v>3129</v>
      </c>
      <c r="I1802" s="50" t="s">
        <v>3130</v>
      </c>
      <c r="J1802" s="69">
        <v>1</v>
      </c>
      <c r="K1802" s="65">
        <v>42653</v>
      </c>
      <c r="L1802" s="65">
        <v>42661</v>
      </c>
      <c r="M1802" s="211">
        <f t="shared" si="72"/>
        <v>1.1428571428571428</v>
      </c>
      <c r="N1802" s="69">
        <v>1</v>
      </c>
      <c r="O1802" s="50" t="s">
        <v>3131</v>
      </c>
      <c r="P1802" s="51">
        <f t="shared" si="73"/>
        <v>1</v>
      </c>
      <c r="Q1802" s="66" t="str" cm="1">
        <f t="array" aca="1" ref="Q1802" ca="1">IF(ISNUMBER(P1802),IF(P1802=100%,"CUMPLIDA",IF(AND(ISNUMBER(L1802),ISNUMBER(INDIRECT("FECHA_"&amp;$B1802,1))), IF(L1802&lt;=INDIRECT("FECHA_"&amp;$B1802,1),"INCUMPLIDA","PROCESO"), "VERIFICAR FECHA")),"SIN VALOR AVANCE")</f>
        <v>CUMPLIDA</v>
      </c>
    </row>
    <row r="1803" spans="1:17" ht="165.75">
      <c r="A1803" s="75" t="s">
        <v>1518</v>
      </c>
      <c r="B1803" s="61" t="s">
        <v>1793</v>
      </c>
      <c r="C1803" s="495"/>
      <c r="D1803" s="495"/>
      <c r="E1803" s="496"/>
      <c r="F1803" s="496"/>
      <c r="G1803" s="496"/>
      <c r="H1803" s="50" t="s">
        <v>3132</v>
      </c>
      <c r="I1803" s="50" t="s">
        <v>3133</v>
      </c>
      <c r="J1803" s="64">
        <v>1</v>
      </c>
      <c r="K1803" s="65">
        <v>42662</v>
      </c>
      <c r="L1803" s="65">
        <v>42683</v>
      </c>
      <c r="M1803" s="211">
        <f t="shared" si="72"/>
        <v>3</v>
      </c>
      <c r="N1803" s="64">
        <v>1</v>
      </c>
      <c r="O1803" s="50" t="s">
        <v>3134</v>
      </c>
      <c r="P1803" s="51">
        <f t="shared" si="73"/>
        <v>1</v>
      </c>
      <c r="Q1803" s="66" t="str" cm="1">
        <f t="array" aca="1" ref="Q1803" ca="1">IF(ISNUMBER(P1803),IF(P1803=100%,"CUMPLIDA",IF(AND(ISNUMBER(L1803),ISNUMBER(INDIRECT("FECHA_"&amp;$B1803,1))), IF(L1803&lt;=INDIRECT("FECHA_"&amp;$B1803,1),"INCUMPLIDA","PROCESO"), "VERIFICAR FECHA")),"SIN VALOR AVANCE")</f>
        <v>CUMPLIDA</v>
      </c>
    </row>
    <row r="1804" spans="1:17" ht="180.75">
      <c r="A1804" s="75" t="s">
        <v>1518</v>
      </c>
      <c r="B1804" s="61" t="s">
        <v>1793</v>
      </c>
      <c r="C1804" s="495"/>
      <c r="D1804" s="495"/>
      <c r="E1804" s="496"/>
      <c r="F1804" s="496"/>
      <c r="G1804" s="496"/>
      <c r="H1804" s="50" t="s">
        <v>3135</v>
      </c>
      <c r="I1804" s="50" t="s">
        <v>3136</v>
      </c>
      <c r="J1804" s="64">
        <v>1</v>
      </c>
      <c r="K1804" s="65">
        <v>42684</v>
      </c>
      <c r="L1804" s="65">
        <v>42698</v>
      </c>
      <c r="M1804" s="211">
        <f t="shared" si="72"/>
        <v>2</v>
      </c>
      <c r="N1804" s="64">
        <v>1</v>
      </c>
      <c r="O1804" s="50" t="s">
        <v>3137</v>
      </c>
      <c r="P1804" s="51">
        <f t="shared" si="73"/>
        <v>1</v>
      </c>
      <c r="Q1804" s="66" t="str" cm="1">
        <f t="array" aca="1" ref="Q1804" ca="1">IF(ISNUMBER(P1804),IF(P1804=100%,"CUMPLIDA",IF(AND(ISNUMBER(L1804),ISNUMBER(INDIRECT("FECHA_"&amp;$B1804,1))), IF(L1804&lt;=INDIRECT("FECHA_"&amp;$B1804,1),"INCUMPLIDA","PROCESO"), "VERIFICAR FECHA")),"SIN VALOR AVANCE")</f>
        <v>CUMPLIDA</v>
      </c>
    </row>
    <row r="1805" spans="1:17" ht="150.75">
      <c r="A1805" s="75" t="s">
        <v>1518</v>
      </c>
      <c r="B1805" s="61" t="s">
        <v>1793</v>
      </c>
      <c r="C1805" s="495"/>
      <c r="D1805" s="495"/>
      <c r="E1805" s="496"/>
      <c r="F1805" s="496"/>
      <c r="G1805" s="496"/>
      <c r="H1805" s="50" t="s">
        <v>3138</v>
      </c>
      <c r="I1805" s="50" t="s">
        <v>3139</v>
      </c>
      <c r="J1805" s="64">
        <v>1</v>
      </c>
      <c r="K1805" s="65">
        <v>42699</v>
      </c>
      <c r="L1805" s="65">
        <v>42760</v>
      </c>
      <c r="M1805" s="211">
        <f t="shared" si="72"/>
        <v>8.7142857142857135</v>
      </c>
      <c r="N1805" s="64">
        <v>1</v>
      </c>
      <c r="O1805" s="50" t="s">
        <v>3140</v>
      </c>
      <c r="P1805" s="51">
        <f t="shared" si="73"/>
        <v>1</v>
      </c>
      <c r="Q1805" s="66" t="str" cm="1">
        <f t="array" aca="1" ref="Q1805" ca="1">IF(ISNUMBER(P1805),IF(P1805=100%,"CUMPLIDA",IF(AND(ISNUMBER(L1805),ISNUMBER(INDIRECT("FECHA_"&amp;$B1805,1))), IF(L1805&lt;=INDIRECT("FECHA_"&amp;$B1805,1),"INCUMPLIDA","PROCESO"), "VERIFICAR FECHA")),"SIN VALOR AVANCE")</f>
        <v>CUMPLIDA</v>
      </c>
    </row>
    <row r="1806" spans="1:17" ht="135.75">
      <c r="A1806" s="75" t="s">
        <v>1518</v>
      </c>
      <c r="B1806" s="61" t="s">
        <v>1793</v>
      </c>
      <c r="C1806" s="495"/>
      <c r="D1806" s="495"/>
      <c r="E1806" s="496"/>
      <c r="F1806" s="496"/>
      <c r="G1806" s="63" t="s">
        <v>3141</v>
      </c>
      <c r="H1806" s="50" t="s">
        <v>1799</v>
      </c>
      <c r="I1806" s="50" t="s">
        <v>753</v>
      </c>
      <c r="J1806" s="74">
        <v>1</v>
      </c>
      <c r="K1806" s="80">
        <v>45231</v>
      </c>
      <c r="L1806" s="80">
        <v>45504</v>
      </c>
      <c r="M1806" s="211">
        <f t="shared" si="72"/>
        <v>39</v>
      </c>
      <c r="N1806" s="69">
        <v>1</v>
      </c>
      <c r="O1806" s="83" t="s">
        <v>3142</v>
      </c>
      <c r="P1806" s="51">
        <f t="shared" si="73"/>
        <v>1</v>
      </c>
      <c r="Q1806" s="66" t="str" cm="1">
        <f t="array" aca="1" ref="Q1806" ca="1">IF(ISNUMBER(P1806),IF(P1806=100%,"CUMPLIDA",IF(AND(ISNUMBER(L1806),ISNUMBER(INDIRECT("FECHA_"&amp;$B1806,1))), IF(L1806&lt;=INDIRECT("FECHA_"&amp;$B1806,1),"INCUMPLIDA","PROCESO"), "VERIFICAR FECHA")),"SIN VALOR AVANCE")</f>
        <v>CUMPLIDA</v>
      </c>
    </row>
    <row r="1807" spans="1:17" ht="135.75">
      <c r="A1807" s="75" t="s">
        <v>1518</v>
      </c>
      <c r="B1807" s="61" t="s">
        <v>1793</v>
      </c>
      <c r="C1807" s="495"/>
      <c r="D1807" s="495"/>
      <c r="E1807" s="496"/>
      <c r="F1807" s="496"/>
      <c r="G1807" s="63" t="s">
        <v>3143</v>
      </c>
      <c r="H1807" s="50" t="s">
        <v>756</v>
      </c>
      <c r="I1807" s="50" t="s">
        <v>757</v>
      </c>
      <c r="J1807" s="74">
        <v>1</v>
      </c>
      <c r="K1807" s="80">
        <v>45231</v>
      </c>
      <c r="L1807" s="80">
        <v>45504</v>
      </c>
      <c r="M1807" s="211">
        <f t="shared" si="72"/>
        <v>39</v>
      </c>
      <c r="N1807" s="69">
        <v>1</v>
      </c>
      <c r="O1807" s="83" t="s">
        <v>3142</v>
      </c>
      <c r="P1807" s="51">
        <f t="shared" si="73"/>
        <v>1</v>
      </c>
      <c r="Q1807" s="66" t="str" cm="1">
        <f t="array" aca="1" ref="Q1807" ca="1">IF(ISNUMBER(P1807),IF(P1807=100%,"CUMPLIDA",IF(AND(ISNUMBER(L1807),ISNUMBER(INDIRECT("FECHA_"&amp;$B1807,1))), IF(L1807&lt;=INDIRECT("FECHA_"&amp;$B1807,1),"INCUMPLIDA","PROCESO"), "VERIFICAR FECHA")),"SIN VALOR AVANCE")</f>
        <v>CUMPLIDA</v>
      </c>
    </row>
    <row r="1808" spans="1:17" ht="90.75">
      <c r="A1808" s="75" t="s">
        <v>1518</v>
      </c>
      <c r="B1808" s="61" t="s">
        <v>1793</v>
      </c>
      <c r="C1808" s="495"/>
      <c r="D1808" s="495"/>
      <c r="E1808" s="496"/>
      <c r="F1808" s="496"/>
      <c r="G1808" s="63" t="s">
        <v>950</v>
      </c>
      <c r="H1808" s="50" t="s">
        <v>760</v>
      </c>
      <c r="I1808" s="50" t="s">
        <v>761</v>
      </c>
      <c r="J1808" s="74">
        <v>1</v>
      </c>
      <c r="K1808" s="80">
        <v>45444</v>
      </c>
      <c r="L1808" s="80">
        <v>45747</v>
      </c>
      <c r="M1808" s="211">
        <f t="shared" si="72"/>
        <v>43.285714285714285</v>
      </c>
      <c r="N1808" s="74">
        <v>1</v>
      </c>
      <c r="O1808" s="50" t="s">
        <v>3144</v>
      </c>
      <c r="P1808" s="51">
        <f t="shared" si="73"/>
        <v>1</v>
      </c>
      <c r="Q1808" s="66" t="str" cm="1">
        <f t="array" aca="1" ref="Q1808" ca="1">IF(ISNUMBER(P1808),IF(P1808=100%,"CUMPLIDA",IF(AND(ISNUMBER(L1808),ISNUMBER(INDIRECT("FECHA_"&amp;$B1808,1))), IF(L1808&lt;=INDIRECT("FECHA_"&amp;$B1808,1),"INCUMPLIDA","PROCESO"), "VERIFICAR FECHA")),"SIN VALOR AVANCE")</f>
        <v>CUMPLIDA</v>
      </c>
    </row>
    <row r="1809" spans="1:17" ht="75.75">
      <c r="A1809" s="75" t="s">
        <v>1518</v>
      </c>
      <c r="B1809" s="61" t="s">
        <v>1793</v>
      </c>
      <c r="C1809" s="495"/>
      <c r="D1809" s="495"/>
      <c r="E1809" s="496"/>
      <c r="F1809" s="496"/>
      <c r="G1809" s="63" t="s">
        <v>804</v>
      </c>
      <c r="H1809" s="50" t="s">
        <v>804</v>
      </c>
      <c r="I1809" s="50" t="s">
        <v>805</v>
      </c>
      <c r="J1809" s="74">
        <v>1</v>
      </c>
      <c r="K1809" s="80">
        <v>45444</v>
      </c>
      <c r="L1809" s="80">
        <v>45747</v>
      </c>
      <c r="M1809" s="211">
        <f t="shared" si="72"/>
        <v>43.285714285714285</v>
      </c>
      <c r="N1809" s="74">
        <v>1</v>
      </c>
      <c r="O1809" s="50" t="s">
        <v>3145</v>
      </c>
      <c r="P1809" s="51">
        <f t="shared" si="73"/>
        <v>1</v>
      </c>
      <c r="Q1809" s="66" t="str" cm="1">
        <f t="array" aca="1" ref="Q1809" ca="1">IF(ISNUMBER(P1809),IF(P1809=100%,"CUMPLIDA",IF(AND(ISNUMBER(L1809),ISNUMBER(INDIRECT("FECHA_"&amp;$B1809,1))), IF(L1809&lt;=INDIRECT("FECHA_"&amp;$B1809,1),"INCUMPLIDA","PROCESO"), "VERIFICAR FECHA")),"SIN VALOR AVANCE")</f>
        <v>CUMPLIDA</v>
      </c>
    </row>
    <row r="1810" spans="1:17" ht="90.75">
      <c r="A1810" s="75" t="s">
        <v>1518</v>
      </c>
      <c r="B1810" s="61" t="s">
        <v>1793</v>
      </c>
      <c r="C1810" s="495"/>
      <c r="D1810" s="495"/>
      <c r="E1810" s="496"/>
      <c r="F1810" s="496"/>
      <c r="G1810" s="63" t="s">
        <v>769</v>
      </c>
      <c r="H1810" s="50" t="s">
        <v>769</v>
      </c>
      <c r="I1810" s="50" t="s">
        <v>770</v>
      </c>
      <c r="J1810" s="74">
        <v>1</v>
      </c>
      <c r="K1810" s="80">
        <v>45444</v>
      </c>
      <c r="L1810" s="80">
        <v>45747</v>
      </c>
      <c r="M1810" s="211">
        <f t="shared" si="72"/>
        <v>43.285714285714285</v>
      </c>
      <c r="N1810" s="74">
        <v>1</v>
      </c>
      <c r="O1810" s="50" t="s">
        <v>3144</v>
      </c>
      <c r="P1810" s="51">
        <f t="shared" si="73"/>
        <v>1</v>
      </c>
      <c r="Q1810" s="66" t="str" cm="1">
        <f t="array" aca="1" ref="Q1810" ca="1">IF(ISNUMBER(P1810),IF(P1810=100%,"CUMPLIDA",IF(AND(ISNUMBER(L1810),ISNUMBER(INDIRECT("FECHA_"&amp;$B1810,1))), IF(L1810&lt;=INDIRECT("FECHA_"&amp;$B1810,1),"INCUMPLIDA","PROCESO"), "VERIFICAR FECHA")),"SIN VALOR AVANCE")</f>
        <v>CUMPLIDA</v>
      </c>
    </row>
    <row r="1811" spans="1:17" ht="75.75">
      <c r="A1811" s="75" t="s">
        <v>1518</v>
      </c>
      <c r="B1811" s="61" t="s">
        <v>1793</v>
      </c>
      <c r="C1811" s="495"/>
      <c r="D1811" s="495"/>
      <c r="E1811" s="496"/>
      <c r="F1811" s="496"/>
      <c r="G1811" s="63" t="s">
        <v>371</v>
      </c>
      <c r="H1811" s="50" t="s">
        <v>371</v>
      </c>
      <c r="I1811" s="50" t="s">
        <v>771</v>
      </c>
      <c r="J1811" s="74">
        <v>1</v>
      </c>
      <c r="K1811" s="80">
        <v>45444</v>
      </c>
      <c r="L1811" s="80">
        <v>45747</v>
      </c>
      <c r="M1811" s="211">
        <f t="shared" si="72"/>
        <v>43.285714285714285</v>
      </c>
      <c r="N1811" s="74">
        <v>1</v>
      </c>
      <c r="O1811" s="50" t="s">
        <v>3145</v>
      </c>
      <c r="P1811" s="51">
        <f t="shared" si="73"/>
        <v>1</v>
      </c>
      <c r="Q1811" s="66" t="str" cm="1">
        <f t="array" aca="1" ref="Q1811" ca="1">IF(ISNUMBER(P1811),IF(P1811=100%,"CUMPLIDA",IF(AND(ISNUMBER(L1811),ISNUMBER(INDIRECT("FECHA_"&amp;$B1811,1))), IF(L1811&lt;=INDIRECT("FECHA_"&amp;$B1811,1),"INCUMPLIDA","PROCESO"), "VERIFICAR FECHA")),"SIN VALOR AVANCE")</f>
        <v>CUMPLIDA</v>
      </c>
    </row>
    <row r="1812" spans="1:17" ht="135.75">
      <c r="A1812" s="75" t="s">
        <v>1518</v>
      </c>
      <c r="B1812" s="61" t="s">
        <v>1793</v>
      </c>
      <c r="C1812" s="495"/>
      <c r="D1812" s="495"/>
      <c r="E1812" s="496"/>
      <c r="F1812" s="496"/>
      <c r="G1812" s="63" t="s">
        <v>772</v>
      </c>
      <c r="H1812" s="50" t="s">
        <v>772</v>
      </c>
      <c r="I1812" s="50" t="s">
        <v>773</v>
      </c>
      <c r="J1812" s="74">
        <v>1</v>
      </c>
      <c r="K1812" s="80">
        <v>45444</v>
      </c>
      <c r="L1812" s="80">
        <v>45747</v>
      </c>
      <c r="M1812" s="211">
        <f t="shared" ref="M1812:M1863" si="74">(L1812-K1812)/7</f>
        <v>43.285714285714285</v>
      </c>
      <c r="N1812" s="74">
        <v>1</v>
      </c>
      <c r="O1812" s="50" t="s">
        <v>3142</v>
      </c>
      <c r="P1812" s="51">
        <f t="shared" si="73"/>
        <v>1</v>
      </c>
      <c r="Q1812" s="66" t="str" cm="1">
        <f t="array" aca="1" ref="Q1812" ca="1">IF(ISNUMBER(P1812),IF(P1812=100%,"CUMPLIDA",IF(AND(ISNUMBER(L1812),ISNUMBER(INDIRECT("FECHA_"&amp;$B1812,1))), IF(L1812&lt;=INDIRECT("FECHA_"&amp;$B1812,1),"INCUMPLIDA","PROCESO"), "VERIFICAR FECHA")),"SIN VALOR AVANCE")</f>
        <v>CUMPLIDA</v>
      </c>
    </row>
    <row r="1813" spans="1:17" ht="150.75">
      <c r="A1813" s="75" t="s">
        <v>1518</v>
      </c>
      <c r="B1813" s="61" t="s">
        <v>1793</v>
      </c>
      <c r="C1813" s="495"/>
      <c r="D1813" s="495"/>
      <c r="E1813" s="496"/>
      <c r="F1813" s="496"/>
      <c r="G1813" s="63" t="s">
        <v>169</v>
      </c>
      <c r="H1813" s="50" t="s">
        <v>775</v>
      </c>
      <c r="I1813" s="50" t="s">
        <v>776</v>
      </c>
      <c r="J1813" s="74">
        <v>2</v>
      </c>
      <c r="K1813" s="80">
        <v>45748</v>
      </c>
      <c r="L1813" s="80">
        <v>46234</v>
      </c>
      <c r="M1813" s="211">
        <f t="shared" si="74"/>
        <v>69.428571428571431</v>
      </c>
      <c r="N1813" s="74">
        <v>2</v>
      </c>
      <c r="O1813" s="50" t="s">
        <v>3146</v>
      </c>
      <c r="P1813" s="314">
        <f t="shared" si="73"/>
        <v>1</v>
      </c>
      <c r="Q1813" s="66" t="str" cm="1">
        <f t="array" aca="1" ref="Q1813" ca="1">IF(ISNUMBER(P1813),IF(P1813=100%,"CUMPLIDA",IF(AND(ISNUMBER(L1813),ISNUMBER(INDIRECT("FECHA_"&amp;$B1813,1))), IF(L1813&lt;=INDIRECT("FECHA_"&amp;$B1813,1),"INCUMPLIDA","PROCESO"), "VERIFICAR FECHA")),"SIN VALOR AVANCE")</f>
        <v>CUMPLIDA</v>
      </c>
    </row>
    <row r="1814" spans="1:17" ht="90.75">
      <c r="A1814" s="75" t="s">
        <v>1518</v>
      </c>
      <c r="B1814" s="61" t="s">
        <v>1793</v>
      </c>
      <c r="C1814" s="495"/>
      <c r="D1814" s="495"/>
      <c r="E1814" s="496"/>
      <c r="F1814" s="496"/>
      <c r="G1814" s="63" t="s">
        <v>778</v>
      </c>
      <c r="H1814" s="50" t="s">
        <v>779</v>
      </c>
      <c r="I1814" s="50" t="s">
        <v>780</v>
      </c>
      <c r="J1814" s="74">
        <v>1</v>
      </c>
      <c r="K1814" s="80">
        <v>45748</v>
      </c>
      <c r="L1814" s="80">
        <v>46234</v>
      </c>
      <c r="M1814" s="211">
        <f t="shared" si="74"/>
        <v>69.428571428571431</v>
      </c>
      <c r="N1814" s="74">
        <v>0</v>
      </c>
      <c r="O1814" s="50" t="s">
        <v>3144</v>
      </c>
      <c r="P1814" s="51">
        <f t="shared" si="73"/>
        <v>0</v>
      </c>
      <c r="Q1814" s="66" t="str" cm="1">
        <f t="array" aca="1" ref="Q1814" ca="1">IF(ISNUMBER(P1814),IF(P1814=100%,"CUMPLIDA",IF(AND(ISNUMBER(L1814),ISNUMBER(INDIRECT("FECHA_"&amp;$B1814,1))), IF(L1814&lt;=INDIRECT("FECHA_"&amp;$B1814,1),"INCUMPLIDA","PROCESO"), "VERIFICAR FECHA")),"SIN VALOR AVANCE")</f>
        <v>PROCESO</v>
      </c>
    </row>
    <row r="1815" spans="1:17" ht="210.75">
      <c r="A1815" s="75" t="s">
        <v>1518</v>
      </c>
      <c r="B1815" s="61" t="s">
        <v>1793</v>
      </c>
      <c r="C1815" s="495"/>
      <c r="D1815" s="495"/>
      <c r="E1815" s="496"/>
      <c r="F1815" s="496"/>
      <c r="G1815" s="63" t="s">
        <v>781</v>
      </c>
      <c r="H1815" s="50" t="s">
        <v>782</v>
      </c>
      <c r="I1815" s="50" t="s">
        <v>813</v>
      </c>
      <c r="J1815" s="74">
        <v>2</v>
      </c>
      <c r="K1815" s="80">
        <v>45748</v>
      </c>
      <c r="L1815" s="80">
        <v>46234</v>
      </c>
      <c r="M1815" s="211">
        <f t="shared" si="74"/>
        <v>69.428571428571431</v>
      </c>
      <c r="N1815" s="74">
        <v>0</v>
      </c>
      <c r="O1815" s="50" t="s">
        <v>3147</v>
      </c>
      <c r="P1815" s="51">
        <f t="shared" si="73"/>
        <v>0</v>
      </c>
      <c r="Q1815" s="66" t="str" cm="1">
        <f t="array" aca="1" ref="Q1815" ca="1">IF(ISNUMBER(P1815),IF(P1815=100%,"CUMPLIDA",IF(AND(ISNUMBER(L1815),ISNUMBER(INDIRECT("FECHA_"&amp;$B1815,1))), IF(L1815&lt;=INDIRECT("FECHA_"&amp;$B1815,1),"INCUMPLIDA","PROCESO"), "VERIFICAR FECHA")),"SIN VALOR AVANCE")</f>
        <v>PROCESO</v>
      </c>
    </row>
    <row r="1816" spans="1:17" ht="150.75">
      <c r="A1816" s="75" t="s">
        <v>1518</v>
      </c>
      <c r="B1816" s="61" t="s">
        <v>1793</v>
      </c>
      <c r="C1816" s="495" t="s">
        <v>3148</v>
      </c>
      <c r="D1816" s="495" t="s">
        <v>1795</v>
      </c>
      <c r="E1816" s="496" t="s">
        <v>3149</v>
      </c>
      <c r="F1816" s="496" t="s">
        <v>3150</v>
      </c>
      <c r="G1816" s="63" t="s">
        <v>3151</v>
      </c>
      <c r="H1816" s="50" t="s">
        <v>1799</v>
      </c>
      <c r="I1816" s="50" t="s">
        <v>753</v>
      </c>
      <c r="J1816" s="74">
        <v>1</v>
      </c>
      <c r="K1816" s="80">
        <v>45231</v>
      </c>
      <c r="L1816" s="80">
        <v>45504</v>
      </c>
      <c r="M1816" s="211">
        <f t="shared" si="74"/>
        <v>39</v>
      </c>
      <c r="N1816" s="69">
        <v>1</v>
      </c>
      <c r="O1816" s="50" t="s">
        <v>3152</v>
      </c>
      <c r="P1816" s="51">
        <f t="shared" ref="P1816:P1847" si="75">N1816/J1816</f>
        <v>1</v>
      </c>
      <c r="Q1816" s="66" t="str" cm="1">
        <f t="array" aca="1" ref="Q1816" ca="1">IF(ISNUMBER(P1816),IF(P1816=100%,"CUMPLIDA",IF(AND(ISNUMBER(L1816),ISNUMBER(INDIRECT("FECHA_"&amp;$B1816,1))), IF(L1816&lt;=INDIRECT("FECHA_"&amp;$B1816,1),"INCUMPLIDA","PROCESO"), "VERIFICAR FECHA")),"SIN VALOR AVANCE")</f>
        <v>CUMPLIDA</v>
      </c>
    </row>
    <row r="1817" spans="1:17" ht="225.75">
      <c r="A1817" s="75" t="s">
        <v>1518</v>
      </c>
      <c r="B1817" s="61" t="s">
        <v>1793</v>
      </c>
      <c r="C1817" s="495"/>
      <c r="D1817" s="495"/>
      <c r="E1817" s="496"/>
      <c r="F1817" s="496"/>
      <c r="G1817" s="63" t="s">
        <v>3153</v>
      </c>
      <c r="H1817" s="50" t="s">
        <v>756</v>
      </c>
      <c r="I1817" s="50" t="s">
        <v>757</v>
      </c>
      <c r="J1817" s="74">
        <v>1</v>
      </c>
      <c r="K1817" s="80">
        <v>45231</v>
      </c>
      <c r="L1817" s="80">
        <v>45504</v>
      </c>
      <c r="M1817" s="211">
        <f t="shared" si="74"/>
        <v>39</v>
      </c>
      <c r="N1817" s="69">
        <v>1</v>
      </c>
      <c r="O1817" s="50" t="s">
        <v>3154</v>
      </c>
      <c r="P1817" s="51">
        <f t="shared" si="75"/>
        <v>1</v>
      </c>
      <c r="Q1817" s="66" t="str" cm="1">
        <f t="array" aca="1" ref="Q1817" ca="1">IF(ISNUMBER(P1817),IF(P1817=100%,"CUMPLIDA",IF(AND(ISNUMBER(L1817),ISNUMBER(INDIRECT("FECHA_"&amp;$B1817,1))), IF(L1817&lt;=INDIRECT("FECHA_"&amp;$B1817,1),"INCUMPLIDA","PROCESO"), "VERIFICAR FECHA")),"SIN VALOR AVANCE")</f>
        <v>CUMPLIDA</v>
      </c>
    </row>
    <row r="1818" spans="1:17" ht="90.75">
      <c r="A1818" s="75" t="s">
        <v>1518</v>
      </c>
      <c r="B1818" s="61" t="s">
        <v>1793</v>
      </c>
      <c r="C1818" s="495"/>
      <c r="D1818" s="495"/>
      <c r="E1818" s="496"/>
      <c r="F1818" s="496"/>
      <c r="G1818" s="63" t="s">
        <v>950</v>
      </c>
      <c r="H1818" s="50" t="s">
        <v>760</v>
      </c>
      <c r="I1818" s="50" t="s">
        <v>761</v>
      </c>
      <c r="J1818" s="74">
        <v>1</v>
      </c>
      <c r="K1818" s="80">
        <v>45444</v>
      </c>
      <c r="L1818" s="80">
        <v>45747</v>
      </c>
      <c r="M1818" s="211">
        <f t="shared" si="74"/>
        <v>43.285714285714285</v>
      </c>
      <c r="N1818" s="74">
        <v>1</v>
      </c>
      <c r="O1818" s="84" t="s">
        <v>3144</v>
      </c>
      <c r="P1818" s="51">
        <f t="shared" si="75"/>
        <v>1</v>
      </c>
      <c r="Q1818" s="66" t="str" cm="1">
        <f t="array" aca="1" ref="Q1818" ca="1">IF(ISNUMBER(P1818),IF(P1818=100%,"CUMPLIDA",IF(AND(ISNUMBER(L1818),ISNUMBER(INDIRECT("FECHA_"&amp;$B1818,1))), IF(L1818&lt;=INDIRECT("FECHA_"&amp;$B1818,1),"INCUMPLIDA","PROCESO"), "VERIFICAR FECHA")),"SIN VALOR AVANCE")</f>
        <v>CUMPLIDA</v>
      </c>
    </row>
    <row r="1819" spans="1:17" ht="75.75">
      <c r="A1819" s="75" t="s">
        <v>1518</v>
      </c>
      <c r="B1819" s="61" t="s">
        <v>1793</v>
      </c>
      <c r="C1819" s="495"/>
      <c r="D1819" s="495"/>
      <c r="E1819" s="496"/>
      <c r="F1819" s="496"/>
      <c r="G1819" s="63" t="s">
        <v>804</v>
      </c>
      <c r="H1819" s="50" t="s">
        <v>804</v>
      </c>
      <c r="I1819" s="50" t="s">
        <v>805</v>
      </c>
      <c r="J1819" s="74">
        <v>1</v>
      </c>
      <c r="K1819" s="80">
        <v>45444</v>
      </c>
      <c r="L1819" s="80">
        <v>45747</v>
      </c>
      <c r="M1819" s="211">
        <f t="shared" si="74"/>
        <v>43.285714285714285</v>
      </c>
      <c r="N1819" s="74">
        <v>1</v>
      </c>
      <c r="O1819" s="84" t="s">
        <v>3145</v>
      </c>
      <c r="P1819" s="51">
        <f t="shared" si="75"/>
        <v>1</v>
      </c>
      <c r="Q1819" s="66" t="str" cm="1">
        <f t="array" aca="1" ref="Q1819" ca="1">IF(ISNUMBER(P1819),IF(P1819=100%,"CUMPLIDA",IF(AND(ISNUMBER(L1819),ISNUMBER(INDIRECT("FECHA_"&amp;$B1819,1))), IF(L1819&lt;=INDIRECT("FECHA_"&amp;$B1819,1),"INCUMPLIDA","PROCESO"), "VERIFICAR FECHA")),"SIN VALOR AVANCE")</f>
        <v>CUMPLIDA</v>
      </c>
    </row>
    <row r="1820" spans="1:17" ht="90.75">
      <c r="A1820" s="75" t="s">
        <v>1518</v>
      </c>
      <c r="B1820" s="61" t="s">
        <v>1793</v>
      </c>
      <c r="C1820" s="495"/>
      <c r="D1820" s="495"/>
      <c r="E1820" s="496"/>
      <c r="F1820" s="496"/>
      <c r="G1820" s="63" t="s">
        <v>769</v>
      </c>
      <c r="H1820" s="50" t="s">
        <v>769</v>
      </c>
      <c r="I1820" s="50" t="s">
        <v>770</v>
      </c>
      <c r="J1820" s="74">
        <v>1</v>
      </c>
      <c r="K1820" s="80">
        <v>45444</v>
      </c>
      <c r="L1820" s="80">
        <v>45747</v>
      </c>
      <c r="M1820" s="211">
        <f t="shared" si="74"/>
        <v>43.285714285714285</v>
      </c>
      <c r="N1820" s="74">
        <v>1</v>
      </c>
      <c r="O1820" s="84" t="s">
        <v>3144</v>
      </c>
      <c r="P1820" s="51">
        <f t="shared" si="75"/>
        <v>1</v>
      </c>
      <c r="Q1820" s="66" t="str" cm="1">
        <f t="array" aca="1" ref="Q1820" ca="1">IF(ISNUMBER(P1820),IF(P1820=100%,"CUMPLIDA",IF(AND(ISNUMBER(L1820),ISNUMBER(INDIRECT("FECHA_"&amp;$B1820,1))), IF(L1820&lt;=INDIRECT("FECHA_"&amp;$B1820,1),"INCUMPLIDA","PROCESO"), "VERIFICAR FECHA")),"SIN VALOR AVANCE")</f>
        <v>CUMPLIDA</v>
      </c>
    </row>
    <row r="1821" spans="1:17" ht="75.75">
      <c r="A1821" s="75" t="s">
        <v>1518</v>
      </c>
      <c r="B1821" s="61" t="s">
        <v>1793</v>
      </c>
      <c r="C1821" s="495"/>
      <c r="D1821" s="495"/>
      <c r="E1821" s="496"/>
      <c r="F1821" s="496"/>
      <c r="G1821" s="63" t="s">
        <v>371</v>
      </c>
      <c r="H1821" s="50" t="s">
        <v>371</v>
      </c>
      <c r="I1821" s="50" t="s">
        <v>771</v>
      </c>
      <c r="J1821" s="74">
        <v>1</v>
      </c>
      <c r="K1821" s="80">
        <v>45444</v>
      </c>
      <c r="L1821" s="80">
        <v>45747</v>
      </c>
      <c r="M1821" s="211">
        <f t="shared" si="74"/>
        <v>43.285714285714285</v>
      </c>
      <c r="N1821" s="74">
        <v>1</v>
      </c>
      <c r="O1821" s="84" t="s">
        <v>3145</v>
      </c>
      <c r="P1821" s="51">
        <f t="shared" si="75"/>
        <v>1</v>
      </c>
      <c r="Q1821" s="66" t="str" cm="1">
        <f t="array" aca="1" ref="Q1821" ca="1">IF(ISNUMBER(P1821),IF(P1821=100%,"CUMPLIDA",IF(AND(ISNUMBER(L1821),ISNUMBER(INDIRECT("FECHA_"&amp;$B1821,1))), IF(L1821&lt;=INDIRECT("FECHA_"&amp;$B1821,1),"INCUMPLIDA","PROCESO"), "VERIFICAR FECHA")),"SIN VALOR AVANCE")</f>
        <v>CUMPLIDA</v>
      </c>
    </row>
    <row r="1822" spans="1:17" ht="135.75">
      <c r="A1822" s="75" t="s">
        <v>1518</v>
      </c>
      <c r="B1822" s="61" t="s">
        <v>1793</v>
      </c>
      <c r="C1822" s="495"/>
      <c r="D1822" s="495"/>
      <c r="E1822" s="496"/>
      <c r="F1822" s="496"/>
      <c r="G1822" s="63" t="s">
        <v>772</v>
      </c>
      <c r="H1822" s="50" t="s">
        <v>772</v>
      </c>
      <c r="I1822" s="50" t="s">
        <v>773</v>
      </c>
      <c r="J1822" s="74">
        <v>1</v>
      </c>
      <c r="K1822" s="80">
        <v>45444</v>
      </c>
      <c r="L1822" s="80">
        <v>45747</v>
      </c>
      <c r="M1822" s="211">
        <f t="shared" si="74"/>
        <v>43.285714285714285</v>
      </c>
      <c r="N1822" s="74">
        <v>1</v>
      </c>
      <c r="O1822" s="84" t="s">
        <v>3142</v>
      </c>
      <c r="P1822" s="51">
        <f t="shared" si="75"/>
        <v>1</v>
      </c>
      <c r="Q1822" s="66" t="str" cm="1">
        <f t="array" aca="1" ref="Q1822" ca="1">IF(ISNUMBER(P1822),IF(P1822=100%,"CUMPLIDA",IF(AND(ISNUMBER(L1822),ISNUMBER(INDIRECT("FECHA_"&amp;$B1822,1))), IF(L1822&lt;=INDIRECT("FECHA_"&amp;$B1822,1),"INCUMPLIDA","PROCESO"), "VERIFICAR FECHA")),"SIN VALOR AVANCE")</f>
        <v>CUMPLIDA</v>
      </c>
    </row>
    <row r="1823" spans="1:17" ht="165.75">
      <c r="A1823" s="75" t="s">
        <v>1518</v>
      </c>
      <c r="B1823" s="61" t="s">
        <v>1793</v>
      </c>
      <c r="C1823" s="495"/>
      <c r="D1823" s="495"/>
      <c r="E1823" s="496"/>
      <c r="F1823" s="496"/>
      <c r="G1823" s="63" t="s">
        <v>169</v>
      </c>
      <c r="H1823" s="50" t="s">
        <v>775</v>
      </c>
      <c r="I1823" s="50" t="s">
        <v>776</v>
      </c>
      <c r="J1823" s="74">
        <v>2</v>
      </c>
      <c r="K1823" s="80">
        <v>45748</v>
      </c>
      <c r="L1823" s="80">
        <v>46234</v>
      </c>
      <c r="M1823" s="211">
        <f t="shared" si="74"/>
        <v>69.428571428571431</v>
      </c>
      <c r="N1823" s="74">
        <v>2</v>
      </c>
      <c r="O1823" s="84" t="s">
        <v>3155</v>
      </c>
      <c r="P1823" s="314">
        <f t="shared" si="75"/>
        <v>1</v>
      </c>
      <c r="Q1823" s="66" t="str" cm="1">
        <f t="array" aca="1" ref="Q1823" ca="1">IF(ISNUMBER(P1823),IF(P1823=100%,"CUMPLIDA",IF(AND(ISNUMBER(L1823),ISNUMBER(INDIRECT("FECHA_"&amp;$B1823,1))), IF(L1823&lt;=INDIRECT("FECHA_"&amp;$B1823,1),"INCUMPLIDA","PROCESO"), "VERIFICAR FECHA")),"SIN VALOR AVANCE")</f>
        <v>CUMPLIDA</v>
      </c>
    </row>
    <row r="1824" spans="1:17" ht="90.75">
      <c r="A1824" s="75" t="s">
        <v>1518</v>
      </c>
      <c r="B1824" s="61" t="s">
        <v>1793</v>
      </c>
      <c r="C1824" s="495"/>
      <c r="D1824" s="495"/>
      <c r="E1824" s="496"/>
      <c r="F1824" s="496"/>
      <c r="G1824" s="63" t="s">
        <v>778</v>
      </c>
      <c r="H1824" s="50" t="s">
        <v>779</v>
      </c>
      <c r="I1824" s="50" t="s">
        <v>780</v>
      </c>
      <c r="J1824" s="74">
        <v>1</v>
      </c>
      <c r="K1824" s="80">
        <v>45748</v>
      </c>
      <c r="L1824" s="80">
        <v>46234</v>
      </c>
      <c r="M1824" s="211">
        <f t="shared" si="74"/>
        <v>69.428571428571431</v>
      </c>
      <c r="N1824" s="74">
        <v>0</v>
      </c>
      <c r="O1824" s="84" t="s">
        <v>3156</v>
      </c>
      <c r="P1824" s="51">
        <f t="shared" si="75"/>
        <v>0</v>
      </c>
      <c r="Q1824" s="66" t="str" cm="1">
        <f t="array" aca="1" ref="Q1824" ca="1">IF(ISNUMBER(P1824),IF(P1824=100%,"CUMPLIDA",IF(AND(ISNUMBER(L1824),ISNUMBER(INDIRECT("FECHA_"&amp;$B1824,1))), IF(L1824&lt;=INDIRECT("FECHA_"&amp;$B1824,1),"INCUMPLIDA","PROCESO"), "VERIFICAR FECHA")),"SIN VALOR AVANCE")</f>
        <v>PROCESO</v>
      </c>
    </row>
    <row r="1825" spans="1:17" ht="255.75">
      <c r="A1825" s="75" t="s">
        <v>1518</v>
      </c>
      <c r="B1825" s="61" t="s">
        <v>1793</v>
      </c>
      <c r="C1825" s="495"/>
      <c r="D1825" s="495"/>
      <c r="E1825" s="496"/>
      <c r="F1825" s="496"/>
      <c r="G1825" s="63" t="s">
        <v>781</v>
      </c>
      <c r="H1825" s="50" t="s">
        <v>782</v>
      </c>
      <c r="I1825" s="50" t="s">
        <v>813</v>
      </c>
      <c r="J1825" s="74">
        <v>2</v>
      </c>
      <c r="K1825" s="80">
        <v>45748</v>
      </c>
      <c r="L1825" s="80">
        <v>46234</v>
      </c>
      <c r="M1825" s="211">
        <f t="shared" si="74"/>
        <v>69.428571428571431</v>
      </c>
      <c r="N1825" s="74">
        <v>0</v>
      </c>
      <c r="O1825" s="84" t="s">
        <v>3157</v>
      </c>
      <c r="P1825" s="51">
        <f t="shared" si="75"/>
        <v>0</v>
      </c>
      <c r="Q1825" s="66" t="str" cm="1">
        <f t="array" aca="1" ref="Q1825" ca="1">IF(ISNUMBER(P1825),IF(P1825=100%,"CUMPLIDA",IF(AND(ISNUMBER(L1825),ISNUMBER(INDIRECT("FECHA_"&amp;$B1825,1))), IF(L1825&lt;=INDIRECT("FECHA_"&amp;$B1825,1),"INCUMPLIDA","PROCESO"), "VERIFICAR FECHA")),"SIN VALOR AVANCE")</f>
        <v>PROCESO</v>
      </c>
    </row>
    <row r="1826" spans="1:17" ht="135.75">
      <c r="A1826" s="75" t="s">
        <v>1518</v>
      </c>
      <c r="B1826" s="61" t="s">
        <v>1793</v>
      </c>
      <c r="C1826" s="495"/>
      <c r="D1826" s="495"/>
      <c r="E1826" s="496"/>
      <c r="F1826" s="496"/>
      <c r="G1826" s="63" t="s">
        <v>3158</v>
      </c>
      <c r="H1826" s="50" t="s">
        <v>3159</v>
      </c>
      <c r="I1826" s="50" t="s">
        <v>3160</v>
      </c>
      <c r="J1826" s="69">
        <v>1</v>
      </c>
      <c r="K1826" s="65">
        <v>42552</v>
      </c>
      <c r="L1826" s="65">
        <v>42916</v>
      </c>
      <c r="M1826" s="211">
        <f t="shared" si="74"/>
        <v>52</v>
      </c>
      <c r="N1826" s="74">
        <v>1</v>
      </c>
      <c r="O1826" s="50" t="s">
        <v>3161</v>
      </c>
      <c r="P1826" s="51">
        <f t="shared" si="75"/>
        <v>1</v>
      </c>
      <c r="Q1826" s="66" t="str" cm="1">
        <f t="array" aca="1" ref="Q1826" ca="1">IF(ISNUMBER(P1826),IF(P1826=100%,"CUMPLIDA",IF(AND(ISNUMBER(L1826),ISNUMBER(INDIRECT("FECHA_"&amp;$B1826,1))), IF(L1826&lt;=INDIRECT("FECHA_"&amp;$B1826,1),"INCUMPLIDA","PROCESO"), "VERIFICAR FECHA")),"SIN VALOR AVANCE")</f>
        <v>CUMPLIDA</v>
      </c>
    </row>
    <row r="1827" spans="1:17" ht="225">
      <c r="A1827" s="75" t="s">
        <v>1518</v>
      </c>
      <c r="B1827" s="61" t="s">
        <v>1793</v>
      </c>
      <c r="C1827" s="495"/>
      <c r="D1827" s="495"/>
      <c r="E1827" s="496"/>
      <c r="F1827" s="496"/>
      <c r="G1827" s="496" t="s">
        <v>3162</v>
      </c>
      <c r="H1827" s="50" t="s">
        <v>3163</v>
      </c>
      <c r="I1827" s="50" t="s">
        <v>3164</v>
      </c>
      <c r="J1827" s="69">
        <v>1</v>
      </c>
      <c r="K1827" s="65">
        <v>42558</v>
      </c>
      <c r="L1827" s="65">
        <v>42735</v>
      </c>
      <c r="M1827" s="211">
        <f t="shared" si="74"/>
        <v>25.285714285714285</v>
      </c>
      <c r="N1827" s="74">
        <v>1</v>
      </c>
      <c r="O1827" s="50" t="s">
        <v>3161</v>
      </c>
      <c r="P1827" s="51">
        <f t="shared" si="75"/>
        <v>1</v>
      </c>
      <c r="Q1827" s="66" t="str" cm="1">
        <f t="array" aca="1" ref="Q1827" ca="1">IF(ISNUMBER(P1827),IF(P1827=100%,"CUMPLIDA",IF(AND(ISNUMBER(L1827),ISNUMBER(INDIRECT("FECHA_"&amp;$B1827,1))), IF(L1827&lt;=INDIRECT("FECHA_"&amp;$B1827,1),"INCUMPLIDA","PROCESO"), "VERIFICAR FECHA")),"SIN VALOR AVANCE")</f>
        <v>CUMPLIDA</v>
      </c>
    </row>
    <row r="1828" spans="1:17" ht="135.75">
      <c r="A1828" s="75" t="s">
        <v>1518</v>
      </c>
      <c r="B1828" s="61" t="s">
        <v>1793</v>
      </c>
      <c r="C1828" s="495"/>
      <c r="D1828" s="495"/>
      <c r="E1828" s="496"/>
      <c r="F1828" s="496"/>
      <c r="G1828" s="496"/>
      <c r="H1828" s="50" t="s">
        <v>3165</v>
      </c>
      <c r="I1828" s="50" t="s">
        <v>3166</v>
      </c>
      <c r="J1828" s="69">
        <v>3</v>
      </c>
      <c r="K1828" s="65">
        <v>42835</v>
      </c>
      <c r="L1828" s="65">
        <v>43190</v>
      </c>
      <c r="M1828" s="211">
        <f t="shared" si="74"/>
        <v>50.714285714285715</v>
      </c>
      <c r="N1828" s="74">
        <v>3</v>
      </c>
      <c r="O1828" s="50" t="s">
        <v>3167</v>
      </c>
      <c r="P1828" s="51">
        <f t="shared" si="75"/>
        <v>1</v>
      </c>
      <c r="Q1828" s="66" t="str" cm="1">
        <f t="array" aca="1" ref="Q1828" ca="1">IF(ISNUMBER(P1828),IF(P1828=100%,"CUMPLIDA",IF(AND(ISNUMBER(L1828),ISNUMBER(INDIRECT("FECHA_"&amp;$B1828,1))), IF(L1828&lt;=INDIRECT("FECHA_"&amp;$B1828,1),"INCUMPLIDA","PROCESO"), "VERIFICAR FECHA")),"SIN VALOR AVANCE")</f>
        <v>CUMPLIDA</v>
      </c>
    </row>
    <row r="1829" spans="1:17" ht="165.75">
      <c r="A1829" s="75" t="s">
        <v>1518</v>
      </c>
      <c r="B1829" s="61" t="s">
        <v>1793</v>
      </c>
      <c r="C1829" s="495"/>
      <c r="D1829" s="495"/>
      <c r="E1829" s="496"/>
      <c r="F1829" s="496"/>
      <c r="G1829" s="496"/>
      <c r="H1829" s="50" t="s">
        <v>3168</v>
      </c>
      <c r="I1829" s="50" t="s">
        <v>3169</v>
      </c>
      <c r="J1829" s="69">
        <v>1</v>
      </c>
      <c r="K1829" s="65">
        <v>43465</v>
      </c>
      <c r="L1829" s="65">
        <v>43830</v>
      </c>
      <c r="M1829" s="211">
        <f t="shared" si="74"/>
        <v>52.142857142857146</v>
      </c>
      <c r="N1829" s="74">
        <v>1</v>
      </c>
      <c r="O1829" s="50" t="s">
        <v>3170</v>
      </c>
      <c r="P1829" s="51">
        <f t="shared" si="75"/>
        <v>1</v>
      </c>
      <c r="Q1829" s="66" t="str" cm="1">
        <f t="array" aca="1" ref="Q1829" ca="1">IF(ISNUMBER(P1829),IF(P1829=100%,"CUMPLIDA",IF(AND(ISNUMBER(L1829),ISNUMBER(INDIRECT("FECHA_"&amp;$B1829,1))), IF(L1829&lt;=INDIRECT("FECHA_"&amp;$B1829,1),"INCUMPLIDA","PROCESO"), "VERIFICAR FECHA")),"SIN VALOR AVANCE")</f>
        <v>CUMPLIDA</v>
      </c>
    </row>
    <row r="1830" spans="1:17" ht="150.75">
      <c r="A1830" s="75" t="s">
        <v>1518</v>
      </c>
      <c r="B1830" s="61" t="s">
        <v>1793</v>
      </c>
      <c r="C1830" s="495"/>
      <c r="D1830" s="495"/>
      <c r="E1830" s="496"/>
      <c r="F1830" s="496"/>
      <c r="G1830" s="496"/>
      <c r="H1830" s="50" t="s">
        <v>3171</v>
      </c>
      <c r="I1830" s="50" t="s">
        <v>3172</v>
      </c>
      <c r="J1830" s="69">
        <v>1</v>
      </c>
      <c r="K1830" s="65">
        <v>43831</v>
      </c>
      <c r="L1830" s="65">
        <v>43920</v>
      </c>
      <c r="M1830" s="211">
        <f t="shared" si="74"/>
        <v>12.714285714285714</v>
      </c>
      <c r="N1830" s="74">
        <v>1</v>
      </c>
      <c r="O1830" s="50" t="s">
        <v>3173</v>
      </c>
      <c r="P1830" s="51">
        <f t="shared" si="75"/>
        <v>1</v>
      </c>
      <c r="Q1830" s="66" t="str" cm="1">
        <f t="array" aca="1" ref="Q1830" ca="1">IF(ISNUMBER(P1830),IF(P1830=100%,"CUMPLIDA",IF(AND(ISNUMBER(L1830),ISNUMBER(INDIRECT("FECHA_"&amp;$B1830,1))), IF(L1830&lt;=INDIRECT("FECHA_"&amp;$B1830,1),"INCUMPLIDA","PROCESO"), "VERIFICAR FECHA")),"SIN VALOR AVANCE")</f>
        <v>CUMPLIDA</v>
      </c>
    </row>
    <row r="1831" spans="1:17" ht="165.75">
      <c r="A1831" s="75" t="s">
        <v>1518</v>
      </c>
      <c r="B1831" s="61" t="s">
        <v>1793</v>
      </c>
      <c r="C1831" s="495"/>
      <c r="D1831" s="495"/>
      <c r="E1831" s="496"/>
      <c r="F1831" s="496"/>
      <c r="G1831" s="496"/>
      <c r="H1831" s="50" t="s">
        <v>3174</v>
      </c>
      <c r="I1831" s="50" t="s">
        <v>3175</v>
      </c>
      <c r="J1831" s="69">
        <v>2</v>
      </c>
      <c r="K1831" s="65">
        <v>43922</v>
      </c>
      <c r="L1831" s="65">
        <v>44012</v>
      </c>
      <c r="M1831" s="211">
        <f t="shared" si="74"/>
        <v>12.857142857142858</v>
      </c>
      <c r="N1831" s="74">
        <v>2</v>
      </c>
      <c r="O1831" s="50" t="s">
        <v>3176</v>
      </c>
      <c r="P1831" s="51">
        <f t="shared" si="75"/>
        <v>1</v>
      </c>
      <c r="Q1831" s="66" t="str" cm="1">
        <f t="array" aca="1" ref="Q1831" ca="1">IF(ISNUMBER(P1831),IF(P1831=100%,"CUMPLIDA",IF(AND(ISNUMBER(L1831),ISNUMBER(INDIRECT("FECHA_"&amp;$B1831,1))), IF(L1831&lt;=INDIRECT("FECHA_"&amp;$B1831,1),"INCUMPLIDA","PROCESO"), "VERIFICAR FECHA")),"SIN VALOR AVANCE")</f>
        <v>CUMPLIDA</v>
      </c>
    </row>
    <row r="1832" spans="1:17" ht="180">
      <c r="A1832" s="75" t="s">
        <v>1518</v>
      </c>
      <c r="B1832" s="61" t="s">
        <v>1793</v>
      </c>
      <c r="C1832" s="495" t="s">
        <v>3177</v>
      </c>
      <c r="D1832" s="495" t="s">
        <v>3178</v>
      </c>
      <c r="E1832" s="496" t="s">
        <v>3179</v>
      </c>
      <c r="F1832" s="502" t="s">
        <v>3180</v>
      </c>
      <c r="G1832" s="63" t="s">
        <v>3181</v>
      </c>
      <c r="H1832" s="50" t="s">
        <v>3182</v>
      </c>
      <c r="I1832" s="50" t="s">
        <v>3183</v>
      </c>
      <c r="J1832" s="69">
        <v>3</v>
      </c>
      <c r="K1832" s="65">
        <v>42736</v>
      </c>
      <c r="L1832" s="65">
        <v>43100</v>
      </c>
      <c r="M1832" s="211">
        <f t="shared" si="74"/>
        <v>52</v>
      </c>
      <c r="N1832" s="74">
        <v>3</v>
      </c>
      <c r="O1832" s="50" t="s">
        <v>3184</v>
      </c>
      <c r="P1832" s="51">
        <f t="shared" si="75"/>
        <v>1</v>
      </c>
      <c r="Q1832" s="66" t="str" cm="1">
        <f t="array" aca="1" ref="Q1832" ca="1">IF(ISNUMBER(P1832),IF(P1832=100%,"CUMPLIDA",IF(AND(ISNUMBER(L1832),ISNUMBER(INDIRECT("FECHA_"&amp;$B1832,1))), IF(L1832&lt;=INDIRECT("FECHA_"&amp;$B1832,1),"INCUMPLIDA","PROCESO"), "VERIFICAR FECHA")),"SIN VALOR AVANCE")</f>
        <v>CUMPLIDA</v>
      </c>
    </row>
    <row r="1833" spans="1:17" ht="105.75">
      <c r="A1833" s="75" t="s">
        <v>1518</v>
      </c>
      <c r="B1833" s="61" t="s">
        <v>1793</v>
      </c>
      <c r="C1833" s="495"/>
      <c r="D1833" s="495"/>
      <c r="E1833" s="496"/>
      <c r="F1833" s="502"/>
      <c r="G1833" s="63" t="s">
        <v>3185</v>
      </c>
      <c r="H1833" s="50" t="s">
        <v>3186</v>
      </c>
      <c r="I1833" s="50" t="s">
        <v>3187</v>
      </c>
      <c r="J1833" s="69">
        <v>4</v>
      </c>
      <c r="K1833" s="65">
        <v>42736</v>
      </c>
      <c r="L1833" s="65">
        <v>43100</v>
      </c>
      <c r="M1833" s="211">
        <f t="shared" si="74"/>
        <v>52</v>
      </c>
      <c r="N1833" s="74">
        <v>4</v>
      </c>
      <c r="O1833" s="50" t="s">
        <v>3188</v>
      </c>
      <c r="P1833" s="51">
        <f t="shared" si="75"/>
        <v>1</v>
      </c>
      <c r="Q1833" s="66" t="str" cm="1">
        <f t="array" aca="1" ref="Q1833" ca="1">IF(ISNUMBER(P1833),IF(P1833=100%,"CUMPLIDA",IF(AND(ISNUMBER(L1833),ISNUMBER(INDIRECT("FECHA_"&amp;$B1833,1))), IF(L1833&lt;=INDIRECT("FECHA_"&amp;$B1833,1),"INCUMPLIDA","PROCESO"), "VERIFICAR FECHA")),"SIN VALOR AVANCE")</f>
        <v>CUMPLIDA</v>
      </c>
    </row>
    <row r="1834" spans="1:17" ht="210.75">
      <c r="A1834" s="75" t="s">
        <v>1518</v>
      </c>
      <c r="B1834" s="61" t="s">
        <v>1793</v>
      </c>
      <c r="C1834" s="495"/>
      <c r="D1834" s="495"/>
      <c r="E1834" s="496"/>
      <c r="F1834" s="502"/>
      <c r="G1834" s="496" t="s">
        <v>3189</v>
      </c>
      <c r="H1834" s="50" t="s">
        <v>3190</v>
      </c>
      <c r="I1834" s="50" t="s">
        <v>3191</v>
      </c>
      <c r="J1834" s="69">
        <v>2</v>
      </c>
      <c r="K1834" s="65">
        <v>42648</v>
      </c>
      <c r="L1834" s="65">
        <v>42930</v>
      </c>
      <c r="M1834" s="211">
        <f t="shared" si="74"/>
        <v>40.285714285714285</v>
      </c>
      <c r="N1834" s="74">
        <v>2</v>
      </c>
      <c r="O1834" s="50" t="s">
        <v>3192</v>
      </c>
      <c r="P1834" s="51">
        <f t="shared" si="75"/>
        <v>1</v>
      </c>
      <c r="Q1834" s="66" t="str" cm="1">
        <f t="array" aca="1" ref="Q1834" ca="1">IF(ISNUMBER(P1834),IF(P1834=100%,"CUMPLIDA",IF(AND(ISNUMBER(L1834),ISNUMBER(INDIRECT("FECHA_"&amp;$B1834,1))), IF(L1834&lt;=INDIRECT("FECHA_"&amp;$B1834,1),"INCUMPLIDA","PROCESO"), "VERIFICAR FECHA")),"SIN VALOR AVANCE")</f>
        <v>CUMPLIDA</v>
      </c>
    </row>
    <row r="1835" spans="1:17" ht="150.75">
      <c r="A1835" s="75" t="s">
        <v>1518</v>
      </c>
      <c r="B1835" s="61" t="s">
        <v>1793</v>
      </c>
      <c r="C1835" s="495"/>
      <c r="D1835" s="495"/>
      <c r="E1835" s="496"/>
      <c r="F1835" s="502"/>
      <c r="G1835" s="496"/>
      <c r="H1835" s="50" t="s">
        <v>3165</v>
      </c>
      <c r="I1835" s="50" t="s">
        <v>3166</v>
      </c>
      <c r="J1835" s="69">
        <v>3</v>
      </c>
      <c r="K1835" s="65">
        <v>42933</v>
      </c>
      <c r="L1835" s="65">
        <v>43220</v>
      </c>
      <c r="M1835" s="211">
        <f t="shared" si="74"/>
        <v>41</v>
      </c>
      <c r="N1835" s="74">
        <v>3</v>
      </c>
      <c r="O1835" s="50" t="s">
        <v>3193</v>
      </c>
      <c r="P1835" s="51">
        <f t="shared" si="75"/>
        <v>1</v>
      </c>
      <c r="Q1835" s="66" t="str" cm="1">
        <f t="array" aca="1" ref="Q1835" ca="1">IF(ISNUMBER(P1835),IF(P1835=100%,"CUMPLIDA",IF(AND(ISNUMBER(L1835),ISNUMBER(INDIRECT("FECHA_"&amp;$B1835,1))), IF(L1835&lt;=INDIRECT("FECHA_"&amp;$B1835,1),"INCUMPLIDA","PROCESO"), "VERIFICAR FECHA")),"SIN VALOR AVANCE")</f>
        <v>CUMPLIDA</v>
      </c>
    </row>
    <row r="1836" spans="1:17" ht="240.75">
      <c r="A1836" s="75" t="s">
        <v>1518</v>
      </c>
      <c r="B1836" s="61" t="s">
        <v>1793</v>
      </c>
      <c r="C1836" s="495"/>
      <c r="D1836" s="495"/>
      <c r="E1836" s="496"/>
      <c r="F1836" s="502"/>
      <c r="G1836" s="496"/>
      <c r="H1836" s="50" t="s">
        <v>3194</v>
      </c>
      <c r="I1836" s="50" t="s">
        <v>3195</v>
      </c>
      <c r="J1836" s="69">
        <v>2</v>
      </c>
      <c r="K1836" s="65">
        <v>44197</v>
      </c>
      <c r="L1836" s="65">
        <v>44409</v>
      </c>
      <c r="M1836" s="211">
        <f t="shared" si="74"/>
        <v>30.285714285714285</v>
      </c>
      <c r="N1836" s="74">
        <v>2</v>
      </c>
      <c r="O1836" s="50" t="s">
        <v>3196</v>
      </c>
      <c r="P1836" s="51">
        <f t="shared" si="75"/>
        <v>1</v>
      </c>
      <c r="Q1836" s="66" t="str" cm="1">
        <f t="array" aca="1" ref="Q1836" ca="1">IF(ISNUMBER(P1836),IF(P1836=100%,"CUMPLIDA",IF(AND(ISNUMBER(L1836),ISNUMBER(INDIRECT("FECHA_"&amp;$B1836,1))), IF(L1836&lt;=INDIRECT("FECHA_"&amp;$B1836,1),"INCUMPLIDA","PROCESO"), "VERIFICAR FECHA")),"SIN VALOR AVANCE")</f>
        <v>CUMPLIDA</v>
      </c>
    </row>
    <row r="1837" spans="1:17" ht="240.75">
      <c r="A1837" s="75" t="s">
        <v>1518</v>
      </c>
      <c r="B1837" s="61" t="s">
        <v>1793</v>
      </c>
      <c r="C1837" s="495"/>
      <c r="D1837" s="495"/>
      <c r="E1837" s="496"/>
      <c r="F1837" s="502"/>
      <c r="G1837" s="496"/>
      <c r="H1837" s="50" t="s">
        <v>3197</v>
      </c>
      <c r="I1837" s="50" t="s">
        <v>3198</v>
      </c>
      <c r="J1837" s="69">
        <v>2</v>
      </c>
      <c r="K1837" s="65">
        <v>44515</v>
      </c>
      <c r="L1837" s="65">
        <v>44881</v>
      </c>
      <c r="M1837" s="211">
        <f t="shared" si="74"/>
        <v>52.285714285714285</v>
      </c>
      <c r="N1837" s="74">
        <v>2</v>
      </c>
      <c r="O1837" s="50" t="s">
        <v>3196</v>
      </c>
      <c r="P1837" s="51">
        <f t="shared" si="75"/>
        <v>1</v>
      </c>
      <c r="Q1837" s="66" t="str" cm="1">
        <f t="array" aca="1" ref="Q1837" ca="1">IF(ISNUMBER(P1837),IF(P1837=100%,"CUMPLIDA",IF(AND(ISNUMBER(L1837),ISNUMBER(INDIRECT("FECHA_"&amp;$B1837,1))), IF(L1837&lt;=INDIRECT("FECHA_"&amp;$B1837,1),"INCUMPLIDA","PROCESO"), "VERIFICAR FECHA")),"SIN VALOR AVANCE")</f>
        <v>CUMPLIDA</v>
      </c>
    </row>
    <row r="1838" spans="1:17" ht="240.75">
      <c r="A1838" s="75" t="s">
        <v>1518</v>
      </c>
      <c r="B1838" s="61" t="s">
        <v>1793</v>
      </c>
      <c r="C1838" s="495"/>
      <c r="D1838" s="495"/>
      <c r="E1838" s="496"/>
      <c r="F1838" s="502"/>
      <c r="G1838" s="496"/>
      <c r="H1838" s="50" t="s">
        <v>3199</v>
      </c>
      <c r="I1838" s="50" t="s">
        <v>3200</v>
      </c>
      <c r="J1838" s="69">
        <v>2</v>
      </c>
      <c r="K1838" s="65">
        <v>44882</v>
      </c>
      <c r="L1838" s="65">
        <v>44937</v>
      </c>
      <c r="M1838" s="211">
        <f t="shared" si="74"/>
        <v>7.8571428571428568</v>
      </c>
      <c r="N1838" s="74">
        <v>2</v>
      </c>
      <c r="O1838" s="50" t="s">
        <v>3196</v>
      </c>
      <c r="P1838" s="51">
        <f t="shared" si="75"/>
        <v>1</v>
      </c>
      <c r="Q1838" s="66" t="str" cm="1">
        <f t="array" aca="1" ref="Q1838" ca="1">IF(ISNUMBER(P1838),IF(P1838=100%,"CUMPLIDA",IF(AND(ISNUMBER(L1838),ISNUMBER(INDIRECT("FECHA_"&amp;$B1838,1))), IF(L1838&lt;=INDIRECT("FECHA_"&amp;$B1838,1),"INCUMPLIDA","PROCESO"), "VERIFICAR FECHA")),"SIN VALOR AVANCE")</f>
        <v>CUMPLIDA</v>
      </c>
    </row>
    <row r="1839" spans="1:17" ht="165.75">
      <c r="A1839" s="75" t="s">
        <v>1518</v>
      </c>
      <c r="B1839" s="61" t="s">
        <v>1793</v>
      </c>
      <c r="C1839" s="495"/>
      <c r="D1839" s="495"/>
      <c r="E1839" s="496"/>
      <c r="F1839" s="502"/>
      <c r="G1839" s="496"/>
      <c r="H1839" s="50" t="s">
        <v>3201</v>
      </c>
      <c r="I1839" s="50" t="s">
        <v>3200</v>
      </c>
      <c r="J1839" s="69">
        <v>2</v>
      </c>
      <c r="K1839" s="65">
        <v>45444</v>
      </c>
      <c r="L1839" s="65">
        <v>45900</v>
      </c>
      <c r="M1839" s="211">
        <f t="shared" si="74"/>
        <v>65.142857142857139</v>
      </c>
      <c r="N1839" s="74">
        <v>2</v>
      </c>
      <c r="O1839" s="50" t="s">
        <v>3202</v>
      </c>
      <c r="P1839" s="51">
        <f t="shared" si="75"/>
        <v>1</v>
      </c>
      <c r="Q1839" s="66" t="str" cm="1">
        <f t="array" aca="1" ref="Q1839" ca="1">IF(ISNUMBER(P1839),IF(P1839=100%,"CUMPLIDA",IF(AND(ISNUMBER(L1839),ISNUMBER(INDIRECT("FECHA_"&amp;$B1839,1))), IF(L1839&lt;=INDIRECT("FECHA_"&amp;$B1839,1),"INCUMPLIDA","PROCESO"), "VERIFICAR FECHA")),"SIN VALOR AVANCE")</f>
        <v>CUMPLIDA</v>
      </c>
    </row>
    <row r="1840" spans="1:17" ht="120.75">
      <c r="A1840" s="75" t="s">
        <v>1518</v>
      </c>
      <c r="B1840" s="61" t="s">
        <v>1793</v>
      </c>
      <c r="C1840" s="495"/>
      <c r="D1840" s="495"/>
      <c r="E1840" s="496"/>
      <c r="F1840" s="502"/>
      <c r="G1840" s="496"/>
      <c r="H1840" s="50" t="s">
        <v>3203</v>
      </c>
      <c r="I1840" s="50" t="s">
        <v>3200</v>
      </c>
      <c r="J1840" s="69">
        <v>2</v>
      </c>
      <c r="K1840" s="65">
        <v>45901</v>
      </c>
      <c r="L1840" s="65">
        <v>46112</v>
      </c>
      <c r="M1840" s="211">
        <f t="shared" si="74"/>
        <v>30.142857142857142</v>
      </c>
      <c r="N1840" s="74">
        <v>0</v>
      </c>
      <c r="O1840" s="50" t="s">
        <v>3204</v>
      </c>
      <c r="P1840" s="51">
        <f t="shared" si="75"/>
        <v>0</v>
      </c>
      <c r="Q1840" s="66" t="str" cm="1">
        <f t="array" aca="1" ref="Q1840" ca="1">IF(ISNUMBER(P1840),IF(P1840=100%,"CUMPLIDA",IF(AND(ISNUMBER(L1840),ISNUMBER(INDIRECT("FECHA_"&amp;$B1840,1))), IF(L1840&lt;=INDIRECT("FECHA_"&amp;$B1840,1),"INCUMPLIDA","PROCESO"), "VERIFICAR FECHA")),"SIN VALOR AVANCE")</f>
        <v>PROCESO</v>
      </c>
    </row>
    <row r="1841" spans="1:17" ht="105.75">
      <c r="A1841" s="75" t="s">
        <v>1518</v>
      </c>
      <c r="B1841" s="61" t="s">
        <v>1793</v>
      </c>
      <c r="C1841" s="495" t="s">
        <v>3205</v>
      </c>
      <c r="D1841" s="495" t="s">
        <v>3206</v>
      </c>
      <c r="E1841" s="496" t="s">
        <v>3207</v>
      </c>
      <c r="F1841" s="496" t="s">
        <v>3208</v>
      </c>
      <c r="G1841" s="63" t="s">
        <v>3209</v>
      </c>
      <c r="H1841" s="50" t="s">
        <v>3210</v>
      </c>
      <c r="I1841" s="50" t="s">
        <v>3211</v>
      </c>
      <c r="J1841" s="69">
        <v>1</v>
      </c>
      <c r="K1841" s="65">
        <v>42491</v>
      </c>
      <c r="L1841" s="65">
        <v>42582</v>
      </c>
      <c r="M1841" s="211">
        <f t="shared" si="74"/>
        <v>13</v>
      </c>
      <c r="N1841" s="74">
        <v>1</v>
      </c>
      <c r="O1841" s="50" t="s">
        <v>3212</v>
      </c>
      <c r="P1841" s="51">
        <f t="shared" si="75"/>
        <v>1</v>
      </c>
      <c r="Q1841" s="66" t="str" cm="1">
        <f t="array" aca="1" ref="Q1841" ca="1">IF(ISNUMBER(P1841),IF(P1841=100%,"CUMPLIDA",IF(AND(ISNUMBER(L1841),ISNUMBER(INDIRECT("FECHA_"&amp;$B1841,1))), IF(L1841&lt;=INDIRECT("FECHA_"&amp;$B1841,1),"INCUMPLIDA","PROCESO"), "VERIFICAR FECHA")),"SIN VALOR AVANCE")</f>
        <v>CUMPLIDA</v>
      </c>
    </row>
    <row r="1842" spans="1:17" ht="135.75">
      <c r="A1842" s="75" t="s">
        <v>1518</v>
      </c>
      <c r="B1842" s="61" t="s">
        <v>1793</v>
      </c>
      <c r="C1842" s="495"/>
      <c r="D1842" s="495"/>
      <c r="E1842" s="496"/>
      <c r="F1842" s="496"/>
      <c r="G1842" s="63" t="s">
        <v>3213</v>
      </c>
      <c r="H1842" s="50" t="s">
        <v>1799</v>
      </c>
      <c r="I1842" s="50" t="s">
        <v>753</v>
      </c>
      <c r="J1842" s="74">
        <v>1</v>
      </c>
      <c r="K1842" s="80">
        <v>45231</v>
      </c>
      <c r="L1842" s="80">
        <v>45504</v>
      </c>
      <c r="M1842" s="211">
        <f t="shared" si="74"/>
        <v>39</v>
      </c>
      <c r="N1842" s="74">
        <v>1</v>
      </c>
      <c r="O1842" s="83" t="s">
        <v>3142</v>
      </c>
      <c r="P1842" s="51">
        <f t="shared" si="75"/>
        <v>1</v>
      </c>
      <c r="Q1842" s="66" t="str" cm="1">
        <f t="array" aca="1" ref="Q1842" ca="1">IF(ISNUMBER(P1842),IF(P1842=100%,"CUMPLIDA",IF(AND(ISNUMBER(L1842),ISNUMBER(INDIRECT("FECHA_"&amp;$B1842,1))), IF(L1842&lt;=INDIRECT("FECHA_"&amp;$B1842,1),"INCUMPLIDA","PROCESO"), "VERIFICAR FECHA")),"SIN VALOR AVANCE")</f>
        <v>CUMPLIDA</v>
      </c>
    </row>
    <row r="1843" spans="1:17" ht="135.75">
      <c r="A1843" s="75" t="s">
        <v>1518</v>
      </c>
      <c r="B1843" s="61" t="s">
        <v>1793</v>
      </c>
      <c r="C1843" s="495"/>
      <c r="D1843" s="495"/>
      <c r="E1843" s="496"/>
      <c r="F1843" s="496"/>
      <c r="G1843" s="63" t="s">
        <v>3143</v>
      </c>
      <c r="H1843" s="50" t="s">
        <v>756</v>
      </c>
      <c r="I1843" s="50" t="s">
        <v>757</v>
      </c>
      <c r="J1843" s="74">
        <v>1</v>
      </c>
      <c r="K1843" s="80">
        <v>45231</v>
      </c>
      <c r="L1843" s="80">
        <v>45504</v>
      </c>
      <c r="M1843" s="211">
        <f t="shared" si="74"/>
        <v>39</v>
      </c>
      <c r="N1843" s="74">
        <v>1</v>
      </c>
      <c r="O1843" s="83" t="s">
        <v>3142</v>
      </c>
      <c r="P1843" s="51">
        <f t="shared" si="75"/>
        <v>1</v>
      </c>
      <c r="Q1843" s="66" t="str" cm="1">
        <f t="array" aca="1" ref="Q1843" ca="1">IF(ISNUMBER(P1843),IF(P1843=100%,"CUMPLIDA",IF(AND(ISNUMBER(L1843),ISNUMBER(INDIRECT("FECHA_"&amp;$B1843,1))), IF(L1843&lt;=INDIRECT("FECHA_"&amp;$B1843,1),"INCUMPLIDA","PROCESO"), "VERIFICAR FECHA")),"SIN VALOR AVANCE")</f>
        <v>CUMPLIDA</v>
      </c>
    </row>
    <row r="1844" spans="1:17" ht="90.75">
      <c r="A1844" s="75" t="s">
        <v>1518</v>
      </c>
      <c r="B1844" s="61" t="s">
        <v>1793</v>
      </c>
      <c r="C1844" s="495"/>
      <c r="D1844" s="495"/>
      <c r="E1844" s="496"/>
      <c r="F1844" s="496"/>
      <c r="G1844" s="63" t="s">
        <v>950</v>
      </c>
      <c r="H1844" s="50" t="s">
        <v>760</v>
      </c>
      <c r="I1844" s="50" t="s">
        <v>761</v>
      </c>
      <c r="J1844" s="74">
        <v>1</v>
      </c>
      <c r="K1844" s="80">
        <v>45444</v>
      </c>
      <c r="L1844" s="80">
        <v>45747</v>
      </c>
      <c r="M1844" s="211">
        <f t="shared" si="74"/>
        <v>43.285714285714285</v>
      </c>
      <c r="N1844" s="74">
        <v>1</v>
      </c>
      <c r="O1844" s="83" t="s">
        <v>3144</v>
      </c>
      <c r="P1844" s="51">
        <f t="shared" si="75"/>
        <v>1</v>
      </c>
      <c r="Q1844" s="66" t="str" cm="1">
        <f t="array" aca="1" ref="Q1844" ca="1">IF(ISNUMBER(P1844),IF(P1844=100%,"CUMPLIDA",IF(AND(ISNUMBER(L1844),ISNUMBER(INDIRECT("FECHA_"&amp;$B1844,1))), IF(L1844&lt;=INDIRECT("FECHA_"&amp;$B1844,1),"INCUMPLIDA","PROCESO"), "VERIFICAR FECHA")),"SIN VALOR AVANCE")</f>
        <v>CUMPLIDA</v>
      </c>
    </row>
    <row r="1845" spans="1:17" ht="75.75">
      <c r="A1845" s="75" t="s">
        <v>1518</v>
      </c>
      <c r="B1845" s="61" t="s">
        <v>1793</v>
      </c>
      <c r="C1845" s="495"/>
      <c r="D1845" s="495"/>
      <c r="E1845" s="496"/>
      <c r="F1845" s="496"/>
      <c r="G1845" s="63" t="s">
        <v>804</v>
      </c>
      <c r="H1845" s="50" t="s">
        <v>804</v>
      </c>
      <c r="I1845" s="50" t="s">
        <v>805</v>
      </c>
      <c r="J1845" s="74">
        <v>1</v>
      </c>
      <c r="K1845" s="80">
        <v>45444</v>
      </c>
      <c r="L1845" s="80">
        <v>45747</v>
      </c>
      <c r="M1845" s="211">
        <f t="shared" si="74"/>
        <v>43.285714285714285</v>
      </c>
      <c r="N1845" s="74">
        <v>1</v>
      </c>
      <c r="O1845" s="83" t="s">
        <v>3145</v>
      </c>
      <c r="P1845" s="51">
        <f t="shared" si="75"/>
        <v>1</v>
      </c>
      <c r="Q1845" s="66" t="str" cm="1">
        <f t="array" aca="1" ref="Q1845" ca="1">IF(ISNUMBER(P1845),IF(P1845=100%,"CUMPLIDA",IF(AND(ISNUMBER(L1845),ISNUMBER(INDIRECT("FECHA_"&amp;$B1845,1))), IF(L1845&lt;=INDIRECT("FECHA_"&amp;$B1845,1),"INCUMPLIDA","PROCESO"), "VERIFICAR FECHA")),"SIN VALOR AVANCE")</f>
        <v>CUMPLIDA</v>
      </c>
    </row>
    <row r="1846" spans="1:17" ht="90.75">
      <c r="A1846" s="75" t="s">
        <v>1518</v>
      </c>
      <c r="B1846" s="61" t="s">
        <v>1793</v>
      </c>
      <c r="C1846" s="495"/>
      <c r="D1846" s="495"/>
      <c r="E1846" s="496"/>
      <c r="F1846" s="496"/>
      <c r="G1846" s="63" t="s">
        <v>769</v>
      </c>
      <c r="H1846" s="50" t="s">
        <v>769</v>
      </c>
      <c r="I1846" s="50" t="s">
        <v>770</v>
      </c>
      <c r="J1846" s="74">
        <v>1</v>
      </c>
      <c r="K1846" s="80">
        <v>45444</v>
      </c>
      <c r="L1846" s="80">
        <v>45747</v>
      </c>
      <c r="M1846" s="211">
        <f t="shared" si="74"/>
        <v>43.285714285714285</v>
      </c>
      <c r="N1846" s="74">
        <v>1</v>
      </c>
      <c r="O1846" s="83" t="s">
        <v>3144</v>
      </c>
      <c r="P1846" s="51">
        <f t="shared" si="75"/>
        <v>1</v>
      </c>
      <c r="Q1846" s="66" t="str" cm="1">
        <f t="array" aca="1" ref="Q1846" ca="1">IF(ISNUMBER(P1846),IF(P1846=100%,"CUMPLIDA",IF(AND(ISNUMBER(L1846),ISNUMBER(INDIRECT("FECHA_"&amp;$B1846,1))), IF(L1846&lt;=INDIRECT("FECHA_"&amp;$B1846,1),"INCUMPLIDA","PROCESO"), "VERIFICAR FECHA")),"SIN VALOR AVANCE")</f>
        <v>CUMPLIDA</v>
      </c>
    </row>
    <row r="1847" spans="1:17" ht="75.75">
      <c r="A1847" s="75" t="s">
        <v>1518</v>
      </c>
      <c r="B1847" s="61" t="s">
        <v>1793</v>
      </c>
      <c r="C1847" s="495"/>
      <c r="D1847" s="495"/>
      <c r="E1847" s="496"/>
      <c r="F1847" s="496"/>
      <c r="G1847" s="63" t="s">
        <v>371</v>
      </c>
      <c r="H1847" s="50" t="s">
        <v>371</v>
      </c>
      <c r="I1847" s="50" t="s">
        <v>771</v>
      </c>
      <c r="J1847" s="74">
        <v>1</v>
      </c>
      <c r="K1847" s="80">
        <v>45444</v>
      </c>
      <c r="L1847" s="80">
        <v>45747</v>
      </c>
      <c r="M1847" s="211">
        <f t="shared" si="74"/>
        <v>43.285714285714285</v>
      </c>
      <c r="N1847" s="74">
        <v>1</v>
      </c>
      <c r="O1847" s="83" t="s">
        <v>3145</v>
      </c>
      <c r="P1847" s="51">
        <f t="shared" si="75"/>
        <v>1</v>
      </c>
      <c r="Q1847" s="66" t="str" cm="1">
        <f t="array" aca="1" ref="Q1847" ca="1">IF(ISNUMBER(P1847),IF(P1847=100%,"CUMPLIDA",IF(AND(ISNUMBER(L1847),ISNUMBER(INDIRECT("FECHA_"&amp;$B1847,1))), IF(L1847&lt;=INDIRECT("FECHA_"&amp;$B1847,1),"INCUMPLIDA","PROCESO"), "VERIFICAR FECHA")),"SIN VALOR AVANCE")</f>
        <v>CUMPLIDA</v>
      </c>
    </row>
    <row r="1848" spans="1:17" ht="135.75">
      <c r="A1848" s="75" t="s">
        <v>1518</v>
      </c>
      <c r="B1848" s="61" t="s">
        <v>1793</v>
      </c>
      <c r="C1848" s="495"/>
      <c r="D1848" s="495"/>
      <c r="E1848" s="496"/>
      <c r="F1848" s="496"/>
      <c r="G1848" s="63" t="s">
        <v>772</v>
      </c>
      <c r="H1848" s="50" t="s">
        <v>772</v>
      </c>
      <c r="I1848" s="50" t="s">
        <v>773</v>
      </c>
      <c r="J1848" s="74">
        <v>1</v>
      </c>
      <c r="K1848" s="80">
        <v>45444</v>
      </c>
      <c r="L1848" s="80">
        <v>45747</v>
      </c>
      <c r="M1848" s="211">
        <f t="shared" si="74"/>
        <v>43.285714285714285</v>
      </c>
      <c r="N1848" s="74">
        <v>1</v>
      </c>
      <c r="O1848" s="83" t="s">
        <v>3142</v>
      </c>
      <c r="P1848" s="51">
        <f t="shared" ref="P1848:P1879" si="76">N1848/J1848</f>
        <v>1</v>
      </c>
      <c r="Q1848" s="66" t="str" cm="1">
        <f t="array" aca="1" ref="Q1848" ca="1">IF(ISNUMBER(P1848),IF(P1848=100%,"CUMPLIDA",IF(AND(ISNUMBER(L1848),ISNUMBER(INDIRECT("FECHA_"&amp;$B1848,1))), IF(L1848&lt;=INDIRECT("FECHA_"&amp;$B1848,1),"INCUMPLIDA","PROCESO"), "VERIFICAR FECHA")),"SIN VALOR AVANCE")</f>
        <v>CUMPLIDA</v>
      </c>
    </row>
    <row r="1849" spans="1:17" ht="165.75">
      <c r="A1849" s="75" t="s">
        <v>1518</v>
      </c>
      <c r="B1849" s="61" t="s">
        <v>1793</v>
      </c>
      <c r="C1849" s="495"/>
      <c r="D1849" s="495"/>
      <c r="E1849" s="496"/>
      <c r="F1849" s="496"/>
      <c r="G1849" s="63" t="s">
        <v>169</v>
      </c>
      <c r="H1849" s="50" t="s">
        <v>775</v>
      </c>
      <c r="I1849" s="50" t="s">
        <v>776</v>
      </c>
      <c r="J1849" s="74">
        <v>2</v>
      </c>
      <c r="K1849" s="80">
        <v>45748</v>
      </c>
      <c r="L1849" s="80">
        <v>46234</v>
      </c>
      <c r="M1849" s="211">
        <f t="shared" si="74"/>
        <v>69.428571428571431</v>
      </c>
      <c r="N1849" s="74">
        <v>2</v>
      </c>
      <c r="O1849" s="50" t="s">
        <v>3214</v>
      </c>
      <c r="P1849" s="314">
        <f t="shared" si="76"/>
        <v>1</v>
      </c>
      <c r="Q1849" s="66" t="str" cm="1">
        <f t="array" aca="1" ref="Q1849" ca="1">IF(ISNUMBER(P1849),IF(P1849=100%,"CUMPLIDA",IF(AND(ISNUMBER(L1849),ISNUMBER(INDIRECT("FECHA_"&amp;$B1849,1))), IF(L1849&lt;=INDIRECT("FECHA_"&amp;$B1849,1),"INCUMPLIDA","PROCESO"), "VERIFICAR FECHA")),"SIN VALOR AVANCE")</f>
        <v>CUMPLIDA</v>
      </c>
    </row>
    <row r="1850" spans="1:17" ht="90.75">
      <c r="A1850" s="75" t="s">
        <v>1518</v>
      </c>
      <c r="B1850" s="61" t="s">
        <v>1793</v>
      </c>
      <c r="C1850" s="495"/>
      <c r="D1850" s="495"/>
      <c r="E1850" s="496"/>
      <c r="F1850" s="496"/>
      <c r="G1850" s="63" t="s">
        <v>778</v>
      </c>
      <c r="H1850" s="50" t="s">
        <v>779</v>
      </c>
      <c r="I1850" s="50" t="s">
        <v>780</v>
      </c>
      <c r="J1850" s="74">
        <v>1</v>
      </c>
      <c r="K1850" s="80">
        <v>45748</v>
      </c>
      <c r="L1850" s="80">
        <v>46234</v>
      </c>
      <c r="M1850" s="211">
        <f t="shared" si="74"/>
        <v>69.428571428571431</v>
      </c>
      <c r="N1850" s="74">
        <v>0</v>
      </c>
      <c r="O1850" s="83" t="s">
        <v>3144</v>
      </c>
      <c r="P1850" s="51">
        <f t="shared" si="76"/>
        <v>0</v>
      </c>
      <c r="Q1850" s="66" t="str" cm="1">
        <f t="array" aca="1" ref="Q1850" ca="1">IF(ISNUMBER(P1850),IF(P1850=100%,"CUMPLIDA",IF(AND(ISNUMBER(L1850),ISNUMBER(INDIRECT("FECHA_"&amp;$B1850,1))), IF(L1850&lt;=INDIRECT("FECHA_"&amp;$B1850,1),"INCUMPLIDA","PROCESO"), "VERIFICAR FECHA")),"SIN VALOR AVANCE")</f>
        <v>PROCESO</v>
      </c>
    </row>
    <row r="1851" spans="1:17" ht="225.75">
      <c r="A1851" s="75" t="s">
        <v>1518</v>
      </c>
      <c r="B1851" s="61" t="s">
        <v>1793</v>
      </c>
      <c r="C1851" s="495"/>
      <c r="D1851" s="495"/>
      <c r="E1851" s="496"/>
      <c r="F1851" s="496"/>
      <c r="G1851" s="63" t="s">
        <v>781</v>
      </c>
      <c r="H1851" s="50" t="s">
        <v>782</v>
      </c>
      <c r="I1851" s="50" t="s">
        <v>813</v>
      </c>
      <c r="J1851" s="74">
        <v>2</v>
      </c>
      <c r="K1851" s="80">
        <v>45748</v>
      </c>
      <c r="L1851" s="80">
        <v>46234</v>
      </c>
      <c r="M1851" s="211">
        <f t="shared" si="74"/>
        <v>69.428571428571431</v>
      </c>
      <c r="N1851" s="74">
        <v>0</v>
      </c>
      <c r="O1851" s="50" t="s">
        <v>3215</v>
      </c>
      <c r="P1851" s="51">
        <f t="shared" si="76"/>
        <v>0</v>
      </c>
      <c r="Q1851" s="66" t="str" cm="1">
        <f t="array" aca="1" ref="Q1851" ca="1">IF(ISNUMBER(P1851),IF(P1851=100%,"CUMPLIDA",IF(AND(ISNUMBER(L1851),ISNUMBER(INDIRECT("FECHA_"&amp;$B1851,1))), IF(L1851&lt;=INDIRECT("FECHA_"&amp;$B1851,1),"INCUMPLIDA","PROCESO"), "VERIFICAR FECHA")),"SIN VALOR AVANCE")</f>
        <v>PROCESO</v>
      </c>
    </row>
    <row r="1852" spans="1:17" ht="105.75">
      <c r="A1852" s="75" t="s">
        <v>1518</v>
      </c>
      <c r="B1852" s="61" t="s">
        <v>1793</v>
      </c>
      <c r="C1852" s="495"/>
      <c r="D1852" s="495"/>
      <c r="E1852" s="496"/>
      <c r="F1852" s="496"/>
      <c r="G1852" s="63" t="s">
        <v>3216</v>
      </c>
      <c r="H1852" s="50" t="s">
        <v>3217</v>
      </c>
      <c r="I1852" s="50" t="s">
        <v>858</v>
      </c>
      <c r="J1852" s="69">
        <v>5</v>
      </c>
      <c r="K1852" s="65">
        <v>42581</v>
      </c>
      <c r="L1852" s="65">
        <v>42735</v>
      </c>
      <c r="M1852" s="211">
        <f t="shared" si="74"/>
        <v>22</v>
      </c>
      <c r="N1852" s="74">
        <v>5</v>
      </c>
      <c r="O1852" s="50" t="s">
        <v>3218</v>
      </c>
      <c r="P1852" s="51">
        <f t="shared" si="76"/>
        <v>1</v>
      </c>
      <c r="Q1852" s="66" t="str" cm="1">
        <f t="array" aca="1" ref="Q1852" ca="1">IF(ISNUMBER(P1852),IF(P1852=100%,"CUMPLIDA",IF(AND(ISNUMBER(L1852),ISNUMBER(INDIRECT("FECHA_"&amp;$B1852,1))), IF(L1852&lt;=INDIRECT("FECHA_"&amp;$B1852,1),"INCUMPLIDA","PROCESO"), "VERIFICAR FECHA")),"SIN VALOR AVANCE")</f>
        <v>CUMPLIDA</v>
      </c>
    </row>
    <row r="1853" spans="1:17" ht="135.75">
      <c r="A1853" s="75" t="s">
        <v>1518</v>
      </c>
      <c r="B1853" s="61" t="s">
        <v>1793</v>
      </c>
      <c r="C1853" s="495" t="s">
        <v>3219</v>
      </c>
      <c r="D1853" s="495" t="s">
        <v>3220</v>
      </c>
      <c r="E1853" s="496" t="s">
        <v>3221</v>
      </c>
      <c r="F1853" s="496" t="s">
        <v>3222</v>
      </c>
      <c r="G1853" s="63" t="s">
        <v>3223</v>
      </c>
      <c r="H1853" s="50" t="s">
        <v>1799</v>
      </c>
      <c r="I1853" s="50" t="s">
        <v>753</v>
      </c>
      <c r="J1853" s="74">
        <v>1</v>
      </c>
      <c r="K1853" s="80">
        <v>45231</v>
      </c>
      <c r="L1853" s="80">
        <v>45504</v>
      </c>
      <c r="M1853" s="211">
        <f t="shared" si="74"/>
        <v>39</v>
      </c>
      <c r="N1853" s="74">
        <v>1</v>
      </c>
      <c r="O1853" s="83" t="s">
        <v>3142</v>
      </c>
      <c r="P1853" s="51">
        <f t="shared" si="76"/>
        <v>1</v>
      </c>
      <c r="Q1853" s="66" t="str" cm="1">
        <f t="array" aca="1" ref="Q1853" ca="1">IF(ISNUMBER(P1853),IF(P1853=100%,"CUMPLIDA",IF(AND(ISNUMBER(L1853),ISNUMBER(INDIRECT("FECHA_"&amp;$B1853,1))), IF(L1853&lt;=INDIRECT("FECHA_"&amp;$B1853,1),"INCUMPLIDA","PROCESO"), "VERIFICAR FECHA")),"SIN VALOR AVANCE")</f>
        <v>CUMPLIDA</v>
      </c>
    </row>
    <row r="1854" spans="1:17" ht="210.75">
      <c r="A1854" s="75" t="s">
        <v>1518</v>
      </c>
      <c r="B1854" s="61" t="s">
        <v>1793</v>
      </c>
      <c r="C1854" s="495"/>
      <c r="D1854" s="495"/>
      <c r="E1854" s="496"/>
      <c r="F1854" s="496"/>
      <c r="G1854" s="63" t="s">
        <v>3224</v>
      </c>
      <c r="H1854" s="50" t="s">
        <v>756</v>
      </c>
      <c r="I1854" s="50" t="s">
        <v>757</v>
      </c>
      <c r="J1854" s="74">
        <v>1</v>
      </c>
      <c r="K1854" s="80">
        <v>45231</v>
      </c>
      <c r="L1854" s="80">
        <v>45504</v>
      </c>
      <c r="M1854" s="211">
        <f t="shared" si="74"/>
        <v>39</v>
      </c>
      <c r="N1854" s="74">
        <v>1</v>
      </c>
      <c r="O1854" s="50" t="s">
        <v>3225</v>
      </c>
      <c r="P1854" s="51">
        <f t="shared" si="76"/>
        <v>1</v>
      </c>
      <c r="Q1854" s="66" t="str" cm="1">
        <f t="array" aca="1" ref="Q1854" ca="1">IF(ISNUMBER(P1854),IF(P1854=100%,"CUMPLIDA",IF(AND(ISNUMBER(L1854),ISNUMBER(INDIRECT("FECHA_"&amp;$B1854,1))), IF(L1854&lt;=INDIRECT("FECHA_"&amp;$B1854,1),"INCUMPLIDA","PROCESO"), "VERIFICAR FECHA")),"SIN VALOR AVANCE")</f>
        <v>CUMPLIDA</v>
      </c>
    </row>
    <row r="1855" spans="1:17" ht="150.75">
      <c r="A1855" s="75" t="s">
        <v>1518</v>
      </c>
      <c r="B1855" s="61" t="s">
        <v>1793</v>
      </c>
      <c r="C1855" s="495"/>
      <c r="D1855" s="495"/>
      <c r="E1855" s="496"/>
      <c r="F1855" s="496"/>
      <c r="G1855" s="63" t="s">
        <v>950</v>
      </c>
      <c r="H1855" s="50" t="s">
        <v>760</v>
      </c>
      <c r="I1855" s="50" t="s">
        <v>761</v>
      </c>
      <c r="J1855" s="74">
        <v>1</v>
      </c>
      <c r="K1855" s="80">
        <v>45323</v>
      </c>
      <c r="L1855" s="80">
        <v>45747</v>
      </c>
      <c r="M1855" s="211">
        <f t="shared" si="74"/>
        <v>60.571428571428569</v>
      </c>
      <c r="N1855" s="74">
        <v>1</v>
      </c>
      <c r="O1855" s="50" t="s">
        <v>3226</v>
      </c>
      <c r="P1855" s="51">
        <f t="shared" si="76"/>
        <v>1</v>
      </c>
      <c r="Q1855" s="66" t="str" cm="1">
        <f t="array" aca="1" ref="Q1855" ca="1">IF(ISNUMBER(P1855),IF(P1855=100%,"CUMPLIDA",IF(AND(ISNUMBER(L1855),ISNUMBER(INDIRECT("FECHA_"&amp;$B1855,1))), IF(L1855&lt;=INDIRECT("FECHA_"&amp;$B1855,1),"INCUMPLIDA","PROCESO"), "VERIFICAR FECHA")),"SIN VALOR AVANCE")</f>
        <v>CUMPLIDA</v>
      </c>
    </row>
    <row r="1856" spans="1:17" ht="75.75">
      <c r="A1856" s="75" t="s">
        <v>1518</v>
      </c>
      <c r="B1856" s="61" t="s">
        <v>1793</v>
      </c>
      <c r="C1856" s="495"/>
      <c r="D1856" s="495"/>
      <c r="E1856" s="496"/>
      <c r="F1856" s="496"/>
      <c r="G1856" s="63" t="s">
        <v>804</v>
      </c>
      <c r="H1856" s="50" t="s">
        <v>804</v>
      </c>
      <c r="I1856" s="50" t="s">
        <v>805</v>
      </c>
      <c r="J1856" s="74">
        <v>1</v>
      </c>
      <c r="K1856" s="80">
        <v>45323</v>
      </c>
      <c r="L1856" s="80">
        <v>45747</v>
      </c>
      <c r="M1856" s="211">
        <f t="shared" si="74"/>
        <v>60.571428571428569</v>
      </c>
      <c r="N1856" s="74">
        <v>1</v>
      </c>
      <c r="O1856" s="83" t="s">
        <v>3145</v>
      </c>
      <c r="P1856" s="51">
        <f t="shared" si="76"/>
        <v>1</v>
      </c>
      <c r="Q1856" s="66" t="str" cm="1">
        <f t="array" aca="1" ref="Q1856" ca="1">IF(ISNUMBER(P1856),IF(P1856=100%,"CUMPLIDA",IF(AND(ISNUMBER(L1856),ISNUMBER(INDIRECT("FECHA_"&amp;$B1856,1))), IF(L1856&lt;=INDIRECT("FECHA_"&amp;$B1856,1),"INCUMPLIDA","PROCESO"), "VERIFICAR FECHA")),"SIN VALOR AVANCE")</f>
        <v>CUMPLIDA</v>
      </c>
    </row>
    <row r="1857" spans="1:17" ht="75.75">
      <c r="A1857" s="75" t="s">
        <v>1518</v>
      </c>
      <c r="B1857" s="61" t="s">
        <v>1793</v>
      </c>
      <c r="C1857" s="495"/>
      <c r="D1857" s="495"/>
      <c r="E1857" s="496"/>
      <c r="F1857" s="496"/>
      <c r="G1857" s="63" t="s">
        <v>766</v>
      </c>
      <c r="H1857" s="50" t="s">
        <v>767</v>
      </c>
      <c r="I1857" s="50" t="s">
        <v>768</v>
      </c>
      <c r="J1857" s="74">
        <v>1</v>
      </c>
      <c r="K1857" s="80">
        <v>45231</v>
      </c>
      <c r="L1857" s="80">
        <v>45747</v>
      </c>
      <c r="M1857" s="211">
        <f t="shared" si="74"/>
        <v>73.714285714285708</v>
      </c>
      <c r="N1857" s="74">
        <v>1</v>
      </c>
      <c r="O1857" s="83" t="s">
        <v>3145</v>
      </c>
      <c r="P1857" s="51">
        <f t="shared" si="76"/>
        <v>1</v>
      </c>
      <c r="Q1857" s="66" t="str" cm="1">
        <f t="array" aca="1" ref="Q1857" ca="1">IF(ISNUMBER(P1857),IF(P1857=100%,"CUMPLIDA",IF(AND(ISNUMBER(L1857),ISNUMBER(INDIRECT("FECHA_"&amp;$B1857,1))), IF(L1857&lt;=INDIRECT("FECHA_"&amp;$B1857,1),"INCUMPLIDA","PROCESO"), "VERIFICAR FECHA")),"SIN VALOR AVANCE")</f>
        <v>CUMPLIDA</v>
      </c>
    </row>
    <row r="1858" spans="1:17" ht="150.75">
      <c r="A1858" s="75" t="s">
        <v>1518</v>
      </c>
      <c r="B1858" s="61" t="s">
        <v>1793</v>
      </c>
      <c r="C1858" s="495"/>
      <c r="D1858" s="495"/>
      <c r="E1858" s="496"/>
      <c r="F1858" s="496"/>
      <c r="G1858" s="63" t="s">
        <v>769</v>
      </c>
      <c r="H1858" s="50" t="s">
        <v>769</v>
      </c>
      <c r="I1858" s="50" t="s">
        <v>770</v>
      </c>
      <c r="J1858" s="74">
        <v>1</v>
      </c>
      <c r="K1858" s="80">
        <v>45323</v>
      </c>
      <c r="L1858" s="80">
        <v>45747</v>
      </c>
      <c r="M1858" s="211">
        <f t="shared" si="74"/>
        <v>60.571428571428569</v>
      </c>
      <c r="N1858" s="74">
        <v>1</v>
      </c>
      <c r="O1858" s="50" t="s">
        <v>3226</v>
      </c>
      <c r="P1858" s="51">
        <f t="shared" si="76"/>
        <v>1</v>
      </c>
      <c r="Q1858" s="66" t="str" cm="1">
        <f t="array" aca="1" ref="Q1858" ca="1">IF(ISNUMBER(P1858),IF(P1858=100%,"CUMPLIDA",IF(AND(ISNUMBER(L1858),ISNUMBER(INDIRECT("FECHA_"&amp;$B1858,1))), IF(L1858&lt;=INDIRECT("FECHA_"&amp;$B1858,1),"INCUMPLIDA","PROCESO"), "VERIFICAR FECHA")),"SIN VALOR AVANCE")</f>
        <v>CUMPLIDA</v>
      </c>
    </row>
    <row r="1859" spans="1:17" ht="75.75">
      <c r="A1859" s="75" t="s">
        <v>1518</v>
      </c>
      <c r="B1859" s="61" t="s">
        <v>1793</v>
      </c>
      <c r="C1859" s="495"/>
      <c r="D1859" s="495"/>
      <c r="E1859" s="496"/>
      <c r="F1859" s="496"/>
      <c r="G1859" s="63" t="s">
        <v>371</v>
      </c>
      <c r="H1859" s="50" t="s">
        <v>371</v>
      </c>
      <c r="I1859" s="50" t="s">
        <v>771</v>
      </c>
      <c r="J1859" s="74">
        <v>1</v>
      </c>
      <c r="K1859" s="80">
        <v>45231</v>
      </c>
      <c r="L1859" s="80">
        <v>45747</v>
      </c>
      <c r="M1859" s="211">
        <f t="shared" si="74"/>
        <v>73.714285714285708</v>
      </c>
      <c r="N1859" s="74">
        <v>1</v>
      </c>
      <c r="O1859" s="83" t="s">
        <v>3145</v>
      </c>
      <c r="P1859" s="51">
        <f t="shared" si="76"/>
        <v>1</v>
      </c>
      <c r="Q1859" s="66" t="str" cm="1">
        <f t="array" aca="1" ref="Q1859" ca="1">IF(ISNUMBER(P1859),IF(P1859=100%,"CUMPLIDA",IF(AND(ISNUMBER(L1859),ISNUMBER(INDIRECT("FECHA_"&amp;$B1859,1))), IF(L1859&lt;=INDIRECT("FECHA_"&amp;$B1859,1),"INCUMPLIDA","PROCESO"), "VERIFICAR FECHA")),"SIN VALOR AVANCE")</f>
        <v>CUMPLIDA</v>
      </c>
    </row>
    <row r="1860" spans="1:17" ht="255.75">
      <c r="A1860" s="75" t="s">
        <v>1518</v>
      </c>
      <c r="B1860" s="61" t="s">
        <v>1793</v>
      </c>
      <c r="C1860" s="495"/>
      <c r="D1860" s="495"/>
      <c r="E1860" s="496"/>
      <c r="F1860" s="496"/>
      <c r="G1860" s="63" t="s">
        <v>772</v>
      </c>
      <c r="H1860" s="50" t="s">
        <v>772</v>
      </c>
      <c r="I1860" s="50" t="s">
        <v>773</v>
      </c>
      <c r="J1860" s="74">
        <v>1</v>
      </c>
      <c r="K1860" s="80">
        <v>45231</v>
      </c>
      <c r="L1860" s="80">
        <v>45747</v>
      </c>
      <c r="M1860" s="211">
        <f t="shared" si="74"/>
        <v>73.714285714285708</v>
      </c>
      <c r="N1860" s="74">
        <v>1</v>
      </c>
      <c r="O1860" s="50" t="s">
        <v>3227</v>
      </c>
      <c r="P1860" s="51">
        <f t="shared" si="76"/>
        <v>1</v>
      </c>
      <c r="Q1860" s="66" t="str" cm="1">
        <f t="array" aca="1" ref="Q1860" ca="1">IF(ISNUMBER(P1860),IF(P1860=100%,"CUMPLIDA",IF(AND(ISNUMBER(L1860),ISNUMBER(INDIRECT("FECHA_"&amp;$B1860,1))), IF(L1860&lt;=INDIRECT("FECHA_"&amp;$B1860,1),"INCUMPLIDA","PROCESO"), "VERIFICAR FECHA")),"SIN VALOR AVANCE")</f>
        <v>CUMPLIDA</v>
      </c>
    </row>
    <row r="1861" spans="1:17" ht="135.75">
      <c r="A1861" s="75" t="s">
        <v>1518</v>
      </c>
      <c r="B1861" s="61" t="s">
        <v>1793</v>
      </c>
      <c r="C1861" s="495"/>
      <c r="D1861" s="495"/>
      <c r="E1861" s="496"/>
      <c r="F1861" s="496"/>
      <c r="G1861" s="63" t="s">
        <v>169</v>
      </c>
      <c r="H1861" s="50" t="s">
        <v>775</v>
      </c>
      <c r="I1861" s="50" t="s">
        <v>776</v>
      </c>
      <c r="J1861" s="74">
        <v>11</v>
      </c>
      <c r="K1861" s="80">
        <v>46113</v>
      </c>
      <c r="L1861" s="80">
        <v>47118</v>
      </c>
      <c r="M1861" s="211">
        <f t="shared" si="74"/>
        <v>143.57142857142858</v>
      </c>
      <c r="N1861" s="74">
        <v>0</v>
      </c>
      <c r="O1861" s="50" t="s">
        <v>3228</v>
      </c>
      <c r="P1861" s="51">
        <f t="shared" si="76"/>
        <v>0</v>
      </c>
      <c r="Q1861" s="66" t="str" cm="1">
        <f t="array" aca="1" ref="Q1861" ca="1">IF(ISNUMBER(P1861),IF(P1861=100%,"CUMPLIDA",IF(AND(ISNUMBER(L1861),ISNUMBER(INDIRECT("FECHA_"&amp;$B1861,1))), IF(L1861&lt;=INDIRECT("FECHA_"&amp;$B1861,1),"INCUMPLIDA","PROCESO"), "VERIFICAR FECHA")),"SIN VALOR AVANCE")</f>
        <v>PROCESO</v>
      </c>
    </row>
    <row r="1862" spans="1:17" ht="150.75">
      <c r="A1862" s="75" t="s">
        <v>1518</v>
      </c>
      <c r="B1862" s="61" t="s">
        <v>1793</v>
      </c>
      <c r="C1862" s="495"/>
      <c r="D1862" s="495"/>
      <c r="E1862" s="496"/>
      <c r="F1862" s="496"/>
      <c r="G1862" s="63" t="s">
        <v>778</v>
      </c>
      <c r="H1862" s="50" t="s">
        <v>779</v>
      </c>
      <c r="I1862" s="50" t="s">
        <v>780</v>
      </c>
      <c r="J1862" s="74">
        <v>1</v>
      </c>
      <c r="K1862" s="80">
        <v>46113</v>
      </c>
      <c r="L1862" s="80">
        <v>47118</v>
      </c>
      <c r="M1862" s="211">
        <f t="shared" si="74"/>
        <v>143.57142857142858</v>
      </c>
      <c r="N1862" s="74">
        <v>0</v>
      </c>
      <c r="O1862" s="50" t="s">
        <v>3226</v>
      </c>
      <c r="P1862" s="51">
        <f t="shared" si="76"/>
        <v>0</v>
      </c>
      <c r="Q1862" s="66" t="str" cm="1">
        <f t="array" aca="1" ref="Q1862" ca="1">IF(ISNUMBER(P1862),IF(P1862=100%,"CUMPLIDA",IF(AND(ISNUMBER(L1862),ISNUMBER(INDIRECT("FECHA_"&amp;$B1862,1))), IF(L1862&lt;=INDIRECT("FECHA_"&amp;$B1862,1),"INCUMPLIDA","PROCESO"), "VERIFICAR FECHA")),"SIN VALOR AVANCE")</f>
        <v>PROCESO</v>
      </c>
    </row>
    <row r="1863" spans="1:17" ht="285.75">
      <c r="A1863" s="75" t="s">
        <v>1518</v>
      </c>
      <c r="B1863" s="61" t="s">
        <v>1793</v>
      </c>
      <c r="C1863" s="495"/>
      <c r="D1863" s="495"/>
      <c r="E1863" s="496"/>
      <c r="F1863" s="496"/>
      <c r="G1863" s="63" t="s">
        <v>781</v>
      </c>
      <c r="H1863" s="50" t="s">
        <v>782</v>
      </c>
      <c r="I1863" s="50" t="s">
        <v>813</v>
      </c>
      <c r="J1863" s="74">
        <v>2</v>
      </c>
      <c r="K1863" s="80">
        <v>46113</v>
      </c>
      <c r="L1863" s="80">
        <v>47118</v>
      </c>
      <c r="M1863" s="211">
        <f t="shared" si="74"/>
        <v>143.57142857142858</v>
      </c>
      <c r="N1863" s="74">
        <v>0</v>
      </c>
      <c r="O1863" s="50" t="s">
        <v>3229</v>
      </c>
      <c r="P1863" s="51">
        <f t="shared" si="76"/>
        <v>0</v>
      </c>
      <c r="Q1863" s="66" t="str" cm="1">
        <f t="array" aca="1" ref="Q1863" ca="1">IF(ISNUMBER(P1863),IF(P1863=100%,"CUMPLIDA",IF(AND(ISNUMBER(L1863),ISNUMBER(INDIRECT("FECHA_"&amp;$B1863,1))), IF(L1863&lt;=INDIRECT("FECHA_"&amp;$B1863,1),"INCUMPLIDA","PROCESO"), "VERIFICAR FECHA")),"SIN VALOR AVANCE")</f>
        <v>PROCESO</v>
      </c>
    </row>
    <row r="1864" spans="1:17" ht="135.75">
      <c r="A1864" s="75" t="s">
        <v>1518</v>
      </c>
      <c r="B1864" s="61" t="s">
        <v>1793</v>
      </c>
      <c r="C1864" s="495"/>
      <c r="D1864" s="495"/>
      <c r="E1864" s="496"/>
      <c r="F1864" s="496"/>
      <c r="G1864" s="63" t="s">
        <v>3230</v>
      </c>
      <c r="H1864" s="50" t="s">
        <v>1799</v>
      </c>
      <c r="I1864" s="50" t="s">
        <v>753</v>
      </c>
      <c r="J1864" s="74">
        <v>1</v>
      </c>
      <c r="K1864" s="80">
        <v>45231</v>
      </c>
      <c r="L1864" s="80">
        <v>45504</v>
      </c>
      <c r="M1864" s="211">
        <f t="shared" ref="M1864:M1879" si="77">(L1864-K1864)/7</f>
        <v>39</v>
      </c>
      <c r="N1864" s="74">
        <v>1</v>
      </c>
      <c r="O1864" s="83" t="s">
        <v>3142</v>
      </c>
      <c r="P1864" s="51">
        <f t="shared" si="76"/>
        <v>1</v>
      </c>
      <c r="Q1864" s="66" t="str" cm="1">
        <f t="array" aca="1" ref="Q1864" ca="1">IF(ISNUMBER(P1864),IF(P1864=100%,"CUMPLIDA",IF(AND(ISNUMBER(L1864),ISNUMBER(INDIRECT("FECHA_"&amp;$B1864,1))), IF(L1864&lt;=INDIRECT("FECHA_"&amp;$B1864,1),"INCUMPLIDA","PROCESO"), "VERIFICAR FECHA")),"SIN VALOR AVANCE")</f>
        <v>CUMPLIDA</v>
      </c>
    </row>
    <row r="1865" spans="1:17" ht="210.75">
      <c r="A1865" s="75" t="s">
        <v>1518</v>
      </c>
      <c r="B1865" s="61" t="s">
        <v>1793</v>
      </c>
      <c r="C1865" s="495"/>
      <c r="D1865" s="495"/>
      <c r="E1865" s="496"/>
      <c r="F1865" s="496"/>
      <c r="G1865" s="63" t="s">
        <v>3231</v>
      </c>
      <c r="H1865" s="50" t="s">
        <v>756</v>
      </c>
      <c r="I1865" s="50" t="s">
        <v>757</v>
      </c>
      <c r="J1865" s="74">
        <v>1</v>
      </c>
      <c r="K1865" s="80">
        <v>45231</v>
      </c>
      <c r="L1865" s="80">
        <v>45504</v>
      </c>
      <c r="M1865" s="211">
        <f t="shared" si="77"/>
        <v>39</v>
      </c>
      <c r="N1865" s="74">
        <v>1</v>
      </c>
      <c r="O1865" s="50" t="s">
        <v>3232</v>
      </c>
      <c r="P1865" s="51">
        <f t="shared" si="76"/>
        <v>1</v>
      </c>
      <c r="Q1865" s="66" t="str" cm="1">
        <f t="array" aca="1" ref="Q1865" ca="1">IF(ISNUMBER(P1865),IF(P1865=100%,"CUMPLIDA",IF(AND(ISNUMBER(L1865),ISNUMBER(INDIRECT("FECHA_"&amp;$B1865,1))), IF(L1865&lt;=INDIRECT("FECHA_"&amp;$B1865,1),"INCUMPLIDA","PROCESO"), "VERIFICAR FECHA")),"SIN VALOR AVANCE")</f>
        <v>CUMPLIDA</v>
      </c>
    </row>
    <row r="1866" spans="1:17" ht="150.75">
      <c r="A1866" s="75" t="s">
        <v>1518</v>
      </c>
      <c r="B1866" s="61" t="s">
        <v>1793</v>
      </c>
      <c r="C1866" s="495"/>
      <c r="D1866" s="495"/>
      <c r="E1866" s="496"/>
      <c r="F1866" s="496"/>
      <c r="G1866" s="63" t="s">
        <v>950</v>
      </c>
      <c r="H1866" s="50" t="s">
        <v>760</v>
      </c>
      <c r="I1866" s="50" t="s">
        <v>761</v>
      </c>
      <c r="J1866" s="74">
        <v>1</v>
      </c>
      <c r="K1866" s="80">
        <v>45323</v>
      </c>
      <c r="L1866" s="80">
        <v>45747</v>
      </c>
      <c r="M1866" s="211">
        <f t="shared" si="77"/>
        <v>60.571428571428569</v>
      </c>
      <c r="N1866" s="74">
        <v>1</v>
      </c>
      <c r="O1866" s="50" t="s">
        <v>3226</v>
      </c>
      <c r="P1866" s="51">
        <f t="shared" si="76"/>
        <v>1</v>
      </c>
      <c r="Q1866" s="66" t="str" cm="1">
        <f t="array" aca="1" ref="Q1866" ca="1">IF(ISNUMBER(P1866),IF(P1866=100%,"CUMPLIDA",IF(AND(ISNUMBER(L1866),ISNUMBER(INDIRECT("FECHA_"&amp;$B1866,1))), IF(L1866&lt;=INDIRECT("FECHA_"&amp;$B1866,1),"INCUMPLIDA","PROCESO"), "VERIFICAR FECHA")),"SIN VALOR AVANCE")</f>
        <v>CUMPLIDA</v>
      </c>
    </row>
    <row r="1867" spans="1:17" ht="75.75">
      <c r="A1867" s="75" t="s">
        <v>1518</v>
      </c>
      <c r="B1867" s="61" t="s">
        <v>1793</v>
      </c>
      <c r="C1867" s="495"/>
      <c r="D1867" s="495"/>
      <c r="E1867" s="496"/>
      <c r="F1867" s="496"/>
      <c r="G1867" s="63" t="s">
        <v>804</v>
      </c>
      <c r="H1867" s="50" t="s">
        <v>804</v>
      </c>
      <c r="I1867" s="50" t="s">
        <v>805</v>
      </c>
      <c r="J1867" s="74">
        <v>1</v>
      </c>
      <c r="K1867" s="80">
        <v>45323</v>
      </c>
      <c r="L1867" s="80">
        <v>45747</v>
      </c>
      <c r="M1867" s="211">
        <f t="shared" si="77"/>
        <v>60.571428571428569</v>
      </c>
      <c r="N1867" s="74">
        <v>1</v>
      </c>
      <c r="O1867" s="83" t="s">
        <v>3145</v>
      </c>
      <c r="P1867" s="51">
        <f t="shared" si="76"/>
        <v>1</v>
      </c>
      <c r="Q1867" s="66" t="str" cm="1">
        <f t="array" aca="1" ref="Q1867" ca="1">IF(ISNUMBER(P1867),IF(P1867=100%,"CUMPLIDA",IF(AND(ISNUMBER(L1867),ISNUMBER(INDIRECT("FECHA_"&amp;$B1867,1))), IF(L1867&lt;=INDIRECT("FECHA_"&amp;$B1867,1),"INCUMPLIDA","PROCESO"), "VERIFICAR FECHA")),"SIN VALOR AVANCE")</f>
        <v>CUMPLIDA</v>
      </c>
    </row>
    <row r="1868" spans="1:17" ht="75.75">
      <c r="A1868" s="75" t="s">
        <v>1518</v>
      </c>
      <c r="B1868" s="61" t="s">
        <v>1793</v>
      </c>
      <c r="C1868" s="495"/>
      <c r="D1868" s="495"/>
      <c r="E1868" s="496"/>
      <c r="F1868" s="496"/>
      <c r="G1868" s="63" t="s">
        <v>766</v>
      </c>
      <c r="H1868" s="50" t="s">
        <v>767</v>
      </c>
      <c r="I1868" s="50" t="s">
        <v>3233</v>
      </c>
      <c r="J1868" s="74">
        <v>1</v>
      </c>
      <c r="K1868" s="80">
        <v>45231</v>
      </c>
      <c r="L1868" s="80">
        <v>45747</v>
      </c>
      <c r="M1868" s="211">
        <f t="shared" si="77"/>
        <v>73.714285714285708</v>
      </c>
      <c r="N1868" s="74">
        <v>1</v>
      </c>
      <c r="O1868" s="83" t="s">
        <v>3145</v>
      </c>
      <c r="P1868" s="51">
        <f t="shared" si="76"/>
        <v>1</v>
      </c>
      <c r="Q1868" s="66" t="str" cm="1">
        <f t="array" aca="1" ref="Q1868" ca="1">IF(ISNUMBER(P1868),IF(P1868=100%,"CUMPLIDA",IF(AND(ISNUMBER(L1868),ISNUMBER(INDIRECT("FECHA_"&amp;$B1868,1))), IF(L1868&lt;=INDIRECT("FECHA_"&amp;$B1868,1),"INCUMPLIDA","PROCESO"), "VERIFICAR FECHA")),"SIN VALOR AVANCE")</f>
        <v>CUMPLIDA</v>
      </c>
    </row>
    <row r="1869" spans="1:17" ht="150.75">
      <c r="A1869" s="75" t="s">
        <v>1518</v>
      </c>
      <c r="B1869" s="61" t="s">
        <v>1793</v>
      </c>
      <c r="C1869" s="495"/>
      <c r="D1869" s="495"/>
      <c r="E1869" s="496"/>
      <c r="F1869" s="496"/>
      <c r="G1869" s="63" t="s">
        <v>769</v>
      </c>
      <c r="H1869" s="50" t="s">
        <v>769</v>
      </c>
      <c r="I1869" s="50" t="s">
        <v>2344</v>
      </c>
      <c r="J1869" s="74">
        <v>1</v>
      </c>
      <c r="K1869" s="80">
        <v>45323</v>
      </c>
      <c r="L1869" s="80">
        <v>45747</v>
      </c>
      <c r="M1869" s="211">
        <f t="shared" si="77"/>
        <v>60.571428571428569</v>
      </c>
      <c r="N1869" s="74">
        <v>1</v>
      </c>
      <c r="O1869" s="50" t="s">
        <v>3226</v>
      </c>
      <c r="P1869" s="51">
        <f t="shared" si="76"/>
        <v>1</v>
      </c>
      <c r="Q1869" s="66" t="str" cm="1">
        <f t="array" aca="1" ref="Q1869" ca="1">IF(ISNUMBER(P1869),IF(P1869=100%,"CUMPLIDA",IF(AND(ISNUMBER(L1869),ISNUMBER(INDIRECT("FECHA_"&amp;$B1869,1))), IF(L1869&lt;=INDIRECT("FECHA_"&amp;$B1869,1),"INCUMPLIDA","PROCESO"), "VERIFICAR FECHA")),"SIN VALOR AVANCE")</f>
        <v>CUMPLIDA</v>
      </c>
    </row>
    <row r="1870" spans="1:17" ht="75.75">
      <c r="A1870" s="75" t="s">
        <v>1518</v>
      </c>
      <c r="B1870" s="61" t="s">
        <v>1793</v>
      </c>
      <c r="C1870" s="495"/>
      <c r="D1870" s="495"/>
      <c r="E1870" s="496"/>
      <c r="F1870" s="496"/>
      <c r="G1870" s="63" t="s">
        <v>371</v>
      </c>
      <c r="H1870" s="50" t="s">
        <v>371</v>
      </c>
      <c r="I1870" s="50" t="s">
        <v>771</v>
      </c>
      <c r="J1870" s="74">
        <v>1</v>
      </c>
      <c r="K1870" s="80">
        <v>45231</v>
      </c>
      <c r="L1870" s="80">
        <v>45747</v>
      </c>
      <c r="M1870" s="211">
        <f t="shared" si="77"/>
        <v>73.714285714285708</v>
      </c>
      <c r="N1870" s="74">
        <v>1</v>
      </c>
      <c r="O1870" s="83" t="s">
        <v>3145</v>
      </c>
      <c r="P1870" s="51">
        <f t="shared" si="76"/>
        <v>1</v>
      </c>
      <c r="Q1870" s="66" t="str" cm="1">
        <f t="array" aca="1" ref="Q1870" ca="1">IF(ISNUMBER(P1870),IF(P1870=100%,"CUMPLIDA",IF(AND(ISNUMBER(L1870),ISNUMBER(INDIRECT("FECHA_"&amp;$B1870,1))), IF(L1870&lt;=INDIRECT("FECHA_"&amp;$B1870,1),"INCUMPLIDA","PROCESO"), "VERIFICAR FECHA")),"SIN VALOR AVANCE")</f>
        <v>CUMPLIDA</v>
      </c>
    </row>
    <row r="1871" spans="1:17" ht="240.75">
      <c r="A1871" s="75" t="s">
        <v>1518</v>
      </c>
      <c r="B1871" s="61" t="s">
        <v>1793</v>
      </c>
      <c r="C1871" s="495"/>
      <c r="D1871" s="495"/>
      <c r="E1871" s="496"/>
      <c r="F1871" s="496"/>
      <c r="G1871" s="63" t="s">
        <v>772</v>
      </c>
      <c r="H1871" s="50" t="s">
        <v>772</v>
      </c>
      <c r="I1871" s="50" t="s">
        <v>773</v>
      </c>
      <c r="J1871" s="74">
        <v>1</v>
      </c>
      <c r="K1871" s="80">
        <v>45231</v>
      </c>
      <c r="L1871" s="80">
        <v>45747</v>
      </c>
      <c r="M1871" s="211">
        <f t="shared" si="77"/>
        <v>73.714285714285708</v>
      </c>
      <c r="N1871" s="74">
        <v>1</v>
      </c>
      <c r="O1871" s="50" t="s">
        <v>3234</v>
      </c>
      <c r="P1871" s="51">
        <f t="shared" si="76"/>
        <v>1</v>
      </c>
      <c r="Q1871" s="66" t="str" cm="1">
        <f t="array" aca="1" ref="Q1871" ca="1">IF(ISNUMBER(P1871),IF(P1871=100%,"CUMPLIDA",IF(AND(ISNUMBER(L1871),ISNUMBER(INDIRECT("FECHA_"&amp;$B1871,1))), IF(L1871&lt;=INDIRECT("FECHA_"&amp;$B1871,1),"INCUMPLIDA","PROCESO"), "VERIFICAR FECHA")),"SIN VALOR AVANCE")</f>
        <v>CUMPLIDA</v>
      </c>
    </row>
    <row r="1872" spans="1:17" ht="165.75">
      <c r="A1872" s="75" t="s">
        <v>1518</v>
      </c>
      <c r="B1872" s="61" t="s">
        <v>1793</v>
      </c>
      <c r="C1872" s="495"/>
      <c r="D1872" s="495"/>
      <c r="E1872" s="496"/>
      <c r="F1872" s="496"/>
      <c r="G1872" s="63" t="s">
        <v>169</v>
      </c>
      <c r="H1872" s="50" t="s">
        <v>775</v>
      </c>
      <c r="I1872" s="50" t="s">
        <v>776</v>
      </c>
      <c r="J1872" s="74">
        <v>3</v>
      </c>
      <c r="K1872" s="80">
        <v>46113</v>
      </c>
      <c r="L1872" s="80">
        <v>47118</v>
      </c>
      <c r="M1872" s="211">
        <f t="shared" si="77"/>
        <v>143.57142857142858</v>
      </c>
      <c r="N1872" s="74">
        <v>0</v>
      </c>
      <c r="O1872" s="50" t="s">
        <v>3235</v>
      </c>
      <c r="P1872" s="51">
        <f t="shared" si="76"/>
        <v>0</v>
      </c>
      <c r="Q1872" s="66" t="str" cm="1">
        <f t="array" aca="1" ref="Q1872" ca="1">IF(ISNUMBER(P1872),IF(P1872=100%,"CUMPLIDA",IF(AND(ISNUMBER(L1872),ISNUMBER(INDIRECT("FECHA_"&amp;$B1872,1))), IF(L1872&lt;=INDIRECT("FECHA_"&amp;$B1872,1),"INCUMPLIDA","PROCESO"), "VERIFICAR FECHA")),"SIN VALOR AVANCE")</f>
        <v>PROCESO</v>
      </c>
    </row>
    <row r="1873" spans="1:17" ht="150.75">
      <c r="A1873" s="75" t="s">
        <v>1518</v>
      </c>
      <c r="B1873" s="61" t="s">
        <v>1793</v>
      </c>
      <c r="C1873" s="495"/>
      <c r="D1873" s="495"/>
      <c r="E1873" s="496"/>
      <c r="F1873" s="496"/>
      <c r="G1873" s="63" t="s">
        <v>778</v>
      </c>
      <c r="H1873" s="50" t="s">
        <v>779</v>
      </c>
      <c r="I1873" s="50" t="s">
        <v>780</v>
      </c>
      <c r="J1873" s="74">
        <v>1</v>
      </c>
      <c r="K1873" s="80">
        <v>46113</v>
      </c>
      <c r="L1873" s="80">
        <v>47118</v>
      </c>
      <c r="M1873" s="211">
        <f t="shared" si="77"/>
        <v>143.57142857142858</v>
      </c>
      <c r="N1873" s="74">
        <v>0</v>
      </c>
      <c r="O1873" s="50" t="s">
        <v>3236</v>
      </c>
      <c r="P1873" s="51">
        <f t="shared" si="76"/>
        <v>0</v>
      </c>
      <c r="Q1873" s="66" t="str" cm="1">
        <f t="array" aca="1" ref="Q1873" ca="1">IF(ISNUMBER(P1873),IF(P1873=100%,"CUMPLIDA",IF(AND(ISNUMBER(L1873),ISNUMBER(INDIRECT("FECHA_"&amp;$B1873,1))), IF(L1873&lt;=INDIRECT("FECHA_"&amp;$B1873,1),"INCUMPLIDA","PROCESO"), "VERIFICAR FECHA")),"SIN VALOR AVANCE")</f>
        <v>PROCESO</v>
      </c>
    </row>
    <row r="1874" spans="1:17" ht="300.75">
      <c r="A1874" s="75" t="s">
        <v>1518</v>
      </c>
      <c r="B1874" s="61" t="s">
        <v>1793</v>
      </c>
      <c r="C1874" s="495"/>
      <c r="D1874" s="495"/>
      <c r="E1874" s="496"/>
      <c r="F1874" s="496"/>
      <c r="G1874" s="63" t="s">
        <v>781</v>
      </c>
      <c r="H1874" s="50" t="s">
        <v>782</v>
      </c>
      <c r="I1874" s="50" t="s">
        <v>813</v>
      </c>
      <c r="J1874" s="74">
        <v>2</v>
      </c>
      <c r="K1874" s="80">
        <v>46113</v>
      </c>
      <c r="L1874" s="80">
        <v>47118</v>
      </c>
      <c r="M1874" s="211">
        <f t="shared" si="77"/>
        <v>143.57142857142858</v>
      </c>
      <c r="N1874" s="74">
        <v>0</v>
      </c>
      <c r="O1874" s="50" t="s">
        <v>3237</v>
      </c>
      <c r="P1874" s="51">
        <f t="shared" si="76"/>
        <v>0</v>
      </c>
      <c r="Q1874" s="66" t="str" cm="1">
        <f t="array" aca="1" ref="Q1874" ca="1">IF(ISNUMBER(P1874),IF(P1874=100%,"CUMPLIDA",IF(AND(ISNUMBER(L1874),ISNUMBER(INDIRECT("FECHA_"&amp;$B1874,1))), IF(L1874&lt;=INDIRECT("FECHA_"&amp;$B1874,1),"INCUMPLIDA","PROCESO"), "VERIFICAR FECHA")),"SIN VALOR AVANCE")</f>
        <v>PROCESO</v>
      </c>
    </row>
    <row r="1875" spans="1:17" ht="120.75">
      <c r="A1875" s="75" t="s">
        <v>1518</v>
      </c>
      <c r="B1875" s="61" t="s">
        <v>1793</v>
      </c>
      <c r="C1875" s="495"/>
      <c r="D1875" s="495"/>
      <c r="E1875" s="496"/>
      <c r="F1875" s="496"/>
      <c r="G1875" s="63" t="s">
        <v>3238</v>
      </c>
      <c r="H1875" s="50" t="s">
        <v>3239</v>
      </c>
      <c r="I1875" s="50" t="s">
        <v>3240</v>
      </c>
      <c r="J1875" s="69">
        <v>1</v>
      </c>
      <c r="K1875" s="65">
        <v>42583</v>
      </c>
      <c r="L1875" s="65">
        <v>42825</v>
      </c>
      <c r="M1875" s="211">
        <f t="shared" si="77"/>
        <v>34.571428571428569</v>
      </c>
      <c r="N1875" s="74">
        <v>1</v>
      </c>
      <c r="O1875" s="50" t="s">
        <v>3241</v>
      </c>
      <c r="P1875" s="51">
        <f t="shared" si="76"/>
        <v>1</v>
      </c>
      <c r="Q1875" s="66" t="str" cm="1">
        <f t="array" aca="1" ref="Q1875" ca="1">IF(ISNUMBER(P1875),IF(P1875=100%,"CUMPLIDA",IF(AND(ISNUMBER(L1875),ISNUMBER(INDIRECT("FECHA_"&amp;$B1875,1))), IF(L1875&lt;=INDIRECT("FECHA_"&amp;$B1875,1),"INCUMPLIDA","PROCESO"), "VERIFICAR FECHA")),"SIN VALOR AVANCE")</f>
        <v>CUMPLIDA</v>
      </c>
    </row>
    <row r="1876" spans="1:17" ht="105.75">
      <c r="A1876" s="75" t="s">
        <v>1518</v>
      </c>
      <c r="B1876" s="61" t="s">
        <v>1793</v>
      </c>
      <c r="C1876" s="495"/>
      <c r="D1876" s="495"/>
      <c r="E1876" s="496"/>
      <c r="F1876" s="496"/>
      <c r="G1876" s="63" t="s">
        <v>3242</v>
      </c>
      <c r="H1876" s="50" t="s">
        <v>3243</v>
      </c>
      <c r="I1876" s="50" t="s">
        <v>143</v>
      </c>
      <c r="J1876" s="69">
        <v>5</v>
      </c>
      <c r="K1876" s="65">
        <v>42581</v>
      </c>
      <c r="L1876" s="65">
        <v>42735</v>
      </c>
      <c r="M1876" s="211">
        <f t="shared" si="77"/>
        <v>22</v>
      </c>
      <c r="N1876" s="74">
        <v>5</v>
      </c>
      <c r="O1876" s="50" t="s">
        <v>3244</v>
      </c>
      <c r="P1876" s="51">
        <f t="shared" si="76"/>
        <v>1</v>
      </c>
      <c r="Q1876" s="66" t="str" cm="1">
        <f t="array" aca="1" ref="Q1876" ca="1">IF(ISNUMBER(P1876),IF(P1876=100%,"CUMPLIDA",IF(AND(ISNUMBER(L1876),ISNUMBER(INDIRECT("FECHA_"&amp;$B1876,1))), IF(L1876&lt;=INDIRECT("FECHA_"&amp;$B1876,1),"INCUMPLIDA","PROCESO"), "VERIFICAR FECHA")),"SIN VALOR AVANCE")</f>
        <v>CUMPLIDA</v>
      </c>
    </row>
    <row r="1877" spans="1:17" ht="60.75">
      <c r="A1877" s="75" t="s">
        <v>1518</v>
      </c>
      <c r="B1877" s="61" t="s">
        <v>1793</v>
      </c>
      <c r="C1877" s="494" t="s">
        <v>1951</v>
      </c>
      <c r="D1877" s="494" t="s">
        <v>3245</v>
      </c>
      <c r="E1877" s="516" t="s">
        <v>3246</v>
      </c>
      <c r="F1877" s="496" t="s">
        <v>3247</v>
      </c>
      <c r="G1877" s="517" t="s">
        <v>3248</v>
      </c>
      <c r="H1877" s="54" t="s">
        <v>3249</v>
      </c>
      <c r="I1877" s="50" t="s">
        <v>3250</v>
      </c>
      <c r="J1877" s="69">
        <v>6</v>
      </c>
      <c r="K1877" s="55">
        <v>45292</v>
      </c>
      <c r="L1877" s="55">
        <v>45868</v>
      </c>
      <c r="M1877" s="211">
        <f t="shared" si="77"/>
        <v>82.285714285714292</v>
      </c>
      <c r="N1877" s="74">
        <v>6</v>
      </c>
      <c r="O1877" s="50" t="s">
        <v>3251</v>
      </c>
      <c r="P1877" s="51">
        <f t="shared" si="76"/>
        <v>1</v>
      </c>
      <c r="Q1877" s="66" t="str" cm="1">
        <f t="array" aca="1" ref="Q1877" ca="1">IF(ISNUMBER(P1877),IF(P1877=100%,"CUMPLIDA",IF(AND(ISNUMBER(L1877),ISNUMBER(INDIRECT("FECHA_"&amp;$B1877,1))), IF(L1877&lt;=INDIRECT("FECHA_"&amp;$B1877,1),"INCUMPLIDA","PROCESO"), "VERIFICAR FECHA")),"SIN VALOR AVANCE")</f>
        <v>CUMPLIDA</v>
      </c>
    </row>
    <row r="1878" spans="1:17" ht="75">
      <c r="A1878" s="75" t="s">
        <v>1518</v>
      </c>
      <c r="B1878" s="61" t="s">
        <v>1793</v>
      </c>
      <c r="C1878" s="494"/>
      <c r="D1878" s="494"/>
      <c r="E1878" s="516"/>
      <c r="F1878" s="496"/>
      <c r="G1878" s="496"/>
      <c r="H1878" s="54" t="s">
        <v>3252</v>
      </c>
      <c r="I1878" s="50" t="s">
        <v>3253</v>
      </c>
      <c r="J1878" s="69">
        <v>1</v>
      </c>
      <c r="K1878" s="55">
        <v>45292</v>
      </c>
      <c r="L1878" s="55">
        <v>45868</v>
      </c>
      <c r="M1878" s="211">
        <f t="shared" si="77"/>
        <v>82.285714285714292</v>
      </c>
      <c r="N1878" s="74">
        <v>1</v>
      </c>
      <c r="O1878" s="50" t="s">
        <v>3251</v>
      </c>
      <c r="P1878" s="51">
        <f t="shared" si="76"/>
        <v>1</v>
      </c>
      <c r="Q1878" s="66" t="str" cm="1">
        <f t="array" aca="1" ref="Q1878" ca="1">IF(ISNUMBER(P1878),IF(P1878=100%,"CUMPLIDA",IF(AND(ISNUMBER(L1878),ISNUMBER(INDIRECT("FECHA_"&amp;$B1878,1))), IF(L1878&lt;=INDIRECT("FECHA_"&amp;$B1878,1),"INCUMPLIDA","PROCESO"), "VERIFICAR FECHA")),"SIN VALOR AVANCE")</f>
        <v>CUMPLIDA</v>
      </c>
    </row>
    <row r="1879" spans="1:17" ht="196.5">
      <c r="A1879" s="75" t="s">
        <v>1518</v>
      </c>
      <c r="B1879" s="61" t="s">
        <v>1793</v>
      </c>
      <c r="C1879" s="494"/>
      <c r="D1879" s="495"/>
      <c r="E1879" s="496"/>
      <c r="F1879" s="496"/>
      <c r="G1879" s="53" t="s">
        <v>3254</v>
      </c>
      <c r="H1879" s="50" t="s">
        <v>3255</v>
      </c>
      <c r="I1879" s="50" t="s">
        <v>3256</v>
      </c>
      <c r="J1879" s="69">
        <v>1</v>
      </c>
      <c r="K1879" s="55">
        <v>45306</v>
      </c>
      <c r="L1879" s="55">
        <v>45565</v>
      </c>
      <c r="M1879" s="211">
        <f t="shared" si="77"/>
        <v>37</v>
      </c>
      <c r="N1879" s="74">
        <v>1</v>
      </c>
      <c r="O1879" s="50" t="s">
        <v>3257</v>
      </c>
      <c r="P1879" s="51">
        <f t="shared" si="76"/>
        <v>1</v>
      </c>
      <c r="Q1879" s="66" t="str" cm="1">
        <f t="array" aca="1" ref="Q1879" ca="1">IF(ISNUMBER(P1879),IF(P1879=100%,"CUMPLIDA",IF(AND(ISNUMBER(L1879),ISNUMBER(INDIRECT("FECHA_"&amp;$B1879,1))), IF(L1879&lt;=INDIRECT("FECHA_"&amp;$B1879,1),"INCUMPLIDA","PROCESO"), "VERIFICAR FECHA")),"SIN VALOR AVANCE")</f>
        <v>CUMPLIDA</v>
      </c>
    </row>
    <row r="1880" spans="1:17" ht="90">
      <c r="A1880" s="75" t="s">
        <v>1518</v>
      </c>
      <c r="B1880" s="61" t="s">
        <v>1793</v>
      </c>
      <c r="C1880" s="510" t="s">
        <v>1994</v>
      </c>
      <c r="D1880" s="510" t="s">
        <v>3258</v>
      </c>
      <c r="E1880" s="513" t="s">
        <v>3259</v>
      </c>
      <c r="F1880" s="513" t="s">
        <v>3260</v>
      </c>
      <c r="G1880" s="497" t="s">
        <v>3261</v>
      </c>
      <c r="H1880" s="53" t="s">
        <v>3262</v>
      </c>
      <c r="I1880" s="458" t="s">
        <v>282</v>
      </c>
      <c r="J1880" s="69">
        <v>1</v>
      </c>
      <c r="K1880" s="58">
        <v>46048</v>
      </c>
      <c r="L1880" s="58">
        <v>46081</v>
      </c>
      <c r="M1880" s="211">
        <f t="shared" ref="M1880:M1943" si="78">(L1880-K1880)/7</f>
        <v>4.7142857142857144</v>
      </c>
      <c r="N1880" s="464">
        <v>0</v>
      </c>
      <c r="O1880" s="89" t="s">
        <v>3263</v>
      </c>
      <c r="P1880" s="51">
        <f t="shared" ref="P1880:P1893" si="79">N1880/J1880</f>
        <v>0</v>
      </c>
      <c r="Q1880" s="66" t="str" cm="1">
        <f t="array" aca="1" ref="Q1880" ca="1">IF(ISNUMBER(P1880),IF(P1880=100%,"CUMPLIDA",IF(AND(ISNUMBER(L1880),ISNUMBER(INDIRECT("FECHA_"&amp;$B1880,1))), IF(L1880&lt;=INDIRECT("FECHA_"&amp;$B1880,1),"INCUMPLIDA","PROCESO"), "VERIFICAR FECHA")),"SIN VALOR AVANCE")</f>
        <v>PROCESO</v>
      </c>
    </row>
    <row r="1881" spans="1:17" ht="150">
      <c r="A1881" s="75" t="s">
        <v>1518</v>
      </c>
      <c r="B1881" s="61" t="s">
        <v>1793</v>
      </c>
      <c r="C1881" s="511"/>
      <c r="D1881" s="511" t="s">
        <v>3258</v>
      </c>
      <c r="E1881" s="514"/>
      <c r="F1881" s="514"/>
      <c r="G1881" s="498"/>
      <c r="H1881" s="53" t="s">
        <v>3264</v>
      </c>
      <c r="I1881" s="458" t="s">
        <v>3265</v>
      </c>
      <c r="J1881" s="69">
        <v>12</v>
      </c>
      <c r="K1881" s="58">
        <v>46052</v>
      </c>
      <c r="L1881" s="58">
        <v>46417</v>
      </c>
      <c r="M1881" s="211">
        <f t="shared" si="78"/>
        <v>52.142857142857146</v>
      </c>
      <c r="N1881" s="464">
        <v>0</v>
      </c>
      <c r="O1881" s="89" t="s">
        <v>3266</v>
      </c>
      <c r="P1881" s="51">
        <f t="shared" si="79"/>
        <v>0</v>
      </c>
      <c r="Q1881" s="66" t="str" cm="1">
        <f t="array" aca="1" ref="Q1881" ca="1">IF(ISNUMBER(P1881),IF(P1881=100%,"CUMPLIDA",IF(AND(ISNUMBER(L1881),ISNUMBER(INDIRECT("FECHA_"&amp;$B1881,1))), IF(L1881&lt;=INDIRECT("FECHA_"&amp;$B1881,1),"INCUMPLIDA","PROCESO"), "VERIFICAR FECHA")),"SIN VALOR AVANCE")</f>
        <v>PROCESO</v>
      </c>
    </row>
    <row r="1882" spans="1:17" ht="105.75">
      <c r="A1882" s="75" t="s">
        <v>1518</v>
      </c>
      <c r="B1882" s="61" t="s">
        <v>1793</v>
      </c>
      <c r="C1882" s="511"/>
      <c r="D1882" s="511" t="s">
        <v>3258</v>
      </c>
      <c r="E1882" s="514"/>
      <c r="F1882" s="514"/>
      <c r="G1882" s="497" t="s">
        <v>3267</v>
      </c>
      <c r="H1882" s="53" t="s">
        <v>3268</v>
      </c>
      <c r="I1882" s="458" t="s">
        <v>109</v>
      </c>
      <c r="J1882" s="69">
        <v>5</v>
      </c>
      <c r="K1882" s="58">
        <v>46052</v>
      </c>
      <c r="L1882" s="58">
        <v>47118</v>
      </c>
      <c r="M1882" s="211">
        <f t="shared" si="78"/>
        <v>152.28571428571428</v>
      </c>
      <c r="N1882" s="464">
        <v>0</v>
      </c>
      <c r="O1882" s="89" t="s">
        <v>1583</v>
      </c>
      <c r="P1882" s="51">
        <f t="shared" si="79"/>
        <v>0</v>
      </c>
      <c r="Q1882" s="66" t="str" cm="1">
        <f t="array" aca="1" ref="Q1882" ca="1">IF(ISNUMBER(P1882),IF(P1882=100%,"CUMPLIDA",IF(AND(ISNUMBER(L1882),ISNUMBER(INDIRECT("FECHA_"&amp;$B1882,1))), IF(L1882&lt;=INDIRECT("FECHA_"&amp;$B1882,1),"INCUMPLIDA","PROCESO"), "VERIFICAR FECHA")),"SIN VALOR AVANCE")</f>
        <v>PROCESO</v>
      </c>
    </row>
    <row r="1883" spans="1:17" ht="105.75">
      <c r="A1883" s="75" t="s">
        <v>1518</v>
      </c>
      <c r="B1883" s="61" t="s">
        <v>1793</v>
      </c>
      <c r="C1883" s="511"/>
      <c r="D1883" s="511" t="s">
        <v>3258</v>
      </c>
      <c r="E1883" s="514"/>
      <c r="F1883" s="514"/>
      <c r="G1883" s="498"/>
      <c r="H1883" s="53" t="s">
        <v>3269</v>
      </c>
      <c r="I1883" s="458" t="s">
        <v>3270</v>
      </c>
      <c r="J1883" s="69">
        <v>1</v>
      </c>
      <c r="K1883" s="58">
        <v>46052</v>
      </c>
      <c r="L1883" s="58">
        <v>47118</v>
      </c>
      <c r="M1883" s="211">
        <f t="shared" si="78"/>
        <v>152.28571428571428</v>
      </c>
      <c r="N1883" s="464">
        <v>0</v>
      </c>
      <c r="O1883" s="89" t="s">
        <v>3271</v>
      </c>
      <c r="P1883" s="51">
        <f t="shared" si="79"/>
        <v>0</v>
      </c>
      <c r="Q1883" s="66" t="str" cm="1">
        <f t="array" aca="1" ref="Q1883" ca="1">IF(ISNUMBER(P1883),IF(P1883=100%,"CUMPLIDA",IF(AND(ISNUMBER(L1883),ISNUMBER(INDIRECT("FECHA_"&amp;$B1883,1))), IF(L1883&lt;=INDIRECT("FECHA_"&amp;$B1883,1),"INCUMPLIDA","PROCESO"), "VERIFICAR FECHA")),"SIN VALOR AVANCE")</f>
        <v>PROCESO</v>
      </c>
    </row>
    <row r="1884" spans="1:17" ht="105.75">
      <c r="A1884" s="75" t="s">
        <v>1518</v>
      </c>
      <c r="B1884" s="61" t="s">
        <v>1793</v>
      </c>
      <c r="C1884" s="511"/>
      <c r="D1884" s="511" t="s">
        <v>3258</v>
      </c>
      <c r="E1884" s="514"/>
      <c r="F1884" s="514"/>
      <c r="G1884" s="497" t="s">
        <v>3272</v>
      </c>
      <c r="H1884" s="53" t="s">
        <v>3273</v>
      </c>
      <c r="I1884" s="458" t="s">
        <v>3274</v>
      </c>
      <c r="J1884" s="69">
        <v>1</v>
      </c>
      <c r="K1884" s="58">
        <v>46048</v>
      </c>
      <c r="L1884" s="58">
        <v>46081</v>
      </c>
      <c r="M1884" s="211">
        <f t="shared" si="78"/>
        <v>4.7142857142857144</v>
      </c>
      <c r="N1884" s="464">
        <v>0</v>
      </c>
      <c r="O1884" s="89" t="s">
        <v>3275</v>
      </c>
      <c r="P1884" s="51">
        <f t="shared" si="79"/>
        <v>0</v>
      </c>
      <c r="Q1884" s="66" t="str" cm="1">
        <f t="array" aca="1" ref="Q1884" ca="1">IF(ISNUMBER(P1884),IF(P1884=100%,"CUMPLIDA",IF(AND(ISNUMBER(L1884),ISNUMBER(INDIRECT("FECHA_"&amp;$B1884,1))), IF(L1884&lt;=INDIRECT("FECHA_"&amp;$B1884,1),"INCUMPLIDA","PROCESO"), "VERIFICAR FECHA")),"SIN VALOR AVANCE")</f>
        <v>PROCESO</v>
      </c>
    </row>
    <row r="1885" spans="1:17" ht="45.75">
      <c r="A1885" s="75" t="s">
        <v>1518</v>
      </c>
      <c r="B1885" s="61" t="s">
        <v>1793</v>
      </c>
      <c r="C1885" s="512"/>
      <c r="D1885" s="512" t="s">
        <v>3258</v>
      </c>
      <c r="E1885" s="515"/>
      <c r="F1885" s="515"/>
      <c r="G1885" s="498"/>
      <c r="H1885" s="53" t="s">
        <v>3276</v>
      </c>
      <c r="I1885" s="458" t="s">
        <v>3277</v>
      </c>
      <c r="J1885" s="69">
        <v>1</v>
      </c>
      <c r="K1885" s="58">
        <v>46052</v>
      </c>
      <c r="L1885" s="58">
        <v>46112</v>
      </c>
      <c r="M1885" s="211">
        <f t="shared" si="78"/>
        <v>8.5714285714285712</v>
      </c>
      <c r="N1885" s="464">
        <v>0</v>
      </c>
      <c r="O1885" s="89" t="s">
        <v>3278</v>
      </c>
      <c r="P1885" s="51">
        <f t="shared" si="79"/>
        <v>0</v>
      </c>
      <c r="Q1885" s="66" t="str" cm="1">
        <f t="array" aca="1" ref="Q1885" ca="1">IF(ISNUMBER(P1885),IF(P1885=100%,"CUMPLIDA",IF(AND(ISNUMBER(L1885),ISNUMBER(INDIRECT("FECHA_"&amp;$B1885,1))), IF(L1885&lt;=INDIRECT("FECHA_"&amp;$B1885,1),"INCUMPLIDA","PROCESO"), "VERIFICAR FECHA")),"SIN VALOR AVANCE")</f>
        <v>PROCESO</v>
      </c>
    </row>
    <row r="1886" spans="1:17" ht="90">
      <c r="A1886" s="75" t="s">
        <v>1518</v>
      </c>
      <c r="B1886" s="61" t="s">
        <v>1793</v>
      </c>
      <c r="C1886" s="576" t="s">
        <v>1994</v>
      </c>
      <c r="D1886" s="576" t="s">
        <v>3258</v>
      </c>
      <c r="E1886" s="513" t="s">
        <v>3279</v>
      </c>
      <c r="F1886" s="513" t="s">
        <v>3280</v>
      </c>
      <c r="G1886" s="497" t="s">
        <v>3261</v>
      </c>
      <c r="H1886" s="53" t="s">
        <v>3262</v>
      </c>
      <c r="I1886" s="458" t="s">
        <v>282</v>
      </c>
      <c r="J1886" s="69">
        <v>1</v>
      </c>
      <c r="K1886" s="58">
        <v>46048</v>
      </c>
      <c r="L1886" s="58">
        <v>46081</v>
      </c>
      <c r="M1886" s="211">
        <f t="shared" si="78"/>
        <v>4.7142857142857144</v>
      </c>
      <c r="N1886" s="464">
        <v>0</v>
      </c>
      <c r="O1886" s="89" t="s">
        <v>3263</v>
      </c>
      <c r="P1886" s="51">
        <f t="shared" si="79"/>
        <v>0</v>
      </c>
      <c r="Q1886" s="66" t="str" cm="1">
        <f t="array" aca="1" ref="Q1886" ca="1">IF(ISNUMBER(P1886),IF(P1886=100%,"CUMPLIDA",IF(AND(ISNUMBER(L1886),ISNUMBER(INDIRECT("FECHA_"&amp;$B1886,1))), IF(L1886&lt;=INDIRECT("FECHA_"&amp;$B1886,1),"INCUMPLIDA","PROCESO"), "VERIFICAR FECHA")),"SIN VALOR AVANCE")</f>
        <v>PROCESO</v>
      </c>
    </row>
    <row r="1887" spans="1:17" ht="150">
      <c r="A1887" s="75" t="s">
        <v>1518</v>
      </c>
      <c r="B1887" s="61" t="s">
        <v>1793</v>
      </c>
      <c r="C1887" s="577"/>
      <c r="D1887" s="577" t="s">
        <v>3258</v>
      </c>
      <c r="E1887" s="514"/>
      <c r="F1887" s="514"/>
      <c r="G1887" s="498"/>
      <c r="H1887" s="53" t="s">
        <v>3264</v>
      </c>
      <c r="I1887" s="458" t="s">
        <v>3265</v>
      </c>
      <c r="J1887" s="69">
        <v>12</v>
      </c>
      <c r="K1887" s="58">
        <v>46052</v>
      </c>
      <c r="L1887" s="58">
        <v>46417</v>
      </c>
      <c r="M1887" s="211">
        <f t="shared" si="78"/>
        <v>52.142857142857146</v>
      </c>
      <c r="N1887" s="464">
        <v>0</v>
      </c>
      <c r="O1887" s="89" t="s">
        <v>3281</v>
      </c>
      <c r="P1887" s="51">
        <f t="shared" si="79"/>
        <v>0</v>
      </c>
      <c r="Q1887" s="66" t="str" cm="1">
        <f t="array" aca="1" ref="Q1887" ca="1">IF(ISNUMBER(P1887),IF(P1887=100%,"CUMPLIDA",IF(AND(ISNUMBER(L1887),ISNUMBER(INDIRECT("FECHA_"&amp;$B1887,1))), IF(L1887&lt;=INDIRECT("FECHA_"&amp;$B1887,1),"INCUMPLIDA","PROCESO"), "VERIFICAR FECHA")),"SIN VALOR AVANCE")</f>
        <v>PROCESO</v>
      </c>
    </row>
    <row r="1888" spans="1:17" ht="105.75">
      <c r="A1888" s="75" t="s">
        <v>1518</v>
      </c>
      <c r="B1888" s="61" t="s">
        <v>1793</v>
      </c>
      <c r="C1888" s="577"/>
      <c r="D1888" s="577" t="s">
        <v>3258</v>
      </c>
      <c r="E1888" s="514"/>
      <c r="F1888" s="514"/>
      <c r="G1888" s="497" t="s">
        <v>3267</v>
      </c>
      <c r="H1888" s="53" t="s">
        <v>3268</v>
      </c>
      <c r="I1888" s="458" t="s">
        <v>109</v>
      </c>
      <c r="J1888" s="69">
        <v>5</v>
      </c>
      <c r="K1888" s="58">
        <v>46052</v>
      </c>
      <c r="L1888" s="58">
        <v>47118</v>
      </c>
      <c r="M1888" s="211">
        <f t="shared" si="78"/>
        <v>152.28571428571428</v>
      </c>
      <c r="N1888" s="464">
        <v>0</v>
      </c>
      <c r="O1888" s="89" t="s">
        <v>1583</v>
      </c>
      <c r="P1888" s="51">
        <f t="shared" si="79"/>
        <v>0</v>
      </c>
      <c r="Q1888" s="66" t="str" cm="1">
        <f t="array" aca="1" ref="Q1888" ca="1">IF(ISNUMBER(P1888),IF(P1888=100%,"CUMPLIDA",IF(AND(ISNUMBER(L1888),ISNUMBER(INDIRECT("FECHA_"&amp;$B1888,1))), IF(L1888&lt;=INDIRECT("FECHA_"&amp;$B1888,1),"INCUMPLIDA","PROCESO"), "VERIFICAR FECHA")),"SIN VALOR AVANCE")</f>
        <v>PROCESO</v>
      </c>
    </row>
    <row r="1889" spans="1:17" ht="105.75">
      <c r="A1889" s="75" t="s">
        <v>1518</v>
      </c>
      <c r="B1889" s="61" t="s">
        <v>1793</v>
      </c>
      <c r="C1889" s="577"/>
      <c r="D1889" s="577" t="s">
        <v>3258</v>
      </c>
      <c r="E1889" s="514"/>
      <c r="F1889" s="514"/>
      <c r="G1889" s="498"/>
      <c r="H1889" s="53" t="s">
        <v>3269</v>
      </c>
      <c r="I1889" s="458" t="s">
        <v>3282</v>
      </c>
      <c r="J1889" s="69">
        <v>1</v>
      </c>
      <c r="K1889" s="58">
        <v>46052</v>
      </c>
      <c r="L1889" s="58">
        <v>47118</v>
      </c>
      <c r="M1889" s="211">
        <f t="shared" si="78"/>
        <v>152.28571428571428</v>
      </c>
      <c r="N1889" s="464">
        <v>0</v>
      </c>
      <c r="O1889" s="89" t="s">
        <v>3271</v>
      </c>
      <c r="P1889" s="51">
        <f t="shared" si="79"/>
        <v>0</v>
      </c>
      <c r="Q1889" s="66" t="str" cm="1">
        <f t="array" aca="1" ref="Q1889" ca="1">IF(ISNUMBER(P1889),IF(P1889=100%,"CUMPLIDA",IF(AND(ISNUMBER(L1889),ISNUMBER(INDIRECT("FECHA_"&amp;$B1889,1))), IF(L1889&lt;=INDIRECT("FECHA_"&amp;$B1889,1),"INCUMPLIDA","PROCESO"), "VERIFICAR FECHA")),"SIN VALOR AVANCE")</f>
        <v>PROCESO</v>
      </c>
    </row>
    <row r="1890" spans="1:17" ht="105.75">
      <c r="A1890" s="75" t="s">
        <v>1518</v>
      </c>
      <c r="B1890" s="61" t="s">
        <v>1793</v>
      </c>
      <c r="C1890" s="577"/>
      <c r="D1890" s="577" t="s">
        <v>3258</v>
      </c>
      <c r="E1890" s="514"/>
      <c r="F1890" s="514"/>
      <c r="G1890" s="497" t="s">
        <v>3272</v>
      </c>
      <c r="H1890" s="53" t="s">
        <v>3283</v>
      </c>
      <c r="I1890" s="458" t="s">
        <v>3274</v>
      </c>
      <c r="J1890" s="69">
        <v>1</v>
      </c>
      <c r="K1890" s="58">
        <v>46048</v>
      </c>
      <c r="L1890" s="58">
        <v>46081</v>
      </c>
      <c r="M1890" s="211">
        <f t="shared" si="78"/>
        <v>4.7142857142857144</v>
      </c>
      <c r="N1890" s="464">
        <v>0</v>
      </c>
      <c r="O1890" s="89" t="s">
        <v>3275</v>
      </c>
      <c r="P1890" s="51">
        <f t="shared" si="79"/>
        <v>0</v>
      </c>
      <c r="Q1890" s="66" t="str" cm="1">
        <f t="array" aca="1" ref="Q1890" ca="1">IF(ISNUMBER(P1890),IF(P1890=100%,"CUMPLIDA",IF(AND(ISNUMBER(L1890),ISNUMBER(INDIRECT("FECHA_"&amp;$B1890,1))), IF(L1890&lt;=INDIRECT("FECHA_"&amp;$B1890,1),"INCUMPLIDA","PROCESO"), "VERIFICAR FECHA")),"SIN VALOR AVANCE")</f>
        <v>PROCESO</v>
      </c>
    </row>
    <row r="1891" spans="1:17" ht="45.75">
      <c r="A1891" s="75" t="s">
        <v>1518</v>
      </c>
      <c r="B1891" s="61" t="s">
        <v>1793</v>
      </c>
      <c r="C1891" s="578"/>
      <c r="D1891" s="578" t="s">
        <v>3258</v>
      </c>
      <c r="E1891" s="515"/>
      <c r="F1891" s="515"/>
      <c r="G1891" s="498"/>
      <c r="H1891" s="53" t="s">
        <v>3276</v>
      </c>
      <c r="I1891" s="458" t="s">
        <v>3277</v>
      </c>
      <c r="J1891" s="69">
        <v>1</v>
      </c>
      <c r="K1891" s="58">
        <v>46052</v>
      </c>
      <c r="L1891" s="58">
        <v>46112</v>
      </c>
      <c r="M1891" s="211">
        <f t="shared" si="78"/>
        <v>8.5714285714285712</v>
      </c>
      <c r="N1891" s="464">
        <v>0</v>
      </c>
      <c r="O1891" s="89" t="s">
        <v>3278</v>
      </c>
      <c r="P1891" s="51">
        <f t="shared" si="79"/>
        <v>0</v>
      </c>
      <c r="Q1891" s="66" t="str" cm="1">
        <f t="array" aca="1" ref="Q1891" ca="1">IF(ISNUMBER(P1891),IF(P1891=100%,"CUMPLIDA",IF(AND(ISNUMBER(L1891),ISNUMBER(INDIRECT("FECHA_"&amp;$B1891,1))), IF(L1891&lt;=INDIRECT("FECHA_"&amp;$B1891,1),"INCUMPLIDA","PROCESO"), "VERIFICAR FECHA")),"SIN VALOR AVANCE")</f>
        <v>PROCESO</v>
      </c>
    </row>
    <row r="1892" spans="1:17" ht="165.75">
      <c r="A1892" s="75" t="s">
        <v>1518</v>
      </c>
      <c r="B1892" s="61" t="s">
        <v>1793</v>
      </c>
      <c r="C1892" s="510" t="s">
        <v>1994</v>
      </c>
      <c r="D1892" s="510" t="s">
        <v>3284</v>
      </c>
      <c r="E1892" s="513" t="s">
        <v>3285</v>
      </c>
      <c r="F1892" s="513" t="s">
        <v>3286</v>
      </c>
      <c r="G1892" s="513" t="s">
        <v>3287</v>
      </c>
      <c r="H1892" s="53" t="s">
        <v>3288</v>
      </c>
      <c r="I1892" s="50" t="s">
        <v>3289</v>
      </c>
      <c r="J1892" s="69">
        <v>5</v>
      </c>
      <c r="K1892" s="58">
        <v>46052</v>
      </c>
      <c r="L1892" s="58">
        <v>47118</v>
      </c>
      <c r="M1892" s="211">
        <f t="shared" si="78"/>
        <v>152.28571428571428</v>
      </c>
      <c r="N1892" s="464">
        <v>0</v>
      </c>
      <c r="O1892" s="50" t="s">
        <v>3290</v>
      </c>
      <c r="P1892" s="51">
        <f t="shared" si="79"/>
        <v>0</v>
      </c>
      <c r="Q1892" s="66" t="str" cm="1">
        <f t="array" aca="1" ref="Q1892" ca="1">IF(ISNUMBER(P1892),IF(P1892=100%,"CUMPLIDA",IF(AND(ISNUMBER(L1892),ISNUMBER(INDIRECT("FECHA_"&amp;$B1892,1))), IF(L1892&lt;=INDIRECT("FECHA_"&amp;$B1892,1),"INCUMPLIDA","PROCESO"), "VERIFICAR FECHA")),"SIN VALOR AVANCE")</f>
        <v>PROCESO</v>
      </c>
    </row>
    <row r="1893" spans="1:17" ht="187.5" customHeight="1">
      <c r="A1893" s="75" t="s">
        <v>1518</v>
      </c>
      <c r="B1893" s="61" t="s">
        <v>1793</v>
      </c>
      <c r="C1893" s="512"/>
      <c r="D1893" s="512" t="s">
        <v>3284</v>
      </c>
      <c r="E1893" s="515"/>
      <c r="F1893" s="515"/>
      <c r="G1893" s="515"/>
      <c r="H1893" s="53" t="s">
        <v>3291</v>
      </c>
      <c r="I1893" s="50" t="s">
        <v>3292</v>
      </c>
      <c r="J1893" s="69">
        <v>1</v>
      </c>
      <c r="K1893" s="58">
        <v>46052</v>
      </c>
      <c r="L1893" s="58">
        <v>47118</v>
      </c>
      <c r="M1893" s="211">
        <f t="shared" si="78"/>
        <v>152.28571428571428</v>
      </c>
      <c r="N1893" s="464">
        <v>0</v>
      </c>
      <c r="O1893" s="50" t="s">
        <v>3293</v>
      </c>
      <c r="P1893" s="51">
        <f t="shared" si="79"/>
        <v>0</v>
      </c>
      <c r="Q1893" s="66" t="str" cm="1">
        <f t="array" aca="1" ref="Q1893" ca="1">IF(ISNUMBER(P1893),IF(P1893=100%,"CUMPLIDA",IF(AND(ISNUMBER(L1893),ISNUMBER(INDIRECT("FECHA_"&amp;$B1893,1))), IF(L1893&lt;=INDIRECT("FECHA_"&amp;$B1893,1),"INCUMPLIDA","PROCESO"), "VERIFICAR FECHA")),"SIN VALOR AVANCE")</f>
        <v>PROCESO</v>
      </c>
    </row>
    <row r="1894" spans="1:17" ht="120.75" customHeight="1">
      <c r="A1894" s="192" t="s">
        <v>3294</v>
      </c>
      <c r="B1894" s="173" t="s">
        <v>3295</v>
      </c>
      <c r="C1894" s="492" t="s">
        <v>3296</v>
      </c>
      <c r="D1894" s="492" t="s">
        <v>3297</v>
      </c>
      <c r="E1894" s="493" t="s">
        <v>3298</v>
      </c>
      <c r="F1894" s="493" t="s">
        <v>3299</v>
      </c>
      <c r="G1894" s="486" t="s">
        <v>3300</v>
      </c>
      <c r="H1894" s="382" t="s">
        <v>3301</v>
      </c>
      <c r="I1894" s="382" t="s">
        <v>3302</v>
      </c>
      <c r="J1894" s="175">
        <v>1</v>
      </c>
      <c r="K1894" s="176">
        <v>44440</v>
      </c>
      <c r="L1894" s="176">
        <v>44530</v>
      </c>
      <c r="M1894" s="177">
        <f t="shared" si="78"/>
        <v>12.857142857142858</v>
      </c>
      <c r="N1894" s="178">
        <v>1</v>
      </c>
      <c r="O1894" s="382" t="s">
        <v>3303</v>
      </c>
      <c r="P1894" s="178">
        <f t="shared" ref="P1894:P1957" si="80">IF(B1894="ITRC",N1894,N1894/J1894)</f>
        <v>1</v>
      </c>
      <c r="Q1894" s="179" t="str" cm="1">
        <f t="array" aca="1" ref="Q1894" ca="1">IF(ISNUMBER(P1894),IF(P1894=100%,"CUMPLIDA",IF(AND(ISNUMBER(L1894),ISNUMBER(INDIRECT("FECHA_"&amp;$B1894,1))), IF(L1894&lt;=INDIRECT("FECHA_"&amp;$B1894,1),"INCUMPLIDA","PROCESO"), "VERIFICAR FECHA")),"SIN VALOR AVANCE")</f>
        <v>CUMPLIDA</v>
      </c>
    </row>
    <row r="1895" spans="1:17" ht="90.75">
      <c r="A1895" s="192" t="s">
        <v>3294</v>
      </c>
      <c r="B1895" s="173" t="s">
        <v>3295</v>
      </c>
      <c r="C1895" s="492"/>
      <c r="D1895" s="492"/>
      <c r="E1895" s="493"/>
      <c r="F1895" s="493"/>
      <c r="G1895" s="486"/>
      <c r="H1895" s="382" t="s">
        <v>3304</v>
      </c>
      <c r="I1895" s="382" t="s">
        <v>3305</v>
      </c>
      <c r="J1895" s="175">
        <v>1</v>
      </c>
      <c r="K1895" s="176">
        <v>44531</v>
      </c>
      <c r="L1895" s="176">
        <v>44561</v>
      </c>
      <c r="M1895" s="177">
        <f t="shared" si="78"/>
        <v>4.2857142857142856</v>
      </c>
      <c r="N1895" s="178">
        <v>1</v>
      </c>
      <c r="O1895" s="382" t="s">
        <v>3306</v>
      </c>
      <c r="P1895" s="178">
        <f t="shared" si="80"/>
        <v>1</v>
      </c>
      <c r="Q1895" s="179" t="str" cm="1">
        <f t="array" aca="1" ref="Q1895" ca="1">IF(ISNUMBER(P1895),IF(P1895=100%,"CUMPLIDA",IF(AND(ISNUMBER(L1895),ISNUMBER(INDIRECT("FECHA_"&amp;$B1895,1))), IF(L1895&lt;=INDIRECT("FECHA_"&amp;$B1895,1),"INCUMPLIDA","PROCESO"), "VERIFICAR FECHA")),"SIN VALOR AVANCE")</f>
        <v>CUMPLIDA</v>
      </c>
    </row>
    <row r="1896" spans="1:17" ht="90.75" customHeight="1">
      <c r="A1896" s="192" t="s">
        <v>3294</v>
      </c>
      <c r="B1896" s="173" t="s">
        <v>3295</v>
      </c>
      <c r="C1896" s="492"/>
      <c r="D1896" s="492"/>
      <c r="E1896" s="493"/>
      <c r="F1896" s="493"/>
      <c r="G1896" s="486" t="s">
        <v>3307</v>
      </c>
      <c r="H1896" s="382" t="s">
        <v>3308</v>
      </c>
      <c r="I1896" s="382" t="s">
        <v>3309</v>
      </c>
      <c r="J1896" s="175">
        <v>1</v>
      </c>
      <c r="K1896" s="176">
        <v>44531</v>
      </c>
      <c r="L1896" s="176">
        <v>44712</v>
      </c>
      <c r="M1896" s="177">
        <f t="shared" si="78"/>
        <v>25.857142857142858</v>
      </c>
      <c r="N1896" s="178">
        <v>1</v>
      </c>
      <c r="O1896" s="382" t="s">
        <v>3306</v>
      </c>
      <c r="P1896" s="178">
        <f t="shared" si="80"/>
        <v>1</v>
      </c>
      <c r="Q1896" s="179" t="str" cm="1">
        <f t="array" aca="1" ref="Q1896" ca="1">IF(ISNUMBER(P1896),IF(P1896=100%,"CUMPLIDA",IF(AND(ISNUMBER(L1896),ISNUMBER(INDIRECT("FECHA_"&amp;$B1896,1))), IF(L1896&lt;=INDIRECT("FECHA_"&amp;$B1896,1),"INCUMPLIDA","PROCESO"), "VERIFICAR FECHA")),"SIN VALOR AVANCE")</f>
        <v>CUMPLIDA</v>
      </c>
    </row>
    <row r="1897" spans="1:17" ht="90.75" customHeight="1">
      <c r="A1897" s="192" t="s">
        <v>3294</v>
      </c>
      <c r="B1897" s="173" t="s">
        <v>3295</v>
      </c>
      <c r="C1897" s="492"/>
      <c r="D1897" s="492"/>
      <c r="E1897" s="493" t="s">
        <v>3310</v>
      </c>
      <c r="F1897" s="493"/>
      <c r="G1897" s="486"/>
      <c r="H1897" s="382" t="s">
        <v>3311</v>
      </c>
      <c r="I1897" s="382" t="s">
        <v>3312</v>
      </c>
      <c r="J1897" s="175">
        <v>1</v>
      </c>
      <c r="K1897" s="176">
        <v>44713</v>
      </c>
      <c r="L1897" s="176">
        <v>45289</v>
      </c>
      <c r="M1897" s="177">
        <f t="shared" si="78"/>
        <v>82.285714285714292</v>
      </c>
      <c r="N1897" s="178">
        <v>1</v>
      </c>
      <c r="O1897" s="382" t="s">
        <v>3306</v>
      </c>
      <c r="P1897" s="178">
        <f t="shared" si="80"/>
        <v>1</v>
      </c>
      <c r="Q1897" s="179" t="str" cm="1">
        <f t="array" aca="1" ref="Q1897" ca="1">IF(ISNUMBER(P1897),IF(P1897=100%,"CUMPLIDA",IF(AND(ISNUMBER(L1897),ISNUMBER(INDIRECT("FECHA_"&amp;$B1897,1))), IF(L1897&lt;=INDIRECT("FECHA_"&amp;$B1897,1),"INCUMPLIDA","PROCESO"), "VERIFICAR FECHA")),"SIN VALOR AVANCE")</f>
        <v>CUMPLIDA</v>
      </c>
    </row>
    <row r="1898" spans="1:17" ht="90.75">
      <c r="A1898" s="192" t="s">
        <v>3294</v>
      </c>
      <c r="B1898" s="173" t="s">
        <v>3295</v>
      </c>
      <c r="C1898" s="492"/>
      <c r="D1898" s="492"/>
      <c r="E1898" s="493"/>
      <c r="F1898" s="493"/>
      <c r="G1898" s="174" t="s">
        <v>3313</v>
      </c>
      <c r="H1898" s="382" t="s">
        <v>3314</v>
      </c>
      <c r="I1898" s="382" t="s">
        <v>776</v>
      </c>
      <c r="J1898" s="175">
        <v>6</v>
      </c>
      <c r="K1898" s="176">
        <v>44805</v>
      </c>
      <c r="L1898" s="176">
        <v>45289</v>
      </c>
      <c r="M1898" s="177">
        <f t="shared" si="78"/>
        <v>69.142857142857139</v>
      </c>
      <c r="N1898" s="178">
        <v>1</v>
      </c>
      <c r="O1898" s="382" t="s">
        <v>3306</v>
      </c>
      <c r="P1898" s="178">
        <f t="shared" si="80"/>
        <v>1</v>
      </c>
      <c r="Q1898" s="179" t="str" cm="1">
        <f t="array" aca="1" ref="Q1898" ca="1">IF(ISNUMBER(P1898),IF(P1898=100%,"CUMPLIDA",IF(AND(ISNUMBER(L1898),ISNUMBER(INDIRECT("FECHA_"&amp;$B1898,1))), IF(L1898&lt;=INDIRECT("FECHA_"&amp;$B1898,1),"INCUMPLIDA","PROCESO"), "VERIFICAR FECHA")),"SIN VALOR AVANCE")</f>
        <v>CUMPLIDA</v>
      </c>
    </row>
    <row r="1899" spans="1:17" ht="120.75">
      <c r="A1899" s="192" t="s">
        <v>3294</v>
      </c>
      <c r="B1899" s="173" t="s">
        <v>3295</v>
      </c>
      <c r="C1899" s="492"/>
      <c r="D1899" s="492"/>
      <c r="E1899" s="493"/>
      <c r="F1899" s="493"/>
      <c r="G1899" s="486" t="s">
        <v>3315</v>
      </c>
      <c r="H1899" s="382" t="s">
        <v>3301</v>
      </c>
      <c r="I1899" s="382" t="s">
        <v>3302</v>
      </c>
      <c r="J1899" s="175">
        <v>1</v>
      </c>
      <c r="K1899" s="176">
        <v>44440</v>
      </c>
      <c r="L1899" s="176">
        <v>44530</v>
      </c>
      <c r="M1899" s="177">
        <f t="shared" si="78"/>
        <v>12.857142857142858</v>
      </c>
      <c r="N1899" s="178">
        <v>1</v>
      </c>
      <c r="O1899" s="382" t="s">
        <v>3316</v>
      </c>
      <c r="P1899" s="178">
        <f t="shared" si="80"/>
        <v>1</v>
      </c>
      <c r="Q1899" s="179" t="str" cm="1">
        <f t="array" aca="1" ref="Q1899" ca="1">IF(ISNUMBER(P1899),IF(P1899=100%,"CUMPLIDA",IF(AND(ISNUMBER(L1899),ISNUMBER(INDIRECT("FECHA_"&amp;$B1899,1))), IF(L1899&lt;=INDIRECT("FECHA_"&amp;$B1899,1),"INCUMPLIDA","PROCESO"), "VERIFICAR FECHA")),"SIN VALOR AVANCE")</f>
        <v>CUMPLIDA</v>
      </c>
    </row>
    <row r="1900" spans="1:17" ht="90.75">
      <c r="A1900" s="192" t="s">
        <v>3294</v>
      </c>
      <c r="B1900" s="173" t="s">
        <v>3295</v>
      </c>
      <c r="C1900" s="492"/>
      <c r="D1900" s="492"/>
      <c r="E1900" s="493" t="s">
        <v>3317</v>
      </c>
      <c r="F1900" s="493"/>
      <c r="G1900" s="486"/>
      <c r="H1900" s="382" t="s">
        <v>3304</v>
      </c>
      <c r="I1900" s="382" t="s">
        <v>3305</v>
      </c>
      <c r="J1900" s="175">
        <v>1</v>
      </c>
      <c r="K1900" s="176">
        <v>44531</v>
      </c>
      <c r="L1900" s="176">
        <v>44561</v>
      </c>
      <c r="M1900" s="177">
        <f t="shared" si="78"/>
        <v>4.2857142857142856</v>
      </c>
      <c r="N1900" s="178">
        <v>1</v>
      </c>
      <c r="O1900" s="382" t="s">
        <v>3306</v>
      </c>
      <c r="P1900" s="178">
        <f t="shared" si="80"/>
        <v>1</v>
      </c>
      <c r="Q1900" s="179" t="str" cm="1">
        <f t="array" aca="1" ref="Q1900" ca="1">IF(ISNUMBER(P1900),IF(P1900=100%,"CUMPLIDA",IF(AND(ISNUMBER(L1900),ISNUMBER(INDIRECT("FECHA_"&amp;$B1900,1))), IF(L1900&lt;=INDIRECT("FECHA_"&amp;$B1900,1),"INCUMPLIDA","PROCESO"), "VERIFICAR FECHA")),"SIN VALOR AVANCE")</f>
        <v>CUMPLIDA</v>
      </c>
    </row>
    <row r="1901" spans="1:17" ht="120.75">
      <c r="A1901" s="192" t="s">
        <v>3294</v>
      </c>
      <c r="B1901" s="173" t="s">
        <v>3295</v>
      </c>
      <c r="C1901" s="492"/>
      <c r="D1901" s="492"/>
      <c r="E1901" s="493"/>
      <c r="F1901" s="493"/>
      <c r="G1901" s="486" t="s">
        <v>3318</v>
      </c>
      <c r="H1901" s="382" t="s">
        <v>3301</v>
      </c>
      <c r="I1901" s="382" t="s">
        <v>3302</v>
      </c>
      <c r="J1901" s="175">
        <v>1</v>
      </c>
      <c r="K1901" s="176">
        <v>44440</v>
      </c>
      <c r="L1901" s="176">
        <v>44530</v>
      </c>
      <c r="M1901" s="177">
        <f t="shared" si="78"/>
        <v>12.857142857142858</v>
      </c>
      <c r="N1901" s="178">
        <v>1</v>
      </c>
      <c r="O1901" s="382" t="s">
        <v>3316</v>
      </c>
      <c r="P1901" s="178">
        <f t="shared" si="80"/>
        <v>1</v>
      </c>
      <c r="Q1901" s="179" t="str" cm="1">
        <f t="array" aca="1" ref="Q1901" ca="1">IF(ISNUMBER(P1901),IF(P1901=100%,"CUMPLIDA",IF(AND(ISNUMBER(L1901),ISNUMBER(INDIRECT("FECHA_"&amp;$B1901,1))), IF(L1901&lt;=INDIRECT("FECHA_"&amp;$B1901,1),"INCUMPLIDA","PROCESO"), "VERIFICAR FECHA")),"SIN VALOR AVANCE")</f>
        <v>CUMPLIDA</v>
      </c>
    </row>
    <row r="1902" spans="1:17" ht="90.75">
      <c r="A1902" s="192" t="s">
        <v>3294</v>
      </c>
      <c r="B1902" s="173" t="s">
        <v>3295</v>
      </c>
      <c r="C1902" s="492"/>
      <c r="D1902" s="492"/>
      <c r="E1902" s="493"/>
      <c r="F1902" s="493"/>
      <c r="G1902" s="486"/>
      <c r="H1902" s="382" t="s">
        <v>3304</v>
      </c>
      <c r="I1902" s="382" t="s">
        <v>3305</v>
      </c>
      <c r="J1902" s="175">
        <v>1</v>
      </c>
      <c r="K1902" s="176">
        <v>44531</v>
      </c>
      <c r="L1902" s="176">
        <v>44561</v>
      </c>
      <c r="M1902" s="177">
        <f t="shared" si="78"/>
        <v>4.2857142857142856</v>
      </c>
      <c r="N1902" s="178">
        <v>1</v>
      </c>
      <c r="O1902" s="382" t="s">
        <v>3306</v>
      </c>
      <c r="P1902" s="178">
        <f t="shared" si="80"/>
        <v>1</v>
      </c>
      <c r="Q1902" s="179" t="str" cm="1">
        <f t="array" aca="1" ref="Q1902" ca="1">IF(ISNUMBER(P1902),IF(P1902=100%,"CUMPLIDA",IF(AND(ISNUMBER(L1902),ISNUMBER(INDIRECT("FECHA_"&amp;$B1902,1))), IF(L1902&lt;=INDIRECT("FECHA_"&amp;$B1902,1),"INCUMPLIDA","PROCESO"), "VERIFICAR FECHA")),"SIN VALOR AVANCE")</f>
        <v>CUMPLIDA</v>
      </c>
    </row>
    <row r="1903" spans="1:17" ht="150">
      <c r="A1903" s="192" t="s">
        <v>3294</v>
      </c>
      <c r="B1903" s="173" t="s">
        <v>3295</v>
      </c>
      <c r="C1903" s="492"/>
      <c r="D1903" s="492"/>
      <c r="E1903" s="493" t="s">
        <v>3319</v>
      </c>
      <c r="F1903" s="493"/>
      <c r="G1903" s="174" t="s">
        <v>3320</v>
      </c>
      <c r="H1903" s="382" t="s">
        <v>3321</v>
      </c>
      <c r="I1903" s="382" t="s">
        <v>3322</v>
      </c>
      <c r="J1903" s="175">
        <v>1</v>
      </c>
      <c r="K1903" s="176">
        <v>44440</v>
      </c>
      <c r="L1903" s="176">
        <v>44651</v>
      </c>
      <c r="M1903" s="177">
        <f t="shared" si="78"/>
        <v>30.142857142857142</v>
      </c>
      <c r="N1903" s="178">
        <v>1</v>
      </c>
      <c r="O1903" s="382" t="s">
        <v>3323</v>
      </c>
      <c r="P1903" s="178">
        <f t="shared" si="80"/>
        <v>1</v>
      </c>
      <c r="Q1903" s="179" t="str" cm="1">
        <f t="array" aca="1" ref="Q1903" ca="1">IF(ISNUMBER(P1903),IF(P1903=100%,"CUMPLIDA",IF(AND(ISNUMBER(L1903),ISNUMBER(INDIRECT("FECHA_"&amp;$B1903,1))), IF(L1903&lt;=INDIRECT("FECHA_"&amp;$B1903,1),"INCUMPLIDA","PROCESO"), "VERIFICAR FECHA")),"SIN VALOR AVANCE")</f>
        <v>CUMPLIDA</v>
      </c>
    </row>
    <row r="1904" spans="1:17" ht="90.75" customHeight="1">
      <c r="A1904" s="192" t="s">
        <v>3294</v>
      </c>
      <c r="B1904" s="173" t="s">
        <v>3295</v>
      </c>
      <c r="C1904" s="492"/>
      <c r="D1904" s="492"/>
      <c r="E1904" s="493"/>
      <c r="F1904" s="493"/>
      <c r="G1904" s="486" t="s">
        <v>3324</v>
      </c>
      <c r="H1904" s="382" t="s">
        <v>3325</v>
      </c>
      <c r="I1904" s="382" t="s">
        <v>3302</v>
      </c>
      <c r="J1904" s="175">
        <v>1</v>
      </c>
      <c r="K1904" s="176">
        <v>44440</v>
      </c>
      <c r="L1904" s="176">
        <v>44592</v>
      </c>
      <c r="M1904" s="177">
        <f t="shared" si="78"/>
        <v>21.714285714285715</v>
      </c>
      <c r="N1904" s="178">
        <v>1</v>
      </c>
      <c r="O1904" s="382" t="s">
        <v>3306</v>
      </c>
      <c r="P1904" s="178">
        <f t="shared" si="80"/>
        <v>1</v>
      </c>
      <c r="Q1904" s="179" t="str" cm="1">
        <f t="array" aca="1" ref="Q1904" ca="1">IF(ISNUMBER(P1904),IF(P1904=100%,"CUMPLIDA",IF(AND(ISNUMBER(L1904),ISNUMBER(INDIRECT("FECHA_"&amp;$B1904,1))), IF(L1904&lt;=INDIRECT("FECHA_"&amp;$B1904,1),"INCUMPLIDA","PROCESO"), "VERIFICAR FECHA")),"SIN VALOR AVANCE")</f>
        <v>CUMPLIDA</v>
      </c>
    </row>
    <row r="1905" spans="1:17" ht="90.75">
      <c r="A1905" s="192" t="s">
        <v>3294</v>
      </c>
      <c r="B1905" s="173" t="s">
        <v>3295</v>
      </c>
      <c r="C1905" s="492"/>
      <c r="D1905" s="492"/>
      <c r="E1905" s="493"/>
      <c r="F1905" s="493"/>
      <c r="G1905" s="486"/>
      <c r="H1905" s="382" t="s">
        <v>3326</v>
      </c>
      <c r="I1905" s="382" t="s">
        <v>3305</v>
      </c>
      <c r="J1905" s="175">
        <v>1</v>
      </c>
      <c r="K1905" s="176">
        <v>44593</v>
      </c>
      <c r="L1905" s="176">
        <v>44621</v>
      </c>
      <c r="M1905" s="177">
        <f t="shared" si="78"/>
        <v>4</v>
      </c>
      <c r="N1905" s="178">
        <v>1</v>
      </c>
      <c r="O1905" s="382" t="s">
        <v>3306</v>
      </c>
      <c r="P1905" s="178">
        <f t="shared" si="80"/>
        <v>1</v>
      </c>
      <c r="Q1905" s="179" t="str" cm="1">
        <f t="array" aca="1" ref="Q1905" ca="1">IF(ISNUMBER(P1905),IF(P1905=100%,"CUMPLIDA",IF(AND(ISNUMBER(L1905),ISNUMBER(INDIRECT("FECHA_"&amp;$B1905,1))), IF(L1905&lt;=INDIRECT("FECHA_"&amp;$B1905,1),"INCUMPLIDA","PROCESO"), "VERIFICAR FECHA")),"SIN VALOR AVANCE")</f>
        <v>CUMPLIDA</v>
      </c>
    </row>
    <row r="1906" spans="1:17" ht="60" customHeight="1">
      <c r="A1906" s="192" t="s">
        <v>3327</v>
      </c>
      <c r="B1906" s="173" t="s">
        <v>3295</v>
      </c>
      <c r="C1906" s="485" t="s">
        <v>3328</v>
      </c>
      <c r="D1906" s="485" t="s">
        <v>3329</v>
      </c>
      <c r="E1906" s="486" t="s">
        <v>3330</v>
      </c>
      <c r="F1906" s="486" t="s">
        <v>3331</v>
      </c>
      <c r="G1906" s="174" t="s">
        <v>3332</v>
      </c>
      <c r="H1906" s="382" t="s">
        <v>3333</v>
      </c>
      <c r="I1906" s="382" t="s">
        <v>3334</v>
      </c>
      <c r="J1906" s="181">
        <v>1</v>
      </c>
      <c r="K1906" s="176">
        <v>44593</v>
      </c>
      <c r="L1906" s="176">
        <v>44743</v>
      </c>
      <c r="M1906" s="177">
        <f t="shared" si="78"/>
        <v>21.428571428571427</v>
      </c>
      <c r="N1906" s="178">
        <v>1</v>
      </c>
      <c r="O1906" s="382" t="s">
        <v>3335</v>
      </c>
      <c r="P1906" s="178">
        <f t="shared" si="80"/>
        <v>1</v>
      </c>
      <c r="Q1906" s="179" t="str" cm="1">
        <f t="array" aca="1" ref="Q1906" ca="1">IF(ISNUMBER(P1906),IF(P1906=100%,"CUMPLIDA",IF(AND(ISNUMBER(L1906),ISNUMBER(INDIRECT("FECHA_"&amp;$B1906,1))), IF(L1906&lt;=INDIRECT("FECHA_"&amp;$B1906,1),"INCUMPLIDA","PROCESO"), "VERIFICAR FECHA")),"SIN VALOR AVANCE")</f>
        <v>CUMPLIDA</v>
      </c>
    </row>
    <row r="1907" spans="1:17" ht="60">
      <c r="A1907" s="192" t="s">
        <v>3327</v>
      </c>
      <c r="B1907" s="173" t="s">
        <v>3295</v>
      </c>
      <c r="C1907" s="485"/>
      <c r="D1907" s="485"/>
      <c r="E1907" s="486"/>
      <c r="F1907" s="486"/>
      <c r="G1907" s="174" t="s">
        <v>3336</v>
      </c>
      <c r="H1907" s="382" t="s">
        <v>3337</v>
      </c>
      <c r="I1907" s="382" t="s">
        <v>3338</v>
      </c>
      <c r="J1907" s="181">
        <v>1</v>
      </c>
      <c r="K1907" s="176">
        <v>44756</v>
      </c>
      <c r="L1907" s="176">
        <v>44926</v>
      </c>
      <c r="M1907" s="177">
        <f t="shared" si="78"/>
        <v>24.285714285714285</v>
      </c>
      <c r="N1907" s="178">
        <v>1</v>
      </c>
      <c r="O1907" s="382" t="s">
        <v>3335</v>
      </c>
      <c r="P1907" s="178">
        <f t="shared" si="80"/>
        <v>1</v>
      </c>
      <c r="Q1907" s="179" t="str" cm="1">
        <f t="array" aca="1" ref="Q1907" ca="1">IF(ISNUMBER(P1907),IF(P1907=100%,"CUMPLIDA",IF(AND(ISNUMBER(L1907),ISNUMBER(INDIRECT("FECHA_"&amp;$B1907,1))), IF(L1907&lt;=INDIRECT("FECHA_"&amp;$B1907,1),"INCUMPLIDA","PROCESO"), "VERIFICAR FECHA")),"SIN VALOR AVANCE")</f>
        <v>CUMPLIDA</v>
      </c>
    </row>
    <row r="1908" spans="1:17" ht="90">
      <c r="A1908" s="192" t="s">
        <v>3327</v>
      </c>
      <c r="B1908" s="173" t="s">
        <v>3295</v>
      </c>
      <c r="C1908" s="485"/>
      <c r="D1908" s="485"/>
      <c r="E1908" s="486"/>
      <c r="F1908" s="486"/>
      <c r="G1908" s="174" t="s">
        <v>3339</v>
      </c>
      <c r="H1908" s="382" t="s">
        <v>3340</v>
      </c>
      <c r="I1908" s="382" t="s">
        <v>3341</v>
      </c>
      <c r="J1908" s="181">
        <v>4</v>
      </c>
      <c r="K1908" s="176">
        <v>44593</v>
      </c>
      <c r="L1908" s="176">
        <v>44957</v>
      </c>
      <c r="M1908" s="177">
        <f t="shared" si="78"/>
        <v>52</v>
      </c>
      <c r="N1908" s="178">
        <v>1</v>
      </c>
      <c r="O1908" s="382" t="s">
        <v>3335</v>
      </c>
      <c r="P1908" s="178">
        <f t="shared" si="80"/>
        <v>1</v>
      </c>
      <c r="Q1908" s="179" t="str" cm="1">
        <f t="array" aca="1" ref="Q1908" ca="1">IF(ISNUMBER(P1908),IF(P1908=100%,"CUMPLIDA",IF(AND(ISNUMBER(L1908),ISNUMBER(INDIRECT("FECHA_"&amp;$B1908,1))), IF(L1908&lt;=INDIRECT("FECHA_"&amp;$B1908,1),"INCUMPLIDA","PROCESO"), "VERIFICAR FECHA")),"SIN VALOR AVANCE")</f>
        <v>CUMPLIDA</v>
      </c>
    </row>
    <row r="1909" spans="1:17" ht="60">
      <c r="A1909" s="192" t="s">
        <v>3327</v>
      </c>
      <c r="B1909" s="173" t="s">
        <v>3295</v>
      </c>
      <c r="C1909" s="485"/>
      <c r="D1909" s="485"/>
      <c r="E1909" s="486"/>
      <c r="F1909" s="486"/>
      <c r="G1909" s="174" t="s">
        <v>3342</v>
      </c>
      <c r="H1909" s="382" t="s">
        <v>3343</v>
      </c>
      <c r="I1909" s="382" t="s">
        <v>3344</v>
      </c>
      <c r="J1909" s="181">
        <v>1</v>
      </c>
      <c r="K1909" s="176">
        <v>44562</v>
      </c>
      <c r="L1909" s="176">
        <v>44651</v>
      </c>
      <c r="M1909" s="177">
        <f t="shared" si="78"/>
        <v>12.714285714285714</v>
      </c>
      <c r="N1909" s="178">
        <v>1</v>
      </c>
      <c r="O1909" s="382" t="s">
        <v>3335</v>
      </c>
      <c r="P1909" s="178">
        <f t="shared" si="80"/>
        <v>1</v>
      </c>
      <c r="Q1909" s="179" t="str" cm="1">
        <f t="array" aca="1" ref="Q1909" ca="1">IF(ISNUMBER(P1909),IF(P1909=100%,"CUMPLIDA",IF(AND(ISNUMBER(L1909),ISNUMBER(INDIRECT("FECHA_"&amp;$B1909,1))), IF(L1909&lt;=INDIRECT("FECHA_"&amp;$B1909,1),"INCUMPLIDA","PROCESO"), "VERIFICAR FECHA")),"SIN VALOR AVANCE")</f>
        <v>CUMPLIDA</v>
      </c>
    </row>
    <row r="1910" spans="1:17" ht="60">
      <c r="A1910" s="192" t="s">
        <v>3327</v>
      </c>
      <c r="B1910" s="173" t="s">
        <v>3295</v>
      </c>
      <c r="C1910" s="485"/>
      <c r="D1910" s="485"/>
      <c r="E1910" s="486"/>
      <c r="F1910" s="486"/>
      <c r="G1910" s="174" t="s">
        <v>3345</v>
      </c>
      <c r="H1910" s="382" t="s">
        <v>3346</v>
      </c>
      <c r="I1910" s="382" t="s">
        <v>3344</v>
      </c>
      <c r="J1910" s="181">
        <v>1</v>
      </c>
      <c r="K1910" s="176">
        <v>44562</v>
      </c>
      <c r="L1910" s="176">
        <v>44651</v>
      </c>
      <c r="M1910" s="177">
        <f t="shared" si="78"/>
        <v>12.714285714285714</v>
      </c>
      <c r="N1910" s="178">
        <v>1</v>
      </c>
      <c r="O1910" s="382" t="s">
        <v>3335</v>
      </c>
      <c r="P1910" s="178">
        <f t="shared" si="80"/>
        <v>1</v>
      </c>
      <c r="Q1910" s="179" t="str" cm="1">
        <f t="array" aca="1" ref="Q1910" ca="1">IF(ISNUMBER(P1910),IF(P1910=100%,"CUMPLIDA",IF(AND(ISNUMBER(L1910),ISNUMBER(INDIRECT("FECHA_"&amp;$B1910,1))), IF(L1910&lt;=INDIRECT("FECHA_"&amp;$B1910,1),"INCUMPLIDA","PROCESO"), "VERIFICAR FECHA")),"SIN VALOR AVANCE")</f>
        <v>CUMPLIDA</v>
      </c>
    </row>
    <row r="1911" spans="1:17" ht="45.75">
      <c r="A1911" s="192" t="s">
        <v>3327</v>
      </c>
      <c r="B1911" s="173" t="s">
        <v>3295</v>
      </c>
      <c r="C1911" s="485"/>
      <c r="D1911" s="485"/>
      <c r="E1911" s="486"/>
      <c r="F1911" s="486"/>
      <c r="G1911" s="174" t="s">
        <v>3347</v>
      </c>
      <c r="H1911" s="382" t="s">
        <v>3348</v>
      </c>
      <c r="I1911" s="382" t="s">
        <v>3349</v>
      </c>
      <c r="J1911" s="181">
        <v>3</v>
      </c>
      <c r="K1911" s="176">
        <v>44593</v>
      </c>
      <c r="L1911" s="176">
        <v>44742</v>
      </c>
      <c r="M1911" s="177">
        <f t="shared" si="78"/>
        <v>21.285714285714285</v>
      </c>
      <c r="N1911" s="178">
        <v>1</v>
      </c>
      <c r="O1911" s="382" t="s">
        <v>3335</v>
      </c>
      <c r="P1911" s="178">
        <f t="shared" si="80"/>
        <v>1</v>
      </c>
      <c r="Q1911" s="179" t="str" cm="1">
        <f t="array" aca="1" ref="Q1911" ca="1">IF(ISNUMBER(P1911),IF(P1911=100%,"CUMPLIDA",IF(AND(ISNUMBER(L1911),ISNUMBER(INDIRECT("FECHA_"&amp;$B1911,1))), IF(L1911&lt;=INDIRECT("FECHA_"&amp;$B1911,1),"INCUMPLIDA","PROCESO"), "VERIFICAR FECHA")),"SIN VALOR AVANCE")</f>
        <v>CUMPLIDA</v>
      </c>
    </row>
    <row r="1912" spans="1:17" ht="60">
      <c r="A1912" s="192" t="s">
        <v>3327</v>
      </c>
      <c r="B1912" s="173" t="s">
        <v>3295</v>
      </c>
      <c r="C1912" s="485"/>
      <c r="D1912" s="485"/>
      <c r="E1912" s="486"/>
      <c r="F1912" s="486"/>
      <c r="G1912" s="174" t="s">
        <v>3350</v>
      </c>
      <c r="H1912" s="382" t="s">
        <v>3351</v>
      </c>
      <c r="I1912" s="382" t="s">
        <v>3352</v>
      </c>
      <c r="J1912" s="181">
        <v>1</v>
      </c>
      <c r="K1912" s="176">
        <v>44562</v>
      </c>
      <c r="L1912" s="176">
        <v>44592</v>
      </c>
      <c r="M1912" s="177">
        <f t="shared" si="78"/>
        <v>4.2857142857142856</v>
      </c>
      <c r="N1912" s="178">
        <v>1</v>
      </c>
      <c r="O1912" s="382" t="s">
        <v>3335</v>
      </c>
      <c r="P1912" s="178">
        <f t="shared" si="80"/>
        <v>1</v>
      </c>
      <c r="Q1912" s="179" t="str" cm="1">
        <f t="array" aca="1" ref="Q1912" ca="1">IF(ISNUMBER(P1912),IF(P1912=100%,"CUMPLIDA",IF(AND(ISNUMBER(L1912),ISNUMBER(INDIRECT("FECHA_"&amp;$B1912,1))), IF(L1912&lt;=INDIRECT("FECHA_"&amp;$B1912,1),"INCUMPLIDA","PROCESO"), "VERIFICAR FECHA")),"SIN VALOR AVANCE")</f>
        <v>CUMPLIDA</v>
      </c>
    </row>
    <row r="1913" spans="1:17" ht="60">
      <c r="A1913" s="192" t="s">
        <v>3327</v>
      </c>
      <c r="B1913" s="173" t="s">
        <v>3295</v>
      </c>
      <c r="C1913" s="485"/>
      <c r="D1913" s="485"/>
      <c r="E1913" s="486"/>
      <c r="F1913" s="486"/>
      <c r="G1913" s="174" t="s">
        <v>3353</v>
      </c>
      <c r="H1913" s="382" t="s">
        <v>3354</v>
      </c>
      <c r="I1913" s="382" t="s">
        <v>3355</v>
      </c>
      <c r="J1913" s="181">
        <v>3</v>
      </c>
      <c r="K1913" s="176">
        <v>44566</v>
      </c>
      <c r="L1913" s="176">
        <v>45046</v>
      </c>
      <c r="M1913" s="177">
        <f t="shared" si="78"/>
        <v>68.571428571428569</v>
      </c>
      <c r="N1913" s="178">
        <v>1</v>
      </c>
      <c r="O1913" s="382" t="s">
        <v>3335</v>
      </c>
      <c r="P1913" s="178">
        <f t="shared" si="80"/>
        <v>1</v>
      </c>
      <c r="Q1913" s="179" t="str" cm="1">
        <f t="array" aca="1" ref="Q1913" ca="1">IF(ISNUMBER(P1913),IF(P1913=100%,"CUMPLIDA",IF(AND(ISNUMBER(L1913),ISNUMBER(INDIRECT("FECHA_"&amp;$B1913,1))), IF(L1913&lt;=INDIRECT("FECHA_"&amp;$B1913,1),"INCUMPLIDA","PROCESO"), "VERIFICAR FECHA")),"SIN VALOR AVANCE")</f>
        <v>CUMPLIDA</v>
      </c>
    </row>
    <row r="1914" spans="1:17" ht="60" customHeight="1">
      <c r="A1914" s="192" t="s">
        <v>3327</v>
      </c>
      <c r="B1914" s="173" t="s">
        <v>3295</v>
      </c>
      <c r="C1914" s="485" t="s">
        <v>3356</v>
      </c>
      <c r="D1914" s="485" t="s">
        <v>3329</v>
      </c>
      <c r="E1914" s="486" t="s">
        <v>3357</v>
      </c>
      <c r="F1914" s="486" t="s">
        <v>3358</v>
      </c>
      <c r="G1914" s="174" t="s">
        <v>3359</v>
      </c>
      <c r="H1914" s="382" t="s">
        <v>3360</v>
      </c>
      <c r="I1914" s="382" t="s">
        <v>3361</v>
      </c>
      <c r="J1914" s="181">
        <v>1</v>
      </c>
      <c r="K1914" s="176">
        <v>44621</v>
      </c>
      <c r="L1914" s="176">
        <v>44666</v>
      </c>
      <c r="M1914" s="177">
        <f t="shared" si="78"/>
        <v>6.4285714285714288</v>
      </c>
      <c r="N1914" s="178">
        <v>1</v>
      </c>
      <c r="O1914" s="382" t="s">
        <v>3362</v>
      </c>
      <c r="P1914" s="178">
        <f t="shared" si="80"/>
        <v>1</v>
      </c>
      <c r="Q1914" s="179" t="str" cm="1">
        <f t="array" aca="1" ref="Q1914" ca="1">IF(ISNUMBER(P1914),IF(P1914=100%,"CUMPLIDA",IF(AND(ISNUMBER(L1914),ISNUMBER(INDIRECT("FECHA_"&amp;$B1914,1))), IF(L1914&lt;=INDIRECT("FECHA_"&amp;$B1914,1),"INCUMPLIDA","PROCESO"), "VERIFICAR FECHA")),"SIN VALOR AVANCE")</f>
        <v>CUMPLIDA</v>
      </c>
    </row>
    <row r="1915" spans="1:17" ht="120">
      <c r="A1915" s="192" t="s">
        <v>3327</v>
      </c>
      <c r="B1915" s="173" t="s">
        <v>3295</v>
      </c>
      <c r="C1915" s="485"/>
      <c r="D1915" s="485"/>
      <c r="E1915" s="486"/>
      <c r="F1915" s="486"/>
      <c r="G1915" s="174" t="s">
        <v>3363</v>
      </c>
      <c r="H1915" s="382" t="s">
        <v>3364</v>
      </c>
      <c r="I1915" s="382" t="s">
        <v>3365</v>
      </c>
      <c r="J1915" s="181">
        <v>2</v>
      </c>
      <c r="K1915" s="176">
        <v>44681</v>
      </c>
      <c r="L1915" s="176">
        <v>44864</v>
      </c>
      <c r="M1915" s="177">
        <f t="shared" si="78"/>
        <v>26.142857142857142</v>
      </c>
      <c r="N1915" s="178">
        <v>1</v>
      </c>
      <c r="O1915" s="382" t="s">
        <v>3362</v>
      </c>
      <c r="P1915" s="178">
        <f t="shared" si="80"/>
        <v>1</v>
      </c>
      <c r="Q1915" s="179" t="str" cm="1">
        <f t="array" aca="1" ref="Q1915" ca="1">IF(ISNUMBER(P1915),IF(P1915=100%,"CUMPLIDA",IF(AND(ISNUMBER(L1915),ISNUMBER(INDIRECT("FECHA_"&amp;$B1915,1))), IF(L1915&lt;=INDIRECT("FECHA_"&amp;$B1915,1),"INCUMPLIDA","PROCESO"), "VERIFICAR FECHA")),"SIN VALOR AVANCE")</f>
        <v>CUMPLIDA</v>
      </c>
    </row>
    <row r="1916" spans="1:17" ht="60.75">
      <c r="A1916" s="192" t="s">
        <v>3327</v>
      </c>
      <c r="B1916" s="173" t="s">
        <v>3295</v>
      </c>
      <c r="C1916" s="485"/>
      <c r="D1916" s="485"/>
      <c r="E1916" s="486"/>
      <c r="F1916" s="486"/>
      <c r="G1916" s="174" t="s">
        <v>3366</v>
      </c>
      <c r="H1916" s="382" t="s">
        <v>3367</v>
      </c>
      <c r="I1916" s="382" t="s">
        <v>3368</v>
      </c>
      <c r="J1916" s="181">
        <v>1</v>
      </c>
      <c r="K1916" s="176">
        <v>44612</v>
      </c>
      <c r="L1916" s="176">
        <v>44711</v>
      </c>
      <c r="M1916" s="177">
        <f t="shared" si="78"/>
        <v>14.142857142857142</v>
      </c>
      <c r="N1916" s="178">
        <v>1</v>
      </c>
      <c r="O1916" s="382" t="s">
        <v>3369</v>
      </c>
      <c r="P1916" s="178">
        <f t="shared" si="80"/>
        <v>1</v>
      </c>
      <c r="Q1916" s="179" t="str" cm="1">
        <f t="array" aca="1" ref="Q1916" ca="1">IF(ISNUMBER(P1916),IF(P1916=100%,"CUMPLIDA",IF(AND(ISNUMBER(L1916),ISNUMBER(INDIRECT("FECHA_"&amp;$B1916,1))), IF(L1916&lt;=INDIRECT("FECHA_"&amp;$B1916,1),"INCUMPLIDA","PROCESO"), "VERIFICAR FECHA")),"SIN VALOR AVANCE")</f>
        <v>CUMPLIDA</v>
      </c>
    </row>
    <row r="1917" spans="1:17" ht="105">
      <c r="A1917" s="192" t="s">
        <v>3327</v>
      </c>
      <c r="B1917" s="173" t="s">
        <v>3295</v>
      </c>
      <c r="C1917" s="485"/>
      <c r="D1917" s="485"/>
      <c r="E1917" s="486"/>
      <c r="F1917" s="486"/>
      <c r="G1917" s="174" t="s">
        <v>3370</v>
      </c>
      <c r="H1917" s="382" t="s">
        <v>3371</v>
      </c>
      <c r="I1917" s="382" t="s">
        <v>3372</v>
      </c>
      <c r="J1917" s="181">
        <v>9</v>
      </c>
      <c r="K1917" s="176">
        <v>44713</v>
      </c>
      <c r="L1917" s="176">
        <v>44804</v>
      </c>
      <c r="M1917" s="177">
        <f t="shared" si="78"/>
        <v>13</v>
      </c>
      <c r="N1917" s="178">
        <v>1</v>
      </c>
      <c r="O1917" s="382" t="s">
        <v>3373</v>
      </c>
      <c r="P1917" s="178">
        <f t="shared" si="80"/>
        <v>1</v>
      </c>
      <c r="Q1917" s="179" t="str" cm="1">
        <f t="array" aca="1" ref="Q1917" ca="1">IF(ISNUMBER(P1917),IF(P1917=100%,"CUMPLIDA",IF(AND(ISNUMBER(L1917),ISNUMBER(INDIRECT("FECHA_"&amp;$B1917,1))), IF(L1917&lt;=INDIRECT("FECHA_"&amp;$B1917,1),"INCUMPLIDA","PROCESO"), "VERIFICAR FECHA")),"SIN VALOR AVANCE")</f>
        <v>CUMPLIDA</v>
      </c>
    </row>
    <row r="1918" spans="1:17" ht="90.75">
      <c r="A1918" s="192" t="s">
        <v>3327</v>
      </c>
      <c r="B1918" s="173" t="s">
        <v>3295</v>
      </c>
      <c r="C1918" s="485"/>
      <c r="D1918" s="485"/>
      <c r="E1918" s="486"/>
      <c r="F1918" s="486"/>
      <c r="G1918" s="174" t="s">
        <v>3374</v>
      </c>
      <c r="H1918" s="382" t="s">
        <v>3375</v>
      </c>
      <c r="I1918" s="382" t="s">
        <v>3365</v>
      </c>
      <c r="J1918" s="181">
        <v>2</v>
      </c>
      <c r="K1918" s="176">
        <v>44681</v>
      </c>
      <c r="L1918" s="176">
        <v>44788</v>
      </c>
      <c r="M1918" s="177">
        <f t="shared" si="78"/>
        <v>15.285714285714286</v>
      </c>
      <c r="N1918" s="178">
        <v>1</v>
      </c>
      <c r="O1918" s="382" t="s">
        <v>3376</v>
      </c>
      <c r="P1918" s="178">
        <f t="shared" si="80"/>
        <v>1</v>
      </c>
      <c r="Q1918" s="179" t="str" cm="1">
        <f t="array" aca="1" ref="Q1918" ca="1">IF(ISNUMBER(P1918),IF(P1918=100%,"CUMPLIDA",IF(AND(ISNUMBER(L1918),ISNUMBER(INDIRECT("FECHA_"&amp;$B1918,1))), IF(L1918&lt;=INDIRECT("FECHA_"&amp;$B1918,1),"INCUMPLIDA","PROCESO"), "VERIFICAR FECHA")),"SIN VALOR AVANCE")</f>
        <v>CUMPLIDA</v>
      </c>
    </row>
    <row r="1919" spans="1:17" ht="90.75">
      <c r="A1919" s="192" t="s">
        <v>3327</v>
      </c>
      <c r="B1919" s="173" t="s">
        <v>3295</v>
      </c>
      <c r="C1919" s="485"/>
      <c r="D1919" s="485"/>
      <c r="E1919" s="486" t="s">
        <v>3377</v>
      </c>
      <c r="F1919" s="486"/>
      <c r="G1919" s="174" t="s">
        <v>3378</v>
      </c>
      <c r="H1919" s="382" t="s">
        <v>3379</v>
      </c>
      <c r="I1919" s="382" t="s">
        <v>3380</v>
      </c>
      <c r="J1919" s="181">
        <v>1</v>
      </c>
      <c r="K1919" s="176">
        <v>44602</v>
      </c>
      <c r="L1919" s="176">
        <v>44635</v>
      </c>
      <c r="M1919" s="177">
        <f t="shared" si="78"/>
        <v>4.7142857142857144</v>
      </c>
      <c r="N1919" s="178">
        <v>1</v>
      </c>
      <c r="O1919" s="382" t="s">
        <v>3381</v>
      </c>
      <c r="P1919" s="178">
        <f t="shared" si="80"/>
        <v>1</v>
      </c>
      <c r="Q1919" s="179" t="str" cm="1">
        <f t="array" aca="1" ref="Q1919" ca="1">IF(ISNUMBER(P1919),IF(P1919=100%,"CUMPLIDA",IF(AND(ISNUMBER(L1919),ISNUMBER(INDIRECT("FECHA_"&amp;$B1919,1))), IF(L1919&lt;=INDIRECT("FECHA_"&amp;$B1919,1),"INCUMPLIDA","PROCESO"), "VERIFICAR FECHA")),"SIN VALOR AVANCE")</f>
        <v>CUMPLIDA</v>
      </c>
    </row>
    <row r="1920" spans="1:17" ht="60">
      <c r="A1920" s="192" t="s">
        <v>3327</v>
      </c>
      <c r="B1920" s="173" t="s">
        <v>3295</v>
      </c>
      <c r="C1920" s="485"/>
      <c r="D1920" s="485"/>
      <c r="E1920" s="486"/>
      <c r="F1920" s="486"/>
      <c r="G1920" s="174" t="s">
        <v>3382</v>
      </c>
      <c r="H1920" s="382" t="s">
        <v>3383</v>
      </c>
      <c r="I1920" s="382" t="s">
        <v>3384</v>
      </c>
      <c r="J1920" s="181">
        <v>1</v>
      </c>
      <c r="K1920" s="176">
        <v>44636</v>
      </c>
      <c r="L1920" s="176">
        <v>44895</v>
      </c>
      <c r="M1920" s="177">
        <f t="shared" si="78"/>
        <v>37</v>
      </c>
      <c r="N1920" s="178">
        <v>1</v>
      </c>
      <c r="O1920" s="382" t="s">
        <v>3385</v>
      </c>
      <c r="P1920" s="178">
        <f t="shared" si="80"/>
        <v>1</v>
      </c>
      <c r="Q1920" s="179" t="str" cm="1">
        <f t="array" aca="1" ref="Q1920" ca="1">IF(ISNUMBER(P1920),IF(P1920=100%,"CUMPLIDA",IF(AND(ISNUMBER(L1920),ISNUMBER(INDIRECT("FECHA_"&amp;$B1920,1))), IF(L1920&lt;=INDIRECT("FECHA_"&amp;$B1920,1),"INCUMPLIDA","PROCESO"), "VERIFICAR FECHA")),"SIN VALOR AVANCE")</f>
        <v>CUMPLIDA</v>
      </c>
    </row>
    <row r="1921" spans="1:17" ht="75">
      <c r="A1921" s="192" t="s">
        <v>3327</v>
      </c>
      <c r="B1921" s="173" t="s">
        <v>3295</v>
      </c>
      <c r="C1921" s="485"/>
      <c r="D1921" s="485"/>
      <c r="E1921" s="486"/>
      <c r="F1921" s="486"/>
      <c r="G1921" s="174" t="s">
        <v>3386</v>
      </c>
      <c r="H1921" s="382" t="s">
        <v>3387</v>
      </c>
      <c r="I1921" s="382" t="s">
        <v>3388</v>
      </c>
      <c r="J1921" s="181">
        <v>2</v>
      </c>
      <c r="K1921" s="176">
        <v>44757</v>
      </c>
      <c r="L1921" s="176">
        <v>44972</v>
      </c>
      <c r="M1921" s="177">
        <f t="shared" si="78"/>
        <v>30.714285714285715</v>
      </c>
      <c r="N1921" s="178">
        <v>1</v>
      </c>
      <c r="O1921" s="382" t="s">
        <v>3362</v>
      </c>
      <c r="P1921" s="178">
        <f t="shared" si="80"/>
        <v>1</v>
      </c>
      <c r="Q1921" s="179" t="str" cm="1">
        <f t="array" aca="1" ref="Q1921" ca="1">IF(ISNUMBER(P1921),IF(P1921=100%,"CUMPLIDA",IF(AND(ISNUMBER(L1921),ISNUMBER(INDIRECT("FECHA_"&amp;$B1921,1))), IF(L1921&lt;=INDIRECT("FECHA_"&amp;$B1921,1),"INCUMPLIDA","PROCESO"), "VERIFICAR FECHA")),"SIN VALOR AVANCE")</f>
        <v>CUMPLIDA</v>
      </c>
    </row>
    <row r="1922" spans="1:17" ht="120.75">
      <c r="A1922" s="192" t="s">
        <v>3327</v>
      </c>
      <c r="B1922" s="173" t="s">
        <v>3295</v>
      </c>
      <c r="C1922" s="485"/>
      <c r="D1922" s="485"/>
      <c r="E1922" s="486"/>
      <c r="F1922" s="486"/>
      <c r="G1922" s="174" t="s">
        <v>3389</v>
      </c>
      <c r="H1922" s="382" t="s">
        <v>3390</v>
      </c>
      <c r="I1922" s="382" t="s">
        <v>3391</v>
      </c>
      <c r="J1922" s="181">
        <v>9</v>
      </c>
      <c r="K1922" s="176">
        <v>44773</v>
      </c>
      <c r="L1922" s="176">
        <v>44834</v>
      </c>
      <c r="M1922" s="177">
        <f t="shared" si="78"/>
        <v>8.7142857142857135</v>
      </c>
      <c r="N1922" s="178">
        <v>1</v>
      </c>
      <c r="O1922" s="382" t="s">
        <v>3392</v>
      </c>
      <c r="P1922" s="178">
        <f t="shared" si="80"/>
        <v>1</v>
      </c>
      <c r="Q1922" s="179" t="str" cm="1">
        <f t="array" aca="1" ref="Q1922" ca="1">IF(ISNUMBER(P1922),IF(P1922=100%,"CUMPLIDA",IF(AND(ISNUMBER(L1922),ISNUMBER(INDIRECT("FECHA_"&amp;$B1922,1))), IF(L1922&lt;=INDIRECT("FECHA_"&amp;$B1922,1),"INCUMPLIDA","PROCESO"), "VERIFICAR FECHA")),"SIN VALOR AVANCE")</f>
        <v>CUMPLIDA</v>
      </c>
    </row>
    <row r="1923" spans="1:17" ht="75">
      <c r="A1923" s="192" t="s">
        <v>3327</v>
      </c>
      <c r="B1923" s="173" t="s">
        <v>3295</v>
      </c>
      <c r="C1923" s="485"/>
      <c r="D1923" s="485"/>
      <c r="E1923" s="486"/>
      <c r="F1923" s="486"/>
      <c r="G1923" s="174" t="s">
        <v>3393</v>
      </c>
      <c r="H1923" s="382" t="s">
        <v>3394</v>
      </c>
      <c r="I1923" s="382" t="s">
        <v>3395</v>
      </c>
      <c r="J1923" s="181">
        <v>2</v>
      </c>
      <c r="K1923" s="176">
        <v>44621</v>
      </c>
      <c r="L1923" s="176">
        <v>44712</v>
      </c>
      <c r="M1923" s="177">
        <f t="shared" si="78"/>
        <v>13</v>
      </c>
      <c r="N1923" s="178">
        <v>1</v>
      </c>
      <c r="O1923" s="382" t="s">
        <v>3362</v>
      </c>
      <c r="P1923" s="178">
        <f t="shared" si="80"/>
        <v>1</v>
      </c>
      <c r="Q1923" s="179" t="str" cm="1">
        <f t="array" aca="1" ref="Q1923" ca="1">IF(ISNUMBER(P1923),IF(P1923=100%,"CUMPLIDA",IF(AND(ISNUMBER(L1923),ISNUMBER(INDIRECT("FECHA_"&amp;$B1923,1))), IF(L1923&lt;=INDIRECT("FECHA_"&amp;$B1923,1),"INCUMPLIDA","PROCESO"), "VERIFICAR FECHA")),"SIN VALOR AVANCE")</f>
        <v>CUMPLIDA</v>
      </c>
    </row>
    <row r="1924" spans="1:17" ht="60">
      <c r="A1924" s="192" t="s">
        <v>3327</v>
      </c>
      <c r="B1924" s="173" t="s">
        <v>3295</v>
      </c>
      <c r="C1924" s="485"/>
      <c r="D1924" s="485"/>
      <c r="E1924" s="486"/>
      <c r="F1924" s="486"/>
      <c r="G1924" s="174" t="s">
        <v>3396</v>
      </c>
      <c r="H1924" s="382" t="s">
        <v>3397</v>
      </c>
      <c r="I1924" s="382" t="s">
        <v>3398</v>
      </c>
      <c r="J1924" s="181">
        <v>1</v>
      </c>
      <c r="K1924" s="176">
        <v>44621</v>
      </c>
      <c r="L1924" s="176">
        <v>44666</v>
      </c>
      <c r="M1924" s="177">
        <f t="shared" si="78"/>
        <v>6.4285714285714288</v>
      </c>
      <c r="N1924" s="178">
        <v>1</v>
      </c>
      <c r="O1924" s="382" t="s">
        <v>3362</v>
      </c>
      <c r="P1924" s="178">
        <f t="shared" si="80"/>
        <v>1</v>
      </c>
      <c r="Q1924" s="179" t="str" cm="1">
        <f t="array" aca="1" ref="Q1924" ca="1">IF(ISNUMBER(P1924),IF(P1924=100%,"CUMPLIDA",IF(AND(ISNUMBER(L1924),ISNUMBER(INDIRECT("FECHA_"&amp;$B1924,1))), IF(L1924&lt;=INDIRECT("FECHA_"&amp;$B1924,1),"INCUMPLIDA","PROCESO"), "VERIFICAR FECHA")),"SIN VALOR AVANCE")</f>
        <v>CUMPLIDA</v>
      </c>
    </row>
    <row r="1925" spans="1:17" ht="75" customHeight="1">
      <c r="A1925" s="192" t="s">
        <v>3327</v>
      </c>
      <c r="B1925" s="173" t="s">
        <v>3295</v>
      </c>
      <c r="C1925" s="485" t="s">
        <v>3399</v>
      </c>
      <c r="D1925" s="485" t="s">
        <v>3329</v>
      </c>
      <c r="E1925" s="486" t="s">
        <v>3400</v>
      </c>
      <c r="F1925" s="486" t="s">
        <v>3401</v>
      </c>
      <c r="G1925" s="174" t="s">
        <v>3402</v>
      </c>
      <c r="H1925" s="382" t="s">
        <v>3403</v>
      </c>
      <c r="I1925" s="382" t="s">
        <v>3404</v>
      </c>
      <c r="J1925" s="181">
        <v>1</v>
      </c>
      <c r="K1925" s="176">
        <v>44712</v>
      </c>
      <c r="L1925" s="176">
        <v>44925</v>
      </c>
      <c r="M1925" s="177">
        <f t="shared" si="78"/>
        <v>30.428571428571427</v>
      </c>
      <c r="N1925" s="178">
        <v>1</v>
      </c>
      <c r="O1925" s="382" t="s">
        <v>3405</v>
      </c>
      <c r="P1925" s="178">
        <f t="shared" si="80"/>
        <v>1</v>
      </c>
      <c r="Q1925" s="179" t="str" cm="1">
        <f t="array" aca="1" ref="Q1925" ca="1">IF(ISNUMBER(P1925),IF(P1925=100%,"CUMPLIDA",IF(AND(ISNUMBER(L1925),ISNUMBER(INDIRECT("FECHA_"&amp;$B1925,1))), IF(L1925&lt;=INDIRECT("FECHA_"&amp;$B1925,1),"INCUMPLIDA","PROCESO"), "VERIFICAR FECHA")),"SIN VALOR AVANCE")</f>
        <v>CUMPLIDA</v>
      </c>
    </row>
    <row r="1926" spans="1:17" ht="45.75">
      <c r="A1926" s="192" t="s">
        <v>3327</v>
      </c>
      <c r="B1926" s="173" t="s">
        <v>3295</v>
      </c>
      <c r="C1926" s="485"/>
      <c r="D1926" s="485"/>
      <c r="E1926" s="486"/>
      <c r="F1926" s="486"/>
      <c r="G1926" s="174" t="s">
        <v>3406</v>
      </c>
      <c r="H1926" s="382" t="s">
        <v>3407</v>
      </c>
      <c r="I1926" s="382" t="s">
        <v>3408</v>
      </c>
      <c r="J1926" s="181">
        <v>1</v>
      </c>
      <c r="K1926" s="176">
        <v>44713</v>
      </c>
      <c r="L1926" s="176">
        <v>44926</v>
      </c>
      <c r="M1926" s="177">
        <f t="shared" si="78"/>
        <v>30.428571428571427</v>
      </c>
      <c r="N1926" s="178">
        <v>1</v>
      </c>
      <c r="O1926" s="382" t="s">
        <v>3409</v>
      </c>
      <c r="P1926" s="178">
        <f t="shared" si="80"/>
        <v>1</v>
      </c>
      <c r="Q1926" s="179" t="str" cm="1">
        <f t="array" aca="1" ref="Q1926" ca="1">IF(ISNUMBER(P1926),IF(P1926=100%,"CUMPLIDA",IF(AND(ISNUMBER(L1926),ISNUMBER(INDIRECT("FECHA_"&amp;$B1926,1))), IF(L1926&lt;=INDIRECT("FECHA_"&amp;$B1926,1),"INCUMPLIDA","PROCESO"), "VERIFICAR FECHA")),"SIN VALOR AVANCE")</f>
        <v>CUMPLIDA</v>
      </c>
    </row>
    <row r="1927" spans="1:17" ht="90">
      <c r="A1927" s="192" t="s">
        <v>3327</v>
      </c>
      <c r="B1927" s="173" t="s">
        <v>3295</v>
      </c>
      <c r="C1927" s="485"/>
      <c r="D1927" s="485"/>
      <c r="E1927" s="486"/>
      <c r="F1927" s="486"/>
      <c r="G1927" s="174" t="s">
        <v>3410</v>
      </c>
      <c r="H1927" s="382" t="s">
        <v>3411</v>
      </c>
      <c r="I1927" s="382" t="s">
        <v>3412</v>
      </c>
      <c r="J1927" s="181">
        <v>6</v>
      </c>
      <c r="K1927" s="176">
        <v>44713</v>
      </c>
      <c r="L1927" s="176">
        <v>44926</v>
      </c>
      <c r="M1927" s="177">
        <f t="shared" si="78"/>
        <v>30.428571428571427</v>
      </c>
      <c r="N1927" s="178">
        <v>1</v>
      </c>
      <c r="O1927" s="382" t="s">
        <v>3413</v>
      </c>
      <c r="P1927" s="178">
        <f t="shared" si="80"/>
        <v>1</v>
      </c>
      <c r="Q1927" s="179" t="str" cm="1">
        <f t="array" aca="1" ref="Q1927" ca="1">IF(ISNUMBER(P1927),IF(P1927=100%,"CUMPLIDA",IF(AND(ISNUMBER(L1927),ISNUMBER(INDIRECT("FECHA_"&amp;$B1927,1))), IF(L1927&lt;=INDIRECT("FECHA_"&amp;$B1927,1),"INCUMPLIDA","PROCESO"), "VERIFICAR FECHA")),"SIN VALOR AVANCE")</f>
        <v>CUMPLIDA</v>
      </c>
    </row>
    <row r="1928" spans="1:17" ht="105">
      <c r="A1928" s="192" t="s">
        <v>3327</v>
      </c>
      <c r="B1928" s="173" t="s">
        <v>3295</v>
      </c>
      <c r="C1928" s="485"/>
      <c r="D1928" s="485"/>
      <c r="E1928" s="486"/>
      <c r="F1928" s="486"/>
      <c r="G1928" s="174" t="s">
        <v>3414</v>
      </c>
      <c r="H1928" s="382" t="s">
        <v>3415</v>
      </c>
      <c r="I1928" s="382" t="s">
        <v>3416</v>
      </c>
      <c r="J1928" s="181">
        <v>1</v>
      </c>
      <c r="K1928" s="176">
        <v>44712</v>
      </c>
      <c r="L1928" s="176">
        <v>44834</v>
      </c>
      <c r="M1928" s="177">
        <f t="shared" si="78"/>
        <v>17.428571428571427</v>
      </c>
      <c r="N1928" s="178">
        <v>1</v>
      </c>
      <c r="O1928" s="382" t="s">
        <v>3417</v>
      </c>
      <c r="P1928" s="178">
        <f t="shared" si="80"/>
        <v>1</v>
      </c>
      <c r="Q1928" s="179" t="str" cm="1">
        <f t="array" aca="1" ref="Q1928" ca="1">IF(ISNUMBER(P1928),IF(P1928=100%,"CUMPLIDA",IF(AND(ISNUMBER(L1928),ISNUMBER(INDIRECT("FECHA_"&amp;$B1928,1))), IF(L1928&lt;=INDIRECT("FECHA_"&amp;$B1928,1),"INCUMPLIDA","PROCESO"), "VERIFICAR FECHA")),"SIN VALOR AVANCE")</f>
        <v>CUMPLIDA</v>
      </c>
    </row>
    <row r="1929" spans="1:17" ht="120">
      <c r="A1929" s="192" t="s">
        <v>3327</v>
      </c>
      <c r="B1929" s="173" t="s">
        <v>3295</v>
      </c>
      <c r="C1929" s="485"/>
      <c r="D1929" s="485"/>
      <c r="E1929" s="486" t="s">
        <v>3418</v>
      </c>
      <c r="F1929" s="486"/>
      <c r="G1929" s="174" t="s">
        <v>3419</v>
      </c>
      <c r="H1929" s="382" t="s">
        <v>3420</v>
      </c>
      <c r="I1929" s="382" t="s">
        <v>3421</v>
      </c>
      <c r="J1929" s="181">
        <v>1</v>
      </c>
      <c r="K1929" s="176">
        <v>44727</v>
      </c>
      <c r="L1929" s="176">
        <v>44849</v>
      </c>
      <c r="M1929" s="177">
        <f t="shared" si="78"/>
        <v>17.428571428571427</v>
      </c>
      <c r="N1929" s="178">
        <v>1</v>
      </c>
      <c r="O1929" s="382" t="s">
        <v>3417</v>
      </c>
      <c r="P1929" s="178">
        <f t="shared" si="80"/>
        <v>1</v>
      </c>
      <c r="Q1929" s="179" t="str" cm="1">
        <f t="array" aca="1" ref="Q1929" ca="1">IF(ISNUMBER(P1929),IF(P1929=100%,"CUMPLIDA",IF(AND(ISNUMBER(L1929),ISNUMBER(INDIRECT("FECHA_"&amp;$B1929,1))), IF(L1929&lt;=INDIRECT("FECHA_"&amp;$B1929,1),"INCUMPLIDA","PROCESO"), "VERIFICAR FECHA")),"SIN VALOR AVANCE")</f>
        <v>CUMPLIDA</v>
      </c>
    </row>
    <row r="1930" spans="1:17" ht="45.75">
      <c r="A1930" s="192" t="s">
        <v>3327</v>
      </c>
      <c r="B1930" s="173" t="s">
        <v>3295</v>
      </c>
      <c r="C1930" s="485"/>
      <c r="D1930" s="485"/>
      <c r="E1930" s="486"/>
      <c r="F1930" s="486"/>
      <c r="G1930" s="174" t="s">
        <v>3422</v>
      </c>
      <c r="H1930" s="382" t="s">
        <v>3423</v>
      </c>
      <c r="I1930" s="382" t="s">
        <v>3424</v>
      </c>
      <c r="J1930" s="181">
        <v>1</v>
      </c>
      <c r="K1930" s="176">
        <v>44743</v>
      </c>
      <c r="L1930" s="176">
        <v>44865</v>
      </c>
      <c r="M1930" s="177">
        <f t="shared" si="78"/>
        <v>17.428571428571427</v>
      </c>
      <c r="N1930" s="178">
        <v>1</v>
      </c>
      <c r="O1930" s="382" t="s">
        <v>3413</v>
      </c>
      <c r="P1930" s="178">
        <f t="shared" si="80"/>
        <v>1</v>
      </c>
      <c r="Q1930" s="179" t="str" cm="1">
        <f t="array" aca="1" ref="Q1930" ca="1">IF(ISNUMBER(P1930),IF(P1930=100%,"CUMPLIDA",IF(AND(ISNUMBER(L1930),ISNUMBER(INDIRECT("FECHA_"&amp;$B1930,1))), IF(L1930&lt;=INDIRECT("FECHA_"&amp;$B1930,1),"INCUMPLIDA","PROCESO"), "VERIFICAR FECHA")),"SIN VALOR AVANCE")</f>
        <v>CUMPLIDA</v>
      </c>
    </row>
    <row r="1931" spans="1:17" ht="75">
      <c r="A1931" s="192" t="s">
        <v>3327</v>
      </c>
      <c r="B1931" s="173" t="s">
        <v>3295</v>
      </c>
      <c r="C1931" s="485"/>
      <c r="D1931" s="485"/>
      <c r="E1931" s="486"/>
      <c r="F1931" s="486"/>
      <c r="G1931" s="174" t="s">
        <v>3425</v>
      </c>
      <c r="H1931" s="382" t="s">
        <v>3426</v>
      </c>
      <c r="I1931" s="382" t="s">
        <v>3427</v>
      </c>
      <c r="J1931" s="181">
        <v>2</v>
      </c>
      <c r="K1931" s="176">
        <v>44713</v>
      </c>
      <c r="L1931" s="176">
        <v>44926</v>
      </c>
      <c r="M1931" s="177">
        <f t="shared" si="78"/>
        <v>30.428571428571427</v>
      </c>
      <c r="N1931" s="178">
        <v>1</v>
      </c>
      <c r="O1931" s="382" t="s">
        <v>3428</v>
      </c>
      <c r="P1931" s="178">
        <f t="shared" si="80"/>
        <v>1</v>
      </c>
      <c r="Q1931" s="179" t="str" cm="1">
        <f t="array" aca="1" ref="Q1931" ca="1">IF(ISNUMBER(P1931),IF(P1931=100%,"CUMPLIDA",IF(AND(ISNUMBER(L1931),ISNUMBER(INDIRECT("FECHA_"&amp;$B1931,1))), IF(L1931&lt;=INDIRECT("FECHA_"&amp;$B1931,1),"INCUMPLIDA","PROCESO"), "VERIFICAR FECHA")),"SIN VALOR AVANCE")</f>
        <v>CUMPLIDA</v>
      </c>
    </row>
    <row r="1932" spans="1:17" ht="60">
      <c r="A1932" s="192" t="s">
        <v>3327</v>
      </c>
      <c r="B1932" s="173" t="s">
        <v>3295</v>
      </c>
      <c r="C1932" s="485"/>
      <c r="D1932" s="485"/>
      <c r="E1932" s="486"/>
      <c r="F1932" s="486"/>
      <c r="G1932" s="174" t="s">
        <v>3429</v>
      </c>
      <c r="H1932" s="382" t="s">
        <v>3429</v>
      </c>
      <c r="I1932" s="382" t="s">
        <v>3430</v>
      </c>
      <c r="J1932" s="181">
        <v>1</v>
      </c>
      <c r="K1932" s="176">
        <v>44713</v>
      </c>
      <c r="L1932" s="176">
        <v>44926</v>
      </c>
      <c r="M1932" s="177">
        <f t="shared" si="78"/>
        <v>30.428571428571427</v>
      </c>
      <c r="N1932" s="178">
        <v>1</v>
      </c>
      <c r="O1932" s="382" t="s">
        <v>3428</v>
      </c>
      <c r="P1932" s="178">
        <f t="shared" si="80"/>
        <v>1</v>
      </c>
      <c r="Q1932" s="179" t="str" cm="1">
        <f t="array" aca="1" ref="Q1932" ca="1">IF(ISNUMBER(P1932),IF(P1932=100%,"CUMPLIDA",IF(AND(ISNUMBER(L1932),ISNUMBER(INDIRECT("FECHA_"&amp;$B1932,1))), IF(L1932&lt;=INDIRECT("FECHA_"&amp;$B1932,1),"INCUMPLIDA","PROCESO"), "VERIFICAR FECHA")),"SIN VALOR AVANCE")</f>
        <v>CUMPLIDA</v>
      </c>
    </row>
    <row r="1933" spans="1:17" ht="120" customHeight="1">
      <c r="A1933" s="192" t="s">
        <v>1993</v>
      </c>
      <c r="B1933" s="173" t="s">
        <v>3295</v>
      </c>
      <c r="C1933" s="485" t="s">
        <v>3431</v>
      </c>
      <c r="D1933" s="485" t="s">
        <v>3329</v>
      </c>
      <c r="E1933" s="486" t="s">
        <v>3432</v>
      </c>
      <c r="F1933" s="486" t="s">
        <v>3433</v>
      </c>
      <c r="G1933" s="182" t="s">
        <v>3434</v>
      </c>
      <c r="H1933" s="382" t="s">
        <v>3435</v>
      </c>
      <c r="I1933" s="382" t="s">
        <v>453</v>
      </c>
      <c r="J1933" s="181">
        <v>1</v>
      </c>
      <c r="K1933" s="176">
        <v>45184</v>
      </c>
      <c r="L1933" s="176">
        <v>45260</v>
      </c>
      <c r="M1933" s="177">
        <f t="shared" si="78"/>
        <v>10.857142857142858</v>
      </c>
      <c r="N1933" s="178">
        <v>1</v>
      </c>
      <c r="O1933" s="382" t="s">
        <v>3436</v>
      </c>
      <c r="P1933" s="178">
        <f t="shared" si="80"/>
        <v>1</v>
      </c>
      <c r="Q1933" s="179" t="str" cm="1">
        <f t="array" aca="1" ref="Q1933" ca="1">IF(ISNUMBER(P1933),IF(P1933=100%,"CUMPLIDA",IF(AND(ISNUMBER(L1933),ISNUMBER(INDIRECT("FECHA_"&amp;$B1933,1))), IF(L1933&lt;=INDIRECT("FECHA_"&amp;$B1933,1),"INCUMPLIDA","PROCESO"), "VERIFICAR FECHA")),"SIN VALOR AVANCE")</f>
        <v>CUMPLIDA</v>
      </c>
    </row>
    <row r="1934" spans="1:17" ht="90.75">
      <c r="A1934" s="192" t="s">
        <v>1993</v>
      </c>
      <c r="B1934" s="173" t="s">
        <v>3295</v>
      </c>
      <c r="C1934" s="485"/>
      <c r="D1934" s="485"/>
      <c r="E1934" s="486"/>
      <c r="F1934" s="486"/>
      <c r="G1934" s="182" t="s">
        <v>3437</v>
      </c>
      <c r="H1934" s="382" t="s">
        <v>3438</v>
      </c>
      <c r="I1934" s="382" t="s">
        <v>3439</v>
      </c>
      <c r="J1934" s="181">
        <v>3</v>
      </c>
      <c r="K1934" s="176">
        <v>45292</v>
      </c>
      <c r="L1934" s="176">
        <v>45838</v>
      </c>
      <c r="M1934" s="177">
        <f t="shared" si="78"/>
        <v>78</v>
      </c>
      <c r="N1934" s="178">
        <v>1</v>
      </c>
      <c r="O1934" s="382" t="s">
        <v>3440</v>
      </c>
      <c r="P1934" s="178">
        <f t="shared" si="80"/>
        <v>1</v>
      </c>
      <c r="Q1934" s="179" t="str" cm="1">
        <f t="array" aca="1" ref="Q1934" ca="1">IF(ISNUMBER(P1934),IF(P1934=100%,"CUMPLIDA",IF(AND(ISNUMBER(L1934),ISNUMBER(INDIRECT("FECHA_"&amp;$B1934,1))), IF(L1934&lt;=INDIRECT("FECHA_"&amp;$B1934,1),"INCUMPLIDA","PROCESO"), "VERIFICAR FECHA")),"SIN VALOR AVANCE")</f>
        <v>CUMPLIDA</v>
      </c>
    </row>
    <row r="1935" spans="1:17" ht="197.25">
      <c r="A1935" s="192" t="s">
        <v>1993</v>
      </c>
      <c r="B1935" s="173" t="s">
        <v>3295</v>
      </c>
      <c r="C1935" s="485"/>
      <c r="D1935" s="485"/>
      <c r="E1935" s="486"/>
      <c r="F1935" s="486"/>
      <c r="G1935" s="182" t="s">
        <v>3441</v>
      </c>
      <c r="H1935" s="382" t="s">
        <v>3442</v>
      </c>
      <c r="I1935" s="382" t="s">
        <v>3443</v>
      </c>
      <c r="J1935" s="181">
        <v>2</v>
      </c>
      <c r="K1935" s="176">
        <v>45260</v>
      </c>
      <c r="L1935" s="176">
        <v>45337</v>
      </c>
      <c r="M1935" s="177">
        <f t="shared" si="78"/>
        <v>11</v>
      </c>
      <c r="N1935" s="178">
        <v>1</v>
      </c>
      <c r="O1935" s="382" t="s">
        <v>3444</v>
      </c>
      <c r="P1935" s="178">
        <f t="shared" si="80"/>
        <v>1</v>
      </c>
      <c r="Q1935" s="179" t="str" cm="1">
        <f t="array" aca="1" ref="Q1935" ca="1">IF(ISNUMBER(P1935),IF(P1935=100%,"CUMPLIDA",IF(AND(ISNUMBER(L1935),ISNUMBER(INDIRECT("FECHA_"&amp;$B1935,1))), IF(L1935&lt;=INDIRECT("FECHA_"&amp;$B1935,1),"INCUMPLIDA","PROCESO"), "VERIFICAR FECHA")),"SIN VALOR AVANCE")</f>
        <v>CUMPLIDA</v>
      </c>
    </row>
    <row r="1936" spans="1:17" ht="120">
      <c r="A1936" s="192" t="s">
        <v>1993</v>
      </c>
      <c r="B1936" s="173" t="s">
        <v>3295</v>
      </c>
      <c r="C1936" s="485"/>
      <c r="D1936" s="485"/>
      <c r="E1936" s="486" t="s">
        <v>3445</v>
      </c>
      <c r="F1936" s="486"/>
      <c r="G1936" s="182" t="s">
        <v>3434</v>
      </c>
      <c r="H1936" s="382" t="s">
        <v>3435</v>
      </c>
      <c r="I1936" s="382" t="s">
        <v>453</v>
      </c>
      <c r="J1936" s="181">
        <v>1</v>
      </c>
      <c r="K1936" s="176">
        <v>45184</v>
      </c>
      <c r="L1936" s="176">
        <v>45260</v>
      </c>
      <c r="M1936" s="177">
        <f t="shared" si="78"/>
        <v>10.857142857142858</v>
      </c>
      <c r="N1936" s="178">
        <v>1</v>
      </c>
      <c r="O1936" s="382" t="s">
        <v>3436</v>
      </c>
      <c r="P1936" s="178">
        <f t="shared" si="80"/>
        <v>1</v>
      </c>
      <c r="Q1936" s="179" t="str" cm="1">
        <f t="array" aca="1" ref="Q1936" ca="1">IF(ISNUMBER(P1936),IF(P1936=100%,"CUMPLIDA",IF(AND(ISNUMBER(L1936),ISNUMBER(INDIRECT("FECHA_"&amp;$B1936,1))), IF(L1936&lt;=INDIRECT("FECHA_"&amp;$B1936,1),"INCUMPLIDA","PROCESO"), "VERIFICAR FECHA")),"SIN VALOR AVANCE")</f>
        <v>CUMPLIDA</v>
      </c>
    </row>
    <row r="1937" spans="1:17" ht="90.75">
      <c r="A1937" s="192" t="s">
        <v>1993</v>
      </c>
      <c r="B1937" s="173" t="s">
        <v>3295</v>
      </c>
      <c r="C1937" s="485"/>
      <c r="D1937" s="485"/>
      <c r="E1937" s="486"/>
      <c r="F1937" s="486"/>
      <c r="G1937" s="182" t="s">
        <v>3437</v>
      </c>
      <c r="H1937" s="382" t="s">
        <v>3446</v>
      </c>
      <c r="I1937" s="382" t="s">
        <v>3439</v>
      </c>
      <c r="J1937" s="181">
        <v>3</v>
      </c>
      <c r="K1937" s="176">
        <v>45292</v>
      </c>
      <c r="L1937" s="176">
        <v>45838</v>
      </c>
      <c r="M1937" s="177">
        <f t="shared" si="78"/>
        <v>78</v>
      </c>
      <c r="N1937" s="178">
        <v>1</v>
      </c>
      <c r="O1937" s="382" t="s">
        <v>3440</v>
      </c>
      <c r="P1937" s="178">
        <f t="shared" si="80"/>
        <v>1</v>
      </c>
      <c r="Q1937" s="179" t="str" cm="1">
        <f t="array" aca="1" ref="Q1937" ca="1">IF(ISNUMBER(P1937),IF(P1937=100%,"CUMPLIDA",IF(AND(ISNUMBER(L1937),ISNUMBER(INDIRECT("FECHA_"&amp;$B1937,1))), IF(L1937&lt;=INDIRECT("FECHA_"&amp;$B1937,1),"INCUMPLIDA","PROCESO"), "VERIFICAR FECHA")),"SIN VALOR AVANCE")</f>
        <v>CUMPLIDA</v>
      </c>
    </row>
    <row r="1938" spans="1:17" ht="197.25">
      <c r="A1938" s="192" t="s">
        <v>1993</v>
      </c>
      <c r="B1938" s="173" t="s">
        <v>3295</v>
      </c>
      <c r="C1938" s="485"/>
      <c r="D1938" s="485"/>
      <c r="E1938" s="486"/>
      <c r="F1938" s="486"/>
      <c r="G1938" s="182" t="s">
        <v>3441</v>
      </c>
      <c r="H1938" s="382" t="s">
        <v>3442</v>
      </c>
      <c r="I1938" s="382" t="s">
        <v>3443</v>
      </c>
      <c r="J1938" s="181">
        <v>2</v>
      </c>
      <c r="K1938" s="176">
        <v>45260</v>
      </c>
      <c r="L1938" s="176">
        <v>45337</v>
      </c>
      <c r="M1938" s="177">
        <f t="shared" si="78"/>
        <v>11</v>
      </c>
      <c r="N1938" s="178">
        <v>1</v>
      </c>
      <c r="O1938" s="382" t="s">
        <v>3444</v>
      </c>
      <c r="P1938" s="178">
        <f t="shared" si="80"/>
        <v>1</v>
      </c>
      <c r="Q1938" s="179" t="str" cm="1">
        <f t="array" aca="1" ref="Q1938" ca="1">IF(ISNUMBER(P1938),IF(P1938=100%,"CUMPLIDA",IF(AND(ISNUMBER(L1938),ISNUMBER(INDIRECT("FECHA_"&amp;$B1938,1))), IF(L1938&lt;=INDIRECT("FECHA_"&amp;$B1938,1),"INCUMPLIDA","PROCESO"), "VERIFICAR FECHA")),"SIN VALOR AVANCE")</f>
        <v>CUMPLIDA</v>
      </c>
    </row>
    <row r="1939" spans="1:17" ht="150">
      <c r="A1939" s="192" t="s">
        <v>1993</v>
      </c>
      <c r="B1939" s="173" t="s">
        <v>3295</v>
      </c>
      <c r="C1939" s="485"/>
      <c r="D1939" s="485"/>
      <c r="E1939" s="486" t="s">
        <v>3447</v>
      </c>
      <c r="F1939" s="486"/>
      <c r="G1939" s="174" t="s">
        <v>3448</v>
      </c>
      <c r="H1939" s="382" t="s">
        <v>3435</v>
      </c>
      <c r="I1939" s="382" t="s">
        <v>453</v>
      </c>
      <c r="J1939" s="181">
        <v>1</v>
      </c>
      <c r="K1939" s="176">
        <v>45184</v>
      </c>
      <c r="L1939" s="176">
        <v>45260</v>
      </c>
      <c r="M1939" s="177">
        <f t="shared" si="78"/>
        <v>10.857142857142858</v>
      </c>
      <c r="N1939" s="178">
        <v>1</v>
      </c>
      <c r="O1939" s="382" t="s">
        <v>3436</v>
      </c>
      <c r="P1939" s="178">
        <f t="shared" si="80"/>
        <v>1</v>
      </c>
      <c r="Q1939" s="179" t="str" cm="1">
        <f t="array" aca="1" ref="Q1939" ca="1">IF(ISNUMBER(P1939),IF(P1939=100%,"CUMPLIDA",IF(AND(ISNUMBER(L1939),ISNUMBER(INDIRECT("FECHA_"&amp;$B1939,1))), IF(L1939&lt;=INDIRECT("FECHA_"&amp;$B1939,1),"INCUMPLIDA","PROCESO"), "VERIFICAR FECHA")),"SIN VALOR AVANCE")</f>
        <v>CUMPLIDA</v>
      </c>
    </row>
    <row r="1940" spans="1:17" ht="120">
      <c r="A1940" s="192" t="s">
        <v>1993</v>
      </c>
      <c r="B1940" s="173" t="s">
        <v>3295</v>
      </c>
      <c r="C1940" s="485"/>
      <c r="D1940" s="485"/>
      <c r="E1940" s="486"/>
      <c r="F1940" s="486"/>
      <c r="G1940" s="182" t="s">
        <v>3449</v>
      </c>
      <c r="H1940" s="382" t="s">
        <v>3446</v>
      </c>
      <c r="I1940" s="382" t="s">
        <v>3439</v>
      </c>
      <c r="J1940" s="181">
        <v>3</v>
      </c>
      <c r="K1940" s="176">
        <v>45292</v>
      </c>
      <c r="L1940" s="176">
        <v>45838</v>
      </c>
      <c r="M1940" s="177">
        <f t="shared" si="78"/>
        <v>78</v>
      </c>
      <c r="N1940" s="178">
        <v>1</v>
      </c>
      <c r="O1940" s="382" t="s">
        <v>3440</v>
      </c>
      <c r="P1940" s="178">
        <f t="shared" si="80"/>
        <v>1</v>
      </c>
      <c r="Q1940" s="179" t="str" cm="1">
        <f t="array" aca="1" ref="Q1940" ca="1">IF(ISNUMBER(P1940),IF(P1940=100%,"CUMPLIDA",IF(AND(ISNUMBER(L1940),ISNUMBER(INDIRECT("FECHA_"&amp;$B1940,1))), IF(L1940&lt;=INDIRECT("FECHA_"&amp;$B1940,1),"INCUMPLIDA","PROCESO"), "VERIFICAR FECHA")),"SIN VALOR AVANCE")</f>
        <v>CUMPLIDA</v>
      </c>
    </row>
    <row r="1941" spans="1:17" ht="197.25">
      <c r="A1941" s="192" t="s">
        <v>1993</v>
      </c>
      <c r="B1941" s="173" t="s">
        <v>3295</v>
      </c>
      <c r="C1941" s="485"/>
      <c r="D1941" s="485"/>
      <c r="E1941" s="486"/>
      <c r="F1941" s="486"/>
      <c r="G1941" s="182" t="s">
        <v>3450</v>
      </c>
      <c r="H1941" s="382" t="s">
        <v>3442</v>
      </c>
      <c r="I1941" s="382" t="s">
        <v>3443</v>
      </c>
      <c r="J1941" s="181">
        <v>2</v>
      </c>
      <c r="K1941" s="176">
        <v>45260</v>
      </c>
      <c r="L1941" s="176">
        <v>45337</v>
      </c>
      <c r="M1941" s="177">
        <f t="shared" si="78"/>
        <v>11</v>
      </c>
      <c r="N1941" s="178">
        <v>1</v>
      </c>
      <c r="O1941" s="382" t="s">
        <v>3444</v>
      </c>
      <c r="P1941" s="178">
        <f t="shared" si="80"/>
        <v>1</v>
      </c>
      <c r="Q1941" s="179" t="str" cm="1">
        <f t="array" aca="1" ref="Q1941" ca="1">IF(ISNUMBER(P1941),IF(P1941=100%,"CUMPLIDA",IF(AND(ISNUMBER(L1941),ISNUMBER(INDIRECT("FECHA_"&amp;$B1941,1))), IF(L1941&lt;=INDIRECT("FECHA_"&amp;$B1941,1),"INCUMPLIDA","PROCESO"), "VERIFICAR FECHA")),"SIN VALOR AVANCE")</f>
        <v>CUMPLIDA</v>
      </c>
    </row>
    <row r="1942" spans="1:17" ht="150">
      <c r="A1942" s="192" t="s">
        <v>1993</v>
      </c>
      <c r="B1942" s="173" t="s">
        <v>3295</v>
      </c>
      <c r="C1942" s="485"/>
      <c r="D1942" s="485"/>
      <c r="E1942" s="486" t="s">
        <v>3451</v>
      </c>
      <c r="F1942" s="486"/>
      <c r="G1942" s="174" t="s">
        <v>3448</v>
      </c>
      <c r="H1942" s="382" t="s">
        <v>3435</v>
      </c>
      <c r="I1942" s="382" t="s">
        <v>453</v>
      </c>
      <c r="J1942" s="181">
        <v>1</v>
      </c>
      <c r="K1942" s="176">
        <v>45184</v>
      </c>
      <c r="L1942" s="176">
        <v>45260</v>
      </c>
      <c r="M1942" s="177">
        <f t="shared" si="78"/>
        <v>10.857142857142858</v>
      </c>
      <c r="N1942" s="178">
        <v>1</v>
      </c>
      <c r="O1942" s="382" t="s">
        <v>3436</v>
      </c>
      <c r="P1942" s="178">
        <f t="shared" si="80"/>
        <v>1</v>
      </c>
      <c r="Q1942" s="179" t="str" cm="1">
        <f t="array" aca="1" ref="Q1942" ca="1">IF(ISNUMBER(P1942),IF(P1942=100%,"CUMPLIDA",IF(AND(ISNUMBER(L1942),ISNUMBER(INDIRECT("FECHA_"&amp;$B1942,1))), IF(L1942&lt;=INDIRECT("FECHA_"&amp;$B1942,1),"INCUMPLIDA","PROCESO"), "VERIFICAR FECHA")),"SIN VALOR AVANCE")</f>
        <v>CUMPLIDA</v>
      </c>
    </row>
    <row r="1943" spans="1:17" ht="120">
      <c r="A1943" s="192" t="s">
        <v>1993</v>
      </c>
      <c r="B1943" s="173" t="s">
        <v>3295</v>
      </c>
      <c r="C1943" s="485"/>
      <c r="D1943" s="485"/>
      <c r="E1943" s="486"/>
      <c r="F1943" s="486"/>
      <c r="G1943" s="182" t="s">
        <v>3449</v>
      </c>
      <c r="H1943" s="382" t="s">
        <v>3446</v>
      </c>
      <c r="I1943" s="382" t="s">
        <v>3439</v>
      </c>
      <c r="J1943" s="181">
        <v>3</v>
      </c>
      <c r="K1943" s="176">
        <v>45292</v>
      </c>
      <c r="L1943" s="176">
        <v>45838</v>
      </c>
      <c r="M1943" s="177">
        <f t="shared" si="78"/>
        <v>78</v>
      </c>
      <c r="N1943" s="178">
        <v>1</v>
      </c>
      <c r="O1943" s="382" t="s">
        <v>3440</v>
      </c>
      <c r="P1943" s="178">
        <f t="shared" si="80"/>
        <v>1</v>
      </c>
      <c r="Q1943" s="179" t="str" cm="1">
        <f t="array" aca="1" ref="Q1943" ca="1">IF(ISNUMBER(P1943),IF(P1943=100%,"CUMPLIDA",IF(AND(ISNUMBER(L1943),ISNUMBER(INDIRECT("FECHA_"&amp;$B1943,1))), IF(L1943&lt;=INDIRECT("FECHA_"&amp;$B1943,1),"INCUMPLIDA","PROCESO"), "VERIFICAR FECHA")),"SIN VALOR AVANCE")</f>
        <v>CUMPLIDA</v>
      </c>
    </row>
    <row r="1944" spans="1:17" ht="197.25">
      <c r="A1944" s="192" t="s">
        <v>1993</v>
      </c>
      <c r="B1944" s="173" t="s">
        <v>3295</v>
      </c>
      <c r="C1944" s="485"/>
      <c r="D1944" s="485"/>
      <c r="E1944" s="486"/>
      <c r="F1944" s="486"/>
      <c r="G1944" s="182" t="s">
        <v>3450</v>
      </c>
      <c r="H1944" s="382" t="s">
        <v>3442</v>
      </c>
      <c r="I1944" s="382" t="s">
        <v>3443</v>
      </c>
      <c r="J1944" s="181">
        <v>2</v>
      </c>
      <c r="K1944" s="176">
        <v>45260</v>
      </c>
      <c r="L1944" s="176">
        <v>45337</v>
      </c>
      <c r="M1944" s="177">
        <f t="shared" ref="M1944:M1992" si="81">(L1944-K1944)/7</f>
        <v>11</v>
      </c>
      <c r="N1944" s="178">
        <v>1</v>
      </c>
      <c r="O1944" s="382" t="s">
        <v>3444</v>
      </c>
      <c r="P1944" s="178">
        <f t="shared" si="80"/>
        <v>1</v>
      </c>
      <c r="Q1944" s="179" t="str" cm="1">
        <f t="array" aca="1" ref="Q1944" ca="1">IF(ISNUMBER(P1944),IF(P1944=100%,"CUMPLIDA",IF(AND(ISNUMBER(L1944),ISNUMBER(INDIRECT("FECHA_"&amp;$B1944,1))), IF(L1944&lt;=INDIRECT("FECHA_"&amp;$B1944,1),"INCUMPLIDA","PROCESO"), "VERIFICAR FECHA")),"SIN VALOR AVANCE")</f>
        <v>CUMPLIDA</v>
      </c>
    </row>
    <row r="1945" spans="1:17" ht="150" customHeight="1">
      <c r="A1945" s="192" t="s">
        <v>1993</v>
      </c>
      <c r="B1945" s="173" t="s">
        <v>3295</v>
      </c>
      <c r="C1945" s="485"/>
      <c r="D1945" s="485"/>
      <c r="E1945" s="486" t="s">
        <v>3452</v>
      </c>
      <c r="F1945" s="486"/>
      <c r="G1945" s="174" t="s">
        <v>3448</v>
      </c>
      <c r="H1945" s="382" t="s">
        <v>3435</v>
      </c>
      <c r="I1945" s="382" t="s">
        <v>453</v>
      </c>
      <c r="J1945" s="181">
        <v>1</v>
      </c>
      <c r="K1945" s="176">
        <v>45184</v>
      </c>
      <c r="L1945" s="176">
        <v>45260</v>
      </c>
      <c r="M1945" s="177">
        <f t="shared" si="81"/>
        <v>10.857142857142858</v>
      </c>
      <c r="N1945" s="178">
        <v>1</v>
      </c>
      <c r="O1945" s="382" t="s">
        <v>3436</v>
      </c>
      <c r="P1945" s="178">
        <f t="shared" si="80"/>
        <v>1</v>
      </c>
      <c r="Q1945" s="179" t="str" cm="1">
        <f t="array" aca="1" ref="Q1945" ca="1">IF(ISNUMBER(P1945),IF(P1945=100%,"CUMPLIDA",IF(AND(ISNUMBER(L1945),ISNUMBER(INDIRECT("FECHA_"&amp;$B1945,1))), IF(L1945&lt;=INDIRECT("FECHA_"&amp;$B1945,1),"INCUMPLIDA","PROCESO"), "VERIFICAR FECHA")),"SIN VALOR AVANCE")</f>
        <v>CUMPLIDA</v>
      </c>
    </row>
    <row r="1946" spans="1:17" ht="120">
      <c r="A1946" s="192" t="s">
        <v>1993</v>
      </c>
      <c r="B1946" s="173" t="s">
        <v>3295</v>
      </c>
      <c r="C1946" s="485"/>
      <c r="D1946" s="485"/>
      <c r="E1946" s="486"/>
      <c r="F1946" s="486"/>
      <c r="G1946" s="182" t="s">
        <v>3449</v>
      </c>
      <c r="H1946" s="382" t="s">
        <v>3446</v>
      </c>
      <c r="I1946" s="382" t="s">
        <v>3439</v>
      </c>
      <c r="J1946" s="181">
        <v>3</v>
      </c>
      <c r="K1946" s="176">
        <v>45292</v>
      </c>
      <c r="L1946" s="176">
        <v>45838</v>
      </c>
      <c r="M1946" s="177">
        <f t="shared" si="81"/>
        <v>78</v>
      </c>
      <c r="N1946" s="178">
        <v>1</v>
      </c>
      <c r="O1946" s="382" t="s">
        <v>3440</v>
      </c>
      <c r="P1946" s="178">
        <f t="shared" si="80"/>
        <v>1</v>
      </c>
      <c r="Q1946" s="179" t="str" cm="1">
        <f t="array" aca="1" ref="Q1946" ca="1">IF(ISNUMBER(P1946),IF(P1946=100%,"CUMPLIDA",IF(AND(ISNUMBER(L1946),ISNUMBER(INDIRECT("FECHA_"&amp;$B1946,1))), IF(L1946&lt;=INDIRECT("FECHA_"&amp;$B1946,1),"INCUMPLIDA","PROCESO"), "VERIFICAR FECHA")),"SIN VALOR AVANCE")</f>
        <v>CUMPLIDA</v>
      </c>
    </row>
    <row r="1947" spans="1:17" ht="197.25">
      <c r="A1947" s="192" t="s">
        <v>1993</v>
      </c>
      <c r="B1947" s="173" t="s">
        <v>3295</v>
      </c>
      <c r="C1947" s="485"/>
      <c r="D1947" s="485"/>
      <c r="E1947" s="486"/>
      <c r="F1947" s="486"/>
      <c r="G1947" s="182" t="s">
        <v>3450</v>
      </c>
      <c r="H1947" s="382" t="s">
        <v>3442</v>
      </c>
      <c r="I1947" s="382" t="s">
        <v>3443</v>
      </c>
      <c r="J1947" s="181">
        <v>2</v>
      </c>
      <c r="K1947" s="176">
        <v>45260</v>
      </c>
      <c r="L1947" s="176">
        <v>45337</v>
      </c>
      <c r="M1947" s="177">
        <f t="shared" si="81"/>
        <v>11</v>
      </c>
      <c r="N1947" s="178">
        <v>1</v>
      </c>
      <c r="O1947" s="382" t="s">
        <v>3444</v>
      </c>
      <c r="P1947" s="178">
        <f t="shared" si="80"/>
        <v>1</v>
      </c>
      <c r="Q1947" s="179" t="str" cm="1">
        <f t="array" aca="1" ref="Q1947" ca="1">IF(ISNUMBER(P1947),IF(P1947=100%,"CUMPLIDA",IF(AND(ISNUMBER(L1947),ISNUMBER(INDIRECT("FECHA_"&amp;$B1947,1))), IF(L1947&lt;=INDIRECT("FECHA_"&amp;$B1947,1),"INCUMPLIDA","PROCESO"), "VERIFICAR FECHA")),"SIN VALOR AVANCE")</f>
        <v>CUMPLIDA</v>
      </c>
    </row>
    <row r="1948" spans="1:17" ht="135" customHeight="1">
      <c r="A1948" s="192" t="s">
        <v>1993</v>
      </c>
      <c r="B1948" s="173" t="s">
        <v>3295</v>
      </c>
      <c r="C1948" s="485"/>
      <c r="D1948" s="485"/>
      <c r="E1948" s="486" t="s">
        <v>3453</v>
      </c>
      <c r="F1948" s="486"/>
      <c r="G1948" s="182" t="s">
        <v>3454</v>
      </c>
      <c r="H1948" s="382" t="s">
        <v>3455</v>
      </c>
      <c r="I1948" s="382" t="s">
        <v>3456</v>
      </c>
      <c r="J1948" s="181">
        <v>2</v>
      </c>
      <c r="K1948" s="176">
        <v>45201</v>
      </c>
      <c r="L1948" s="176">
        <v>45280</v>
      </c>
      <c r="M1948" s="177">
        <f t="shared" si="81"/>
        <v>11.285714285714286</v>
      </c>
      <c r="N1948" s="178">
        <v>1</v>
      </c>
      <c r="O1948" s="382" t="s">
        <v>3457</v>
      </c>
      <c r="P1948" s="178">
        <f t="shared" si="80"/>
        <v>1</v>
      </c>
      <c r="Q1948" s="179" t="str" cm="1">
        <f t="array" aca="1" ref="Q1948" ca="1">IF(ISNUMBER(P1948),IF(P1948=100%,"CUMPLIDA",IF(AND(ISNUMBER(L1948),ISNUMBER(INDIRECT("FECHA_"&amp;$B1948,1))), IF(L1948&lt;=INDIRECT("FECHA_"&amp;$B1948,1),"INCUMPLIDA","PROCESO"), "VERIFICAR FECHA")),"SIN VALOR AVANCE")</f>
        <v>CUMPLIDA</v>
      </c>
    </row>
    <row r="1949" spans="1:17" ht="75">
      <c r="A1949" s="192" t="s">
        <v>1993</v>
      </c>
      <c r="B1949" s="173" t="s">
        <v>3295</v>
      </c>
      <c r="C1949" s="485"/>
      <c r="D1949" s="485"/>
      <c r="E1949" s="486"/>
      <c r="F1949" s="486"/>
      <c r="G1949" s="182" t="s">
        <v>3458</v>
      </c>
      <c r="H1949" s="382" t="s">
        <v>3459</v>
      </c>
      <c r="I1949" s="382" t="s">
        <v>3460</v>
      </c>
      <c r="J1949" s="181">
        <v>4</v>
      </c>
      <c r="K1949" s="176">
        <v>45201</v>
      </c>
      <c r="L1949" s="176">
        <v>45596</v>
      </c>
      <c r="M1949" s="177">
        <f t="shared" si="81"/>
        <v>56.428571428571431</v>
      </c>
      <c r="N1949" s="178">
        <v>1</v>
      </c>
      <c r="O1949" s="382" t="s">
        <v>3457</v>
      </c>
      <c r="P1949" s="178">
        <f t="shared" si="80"/>
        <v>1</v>
      </c>
      <c r="Q1949" s="179" t="str" cm="1">
        <f t="array" aca="1" ref="Q1949" ca="1">IF(ISNUMBER(P1949),IF(P1949=100%,"CUMPLIDA",IF(AND(ISNUMBER(L1949),ISNUMBER(INDIRECT("FECHA_"&amp;$B1949,1))), IF(L1949&lt;=INDIRECT("FECHA_"&amp;$B1949,1),"INCUMPLIDA","PROCESO"), "VERIFICAR FECHA")),"SIN VALOR AVANCE")</f>
        <v>CUMPLIDA</v>
      </c>
    </row>
    <row r="1950" spans="1:17" ht="60.75" customHeight="1">
      <c r="A1950" s="192" t="s">
        <v>1518</v>
      </c>
      <c r="B1950" s="173" t="s">
        <v>3295</v>
      </c>
      <c r="C1950" s="485" t="s">
        <v>3461</v>
      </c>
      <c r="D1950" s="485" t="s">
        <v>3462</v>
      </c>
      <c r="E1950" s="174" t="s">
        <v>3463</v>
      </c>
      <c r="F1950" s="486" t="s">
        <v>3464</v>
      </c>
      <c r="G1950" s="174" t="s">
        <v>3465</v>
      </c>
      <c r="H1950" s="382" t="s">
        <v>801</v>
      </c>
      <c r="I1950" s="382" t="s">
        <v>761</v>
      </c>
      <c r="J1950" s="184">
        <v>1</v>
      </c>
      <c r="K1950" s="176">
        <v>45323</v>
      </c>
      <c r="L1950" s="176">
        <v>45747</v>
      </c>
      <c r="M1950" s="177">
        <f t="shared" si="81"/>
        <v>60.571428571428569</v>
      </c>
      <c r="N1950" s="178">
        <v>1</v>
      </c>
      <c r="O1950" s="382" t="s">
        <v>3466</v>
      </c>
      <c r="P1950" s="178">
        <f t="shared" si="80"/>
        <v>1</v>
      </c>
      <c r="Q1950" s="179" t="str" cm="1">
        <f t="array" aca="1" ref="Q1950" ca="1">IF(ISNUMBER(P1950),IF(P1950=100%,"CUMPLIDA",IF(AND(ISNUMBER(L1950),ISNUMBER(INDIRECT("FECHA_"&amp;$B1950,1))), IF(L1950&lt;=INDIRECT("FECHA_"&amp;$B1950,1),"INCUMPLIDA","PROCESO"), "VERIFICAR FECHA")),"SIN VALOR AVANCE")</f>
        <v>CUMPLIDA</v>
      </c>
    </row>
    <row r="1951" spans="1:17" ht="135">
      <c r="A1951" s="192" t="s">
        <v>1518</v>
      </c>
      <c r="B1951" s="173" t="s">
        <v>3295</v>
      </c>
      <c r="C1951" s="485"/>
      <c r="D1951" s="485"/>
      <c r="E1951" s="174" t="s">
        <v>3467</v>
      </c>
      <c r="F1951" s="486"/>
      <c r="G1951" s="174" t="s">
        <v>3468</v>
      </c>
      <c r="H1951" s="382" t="s">
        <v>804</v>
      </c>
      <c r="I1951" s="382" t="s">
        <v>805</v>
      </c>
      <c r="J1951" s="184">
        <v>1</v>
      </c>
      <c r="K1951" s="176">
        <v>45323</v>
      </c>
      <c r="L1951" s="176">
        <v>45747</v>
      </c>
      <c r="M1951" s="177">
        <f t="shared" si="81"/>
        <v>60.571428571428569</v>
      </c>
      <c r="N1951" s="178">
        <v>1</v>
      </c>
      <c r="O1951" s="382" t="s">
        <v>3469</v>
      </c>
      <c r="P1951" s="178">
        <f t="shared" si="80"/>
        <v>1</v>
      </c>
      <c r="Q1951" s="179" t="str" cm="1">
        <f t="array" aca="1" ref="Q1951" ca="1">IF(ISNUMBER(P1951),IF(P1951=100%,"CUMPLIDA",IF(AND(ISNUMBER(L1951),ISNUMBER(INDIRECT("FECHA_"&amp;$B1951,1))), IF(L1951&lt;=INDIRECT("FECHA_"&amp;$B1951,1),"INCUMPLIDA","PROCESO"), "VERIFICAR FECHA")),"SIN VALOR AVANCE")</f>
        <v>CUMPLIDA</v>
      </c>
    </row>
    <row r="1952" spans="1:17" ht="75">
      <c r="A1952" s="192" t="s">
        <v>1518</v>
      </c>
      <c r="B1952" s="173" t="s">
        <v>3295</v>
      </c>
      <c r="C1952" s="485"/>
      <c r="D1952" s="485"/>
      <c r="E1952" s="174" t="s">
        <v>3470</v>
      </c>
      <c r="F1952" s="486"/>
      <c r="G1952" s="174" t="s">
        <v>3471</v>
      </c>
      <c r="H1952" s="382" t="s">
        <v>767</v>
      </c>
      <c r="I1952" s="382" t="s">
        <v>768</v>
      </c>
      <c r="J1952" s="184">
        <v>1</v>
      </c>
      <c r="K1952" s="176">
        <v>45231</v>
      </c>
      <c r="L1952" s="176">
        <v>45747</v>
      </c>
      <c r="M1952" s="177">
        <f t="shared" si="81"/>
        <v>73.714285714285708</v>
      </c>
      <c r="N1952" s="178">
        <v>1</v>
      </c>
      <c r="O1952" s="382" t="s">
        <v>3469</v>
      </c>
      <c r="P1952" s="178">
        <f t="shared" si="80"/>
        <v>1</v>
      </c>
      <c r="Q1952" s="179" t="str" cm="1">
        <f t="array" aca="1" ref="Q1952" ca="1">IF(ISNUMBER(P1952),IF(P1952=100%,"CUMPLIDA",IF(AND(ISNUMBER(L1952),ISNUMBER(INDIRECT("FECHA_"&amp;$B1952,1))), IF(L1952&lt;=INDIRECT("FECHA_"&amp;$B1952,1),"INCUMPLIDA","PROCESO"), "VERIFICAR FECHA")),"SIN VALOR AVANCE")</f>
        <v>CUMPLIDA</v>
      </c>
    </row>
    <row r="1953" spans="1:17" ht="60.75" customHeight="1">
      <c r="A1953" s="192" t="s">
        <v>1518</v>
      </c>
      <c r="B1953" s="173" t="s">
        <v>3295</v>
      </c>
      <c r="C1953" s="485"/>
      <c r="D1953" s="485"/>
      <c r="E1953" s="486" t="s">
        <v>3472</v>
      </c>
      <c r="F1953" s="486"/>
      <c r="G1953" s="174" t="s">
        <v>3473</v>
      </c>
      <c r="H1953" s="382" t="s">
        <v>769</v>
      </c>
      <c r="I1953" s="382" t="s">
        <v>770</v>
      </c>
      <c r="J1953" s="184">
        <v>1</v>
      </c>
      <c r="K1953" s="176">
        <v>45323</v>
      </c>
      <c r="L1953" s="176">
        <v>45747</v>
      </c>
      <c r="M1953" s="177">
        <f t="shared" si="81"/>
        <v>60.571428571428569</v>
      </c>
      <c r="N1953" s="178">
        <v>1</v>
      </c>
      <c r="O1953" s="382" t="s">
        <v>3466</v>
      </c>
      <c r="P1953" s="178">
        <f t="shared" si="80"/>
        <v>1</v>
      </c>
      <c r="Q1953" s="179" t="str" cm="1">
        <f t="array" aca="1" ref="Q1953" ca="1">IF(ISNUMBER(P1953),IF(P1953=100%,"CUMPLIDA",IF(AND(ISNUMBER(L1953),ISNUMBER(INDIRECT("FECHA_"&amp;$B1953,1))), IF(L1953&lt;=INDIRECT("FECHA_"&amp;$B1953,1),"INCUMPLIDA","PROCESO"), "VERIFICAR FECHA")),"SIN VALOR AVANCE")</f>
        <v>CUMPLIDA</v>
      </c>
    </row>
    <row r="1954" spans="1:17" ht="45.75">
      <c r="A1954" s="192" t="s">
        <v>1518</v>
      </c>
      <c r="B1954" s="173" t="s">
        <v>3295</v>
      </c>
      <c r="C1954" s="485"/>
      <c r="D1954" s="485"/>
      <c r="E1954" s="486"/>
      <c r="F1954" s="486"/>
      <c r="G1954" s="174" t="s">
        <v>3474</v>
      </c>
      <c r="H1954" s="382" t="s">
        <v>371</v>
      </c>
      <c r="I1954" s="382" t="s">
        <v>771</v>
      </c>
      <c r="J1954" s="184">
        <v>1</v>
      </c>
      <c r="K1954" s="176">
        <v>45231</v>
      </c>
      <c r="L1954" s="176">
        <v>45747</v>
      </c>
      <c r="M1954" s="177">
        <f t="shared" si="81"/>
        <v>73.714285714285708</v>
      </c>
      <c r="N1954" s="178">
        <v>1</v>
      </c>
      <c r="O1954" s="382" t="s">
        <v>3469</v>
      </c>
      <c r="P1954" s="178">
        <f t="shared" si="80"/>
        <v>1</v>
      </c>
      <c r="Q1954" s="179" t="str" cm="1">
        <f t="array" aca="1" ref="Q1954" ca="1">IF(ISNUMBER(P1954),IF(P1954=100%,"CUMPLIDA",IF(AND(ISNUMBER(L1954),ISNUMBER(INDIRECT("FECHA_"&amp;$B1954,1))), IF(L1954&lt;=INDIRECT("FECHA_"&amp;$B1954,1),"INCUMPLIDA","PROCESO"), "VERIFICAR FECHA")),"SIN VALOR AVANCE")</f>
        <v>CUMPLIDA</v>
      </c>
    </row>
    <row r="1955" spans="1:17" ht="180.75">
      <c r="A1955" s="192" t="s">
        <v>1518</v>
      </c>
      <c r="B1955" s="173" t="s">
        <v>3295</v>
      </c>
      <c r="C1955" s="485"/>
      <c r="D1955" s="485"/>
      <c r="E1955" s="486"/>
      <c r="F1955" s="486"/>
      <c r="G1955" s="174" t="s">
        <v>3475</v>
      </c>
      <c r="H1955" s="382" t="s">
        <v>772</v>
      </c>
      <c r="I1955" s="382" t="s">
        <v>773</v>
      </c>
      <c r="J1955" s="184">
        <v>1</v>
      </c>
      <c r="K1955" s="176">
        <v>45231</v>
      </c>
      <c r="L1955" s="176">
        <v>45808</v>
      </c>
      <c r="M1955" s="177">
        <f t="shared" si="81"/>
        <v>82.428571428571431</v>
      </c>
      <c r="N1955" s="178">
        <v>1</v>
      </c>
      <c r="O1955" s="382" t="s">
        <v>3476</v>
      </c>
      <c r="P1955" s="178">
        <f t="shared" si="80"/>
        <v>1</v>
      </c>
      <c r="Q1955" s="179" t="str" cm="1">
        <f t="array" aca="1" ref="Q1955" ca="1">IF(ISNUMBER(P1955),IF(P1955=100%,"CUMPLIDA",IF(AND(ISNUMBER(L1955),ISNUMBER(INDIRECT("FECHA_"&amp;$B1955,1))), IF(L1955&lt;=INDIRECT("FECHA_"&amp;$B1955,1),"INCUMPLIDA","PROCESO"), "VERIFICAR FECHA")),"SIN VALOR AVANCE")</f>
        <v>CUMPLIDA</v>
      </c>
    </row>
    <row r="1956" spans="1:17" ht="45.75">
      <c r="A1956" s="192" t="s">
        <v>1518</v>
      </c>
      <c r="B1956" s="173" t="s">
        <v>3295</v>
      </c>
      <c r="C1956" s="485"/>
      <c r="D1956" s="485"/>
      <c r="E1956" s="486"/>
      <c r="F1956" s="486"/>
      <c r="G1956" s="174" t="s">
        <v>3477</v>
      </c>
      <c r="H1956" s="382" t="s">
        <v>775</v>
      </c>
      <c r="I1956" s="382" t="s">
        <v>776</v>
      </c>
      <c r="J1956" s="184">
        <v>7</v>
      </c>
      <c r="K1956" s="176">
        <v>45809</v>
      </c>
      <c r="L1956" s="176">
        <v>46387</v>
      </c>
      <c r="M1956" s="177">
        <f t="shared" si="81"/>
        <v>82.571428571428569</v>
      </c>
      <c r="N1956" s="178">
        <v>0</v>
      </c>
      <c r="O1956" s="382" t="s">
        <v>3469</v>
      </c>
      <c r="P1956" s="178">
        <f t="shared" si="80"/>
        <v>0</v>
      </c>
      <c r="Q1956" s="179" t="str" cm="1">
        <f t="array" aca="1" ref="Q1956" ca="1">IF(ISNUMBER(P1956),IF(P1956=100%,"CUMPLIDA",IF(AND(ISNUMBER(L1956),ISNUMBER(INDIRECT("FECHA_"&amp;$B1956,1))), IF(L1956&lt;=INDIRECT("FECHA_"&amp;$B1956,1),"INCUMPLIDA","PROCESO"), "VERIFICAR FECHA")),"SIN VALOR AVANCE")</f>
        <v>PROCESO</v>
      </c>
    </row>
    <row r="1957" spans="1:17" ht="60.75">
      <c r="A1957" s="192" t="s">
        <v>1518</v>
      </c>
      <c r="B1957" s="173" t="s">
        <v>3295</v>
      </c>
      <c r="C1957" s="485"/>
      <c r="D1957" s="485"/>
      <c r="E1957" s="486"/>
      <c r="F1957" s="486"/>
      <c r="G1957" s="174" t="s">
        <v>3478</v>
      </c>
      <c r="H1957" s="382" t="s">
        <v>779</v>
      </c>
      <c r="I1957" s="382" t="s">
        <v>780</v>
      </c>
      <c r="J1957" s="184">
        <v>1</v>
      </c>
      <c r="K1957" s="176">
        <v>45809</v>
      </c>
      <c r="L1957" s="176">
        <v>46387</v>
      </c>
      <c r="M1957" s="177">
        <f t="shared" si="81"/>
        <v>82.571428571428569</v>
      </c>
      <c r="N1957" s="178">
        <v>0</v>
      </c>
      <c r="O1957" s="382" t="s">
        <v>3466</v>
      </c>
      <c r="P1957" s="178">
        <f t="shared" si="80"/>
        <v>0</v>
      </c>
      <c r="Q1957" s="179" t="str" cm="1">
        <f t="array" aca="1" ref="Q1957" ca="1">IF(ISNUMBER(P1957),IF(P1957=100%,"CUMPLIDA",IF(AND(ISNUMBER(L1957),ISNUMBER(INDIRECT("FECHA_"&amp;$B1957,1))), IF(L1957&lt;=INDIRECT("FECHA_"&amp;$B1957,1),"INCUMPLIDA","PROCESO"), "VERIFICAR FECHA")),"SIN VALOR AVANCE")</f>
        <v>PROCESO</v>
      </c>
    </row>
    <row r="1958" spans="1:17" ht="180.75">
      <c r="A1958" s="192" t="s">
        <v>1518</v>
      </c>
      <c r="B1958" s="173" t="s">
        <v>3295</v>
      </c>
      <c r="C1958" s="485"/>
      <c r="D1958" s="485"/>
      <c r="E1958" s="486"/>
      <c r="F1958" s="486"/>
      <c r="G1958" s="174" t="s">
        <v>3479</v>
      </c>
      <c r="H1958" s="382" t="s">
        <v>782</v>
      </c>
      <c r="I1958" s="382" t="s">
        <v>813</v>
      </c>
      <c r="J1958" s="184">
        <v>2</v>
      </c>
      <c r="K1958" s="176">
        <v>45809</v>
      </c>
      <c r="L1958" s="176">
        <v>46387</v>
      </c>
      <c r="M1958" s="177">
        <f t="shared" si="81"/>
        <v>82.571428571428569</v>
      </c>
      <c r="N1958" s="178">
        <v>0</v>
      </c>
      <c r="O1958" s="382" t="s">
        <v>3476</v>
      </c>
      <c r="P1958" s="178">
        <f t="shared" ref="P1958:P2021" si="82">IF(B1958="ITRC",N1958,N1958/J1958)</f>
        <v>0</v>
      </c>
      <c r="Q1958" s="179" t="str" cm="1">
        <f t="array" aca="1" ref="Q1958" ca="1">IF(ISNUMBER(P1958),IF(P1958=100%,"CUMPLIDA",IF(AND(ISNUMBER(L1958),ISNUMBER(INDIRECT("FECHA_"&amp;$B1958,1))), IF(L1958&lt;=INDIRECT("FECHA_"&amp;$B1958,1),"INCUMPLIDA","PROCESO"), "VERIFICAR FECHA")),"SIN VALOR AVANCE")</f>
        <v>PROCESO</v>
      </c>
    </row>
    <row r="1959" spans="1:17" ht="165.75">
      <c r="A1959" s="192" t="s">
        <v>1518</v>
      </c>
      <c r="B1959" s="173" t="s">
        <v>3295</v>
      </c>
      <c r="C1959" s="485"/>
      <c r="D1959" s="485"/>
      <c r="E1959" s="486"/>
      <c r="F1959" s="486"/>
      <c r="G1959" s="174" t="s">
        <v>3480</v>
      </c>
      <c r="H1959" s="382" t="s">
        <v>3481</v>
      </c>
      <c r="I1959" s="382" t="s">
        <v>3482</v>
      </c>
      <c r="J1959" s="191">
        <v>1</v>
      </c>
      <c r="K1959" s="176">
        <v>43831</v>
      </c>
      <c r="L1959" s="176">
        <v>43876</v>
      </c>
      <c r="M1959" s="177">
        <f t="shared" si="81"/>
        <v>6.4285714285714288</v>
      </c>
      <c r="N1959" s="178">
        <v>1</v>
      </c>
      <c r="O1959" s="382" t="s">
        <v>3483</v>
      </c>
      <c r="P1959" s="178">
        <f t="shared" si="82"/>
        <v>1</v>
      </c>
      <c r="Q1959" s="179" t="str" cm="1">
        <f t="array" aca="1" ref="Q1959" ca="1">IF(ISNUMBER(P1959),IF(P1959=100%,"CUMPLIDA",IF(AND(ISNUMBER(L1959),ISNUMBER(INDIRECT("FECHA_"&amp;$B1959,1))), IF(L1959&lt;=INDIRECT("FECHA_"&amp;$B1959,1),"INCUMPLIDA","PROCESO"), "VERIFICAR FECHA")),"SIN VALOR AVANCE")</f>
        <v>CUMPLIDA</v>
      </c>
    </row>
    <row r="1960" spans="1:17" ht="60.75">
      <c r="A1960" s="192" t="s">
        <v>1518</v>
      </c>
      <c r="B1960" s="173" t="s">
        <v>3295</v>
      </c>
      <c r="C1960" s="485"/>
      <c r="D1960" s="485"/>
      <c r="E1960" s="486"/>
      <c r="F1960" s="486"/>
      <c r="G1960" s="174" t="s">
        <v>3484</v>
      </c>
      <c r="H1960" s="382" t="s">
        <v>3485</v>
      </c>
      <c r="I1960" s="382" t="s">
        <v>3486</v>
      </c>
      <c r="J1960" s="191">
        <v>1</v>
      </c>
      <c r="K1960" s="176">
        <v>43877</v>
      </c>
      <c r="L1960" s="176">
        <v>43905</v>
      </c>
      <c r="M1960" s="177">
        <f t="shared" si="81"/>
        <v>4</v>
      </c>
      <c r="N1960" s="178">
        <v>1</v>
      </c>
      <c r="O1960" s="382" t="s">
        <v>3487</v>
      </c>
      <c r="P1960" s="178">
        <f t="shared" si="82"/>
        <v>1</v>
      </c>
      <c r="Q1960" s="179" t="str" cm="1">
        <f t="array" aca="1" ref="Q1960" ca="1">IF(ISNUMBER(P1960),IF(P1960=100%,"CUMPLIDA",IF(AND(ISNUMBER(L1960),ISNUMBER(INDIRECT("FECHA_"&amp;$B1960,1))), IF(L1960&lt;=INDIRECT("FECHA_"&amp;$B1960,1),"INCUMPLIDA","PROCESO"), "VERIFICAR FECHA")),"SIN VALOR AVANCE")</f>
        <v>CUMPLIDA</v>
      </c>
    </row>
    <row r="1961" spans="1:17" ht="165.75">
      <c r="A1961" s="192" t="s">
        <v>1518</v>
      </c>
      <c r="B1961" s="173" t="s">
        <v>3295</v>
      </c>
      <c r="C1961" s="485"/>
      <c r="D1961" s="485"/>
      <c r="E1961" s="486"/>
      <c r="F1961" s="486"/>
      <c r="G1961" s="174" t="s">
        <v>3488</v>
      </c>
      <c r="H1961" s="382" t="s">
        <v>3489</v>
      </c>
      <c r="I1961" s="382" t="s">
        <v>3490</v>
      </c>
      <c r="J1961" s="191">
        <v>1</v>
      </c>
      <c r="K1961" s="176">
        <v>43831</v>
      </c>
      <c r="L1961" s="176">
        <v>44742</v>
      </c>
      <c r="M1961" s="177">
        <f t="shared" si="81"/>
        <v>130.14285714285714</v>
      </c>
      <c r="N1961" s="178">
        <v>1</v>
      </c>
      <c r="O1961" s="382" t="s">
        <v>3491</v>
      </c>
      <c r="P1961" s="178">
        <f t="shared" si="82"/>
        <v>1</v>
      </c>
      <c r="Q1961" s="179" t="str" cm="1">
        <f t="array" aca="1" ref="Q1961" ca="1">IF(ISNUMBER(P1961),IF(P1961=100%,"CUMPLIDA",IF(AND(ISNUMBER(L1961),ISNUMBER(INDIRECT("FECHA_"&amp;$B1961,1))), IF(L1961&lt;=INDIRECT("FECHA_"&amp;$B1961,1),"INCUMPLIDA","PROCESO"), "VERIFICAR FECHA")),"SIN VALOR AVANCE")</f>
        <v>CUMPLIDA</v>
      </c>
    </row>
    <row r="1962" spans="1:17" ht="135.75">
      <c r="A1962" s="192" t="s">
        <v>1518</v>
      </c>
      <c r="B1962" s="173" t="s">
        <v>3295</v>
      </c>
      <c r="C1962" s="485"/>
      <c r="D1962" s="485"/>
      <c r="E1962" s="486"/>
      <c r="F1962" s="486"/>
      <c r="G1962" s="174" t="s">
        <v>3492</v>
      </c>
      <c r="H1962" s="382" t="s">
        <v>3493</v>
      </c>
      <c r="I1962" s="382" t="s">
        <v>2209</v>
      </c>
      <c r="J1962" s="191">
        <v>1</v>
      </c>
      <c r="K1962" s="176">
        <v>43831</v>
      </c>
      <c r="L1962" s="176">
        <v>43889</v>
      </c>
      <c r="M1962" s="177">
        <f t="shared" si="81"/>
        <v>8.2857142857142865</v>
      </c>
      <c r="N1962" s="178">
        <v>1</v>
      </c>
      <c r="O1962" s="382" t="s">
        <v>3494</v>
      </c>
      <c r="P1962" s="178">
        <f t="shared" si="82"/>
        <v>1</v>
      </c>
      <c r="Q1962" s="179" t="str" cm="1">
        <f t="array" aca="1" ref="Q1962" ca="1">IF(ISNUMBER(P1962),IF(P1962=100%,"CUMPLIDA",IF(AND(ISNUMBER(L1962),ISNUMBER(INDIRECT("FECHA_"&amp;$B1962,1))), IF(L1962&lt;=INDIRECT("FECHA_"&amp;$B1962,1),"INCUMPLIDA","PROCESO"), "VERIFICAR FECHA")),"SIN VALOR AVANCE")</f>
        <v>CUMPLIDA</v>
      </c>
    </row>
    <row r="1963" spans="1:17" ht="60.75">
      <c r="A1963" s="192" t="s">
        <v>1518</v>
      </c>
      <c r="B1963" s="173" t="s">
        <v>3295</v>
      </c>
      <c r="C1963" s="485"/>
      <c r="D1963" s="485"/>
      <c r="E1963" s="486"/>
      <c r="F1963" s="486"/>
      <c r="G1963" s="174" t="s">
        <v>3495</v>
      </c>
      <c r="H1963" s="382" t="s">
        <v>3496</v>
      </c>
      <c r="I1963" s="382" t="s">
        <v>644</v>
      </c>
      <c r="J1963" s="191">
        <v>4</v>
      </c>
      <c r="K1963" s="176">
        <v>43891</v>
      </c>
      <c r="L1963" s="176">
        <v>44012</v>
      </c>
      <c r="M1963" s="177">
        <f t="shared" si="81"/>
        <v>17.285714285714285</v>
      </c>
      <c r="N1963" s="178">
        <v>1</v>
      </c>
      <c r="O1963" s="382" t="s">
        <v>3497</v>
      </c>
      <c r="P1963" s="178">
        <f t="shared" si="82"/>
        <v>1</v>
      </c>
      <c r="Q1963" s="179" t="str" cm="1">
        <f t="array" aca="1" ref="Q1963" ca="1">IF(ISNUMBER(P1963),IF(P1963=100%,"CUMPLIDA",IF(AND(ISNUMBER(L1963),ISNUMBER(INDIRECT("FECHA_"&amp;$B1963,1))), IF(L1963&lt;=INDIRECT("FECHA_"&amp;$B1963,1),"INCUMPLIDA","PROCESO"), "VERIFICAR FECHA")),"SIN VALOR AVANCE")</f>
        <v>CUMPLIDA</v>
      </c>
    </row>
    <row r="1964" spans="1:17" ht="135.75">
      <c r="A1964" s="192" t="s">
        <v>1518</v>
      </c>
      <c r="B1964" s="173" t="s">
        <v>3295</v>
      </c>
      <c r="C1964" s="485"/>
      <c r="D1964" s="485"/>
      <c r="E1964" s="486"/>
      <c r="F1964" s="486"/>
      <c r="G1964" s="174" t="s">
        <v>3498</v>
      </c>
      <c r="H1964" s="382" t="s">
        <v>3499</v>
      </c>
      <c r="I1964" s="382" t="s">
        <v>453</v>
      </c>
      <c r="J1964" s="191">
        <v>1</v>
      </c>
      <c r="K1964" s="176">
        <v>43831</v>
      </c>
      <c r="L1964" s="176">
        <v>43861</v>
      </c>
      <c r="M1964" s="177">
        <f t="shared" si="81"/>
        <v>4.2857142857142856</v>
      </c>
      <c r="N1964" s="178">
        <v>1</v>
      </c>
      <c r="O1964" s="382" t="s">
        <v>3500</v>
      </c>
      <c r="P1964" s="178">
        <f t="shared" si="82"/>
        <v>1</v>
      </c>
      <c r="Q1964" s="179" t="str" cm="1">
        <f t="array" aca="1" ref="Q1964" ca="1">IF(ISNUMBER(P1964),IF(P1964=100%,"CUMPLIDA",IF(AND(ISNUMBER(L1964),ISNUMBER(INDIRECT("FECHA_"&amp;$B1964,1))), IF(L1964&lt;=INDIRECT("FECHA_"&amp;$B1964,1),"INCUMPLIDA","PROCESO"), "VERIFICAR FECHA")),"SIN VALOR AVANCE")</f>
        <v>CUMPLIDA</v>
      </c>
    </row>
    <row r="1965" spans="1:17" ht="120">
      <c r="A1965" s="192" t="s">
        <v>1518</v>
      </c>
      <c r="B1965" s="173" t="s">
        <v>3295</v>
      </c>
      <c r="C1965" s="485"/>
      <c r="D1965" s="485"/>
      <c r="E1965" s="486"/>
      <c r="F1965" s="486"/>
      <c r="G1965" s="174" t="s">
        <v>3501</v>
      </c>
      <c r="H1965" s="382" t="s">
        <v>3502</v>
      </c>
      <c r="I1965" s="382" t="s">
        <v>3503</v>
      </c>
      <c r="J1965" s="191">
        <v>4</v>
      </c>
      <c r="K1965" s="176">
        <v>43891</v>
      </c>
      <c r="L1965" s="176">
        <v>44012</v>
      </c>
      <c r="M1965" s="177">
        <f t="shared" si="81"/>
        <v>17.285714285714285</v>
      </c>
      <c r="N1965" s="178">
        <v>1</v>
      </c>
      <c r="O1965" s="382" t="s">
        <v>3497</v>
      </c>
      <c r="P1965" s="178">
        <f t="shared" si="82"/>
        <v>1</v>
      </c>
      <c r="Q1965" s="179" t="str" cm="1">
        <f t="array" aca="1" ref="Q1965" ca="1">IF(ISNUMBER(P1965),IF(P1965=100%,"CUMPLIDA",IF(AND(ISNUMBER(L1965),ISNUMBER(INDIRECT("FECHA_"&amp;$B1965,1))), IF(L1965&lt;=INDIRECT("FECHA_"&amp;$B1965,1),"INCUMPLIDA","PROCESO"), "VERIFICAR FECHA")),"SIN VALOR AVANCE")</f>
        <v>CUMPLIDA</v>
      </c>
    </row>
    <row r="1966" spans="1:17" ht="60.75">
      <c r="A1966" s="192" t="s">
        <v>1518</v>
      </c>
      <c r="B1966" s="173" t="s">
        <v>3295</v>
      </c>
      <c r="C1966" s="485"/>
      <c r="D1966" s="485"/>
      <c r="E1966" s="486"/>
      <c r="F1966" s="486"/>
      <c r="G1966" s="174" t="s">
        <v>3504</v>
      </c>
      <c r="H1966" s="382" t="s">
        <v>3496</v>
      </c>
      <c r="I1966" s="382" t="s">
        <v>644</v>
      </c>
      <c r="J1966" s="191">
        <v>4</v>
      </c>
      <c r="K1966" s="176">
        <v>43891</v>
      </c>
      <c r="L1966" s="176">
        <v>44012</v>
      </c>
      <c r="M1966" s="177">
        <f t="shared" si="81"/>
        <v>17.285714285714285</v>
      </c>
      <c r="N1966" s="178">
        <v>1</v>
      </c>
      <c r="O1966" s="382" t="s">
        <v>3497</v>
      </c>
      <c r="P1966" s="178">
        <f t="shared" si="82"/>
        <v>1</v>
      </c>
      <c r="Q1966" s="179" t="str" cm="1">
        <f t="array" aca="1" ref="Q1966" ca="1">IF(ISNUMBER(P1966),IF(P1966=100%,"CUMPLIDA",IF(AND(ISNUMBER(L1966),ISNUMBER(INDIRECT("FECHA_"&amp;$B1966,1))), IF(L1966&lt;=INDIRECT("FECHA_"&amp;$B1966,1),"INCUMPLIDA","PROCESO"), "VERIFICAR FECHA")),"SIN VALOR AVANCE")</f>
        <v>CUMPLIDA</v>
      </c>
    </row>
    <row r="1967" spans="1:17" ht="195">
      <c r="A1967" s="192" t="s">
        <v>1518</v>
      </c>
      <c r="B1967" s="173" t="s">
        <v>3295</v>
      </c>
      <c r="C1967" s="485"/>
      <c r="D1967" s="485"/>
      <c r="E1967" s="486"/>
      <c r="F1967" s="486"/>
      <c r="G1967" s="174" t="s">
        <v>3505</v>
      </c>
      <c r="H1967" s="382" t="s">
        <v>3506</v>
      </c>
      <c r="I1967" s="382" t="s">
        <v>3507</v>
      </c>
      <c r="J1967" s="184">
        <v>1</v>
      </c>
      <c r="K1967" s="176">
        <v>43831</v>
      </c>
      <c r="L1967" s="176">
        <v>43860</v>
      </c>
      <c r="M1967" s="177">
        <f t="shared" si="81"/>
        <v>4.1428571428571432</v>
      </c>
      <c r="N1967" s="178">
        <v>1</v>
      </c>
      <c r="O1967" s="388" t="s">
        <v>3508</v>
      </c>
      <c r="P1967" s="178">
        <f t="shared" si="82"/>
        <v>1</v>
      </c>
      <c r="Q1967" s="179" t="str" cm="1">
        <f t="array" aca="1" ref="Q1967" ca="1">IF(ISNUMBER(P1967),IF(P1967=100%,"CUMPLIDA",IF(AND(ISNUMBER(L1967),ISNUMBER(INDIRECT("FECHA_"&amp;$B1967,1))), IF(L1967&lt;=INDIRECT("FECHA_"&amp;$B1967,1),"INCUMPLIDA","PROCESO"), "VERIFICAR FECHA")),"SIN VALOR AVANCE")</f>
        <v>CUMPLIDA</v>
      </c>
    </row>
    <row r="1968" spans="1:17" ht="150.75">
      <c r="A1968" s="192" t="s">
        <v>1518</v>
      </c>
      <c r="B1968" s="173" t="s">
        <v>3295</v>
      </c>
      <c r="C1968" s="485"/>
      <c r="D1968" s="485"/>
      <c r="E1968" s="486"/>
      <c r="F1968" s="486"/>
      <c r="G1968" s="174" t="s">
        <v>3509</v>
      </c>
      <c r="H1968" s="382" t="s">
        <v>3510</v>
      </c>
      <c r="I1968" s="382" t="s">
        <v>3511</v>
      </c>
      <c r="J1968" s="184">
        <v>1</v>
      </c>
      <c r="K1968" s="176">
        <v>43862</v>
      </c>
      <c r="L1968" s="176">
        <v>43889</v>
      </c>
      <c r="M1968" s="177">
        <f t="shared" si="81"/>
        <v>3.8571428571428572</v>
      </c>
      <c r="N1968" s="178">
        <v>1</v>
      </c>
      <c r="O1968" s="382" t="s">
        <v>3512</v>
      </c>
      <c r="P1968" s="178">
        <f t="shared" si="82"/>
        <v>1</v>
      </c>
      <c r="Q1968" s="179" t="str" cm="1">
        <f t="array" aca="1" ref="Q1968" ca="1">IF(ISNUMBER(P1968),IF(P1968=100%,"CUMPLIDA",IF(AND(ISNUMBER(L1968),ISNUMBER(INDIRECT("FECHA_"&amp;$B1968,1))), IF(L1968&lt;=INDIRECT("FECHA_"&amp;$B1968,1),"INCUMPLIDA","PROCESO"), "VERIFICAR FECHA")),"SIN VALOR AVANCE")</f>
        <v>CUMPLIDA</v>
      </c>
    </row>
    <row r="1969" spans="1:17" ht="195.75">
      <c r="A1969" s="192" t="s">
        <v>1518</v>
      </c>
      <c r="B1969" s="173" t="s">
        <v>3295</v>
      </c>
      <c r="C1969" s="485"/>
      <c r="D1969" s="485"/>
      <c r="E1969" s="486"/>
      <c r="F1969" s="486"/>
      <c r="G1969" s="174" t="s">
        <v>3513</v>
      </c>
      <c r="H1969" s="382" t="s">
        <v>3514</v>
      </c>
      <c r="I1969" s="382" t="s">
        <v>3515</v>
      </c>
      <c r="J1969" s="184">
        <v>1</v>
      </c>
      <c r="K1969" s="176">
        <v>43862</v>
      </c>
      <c r="L1969" s="176">
        <v>43889</v>
      </c>
      <c r="M1969" s="177">
        <f t="shared" si="81"/>
        <v>3.8571428571428572</v>
      </c>
      <c r="N1969" s="178">
        <v>1</v>
      </c>
      <c r="O1969" s="382" t="s">
        <v>3516</v>
      </c>
      <c r="P1969" s="178">
        <f t="shared" si="82"/>
        <v>1</v>
      </c>
      <c r="Q1969" s="179" t="str" cm="1">
        <f t="array" aca="1" ref="Q1969" ca="1">IF(ISNUMBER(P1969),IF(P1969=100%,"CUMPLIDA",IF(AND(ISNUMBER(L1969),ISNUMBER(INDIRECT("FECHA_"&amp;$B1969,1))), IF(L1969&lt;=INDIRECT("FECHA_"&amp;$B1969,1),"INCUMPLIDA","PROCESO"), "VERIFICAR FECHA")),"SIN VALOR AVANCE")</f>
        <v>CUMPLIDA</v>
      </c>
    </row>
    <row r="1970" spans="1:17" ht="150.75">
      <c r="A1970" s="192" t="s">
        <v>1518</v>
      </c>
      <c r="B1970" s="173" t="s">
        <v>3295</v>
      </c>
      <c r="C1970" s="485"/>
      <c r="D1970" s="485"/>
      <c r="E1970" s="486"/>
      <c r="F1970" s="486"/>
      <c r="G1970" s="174" t="s">
        <v>3517</v>
      </c>
      <c r="H1970" s="382" t="s">
        <v>3518</v>
      </c>
      <c r="I1970" s="382" t="s">
        <v>453</v>
      </c>
      <c r="J1970" s="184">
        <v>1</v>
      </c>
      <c r="K1970" s="176">
        <v>43831</v>
      </c>
      <c r="L1970" s="176">
        <v>43889</v>
      </c>
      <c r="M1970" s="177">
        <f t="shared" si="81"/>
        <v>8.2857142857142865</v>
      </c>
      <c r="N1970" s="178">
        <v>1</v>
      </c>
      <c r="O1970" s="382" t="s">
        <v>3519</v>
      </c>
      <c r="P1970" s="178">
        <f t="shared" si="82"/>
        <v>1</v>
      </c>
      <c r="Q1970" s="179" t="str" cm="1">
        <f t="array" aca="1" ref="Q1970" ca="1">IF(ISNUMBER(P1970),IF(P1970=100%,"CUMPLIDA",IF(AND(ISNUMBER(L1970),ISNUMBER(INDIRECT("FECHA_"&amp;$B1970,1))), IF(L1970&lt;=INDIRECT("FECHA_"&amp;$B1970,1),"INCUMPLIDA","PROCESO"), "VERIFICAR FECHA")),"SIN VALOR AVANCE")</f>
        <v>CUMPLIDA</v>
      </c>
    </row>
    <row r="1971" spans="1:17" ht="150.75">
      <c r="A1971" s="192" t="s">
        <v>1518</v>
      </c>
      <c r="B1971" s="173" t="s">
        <v>3295</v>
      </c>
      <c r="C1971" s="485"/>
      <c r="D1971" s="485"/>
      <c r="E1971" s="486"/>
      <c r="F1971" s="486"/>
      <c r="G1971" s="174" t="s">
        <v>3520</v>
      </c>
      <c r="H1971" s="382" t="s">
        <v>3521</v>
      </c>
      <c r="I1971" s="382" t="s">
        <v>3522</v>
      </c>
      <c r="J1971" s="184">
        <v>1</v>
      </c>
      <c r="K1971" s="176">
        <v>43891</v>
      </c>
      <c r="L1971" s="176">
        <v>44012</v>
      </c>
      <c r="M1971" s="177">
        <f t="shared" si="81"/>
        <v>17.285714285714285</v>
      </c>
      <c r="N1971" s="178">
        <v>1</v>
      </c>
      <c r="O1971" s="382" t="s">
        <v>3519</v>
      </c>
      <c r="P1971" s="178">
        <f t="shared" si="82"/>
        <v>1</v>
      </c>
      <c r="Q1971" s="179" t="str" cm="1">
        <f t="array" aca="1" ref="Q1971" ca="1">IF(ISNUMBER(P1971),IF(P1971=100%,"CUMPLIDA",IF(AND(ISNUMBER(L1971),ISNUMBER(INDIRECT("FECHA_"&amp;$B1971,1))), IF(L1971&lt;=INDIRECT("FECHA_"&amp;$B1971,1),"INCUMPLIDA","PROCESO"), "VERIFICAR FECHA")),"SIN VALOR AVANCE")</f>
        <v>CUMPLIDA</v>
      </c>
    </row>
    <row r="1972" spans="1:17" ht="150.75">
      <c r="A1972" s="192" t="s">
        <v>1518</v>
      </c>
      <c r="B1972" s="173" t="s">
        <v>3295</v>
      </c>
      <c r="C1972" s="485"/>
      <c r="D1972" s="485"/>
      <c r="E1972" s="486"/>
      <c r="F1972" s="486"/>
      <c r="G1972" s="174" t="s">
        <v>3523</v>
      </c>
      <c r="H1972" s="382" t="s">
        <v>3524</v>
      </c>
      <c r="I1972" s="382" t="s">
        <v>3525</v>
      </c>
      <c r="J1972" s="184">
        <v>1</v>
      </c>
      <c r="K1972" s="176">
        <v>44013</v>
      </c>
      <c r="L1972" s="176">
        <v>44073</v>
      </c>
      <c r="M1972" s="177">
        <f t="shared" si="81"/>
        <v>8.5714285714285712</v>
      </c>
      <c r="N1972" s="178">
        <v>1</v>
      </c>
      <c r="O1972" s="382" t="s">
        <v>3519</v>
      </c>
      <c r="P1972" s="178">
        <f t="shared" si="82"/>
        <v>1</v>
      </c>
      <c r="Q1972" s="179" t="str" cm="1">
        <f t="array" aca="1" ref="Q1972" ca="1">IF(ISNUMBER(P1972),IF(P1972=100%,"CUMPLIDA",IF(AND(ISNUMBER(L1972),ISNUMBER(INDIRECT("FECHA_"&amp;$B1972,1))), IF(L1972&lt;=INDIRECT("FECHA_"&amp;$B1972,1),"INCUMPLIDA","PROCESO"), "VERIFICAR FECHA")),"SIN VALOR AVANCE")</f>
        <v>CUMPLIDA</v>
      </c>
    </row>
    <row r="1973" spans="1:17" ht="60.75">
      <c r="A1973" s="192" t="s">
        <v>1518</v>
      </c>
      <c r="B1973" s="173" t="s">
        <v>3295</v>
      </c>
      <c r="C1973" s="485"/>
      <c r="D1973" s="485"/>
      <c r="E1973" s="486"/>
      <c r="F1973" s="486"/>
      <c r="G1973" s="174" t="s">
        <v>3526</v>
      </c>
      <c r="H1973" s="382" t="s">
        <v>3527</v>
      </c>
      <c r="I1973" s="382" t="s">
        <v>3528</v>
      </c>
      <c r="J1973" s="191">
        <v>1</v>
      </c>
      <c r="K1973" s="176">
        <v>43831</v>
      </c>
      <c r="L1973" s="176">
        <v>43889</v>
      </c>
      <c r="M1973" s="177">
        <f t="shared" si="81"/>
        <v>8.2857142857142865</v>
      </c>
      <c r="N1973" s="178">
        <v>1</v>
      </c>
      <c r="O1973" s="382" t="s">
        <v>3497</v>
      </c>
      <c r="P1973" s="178">
        <f t="shared" si="82"/>
        <v>1</v>
      </c>
      <c r="Q1973" s="179" t="str" cm="1">
        <f t="array" aca="1" ref="Q1973" ca="1">IF(ISNUMBER(P1973),IF(P1973=100%,"CUMPLIDA",IF(AND(ISNUMBER(L1973),ISNUMBER(INDIRECT("FECHA_"&amp;$B1973,1))), IF(L1973&lt;=INDIRECT("FECHA_"&amp;$B1973,1),"INCUMPLIDA","PROCESO"), "VERIFICAR FECHA")),"SIN VALOR AVANCE")</f>
        <v>CUMPLIDA</v>
      </c>
    </row>
    <row r="1974" spans="1:17" ht="150.75">
      <c r="A1974" s="192" t="s">
        <v>1518</v>
      </c>
      <c r="B1974" s="173" t="s">
        <v>3295</v>
      </c>
      <c r="C1974" s="485"/>
      <c r="D1974" s="485"/>
      <c r="E1974" s="486"/>
      <c r="F1974" s="486"/>
      <c r="G1974" s="174" t="s">
        <v>3529</v>
      </c>
      <c r="H1974" s="382" t="s">
        <v>3530</v>
      </c>
      <c r="I1974" s="382" t="s">
        <v>3531</v>
      </c>
      <c r="J1974" s="191">
        <v>1</v>
      </c>
      <c r="K1974" s="176">
        <v>43891</v>
      </c>
      <c r="L1974" s="176">
        <v>44012</v>
      </c>
      <c r="M1974" s="177">
        <f t="shared" si="81"/>
        <v>17.285714285714285</v>
      </c>
      <c r="N1974" s="178">
        <v>1</v>
      </c>
      <c r="O1974" s="382" t="s">
        <v>3532</v>
      </c>
      <c r="P1974" s="178">
        <f t="shared" si="82"/>
        <v>1</v>
      </c>
      <c r="Q1974" s="179" t="str" cm="1">
        <f t="array" aca="1" ref="Q1974" ca="1">IF(ISNUMBER(P1974),IF(P1974=100%,"CUMPLIDA",IF(AND(ISNUMBER(L1974),ISNUMBER(INDIRECT("FECHA_"&amp;$B1974,1))), IF(L1974&lt;=INDIRECT("FECHA_"&amp;$B1974,1),"INCUMPLIDA","PROCESO"), "VERIFICAR FECHA")),"SIN VALOR AVANCE")</f>
        <v>CUMPLIDA</v>
      </c>
    </row>
    <row r="1975" spans="1:17" ht="135">
      <c r="A1975" s="192" t="s">
        <v>1518</v>
      </c>
      <c r="B1975" s="173" t="s">
        <v>3295</v>
      </c>
      <c r="C1975" s="485" t="s">
        <v>3533</v>
      </c>
      <c r="D1975" s="485" t="s">
        <v>3297</v>
      </c>
      <c r="E1975" s="174" t="s">
        <v>3534</v>
      </c>
      <c r="F1975" s="486" t="s">
        <v>3535</v>
      </c>
      <c r="G1975" s="174" t="s">
        <v>3536</v>
      </c>
      <c r="H1975" s="382" t="s">
        <v>3537</v>
      </c>
      <c r="I1975" s="382" t="s">
        <v>167</v>
      </c>
      <c r="J1975" s="184">
        <v>1</v>
      </c>
      <c r="K1975" s="176">
        <v>43983</v>
      </c>
      <c r="L1975" s="176">
        <v>44074</v>
      </c>
      <c r="M1975" s="177">
        <f t="shared" si="81"/>
        <v>13</v>
      </c>
      <c r="N1975" s="178">
        <v>1</v>
      </c>
      <c r="O1975" s="382" t="s">
        <v>3538</v>
      </c>
      <c r="P1975" s="178">
        <f t="shared" si="82"/>
        <v>1</v>
      </c>
      <c r="Q1975" s="179" t="str" cm="1">
        <f t="array" aca="1" ref="Q1975" ca="1">IF(ISNUMBER(P1975),IF(P1975=100%,"CUMPLIDA",IF(AND(ISNUMBER(L1975),ISNUMBER(INDIRECT("FECHA_"&amp;$B1975,1))), IF(L1975&lt;=INDIRECT("FECHA_"&amp;$B1975,1),"INCUMPLIDA","PROCESO"), "VERIFICAR FECHA")),"SIN VALOR AVANCE")</f>
        <v>CUMPLIDA</v>
      </c>
    </row>
    <row r="1976" spans="1:17" ht="240.75">
      <c r="A1976" s="192" t="s">
        <v>1518</v>
      </c>
      <c r="B1976" s="173" t="s">
        <v>3295</v>
      </c>
      <c r="C1976" s="485"/>
      <c r="D1976" s="485"/>
      <c r="E1976" s="174" t="s">
        <v>3539</v>
      </c>
      <c r="F1976" s="486"/>
      <c r="G1976" s="174" t="s">
        <v>3540</v>
      </c>
      <c r="H1976" s="382" t="s">
        <v>3541</v>
      </c>
      <c r="I1976" s="382" t="s">
        <v>3542</v>
      </c>
      <c r="J1976" s="184">
        <v>2</v>
      </c>
      <c r="K1976" s="176">
        <v>44075</v>
      </c>
      <c r="L1976" s="176">
        <v>44228</v>
      </c>
      <c r="M1976" s="177">
        <f t="shared" si="81"/>
        <v>21.857142857142858</v>
      </c>
      <c r="N1976" s="178">
        <v>1</v>
      </c>
      <c r="O1976" s="382" t="s">
        <v>3543</v>
      </c>
      <c r="P1976" s="178">
        <f t="shared" si="82"/>
        <v>1</v>
      </c>
      <c r="Q1976" s="179" t="str" cm="1">
        <f t="array" aca="1" ref="Q1976" ca="1">IF(ISNUMBER(P1976),IF(P1976=100%,"CUMPLIDA",IF(AND(ISNUMBER(L1976),ISNUMBER(INDIRECT("FECHA_"&amp;$B1976,1))), IF(L1976&lt;=INDIRECT("FECHA_"&amp;$B1976,1),"INCUMPLIDA","PROCESO"), "VERIFICAR FECHA")),"SIN VALOR AVANCE")</f>
        <v>CUMPLIDA</v>
      </c>
    </row>
    <row r="1977" spans="1:17" ht="120">
      <c r="A1977" s="192" t="s">
        <v>1518</v>
      </c>
      <c r="B1977" s="173" t="s">
        <v>3295</v>
      </c>
      <c r="C1977" s="485"/>
      <c r="D1977" s="485"/>
      <c r="E1977" s="174" t="s">
        <v>3544</v>
      </c>
      <c r="F1977" s="486"/>
      <c r="G1977" s="174" t="s">
        <v>3545</v>
      </c>
      <c r="H1977" s="382" t="s">
        <v>3546</v>
      </c>
      <c r="I1977" s="382" t="s">
        <v>3547</v>
      </c>
      <c r="J1977" s="184">
        <v>1</v>
      </c>
      <c r="K1977" s="176">
        <v>44105</v>
      </c>
      <c r="L1977" s="176">
        <v>44196</v>
      </c>
      <c r="M1977" s="177">
        <f t="shared" si="81"/>
        <v>13</v>
      </c>
      <c r="N1977" s="178">
        <v>1</v>
      </c>
      <c r="O1977" s="382" t="s">
        <v>3538</v>
      </c>
      <c r="P1977" s="178">
        <f t="shared" si="82"/>
        <v>1</v>
      </c>
      <c r="Q1977" s="179" t="str" cm="1">
        <f t="array" aca="1" ref="Q1977" ca="1">IF(ISNUMBER(P1977),IF(P1977=100%,"CUMPLIDA",IF(AND(ISNUMBER(L1977),ISNUMBER(INDIRECT("FECHA_"&amp;$B1977,1))), IF(L1977&lt;=INDIRECT("FECHA_"&amp;$B1977,1),"INCUMPLIDA","PROCESO"), "VERIFICAR FECHA")),"SIN VALOR AVANCE")</f>
        <v>CUMPLIDA</v>
      </c>
    </row>
    <row r="1978" spans="1:17" ht="150.75">
      <c r="A1978" s="192" t="s">
        <v>1518</v>
      </c>
      <c r="B1978" s="173" t="s">
        <v>3295</v>
      </c>
      <c r="C1978" s="485"/>
      <c r="D1978" s="485"/>
      <c r="E1978" s="174" t="s">
        <v>3548</v>
      </c>
      <c r="F1978" s="486"/>
      <c r="G1978" s="174" t="s">
        <v>3549</v>
      </c>
      <c r="H1978" s="382" t="s">
        <v>3550</v>
      </c>
      <c r="I1978" s="386" t="s">
        <v>3551</v>
      </c>
      <c r="J1978" s="184">
        <v>1</v>
      </c>
      <c r="K1978" s="176">
        <v>44197</v>
      </c>
      <c r="L1978" s="176">
        <v>44530</v>
      </c>
      <c r="M1978" s="177">
        <f t="shared" si="81"/>
        <v>47.571428571428569</v>
      </c>
      <c r="N1978" s="178">
        <v>1</v>
      </c>
      <c r="O1978" s="382" t="s">
        <v>3552</v>
      </c>
      <c r="P1978" s="178">
        <f t="shared" si="82"/>
        <v>1</v>
      </c>
      <c r="Q1978" s="179" t="str" cm="1">
        <f t="array" aca="1" ref="Q1978" ca="1">IF(ISNUMBER(P1978),IF(P1978=100%,"CUMPLIDA",IF(AND(ISNUMBER(L1978),ISNUMBER(INDIRECT("FECHA_"&amp;$B1978,1))), IF(L1978&lt;=INDIRECT("FECHA_"&amp;$B1978,1),"INCUMPLIDA","PROCESO"), "VERIFICAR FECHA")),"SIN VALOR AVANCE")</f>
        <v>CUMPLIDA</v>
      </c>
    </row>
    <row r="1979" spans="1:17" ht="105.75">
      <c r="A1979" s="192" t="s">
        <v>1518</v>
      </c>
      <c r="B1979" s="173" t="s">
        <v>3295</v>
      </c>
      <c r="C1979" s="485"/>
      <c r="D1979" s="485"/>
      <c r="E1979" s="174" t="s">
        <v>3553</v>
      </c>
      <c r="F1979" s="486"/>
      <c r="G1979" s="174" t="s">
        <v>3554</v>
      </c>
      <c r="H1979" s="382" t="s">
        <v>3555</v>
      </c>
      <c r="I1979" s="382" t="s">
        <v>3556</v>
      </c>
      <c r="J1979" s="191">
        <v>1</v>
      </c>
      <c r="K1979" s="176">
        <v>44013</v>
      </c>
      <c r="L1979" s="176">
        <v>44195</v>
      </c>
      <c r="M1979" s="177">
        <f t="shared" si="81"/>
        <v>26</v>
      </c>
      <c r="N1979" s="178">
        <v>1</v>
      </c>
      <c r="O1979" s="382" t="s">
        <v>3557</v>
      </c>
      <c r="P1979" s="178">
        <f t="shared" si="82"/>
        <v>1</v>
      </c>
      <c r="Q1979" s="179" t="str" cm="1">
        <f t="array" aca="1" ref="Q1979" ca="1">IF(ISNUMBER(P1979),IF(P1979=100%,"CUMPLIDA",IF(AND(ISNUMBER(L1979),ISNUMBER(INDIRECT("FECHA_"&amp;$B1979,1))), IF(L1979&lt;=INDIRECT("FECHA_"&amp;$B1979,1),"INCUMPLIDA","PROCESO"), "VERIFICAR FECHA")),"SIN VALOR AVANCE")</f>
        <v>CUMPLIDA</v>
      </c>
    </row>
    <row r="1980" spans="1:17" ht="180">
      <c r="A1980" s="192" t="s">
        <v>1518</v>
      </c>
      <c r="B1980" s="173" t="s">
        <v>3295</v>
      </c>
      <c r="C1980" s="485"/>
      <c r="D1980" s="485"/>
      <c r="E1980" s="174" t="s">
        <v>3558</v>
      </c>
      <c r="F1980" s="486"/>
      <c r="G1980" s="174" t="s">
        <v>3559</v>
      </c>
      <c r="H1980" s="382" t="s">
        <v>801</v>
      </c>
      <c r="I1980" s="382" t="s">
        <v>761</v>
      </c>
      <c r="J1980" s="184">
        <v>1</v>
      </c>
      <c r="K1980" s="176">
        <v>45352</v>
      </c>
      <c r="L1980" s="176">
        <v>45747</v>
      </c>
      <c r="M1980" s="177">
        <f t="shared" si="81"/>
        <v>56.428571428571431</v>
      </c>
      <c r="N1980" s="178">
        <v>1</v>
      </c>
      <c r="O1980" s="382" t="s">
        <v>3560</v>
      </c>
      <c r="P1980" s="178">
        <f t="shared" si="82"/>
        <v>1</v>
      </c>
      <c r="Q1980" s="179" t="str" cm="1">
        <f t="array" aca="1" ref="Q1980" ca="1">IF(ISNUMBER(P1980),IF(P1980=100%,"CUMPLIDA",IF(AND(ISNUMBER(L1980),ISNUMBER(INDIRECT("FECHA_"&amp;$B1980,1))), IF(L1980&lt;=INDIRECT("FECHA_"&amp;$B1980,1),"INCUMPLIDA","PROCESO"), "VERIFICAR FECHA")),"SIN VALOR AVANCE")</f>
        <v>CUMPLIDA</v>
      </c>
    </row>
    <row r="1981" spans="1:17" ht="60.75">
      <c r="A1981" s="192" t="s">
        <v>1518</v>
      </c>
      <c r="B1981" s="173" t="s">
        <v>3295</v>
      </c>
      <c r="C1981" s="485"/>
      <c r="D1981" s="485"/>
      <c r="E1981" s="486" t="s">
        <v>3561</v>
      </c>
      <c r="F1981" s="486"/>
      <c r="G1981" s="174" t="s">
        <v>3562</v>
      </c>
      <c r="H1981" s="382" t="s">
        <v>804</v>
      </c>
      <c r="I1981" s="382" t="s">
        <v>805</v>
      </c>
      <c r="J1981" s="184">
        <v>1</v>
      </c>
      <c r="K1981" s="176">
        <v>45352</v>
      </c>
      <c r="L1981" s="176">
        <v>45747</v>
      </c>
      <c r="M1981" s="177">
        <f t="shared" si="81"/>
        <v>56.428571428571431</v>
      </c>
      <c r="N1981" s="178">
        <v>1</v>
      </c>
      <c r="O1981" s="382" t="s">
        <v>3563</v>
      </c>
      <c r="P1981" s="178">
        <f t="shared" si="82"/>
        <v>1</v>
      </c>
      <c r="Q1981" s="179" t="str" cm="1">
        <f t="array" aca="1" ref="Q1981" ca="1">IF(ISNUMBER(P1981),IF(P1981=100%,"CUMPLIDA",IF(AND(ISNUMBER(L1981),ISNUMBER(INDIRECT("FECHA_"&amp;$B1981,1))), IF(L1981&lt;=INDIRECT("FECHA_"&amp;$B1981,1),"INCUMPLIDA","PROCESO"), "VERIFICAR FECHA")),"SIN VALOR AVANCE")</f>
        <v>CUMPLIDA</v>
      </c>
    </row>
    <row r="1982" spans="1:17" ht="60.75">
      <c r="A1982" s="192" t="s">
        <v>1518</v>
      </c>
      <c r="B1982" s="173" t="s">
        <v>3295</v>
      </c>
      <c r="C1982" s="485"/>
      <c r="D1982" s="485"/>
      <c r="E1982" s="486"/>
      <c r="F1982" s="486"/>
      <c r="G1982" s="174" t="s">
        <v>3564</v>
      </c>
      <c r="H1982" s="382" t="s">
        <v>769</v>
      </c>
      <c r="I1982" s="382" t="s">
        <v>770</v>
      </c>
      <c r="J1982" s="184">
        <v>1</v>
      </c>
      <c r="K1982" s="176">
        <v>45352</v>
      </c>
      <c r="L1982" s="176">
        <v>45747</v>
      </c>
      <c r="M1982" s="177">
        <f t="shared" si="81"/>
        <v>56.428571428571431</v>
      </c>
      <c r="N1982" s="178">
        <v>1</v>
      </c>
      <c r="O1982" s="382" t="s">
        <v>3560</v>
      </c>
      <c r="P1982" s="178">
        <f t="shared" si="82"/>
        <v>1</v>
      </c>
      <c r="Q1982" s="179" t="str" cm="1">
        <f t="array" aca="1" ref="Q1982" ca="1">IF(ISNUMBER(P1982),IF(P1982=100%,"CUMPLIDA",IF(AND(ISNUMBER(L1982),ISNUMBER(INDIRECT("FECHA_"&amp;$B1982,1))), IF(L1982&lt;=INDIRECT("FECHA_"&amp;$B1982,1),"INCUMPLIDA","PROCESO"), "VERIFICAR FECHA")),"SIN VALOR AVANCE")</f>
        <v>CUMPLIDA</v>
      </c>
    </row>
    <row r="1983" spans="1:17" ht="60.75">
      <c r="A1983" s="192" t="s">
        <v>1518</v>
      </c>
      <c r="B1983" s="173" t="s">
        <v>3295</v>
      </c>
      <c r="C1983" s="485"/>
      <c r="D1983" s="485"/>
      <c r="E1983" s="486"/>
      <c r="F1983" s="486"/>
      <c r="G1983" s="174" t="s">
        <v>3565</v>
      </c>
      <c r="H1983" s="382" t="s">
        <v>371</v>
      </c>
      <c r="I1983" s="382" t="s">
        <v>771</v>
      </c>
      <c r="J1983" s="184">
        <v>1</v>
      </c>
      <c r="K1983" s="176">
        <v>45352</v>
      </c>
      <c r="L1983" s="176">
        <v>45747</v>
      </c>
      <c r="M1983" s="177">
        <f t="shared" si="81"/>
        <v>56.428571428571431</v>
      </c>
      <c r="N1983" s="178">
        <v>1</v>
      </c>
      <c r="O1983" s="382" t="s">
        <v>3563</v>
      </c>
      <c r="P1983" s="178">
        <f t="shared" si="82"/>
        <v>1</v>
      </c>
      <c r="Q1983" s="179" t="str" cm="1">
        <f t="array" aca="1" ref="Q1983" ca="1">IF(ISNUMBER(P1983),IF(P1983=100%,"CUMPLIDA",IF(AND(ISNUMBER(L1983),ISNUMBER(INDIRECT("FECHA_"&amp;$B1983,1))), IF(L1983&lt;=INDIRECT("FECHA_"&amp;$B1983,1),"INCUMPLIDA","PROCESO"), "VERIFICAR FECHA")),"SIN VALOR AVANCE")</f>
        <v>CUMPLIDA</v>
      </c>
    </row>
    <row r="1984" spans="1:17" ht="105.75">
      <c r="A1984" s="192" t="s">
        <v>1518</v>
      </c>
      <c r="B1984" s="173" t="s">
        <v>3295</v>
      </c>
      <c r="C1984" s="485"/>
      <c r="D1984" s="485"/>
      <c r="E1984" s="486"/>
      <c r="F1984" s="486"/>
      <c r="G1984" s="174" t="s">
        <v>3566</v>
      </c>
      <c r="H1984" s="382" t="s">
        <v>772</v>
      </c>
      <c r="I1984" s="382" t="s">
        <v>773</v>
      </c>
      <c r="J1984" s="184">
        <v>1</v>
      </c>
      <c r="K1984" s="176">
        <v>45352</v>
      </c>
      <c r="L1984" s="176">
        <v>45747</v>
      </c>
      <c r="M1984" s="177">
        <f t="shared" si="81"/>
        <v>56.428571428571431</v>
      </c>
      <c r="N1984" s="178">
        <v>1</v>
      </c>
      <c r="O1984" s="382" t="s">
        <v>3567</v>
      </c>
      <c r="P1984" s="178">
        <f t="shared" si="82"/>
        <v>1</v>
      </c>
      <c r="Q1984" s="179" t="str" cm="1">
        <f t="array" aca="1" ref="Q1984" ca="1">IF(ISNUMBER(P1984),IF(P1984=100%,"CUMPLIDA",IF(AND(ISNUMBER(L1984),ISNUMBER(INDIRECT("FECHA_"&amp;$B1984,1))), IF(L1984&lt;=INDIRECT("FECHA_"&amp;$B1984,1),"INCUMPLIDA","PROCESO"), "VERIFICAR FECHA")),"SIN VALOR AVANCE")</f>
        <v>CUMPLIDA</v>
      </c>
    </row>
    <row r="1985" spans="1:17" ht="60.75">
      <c r="A1985" s="192" t="s">
        <v>1518</v>
      </c>
      <c r="B1985" s="173" t="s">
        <v>3295</v>
      </c>
      <c r="C1985" s="485"/>
      <c r="D1985" s="485"/>
      <c r="E1985" s="486"/>
      <c r="F1985" s="486"/>
      <c r="G1985" s="174" t="s">
        <v>3568</v>
      </c>
      <c r="H1985" s="382" t="s">
        <v>775</v>
      </c>
      <c r="I1985" s="382" t="s">
        <v>776</v>
      </c>
      <c r="J1985" s="184">
        <v>3</v>
      </c>
      <c r="K1985" s="176">
        <v>45748</v>
      </c>
      <c r="L1985" s="176">
        <v>46234</v>
      </c>
      <c r="M1985" s="177">
        <f t="shared" si="81"/>
        <v>69.428571428571431</v>
      </c>
      <c r="N1985" s="178">
        <v>0.61</v>
      </c>
      <c r="O1985" s="382" t="s">
        <v>3563</v>
      </c>
      <c r="P1985" s="178">
        <f t="shared" si="82"/>
        <v>0.61</v>
      </c>
      <c r="Q1985" s="179" t="str" cm="1">
        <f t="array" aca="1" ref="Q1985" ca="1">IF(ISNUMBER(P1985),IF(P1985=100%,"CUMPLIDA",IF(AND(ISNUMBER(L1985),ISNUMBER(INDIRECT("FECHA_"&amp;$B1985,1))), IF(L1985&lt;=INDIRECT("FECHA_"&amp;$B1985,1),"INCUMPLIDA","PROCESO"), "VERIFICAR FECHA")),"SIN VALOR AVANCE")</f>
        <v>PROCESO</v>
      </c>
    </row>
    <row r="1986" spans="1:17" ht="60.75">
      <c r="A1986" s="192" t="s">
        <v>1518</v>
      </c>
      <c r="B1986" s="173" t="s">
        <v>3295</v>
      </c>
      <c r="C1986" s="485"/>
      <c r="D1986" s="485"/>
      <c r="E1986" s="486"/>
      <c r="F1986" s="486"/>
      <c r="G1986" s="174" t="s">
        <v>3569</v>
      </c>
      <c r="H1986" s="382" t="s">
        <v>779</v>
      </c>
      <c r="I1986" s="382" t="s">
        <v>780</v>
      </c>
      <c r="J1986" s="184">
        <v>1</v>
      </c>
      <c r="K1986" s="176">
        <v>45748</v>
      </c>
      <c r="L1986" s="176">
        <v>46234</v>
      </c>
      <c r="M1986" s="177">
        <f t="shared" si="81"/>
        <v>69.428571428571431</v>
      </c>
      <c r="N1986" s="178">
        <v>0</v>
      </c>
      <c r="O1986" s="382" t="s">
        <v>3560</v>
      </c>
      <c r="P1986" s="178">
        <f t="shared" si="82"/>
        <v>0</v>
      </c>
      <c r="Q1986" s="179" t="str" cm="1">
        <f t="array" aca="1" ref="Q1986" ca="1">IF(ISNUMBER(P1986),IF(P1986=100%,"CUMPLIDA",IF(AND(ISNUMBER(L1986),ISNUMBER(INDIRECT("FECHA_"&amp;$B1986,1))), IF(L1986&lt;=INDIRECT("FECHA_"&amp;$B1986,1),"INCUMPLIDA","PROCESO"), "VERIFICAR FECHA")),"SIN VALOR AVANCE")</f>
        <v>PROCESO</v>
      </c>
    </row>
    <row r="1987" spans="1:17" ht="135">
      <c r="A1987" s="192" t="s">
        <v>1518</v>
      </c>
      <c r="B1987" s="173" t="s">
        <v>3295</v>
      </c>
      <c r="C1987" s="485"/>
      <c r="D1987" s="485"/>
      <c r="E1987" s="486"/>
      <c r="F1987" s="486"/>
      <c r="G1987" s="174" t="s">
        <v>3570</v>
      </c>
      <c r="H1987" s="382" t="s">
        <v>782</v>
      </c>
      <c r="I1987" s="382" t="s">
        <v>813</v>
      </c>
      <c r="J1987" s="184">
        <v>2</v>
      </c>
      <c r="K1987" s="176">
        <v>45748</v>
      </c>
      <c r="L1987" s="176">
        <v>46234</v>
      </c>
      <c r="M1987" s="177">
        <f t="shared" si="81"/>
        <v>69.428571428571431</v>
      </c>
      <c r="N1987" s="178">
        <v>0</v>
      </c>
      <c r="O1987" s="382" t="s">
        <v>3567</v>
      </c>
      <c r="P1987" s="178">
        <f t="shared" si="82"/>
        <v>0</v>
      </c>
      <c r="Q1987" s="179" t="str" cm="1">
        <f t="array" aca="1" ref="Q1987" ca="1">IF(ISNUMBER(P1987),IF(P1987=100%,"CUMPLIDA",IF(AND(ISNUMBER(L1987),ISNUMBER(INDIRECT("FECHA_"&amp;$B1987,1))), IF(L1987&lt;=INDIRECT("FECHA_"&amp;$B1987,1),"INCUMPLIDA","PROCESO"), "VERIFICAR FECHA")),"SIN VALOR AVANCE")</f>
        <v>PROCESO</v>
      </c>
    </row>
    <row r="1988" spans="1:17" ht="105">
      <c r="A1988" s="192" t="s">
        <v>1518</v>
      </c>
      <c r="B1988" s="173" t="s">
        <v>3295</v>
      </c>
      <c r="C1988" s="485"/>
      <c r="D1988" s="485"/>
      <c r="E1988" s="486"/>
      <c r="F1988" s="486"/>
      <c r="G1988" s="174" t="s">
        <v>3571</v>
      </c>
      <c r="H1988" s="382" t="s">
        <v>3572</v>
      </c>
      <c r="I1988" s="382" t="s">
        <v>3573</v>
      </c>
      <c r="J1988" s="184">
        <v>4</v>
      </c>
      <c r="K1988" s="176">
        <v>45047</v>
      </c>
      <c r="L1988" s="176">
        <v>45473</v>
      </c>
      <c r="M1988" s="177">
        <f t="shared" si="81"/>
        <v>60.857142857142854</v>
      </c>
      <c r="N1988" s="178">
        <v>1</v>
      </c>
      <c r="O1988" s="382" t="s">
        <v>3574</v>
      </c>
      <c r="P1988" s="178">
        <f t="shared" si="82"/>
        <v>1</v>
      </c>
      <c r="Q1988" s="179" t="str" cm="1">
        <f t="array" aca="1" ref="Q1988" ca="1">IF(ISNUMBER(P1988),IF(P1988=100%,"CUMPLIDA",IF(AND(ISNUMBER(L1988),ISNUMBER(INDIRECT("FECHA_"&amp;$B1988,1))), IF(L1988&lt;=INDIRECT("FECHA_"&amp;$B1988,1),"INCUMPLIDA","PROCESO"), "VERIFICAR FECHA")),"SIN VALOR AVANCE")</f>
        <v>CUMPLIDA</v>
      </c>
    </row>
    <row r="1989" spans="1:17" ht="90">
      <c r="A1989" s="192" t="s">
        <v>1518</v>
      </c>
      <c r="B1989" s="173" t="s">
        <v>3295</v>
      </c>
      <c r="C1989" s="485"/>
      <c r="D1989" s="485"/>
      <c r="E1989" s="486"/>
      <c r="F1989" s="486"/>
      <c r="G1989" s="174" t="s">
        <v>3575</v>
      </c>
      <c r="H1989" s="382" t="s">
        <v>3576</v>
      </c>
      <c r="I1989" s="382" t="s">
        <v>3577</v>
      </c>
      <c r="J1989" s="184">
        <v>2</v>
      </c>
      <c r="K1989" s="176">
        <v>45047</v>
      </c>
      <c r="L1989" s="176">
        <v>45473</v>
      </c>
      <c r="M1989" s="177">
        <f t="shared" si="81"/>
        <v>60.857142857142854</v>
      </c>
      <c r="N1989" s="178">
        <v>1</v>
      </c>
      <c r="O1989" s="382" t="s">
        <v>3578</v>
      </c>
      <c r="P1989" s="178">
        <f t="shared" si="82"/>
        <v>1</v>
      </c>
      <c r="Q1989" s="179" t="str" cm="1">
        <f t="array" aca="1" ref="Q1989" ca="1">IF(ISNUMBER(P1989),IF(P1989=100%,"CUMPLIDA",IF(AND(ISNUMBER(L1989),ISNUMBER(INDIRECT("FECHA_"&amp;$B1989,1))), IF(L1989&lt;=INDIRECT("FECHA_"&amp;$B1989,1),"INCUMPLIDA","PROCESO"), "VERIFICAR FECHA")),"SIN VALOR AVANCE")</f>
        <v>CUMPLIDA</v>
      </c>
    </row>
    <row r="1990" spans="1:17" ht="60.75">
      <c r="A1990" s="192" t="s">
        <v>1518</v>
      </c>
      <c r="B1990" s="173" t="s">
        <v>3295</v>
      </c>
      <c r="C1990" s="485"/>
      <c r="D1990" s="485"/>
      <c r="E1990" s="486"/>
      <c r="F1990" s="486"/>
      <c r="G1990" s="174" t="s">
        <v>3579</v>
      </c>
      <c r="H1990" s="382" t="s">
        <v>3580</v>
      </c>
      <c r="I1990" s="382" t="s">
        <v>3240</v>
      </c>
      <c r="J1990" s="184">
        <v>1</v>
      </c>
      <c r="K1990" s="176">
        <v>43831</v>
      </c>
      <c r="L1990" s="176">
        <v>44043</v>
      </c>
      <c r="M1990" s="177">
        <f t="shared" si="81"/>
        <v>30.285714285714285</v>
      </c>
      <c r="N1990" s="178">
        <v>1</v>
      </c>
      <c r="O1990" s="382" t="s">
        <v>3581</v>
      </c>
      <c r="P1990" s="178">
        <f t="shared" si="82"/>
        <v>1</v>
      </c>
      <c r="Q1990" s="179" t="str" cm="1">
        <f t="array" aca="1" ref="Q1990" ca="1">IF(ISNUMBER(P1990),IF(P1990=100%,"CUMPLIDA",IF(AND(ISNUMBER(L1990),ISNUMBER(INDIRECT("FECHA_"&amp;$B1990,1))), IF(L1990&lt;=INDIRECT("FECHA_"&amp;$B1990,1),"INCUMPLIDA","PROCESO"), "VERIFICAR FECHA")),"SIN VALOR AVANCE")</f>
        <v>CUMPLIDA</v>
      </c>
    </row>
    <row r="1991" spans="1:17" ht="60.75">
      <c r="A1991" s="192" t="s">
        <v>1518</v>
      </c>
      <c r="B1991" s="173" t="s">
        <v>3295</v>
      </c>
      <c r="C1991" s="485"/>
      <c r="D1991" s="485"/>
      <c r="E1991" s="486"/>
      <c r="F1991" s="486"/>
      <c r="G1991" s="174" t="s">
        <v>3582</v>
      </c>
      <c r="H1991" s="382" t="s">
        <v>3583</v>
      </c>
      <c r="I1991" s="382" t="s">
        <v>3490</v>
      </c>
      <c r="J1991" s="185">
        <v>1</v>
      </c>
      <c r="K1991" s="176">
        <v>43831</v>
      </c>
      <c r="L1991" s="176">
        <v>44742</v>
      </c>
      <c r="M1991" s="177">
        <f t="shared" si="81"/>
        <v>130.14285714285714</v>
      </c>
      <c r="N1991" s="178">
        <v>1</v>
      </c>
      <c r="O1991" s="382" t="s">
        <v>3584</v>
      </c>
      <c r="P1991" s="178">
        <f t="shared" si="82"/>
        <v>1</v>
      </c>
      <c r="Q1991" s="179" t="str" cm="1">
        <f t="array" aca="1" ref="Q1991" ca="1">IF(ISNUMBER(P1991),IF(P1991=100%,"CUMPLIDA",IF(AND(ISNUMBER(L1991),ISNUMBER(INDIRECT("FECHA_"&amp;$B1991,1))), IF(L1991&lt;=INDIRECT("FECHA_"&amp;$B1991,1),"INCUMPLIDA","PROCESO"), "VERIFICAR FECHA")),"SIN VALOR AVANCE")</f>
        <v>CUMPLIDA</v>
      </c>
    </row>
    <row r="1992" spans="1:17" ht="150.75">
      <c r="A1992" s="192" t="s">
        <v>1518</v>
      </c>
      <c r="B1992" s="173" t="s">
        <v>3295</v>
      </c>
      <c r="C1992" s="485"/>
      <c r="D1992" s="485"/>
      <c r="E1992" s="486"/>
      <c r="F1992" s="486"/>
      <c r="G1992" s="174" t="s">
        <v>3585</v>
      </c>
      <c r="H1992" s="382" t="s">
        <v>3586</v>
      </c>
      <c r="I1992" s="382" t="s">
        <v>3587</v>
      </c>
      <c r="J1992" s="185">
        <v>1</v>
      </c>
      <c r="K1992" s="176">
        <v>43936</v>
      </c>
      <c r="L1992" s="176">
        <v>44043</v>
      </c>
      <c r="M1992" s="177">
        <f t="shared" si="81"/>
        <v>15.285714285714286</v>
      </c>
      <c r="N1992" s="178">
        <v>1</v>
      </c>
      <c r="O1992" s="382" t="s">
        <v>3588</v>
      </c>
      <c r="P1992" s="178">
        <f t="shared" si="82"/>
        <v>1</v>
      </c>
      <c r="Q1992" s="179" t="str" cm="1">
        <f t="array" aca="1" ref="Q1992" ca="1">IF(ISNUMBER(P1992),IF(P1992=100%,"CUMPLIDA",IF(AND(ISNUMBER(L1992),ISNUMBER(INDIRECT("FECHA_"&amp;$B1992,1))), IF(L1992&lt;=INDIRECT("FECHA_"&amp;$B1992,1),"INCUMPLIDA","PROCESO"), "VERIFICAR FECHA")),"SIN VALOR AVANCE")</f>
        <v>CUMPLIDA</v>
      </c>
    </row>
    <row r="1993" spans="1:17" ht="150">
      <c r="A1993" s="192" t="s">
        <v>1518</v>
      </c>
      <c r="B1993" s="173" t="s">
        <v>3295</v>
      </c>
      <c r="C1993" s="485"/>
      <c r="D1993" s="485"/>
      <c r="E1993" s="486"/>
      <c r="F1993" s="486"/>
      <c r="G1993" s="174" t="s">
        <v>3589</v>
      </c>
      <c r="H1993" s="382" t="s">
        <v>3590</v>
      </c>
      <c r="I1993" s="382" t="s">
        <v>3591</v>
      </c>
      <c r="J1993" s="184">
        <v>1</v>
      </c>
      <c r="K1993" s="176">
        <v>43936</v>
      </c>
      <c r="L1993" s="176">
        <v>43982</v>
      </c>
      <c r="M1993" s="177">
        <f>(L1993-K1993)/7</f>
        <v>6.5714285714285712</v>
      </c>
      <c r="N1993" s="178">
        <v>1</v>
      </c>
      <c r="O1993" s="382" t="s">
        <v>3592</v>
      </c>
      <c r="P1993" s="178">
        <f t="shared" si="82"/>
        <v>1</v>
      </c>
      <c r="Q1993" s="179" t="str" cm="1">
        <f t="array" aca="1" ref="Q1993" ca="1">IF(ISNUMBER(P1993),IF(P1993=100%,"CUMPLIDA",IF(AND(ISNUMBER(L1993),ISNUMBER(INDIRECT("FECHA_"&amp;$B1993,1))), IF(L1993&lt;=INDIRECT("FECHA_"&amp;$B1993,1),"INCUMPLIDA","PROCESO"), "VERIFICAR FECHA")),"SIN VALOR AVANCE")</f>
        <v>CUMPLIDA</v>
      </c>
    </row>
    <row r="1994" spans="1:17" ht="150.75" customHeight="1">
      <c r="A1994" s="192" t="s">
        <v>1518</v>
      </c>
      <c r="B1994" s="173" t="s">
        <v>3295</v>
      </c>
      <c r="C1994" s="485" t="s">
        <v>3593</v>
      </c>
      <c r="D1994" s="485" t="s">
        <v>3297</v>
      </c>
      <c r="E1994" s="486" t="s">
        <v>3594</v>
      </c>
      <c r="F1994" s="486" t="s">
        <v>3595</v>
      </c>
      <c r="G1994" s="174" t="s">
        <v>3596</v>
      </c>
      <c r="H1994" s="382" t="s">
        <v>3597</v>
      </c>
      <c r="I1994" s="382" t="s">
        <v>3598</v>
      </c>
      <c r="J1994" s="175">
        <v>40</v>
      </c>
      <c r="K1994" s="176">
        <v>44256</v>
      </c>
      <c r="L1994" s="176">
        <v>44834</v>
      </c>
      <c r="M1994" s="177">
        <f t="shared" ref="M1994:M2034" si="83">(L1994-K1994)/7</f>
        <v>82.571428571428569</v>
      </c>
      <c r="N1994" s="178">
        <v>1</v>
      </c>
      <c r="O1994" s="382" t="s">
        <v>3599</v>
      </c>
      <c r="P1994" s="178">
        <f t="shared" si="82"/>
        <v>1</v>
      </c>
      <c r="Q1994" s="179" t="str" cm="1">
        <f t="array" aca="1" ref="Q1994" ca="1">IF(ISNUMBER(P1994),IF(P1994=100%,"CUMPLIDA",IF(AND(ISNUMBER(L1994),ISNUMBER(INDIRECT("FECHA_"&amp;$B1994,1))), IF(L1994&lt;=INDIRECT("FECHA_"&amp;$B1994,1),"INCUMPLIDA","PROCESO"), "VERIFICAR FECHA")),"SIN VALOR AVANCE")</f>
        <v>CUMPLIDA</v>
      </c>
    </row>
    <row r="1995" spans="1:17" ht="135.75">
      <c r="A1995" s="192" t="s">
        <v>1518</v>
      </c>
      <c r="B1995" s="173" t="s">
        <v>3295</v>
      </c>
      <c r="C1995" s="485"/>
      <c r="D1995" s="485"/>
      <c r="E1995" s="486"/>
      <c r="F1995" s="486"/>
      <c r="G1995" s="174" t="s">
        <v>3600</v>
      </c>
      <c r="H1995" s="382" t="s">
        <v>3601</v>
      </c>
      <c r="I1995" s="382" t="s">
        <v>3602</v>
      </c>
      <c r="J1995" s="175">
        <v>1</v>
      </c>
      <c r="K1995" s="176">
        <v>44075</v>
      </c>
      <c r="L1995" s="176">
        <v>44926</v>
      </c>
      <c r="M1995" s="177">
        <f t="shared" si="83"/>
        <v>121.57142857142857</v>
      </c>
      <c r="N1995" s="178">
        <v>1</v>
      </c>
      <c r="O1995" s="382" t="s">
        <v>3603</v>
      </c>
      <c r="P1995" s="178">
        <f t="shared" si="82"/>
        <v>1</v>
      </c>
      <c r="Q1995" s="179" t="str" cm="1">
        <f t="array" aca="1" ref="Q1995" ca="1">IF(ISNUMBER(P1995),IF(P1995=100%,"CUMPLIDA",IF(AND(ISNUMBER(L1995),ISNUMBER(INDIRECT("FECHA_"&amp;$B1995,1))), IF(L1995&lt;=INDIRECT("FECHA_"&amp;$B1995,1),"INCUMPLIDA","PROCESO"), "VERIFICAR FECHA")),"SIN VALOR AVANCE")</f>
        <v>CUMPLIDA</v>
      </c>
    </row>
    <row r="1996" spans="1:17" ht="135.75">
      <c r="A1996" s="192" t="s">
        <v>1518</v>
      </c>
      <c r="B1996" s="173" t="s">
        <v>3295</v>
      </c>
      <c r="C1996" s="485"/>
      <c r="D1996" s="485"/>
      <c r="E1996" s="486"/>
      <c r="F1996" s="486"/>
      <c r="G1996" s="174" t="s">
        <v>3604</v>
      </c>
      <c r="H1996" s="382" t="s">
        <v>3605</v>
      </c>
      <c r="I1996" s="382" t="s">
        <v>3606</v>
      </c>
      <c r="J1996" s="175">
        <v>1</v>
      </c>
      <c r="K1996" s="176">
        <v>44136</v>
      </c>
      <c r="L1996" s="176">
        <v>44286</v>
      </c>
      <c r="M1996" s="177">
        <f t="shared" si="83"/>
        <v>21.428571428571427</v>
      </c>
      <c r="N1996" s="178">
        <v>1</v>
      </c>
      <c r="O1996" s="382" t="s">
        <v>3607</v>
      </c>
      <c r="P1996" s="178">
        <f t="shared" si="82"/>
        <v>1</v>
      </c>
      <c r="Q1996" s="179" t="str" cm="1">
        <f t="array" aca="1" ref="Q1996" ca="1">IF(ISNUMBER(P1996),IF(P1996=100%,"CUMPLIDA",IF(AND(ISNUMBER(L1996),ISNUMBER(INDIRECT("FECHA_"&amp;$B1996,1))), IF(L1996&lt;=INDIRECT("FECHA_"&amp;$B1996,1),"INCUMPLIDA","PROCESO"), "VERIFICAR FECHA")),"SIN VALOR AVANCE")</f>
        <v>CUMPLIDA</v>
      </c>
    </row>
    <row r="1997" spans="1:17" ht="135.75">
      <c r="A1997" s="192" t="s">
        <v>1518</v>
      </c>
      <c r="B1997" s="173" t="s">
        <v>3295</v>
      </c>
      <c r="C1997" s="485"/>
      <c r="D1997" s="485"/>
      <c r="E1997" s="486"/>
      <c r="F1997" s="486"/>
      <c r="G1997" s="174" t="s">
        <v>3608</v>
      </c>
      <c r="H1997" s="382" t="s">
        <v>3609</v>
      </c>
      <c r="I1997" s="382" t="s">
        <v>3610</v>
      </c>
      <c r="J1997" s="175">
        <v>1</v>
      </c>
      <c r="K1997" s="176">
        <v>44044</v>
      </c>
      <c r="L1997" s="176">
        <v>44196</v>
      </c>
      <c r="M1997" s="177">
        <f t="shared" si="83"/>
        <v>21.714285714285715</v>
      </c>
      <c r="N1997" s="178">
        <v>1</v>
      </c>
      <c r="O1997" s="382" t="s">
        <v>3603</v>
      </c>
      <c r="P1997" s="178">
        <f t="shared" si="82"/>
        <v>1</v>
      </c>
      <c r="Q1997" s="179" t="str" cm="1">
        <f t="array" aca="1" ref="Q1997" ca="1">IF(ISNUMBER(P1997),IF(P1997=100%,"CUMPLIDA",IF(AND(ISNUMBER(L1997),ISNUMBER(INDIRECT("FECHA_"&amp;$B1997,1))), IF(L1997&lt;=INDIRECT("FECHA_"&amp;$B1997,1),"INCUMPLIDA","PROCESO"), "VERIFICAR FECHA")),"SIN VALOR AVANCE")</f>
        <v>CUMPLIDA</v>
      </c>
    </row>
    <row r="1998" spans="1:17" ht="135.75">
      <c r="A1998" s="192" t="s">
        <v>1518</v>
      </c>
      <c r="B1998" s="173" t="s">
        <v>3295</v>
      </c>
      <c r="C1998" s="485"/>
      <c r="D1998" s="485"/>
      <c r="E1998" s="486"/>
      <c r="F1998" s="486"/>
      <c r="G1998" s="174" t="s">
        <v>3611</v>
      </c>
      <c r="H1998" s="382" t="s">
        <v>3612</v>
      </c>
      <c r="I1998" s="382" t="s">
        <v>3613</v>
      </c>
      <c r="J1998" s="175">
        <v>2</v>
      </c>
      <c r="K1998" s="176">
        <v>44197</v>
      </c>
      <c r="L1998" s="176">
        <v>44926</v>
      </c>
      <c r="M1998" s="177">
        <f t="shared" si="83"/>
        <v>104.14285714285714</v>
      </c>
      <c r="N1998" s="178">
        <v>1</v>
      </c>
      <c r="O1998" s="382" t="s">
        <v>3603</v>
      </c>
      <c r="P1998" s="178">
        <f t="shared" si="82"/>
        <v>1</v>
      </c>
      <c r="Q1998" s="179" t="str" cm="1">
        <f t="array" aca="1" ref="Q1998" ca="1">IF(ISNUMBER(P1998),IF(P1998=100%,"CUMPLIDA",IF(AND(ISNUMBER(L1998),ISNUMBER(INDIRECT("FECHA_"&amp;$B1998,1))), IF(L1998&lt;=INDIRECT("FECHA_"&amp;$B1998,1),"INCUMPLIDA","PROCESO"), "VERIFICAR FECHA")),"SIN VALOR AVANCE")</f>
        <v>CUMPLIDA</v>
      </c>
    </row>
    <row r="1999" spans="1:17" ht="135.75" customHeight="1">
      <c r="A1999" s="192" t="s">
        <v>1518</v>
      </c>
      <c r="B1999" s="173" t="s">
        <v>3295</v>
      </c>
      <c r="C1999" s="485"/>
      <c r="D1999" s="485"/>
      <c r="E1999" s="486"/>
      <c r="F1999" s="486"/>
      <c r="G1999" s="486" t="s">
        <v>3614</v>
      </c>
      <c r="H1999" s="382" t="s">
        <v>3615</v>
      </c>
      <c r="I1999" s="382" t="s">
        <v>3616</v>
      </c>
      <c r="J1999" s="175">
        <v>1</v>
      </c>
      <c r="K1999" s="176">
        <v>44378</v>
      </c>
      <c r="L1999" s="176">
        <v>44408</v>
      </c>
      <c r="M1999" s="177">
        <f t="shared" si="83"/>
        <v>4.2857142857142856</v>
      </c>
      <c r="N1999" s="178">
        <v>1</v>
      </c>
      <c r="O1999" s="382" t="s">
        <v>3603</v>
      </c>
      <c r="P1999" s="178">
        <f t="shared" si="82"/>
        <v>1</v>
      </c>
      <c r="Q1999" s="179" t="str" cm="1">
        <f t="array" aca="1" ref="Q1999" ca="1">IF(ISNUMBER(P1999),IF(P1999=100%,"CUMPLIDA",IF(AND(ISNUMBER(L1999),ISNUMBER(INDIRECT("FECHA_"&amp;$B1999,1))), IF(L1999&lt;=INDIRECT("FECHA_"&amp;$B1999,1),"INCUMPLIDA","PROCESO"), "VERIFICAR FECHA")),"SIN VALOR AVANCE")</f>
        <v>CUMPLIDA</v>
      </c>
    </row>
    <row r="2000" spans="1:17" ht="135.75">
      <c r="A2000" s="192" t="s">
        <v>1518</v>
      </c>
      <c r="B2000" s="173" t="s">
        <v>3295</v>
      </c>
      <c r="C2000" s="485"/>
      <c r="D2000" s="485"/>
      <c r="E2000" s="486" t="s">
        <v>3617</v>
      </c>
      <c r="F2000" s="486"/>
      <c r="G2000" s="486"/>
      <c r="H2000" s="382" t="s">
        <v>3615</v>
      </c>
      <c r="I2000" s="382" t="s">
        <v>3618</v>
      </c>
      <c r="J2000" s="175">
        <v>1</v>
      </c>
      <c r="K2000" s="176">
        <v>44409</v>
      </c>
      <c r="L2000" s="176">
        <v>44561</v>
      </c>
      <c r="M2000" s="177">
        <f t="shared" si="83"/>
        <v>21.714285714285715</v>
      </c>
      <c r="N2000" s="178">
        <v>1</v>
      </c>
      <c r="O2000" s="382" t="s">
        <v>3603</v>
      </c>
      <c r="P2000" s="178">
        <f t="shared" si="82"/>
        <v>1</v>
      </c>
      <c r="Q2000" s="179" t="str" cm="1">
        <f t="array" aca="1" ref="Q2000" ca="1">IF(ISNUMBER(P2000),IF(P2000=100%,"CUMPLIDA",IF(AND(ISNUMBER(L2000),ISNUMBER(INDIRECT("FECHA_"&amp;$B2000,1))), IF(L2000&lt;=INDIRECT("FECHA_"&amp;$B2000,1),"INCUMPLIDA","PROCESO"), "VERIFICAR FECHA")),"SIN VALOR AVANCE")</f>
        <v>CUMPLIDA</v>
      </c>
    </row>
    <row r="2001" spans="1:17" ht="135.75">
      <c r="A2001" s="192" t="s">
        <v>1518</v>
      </c>
      <c r="B2001" s="173" t="s">
        <v>3295</v>
      </c>
      <c r="C2001" s="485"/>
      <c r="D2001" s="485"/>
      <c r="E2001" s="486"/>
      <c r="F2001" s="486"/>
      <c r="G2001" s="486"/>
      <c r="H2001" s="382" t="s">
        <v>3615</v>
      </c>
      <c r="I2001" s="382" t="s">
        <v>3619</v>
      </c>
      <c r="J2001" s="175">
        <v>1</v>
      </c>
      <c r="K2001" s="176">
        <v>44743</v>
      </c>
      <c r="L2001" s="176">
        <v>44773</v>
      </c>
      <c r="M2001" s="177">
        <f t="shared" si="83"/>
        <v>4.2857142857142856</v>
      </c>
      <c r="N2001" s="178">
        <v>1</v>
      </c>
      <c r="O2001" s="382" t="s">
        <v>3603</v>
      </c>
      <c r="P2001" s="178">
        <f t="shared" si="82"/>
        <v>1</v>
      </c>
      <c r="Q2001" s="179" t="str" cm="1">
        <f t="array" aca="1" ref="Q2001" ca="1">IF(ISNUMBER(P2001),IF(P2001=100%,"CUMPLIDA",IF(AND(ISNUMBER(L2001),ISNUMBER(INDIRECT("FECHA_"&amp;$B2001,1))), IF(L2001&lt;=INDIRECT("FECHA_"&amp;$B2001,1),"INCUMPLIDA","PROCESO"), "VERIFICAR FECHA")),"SIN VALOR AVANCE")</f>
        <v>CUMPLIDA</v>
      </c>
    </row>
    <row r="2002" spans="1:17" ht="135.75">
      <c r="A2002" s="192" t="s">
        <v>1518</v>
      </c>
      <c r="B2002" s="173" t="s">
        <v>3295</v>
      </c>
      <c r="C2002" s="485"/>
      <c r="D2002" s="485"/>
      <c r="E2002" s="486"/>
      <c r="F2002" s="486"/>
      <c r="G2002" s="486"/>
      <c r="H2002" s="382" t="s">
        <v>3615</v>
      </c>
      <c r="I2002" s="382" t="s">
        <v>3618</v>
      </c>
      <c r="J2002" s="175">
        <v>1</v>
      </c>
      <c r="K2002" s="176">
        <v>44774</v>
      </c>
      <c r="L2002" s="176">
        <v>44926</v>
      </c>
      <c r="M2002" s="177">
        <f t="shared" si="83"/>
        <v>21.714285714285715</v>
      </c>
      <c r="N2002" s="178">
        <v>1</v>
      </c>
      <c r="O2002" s="382" t="s">
        <v>3603</v>
      </c>
      <c r="P2002" s="178">
        <f t="shared" si="82"/>
        <v>1</v>
      </c>
      <c r="Q2002" s="179" t="str" cm="1">
        <f t="array" aca="1" ref="Q2002" ca="1">IF(ISNUMBER(P2002),IF(P2002=100%,"CUMPLIDA",IF(AND(ISNUMBER(L2002),ISNUMBER(INDIRECT("FECHA_"&amp;$B2002,1))), IF(L2002&lt;=INDIRECT("FECHA_"&amp;$B2002,1),"INCUMPLIDA","PROCESO"), "VERIFICAR FECHA")),"SIN VALOR AVANCE")</f>
        <v>CUMPLIDA</v>
      </c>
    </row>
    <row r="2003" spans="1:17" ht="135.75">
      <c r="A2003" s="192" t="s">
        <v>1518</v>
      </c>
      <c r="B2003" s="173" t="s">
        <v>3295</v>
      </c>
      <c r="C2003" s="485"/>
      <c r="D2003" s="485"/>
      <c r="E2003" s="486"/>
      <c r="F2003" s="486"/>
      <c r="G2003" s="174" t="s">
        <v>3620</v>
      </c>
      <c r="H2003" s="382" t="s">
        <v>3621</v>
      </c>
      <c r="I2003" s="382" t="s">
        <v>3622</v>
      </c>
      <c r="J2003" s="175">
        <v>1</v>
      </c>
      <c r="K2003" s="176">
        <v>43800</v>
      </c>
      <c r="L2003" s="176">
        <v>44316</v>
      </c>
      <c r="M2003" s="177">
        <f t="shared" si="83"/>
        <v>73.714285714285708</v>
      </c>
      <c r="N2003" s="178">
        <v>1</v>
      </c>
      <c r="O2003" s="382" t="s">
        <v>3607</v>
      </c>
      <c r="P2003" s="178">
        <f t="shared" si="82"/>
        <v>1</v>
      </c>
      <c r="Q2003" s="179" t="str" cm="1">
        <f t="array" aca="1" ref="Q2003" ca="1">IF(ISNUMBER(P2003),IF(P2003=100%,"CUMPLIDA",IF(AND(ISNUMBER(L2003),ISNUMBER(INDIRECT("FECHA_"&amp;$B2003,1))), IF(L2003&lt;=INDIRECT("FECHA_"&amp;$B2003,1),"INCUMPLIDA","PROCESO"), "VERIFICAR FECHA")),"SIN VALOR AVANCE")</f>
        <v>CUMPLIDA</v>
      </c>
    </row>
    <row r="2004" spans="1:17" ht="90.75">
      <c r="A2004" s="192" t="s">
        <v>1518</v>
      </c>
      <c r="B2004" s="173" t="s">
        <v>3295</v>
      </c>
      <c r="C2004" s="485"/>
      <c r="D2004" s="485"/>
      <c r="E2004" s="486"/>
      <c r="F2004" s="486"/>
      <c r="G2004" s="486" t="s">
        <v>3623</v>
      </c>
      <c r="H2004" s="382" t="s">
        <v>3624</v>
      </c>
      <c r="I2004" s="382" t="s">
        <v>3625</v>
      </c>
      <c r="J2004" s="175">
        <v>4</v>
      </c>
      <c r="K2004" s="176">
        <v>44197</v>
      </c>
      <c r="L2004" s="176">
        <v>44926</v>
      </c>
      <c r="M2004" s="177">
        <f t="shared" si="83"/>
        <v>104.14285714285714</v>
      </c>
      <c r="N2004" s="178">
        <v>1</v>
      </c>
      <c r="O2004" s="382" t="s">
        <v>3626</v>
      </c>
      <c r="P2004" s="178">
        <f t="shared" si="82"/>
        <v>1</v>
      </c>
      <c r="Q2004" s="179" t="str" cm="1">
        <f t="array" aca="1" ref="Q2004" ca="1">IF(ISNUMBER(P2004),IF(P2004=100%,"CUMPLIDA",IF(AND(ISNUMBER(L2004),ISNUMBER(INDIRECT("FECHA_"&amp;$B2004,1))), IF(L2004&lt;=INDIRECT("FECHA_"&amp;$B2004,1),"INCUMPLIDA","PROCESO"), "VERIFICAR FECHA")),"SIN VALOR AVANCE")</f>
        <v>CUMPLIDA</v>
      </c>
    </row>
    <row r="2005" spans="1:17" ht="150.75">
      <c r="A2005" s="192" t="s">
        <v>1518</v>
      </c>
      <c r="B2005" s="173" t="s">
        <v>3295</v>
      </c>
      <c r="C2005" s="485"/>
      <c r="D2005" s="485"/>
      <c r="E2005" s="486"/>
      <c r="F2005" s="486"/>
      <c r="G2005" s="486"/>
      <c r="H2005" s="382" t="s">
        <v>3624</v>
      </c>
      <c r="I2005" s="382" t="s">
        <v>3625</v>
      </c>
      <c r="J2005" s="175">
        <v>2</v>
      </c>
      <c r="K2005" s="176">
        <v>44197</v>
      </c>
      <c r="L2005" s="176">
        <v>44561</v>
      </c>
      <c r="M2005" s="177">
        <f t="shared" si="83"/>
        <v>52</v>
      </c>
      <c r="N2005" s="178">
        <v>1</v>
      </c>
      <c r="O2005" s="382" t="s">
        <v>3627</v>
      </c>
      <c r="P2005" s="178">
        <f t="shared" si="82"/>
        <v>1</v>
      </c>
      <c r="Q2005" s="179" t="str" cm="1">
        <f t="array" aca="1" ref="Q2005" ca="1">IF(ISNUMBER(P2005),IF(P2005=100%,"CUMPLIDA",IF(AND(ISNUMBER(L2005),ISNUMBER(INDIRECT("FECHA_"&amp;$B2005,1))), IF(L2005&lt;=INDIRECT("FECHA_"&amp;$B2005,1),"INCUMPLIDA","PROCESO"), "VERIFICAR FECHA")),"SIN VALOR AVANCE")</f>
        <v>CUMPLIDA</v>
      </c>
    </row>
    <row r="2006" spans="1:17" ht="135.75" customHeight="1">
      <c r="A2006" s="192" t="s">
        <v>1518</v>
      </c>
      <c r="B2006" s="173" t="s">
        <v>3295</v>
      </c>
      <c r="C2006" s="485"/>
      <c r="D2006" s="485"/>
      <c r="E2006" s="486" t="s">
        <v>3628</v>
      </c>
      <c r="F2006" s="486"/>
      <c r="G2006" s="486"/>
      <c r="H2006" s="382" t="s">
        <v>3624</v>
      </c>
      <c r="I2006" s="382" t="s">
        <v>3625</v>
      </c>
      <c r="J2006" s="175">
        <v>2</v>
      </c>
      <c r="K2006" s="176">
        <v>44197</v>
      </c>
      <c r="L2006" s="176">
        <v>44561</v>
      </c>
      <c r="M2006" s="177">
        <f t="shared" si="83"/>
        <v>52</v>
      </c>
      <c r="N2006" s="178">
        <v>1</v>
      </c>
      <c r="O2006" s="382" t="s">
        <v>3629</v>
      </c>
      <c r="P2006" s="178">
        <f t="shared" si="82"/>
        <v>1</v>
      </c>
      <c r="Q2006" s="179" t="str" cm="1">
        <f t="array" aca="1" ref="Q2006" ca="1">IF(ISNUMBER(P2006),IF(P2006=100%,"CUMPLIDA",IF(AND(ISNUMBER(L2006),ISNUMBER(INDIRECT("FECHA_"&amp;$B2006,1))), IF(L2006&lt;=INDIRECT("FECHA_"&amp;$B2006,1),"INCUMPLIDA","PROCESO"), "VERIFICAR FECHA")),"SIN VALOR AVANCE")</f>
        <v>CUMPLIDA</v>
      </c>
    </row>
    <row r="2007" spans="1:17" ht="135.75">
      <c r="A2007" s="192" t="s">
        <v>1518</v>
      </c>
      <c r="B2007" s="173" t="s">
        <v>3295</v>
      </c>
      <c r="C2007" s="485"/>
      <c r="D2007" s="485"/>
      <c r="E2007" s="486"/>
      <c r="F2007" s="486"/>
      <c r="G2007" s="486"/>
      <c r="H2007" s="382" t="s">
        <v>3624</v>
      </c>
      <c r="I2007" s="382" t="s">
        <v>3625</v>
      </c>
      <c r="J2007" s="175">
        <v>2</v>
      </c>
      <c r="K2007" s="176">
        <v>44197</v>
      </c>
      <c r="L2007" s="176">
        <v>44561</v>
      </c>
      <c r="M2007" s="177">
        <f t="shared" si="83"/>
        <v>52</v>
      </c>
      <c r="N2007" s="178">
        <v>1</v>
      </c>
      <c r="O2007" s="382" t="s">
        <v>3630</v>
      </c>
      <c r="P2007" s="178">
        <f t="shared" si="82"/>
        <v>1</v>
      </c>
      <c r="Q2007" s="179" t="str" cm="1">
        <f t="array" aca="1" ref="Q2007" ca="1">IF(ISNUMBER(P2007),IF(P2007=100%,"CUMPLIDA",IF(AND(ISNUMBER(L2007),ISNUMBER(INDIRECT("FECHA_"&amp;$B2007,1))), IF(L2007&lt;=INDIRECT("FECHA_"&amp;$B2007,1),"INCUMPLIDA","PROCESO"), "VERIFICAR FECHA")),"SIN VALOR AVANCE")</f>
        <v>CUMPLIDA</v>
      </c>
    </row>
    <row r="2008" spans="1:17" ht="135.75">
      <c r="A2008" s="192" t="s">
        <v>1518</v>
      </c>
      <c r="B2008" s="173" t="s">
        <v>3295</v>
      </c>
      <c r="C2008" s="485"/>
      <c r="D2008" s="485"/>
      <c r="E2008" s="486"/>
      <c r="F2008" s="486"/>
      <c r="G2008" s="174" t="s">
        <v>3631</v>
      </c>
      <c r="H2008" s="382" t="s">
        <v>3632</v>
      </c>
      <c r="I2008" s="382" t="s">
        <v>3622</v>
      </c>
      <c r="J2008" s="175">
        <v>1</v>
      </c>
      <c r="K2008" s="176">
        <v>43800</v>
      </c>
      <c r="L2008" s="176">
        <v>44316</v>
      </c>
      <c r="M2008" s="177">
        <f t="shared" si="83"/>
        <v>73.714285714285708</v>
      </c>
      <c r="N2008" s="178">
        <v>1</v>
      </c>
      <c r="O2008" s="382" t="s">
        <v>3607</v>
      </c>
      <c r="P2008" s="178">
        <f t="shared" si="82"/>
        <v>1</v>
      </c>
      <c r="Q2008" s="179" t="str" cm="1">
        <f t="array" aca="1" ref="Q2008" ca="1">IF(ISNUMBER(P2008),IF(P2008=100%,"CUMPLIDA",IF(AND(ISNUMBER(L2008),ISNUMBER(INDIRECT("FECHA_"&amp;$B2008,1))), IF(L2008&lt;=INDIRECT("FECHA_"&amp;$B2008,1),"INCUMPLIDA","PROCESO"), "VERIFICAR FECHA")),"SIN VALOR AVANCE")</f>
        <v>CUMPLIDA</v>
      </c>
    </row>
    <row r="2009" spans="1:17" ht="135.75">
      <c r="A2009" s="192" t="s">
        <v>1518</v>
      </c>
      <c r="B2009" s="173" t="s">
        <v>3295</v>
      </c>
      <c r="C2009" s="485"/>
      <c r="D2009" s="485"/>
      <c r="E2009" s="486"/>
      <c r="F2009" s="486"/>
      <c r="G2009" s="174" t="s">
        <v>3633</v>
      </c>
      <c r="H2009" s="382" t="s">
        <v>3634</v>
      </c>
      <c r="I2009" s="382" t="s">
        <v>3622</v>
      </c>
      <c r="J2009" s="175">
        <v>1</v>
      </c>
      <c r="K2009" s="176">
        <v>43800</v>
      </c>
      <c r="L2009" s="176">
        <v>44377</v>
      </c>
      <c r="M2009" s="177">
        <f t="shared" si="83"/>
        <v>82.428571428571431</v>
      </c>
      <c r="N2009" s="178">
        <v>1</v>
      </c>
      <c r="O2009" s="382" t="s">
        <v>3607</v>
      </c>
      <c r="P2009" s="178">
        <f t="shared" si="82"/>
        <v>1</v>
      </c>
      <c r="Q2009" s="179" t="str" cm="1">
        <f t="array" aca="1" ref="Q2009" ca="1">IF(ISNUMBER(P2009),IF(P2009=100%,"CUMPLIDA",IF(AND(ISNUMBER(L2009),ISNUMBER(INDIRECT("FECHA_"&amp;$B2009,1))), IF(L2009&lt;=INDIRECT("FECHA_"&amp;$B2009,1),"INCUMPLIDA","PROCESO"), "VERIFICAR FECHA")),"SIN VALOR AVANCE")</f>
        <v>CUMPLIDA</v>
      </c>
    </row>
    <row r="2010" spans="1:17" ht="135.75">
      <c r="A2010" s="192" t="s">
        <v>1518</v>
      </c>
      <c r="B2010" s="173" t="s">
        <v>3295</v>
      </c>
      <c r="C2010" s="485"/>
      <c r="D2010" s="485"/>
      <c r="E2010" s="486"/>
      <c r="F2010" s="486"/>
      <c r="G2010" s="486" t="s">
        <v>3635</v>
      </c>
      <c r="H2010" s="382" t="s">
        <v>3636</v>
      </c>
      <c r="I2010" s="382" t="s">
        <v>3622</v>
      </c>
      <c r="J2010" s="175">
        <v>1</v>
      </c>
      <c r="K2010" s="176">
        <v>43800</v>
      </c>
      <c r="L2010" s="176">
        <v>44377</v>
      </c>
      <c r="M2010" s="177">
        <f t="shared" si="83"/>
        <v>82.428571428571431</v>
      </c>
      <c r="N2010" s="178">
        <v>1</v>
      </c>
      <c r="O2010" s="382" t="s">
        <v>3607</v>
      </c>
      <c r="P2010" s="178">
        <f t="shared" si="82"/>
        <v>1</v>
      </c>
      <c r="Q2010" s="179" t="str" cm="1">
        <f t="array" aca="1" ref="Q2010" ca="1">IF(ISNUMBER(P2010),IF(P2010=100%,"CUMPLIDA",IF(AND(ISNUMBER(L2010),ISNUMBER(INDIRECT("FECHA_"&amp;$B2010,1))), IF(L2010&lt;=INDIRECT("FECHA_"&amp;$B2010,1),"INCUMPLIDA","PROCESO"), "VERIFICAR FECHA")),"SIN VALOR AVANCE")</f>
        <v>CUMPLIDA</v>
      </c>
    </row>
    <row r="2011" spans="1:17" ht="135.75">
      <c r="A2011" s="192" t="s">
        <v>1518</v>
      </c>
      <c r="B2011" s="173" t="s">
        <v>3295</v>
      </c>
      <c r="C2011" s="485"/>
      <c r="D2011" s="485"/>
      <c r="E2011" s="486"/>
      <c r="F2011" s="486"/>
      <c r="G2011" s="486"/>
      <c r="H2011" s="382" t="s">
        <v>3637</v>
      </c>
      <c r="I2011" s="382" t="s">
        <v>3622</v>
      </c>
      <c r="J2011" s="175">
        <v>1</v>
      </c>
      <c r="K2011" s="176">
        <v>43800</v>
      </c>
      <c r="L2011" s="176">
        <v>44377</v>
      </c>
      <c r="M2011" s="177">
        <f t="shared" si="83"/>
        <v>82.428571428571431</v>
      </c>
      <c r="N2011" s="178">
        <v>1</v>
      </c>
      <c r="O2011" s="382" t="s">
        <v>3607</v>
      </c>
      <c r="P2011" s="178">
        <f t="shared" si="82"/>
        <v>1</v>
      </c>
      <c r="Q2011" s="179" t="str" cm="1">
        <f t="array" aca="1" ref="Q2011" ca="1">IF(ISNUMBER(P2011),IF(P2011=100%,"CUMPLIDA",IF(AND(ISNUMBER(L2011),ISNUMBER(INDIRECT("FECHA_"&amp;$B2011,1))), IF(L2011&lt;=INDIRECT("FECHA_"&amp;$B2011,1),"INCUMPLIDA","PROCESO"), "VERIFICAR FECHA")),"SIN VALOR AVANCE")</f>
        <v>CUMPLIDA</v>
      </c>
    </row>
    <row r="2012" spans="1:17" ht="135.75">
      <c r="A2012" s="192" t="s">
        <v>1518</v>
      </c>
      <c r="B2012" s="173" t="s">
        <v>3295</v>
      </c>
      <c r="C2012" s="485"/>
      <c r="D2012" s="485"/>
      <c r="E2012" s="486"/>
      <c r="F2012" s="486"/>
      <c r="G2012" s="174" t="s">
        <v>3638</v>
      </c>
      <c r="H2012" s="382" t="s">
        <v>3639</v>
      </c>
      <c r="I2012" s="382" t="s">
        <v>3622</v>
      </c>
      <c r="J2012" s="175">
        <v>1</v>
      </c>
      <c r="K2012" s="176">
        <v>43800</v>
      </c>
      <c r="L2012" s="176">
        <v>44377</v>
      </c>
      <c r="M2012" s="177">
        <f t="shared" si="83"/>
        <v>82.428571428571431</v>
      </c>
      <c r="N2012" s="178">
        <v>1</v>
      </c>
      <c r="O2012" s="382" t="s">
        <v>3607</v>
      </c>
      <c r="P2012" s="178">
        <f t="shared" si="82"/>
        <v>1</v>
      </c>
      <c r="Q2012" s="179" t="str" cm="1">
        <f t="array" aca="1" ref="Q2012" ca="1">IF(ISNUMBER(P2012),IF(P2012=100%,"CUMPLIDA",IF(AND(ISNUMBER(L2012),ISNUMBER(INDIRECT("FECHA_"&amp;$B2012,1))), IF(L2012&lt;=INDIRECT("FECHA_"&amp;$B2012,1),"INCUMPLIDA","PROCESO"), "VERIFICAR FECHA")),"SIN VALOR AVANCE")</f>
        <v>CUMPLIDA</v>
      </c>
    </row>
    <row r="2013" spans="1:17" ht="150.75" customHeight="1">
      <c r="A2013" s="192" t="s">
        <v>1518</v>
      </c>
      <c r="B2013" s="173" t="s">
        <v>3295</v>
      </c>
      <c r="C2013" s="485" t="s">
        <v>3640</v>
      </c>
      <c r="D2013" s="485" t="s">
        <v>3641</v>
      </c>
      <c r="E2013" s="486" t="s">
        <v>3642</v>
      </c>
      <c r="F2013" s="486" t="s">
        <v>3643</v>
      </c>
      <c r="G2013" s="174" t="s">
        <v>3644</v>
      </c>
      <c r="H2013" s="382" t="s">
        <v>3645</v>
      </c>
      <c r="I2013" s="382" t="s">
        <v>753</v>
      </c>
      <c r="J2013" s="175">
        <v>1</v>
      </c>
      <c r="K2013" s="176">
        <v>45231</v>
      </c>
      <c r="L2013" s="176">
        <v>45504</v>
      </c>
      <c r="M2013" s="177">
        <f t="shared" si="83"/>
        <v>39</v>
      </c>
      <c r="N2013" s="178">
        <v>1</v>
      </c>
      <c r="O2013" s="382" t="s">
        <v>3646</v>
      </c>
      <c r="P2013" s="178">
        <f t="shared" si="82"/>
        <v>1</v>
      </c>
      <c r="Q2013" s="179" t="str" cm="1">
        <f t="array" aca="1" ref="Q2013" ca="1">IF(ISNUMBER(P2013),IF(P2013=100%,"CUMPLIDA",IF(AND(ISNUMBER(L2013),ISNUMBER(INDIRECT("FECHA_"&amp;$B2013,1))), IF(L2013&lt;=INDIRECT("FECHA_"&amp;$B2013,1),"INCUMPLIDA","PROCESO"), "VERIFICAR FECHA")),"SIN VALOR AVANCE")</f>
        <v>CUMPLIDA</v>
      </c>
    </row>
    <row r="2014" spans="1:17" ht="105.75">
      <c r="A2014" s="192" t="s">
        <v>1518</v>
      </c>
      <c r="B2014" s="173" t="s">
        <v>3295</v>
      </c>
      <c r="C2014" s="485"/>
      <c r="D2014" s="485"/>
      <c r="E2014" s="486"/>
      <c r="F2014" s="486"/>
      <c r="G2014" s="174" t="s">
        <v>3647</v>
      </c>
      <c r="H2014" s="382" t="s">
        <v>761</v>
      </c>
      <c r="I2014" s="382" t="s">
        <v>761</v>
      </c>
      <c r="J2014" s="175">
        <v>1</v>
      </c>
      <c r="K2014" s="176">
        <v>45352</v>
      </c>
      <c r="L2014" s="176">
        <v>45747</v>
      </c>
      <c r="M2014" s="177">
        <f t="shared" si="83"/>
        <v>56.428571428571431</v>
      </c>
      <c r="N2014" s="178">
        <v>1</v>
      </c>
      <c r="O2014" s="382" t="s">
        <v>3212</v>
      </c>
      <c r="P2014" s="178">
        <f t="shared" si="82"/>
        <v>1</v>
      </c>
      <c r="Q2014" s="179" t="str" cm="1">
        <f t="array" aca="1" ref="Q2014" ca="1">IF(ISNUMBER(P2014),IF(P2014=100%,"CUMPLIDA",IF(AND(ISNUMBER(L2014),ISNUMBER(INDIRECT("FECHA_"&amp;$B2014,1))), IF(L2014&lt;=INDIRECT("FECHA_"&amp;$B2014,1),"INCUMPLIDA","PROCESO"), "VERIFICAR FECHA")),"SIN VALOR AVANCE")</f>
        <v>CUMPLIDA</v>
      </c>
    </row>
    <row r="2015" spans="1:17" ht="60.75">
      <c r="A2015" s="192" t="s">
        <v>1518</v>
      </c>
      <c r="B2015" s="173" t="s">
        <v>3295</v>
      </c>
      <c r="C2015" s="485"/>
      <c r="D2015" s="485"/>
      <c r="E2015" s="486"/>
      <c r="F2015" s="486"/>
      <c r="G2015" s="174" t="s">
        <v>3648</v>
      </c>
      <c r="H2015" s="382" t="s">
        <v>805</v>
      </c>
      <c r="I2015" s="382" t="s">
        <v>805</v>
      </c>
      <c r="J2015" s="175">
        <v>1</v>
      </c>
      <c r="K2015" s="176">
        <v>45352</v>
      </c>
      <c r="L2015" s="176">
        <v>45747</v>
      </c>
      <c r="M2015" s="177">
        <f t="shared" si="83"/>
        <v>56.428571428571431</v>
      </c>
      <c r="N2015" s="178">
        <v>1</v>
      </c>
      <c r="O2015" s="382" t="s">
        <v>3649</v>
      </c>
      <c r="P2015" s="178">
        <f t="shared" si="82"/>
        <v>1</v>
      </c>
      <c r="Q2015" s="179" t="str" cm="1">
        <f t="array" aca="1" ref="Q2015" ca="1">IF(ISNUMBER(P2015),IF(P2015=100%,"CUMPLIDA",IF(AND(ISNUMBER(L2015),ISNUMBER(INDIRECT("FECHA_"&amp;$B2015,1))), IF(L2015&lt;=INDIRECT("FECHA_"&amp;$B2015,1),"INCUMPLIDA","PROCESO"), "VERIFICAR FECHA")),"SIN VALOR AVANCE")</f>
        <v>CUMPLIDA</v>
      </c>
    </row>
    <row r="2016" spans="1:17" ht="105.75">
      <c r="A2016" s="192" t="s">
        <v>1518</v>
      </c>
      <c r="B2016" s="173" t="s">
        <v>3295</v>
      </c>
      <c r="C2016" s="485"/>
      <c r="D2016" s="485"/>
      <c r="E2016" s="486"/>
      <c r="F2016" s="486"/>
      <c r="G2016" s="174" t="s">
        <v>3473</v>
      </c>
      <c r="H2016" s="382" t="s">
        <v>770</v>
      </c>
      <c r="I2016" s="382" t="s">
        <v>770</v>
      </c>
      <c r="J2016" s="175">
        <v>1</v>
      </c>
      <c r="K2016" s="176">
        <v>45352</v>
      </c>
      <c r="L2016" s="176">
        <v>45747</v>
      </c>
      <c r="M2016" s="177">
        <f t="shared" si="83"/>
        <v>56.428571428571431</v>
      </c>
      <c r="N2016" s="178">
        <v>1</v>
      </c>
      <c r="O2016" s="382" t="s">
        <v>3212</v>
      </c>
      <c r="P2016" s="178">
        <f t="shared" si="82"/>
        <v>1</v>
      </c>
      <c r="Q2016" s="179" t="str" cm="1">
        <f t="array" aca="1" ref="Q2016" ca="1">IF(ISNUMBER(P2016),IF(P2016=100%,"CUMPLIDA",IF(AND(ISNUMBER(L2016),ISNUMBER(INDIRECT("FECHA_"&amp;$B2016,1))), IF(L2016&lt;=INDIRECT("FECHA_"&amp;$B2016,1),"INCUMPLIDA","PROCESO"), "VERIFICAR FECHA")),"SIN VALOR AVANCE")</f>
        <v>CUMPLIDA</v>
      </c>
    </row>
    <row r="2017" spans="1:17" ht="60.75">
      <c r="A2017" s="192" t="s">
        <v>1518</v>
      </c>
      <c r="B2017" s="173" t="s">
        <v>3295</v>
      </c>
      <c r="C2017" s="485"/>
      <c r="D2017" s="485"/>
      <c r="E2017" s="486"/>
      <c r="F2017" s="486"/>
      <c r="G2017" s="174" t="s">
        <v>3474</v>
      </c>
      <c r="H2017" s="382" t="s">
        <v>771</v>
      </c>
      <c r="I2017" s="382" t="s">
        <v>771</v>
      </c>
      <c r="J2017" s="175">
        <v>1</v>
      </c>
      <c r="K2017" s="176">
        <v>45352</v>
      </c>
      <c r="L2017" s="176">
        <v>45747</v>
      </c>
      <c r="M2017" s="177">
        <f t="shared" si="83"/>
        <v>56.428571428571431</v>
      </c>
      <c r="N2017" s="178">
        <v>1</v>
      </c>
      <c r="O2017" s="382" t="s">
        <v>3649</v>
      </c>
      <c r="P2017" s="178">
        <f t="shared" si="82"/>
        <v>1</v>
      </c>
      <c r="Q2017" s="179" t="str" cm="1">
        <f t="array" aca="1" ref="Q2017" ca="1">IF(ISNUMBER(P2017),IF(P2017=100%,"CUMPLIDA",IF(AND(ISNUMBER(L2017),ISNUMBER(INDIRECT("FECHA_"&amp;$B2017,1))), IF(L2017&lt;=INDIRECT("FECHA_"&amp;$B2017,1),"INCUMPLIDA","PROCESO"), "VERIFICAR FECHA")),"SIN VALOR AVANCE")</f>
        <v>CUMPLIDA</v>
      </c>
    </row>
    <row r="2018" spans="1:17" ht="60.75">
      <c r="A2018" s="192" t="s">
        <v>1518</v>
      </c>
      <c r="B2018" s="173" t="s">
        <v>3295</v>
      </c>
      <c r="C2018" s="485"/>
      <c r="D2018" s="485"/>
      <c r="E2018" s="486"/>
      <c r="F2018" s="486"/>
      <c r="G2018" s="174" t="s">
        <v>3475</v>
      </c>
      <c r="H2018" s="382" t="s">
        <v>773</v>
      </c>
      <c r="I2018" s="382" t="s">
        <v>773</v>
      </c>
      <c r="J2018" s="175">
        <v>1</v>
      </c>
      <c r="K2018" s="176">
        <v>45352</v>
      </c>
      <c r="L2018" s="176">
        <v>45747</v>
      </c>
      <c r="M2018" s="177">
        <f t="shared" si="83"/>
        <v>56.428571428571431</v>
      </c>
      <c r="N2018" s="178">
        <v>1</v>
      </c>
      <c r="O2018" s="382" t="s">
        <v>3649</v>
      </c>
      <c r="P2018" s="178">
        <f t="shared" si="82"/>
        <v>1</v>
      </c>
      <c r="Q2018" s="179" t="str" cm="1">
        <f t="array" aca="1" ref="Q2018" ca="1">IF(ISNUMBER(P2018),IF(P2018=100%,"CUMPLIDA",IF(AND(ISNUMBER(L2018),ISNUMBER(INDIRECT("FECHA_"&amp;$B2018,1))), IF(L2018&lt;=INDIRECT("FECHA_"&amp;$B2018,1),"INCUMPLIDA","PROCESO"), "VERIFICAR FECHA")),"SIN VALOR AVANCE")</f>
        <v>CUMPLIDA</v>
      </c>
    </row>
    <row r="2019" spans="1:17" ht="105.75">
      <c r="A2019" s="192" t="s">
        <v>1518</v>
      </c>
      <c r="B2019" s="173" t="s">
        <v>3295</v>
      </c>
      <c r="C2019" s="485"/>
      <c r="D2019" s="485"/>
      <c r="E2019" s="486"/>
      <c r="F2019" s="486"/>
      <c r="G2019" s="174" t="s">
        <v>3477</v>
      </c>
      <c r="H2019" s="382" t="s">
        <v>776</v>
      </c>
      <c r="I2019" s="382" t="s">
        <v>776</v>
      </c>
      <c r="J2019" s="175">
        <v>2</v>
      </c>
      <c r="K2019" s="176">
        <v>45748</v>
      </c>
      <c r="L2019" s="176">
        <v>46234</v>
      </c>
      <c r="M2019" s="177">
        <f t="shared" si="83"/>
        <v>69.428571428571431</v>
      </c>
      <c r="N2019" s="178">
        <v>0.69499999999999995</v>
      </c>
      <c r="O2019" s="382" t="s">
        <v>3212</v>
      </c>
      <c r="P2019" s="178">
        <f t="shared" si="82"/>
        <v>0.69499999999999995</v>
      </c>
      <c r="Q2019" s="179" t="str" cm="1">
        <f t="array" aca="1" ref="Q2019" ca="1">IF(ISNUMBER(P2019),IF(P2019=100%,"CUMPLIDA",IF(AND(ISNUMBER(L2019),ISNUMBER(INDIRECT("FECHA_"&amp;$B2019,1))), IF(L2019&lt;=INDIRECT("FECHA_"&amp;$B2019,1),"INCUMPLIDA","PROCESO"), "VERIFICAR FECHA")),"SIN VALOR AVANCE")</f>
        <v>PROCESO</v>
      </c>
    </row>
    <row r="2020" spans="1:17" ht="105.75">
      <c r="A2020" s="192" t="s">
        <v>1518</v>
      </c>
      <c r="B2020" s="173" t="s">
        <v>3295</v>
      </c>
      <c r="C2020" s="485"/>
      <c r="D2020" s="485"/>
      <c r="E2020" s="486"/>
      <c r="F2020" s="486"/>
      <c r="G2020" s="174" t="s">
        <v>3478</v>
      </c>
      <c r="H2020" s="382" t="s">
        <v>780</v>
      </c>
      <c r="I2020" s="382" t="s">
        <v>780</v>
      </c>
      <c r="J2020" s="175">
        <v>1</v>
      </c>
      <c r="K2020" s="176">
        <v>45748</v>
      </c>
      <c r="L2020" s="176">
        <v>46234</v>
      </c>
      <c r="M2020" s="177">
        <f t="shared" si="83"/>
        <v>69.428571428571431</v>
      </c>
      <c r="N2020" s="178">
        <v>0</v>
      </c>
      <c r="O2020" s="382" t="s">
        <v>3212</v>
      </c>
      <c r="P2020" s="178">
        <f t="shared" si="82"/>
        <v>0</v>
      </c>
      <c r="Q2020" s="179" t="str" cm="1">
        <f t="array" aca="1" ref="Q2020" ca="1">IF(ISNUMBER(P2020),IF(P2020=100%,"CUMPLIDA",IF(AND(ISNUMBER(L2020),ISNUMBER(INDIRECT("FECHA_"&amp;$B2020,1))), IF(L2020&lt;=INDIRECT("FECHA_"&amp;$B2020,1),"INCUMPLIDA","PROCESO"), "VERIFICAR FECHA")),"SIN VALOR AVANCE")</f>
        <v>PROCESO</v>
      </c>
    </row>
    <row r="2021" spans="1:17" ht="150.75">
      <c r="A2021" s="192" t="s">
        <v>1518</v>
      </c>
      <c r="B2021" s="173" t="s">
        <v>3295</v>
      </c>
      <c r="C2021" s="485"/>
      <c r="D2021" s="485"/>
      <c r="E2021" s="486"/>
      <c r="F2021" s="486"/>
      <c r="G2021" s="174" t="s">
        <v>3479</v>
      </c>
      <c r="H2021" s="382" t="s">
        <v>813</v>
      </c>
      <c r="I2021" s="382" t="s">
        <v>813</v>
      </c>
      <c r="J2021" s="175">
        <v>2</v>
      </c>
      <c r="K2021" s="176">
        <v>45748</v>
      </c>
      <c r="L2021" s="176">
        <v>46234</v>
      </c>
      <c r="M2021" s="177">
        <f t="shared" si="83"/>
        <v>69.428571428571431</v>
      </c>
      <c r="N2021" s="178">
        <v>0</v>
      </c>
      <c r="O2021" s="382" t="s">
        <v>3646</v>
      </c>
      <c r="P2021" s="178">
        <f t="shared" si="82"/>
        <v>0</v>
      </c>
      <c r="Q2021" s="179" t="str" cm="1">
        <f t="array" aca="1" ref="Q2021" ca="1">IF(ISNUMBER(P2021),IF(P2021=100%,"CUMPLIDA",IF(AND(ISNUMBER(L2021),ISNUMBER(INDIRECT("FECHA_"&amp;$B2021,1))), IF(L2021&lt;=INDIRECT("FECHA_"&amp;$B2021,1),"INCUMPLIDA","PROCESO"), "VERIFICAR FECHA")),"SIN VALOR AVANCE")</f>
        <v>PROCESO</v>
      </c>
    </row>
    <row r="2022" spans="1:17" ht="75.75">
      <c r="A2022" s="192" t="s">
        <v>1518</v>
      </c>
      <c r="B2022" s="173" t="s">
        <v>3295</v>
      </c>
      <c r="C2022" s="485"/>
      <c r="D2022" s="485"/>
      <c r="E2022" s="486"/>
      <c r="F2022" s="486"/>
      <c r="G2022" s="174" t="s">
        <v>3650</v>
      </c>
      <c r="H2022" s="382" t="s">
        <v>3651</v>
      </c>
      <c r="I2022" s="382" t="s">
        <v>3652</v>
      </c>
      <c r="J2022" s="175">
        <v>1</v>
      </c>
      <c r="K2022" s="176">
        <v>45048</v>
      </c>
      <c r="L2022" s="176">
        <v>45291</v>
      </c>
      <c r="M2022" s="177">
        <f t="shared" si="83"/>
        <v>34.714285714285715</v>
      </c>
      <c r="N2022" s="178">
        <v>1</v>
      </c>
      <c r="O2022" s="382" t="s">
        <v>3653</v>
      </c>
      <c r="P2022" s="178">
        <f t="shared" ref="P2022:P2043" si="84">IF(B2022="ITRC",N2022,N2022/J2022)</f>
        <v>1</v>
      </c>
      <c r="Q2022" s="179" t="str" cm="1">
        <f t="array" aca="1" ref="Q2022" ca="1">IF(ISNUMBER(P2022),IF(P2022=100%,"CUMPLIDA",IF(AND(ISNUMBER(L2022),ISNUMBER(INDIRECT("FECHA_"&amp;$B2022,1))), IF(L2022&lt;=INDIRECT("FECHA_"&amp;$B2022,1),"INCUMPLIDA","PROCESO"), "VERIFICAR FECHA")),"SIN VALOR AVANCE")</f>
        <v>CUMPLIDA</v>
      </c>
    </row>
    <row r="2023" spans="1:17" ht="120">
      <c r="A2023" s="192" t="s">
        <v>1518</v>
      </c>
      <c r="B2023" s="173" t="s">
        <v>3295</v>
      </c>
      <c r="C2023" s="485"/>
      <c r="D2023" s="485"/>
      <c r="E2023" s="486"/>
      <c r="F2023" s="486"/>
      <c r="G2023" s="174" t="s">
        <v>3654</v>
      </c>
      <c r="H2023" s="382" t="s">
        <v>3655</v>
      </c>
      <c r="I2023" s="382" t="s">
        <v>3656</v>
      </c>
      <c r="J2023" s="175">
        <v>4</v>
      </c>
      <c r="K2023" s="176">
        <v>45078</v>
      </c>
      <c r="L2023" s="176">
        <v>45473</v>
      </c>
      <c r="M2023" s="177">
        <f t="shared" si="83"/>
        <v>56.428571428571431</v>
      </c>
      <c r="N2023" s="178">
        <v>1</v>
      </c>
      <c r="O2023" s="382" t="s">
        <v>3657</v>
      </c>
      <c r="P2023" s="178">
        <f t="shared" si="84"/>
        <v>1</v>
      </c>
      <c r="Q2023" s="179" t="str" cm="1">
        <f t="array" aca="1" ref="Q2023" ca="1">IF(ISNUMBER(P2023),IF(P2023=100%,"CUMPLIDA",IF(AND(ISNUMBER(L2023),ISNUMBER(INDIRECT("FECHA_"&amp;$B2023,1))), IF(L2023&lt;=INDIRECT("FECHA_"&amp;$B2023,1),"INCUMPLIDA","PROCESO"), "VERIFICAR FECHA")),"SIN VALOR AVANCE")</f>
        <v>CUMPLIDA</v>
      </c>
    </row>
    <row r="2024" spans="1:17" ht="120.75">
      <c r="A2024" s="192" t="s">
        <v>1518</v>
      </c>
      <c r="B2024" s="173" t="s">
        <v>3295</v>
      </c>
      <c r="C2024" s="485"/>
      <c r="D2024" s="485"/>
      <c r="E2024" s="486"/>
      <c r="F2024" s="486"/>
      <c r="G2024" s="174" t="s">
        <v>3658</v>
      </c>
      <c r="H2024" s="382" t="s">
        <v>3659</v>
      </c>
      <c r="I2024" s="382" t="s">
        <v>3656</v>
      </c>
      <c r="J2024" s="175">
        <v>4</v>
      </c>
      <c r="K2024" s="176">
        <v>45078</v>
      </c>
      <c r="L2024" s="176">
        <v>45473</v>
      </c>
      <c r="M2024" s="177">
        <f t="shared" si="83"/>
        <v>56.428571428571431</v>
      </c>
      <c r="N2024" s="178">
        <v>1</v>
      </c>
      <c r="O2024" s="382" t="s">
        <v>3660</v>
      </c>
      <c r="P2024" s="178">
        <f t="shared" si="84"/>
        <v>1</v>
      </c>
      <c r="Q2024" s="179" t="str" cm="1">
        <f t="array" aca="1" ref="Q2024" ca="1">IF(ISNUMBER(P2024),IF(P2024=100%,"CUMPLIDA",IF(AND(ISNUMBER(L2024),ISNUMBER(INDIRECT("FECHA_"&amp;$B2024,1))), IF(L2024&lt;=INDIRECT("FECHA_"&amp;$B2024,1),"INCUMPLIDA","PROCESO"), "VERIFICAR FECHA")),"SIN VALOR AVANCE")</f>
        <v>CUMPLIDA</v>
      </c>
    </row>
    <row r="2025" spans="1:17" ht="90">
      <c r="A2025" s="192" t="s">
        <v>1518</v>
      </c>
      <c r="B2025" s="173" t="s">
        <v>3295</v>
      </c>
      <c r="C2025" s="485"/>
      <c r="D2025" s="485"/>
      <c r="E2025" s="486"/>
      <c r="F2025" s="486"/>
      <c r="G2025" s="174" t="s">
        <v>3661</v>
      </c>
      <c r="H2025" s="382" t="s">
        <v>3662</v>
      </c>
      <c r="I2025" s="382" t="s">
        <v>3663</v>
      </c>
      <c r="J2025" s="175">
        <v>1</v>
      </c>
      <c r="K2025" s="176">
        <v>45048</v>
      </c>
      <c r="L2025" s="176">
        <v>45291</v>
      </c>
      <c r="M2025" s="177">
        <f t="shared" si="83"/>
        <v>34.714285714285715</v>
      </c>
      <c r="N2025" s="178">
        <v>1</v>
      </c>
      <c r="O2025" s="382" t="s">
        <v>3664</v>
      </c>
      <c r="P2025" s="178">
        <f t="shared" si="84"/>
        <v>1</v>
      </c>
      <c r="Q2025" s="179" t="str" cm="1">
        <f t="array" aca="1" ref="Q2025" ca="1">IF(ISNUMBER(P2025),IF(P2025=100%,"CUMPLIDA",IF(AND(ISNUMBER(L2025),ISNUMBER(INDIRECT("FECHA_"&amp;$B2025,1))), IF(L2025&lt;=INDIRECT("FECHA_"&amp;$B2025,1),"INCUMPLIDA","PROCESO"), "VERIFICAR FECHA")),"SIN VALOR AVANCE")</f>
        <v>CUMPLIDA</v>
      </c>
    </row>
    <row r="2026" spans="1:17" ht="105">
      <c r="A2026" s="192" t="s">
        <v>1518</v>
      </c>
      <c r="B2026" s="173" t="s">
        <v>3295</v>
      </c>
      <c r="C2026" s="485"/>
      <c r="D2026" s="485"/>
      <c r="E2026" s="486"/>
      <c r="F2026" s="486"/>
      <c r="G2026" s="174" t="s">
        <v>3665</v>
      </c>
      <c r="H2026" s="382" t="s">
        <v>3666</v>
      </c>
      <c r="I2026" s="382" t="s">
        <v>3667</v>
      </c>
      <c r="J2026" s="175">
        <v>1</v>
      </c>
      <c r="K2026" s="176">
        <v>45047</v>
      </c>
      <c r="L2026" s="176">
        <v>45504</v>
      </c>
      <c r="M2026" s="177">
        <f t="shared" si="83"/>
        <v>65.285714285714292</v>
      </c>
      <c r="N2026" s="178">
        <v>1</v>
      </c>
      <c r="O2026" s="382" t="s">
        <v>3668</v>
      </c>
      <c r="P2026" s="178">
        <f t="shared" si="84"/>
        <v>1</v>
      </c>
      <c r="Q2026" s="179" t="str" cm="1">
        <f t="array" aca="1" ref="Q2026" ca="1">IF(ISNUMBER(P2026),IF(P2026=100%,"CUMPLIDA",IF(AND(ISNUMBER(L2026),ISNUMBER(INDIRECT("FECHA_"&amp;$B2026,1))), IF(L2026&lt;=INDIRECT("FECHA_"&amp;$B2026,1),"INCUMPLIDA","PROCESO"), "VERIFICAR FECHA")),"SIN VALOR AVANCE")</f>
        <v>CUMPLIDA</v>
      </c>
    </row>
    <row r="2027" spans="1:17" ht="90.75">
      <c r="A2027" s="192" t="s">
        <v>1518</v>
      </c>
      <c r="B2027" s="173" t="s">
        <v>3295</v>
      </c>
      <c r="C2027" s="485"/>
      <c r="D2027" s="485"/>
      <c r="E2027" s="486"/>
      <c r="F2027" s="486"/>
      <c r="G2027" s="174" t="s">
        <v>3669</v>
      </c>
      <c r="H2027" s="382" t="s">
        <v>3670</v>
      </c>
      <c r="I2027" s="382" t="s">
        <v>3671</v>
      </c>
      <c r="J2027" s="175">
        <v>2</v>
      </c>
      <c r="K2027" s="176">
        <v>45047</v>
      </c>
      <c r="L2027" s="176">
        <v>45473</v>
      </c>
      <c r="M2027" s="177">
        <f t="shared" si="83"/>
        <v>60.857142857142854</v>
      </c>
      <c r="N2027" s="178">
        <v>1</v>
      </c>
      <c r="O2027" s="382" t="s">
        <v>3672</v>
      </c>
      <c r="P2027" s="178">
        <f t="shared" si="84"/>
        <v>1</v>
      </c>
      <c r="Q2027" s="179" t="str" cm="1">
        <f t="array" aca="1" ref="Q2027" ca="1">IF(ISNUMBER(P2027),IF(P2027=100%,"CUMPLIDA",IF(AND(ISNUMBER(L2027),ISNUMBER(INDIRECT("FECHA_"&amp;$B2027,1))), IF(L2027&lt;=INDIRECT("FECHA_"&amp;$B2027,1),"INCUMPLIDA","PROCESO"), "VERIFICAR FECHA")),"SIN VALOR AVANCE")</f>
        <v>CUMPLIDA</v>
      </c>
    </row>
    <row r="2028" spans="1:17" ht="60">
      <c r="A2028" s="192" t="s">
        <v>1518</v>
      </c>
      <c r="B2028" s="173" t="s">
        <v>3295</v>
      </c>
      <c r="C2028" s="485"/>
      <c r="D2028" s="485"/>
      <c r="E2028" s="486"/>
      <c r="F2028" s="486"/>
      <c r="G2028" s="174" t="s">
        <v>3673</v>
      </c>
      <c r="H2028" s="382" t="s">
        <v>3674</v>
      </c>
      <c r="I2028" s="382" t="s">
        <v>3675</v>
      </c>
      <c r="J2028" s="175">
        <v>1</v>
      </c>
      <c r="K2028" s="176">
        <v>44879</v>
      </c>
      <c r="L2028" s="176">
        <v>45458</v>
      </c>
      <c r="M2028" s="177">
        <f t="shared" si="83"/>
        <v>82.714285714285708</v>
      </c>
      <c r="N2028" s="178">
        <v>1</v>
      </c>
      <c r="O2028" s="382" t="s">
        <v>3676</v>
      </c>
      <c r="P2028" s="178">
        <f t="shared" si="84"/>
        <v>1</v>
      </c>
      <c r="Q2028" s="179" t="str" cm="1">
        <f t="array" aca="1" ref="Q2028" ca="1">IF(ISNUMBER(P2028),IF(P2028=100%,"CUMPLIDA",IF(AND(ISNUMBER(L2028),ISNUMBER(INDIRECT("FECHA_"&amp;$B2028,1))), IF(L2028&lt;=INDIRECT("FECHA_"&amp;$B2028,1),"INCUMPLIDA","PROCESO"), "VERIFICAR FECHA")),"SIN VALOR AVANCE")</f>
        <v>CUMPLIDA</v>
      </c>
    </row>
    <row r="2029" spans="1:17" ht="45.75">
      <c r="A2029" s="192" t="s">
        <v>1518</v>
      </c>
      <c r="B2029" s="173" t="s">
        <v>3295</v>
      </c>
      <c r="C2029" s="485"/>
      <c r="D2029" s="485"/>
      <c r="E2029" s="486"/>
      <c r="F2029" s="486"/>
      <c r="G2029" s="174" t="s">
        <v>3677</v>
      </c>
      <c r="H2029" s="382" t="s">
        <v>3678</v>
      </c>
      <c r="I2029" s="382" t="s">
        <v>3679</v>
      </c>
      <c r="J2029" s="175">
        <v>3</v>
      </c>
      <c r="K2029" s="176">
        <v>45323</v>
      </c>
      <c r="L2029" s="176">
        <v>47087</v>
      </c>
      <c r="M2029" s="177">
        <f t="shared" si="83"/>
        <v>252</v>
      </c>
      <c r="N2029" s="178">
        <v>0.3</v>
      </c>
      <c r="O2029" s="382" t="s">
        <v>3676</v>
      </c>
      <c r="P2029" s="178">
        <f t="shared" si="84"/>
        <v>0.3</v>
      </c>
      <c r="Q2029" s="179" t="str" cm="1">
        <f t="array" aca="1" ref="Q2029" ca="1">IF(ISNUMBER(P2029),IF(P2029=100%,"CUMPLIDA",IF(AND(ISNUMBER(L2029),ISNUMBER(INDIRECT("FECHA_"&amp;$B2029,1))), IF(L2029&lt;=INDIRECT("FECHA_"&amp;$B2029,1),"INCUMPLIDA","PROCESO"), "VERIFICAR FECHA")),"SIN VALOR AVANCE")</f>
        <v>PROCESO</v>
      </c>
    </row>
    <row r="2030" spans="1:17" ht="45.75">
      <c r="A2030" s="192" t="s">
        <v>1518</v>
      </c>
      <c r="B2030" s="173" t="s">
        <v>3295</v>
      </c>
      <c r="C2030" s="485"/>
      <c r="D2030" s="485"/>
      <c r="E2030" s="486"/>
      <c r="F2030" s="486"/>
      <c r="G2030" s="174" t="s">
        <v>3680</v>
      </c>
      <c r="H2030" s="382" t="s">
        <v>3681</v>
      </c>
      <c r="I2030" s="382" t="s">
        <v>3682</v>
      </c>
      <c r="J2030" s="175">
        <v>1</v>
      </c>
      <c r="K2030" s="176">
        <v>44972</v>
      </c>
      <c r="L2030" s="176">
        <v>45747</v>
      </c>
      <c r="M2030" s="177">
        <f t="shared" si="83"/>
        <v>110.71428571428571</v>
      </c>
      <c r="N2030" s="178">
        <v>1</v>
      </c>
      <c r="O2030" s="382" t="s">
        <v>3676</v>
      </c>
      <c r="P2030" s="178">
        <f t="shared" si="84"/>
        <v>1</v>
      </c>
      <c r="Q2030" s="179" t="str" cm="1">
        <f t="array" aca="1" ref="Q2030" ca="1">IF(ISNUMBER(P2030),IF(P2030=100%,"CUMPLIDA",IF(AND(ISNUMBER(L2030),ISNUMBER(INDIRECT("FECHA_"&amp;$B2030,1))), IF(L2030&lt;=INDIRECT("FECHA_"&amp;$B2030,1),"INCUMPLIDA","PROCESO"), "VERIFICAR FECHA")),"SIN VALOR AVANCE")</f>
        <v>CUMPLIDA</v>
      </c>
    </row>
    <row r="2031" spans="1:17" ht="90">
      <c r="A2031" s="192" t="s">
        <v>1518</v>
      </c>
      <c r="B2031" s="173" t="s">
        <v>3295</v>
      </c>
      <c r="C2031" s="485"/>
      <c r="D2031" s="485"/>
      <c r="E2031" s="486"/>
      <c r="F2031" s="486"/>
      <c r="G2031" s="174" t="s">
        <v>3683</v>
      </c>
      <c r="H2031" s="382" t="s">
        <v>3684</v>
      </c>
      <c r="I2031" s="382" t="s">
        <v>3682</v>
      </c>
      <c r="J2031" s="181" t="s">
        <v>3685</v>
      </c>
      <c r="K2031" s="176">
        <v>44835</v>
      </c>
      <c r="L2031" s="176">
        <v>46022</v>
      </c>
      <c r="M2031" s="177">
        <f t="shared" si="83"/>
        <v>169.57142857142858</v>
      </c>
      <c r="N2031" s="178">
        <v>1</v>
      </c>
      <c r="O2031" s="382" t="s">
        <v>3686</v>
      </c>
      <c r="P2031" s="178">
        <f t="shared" si="84"/>
        <v>1</v>
      </c>
      <c r="Q2031" s="179" t="str" cm="1">
        <f t="array" aca="1" ref="Q2031" ca="1">IF(ISNUMBER(P2031),IF(P2031=100%,"CUMPLIDA",IF(AND(ISNUMBER(L2031),ISNUMBER(INDIRECT("FECHA_"&amp;$B2031,1))), IF(L2031&lt;=INDIRECT("FECHA_"&amp;$B2031,1),"INCUMPLIDA","PROCESO"), "VERIFICAR FECHA")),"SIN VALOR AVANCE")</f>
        <v>CUMPLIDA</v>
      </c>
    </row>
    <row r="2032" spans="1:17" ht="45.75">
      <c r="A2032" s="192" t="s">
        <v>1518</v>
      </c>
      <c r="B2032" s="173" t="s">
        <v>3295</v>
      </c>
      <c r="C2032" s="485"/>
      <c r="D2032" s="485"/>
      <c r="E2032" s="486"/>
      <c r="F2032" s="486"/>
      <c r="G2032" s="174" t="s">
        <v>3687</v>
      </c>
      <c r="H2032" s="382" t="s">
        <v>3688</v>
      </c>
      <c r="I2032" s="382" t="s">
        <v>3689</v>
      </c>
      <c r="J2032" s="175">
        <v>1</v>
      </c>
      <c r="K2032" s="176">
        <v>44927</v>
      </c>
      <c r="L2032" s="176">
        <v>45291</v>
      </c>
      <c r="M2032" s="177">
        <f t="shared" si="83"/>
        <v>52</v>
      </c>
      <c r="N2032" s="178">
        <v>1</v>
      </c>
      <c r="O2032" s="382" t="s">
        <v>3686</v>
      </c>
      <c r="P2032" s="178">
        <f t="shared" si="84"/>
        <v>1</v>
      </c>
      <c r="Q2032" s="179" t="str" cm="1">
        <f t="array" aca="1" ref="Q2032" ca="1">IF(ISNUMBER(P2032),IF(P2032=100%,"CUMPLIDA",IF(AND(ISNUMBER(L2032),ISNUMBER(INDIRECT("FECHA_"&amp;$B2032,1))), IF(L2032&lt;=INDIRECT("FECHA_"&amp;$B2032,1),"INCUMPLIDA","PROCESO"), "VERIFICAR FECHA")),"SIN VALOR AVANCE")</f>
        <v>CUMPLIDA</v>
      </c>
    </row>
    <row r="2033" spans="1:17" ht="105.75">
      <c r="A2033" s="192" t="s">
        <v>1518</v>
      </c>
      <c r="B2033" s="173" t="s">
        <v>3295</v>
      </c>
      <c r="C2033" s="485"/>
      <c r="D2033" s="485"/>
      <c r="E2033" s="486"/>
      <c r="F2033" s="486"/>
      <c r="G2033" s="174" t="s">
        <v>3690</v>
      </c>
      <c r="H2033" s="382" t="s">
        <v>761</v>
      </c>
      <c r="I2033" s="382" t="s">
        <v>761</v>
      </c>
      <c r="J2033" s="175">
        <v>1</v>
      </c>
      <c r="K2033" s="176">
        <v>45352</v>
      </c>
      <c r="L2033" s="176">
        <v>45747</v>
      </c>
      <c r="M2033" s="177">
        <f t="shared" si="83"/>
        <v>56.428571428571431</v>
      </c>
      <c r="N2033" s="178">
        <v>1</v>
      </c>
      <c r="O2033" s="382" t="s">
        <v>3212</v>
      </c>
      <c r="P2033" s="178">
        <f t="shared" si="84"/>
        <v>1</v>
      </c>
      <c r="Q2033" s="179" t="str" cm="1">
        <f t="array" aca="1" ref="Q2033" ca="1">IF(ISNUMBER(P2033),IF(P2033=100%,"CUMPLIDA",IF(AND(ISNUMBER(L2033),ISNUMBER(INDIRECT("FECHA_"&amp;$B2033,1))), IF(L2033&lt;=INDIRECT("FECHA_"&amp;$B2033,1),"INCUMPLIDA","PROCESO"), "VERIFICAR FECHA")),"SIN VALOR AVANCE")</f>
        <v>CUMPLIDA</v>
      </c>
    </row>
    <row r="2034" spans="1:17" ht="60.75">
      <c r="A2034" s="192" t="s">
        <v>1518</v>
      </c>
      <c r="B2034" s="173" t="s">
        <v>3295</v>
      </c>
      <c r="C2034" s="485"/>
      <c r="D2034" s="485"/>
      <c r="E2034" s="486"/>
      <c r="F2034" s="486"/>
      <c r="G2034" s="174" t="s">
        <v>3691</v>
      </c>
      <c r="H2034" s="382" t="s">
        <v>805</v>
      </c>
      <c r="I2034" s="382" t="s">
        <v>805</v>
      </c>
      <c r="J2034" s="175">
        <v>1</v>
      </c>
      <c r="K2034" s="176">
        <v>45323</v>
      </c>
      <c r="L2034" s="176">
        <v>45747</v>
      </c>
      <c r="M2034" s="177">
        <f t="shared" si="83"/>
        <v>60.571428571428569</v>
      </c>
      <c r="N2034" s="178">
        <v>1</v>
      </c>
      <c r="O2034" s="382" t="s">
        <v>3649</v>
      </c>
      <c r="P2034" s="178">
        <f t="shared" si="84"/>
        <v>1</v>
      </c>
      <c r="Q2034" s="179" t="str" cm="1">
        <f t="array" aca="1" ref="Q2034" ca="1">IF(ISNUMBER(P2034),IF(P2034=100%,"CUMPLIDA",IF(AND(ISNUMBER(L2034),ISNUMBER(INDIRECT("FECHA_"&amp;$B2034,1))), IF(L2034&lt;=INDIRECT("FECHA_"&amp;$B2034,1),"INCUMPLIDA","PROCESO"), "VERIFICAR FECHA")),"SIN VALOR AVANCE")</f>
        <v>CUMPLIDA</v>
      </c>
    </row>
    <row r="2035" spans="1:17" ht="60.75">
      <c r="A2035" s="192" t="s">
        <v>1518</v>
      </c>
      <c r="B2035" s="173" t="s">
        <v>3295</v>
      </c>
      <c r="C2035" s="485"/>
      <c r="D2035" s="485"/>
      <c r="E2035" s="486"/>
      <c r="F2035" s="486"/>
      <c r="G2035" s="174" t="s">
        <v>3692</v>
      </c>
      <c r="H2035" s="382" t="s">
        <v>768</v>
      </c>
      <c r="I2035" s="382" t="s">
        <v>768</v>
      </c>
      <c r="J2035" s="175">
        <v>1</v>
      </c>
      <c r="K2035" s="176">
        <v>45231</v>
      </c>
      <c r="L2035" s="176">
        <v>45747</v>
      </c>
      <c r="M2035" s="177">
        <f>(L2035-K2035)/7</f>
        <v>73.714285714285708</v>
      </c>
      <c r="N2035" s="178">
        <v>1</v>
      </c>
      <c r="O2035" s="382" t="s">
        <v>3649</v>
      </c>
      <c r="P2035" s="178">
        <f t="shared" si="84"/>
        <v>1</v>
      </c>
      <c r="Q2035" s="179" t="str" cm="1">
        <f t="array" aca="1" ref="Q2035" ca="1">IF(ISNUMBER(P2035),IF(P2035=100%,"CUMPLIDA",IF(AND(ISNUMBER(L2035),ISNUMBER(INDIRECT("FECHA_"&amp;#REF!,1))), IF(L2035&lt;=INDIRECT("FECHA_"&amp;#REF!,1),"INCUMPLIDA","PROCESO"), "VERIFICAR FECHA")),"SIN VALOR AVANCE")</f>
        <v>CUMPLIDA</v>
      </c>
    </row>
    <row r="2036" spans="1:17" ht="105.75">
      <c r="A2036" s="192" t="s">
        <v>1518</v>
      </c>
      <c r="B2036" s="173" t="s">
        <v>3295</v>
      </c>
      <c r="C2036" s="485"/>
      <c r="D2036" s="485"/>
      <c r="E2036" s="486"/>
      <c r="F2036" s="486"/>
      <c r="G2036" s="174" t="s">
        <v>3693</v>
      </c>
      <c r="H2036" s="382" t="s">
        <v>770</v>
      </c>
      <c r="I2036" s="382" t="s">
        <v>770</v>
      </c>
      <c r="J2036" s="175">
        <v>1</v>
      </c>
      <c r="K2036" s="176">
        <v>45352</v>
      </c>
      <c r="L2036" s="176">
        <v>45747</v>
      </c>
      <c r="M2036" s="177">
        <f>(L2036-K2036)/7</f>
        <v>56.428571428571431</v>
      </c>
      <c r="N2036" s="178">
        <v>1</v>
      </c>
      <c r="O2036" s="382" t="s">
        <v>3212</v>
      </c>
      <c r="P2036" s="178">
        <f t="shared" si="84"/>
        <v>1</v>
      </c>
      <c r="Q2036" s="179" t="str" cm="1">
        <f t="array" aca="1" ref="Q2036" ca="1">IF(ISNUMBER(P2036),IF(P2036=100%,"CUMPLIDA",IF(AND(ISNUMBER(L2036),ISNUMBER(INDIRECT("FECHA_"&amp;#REF!,1))), IF(L2036&lt;=INDIRECT("FECHA_"&amp;#REF!,1),"INCUMPLIDA","PROCESO"), "VERIFICAR FECHA")),"SIN VALOR AVANCE")</f>
        <v>CUMPLIDA</v>
      </c>
    </row>
    <row r="2037" spans="1:17" ht="60.75">
      <c r="A2037" s="192" t="s">
        <v>1518</v>
      </c>
      <c r="B2037" s="173" t="s">
        <v>3295</v>
      </c>
      <c r="C2037" s="485"/>
      <c r="D2037" s="485"/>
      <c r="E2037" s="486"/>
      <c r="F2037" s="486"/>
      <c r="G2037" s="174" t="s">
        <v>3694</v>
      </c>
      <c r="H2037" s="382" t="s">
        <v>771</v>
      </c>
      <c r="I2037" s="382" t="s">
        <v>771</v>
      </c>
      <c r="J2037" s="175">
        <v>1</v>
      </c>
      <c r="K2037" s="176">
        <v>45231</v>
      </c>
      <c r="L2037" s="176">
        <v>45747</v>
      </c>
      <c r="M2037" s="177">
        <f>(L2037-K2037)/7</f>
        <v>73.714285714285708</v>
      </c>
      <c r="N2037" s="178">
        <v>1</v>
      </c>
      <c r="O2037" s="382" t="s">
        <v>3649</v>
      </c>
      <c r="P2037" s="178">
        <f t="shared" si="84"/>
        <v>1</v>
      </c>
      <c r="Q2037" s="179" t="str" cm="1">
        <f t="array" aca="1" ref="Q2037" ca="1">IF(ISNUMBER(P2037),IF(P2037=100%,"CUMPLIDA",IF(AND(ISNUMBER(L2037),ISNUMBER(INDIRECT("FECHA_"&amp;#REF!,1))), IF(L2037&lt;=INDIRECT("FECHA_"&amp;#REF!,1),"INCUMPLIDA","PROCESO"), "VERIFICAR FECHA")),"SIN VALOR AVANCE")</f>
        <v>CUMPLIDA</v>
      </c>
    </row>
    <row r="2038" spans="1:17" ht="150.75">
      <c r="A2038" s="192" t="s">
        <v>1518</v>
      </c>
      <c r="B2038" s="173" t="s">
        <v>3295</v>
      </c>
      <c r="C2038" s="485"/>
      <c r="D2038" s="485"/>
      <c r="E2038" s="486"/>
      <c r="F2038" s="486"/>
      <c r="G2038" s="174" t="s">
        <v>3695</v>
      </c>
      <c r="H2038" s="382" t="s">
        <v>773</v>
      </c>
      <c r="I2038" s="382" t="s">
        <v>773</v>
      </c>
      <c r="J2038" s="175">
        <v>1</v>
      </c>
      <c r="K2038" s="176">
        <v>45231</v>
      </c>
      <c r="L2038" s="176">
        <v>45808</v>
      </c>
      <c r="M2038" s="177">
        <f t="shared" ref="M2038" si="85">(L2038-K2038)/7</f>
        <v>82.428571428571431</v>
      </c>
      <c r="N2038" s="178">
        <v>1</v>
      </c>
      <c r="O2038" s="382" t="s">
        <v>3646</v>
      </c>
      <c r="P2038" s="178">
        <f t="shared" si="84"/>
        <v>1</v>
      </c>
      <c r="Q2038" s="179" t="str" cm="1">
        <f t="array" aca="1" ref="Q2038" ca="1">IF(ISNUMBER(P2038),IF(P2038=100%,"CUMPLIDA",IF(AND(ISNUMBER(L2038),ISNUMBER(INDIRECT("FECHA_"&amp;$B2038,1))), IF(L2038&lt;=INDIRECT("FECHA_"&amp;$B2038,1),"INCUMPLIDA","PROCESO"), "VERIFICAR FECHA")),"SIN VALOR AVANCE")</f>
        <v>CUMPLIDA</v>
      </c>
    </row>
    <row r="2039" spans="1:17" ht="60.75">
      <c r="A2039" s="192" t="s">
        <v>1518</v>
      </c>
      <c r="B2039" s="173" t="s">
        <v>3295</v>
      </c>
      <c r="C2039" s="485"/>
      <c r="D2039" s="485"/>
      <c r="E2039" s="486"/>
      <c r="F2039" s="486"/>
      <c r="G2039" s="174" t="s">
        <v>3696</v>
      </c>
      <c r="H2039" s="382" t="s">
        <v>776</v>
      </c>
      <c r="I2039" s="382" t="s">
        <v>776</v>
      </c>
      <c r="J2039" s="175">
        <v>3</v>
      </c>
      <c r="K2039" s="176">
        <v>46204</v>
      </c>
      <c r="L2039" s="176">
        <v>46477</v>
      </c>
      <c r="M2039" s="177">
        <f>(L2039-K2039)/7</f>
        <v>39</v>
      </c>
      <c r="N2039" s="178">
        <v>0</v>
      </c>
      <c r="O2039" s="382" t="s">
        <v>3649</v>
      </c>
      <c r="P2039" s="178">
        <f t="shared" si="84"/>
        <v>0</v>
      </c>
      <c r="Q2039" s="179" t="str" cm="1">
        <f t="array" aca="1" ref="Q2039" ca="1">IF(ISNUMBER(P2039),IF(P2039=100%,"CUMPLIDA",IF(AND(ISNUMBER(L2039),ISNUMBER(INDIRECT("FECHA_"&amp;$B2039,1))), IF(L2039&lt;=INDIRECT("FECHA_"&amp;$B2039,1),"INCUMPLIDA","PROCESO"), "VERIFICAR FECHA")),"SIN VALOR AVANCE")</f>
        <v>PROCESO</v>
      </c>
    </row>
    <row r="2040" spans="1:17" ht="105.75">
      <c r="A2040" s="192" t="s">
        <v>1518</v>
      </c>
      <c r="B2040" s="173" t="s">
        <v>3295</v>
      </c>
      <c r="C2040" s="485"/>
      <c r="D2040" s="485"/>
      <c r="E2040" s="486"/>
      <c r="F2040" s="486"/>
      <c r="G2040" s="174" t="s">
        <v>3697</v>
      </c>
      <c r="H2040" s="382" t="s">
        <v>780</v>
      </c>
      <c r="I2040" s="382" t="s">
        <v>780</v>
      </c>
      <c r="J2040" s="175">
        <v>1</v>
      </c>
      <c r="K2040" s="176">
        <v>46204</v>
      </c>
      <c r="L2040" s="176">
        <v>46477</v>
      </c>
      <c r="M2040" s="177">
        <f>(L2040-K2040)/7</f>
        <v>39</v>
      </c>
      <c r="N2040" s="178">
        <v>0</v>
      </c>
      <c r="O2040" s="382" t="s">
        <v>3212</v>
      </c>
      <c r="P2040" s="178">
        <f t="shared" si="84"/>
        <v>0</v>
      </c>
      <c r="Q2040" s="179" t="str" cm="1">
        <f t="array" aca="1" ref="Q2040" ca="1">IF(ISNUMBER(P2040),IF(P2040=100%,"CUMPLIDA",IF(AND(ISNUMBER(L2040),ISNUMBER(INDIRECT("FECHA_"&amp;$B2040,1))), IF(L2040&lt;=INDIRECT("FECHA_"&amp;$B2040,1),"INCUMPLIDA","PROCESO"), "VERIFICAR FECHA")),"SIN VALOR AVANCE")</f>
        <v>PROCESO</v>
      </c>
    </row>
    <row r="2041" spans="1:17" ht="150.75">
      <c r="A2041" s="192" t="s">
        <v>1518</v>
      </c>
      <c r="B2041" s="173" t="s">
        <v>3295</v>
      </c>
      <c r="C2041" s="485"/>
      <c r="D2041" s="485"/>
      <c r="E2041" s="486"/>
      <c r="F2041" s="486"/>
      <c r="G2041" s="174" t="s">
        <v>3698</v>
      </c>
      <c r="H2041" s="382" t="s">
        <v>813</v>
      </c>
      <c r="I2041" s="382" t="s">
        <v>813</v>
      </c>
      <c r="J2041" s="175">
        <v>2</v>
      </c>
      <c r="K2041" s="176">
        <v>46204</v>
      </c>
      <c r="L2041" s="176">
        <v>46477</v>
      </c>
      <c r="M2041" s="177">
        <f t="shared" ref="M2041" si="86">(L2041-K2041)/7</f>
        <v>39</v>
      </c>
      <c r="N2041" s="178">
        <v>0</v>
      </c>
      <c r="O2041" s="382" t="s">
        <v>3646</v>
      </c>
      <c r="P2041" s="178">
        <f t="shared" si="84"/>
        <v>0</v>
      </c>
      <c r="Q2041" s="179" t="str" cm="1">
        <f t="array" aca="1" ref="Q2041" ca="1">IF(ISNUMBER(P2041),IF(P2041=100%,"CUMPLIDA",IF(AND(ISNUMBER(L2041),ISNUMBER(INDIRECT("FECHA_"&amp;$B2041,1))), IF(L2041&lt;=INDIRECT("FECHA_"&amp;$B2041,1),"INCUMPLIDA","PROCESO"), "VERIFICAR FECHA")),"SIN VALOR AVANCE")</f>
        <v>PROCESO</v>
      </c>
    </row>
    <row r="2042" spans="1:17" ht="105">
      <c r="A2042" s="192" t="s">
        <v>1518</v>
      </c>
      <c r="B2042" s="173" t="s">
        <v>3295</v>
      </c>
      <c r="C2042" s="485"/>
      <c r="D2042" s="485"/>
      <c r="E2042" s="486"/>
      <c r="F2042" s="486"/>
      <c r="G2042" s="174" t="s">
        <v>3699</v>
      </c>
      <c r="H2042" s="382" t="s">
        <v>3700</v>
      </c>
      <c r="I2042" s="382" t="s">
        <v>3667</v>
      </c>
      <c r="J2042" s="175">
        <v>1</v>
      </c>
      <c r="K2042" s="176">
        <v>45047</v>
      </c>
      <c r="L2042" s="176">
        <v>45138</v>
      </c>
      <c r="M2042" s="177">
        <f>(L2042-K2042)/7</f>
        <v>13</v>
      </c>
      <c r="N2042" s="178">
        <v>1</v>
      </c>
      <c r="O2042" s="382" t="s">
        <v>3668</v>
      </c>
      <c r="P2042" s="178">
        <f t="shared" si="84"/>
        <v>1</v>
      </c>
      <c r="Q2042" s="179" t="str" cm="1">
        <f t="array" aca="1" ref="Q2042" ca="1">IF(ISNUMBER(P2042),IF(P2042=100%,"CUMPLIDA",IF(AND(ISNUMBER(L2042),ISNUMBER(INDIRECT("FECHA_"&amp;$B2042,1))), IF(L2042&lt;=INDIRECT("FECHA_"&amp;$B2042,1),"INCUMPLIDA","PROCESO"), "VERIFICAR FECHA")),"SIN VALOR AVANCE")</f>
        <v>CUMPLIDA</v>
      </c>
    </row>
    <row r="2043" spans="1:17" ht="90.75">
      <c r="A2043" s="192" t="s">
        <v>1518</v>
      </c>
      <c r="B2043" s="173" t="s">
        <v>3295</v>
      </c>
      <c r="C2043" s="485"/>
      <c r="D2043" s="485"/>
      <c r="E2043" s="486"/>
      <c r="F2043" s="486"/>
      <c r="G2043" s="174" t="s">
        <v>3701</v>
      </c>
      <c r="H2043" s="382" t="s">
        <v>3702</v>
      </c>
      <c r="I2043" s="382" t="s">
        <v>3671</v>
      </c>
      <c r="J2043" s="175">
        <v>2</v>
      </c>
      <c r="K2043" s="176">
        <v>45047</v>
      </c>
      <c r="L2043" s="176">
        <v>45473</v>
      </c>
      <c r="M2043" s="177">
        <f>(L2043-K2043)/7</f>
        <v>60.857142857142854</v>
      </c>
      <c r="N2043" s="178">
        <v>1</v>
      </c>
      <c r="O2043" s="382" t="s">
        <v>3672</v>
      </c>
      <c r="P2043" s="178">
        <f t="shared" si="84"/>
        <v>1</v>
      </c>
      <c r="Q2043" s="179" t="str" cm="1">
        <f t="array" aca="1" ref="Q2043" ca="1">IF(ISNUMBER(P2043),IF(P2043=100%,"CUMPLIDA",IF(AND(ISNUMBER(L2043),ISNUMBER(INDIRECT("FECHA_"&amp;$B2043,1))), IF(L2043&lt;=INDIRECT("FECHA_"&amp;$B2043,1),"INCUMPLIDA","PROCESO"), "VERIFICAR FECHA")),"SIN VALOR AVANCE")</f>
        <v>CUMPLIDA</v>
      </c>
    </row>
    <row r="2044" spans="1:17" ht="45.75">
      <c r="A2044" s="192" t="s">
        <v>1518</v>
      </c>
      <c r="B2044" s="173" t="s">
        <v>3295</v>
      </c>
      <c r="C2044" s="485"/>
      <c r="D2044" s="485"/>
      <c r="E2044" s="486"/>
      <c r="F2044" s="486"/>
      <c r="G2044" s="174" t="s">
        <v>3703</v>
      </c>
      <c r="H2044" s="382" t="s">
        <v>776</v>
      </c>
      <c r="I2044" s="382" t="s">
        <v>776</v>
      </c>
      <c r="J2044" s="175">
        <v>9</v>
      </c>
      <c r="K2044" s="176">
        <v>45809</v>
      </c>
      <c r="L2044" s="176">
        <v>46660</v>
      </c>
      <c r="M2044" s="177">
        <f>(L2044-K2044)/7</f>
        <v>121.57142857142857</v>
      </c>
      <c r="N2044" s="178">
        <v>0</v>
      </c>
      <c r="O2044" s="382" t="s">
        <v>3704</v>
      </c>
      <c r="P2044" s="178">
        <f>IF(B2045="ITRC",N2044,N2044/J2044)</f>
        <v>0</v>
      </c>
      <c r="Q2044" s="179" t="str" cm="1">
        <f t="array" aca="1" ref="Q2044" ca="1">IF(ISNUMBER(P2044),IF(P2044=100%,"CUMPLIDA",IF(AND(ISNUMBER(L2044),ISNUMBER(INDIRECT("FECHA_"&amp;$B2045,1))), IF(L2044&lt;=INDIRECT("FECHA_"&amp;$B2045,1),"INCUMPLIDA","PROCESO"), "VERIFICAR FECHA")),"SIN VALOR AVANCE")</f>
        <v>PROCESO</v>
      </c>
    </row>
    <row r="2045" spans="1:17" ht="105.75">
      <c r="A2045" s="192" t="s">
        <v>1518</v>
      </c>
      <c r="B2045" s="173" t="s">
        <v>3295</v>
      </c>
      <c r="C2045" s="485"/>
      <c r="D2045" s="485"/>
      <c r="E2045" s="486"/>
      <c r="F2045" s="486"/>
      <c r="G2045" s="174" t="s">
        <v>3705</v>
      </c>
      <c r="H2045" s="382" t="s">
        <v>780</v>
      </c>
      <c r="I2045" s="382" t="s">
        <v>780</v>
      </c>
      <c r="J2045" s="175">
        <v>1</v>
      </c>
      <c r="K2045" s="176">
        <v>45809</v>
      </c>
      <c r="L2045" s="176">
        <v>46660</v>
      </c>
      <c r="M2045" s="177">
        <f>(L2045-K2045)/7</f>
        <v>121.57142857142857</v>
      </c>
      <c r="N2045" s="178">
        <v>0</v>
      </c>
      <c r="O2045" s="382" t="s">
        <v>3212</v>
      </c>
      <c r="P2045" s="178">
        <f>IF(B2046="ITRC",N2045,N2045/J2045)</f>
        <v>0</v>
      </c>
      <c r="Q2045" s="179" t="str" cm="1">
        <f t="array" aca="1" ref="Q2045" ca="1">IF(ISNUMBER(P2045),IF(P2045=100%,"CUMPLIDA",IF(AND(ISNUMBER(L2045),ISNUMBER(INDIRECT("FECHA_"&amp;$B2046,1))), IF(L2045&lt;=INDIRECT("FECHA_"&amp;$B2046,1),"INCUMPLIDA","PROCESO"), "VERIFICAR FECHA")),"SIN VALOR AVANCE")</f>
        <v>PROCESO</v>
      </c>
    </row>
    <row r="2046" spans="1:17" ht="150.75">
      <c r="A2046" s="192" t="s">
        <v>1518</v>
      </c>
      <c r="B2046" s="173" t="s">
        <v>3295</v>
      </c>
      <c r="C2046" s="485"/>
      <c r="D2046" s="485"/>
      <c r="E2046" s="486"/>
      <c r="F2046" s="486"/>
      <c r="G2046" s="174" t="s">
        <v>3706</v>
      </c>
      <c r="H2046" s="382" t="s">
        <v>813</v>
      </c>
      <c r="I2046" s="382" t="s">
        <v>813</v>
      </c>
      <c r="J2046" s="175">
        <v>2</v>
      </c>
      <c r="K2046" s="176">
        <v>46204</v>
      </c>
      <c r="L2046" s="176">
        <v>46660</v>
      </c>
      <c r="M2046" s="177">
        <f>(L2046-K2046)/7</f>
        <v>65.142857142857139</v>
      </c>
      <c r="N2046" s="178">
        <v>0</v>
      </c>
      <c r="O2046" s="382" t="s">
        <v>3646</v>
      </c>
      <c r="P2046" s="178">
        <f t="shared" ref="P2046:P2064" si="87">IF(B2046="ITRC",N2046,N2046/J2046)</f>
        <v>0</v>
      </c>
      <c r="Q2046" s="179" t="str" cm="1">
        <f t="array" aca="1" ref="Q2046" ca="1">IF(ISNUMBER(P2046),IF(P2046=100%,"CUMPLIDA",IF(AND(ISNUMBER(L2046),ISNUMBER(INDIRECT("FECHA_"&amp;$B2046,1))), IF(L2046&lt;=INDIRECT("FECHA_"&amp;$B2046,1),"INCUMPLIDA","PROCESO"), "VERIFICAR FECHA")),"SIN VALOR AVANCE")</f>
        <v>PROCESO</v>
      </c>
    </row>
    <row r="2047" spans="1:17" ht="180">
      <c r="A2047" s="192" t="s">
        <v>1518</v>
      </c>
      <c r="B2047" s="173" t="s">
        <v>3295</v>
      </c>
      <c r="C2047" s="485"/>
      <c r="D2047" s="485"/>
      <c r="E2047" s="486"/>
      <c r="F2047" s="486"/>
      <c r="G2047" s="174" t="s">
        <v>3707</v>
      </c>
      <c r="H2047" s="382" t="s">
        <v>3708</v>
      </c>
      <c r="I2047" s="382" t="s">
        <v>3709</v>
      </c>
      <c r="J2047" s="178">
        <v>1</v>
      </c>
      <c r="K2047" s="176">
        <v>44958</v>
      </c>
      <c r="L2047" s="176">
        <v>45352</v>
      </c>
      <c r="M2047" s="177">
        <f t="shared" ref="M2047:M2086" si="88">(L2047-K2047)/7</f>
        <v>56.285714285714285</v>
      </c>
      <c r="N2047" s="178">
        <v>1</v>
      </c>
      <c r="O2047" s="382" t="s">
        <v>3710</v>
      </c>
      <c r="P2047" s="178">
        <f t="shared" si="87"/>
        <v>1</v>
      </c>
      <c r="Q2047" s="179" t="str" cm="1">
        <f t="array" aca="1" ref="Q2047" ca="1">IF(ISNUMBER(P2047),IF(P2047=100%,"CUMPLIDA",IF(AND(ISNUMBER(L2047),ISNUMBER(INDIRECT("FECHA_"&amp;$B2047,1))), IF(L2047&lt;=INDIRECT("FECHA_"&amp;$B2047,1),"INCUMPLIDA","PROCESO"), "VERIFICAR FECHA")),"SIN VALOR AVANCE")</f>
        <v>CUMPLIDA</v>
      </c>
    </row>
    <row r="2048" spans="1:17" ht="60">
      <c r="A2048" s="192" t="s">
        <v>1518</v>
      </c>
      <c r="B2048" s="173" t="s">
        <v>3295</v>
      </c>
      <c r="C2048" s="485"/>
      <c r="D2048" s="485"/>
      <c r="E2048" s="486"/>
      <c r="F2048" s="486"/>
      <c r="G2048" s="174" t="s">
        <v>3711</v>
      </c>
      <c r="H2048" s="382" t="s">
        <v>3712</v>
      </c>
      <c r="I2048" s="382" t="s">
        <v>3713</v>
      </c>
      <c r="J2048" s="178">
        <v>1</v>
      </c>
      <c r="K2048" s="176">
        <v>44986</v>
      </c>
      <c r="L2048" s="176">
        <v>45077</v>
      </c>
      <c r="M2048" s="177">
        <f t="shared" si="88"/>
        <v>13</v>
      </c>
      <c r="N2048" s="178">
        <v>1</v>
      </c>
      <c r="O2048" s="382" t="s">
        <v>3710</v>
      </c>
      <c r="P2048" s="178">
        <f t="shared" si="87"/>
        <v>1</v>
      </c>
      <c r="Q2048" s="179" t="str" cm="1">
        <f t="array" aca="1" ref="Q2048" ca="1">IF(ISNUMBER(P2048),IF(P2048=100%,"CUMPLIDA",IF(AND(ISNUMBER(L2048),ISNUMBER(INDIRECT("FECHA_"&amp;$B2048,1))), IF(L2048&lt;=INDIRECT("FECHA_"&amp;$B2048,1),"INCUMPLIDA","PROCESO"), "VERIFICAR FECHA")),"SIN VALOR AVANCE")</f>
        <v>CUMPLIDA</v>
      </c>
    </row>
    <row r="2049" spans="1:17" ht="60.75">
      <c r="A2049" s="192" t="s">
        <v>1518</v>
      </c>
      <c r="B2049" s="173" t="s">
        <v>3295</v>
      </c>
      <c r="C2049" s="485"/>
      <c r="D2049" s="485"/>
      <c r="E2049" s="486"/>
      <c r="F2049" s="486"/>
      <c r="G2049" s="174" t="s">
        <v>3714</v>
      </c>
      <c r="H2049" s="382" t="s">
        <v>3715</v>
      </c>
      <c r="I2049" s="382" t="s">
        <v>3716</v>
      </c>
      <c r="J2049" s="178">
        <v>1</v>
      </c>
      <c r="K2049" s="176">
        <v>44986</v>
      </c>
      <c r="L2049" s="176">
        <v>45352</v>
      </c>
      <c r="M2049" s="177">
        <f t="shared" si="88"/>
        <v>52.285714285714285</v>
      </c>
      <c r="N2049" s="178">
        <v>1</v>
      </c>
      <c r="O2049" s="382" t="s">
        <v>3717</v>
      </c>
      <c r="P2049" s="178">
        <f t="shared" si="87"/>
        <v>1</v>
      </c>
      <c r="Q2049" s="179" t="str" cm="1">
        <f t="array" aca="1" ref="Q2049" ca="1">IF(ISNUMBER(P2049),IF(P2049=100%,"CUMPLIDA",IF(AND(ISNUMBER(L2049),ISNUMBER(INDIRECT("FECHA_"&amp;$B2049,1))), IF(L2049&lt;=INDIRECT("FECHA_"&amp;$B2049,1),"INCUMPLIDA","PROCESO"), "VERIFICAR FECHA")),"SIN VALOR AVANCE")</f>
        <v>CUMPLIDA</v>
      </c>
    </row>
    <row r="2050" spans="1:17" ht="75">
      <c r="A2050" s="192" t="s">
        <v>1518</v>
      </c>
      <c r="B2050" s="173" t="s">
        <v>3295</v>
      </c>
      <c r="C2050" s="485"/>
      <c r="D2050" s="485"/>
      <c r="E2050" s="486"/>
      <c r="F2050" s="486"/>
      <c r="G2050" s="174" t="s">
        <v>3718</v>
      </c>
      <c r="H2050" s="382" t="s">
        <v>3719</v>
      </c>
      <c r="I2050" s="382" t="s">
        <v>3720</v>
      </c>
      <c r="J2050" s="178">
        <v>1</v>
      </c>
      <c r="K2050" s="176">
        <v>45047</v>
      </c>
      <c r="L2050" s="176">
        <v>45352</v>
      </c>
      <c r="M2050" s="177">
        <f t="shared" si="88"/>
        <v>43.571428571428569</v>
      </c>
      <c r="N2050" s="178">
        <v>1</v>
      </c>
      <c r="O2050" s="382" t="s">
        <v>3721</v>
      </c>
      <c r="P2050" s="178">
        <f t="shared" si="87"/>
        <v>1</v>
      </c>
      <c r="Q2050" s="179" t="str" cm="1">
        <f t="array" aca="1" ref="Q2050" ca="1">IF(ISNUMBER(P2050),IF(P2050=100%,"CUMPLIDA",IF(AND(ISNUMBER(L2050),ISNUMBER(INDIRECT("FECHA_"&amp;$B2050,1))), IF(L2050&lt;=INDIRECT("FECHA_"&amp;$B2050,1),"INCUMPLIDA","PROCESO"), "VERIFICAR FECHA")),"SIN VALOR AVANCE")</f>
        <v>CUMPLIDA</v>
      </c>
    </row>
    <row r="2051" spans="1:17" ht="60.75">
      <c r="A2051" s="192" t="s">
        <v>1518</v>
      </c>
      <c r="B2051" s="173" t="s">
        <v>3295</v>
      </c>
      <c r="C2051" s="485"/>
      <c r="D2051" s="485"/>
      <c r="E2051" s="486"/>
      <c r="F2051" s="486"/>
      <c r="G2051" s="174" t="s">
        <v>3722</v>
      </c>
      <c r="H2051" s="382" t="s">
        <v>3723</v>
      </c>
      <c r="I2051" s="382" t="s">
        <v>3724</v>
      </c>
      <c r="J2051" s="178">
        <v>1</v>
      </c>
      <c r="K2051" s="176">
        <v>45078</v>
      </c>
      <c r="L2051" s="176">
        <v>45291</v>
      </c>
      <c r="M2051" s="177">
        <f t="shared" si="88"/>
        <v>30.428571428571427</v>
      </c>
      <c r="N2051" s="178">
        <v>1</v>
      </c>
      <c r="O2051" s="382" t="s">
        <v>3717</v>
      </c>
      <c r="P2051" s="178">
        <f t="shared" si="87"/>
        <v>1</v>
      </c>
      <c r="Q2051" s="179" t="str" cm="1">
        <f t="array" aca="1" ref="Q2051" ca="1">IF(ISNUMBER(P2051),IF(P2051=100%,"CUMPLIDA",IF(AND(ISNUMBER(L2051),ISNUMBER(INDIRECT("FECHA_"&amp;$B2051,1))), IF(L2051&lt;=INDIRECT("FECHA_"&amp;$B2051,1),"INCUMPLIDA","PROCESO"), "VERIFICAR FECHA")),"SIN VALOR AVANCE")</f>
        <v>CUMPLIDA</v>
      </c>
    </row>
    <row r="2052" spans="1:17" ht="150">
      <c r="A2052" s="192" t="s">
        <v>1518</v>
      </c>
      <c r="B2052" s="173" t="s">
        <v>3295</v>
      </c>
      <c r="C2052" s="485"/>
      <c r="D2052" s="485"/>
      <c r="E2052" s="486"/>
      <c r="F2052" s="486"/>
      <c r="G2052" s="174" t="s">
        <v>3725</v>
      </c>
      <c r="H2052" s="382" t="s">
        <v>3726</v>
      </c>
      <c r="I2052" s="382" t="s">
        <v>3727</v>
      </c>
      <c r="J2052" s="178">
        <v>1</v>
      </c>
      <c r="K2052" s="176">
        <v>45078</v>
      </c>
      <c r="L2052" s="176">
        <v>45352</v>
      </c>
      <c r="M2052" s="177">
        <f t="shared" si="88"/>
        <v>39.142857142857146</v>
      </c>
      <c r="N2052" s="178">
        <v>1</v>
      </c>
      <c r="O2052" s="382" t="s">
        <v>3710</v>
      </c>
      <c r="P2052" s="178">
        <f t="shared" si="87"/>
        <v>1</v>
      </c>
      <c r="Q2052" s="179" t="str" cm="1">
        <f t="array" aca="1" ref="Q2052" ca="1">IF(ISNUMBER(P2052),IF(P2052=100%,"CUMPLIDA",IF(AND(ISNUMBER(L2052),ISNUMBER(INDIRECT("FECHA_"&amp;$B2052,1))), IF(L2052&lt;=INDIRECT("FECHA_"&amp;$B2052,1),"INCUMPLIDA","PROCESO"), "VERIFICAR FECHA")),"SIN VALOR AVANCE")</f>
        <v>CUMPLIDA</v>
      </c>
    </row>
    <row r="2053" spans="1:17" ht="60.75">
      <c r="A2053" s="192" t="s">
        <v>1518</v>
      </c>
      <c r="B2053" s="173" t="s">
        <v>3295</v>
      </c>
      <c r="C2053" s="485" t="s">
        <v>3728</v>
      </c>
      <c r="D2053" s="485" t="s">
        <v>3729</v>
      </c>
      <c r="E2053" s="174" t="s">
        <v>3730</v>
      </c>
      <c r="F2053" s="486" t="s">
        <v>3731</v>
      </c>
      <c r="G2053" s="174" t="s">
        <v>3732</v>
      </c>
      <c r="H2053" s="382" t="s">
        <v>3733</v>
      </c>
      <c r="I2053" s="382" t="s">
        <v>3734</v>
      </c>
      <c r="J2053" s="175">
        <v>1</v>
      </c>
      <c r="K2053" s="176">
        <v>44805</v>
      </c>
      <c r="L2053" s="176">
        <v>44864</v>
      </c>
      <c r="M2053" s="177">
        <f t="shared" si="88"/>
        <v>8.4285714285714288</v>
      </c>
      <c r="N2053" s="178">
        <v>1</v>
      </c>
      <c r="O2053" s="382" t="s">
        <v>3735</v>
      </c>
      <c r="P2053" s="178">
        <f t="shared" si="87"/>
        <v>1</v>
      </c>
      <c r="Q2053" s="179" t="str" cm="1">
        <f t="array" aca="1" ref="Q2053" ca="1">IF(ISNUMBER(P2053),IF(P2053=100%,"CUMPLIDA",IF(AND(ISNUMBER(L2053),ISNUMBER(INDIRECT("FECHA_"&amp;$B2053,1))), IF(L2053&lt;=INDIRECT("FECHA_"&amp;$B2053,1),"INCUMPLIDA","PROCESO"), "VERIFICAR FECHA")),"SIN VALOR AVANCE")</f>
        <v>CUMPLIDA</v>
      </c>
    </row>
    <row r="2054" spans="1:17" ht="75">
      <c r="A2054" s="192" t="s">
        <v>1518</v>
      </c>
      <c r="B2054" s="173" t="s">
        <v>3295</v>
      </c>
      <c r="C2054" s="485"/>
      <c r="D2054" s="485"/>
      <c r="E2054" s="174" t="s">
        <v>3736</v>
      </c>
      <c r="F2054" s="486"/>
      <c r="G2054" s="174" t="s">
        <v>3737</v>
      </c>
      <c r="H2054" s="382" t="s">
        <v>3738</v>
      </c>
      <c r="I2054" s="382" t="s">
        <v>3739</v>
      </c>
      <c r="J2054" s="175">
        <v>2</v>
      </c>
      <c r="K2054" s="176">
        <v>44805</v>
      </c>
      <c r="L2054" s="176">
        <v>44925</v>
      </c>
      <c r="M2054" s="177">
        <f t="shared" si="88"/>
        <v>17.142857142857142</v>
      </c>
      <c r="N2054" s="178">
        <v>1</v>
      </c>
      <c r="O2054" s="382" t="s">
        <v>3735</v>
      </c>
      <c r="P2054" s="178">
        <f t="shared" si="87"/>
        <v>1</v>
      </c>
      <c r="Q2054" s="179" t="str" cm="1">
        <f t="array" aca="1" ref="Q2054" ca="1">IF(ISNUMBER(P2054),IF(P2054=100%,"CUMPLIDA",IF(AND(ISNUMBER(L2054),ISNUMBER(INDIRECT("FECHA_"&amp;$B2054,1))), IF(L2054&lt;=INDIRECT("FECHA_"&amp;$B2054,1),"INCUMPLIDA","PROCESO"), "VERIFICAR FECHA")),"SIN VALOR AVANCE")</f>
        <v>CUMPLIDA</v>
      </c>
    </row>
    <row r="2055" spans="1:17" ht="75">
      <c r="A2055" s="192" t="s">
        <v>1518</v>
      </c>
      <c r="B2055" s="173" t="s">
        <v>3295</v>
      </c>
      <c r="C2055" s="485"/>
      <c r="D2055" s="485"/>
      <c r="E2055" s="174" t="s">
        <v>3740</v>
      </c>
      <c r="F2055" s="486"/>
      <c r="G2055" s="174" t="s">
        <v>3741</v>
      </c>
      <c r="H2055" s="382" t="s">
        <v>760</v>
      </c>
      <c r="I2055" s="382" t="s">
        <v>761</v>
      </c>
      <c r="J2055" s="175">
        <v>1</v>
      </c>
      <c r="K2055" s="176">
        <v>45352</v>
      </c>
      <c r="L2055" s="176">
        <v>45747</v>
      </c>
      <c r="M2055" s="177">
        <f t="shared" si="88"/>
        <v>56.428571428571431</v>
      </c>
      <c r="N2055" s="178">
        <v>1</v>
      </c>
      <c r="O2055" s="382" t="s">
        <v>3578</v>
      </c>
      <c r="P2055" s="178">
        <f t="shared" si="87"/>
        <v>1</v>
      </c>
      <c r="Q2055" s="179" t="str" cm="1">
        <f t="array" aca="1" ref="Q2055" ca="1">IF(ISNUMBER(P2055),IF(P2055=100%,"CUMPLIDA",IF(AND(ISNUMBER(L2055),ISNUMBER(INDIRECT("FECHA_"&amp;$B2055,1))), IF(L2055&lt;=INDIRECT("FECHA_"&amp;$B2055,1),"INCUMPLIDA","PROCESO"), "VERIFICAR FECHA")),"SIN VALOR AVANCE")</f>
        <v>CUMPLIDA</v>
      </c>
    </row>
    <row r="2056" spans="1:17" ht="120">
      <c r="A2056" s="192" t="s">
        <v>1518</v>
      </c>
      <c r="B2056" s="173" t="s">
        <v>3295</v>
      </c>
      <c r="C2056" s="485"/>
      <c r="D2056" s="485"/>
      <c r="E2056" s="174" t="s">
        <v>3742</v>
      </c>
      <c r="F2056" s="486"/>
      <c r="G2056" s="174" t="s">
        <v>3743</v>
      </c>
      <c r="H2056" s="382" t="s">
        <v>804</v>
      </c>
      <c r="I2056" s="382" t="s">
        <v>805</v>
      </c>
      <c r="J2056" s="175">
        <v>1</v>
      </c>
      <c r="K2056" s="176">
        <v>45352</v>
      </c>
      <c r="L2056" s="176">
        <v>45747</v>
      </c>
      <c r="M2056" s="177">
        <f t="shared" si="88"/>
        <v>56.428571428571431</v>
      </c>
      <c r="N2056" s="178">
        <v>1</v>
      </c>
      <c r="O2056" s="382" t="s">
        <v>3744</v>
      </c>
      <c r="P2056" s="178">
        <f t="shared" si="87"/>
        <v>1</v>
      </c>
      <c r="Q2056" s="179" t="str" cm="1">
        <f t="array" aca="1" ref="Q2056" ca="1">IF(ISNUMBER(P2056),IF(P2056=100%,"CUMPLIDA",IF(AND(ISNUMBER(L2056),ISNUMBER(INDIRECT("FECHA_"&amp;$B2056,1))), IF(L2056&lt;=INDIRECT("FECHA_"&amp;$B2056,1),"INCUMPLIDA","PROCESO"), "VERIFICAR FECHA")),"SIN VALOR AVANCE")</f>
        <v>CUMPLIDA</v>
      </c>
    </row>
    <row r="2057" spans="1:17" ht="45.75">
      <c r="A2057" s="192" t="s">
        <v>1518</v>
      </c>
      <c r="B2057" s="173" t="s">
        <v>3295</v>
      </c>
      <c r="C2057" s="485"/>
      <c r="D2057" s="485"/>
      <c r="E2057" s="486" t="s">
        <v>3745</v>
      </c>
      <c r="F2057" s="486"/>
      <c r="G2057" s="174" t="s">
        <v>3746</v>
      </c>
      <c r="H2057" s="382" t="s">
        <v>769</v>
      </c>
      <c r="I2057" s="382" t="s">
        <v>770</v>
      </c>
      <c r="J2057" s="175">
        <v>1</v>
      </c>
      <c r="K2057" s="176">
        <v>45352</v>
      </c>
      <c r="L2057" s="176">
        <v>45747</v>
      </c>
      <c r="M2057" s="177">
        <f t="shared" si="88"/>
        <v>56.428571428571431</v>
      </c>
      <c r="N2057" s="178">
        <v>1</v>
      </c>
      <c r="O2057" s="382" t="s">
        <v>3578</v>
      </c>
      <c r="P2057" s="178">
        <f t="shared" si="87"/>
        <v>1</v>
      </c>
      <c r="Q2057" s="179" t="str" cm="1">
        <f t="array" aca="1" ref="Q2057" ca="1">IF(ISNUMBER(P2057),IF(P2057=100%,"CUMPLIDA",IF(AND(ISNUMBER(L2057),ISNUMBER(INDIRECT("FECHA_"&amp;$B2057,1))), IF(L2057&lt;=INDIRECT("FECHA_"&amp;$B2057,1),"INCUMPLIDA","PROCESO"), "VERIFICAR FECHA")),"SIN VALOR AVANCE")</f>
        <v>CUMPLIDA</v>
      </c>
    </row>
    <row r="2058" spans="1:17" ht="45.75">
      <c r="A2058" s="192" t="s">
        <v>1518</v>
      </c>
      <c r="B2058" s="173" t="s">
        <v>3295</v>
      </c>
      <c r="C2058" s="485"/>
      <c r="D2058" s="485"/>
      <c r="E2058" s="486"/>
      <c r="F2058" s="486"/>
      <c r="G2058" s="174" t="s">
        <v>3747</v>
      </c>
      <c r="H2058" s="382" t="s">
        <v>371</v>
      </c>
      <c r="I2058" s="382" t="s">
        <v>771</v>
      </c>
      <c r="J2058" s="175">
        <v>1</v>
      </c>
      <c r="K2058" s="176">
        <v>45352</v>
      </c>
      <c r="L2058" s="176">
        <v>45747</v>
      </c>
      <c r="M2058" s="177">
        <f t="shared" si="88"/>
        <v>56.428571428571431</v>
      </c>
      <c r="N2058" s="178">
        <v>1</v>
      </c>
      <c r="O2058" s="382" t="s">
        <v>3744</v>
      </c>
      <c r="P2058" s="178">
        <f t="shared" si="87"/>
        <v>1</v>
      </c>
      <c r="Q2058" s="179" t="str" cm="1">
        <f t="array" aca="1" ref="Q2058" ca="1">IF(ISNUMBER(P2058),IF(P2058=100%,"CUMPLIDA",IF(AND(ISNUMBER(L2058),ISNUMBER(INDIRECT("FECHA_"&amp;$B2058,1))), IF(L2058&lt;=INDIRECT("FECHA_"&amp;$B2058,1),"INCUMPLIDA","PROCESO"), "VERIFICAR FECHA")),"SIN VALOR AVANCE")</f>
        <v>CUMPLIDA</v>
      </c>
    </row>
    <row r="2059" spans="1:17" ht="105.75">
      <c r="A2059" s="192" t="s">
        <v>1518</v>
      </c>
      <c r="B2059" s="173" t="s">
        <v>3295</v>
      </c>
      <c r="C2059" s="485"/>
      <c r="D2059" s="485"/>
      <c r="E2059" s="486"/>
      <c r="F2059" s="486"/>
      <c r="G2059" s="174" t="s">
        <v>3748</v>
      </c>
      <c r="H2059" s="382" t="s">
        <v>772</v>
      </c>
      <c r="I2059" s="382" t="s">
        <v>773</v>
      </c>
      <c r="J2059" s="175">
        <v>1</v>
      </c>
      <c r="K2059" s="176">
        <v>45352</v>
      </c>
      <c r="L2059" s="176">
        <v>45747</v>
      </c>
      <c r="M2059" s="177">
        <f t="shared" si="88"/>
        <v>56.428571428571431</v>
      </c>
      <c r="N2059" s="178">
        <v>1</v>
      </c>
      <c r="O2059" s="382" t="s">
        <v>3749</v>
      </c>
      <c r="P2059" s="178">
        <f t="shared" si="87"/>
        <v>1</v>
      </c>
      <c r="Q2059" s="179" t="str" cm="1">
        <f t="array" aca="1" ref="Q2059" ca="1">IF(ISNUMBER(P2059),IF(P2059=100%,"CUMPLIDA",IF(AND(ISNUMBER(L2059),ISNUMBER(INDIRECT("FECHA_"&amp;$B2059,1))), IF(L2059&lt;=INDIRECT("FECHA_"&amp;$B2059,1),"INCUMPLIDA","PROCESO"), "VERIFICAR FECHA")),"SIN VALOR AVANCE")</f>
        <v>CUMPLIDA</v>
      </c>
    </row>
    <row r="2060" spans="1:17" ht="45.75" customHeight="1">
      <c r="A2060" s="192" t="s">
        <v>1518</v>
      </c>
      <c r="B2060" s="173" t="s">
        <v>3295</v>
      </c>
      <c r="C2060" s="485"/>
      <c r="D2060" s="485"/>
      <c r="E2060" s="486" t="s">
        <v>3750</v>
      </c>
      <c r="F2060" s="486"/>
      <c r="G2060" s="174" t="s">
        <v>3751</v>
      </c>
      <c r="H2060" s="382" t="s">
        <v>775</v>
      </c>
      <c r="I2060" s="382" t="s">
        <v>776</v>
      </c>
      <c r="J2060" s="175">
        <v>2</v>
      </c>
      <c r="K2060" s="176">
        <v>45748</v>
      </c>
      <c r="L2060" s="186">
        <v>46234</v>
      </c>
      <c r="M2060" s="177">
        <f t="shared" si="88"/>
        <v>69.428571428571431</v>
      </c>
      <c r="N2060" s="178">
        <v>0.61</v>
      </c>
      <c r="O2060" s="382" t="s">
        <v>3744</v>
      </c>
      <c r="P2060" s="178">
        <f t="shared" si="87"/>
        <v>0.61</v>
      </c>
      <c r="Q2060" s="179" t="str" cm="1">
        <f t="array" aca="1" ref="Q2060" ca="1">IF(ISNUMBER(P2060),IF(P2060=100%,"CUMPLIDA",IF(AND(ISNUMBER(L2060),ISNUMBER(INDIRECT("FECHA_"&amp;$B2060,1))), IF(L2060&lt;=INDIRECT("FECHA_"&amp;$B2060,1),"INCUMPLIDA","PROCESO"), "VERIFICAR FECHA")),"SIN VALOR AVANCE")</f>
        <v>PROCESO</v>
      </c>
    </row>
    <row r="2061" spans="1:17" ht="45.75">
      <c r="A2061" s="192" t="s">
        <v>1518</v>
      </c>
      <c r="B2061" s="173" t="s">
        <v>3295</v>
      </c>
      <c r="C2061" s="485"/>
      <c r="D2061" s="485"/>
      <c r="E2061" s="486"/>
      <c r="F2061" s="486"/>
      <c r="G2061" s="174" t="s">
        <v>3752</v>
      </c>
      <c r="H2061" s="382" t="s">
        <v>779</v>
      </c>
      <c r="I2061" s="382" t="s">
        <v>780</v>
      </c>
      <c r="J2061" s="175">
        <v>1</v>
      </c>
      <c r="K2061" s="176">
        <v>45748</v>
      </c>
      <c r="L2061" s="186">
        <v>46234</v>
      </c>
      <c r="M2061" s="177">
        <f t="shared" si="88"/>
        <v>69.428571428571431</v>
      </c>
      <c r="N2061" s="178">
        <v>0</v>
      </c>
      <c r="O2061" s="382" t="s">
        <v>3578</v>
      </c>
      <c r="P2061" s="178">
        <f t="shared" si="87"/>
        <v>0</v>
      </c>
      <c r="Q2061" s="179" t="str" cm="1">
        <f t="array" aca="1" ref="Q2061" ca="1">IF(ISNUMBER(P2061),IF(P2061=100%,"CUMPLIDA",IF(AND(ISNUMBER(L2061),ISNUMBER(INDIRECT("FECHA_"&amp;$B2061,1))), IF(L2061&lt;=INDIRECT("FECHA_"&amp;$B2061,1),"INCUMPLIDA","PROCESO"), "VERIFICAR FECHA")),"SIN VALOR AVANCE")</f>
        <v>PROCESO</v>
      </c>
    </row>
    <row r="2062" spans="1:17" ht="135">
      <c r="A2062" s="192" t="s">
        <v>1518</v>
      </c>
      <c r="B2062" s="173" t="s">
        <v>3295</v>
      </c>
      <c r="C2062" s="485"/>
      <c r="D2062" s="485"/>
      <c r="E2062" s="486"/>
      <c r="F2062" s="486"/>
      <c r="G2062" s="174" t="s">
        <v>3753</v>
      </c>
      <c r="H2062" s="382" t="s">
        <v>782</v>
      </c>
      <c r="I2062" s="382" t="s">
        <v>813</v>
      </c>
      <c r="J2062" s="175">
        <v>2</v>
      </c>
      <c r="K2062" s="176">
        <v>45748</v>
      </c>
      <c r="L2062" s="186">
        <v>46234</v>
      </c>
      <c r="M2062" s="177">
        <f t="shared" si="88"/>
        <v>69.428571428571431</v>
      </c>
      <c r="N2062" s="178">
        <v>0</v>
      </c>
      <c r="O2062" s="382" t="s">
        <v>3749</v>
      </c>
      <c r="P2062" s="178">
        <f t="shared" si="87"/>
        <v>0</v>
      </c>
      <c r="Q2062" s="179" t="str" cm="1">
        <f t="array" aca="1" ref="Q2062" ca="1">IF(ISNUMBER(P2062),IF(P2062=100%,"CUMPLIDA",IF(AND(ISNUMBER(L2062),ISNUMBER(INDIRECT("FECHA_"&amp;$B2062,1))), IF(L2062&lt;=INDIRECT("FECHA_"&amp;$B2062,1),"INCUMPLIDA","PROCESO"), "VERIFICAR FECHA")),"SIN VALOR AVANCE")</f>
        <v>PROCESO</v>
      </c>
    </row>
    <row r="2063" spans="1:17" ht="45.75" customHeight="1">
      <c r="A2063" s="192" t="s">
        <v>1518</v>
      </c>
      <c r="B2063" s="173" t="s">
        <v>3295</v>
      </c>
      <c r="C2063" s="485"/>
      <c r="D2063" s="485"/>
      <c r="E2063" s="486" t="s">
        <v>3754</v>
      </c>
      <c r="F2063" s="486"/>
      <c r="G2063" s="174" t="s">
        <v>3755</v>
      </c>
      <c r="H2063" s="382" t="s">
        <v>801</v>
      </c>
      <c r="I2063" s="382" t="s">
        <v>761</v>
      </c>
      <c r="J2063" s="175">
        <v>1</v>
      </c>
      <c r="K2063" s="176">
        <v>45352</v>
      </c>
      <c r="L2063" s="176">
        <v>45747</v>
      </c>
      <c r="M2063" s="177">
        <f t="shared" si="88"/>
        <v>56.428571428571431</v>
      </c>
      <c r="N2063" s="178">
        <v>1</v>
      </c>
      <c r="O2063" s="382" t="s">
        <v>3578</v>
      </c>
      <c r="P2063" s="178">
        <f t="shared" si="87"/>
        <v>1</v>
      </c>
      <c r="Q2063" s="179" t="str" cm="1">
        <f t="array" aca="1" ref="Q2063" ca="1">IF(ISNUMBER(P2063),IF(P2063=100%,"CUMPLIDA",IF(AND(ISNUMBER(L2063),ISNUMBER(INDIRECT("FECHA_"&amp;$B2063,1))), IF(L2063&lt;=INDIRECT("FECHA_"&amp;$B2063,1),"INCUMPLIDA","PROCESO"), "VERIFICAR FECHA")),"SIN VALOR AVANCE")</f>
        <v>CUMPLIDA</v>
      </c>
    </row>
    <row r="2064" spans="1:17" ht="45.75">
      <c r="A2064" s="192" t="s">
        <v>1518</v>
      </c>
      <c r="B2064" s="173" t="s">
        <v>3295</v>
      </c>
      <c r="C2064" s="485"/>
      <c r="D2064" s="485"/>
      <c r="E2064" s="486"/>
      <c r="F2064" s="486"/>
      <c r="G2064" s="174" t="s">
        <v>3756</v>
      </c>
      <c r="H2064" s="382" t="s">
        <v>804</v>
      </c>
      <c r="I2064" s="382" t="s">
        <v>805</v>
      </c>
      <c r="J2064" s="175">
        <v>1</v>
      </c>
      <c r="K2064" s="176">
        <v>45352</v>
      </c>
      <c r="L2064" s="176">
        <v>45747</v>
      </c>
      <c r="M2064" s="177">
        <f t="shared" si="88"/>
        <v>56.428571428571431</v>
      </c>
      <c r="N2064" s="178">
        <v>1</v>
      </c>
      <c r="O2064" s="382" t="s">
        <v>3744</v>
      </c>
      <c r="P2064" s="178">
        <f t="shared" si="87"/>
        <v>1</v>
      </c>
      <c r="Q2064" s="179" t="str" cm="1">
        <f t="array" aca="1" ref="Q2064" ca="1">IF(ISNUMBER(P2064),IF(P2064=100%,"CUMPLIDA",IF(AND(ISNUMBER(L2064),ISNUMBER(INDIRECT("FECHA_"&amp;$B2064,1))), IF(L2064&lt;=INDIRECT("FECHA_"&amp;$B2064,1),"INCUMPLIDA","PROCESO"), "VERIFICAR FECHA")),"SIN VALOR AVANCE")</f>
        <v>CUMPLIDA</v>
      </c>
    </row>
    <row r="2065" spans="1:17" ht="45.75" customHeight="1">
      <c r="A2065" s="192" t="s">
        <v>1518</v>
      </c>
      <c r="B2065" s="173" t="s">
        <v>3295</v>
      </c>
      <c r="C2065" s="485"/>
      <c r="D2065" s="485"/>
      <c r="E2065" s="486" t="s">
        <v>3757</v>
      </c>
      <c r="F2065" s="486"/>
      <c r="G2065" s="174" t="s">
        <v>3758</v>
      </c>
      <c r="H2065" s="382" t="s">
        <v>769</v>
      </c>
      <c r="I2065" s="382" t="s">
        <v>770</v>
      </c>
      <c r="J2065" s="175">
        <v>1</v>
      </c>
      <c r="K2065" s="176">
        <v>45352</v>
      </c>
      <c r="L2065" s="176">
        <v>45747</v>
      </c>
      <c r="M2065" s="177">
        <f t="shared" si="88"/>
        <v>56.428571428571431</v>
      </c>
      <c r="N2065" s="178">
        <v>1</v>
      </c>
      <c r="O2065" s="382" t="s">
        <v>3578</v>
      </c>
      <c r="P2065" s="178">
        <v>1</v>
      </c>
      <c r="Q2065" s="179" t="str" cm="1">
        <f t="array" aca="1" ref="Q2065" ca="1">IF(ISNUMBER(P2065),IF(P2065=100%,"CUMPLIDA",IF(AND(ISNUMBER(L2065),ISNUMBER(INDIRECT("FECHA_"&amp;$B2065,1))), IF(L2065&lt;=INDIRECT("FECHA_"&amp;$B2065,1),"INCUMPLIDA","PROCESO"), "VERIFICAR FECHA")),"SIN VALOR AVANCE")</f>
        <v>CUMPLIDA</v>
      </c>
    </row>
    <row r="2066" spans="1:17" ht="45.75">
      <c r="A2066" s="192" t="s">
        <v>1518</v>
      </c>
      <c r="B2066" s="173" t="s">
        <v>3295</v>
      </c>
      <c r="C2066" s="485"/>
      <c r="D2066" s="485"/>
      <c r="E2066" s="486"/>
      <c r="F2066" s="486"/>
      <c r="G2066" s="174" t="s">
        <v>3759</v>
      </c>
      <c r="H2066" s="382" t="s">
        <v>371</v>
      </c>
      <c r="I2066" s="382" t="s">
        <v>771</v>
      </c>
      <c r="J2066" s="175">
        <v>1</v>
      </c>
      <c r="K2066" s="176">
        <v>45352</v>
      </c>
      <c r="L2066" s="176">
        <v>45747</v>
      </c>
      <c r="M2066" s="177">
        <f t="shared" si="88"/>
        <v>56.428571428571431</v>
      </c>
      <c r="N2066" s="178">
        <v>1</v>
      </c>
      <c r="O2066" s="382" t="s">
        <v>3744</v>
      </c>
      <c r="P2066" s="178">
        <v>1</v>
      </c>
      <c r="Q2066" s="179" t="str" cm="1">
        <f t="array" aca="1" ref="Q2066" ca="1">IF(ISNUMBER(P2066),IF(P2066=100%,"CUMPLIDA",IF(AND(ISNUMBER(L2066),ISNUMBER(INDIRECT("FECHA_"&amp;$B2066,1))), IF(L2066&lt;=INDIRECT("FECHA_"&amp;$B2066,1),"INCUMPLIDA","PROCESO"), "VERIFICAR FECHA")),"SIN VALOR AVANCE")</f>
        <v>CUMPLIDA</v>
      </c>
    </row>
    <row r="2067" spans="1:17" ht="105.75">
      <c r="A2067" s="192" t="s">
        <v>1518</v>
      </c>
      <c r="B2067" s="173" t="s">
        <v>3295</v>
      </c>
      <c r="C2067" s="485"/>
      <c r="D2067" s="485"/>
      <c r="E2067" s="486"/>
      <c r="F2067" s="486"/>
      <c r="G2067" s="174" t="s">
        <v>3760</v>
      </c>
      <c r="H2067" s="382" t="s">
        <v>772</v>
      </c>
      <c r="I2067" s="382" t="s">
        <v>773</v>
      </c>
      <c r="J2067" s="175">
        <v>1</v>
      </c>
      <c r="K2067" s="176">
        <v>45352</v>
      </c>
      <c r="L2067" s="176">
        <v>45747</v>
      </c>
      <c r="M2067" s="177">
        <f t="shared" si="88"/>
        <v>56.428571428571431</v>
      </c>
      <c r="N2067" s="178">
        <v>1</v>
      </c>
      <c r="O2067" s="382" t="s">
        <v>3749</v>
      </c>
      <c r="P2067" s="178">
        <v>1</v>
      </c>
      <c r="Q2067" s="179" t="str" cm="1">
        <f t="array" aca="1" ref="Q2067" ca="1">IF(ISNUMBER(P2067),IF(P2067=100%,"CUMPLIDA",IF(AND(ISNUMBER(L2067),ISNUMBER(INDIRECT("FECHA_"&amp;$B2067,1))), IF(L2067&lt;=INDIRECT("FECHA_"&amp;$B2067,1),"INCUMPLIDA","PROCESO"), "VERIFICAR FECHA")),"SIN VALOR AVANCE")</f>
        <v>CUMPLIDA</v>
      </c>
    </row>
    <row r="2068" spans="1:17" ht="45.75">
      <c r="A2068" s="192" t="s">
        <v>1518</v>
      </c>
      <c r="B2068" s="173" t="s">
        <v>3295</v>
      </c>
      <c r="C2068" s="485"/>
      <c r="D2068" s="485"/>
      <c r="E2068" s="486"/>
      <c r="F2068" s="486"/>
      <c r="G2068" s="174" t="s">
        <v>3751</v>
      </c>
      <c r="H2068" s="382" t="s">
        <v>775</v>
      </c>
      <c r="I2068" s="382" t="s">
        <v>776</v>
      </c>
      <c r="J2068" s="175">
        <v>2</v>
      </c>
      <c r="K2068" s="176">
        <v>45748</v>
      </c>
      <c r="L2068" s="186">
        <v>46234</v>
      </c>
      <c r="M2068" s="177">
        <f t="shared" si="88"/>
        <v>69.428571428571431</v>
      </c>
      <c r="N2068" s="178">
        <v>0.69499999999999995</v>
      </c>
      <c r="O2068" s="382" t="s">
        <v>3744</v>
      </c>
      <c r="P2068" s="178">
        <f t="shared" ref="P2068:P2116" si="89">IF(B2068="ITRC",N2068,N2068/J2068)</f>
        <v>0.69499999999999995</v>
      </c>
      <c r="Q2068" s="179" t="str" cm="1">
        <f t="array" aca="1" ref="Q2068" ca="1">IF(ISNUMBER(P2068),IF(P2068=100%,"CUMPLIDA",IF(AND(ISNUMBER(L2068),ISNUMBER(INDIRECT("FECHA_"&amp;$B2068,1))), IF(L2068&lt;=INDIRECT("FECHA_"&amp;$B2068,1),"INCUMPLIDA","PROCESO"), "VERIFICAR FECHA")),"SIN VALOR AVANCE")</f>
        <v>PROCESO</v>
      </c>
    </row>
    <row r="2069" spans="1:17" ht="45.75">
      <c r="A2069" s="192" t="s">
        <v>1518</v>
      </c>
      <c r="B2069" s="173" t="s">
        <v>3295</v>
      </c>
      <c r="C2069" s="485"/>
      <c r="D2069" s="485"/>
      <c r="E2069" s="486"/>
      <c r="F2069" s="486"/>
      <c r="G2069" s="174" t="s">
        <v>3752</v>
      </c>
      <c r="H2069" s="382" t="s">
        <v>779</v>
      </c>
      <c r="I2069" s="382" t="s">
        <v>780</v>
      </c>
      <c r="J2069" s="175">
        <v>1</v>
      </c>
      <c r="K2069" s="176">
        <v>45748</v>
      </c>
      <c r="L2069" s="186">
        <v>46234</v>
      </c>
      <c r="M2069" s="177">
        <f t="shared" si="88"/>
        <v>69.428571428571431</v>
      </c>
      <c r="N2069" s="178">
        <v>0</v>
      </c>
      <c r="O2069" s="382" t="s">
        <v>3578</v>
      </c>
      <c r="P2069" s="178">
        <f t="shared" si="89"/>
        <v>0</v>
      </c>
      <c r="Q2069" s="179" t="str" cm="1">
        <f t="array" aca="1" ref="Q2069" ca="1">IF(ISNUMBER(P2069),IF(P2069=100%,"CUMPLIDA",IF(AND(ISNUMBER(L2069),ISNUMBER(INDIRECT("FECHA_"&amp;$B2069,1))), IF(L2069&lt;=INDIRECT("FECHA_"&amp;$B2069,1),"INCUMPLIDA","PROCESO"), "VERIFICAR FECHA")),"SIN VALOR AVANCE")</f>
        <v>PROCESO</v>
      </c>
    </row>
    <row r="2070" spans="1:17" ht="135">
      <c r="A2070" s="192" t="s">
        <v>1518</v>
      </c>
      <c r="B2070" s="173" t="s">
        <v>3295</v>
      </c>
      <c r="C2070" s="485"/>
      <c r="D2070" s="485"/>
      <c r="E2070" s="486"/>
      <c r="F2070" s="486"/>
      <c r="G2070" s="174" t="s">
        <v>3753</v>
      </c>
      <c r="H2070" s="382" t="s">
        <v>782</v>
      </c>
      <c r="I2070" s="382" t="s">
        <v>813</v>
      </c>
      <c r="J2070" s="175">
        <v>2</v>
      </c>
      <c r="K2070" s="176">
        <v>45748</v>
      </c>
      <c r="L2070" s="186">
        <v>46234</v>
      </c>
      <c r="M2070" s="177">
        <f t="shared" si="88"/>
        <v>69.428571428571431</v>
      </c>
      <c r="N2070" s="178">
        <v>0</v>
      </c>
      <c r="O2070" s="382" t="s">
        <v>3749</v>
      </c>
      <c r="P2070" s="178">
        <f t="shared" si="89"/>
        <v>0</v>
      </c>
      <c r="Q2070" s="179" t="str" cm="1">
        <f t="array" aca="1" ref="Q2070" ca="1">IF(ISNUMBER(P2070),IF(P2070=100%,"CUMPLIDA",IF(AND(ISNUMBER(L2070),ISNUMBER(INDIRECT("FECHA_"&amp;$B2070,1))), IF(L2070&lt;=INDIRECT("FECHA_"&amp;$B2070,1),"INCUMPLIDA","PROCESO"), "VERIFICAR FECHA")),"SIN VALOR AVANCE")</f>
        <v>PROCESO</v>
      </c>
    </row>
    <row r="2071" spans="1:17" ht="45.75">
      <c r="A2071" s="192" t="s">
        <v>1518</v>
      </c>
      <c r="B2071" s="173" t="s">
        <v>3295</v>
      </c>
      <c r="C2071" s="485"/>
      <c r="D2071" s="485"/>
      <c r="E2071" s="486"/>
      <c r="F2071" s="486"/>
      <c r="G2071" s="174" t="s">
        <v>3761</v>
      </c>
      <c r="H2071" s="382" t="s">
        <v>801</v>
      </c>
      <c r="I2071" s="382" t="s">
        <v>761</v>
      </c>
      <c r="J2071" s="175">
        <v>1</v>
      </c>
      <c r="K2071" s="176">
        <v>45352</v>
      </c>
      <c r="L2071" s="176">
        <v>45747</v>
      </c>
      <c r="M2071" s="177">
        <f t="shared" si="88"/>
        <v>56.428571428571431</v>
      </c>
      <c r="N2071" s="178">
        <v>1</v>
      </c>
      <c r="O2071" s="382" t="s">
        <v>3578</v>
      </c>
      <c r="P2071" s="178">
        <f t="shared" si="89"/>
        <v>1</v>
      </c>
      <c r="Q2071" s="179" t="str" cm="1">
        <f t="array" aca="1" ref="Q2071" ca="1">IF(ISNUMBER(P2071),IF(P2071=100%,"CUMPLIDA",IF(AND(ISNUMBER(L2071),ISNUMBER(INDIRECT("FECHA_"&amp;$B2071,1))), IF(L2071&lt;=INDIRECT("FECHA_"&amp;$B2071,1),"INCUMPLIDA","PROCESO"), "VERIFICAR FECHA")),"SIN VALOR AVANCE")</f>
        <v>CUMPLIDA</v>
      </c>
    </row>
    <row r="2072" spans="1:17" ht="45.75">
      <c r="A2072" s="192" t="s">
        <v>1518</v>
      </c>
      <c r="B2072" s="173" t="s">
        <v>3295</v>
      </c>
      <c r="C2072" s="485"/>
      <c r="D2072" s="485"/>
      <c r="E2072" s="486"/>
      <c r="F2072" s="486"/>
      <c r="G2072" s="174" t="s">
        <v>3762</v>
      </c>
      <c r="H2072" s="382" t="s">
        <v>804</v>
      </c>
      <c r="I2072" s="382" t="s">
        <v>805</v>
      </c>
      <c r="J2072" s="175">
        <v>1</v>
      </c>
      <c r="K2072" s="176">
        <v>45352</v>
      </c>
      <c r="L2072" s="176">
        <v>45747</v>
      </c>
      <c r="M2072" s="177">
        <f t="shared" si="88"/>
        <v>56.428571428571431</v>
      </c>
      <c r="N2072" s="178">
        <v>1</v>
      </c>
      <c r="O2072" s="382" t="s">
        <v>3744</v>
      </c>
      <c r="P2072" s="178">
        <f t="shared" si="89"/>
        <v>1</v>
      </c>
      <c r="Q2072" s="179" t="str" cm="1">
        <f t="array" aca="1" ref="Q2072" ca="1">IF(ISNUMBER(P2072),IF(P2072=100%,"CUMPLIDA",IF(AND(ISNUMBER(L2072),ISNUMBER(INDIRECT("FECHA_"&amp;$B2072,1))), IF(L2072&lt;=INDIRECT("FECHA_"&amp;$B2072,1),"INCUMPLIDA","PROCESO"), "VERIFICAR FECHA")),"SIN VALOR AVANCE")</f>
        <v>CUMPLIDA</v>
      </c>
    </row>
    <row r="2073" spans="1:17" ht="45.75">
      <c r="A2073" s="192" t="s">
        <v>1518</v>
      </c>
      <c r="B2073" s="173" t="s">
        <v>3295</v>
      </c>
      <c r="C2073" s="485"/>
      <c r="D2073" s="485"/>
      <c r="E2073" s="486"/>
      <c r="F2073" s="486"/>
      <c r="G2073" s="174" t="s">
        <v>3763</v>
      </c>
      <c r="H2073" s="382" t="s">
        <v>769</v>
      </c>
      <c r="I2073" s="382" t="s">
        <v>770</v>
      </c>
      <c r="J2073" s="175">
        <v>1</v>
      </c>
      <c r="K2073" s="176">
        <v>45352</v>
      </c>
      <c r="L2073" s="176">
        <v>45747</v>
      </c>
      <c r="M2073" s="177">
        <f t="shared" si="88"/>
        <v>56.428571428571431</v>
      </c>
      <c r="N2073" s="178">
        <v>1</v>
      </c>
      <c r="O2073" s="382" t="s">
        <v>3578</v>
      </c>
      <c r="P2073" s="178">
        <f t="shared" si="89"/>
        <v>1</v>
      </c>
      <c r="Q2073" s="179" t="str" cm="1">
        <f t="array" aca="1" ref="Q2073" ca="1">IF(ISNUMBER(P2073),IF(P2073=100%,"CUMPLIDA",IF(AND(ISNUMBER(L2073),ISNUMBER(INDIRECT("FECHA_"&amp;$B2073,1))), IF(L2073&lt;=INDIRECT("FECHA_"&amp;$B2073,1),"INCUMPLIDA","PROCESO"), "VERIFICAR FECHA")),"SIN VALOR AVANCE")</f>
        <v>CUMPLIDA</v>
      </c>
    </row>
    <row r="2074" spans="1:17" ht="45.75">
      <c r="A2074" s="192" t="s">
        <v>1518</v>
      </c>
      <c r="B2074" s="173" t="s">
        <v>3295</v>
      </c>
      <c r="C2074" s="485"/>
      <c r="D2074" s="485"/>
      <c r="E2074" s="486"/>
      <c r="F2074" s="486"/>
      <c r="G2074" s="174" t="s">
        <v>3764</v>
      </c>
      <c r="H2074" s="382" t="s">
        <v>371</v>
      </c>
      <c r="I2074" s="382" t="s">
        <v>771</v>
      </c>
      <c r="J2074" s="175">
        <v>1</v>
      </c>
      <c r="K2074" s="176">
        <v>45352</v>
      </c>
      <c r="L2074" s="176">
        <v>45747</v>
      </c>
      <c r="M2074" s="177">
        <f t="shared" si="88"/>
        <v>56.428571428571431</v>
      </c>
      <c r="N2074" s="178">
        <v>1</v>
      </c>
      <c r="O2074" s="382" t="s">
        <v>3744</v>
      </c>
      <c r="P2074" s="178">
        <f t="shared" si="89"/>
        <v>1</v>
      </c>
      <c r="Q2074" s="179" t="str" cm="1">
        <f t="array" aca="1" ref="Q2074" ca="1">IF(ISNUMBER(P2074),IF(P2074=100%,"CUMPLIDA",IF(AND(ISNUMBER(L2074),ISNUMBER(INDIRECT("FECHA_"&amp;$B2074,1))), IF(L2074&lt;=INDIRECT("FECHA_"&amp;$B2074,1),"INCUMPLIDA","PROCESO"), "VERIFICAR FECHA")),"SIN VALOR AVANCE")</f>
        <v>CUMPLIDA</v>
      </c>
    </row>
    <row r="2075" spans="1:17" ht="105.75">
      <c r="A2075" s="192" t="s">
        <v>1518</v>
      </c>
      <c r="B2075" s="173" t="s">
        <v>3295</v>
      </c>
      <c r="C2075" s="485"/>
      <c r="D2075" s="485"/>
      <c r="E2075" s="486"/>
      <c r="F2075" s="486"/>
      <c r="G2075" s="174" t="s">
        <v>3765</v>
      </c>
      <c r="H2075" s="382" t="s">
        <v>772</v>
      </c>
      <c r="I2075" s="382" t="s">
        <v>773</v>
      </c>
      <c r="J2075" s="175">
        <v>1</v>
      </c>
      <c r="K2075" s="176">
        <v>45352</v>
      </c>
      <c r="L2075" s="176">
        <v>45747</v>
      </c>
      <c r="M2075" s="177">
        <f t="shared" si="88"/>
        <v>56.428571428571431</v>
      </c>
      <c r="N2075" s="178">
        <v>1</v>
      </c>
      <c r="O2075" s="382" t="s">
        <v>3749</v>
      </c>
      <c r="P2075" s="178">
        <f t="shared" si="89"/>
        <v>1</v>
      </c>
      <c r="Q2075" s="179" t="str" cm="1">
        <f t="array" aca="1" ref="Q2075" ca="1">IF(ISNUMBER(P2075),IF(P2075=100%,"CUMPLIDA",IF(AND(ISNUMBER(L2075),ISNUMBER(INDIRECT("FECHA_"&amp;$B2075,1))), IF(L2075&lt;=INDIRECT("FECHA_"&amp;$B2075,1),"INCUMPLIDA","PROCESO"), "VERIFICAR FECHA")),"SIN VALOR AVANCE")</f>
        <v>CUMPLIDA</v>
      </c>
    </row>
    <row r="2076" spans="1:17" ht="45.75">
      <c r="A2076" s="192" t="s">
        <v>1518</v>
      </c>
      <c r="B2076" s="173" t="s">
        <v>3295</v>
      </c>
      <c r="C2076" s="485"/>
      <c r="D2076" s="485"/>
      <c r="E2076" s="486"/>
      <c r="F2076" s="486"/>
      <c r="G2076" s="174" t="s">
        <v>3751</v>
      </c>
      <c r="H2076" s="382" t="s">
        <v>775</v>
      </c>
      <c r="I2076" s="382" t="s">
        <v>776</v>
      </c>
      <c r="J2076" s="175">
        <v>2</v>
      </c>
      <c r="K2076" s="176">
        <v>45748</v>
      </c>
      <c r="L2076" s="186">
        <v>46234</v>
      </c>
      <c r="M2076" s="177">
        <f t="shared" si="88"/>
        <v>69.428571428571431</v>
      </c>
      <c r="N2076" s="178">
        <v>0.69499999999999995</v>
      </c>
      <c r="O2076" s="382" t="s">
        <v>3744</v>
      </c>
      <c r="P2076" s="178">
        <f t="shared" si="89"/>
        <v>0.69499999999999995</v>
      </c>
      <c r="Q2076" s="179" t="str" cm="1">
        <f t="array" aca="1" ref="Q2076" ca="1">IF(ISNUMBER(P2076),IF(P2076=100%,"CUMPLIDA",IF(AND(ISNUMBER(L2076),ISNUMBER(INDIRECT("FECHA_"&amp;$B2076,1))), IF(L2076&lt;=INDIRECT("FECHA_"&amp;$B2076,1),"INCUMPLIDA","PROCESO"), "VERIFICAR FECHA")),"SIN VALOR AVANCE")</f>
        <v>PROCESO</v>
      </c>
    </row>
    <row r="2077" spans="1:17" ht="45.75">
      <c r="A2077" s="192" t="s">
        <v>1518</v>
      </c>
      <c r="B2077" s="173" t="s">
        <v>3295</v>
      </c>
      <c r="C2077" s="485"/>
      <c r="D2077" s="485"/>
      <c r="E2077" s="486"/>
      <c r="F2077" s="486"/>
      <c r="G2077" s="174" t="s">
        <v>3752</v>
      </c>
      <c r="H2077" s="382" t="s">
        <v>779</v>
      </c>
      <c r="I2077" s="382" t="s">
        <v>780</v>
      </c>
      <c r="J2077" s="175">
        <v>1</v>
      </c>
      <c r="K2077" s="176">
        <v>45748</v>
      </c>
      <c r="L2077" s="186">
        <v>46234</v>
      </c>
      <c r="M2077" s="177">
        <f t="shared" si="88"/>
        <v>69.428571428571431</v>
      </c>
      <c r="N2077" s="178">
        <v>0</v>
      </c>
      <c r="O2077" s="382" t="s">
        <v>3578</v>
      </c>
      <c r="P2077" s="178">
        <f t="shared" si="89"/>
        <v>0</v>
      </c>
      <c r="Q2077" s="179" t="str" cm="1">
        <f t="array" aca="1" ref="Q2077" ca="1">IF(ISNUMBER(P2077),IF(P2077=100%,"CUMPLIDA",IF(AND(ISNUMBER(L2077),ISNUMBER(INDIRECT("FECHA_"&amp;$B2077,1))), IF(L2077&lt;=INDIRECT("FECHA_"&amp;$B2077,1),"INCUMPLIDA","PROCESO"), "VERIFICAR FECHA")),"SIN VALOR AVANCE")</f>
        <v>PROCESO</v>
      </c>
    </row>
    <row r="2078" spans="1:17" ht="135">
      <c r="A2078" s="192" t="s">
        <v>1518</v>
      </c>
      <c r="B2078" s="173" t="s">
        <v>3295</v>
      </c>
      <c r="C2078" s="485"/>
      <c r="D2078" s="485"/>
      <c r="E2078" s="486"/>
      <c r="F2078" s="486"/>
      <c r="G2078" s="174" t="s">
        <v>3753</v>
      </c>
      <c r="H2078" s="382" t="s">
        <v>782</v>
      </c>
      <c r="I2078" s="382" t="s">
        <v>813</v>
      </c>
      <c r="J2078" s="175">
        <v>2</v>
      </c>
      <c r="K2078" s="176">
        <v>45748</v>
      </c>
      <c r="L2078" s="186">
        <v>46234</v>
      </c>
      <c r="M2078" s="177">
        <f t="shared" si="88"/>
        <v>69.428571428571431</v>
      </c>
      <c r="N2078" s="178">
        <v>0</v>
      </c>
      <c r="O2078" s="382" t="s">
        <v>3749</v>
      </c>
      <c r="P2078" s="178">
        <f t="shared" si="89"/>
        <v>0</v>
      </c>
      <c r="Q2078" s="179" t="str" cm="1">
        <f t="array" aca="1" ref="Q2078" ca="1">IF(ISNUMBER(P2078),IF(P2078=100%,"CUMPLIDA",IF(AND(ISNUMBER(L2078),ISNUMBER(INDIRECT("FECHA_"&amp;$B2078,1))), IF(L2078&lt;=INDIRECT("FECHA_"&amp;$B2078,1),"INCUMPLIDA","PROCESO"), "VERIFICAR FECHA")),"SIN VALOR AVANCE")</f>
        <v>PROCESO</v>
      </c>
    </row>
    <row r="2079" spans="1:17" ht="75.75">
      <c r="A2079" s="192" t="s">
        <v>1518</v>
      </c>
      <c r="B2079" s="173" t="s">
        <v>3295</v>
      </c>
      <c r="C2079" s="485"/>
      <c r="D2079" s="485"/>
      <c r="E2079" s="486"/>
      <c r="F2079" s="486"/>
      <c r="G2079" s="174" t="s">
        <v>3766</v>
      </c>
      <c r="H2079" s="382" t="s">
        <v>3767</v>
      </c>
      <c r="I2079" s="382" t="s">
        <v>3768</v>
      </c>
      <c r="J2079" s="175">
        <v>1</v>
      </c>
      <c r="K2079" s="176">
        <v>44805</v>
      </c>
      <c r="L2079" s="176">
        <v>44864</v>
      </c>
      <c r="M2079" s="177">
        <f t="shared" si="88"/>
        <v>8.4285714285714288</v>
      </c>
      <c r="N2079" s="178">
        <v>1</v>
      </c>
      <c r="O2079" s="382" t="s">
        <v>3769</v>
      </c>
      <c r="P2079" s="178">
        <f t="shared" si="89"/>
        <v>1</v>
      </c>
      <c r="Q2079" s="179" t="str" cm="1">
        <f t="array" aca="1" ref="Q2079" ca="1">IF(ISNUMBER(P2079),IF(P2079=100%,"CUMPLIDA",IF(AND(ISNUMBER(L2079),ISNUMBER(INDIRECT("FECHA_"&amp;$B2079,1))), IF(L2079&lt;=INDIRECT("FECHA_"&amp;$B2079,1),"INCUMPLIDA","PROCESO"), "VERIFICAR FECHA")),"SIN VALOR AVANCE")</f>
        <v>CUMPLIDA</v>
      </c>
    </row>
    <row r="2080" spans="1:17" ht="45.75">
      <c r="A2080" s="192" t="s">
        <v>1518</v>
      </c>
      <c r="B2080" s="173" t="s">
        <v>3295</v>
      </c>
      <c r="C2080" s="485"/>
      <c r="D2080" s="485"/>
      <c r="E2080" s="486"/>
      <c r="F2080" s="486"/>
      <c r="G2080" s="174" t="s">
        <v>3770</v>
      </c>
      <c r="H2080" s="382" t="s">
        <v>801</v>
      </c>
      <c r="I2080" s="382" t="s">
        <v>761</v>
      </c>
      <c r="J2080" s="175">
        <v>1</v>
      </c>
      <c r="K2080" s="176">
        <v>45352</v>
      </c>
      <c r="L2080" s="176">
        <v>45747</v>
      </c>
      <c r="M2080" s="177">
        <f t="shared" si="88"/>
        <v>56.428571428571431</v>
      </c>
      <c r="N2080" s="178">
        <v>1</v>
      </c>
      <c r="O2080" s="382" t="s">
        <v>3578</v>
      </c>
      <c r="P2080" s="178">
        <f t="shared" si="89"/>
        <v>1</v>
      </c>
      <c r="Q2080" s="179" t="str" cm="1">
        <f t="array" aca="1" ref="Q2080" ca="1">IF(ISNUMBER(P2080),IF(P2080=100%,"CUMPLIDA",IF(AND(ISNUMBER(L2080),ISNUMBER(INDIRECT("FECHA_"&amp;$B2080,1))), IF(L2080&lt;=INDIRECT("FECHA_"&amp;$B2080,1),"INCUMPLIDA","PROCESO"), "VERIFICAR FECHA")),"SIN VALOR AVANCE")</f>
        <v>CUMPLIDA</v>
      </c>
    </row>
    <row r="2081" spans="1:17" ht="45.75">
      <c r="A2081" s="192" t="s">
        <v>1518</v>
      </c>
      <c r="B2081" s="173" t="s">
        <v>3295</v>
      </c>
      <c r="C2081" s="485"/>
      <c r="D2081" s="485"/>
      <c r="E2081" s="486"/>
      <c r="F2081" s="486"/>
      <c r="G2081" s="174" t="s">
        <v>3771</v>
      </c>
      <c r="H2081" s="382" t="s">
        <v>804</v>
      </c>
      <c r="I2081" s="382" t="s">
        <v>805</v>
      </c>
      <c r="J2081" s="175">
        <v>1</v>
      </c>
      <c r="K2081" s="176">
        <v>45352</v>
      </c>
      <c r="L2081" s="176">
        <v>45747</v>
      </c>
      <c r="M2081" s="177">
        <f t="shared" si="88"/>
        <v>56.428571428571431</v>
      </c>
      <c r="N2081" s="178">
        <v>1</v>
      </c>
      <c r="O2081" s="382" t="s">
        <v>3744</v>
      </c>
      <c r="P2081" s="178">
        <f t="shared" si="89"/>
        <v>1</v>
      </c>
      <c r="Q2081" s="179" t="str" cm="1">
        <f t="array" aca="1" ref="Q2081" ca="1">IF(ISNUMBER(P2081),IF(P2081=100%,"CUMPLIDA",IF(AND(ISNUMBER(L2081),ISNUMBER(INDIRECT("FECHA_"&amp;$B2081,1))), IF(L2081&lt;=INDIRECT("FECHA_"&amp;$B2081,1),"INCUMPLIDA","PROCESO"), "VERIFICAR FECHA")),"SIN VALOR AVANCE")</f>
        <v>CUMPLIDA</v>
      </c>
    </row>
    <row r="2082" spans="1:17" ht="45.75">
      <c r="A2082" s="192" t="s">
        <v>1518</v>
      </c>
      <c r="B2082" s="173" t="s">
        <v>3295</v>
      </c>
      <c r="C2082" s="485"/>
      <c r="D2082" s="485"/>
      <c r="E2082" s="486"/>
      <c r="F2082" s="486"/>
      <c r="G2082" s="174" t="s">
        <v>3772</v>
      </c>
      <c r="H2082" s="382" t="s">
        <v>769</v>
      </c>
      <c r="I2082" s="382" t="s">
        <v>770</v>
      </c>
      <c r="J2082" s="175">
        <v>1</v>
      </c>
      <c r="K2082" s="176">
        <v>45352</v>
      </c>
      <c r="L2082" s="176">
        <v>45747</v>
      </c>
      <c r="M2082" s="177">
        <f t="shared" si="88"/>
        <v>56.428571428571431</v>
      </c>
      <c r="N2082" s="178">
        <v>1</v>
      </c>
      <c r="O2082" s="382" t="s">
        <v>3578</v>
      </c>
      <c r="P2082" s="178">
        <f t="shared" si="89"/>
        <v>1</v>
      </c>
      <c r="Q2082" s="179" t="str" cm="1">
        <f t="array" aca="1" ref="Q2082" ca="1">IF(ISNUMBER(P2082),IF(P2082=100%,"CUMPLIDA",IF(AND(ISNUMBER(L2082),ISNUMBER(INDIRECT("FECHA_"&amp;$B2082,1))), IF(L2082&lt;=INDIRECT("FECHA_"&amp;$B2082,1),"INCUMPLIDA","PROCESO"), "VERIFICAR FECHA")),"SIN VALOR AVANCE")</f>
        <v>CUMPLIDA</v>
      </c>
    </row>
    <row r="2083" spans="1:17" ht="45.75">
      <c r="A2083" s="192" t="s">
        <v>1518</v>
      </c>
      <c r="B2083" s="173" t="s">
        <v>3295</v>
      </c>
      <c r="C2083" s="485"/>
      <c r="D2083" s="485"/>
      <c r="E2083" s="486"/>
      <c r="F2083" s="486"/>
      <c r="G2083" s="174" t="s">
        <v>3773</v>
      </c>
      <c r="H2083" s="382" t="s">
        <v>371</v>
      </c>
      <c r="I2083" s="382" t="s">
        <v>771</v>
      </c>
      <c r="J2083" s="175">
        <v>1</v>
      </c>
      <c r="K2083" s="176">
        <v>45352</v>
      </c>
      <c r="L2083" s="176">
        <v>45747</v>
      </c>
      <c r="M2083" s="177">
        <f t="shared" si="88"/>
        <v>56.428571428571431</v>
      </c>
      <c r="N2083" s="178">
        <v>1</v>
      </c>
      <c r="O2083" s="382" t="s">
        <v>3744</v>
      </c>
      <c r="P2083" s="178">
        <f t="shared" si="89"/>
        <v>1</v>
      </c>
      <c r="Q2083" s="179" t="str" cm="1">
        <f t="array" aca="1" ref="Q2083" ca="1">IF(ISNUMBER(P2083),IF(P2083=100%,"CUMPLIDA",IF(AND(ISNUMBER(L2083),ISNUMBER(INDIRECT("FECHA_"&amp;$B2083,1))), IF(L2083&lt;=INDIRECT("FECHA_"&amp;$B2083,1),"INCUMPLIDA","PROCESO"), "VERIFICAR FECHA")),"SIN VALOR AVANCE")</f>
        <v>CUMPLIDA</v>
      </c>
    </row>
    <row r="2084" spans="1:17" ht="105.75">
      <c r="A2084" s="192" t="s">
        <v>1518</v>
      </c>
      <c r="B2084" s="173" t="s">
        <v>3295</v>
      </c>
      <c r="C2084" s="485"/>
      <c r="D2084" s="485"/>
      <c r="E2084" s="486"/>
      <c r="F2084" s="486"/>
      <c r="G2084" s="174" t="s">
        <v>3774</v>
      </c>
      <c r="H2084" s="382" t="s">
        <v>772</v>
      </c>
      <c r="I2084" s="382" t="s">
        <v>773</v>
      </c>
      <c r="J2084" s="175">
        <v>1</v>
      </c>
      <c r="K2084" s="176">
        <v>45352</v>
      </c>
      <c r="L2084" s="176">
        <v>45747</v>
      </c>
      <c r="M2084" s="177">
        <f t="shared" si="88"/>
        <v>56.428571428571431</v>
      </c>
      <c r="N2084" s="178">
        <v>1</v>
      </c>
      <c r="O2084" s="382" t="s">
        <v>3749</v>
      </c>
      <c r="P2084" s="178">
        <f t="shared" si="89"/>
        <v>1</v>
      </c>
      <c r="Q2084" s="179" t="str" cm="1">
        <f t="array" aca="1" ref="Q2084" ca="1">IF(ISNUMBER(P2084),IF(P2084=100%,"CUMPLIDA",IF(AND(ISNUMBER(L2084),ISNUMBER(INDIRECT("FECHA_"&amp;$B2084,1))), IF(L2084&lt;=INDIRECT("FECHA_"&amp;$B2084,1),"INCUMPLIDA","PROCESO"), "VERIFICAR FECHA")),"SIN VALOR AVANCE")</f>
        <v>CUMPLIDA</v>
      </c>
    </row>
    <row r="2085" spans="1:17" ht="45.75">
      <c r="A2085" s="192" t="s">
        <v>1518</v>
      </c>
      <c r="B2085" s="173" t="s">
        <v>3295</v>
      </c>
      <c r="C2085" s="485"/>
      <c r="D2085" s="485"/>
      <c r="E2085" s="486"/>
      <c r="F2085" s="486"/>
      <c r="G2085" s="174" t="s">
        <v>3751</v>
      </c>
      <c r="H2085" s="382" t="s">
        <v>775</v>
      </c>
      <c r="I2085" s="382" t="s">
        <v>776</v>
      </c>
      <c r="J2085" s="175">
        <v>2</v>
      </c>
      <c r="K2085" s="176">
        <v>45748</v>
      </c>
      <c r="L2085" s="186">
        <v>46234</v>
      </c>
      <c r="M2085" s="177">
        <f t="shared" si="88"/>
        <v>69.428571428571431</v>
      </c>
      <c r="N2085" s="178">
        <v>0.69499999999999995</v>
      </c>
      <c r="O2085" s="382" t="s">
        <v>3744</v>
      </c>
      <c r="P2085" s="178">
        <f t="shared" si="89"/>
        <v>0.69499999999999995</v>
      </c>
      <c r="Q2085" s="179" t="str" cm="1">
        <f t="array" aca="1" ref="Q2085" ca="1">IF(ISNUMBER(P2085),IF(P2085=100%,"CUMPLIDA",IF(AND(ISNUMBER(L2085),ISNUMBER(INDIRECT("FECHA_"&amp;$B2085,1))), IF(L2085&lt;=INDIRECT("FECHA_"&amp;$B2085,1),"INCUMPLIDA","PROCESO"), "VERIFICAR FECHA")),"SIN VALOR AVANCE")</f>
        <v>PROCESO</v>
      </c>
    </row>
    <row r="2086" spans="1:17" ht="45.75">
      <c r="A2086" s="192" t="s">
        <v>1518</v>
      </c>
      <c r="B2086" s="173" t="s">
        <v>3295</v>
      </c>
      <c r="C2086" s="485"/>
      <c r="D2086" s="485"/>
      <c r="E2086" s="486"/>
      <c r="F2086" s="486"/>
      <c r="G2086" s="174" t="s">
        <v>3752</v>
      </c>
      <c r="H2086" s="382" t="s">
        <v>779</v>
      </c>
      <c r="I2086" s="382" t="s">
        <v>780</v>
      </c>
      <c r="J2086" s="175">
        <v>1</v>
      </c>
      <c r="K2086" s="176">
        <v>45748</v>
      </c>
      <c r="L2086" s="186">
        <v>46234</v>
      </c>
      <c r="M2086" s="177">
        <f t="shared" si="88"/>
        <v>69.428571428571431</v>
      </c>
      <c r="N2086" s="178">
        <v>0</v>
      </c>
      <c r="O2086" s="382" t="s">
        <v>3578</v>
      </c>
      <c r="P2086" s="178">
        <f t="shared" si="89"/>
        <v>0</v>
      </c>
      <c r="Q2086" s="179" t="str" cm="1">
        <f t="array" aca="1" ref="Q2086" ca="1">IF(ISNUMBER(P2086),IF(P2086=100%,"CUMPLIDA",IF(AND(ISNUMBER(L2086),ISNUMBER(INDIRECT("FECHA_"&amp;$B2086,1))), IF(L2086&lt;=INDIRECT("FECHA_"&amp;$B2086,1),"INCUMPLIDA","PROCESO"), "VERIFICAR FECHA")),"SIN VALOR AVANCE")</f>
        <v>PROCESO</v>
      </c>
    </row>
    <row r="2087" spans="1:17" ht="135">
      <c r="A2087" s="192" t="s">
        <v>1518</v>
      </c>
      <c r="B2087" s="173" t="s">
        <v>3295</v>
      </c>
      <c r="C2087" s="485"/>
      <c r="D2087" s="485"/>
      <c r="E2087" s="486"/>
      <c r="F2087" s="486"/>
      <c r="G2087" s="174" t="s">
        <v>3753</v>
      </c>
      <c r="H2087" s="382" t="s">
        <v>782</v>
      </c>
      <c r="I2087" s="382" t="s">
        <v>813</v>
      </c>
      <c r="J2087" s="175">
        <v>2</v>
      </c>
      <c r="K2087" s="176">
        <v>45748</v>
      </c>
      <c r="L2087" s="186">
        <v>46234</v>
      </c>
      <c r="M2087" s="177">
        <f>(L2087-K2087)/7</f>
        <v>69.428571428571431</v>
      </c>
      <c r="N2087" s="178">
        <v>0</v>
      </c>
      <c r="O2087" s="382" t="s">
        <v>3749</v>
      </c>
      <c r="P2087" s="178">
        <f t="shared" si="89"/>
        <v>0</v>
      </c>
      <c r="Q2087" s="179" t="str" cm="1">
        <f t="array" aca="1" ref="Q2087" ca="1">IF(ISNUMBER(P2087),IF(P2087=100%,"CUMPLIDA",IF(AND(ISNUMBER(L2087),ISNUMBER(INDIRECT("FECHA_"&amp;$B2087,1))), IF(L2087&lt;=INDIRECT("FECHA_"&amp;$B2087,1),"INCUMPLIDA","PROCESO"), "VERIFICAR FECHA")),"SIN VALOR AVANCE")</f>
        <v>PROCESO</v>
      </c>
    </row>
    <row r="2088" spans="1:17" ht="285">
      <c r="A2088" s="192" t="s">
        <v>1518</v>
      </c>
      <c r="B2088" s="173" t="s">
        <v>3295</v>
      </c>
      <c r="C2088" s="485" t="s">
        <v>3775</v>
      </c>
      <c r="D2088" s="485" t="s">
        <v>3329</v>
      </c>
      <c r="E2088" s="174" t="s">
        <v>3776</v>
      </c>
      <c r="F2088" s="486" t="s">
        <v>3777</v>
      </c>
      <c r="G2088" s="182" t="s">
        <v>3778</v>
      </c>
      <c r="H2088" s="382" t="s">
        <v>3779</v>
      </c>
      <c r="I2088" s="382" t="s">
        <v>3779</v>
      </c>
      <c r="J2088" s="175">
        <v>0</v>
      </c>
      <c r="K2088" s="176">
        <v>45748</v>
      </c>
      <c r="L2088" s="176">
        <v>45748</v>
      </c>
      <c r="M2088" s="177">
        <f t="shared" ref="M2088:M2111" si="90">(L2088-K2088)/7</f>
        <v>0</v>
      </c>
      <c r="N2088" s="178">
        <v>1</v>
      </c>
      <c r="O2088" s="382" t="s">
        <v>3780</v>
      </c>
      <c r="P2088" s="178">
        <f t="shared" si="89"/>
        <v>1</v>
      </c>
      <c r="Q2088" s="179" t="str" cm="1">
        <f t="array" aca="1" ref="Q2088" ca="1">IF(ISNUMBER(P2088),IF(P2088=100%,"CUMPLIDA",IF(AND(ISNUMBER(L2088),ISNUMBER(INDIRECT("FECHA_"&amp;$B2088,1))), IF(L2088&lt;=INDIRECT("FECHA_"&amp;$B2088,1),"INCUMPLIDA","PROCESO"), "VERIFICAR FECHA")),"SIN VALOR AVANCE")</f>
        <v>CUMPLIDA</v>
      </c>
    </row>
    <row r="2089" spans="1:17" ht="105">
      <c r="A2089" s="192" t="s">
        <v>1518</v>
      </c>
      <c r="B2089" s="173" t="s">
        <v>3295</v>
      </c>
      <c r="C2089" s="485"/>
      <c r="D2089" s="485"/>
      <c r="E2089" s="174" t="s">
        <v>3781</v>
      </c>
      <c r="F2089" s="486"/>
      <c r="G2089" s="182" t="s">
        <v>3782</v>
      </c>
      <c r="H2089" s="382" t="s">
        <v>3779</v>
      </c>
      <c r="I2089" s="382" t="s">
        <v>3779</v>
      </c>
      <c r="J2089" s="175">
        <v>0</v>
      </c>
      <c r="K2089" s="176">
        <v>45748</v>
      </c>
      <c r="L2089" s="176">
        <v>45748</v>
      </c>
      <c r="M2089" s="177">
        <f t="shared" si="90"/>
        <v>0</v>
      </c>
      <c r="N2089" s="178">
        <v>1</v>
      </c>
      <c r="O2089" s="382" t="s">
        <v>3780</v>
      </c>
      <c r="P2089" s="178">
        <f t="shared" si="89"/>
        <v>1</v>
      </c>
      <c r="Q2089" s="179" t="str" cm="1">
        <f t="array" aca="1" ref="Q2089" ca="1">IF(ISNUMBER(P2089),IF(P2089=100%,"CUMPLIDA",IF(AND(ISNUMBER(L2089),ISNUMBER(INDIRECT("FECHA_"&amp;$B2089,1))), IF(L2089&lt;=INDIRECT("FECHA_"&amp;$B2089,1),"INCUMPLIDA","PROCESO"), "VERIFICAR FECHA")),"SIN VALOR AVANCE")</f>
        <v>CUMPLIDA</v>
      </c>
    </row>
    <row r="2090" spans="1:17" ht="171.75">
      <c r="A2090" s="192" t="s">
        <v>1518</v>
      </c>
      <c r="B2090" s="173" t="s">
        <v>3295</v>
      </c>
      <c r="C2090" s="485"/>
      <c r="D2090" s="485"/>
      <c r="E2090" s="174" t="s">
        <v>3783</v>
      </c>
      <c r="F2090" s="486"/>
      <c r="G2090" s="182" t="s">
        <v>3784</v>
      </c>
      <c r="H2090" s="382" t="s">
        <v>3779</v>
      </c>
      <c r="I2090" s="382" t="s">
        <v>3779</v>
      </c>
      <c r="J2090" s="175">
        <v>0</v>
      </c>
      <c r="K2090" s="176">
        <v>45748</v>
      </c>
      <c r="L2090" s="176">
        <v>45748</v>
      </c>
      <c r="M2090" s="177">
        <f t="shared" si="90"/>
        <v>0</v>
      </c>
      <c r="N2090" s="178">
        <v>1</v>
      </c>
      <c r="O2090" s="382" t="s">
        <v>3780</v>
      </c>
      <c r="P2090" s="178">
        <f t="shared" si="89"/>
        <v>1</v>
      </c>
      <c r="Q2090" s="179" t="str" cm="1">
        <f t="array" aca="1" ref="Q2090" ca="1">IF(ISNUMBER(P2090),IF(P2090=100%,"CUMPLIDA",IF(AND(ISNUMBER(L2090),ISNUMBER(INDIRECT("FECHA_"&amp;$B2090,1))), IF(L2090&lt;=INDIRECT("FECHA_"&amp;$B2090,1),"INCUMPLIDA","PROCESO"), "VERIFICAR FECHA")),"SIN VALOR AVANCE")</f>
        <v>CUMPLIDA</v>
      </c>
    </row>
    <row r="2091" spans="1:17" ht="180">
      <c r="A2091" s="192" t="s">
        <v>1518</v>
      </c>
      <c r="B2091" s="173" t="s">
        <v>3295</v>
      </c>
      <c r="C2091" s="485"/>
      <c r="D2091" s="485"/>
      <c r="E2091" s="174" t="s">
        <v>3785</v>
      </c>
      <c r="F2091" s="486"/>
      <c r="G2091" s="182" t="s">
        <v>3786</v>
      </c>
      <c r="H2091" s="385" t="s">
        <v>3787</v>
      </c>
      <c r="I2091" s="385" t="s">
        <v>3788</v>
      </c>
      <c r="J2091" s="181">
        <v>1</v>
      </c>
      <c r="K2091" s="176">
        <v>44825</v>
      </c>
      <c r="L2091" s="176">
        <v>45107</v>
      </c>
      <c r="M2091" s="177">
        <f t="shared" si="90"/>
        <v>40.285714285714285</v>
      </c>
      <c r="N2091" s="178">
        <v>1</v>
      </c>
      <c r="O2091" s="382" t="s">
        <v>3780</v>
      </c>
      <c r="P2091" s="178">
        <f t="shared" si="89"/>
        <v>1</v>
      </c>
      <c r="Q2091" s="179" t="str" cm="1">
        <f t="array" aca="1" ref="Q2091" ca="1">IF(ISNUMBER(P2091),IF(P2091=100%,"CUMPLIDA",IF(AND(ISNUMBER(L2091),ISNUMBER(INDIRECT("FECHA_"&amp;$B2091,1))), IF(L2091&lt;=INDIRECT("FECHA_"&amp;$B2091,1),"INCUMPLIDA","PROCESO"), "VERIFICAR FECHA")),"SIN VALOR AVANCE")</f>
        <v>CUMPLIDA</v>
      </c>
    </row>
    <row r="2092" spans="1:17" ht="150">
      <c r="A2092" s="192" t="s">
        <v>1518</v>
      </c>
      <c r="B2092" s="173" t="s">
        <v>3295</v>
      </c>
      <c r="C2092" s="485"/>
      <c r="D2092" s="485"/>
      <c r="E2092" s="174" t="s">
        <v>3789</v>
      </c>
      <c r="F2092" s="486"/>
      <c r="G2092" s="182" t="s">
        <v>3790</v>
      </c>
      <c r="H2092" s="385" t="s">
        <v>3787</v>
      </c>
      <c r="I2092" s="385" t="s">
        <v>3788</v>
      </c>
      <c r="J2092" s="181">
        <v>1</v>
      </c>
      <c r="K2092" s="176">
        <v>44825</v>
      </c>
      <c r="L2092" s="176">
        <v>45107</v>
      </c>
      <c r="M2092" s="177">
        <f t="shared" si="90"/>
        <v>40.285714285714285</v>
      </c>
      <c r="N2092" s="178">
        <v>1</v>
      </c>
      <c r="O2092" s="382" t="s">
        <v>3780</v>
      </c>
      <c r="P2092" s="178">
        <f t="shared" si="89"/>
        <v>1</v>
      </c>
      <c r="Q2092" s="179" t="str" cm="1">
        <f t="array" aca="1" ref="Q2092" ca="1">IF(ISNUMBER(P2092),IF(P2092=100%,"CUMPLIDA",IF(AND(ISNUMBER(L2092),ISNUMBER(INDIRECT("FECHA_"&amp;$B2092,1))), IF(L2092&lt;=INDIRECT("FECHA_"&amp;$B2092,1),"INCUMPLIDA","PROCESO"), "VERIFICAR FECHA")),"SIN VALOR AVANCE")</f>
        <v>CUMPLIDA</v>
      </c>
    </row>
    <row r="2093" spans="1:17" ht="135">
      <c r="A2093" s="192" t="s">
        <v>1518</v>
      </c>
      <c r="B2093" s="173" t="s">
        <v>3295</v>
      </c>
      <c r="C2093" s="485" t="s">
        <v>3791</v>
      </c>
      <c r="D2093" s="485" t="s">
        <v>3329</v>
      </c>
      <c r="E2093" s="486" t="s">
        <v>3792</v>
      </c>
      <c r="F2093" s="486" t="s">
        <v>3793</v>
      </c>
      <c r="G2093" s="174" t="s">
        <v>3794</v>
      </c>
      <c r="H2093" s="382" t="s">
        <v>3795</v>
      </c>
      <c r="I2093" s="382" t="s">
        <v>3796</v>
      </c>
      <c r="J2093" s="181">
        <v>2</v>
      </c>
      <c r="K2093" s="176">
        <v>45047</v>
      </c>
      <c r="L2093" s="176">
        <v>45322</v>
      </c>
      <c r="M2093" s="177">
        <f t="shared" si="90"/>
        <v>39.285714285714285</v>
      </c>
      <c r="N2093" s="178">
        <v>1</v>
      </c>
      <c r="O2093" s="382" t="s">
        <v>3797</v>
      </c>
      <c r="P2093" s="178">
        <f t="shared" si="89"/>
        <v>1</v>
      </c>
      <c r="Q2093" s="179" t="str" cm="1">
        <f t="array" aca="1" ref="Q2093" ca="1">IF(ISNUMBER(P2093),IF(P2093=100%,"CUMPLIDA",IF(AND(ISNUMBER(L2093),ISNUMBER(INDIRECT("FECHA_"&amp;$B2093,1))), IF(L2093&lt;=INDIRECT("FECHA_"&amp;$B2093,1),"INCUMPLIDA","PROCESO"), "VERIFICAR FECHA")),"SIN VALOR AVANCE")</f>
        <v>CUMPLIDA</v>
      </c>
    </row>
    <row r="2094" spans="1:17" ht="165">
      <c r="A2094" s="192" t="s">
        <v>1518</v>
      </c>
      <c r="B2094" s="173" t="s">
        <v>3295</v>
      </c>
      <c r="C2094" s="485"/>
      <c r="D2094" s="485"/>
      <c r="E2094" s="486"/>
      <c r="F2094" s="486"/>
      <c r="G2094" s="174" t="s">
        <v>3798</v>
      </c>
      <c r="H2094" s="382" t="s">
        <v>3799</v>
      </c>
      <c r="I2094" s="382" t="s">
        <v>3800</v>
      </c>
      <c r="J2094" s="181">
        <v>4</v>
      </c>
      <c r="K2094" s="176">
        <v>45047</v>
      </c>
      <c r="L2094" s="176">
        <v>45322</v>
      </c>
      <c r="M2094" s="177">
        <f t="shared" si="90"/>
        <v>39.285714285714285</v>
      </c>
      <c r="N2094" s="178">
        <v>1</v>
      </c>
      <c r="O2094" s="382" t="s">
        <v>3801</v>
      </c>
      <c r="P2094" s="178">
        <f t="shared" si="89"/>
        <v>1</v>
      </c>
      <c r="Q2094" s="179" t="str" cm="1">
        <f t="array" aca="1" ref="Q2094" ca="1">IF(ISNUMBER(P2094),IF(P2094=100%,"CUMPLIDA",IF(AND(ISNUMBER(L2094),ISNUMBER(INDIRECT("FECHA_"&amp;$B2094,1))), IF(L2094&lt;=INDIRECT("FECHA_"&amp;$B2094,1),"INCUMPLIDA","PROCESO"), "VERIFICAR FECHA")),"SIN VALOR AVANCE")</f>
        <v>CUMPLIDA</v>
      </c>
    </row>
    <row r="2095" spans="1:17" ht="165">
      <c r="A2095" s="192" t="s">
        <v>1518</v>
      </c>
      <c r="B2095" s="173" t="s">
        <v>3295</v>
      </c>
      <c r="C2095" s="485"/>
      <c r="D2095" s="485"/>
      <c r="E2095" s="486"/>
      <c r="F2095" s="486"/>
      <c r="G2095" s="174" t="s">
        <v>3802</v>
      </c>
      <c r="H2095" s="382" t="s">
        <v>3803</v>
      </c>
      <c r="I2095" s="382" t="s">
        <v>3804</v>
      </c>
      <c r="J2095" s="181">
        <v>1</v>
      </c>
      <c r="K2095" s="176">
        <v>45169</v>
      </c>
      <c r="L2095" s="176">
        <v>45291</v>
      </c>
      <c r="M2095" s="177">
        <f t="shared" si="90"/>
        <v>17.428571428571427</v>
      </c>
      <c r="N2095" s="178">
        <v>1</v>
      </c>
      <c r="O2095" s="382" t="s">
        <v>3805</v>
      </c>
      <c r="P2095" s="178">
        <f t="shared" si="89"/>
        <v>1</v>
      </c>
      <c r="Q2095" s="179" t="str" cm="1">
        <f t="array" aca="1" ref="Q2095" ca="1">IF(ISNUMBER(P2095),IF(P2095=100%,"CUMPLIDA",IF(AND(ISNUMBER(L2095),ISNUMBER(INDIRECT("FECHA_"&amp;$B2095,1))), IF(L2095&lt;=INDIRECT("FECHA_"&amp;$B2095,1),"INCUMPLIDA","PROCESO"), "VERIFICAR FECHA")),"SIN VALOR AVANCE")</f>
        <v>CUMPLIDA</v>
      </c>
    </row>
    <row r="2096" spans="1:17" ht="135">
      <c r="A2096" s="192" t="s">
        <v>1518</v>
      </c>
      <c r="B2096" s="173" t="s">
        <v>3295</v>
      </c>
      <c r="C2096" s="485"/>
      <c r="D2096" s="485"/>
      <c r="E2096" s="486" t="s">
        <v>3806</v>
      </c>
      <c r="F2096" s="486"/>
      <c r="G2096" s="174" t="s">
        <v>3794</v>
      </c>
      <c r="H2096" s="382" t="s">
        <v>3795</v>
      </c>
      <c r="I2096" s="382" t="s">
        <v>3796</v>
      </c>
      <c r="J2096" s="181">
        <v>2</v>
      </c>
      <c r="K2096" s="176">
        <v>45047</v>
      </c>
      <c r="L2096" s="176">
        <v>45322</v>
      </c>
      <c r="M2096" s="177">
        <f t="shared" si="90"/>
        <v>39.285714285714285</v>
      </c>
      <c r="N2096" s="178">
        <v>1</v>
      </c>
      <c r="O2096" s="382" t="s">
        <v>3807</v>
      </c>
      <c r="P2096" s="178">
        <f t="shared" si="89"/>
        <v>1</v>
      </c>
      <c r="Q2096" s="179" t="str" cm="1">
        <f t="array" aca="1" ref="Q2096" ca="1">IF(ISNUMBER(P2096),IF(P2096=100%,"CUMPLIDA",IF(AND(ISNUMBER(L2096),ISNUMBER(INDIRECT("FECHA_"&amp;$B2096,1))), IF(L2096&lt;=INDIRECT("FECHA_"&amp;$B2096,1),"INCUMPLIDA","PROCESO"), "VERIFICAR FECHA")),"SIN VALOR AVANCE")</f>
        <v>CUMPLIDA</v>
      </c>
    </row>
    <row r="2097" spans="1:17" ht="165">
      <c r="A2097" s="192" t="s">
        <v>1518</v>
      </c>
      <c r="B2097" s="173" t="s">
        <v>3295</v>
      </c>
      <c r="C2097" s="485"/>
      <c r="D2097" s="485"/>
      <c r="E2097" s="486"/>
      <c r="F2097" s="486"/>
      <c r="G2097" s="174" t="s">
        <v>3808</v>
      </c>
      <c r="H2097" s="382" t="s">
        <v>3799</v>
      </c>
      <c r="I2097" s="382" t="s">
        <v>3800</v>
      </c>
      <c r="J2097" s="181">
        <v>4</v>
      </c>
      <c r="K2097" s="176">
        <v>45047</v>
      </c>
      <c r="L2097" s="176">
        <v>45322</v>
      </c>
      <c r="M2097" s="177">
        <f t="shared" si="90"/>
        <v>39.285714285714285</v>
      </c>
      <c r="N2097" s="178">
        <v>1</v>
      </c>
      <c r="O2097" s="382" t="s">
        <v>3807</v>
      </c>
      <c r="P2097" s="178">
        <f t="shared" si="89"/>
        <v>1</v>
      </c>
      <c r="Q2097" s="179" t="str" cm="1">
        <f t="array" aca="1" ref="Q2097" ca="1">IF(ISNUMBER(P2097),IF(P2097=100%,"CUMPLIDA",IF(AND(ISNUMBER(L2097),ISNUMBER(INDIRECT("FECHA_"&amp;$B2097,1))), IF(L2097&lt;=INDIRECT("FECHA_"&amp;$B2097,1),"INCUMPLIDA","PROCESO"), "VERIFICAR FECHA")),"SIN VALOR AVANCE")</f>
        <v>CUMPLIDA</v>
      </c>
    </row>
    <row r="2098" spans="1:17" ht="165">
      <c r="A2098" s="192" t="s">
        <v>1518</v>
      </c>
      <c r="B2098" s="173" t="s">
        <v>3295</v>
      </c>
      <c r="C2098" s="485"/>
      <c r="D2098" s="485"/>
      <c r="E2098" s="486"/>
      <c r="F2098" s="486"/>
      <c r="G2098" s="174" t="s">
        <v>3802</v>
      </c>
      <c r="H2098" s="382" t="s">
        <v>3803</v>
      </c>
      <c r="I2098" s="382" t="s">
        <v>3809</v>
      </c>
      <c r="J2098" s="181">
        <v>1</v>
      </c>
      <c r="K2098" s="176">
        <v>45169</v>
      </c>
      <c r="L2098" s="176">
        <v>45322</v>
      </c>
      <c r="M2098" s="177">
        <f t="shared" si="90"/>
        <v>21.857142857142858</v>
      </c>
      <c r="N2098" s="178">
        <v>1</v>
      </c>
      <c r="O2098" s="382" t="s">
        <v>3807</v>
      </c>
      <c r="P2098" s="178">
        <f t="shared" si="89"/>
        <v>1</v>
      </c>
      <c r="Q2098" s="179" t="str" cm="1">
        <f t="array" aca="1" ref="Q2098" ca="1">IF(ISNUMBER(P2098),IF(P2098=100%,"CUMPLIDA",IF(AND(ISNUMBER(L2098),ISNUMBER(INDIRECT("FECHA_"&amp;$B2098,1))), IF(L2098&lt;=INDIRECT("FECHA_"&amp;$B2098,1),"INCUMPLIDA","PROCESO"), "VERIFICAR FECHA")),"SIN VALOR AVANCE")</f>
        <v>CUMPLIDA</v>
      </c>
    </row>
    <row r="2099" spans="1:17" ht="195">
      <c r="A2099" s="192" t="s">
        <v>1518</v>
      </c>
      <c r="B2099" s="173" t="s">
        <v>3295</v>
      </c>
      <c r="C2099" s="485"/>
      <c r="D2099" s="485"/>
      <c r="E2099" s="486" t="s">
        <v>3810</v>
      </c>
      <c r="F2099" s="486"/>
      <c r="G2099" s="174" t="s">
        <v>3794</v>
      </c>
      <c r="H2099" s="382" t="s">
        <v>3811</v>
      </c>
      <c r="I2099" s="382" t="s">
        <v>3796</v>
      </c>
      <c r="J2099" s="181">
        <v>2</v>
      </c>
      <c r="K2099" s="176">
        <v>45047</v>
      </c>
      <c r="L2099" s="176">
        <v>45322</v>
      </c>
      <c r="M2099" s="177">
        <f t="shared" si="90"/>
        <v>39.285714285714285</v>
      </c>
      <c r="N2099" s="178">
        <v>1</v>
      </c>
      <c r="O2099" s="382" t="s">
        <v>3807</v>
      </c>
      <c r="P2099" s="178">
        <f t="shared" si="89"/>
        <v>1</v>
      </c>
      <c r="Q2099" s="179" t="str" cm="1">
        <f t="array" aca="1" ref="Q2099" ca="1">IF(ISNUMBER(P2099),IF(P2099=100%,"CUMPLIDA",IF(AND(ISNUMBER(L2099),ISNUMBER(INDIRECT("FECHA_"&amp;$B2099,1))), IF(L2099&lt;=INDIRECT("FECHA_"&amp;$B2099,1),"INCUMPLIDA","PROCESO"), "VERIFICAR FECHA")),"SIN VALOR AVANCE")</f>
        <v>CUMPLIDA</v>
      </c>
    </row>
    <row r="2100" spans="1:17" ht="165">
      <c r="A2100" s="192" t="s">
        <v>1518</v>
      </c>
      <c r="B2100" s="173" t="s">
        <v>3295</v>
      </c>
      <c r="C2100" s="485"/>
      <c r="D2100" s="485"/>
      <c r="E2100" s="486"/>
      <c r="F2100" s="486"/>
      <c r="G2100" s="174" t="s">
        <v>3812</v>
      </c>
      <c r="H2100" s="382" t="s">
        <v>3803</v>
      </c>
      <c r="I2100" s="382" t="s">
        <v>3813</v>
      </c>
      <c r="J2100" s="181">
        <v>1</v>
      </c>
      <c r="K2100" s="176">
        <v>45169</v>
      </c>
      <c r="L2100" s="176">
        <v>45322</v>
      </c>
      <c r="M2100" s="177">
        <f t="shared" si="90"/>
        <v>21.857142857142858</v>
      </c>
      <c r="N2100" s="178">
        <v>1</v>
      </c>
      <c r="O2100" s="382" t="s">
        <v>3807</v>
      </c>
      <c r="P2100" s="178">
        <f t="shared" si="89"/>
        <v>1</v>
      </c>
      <c r="Q2100" s="179" t="str" cm="1">
        <f t="array" aca="1" ref="Q2100" ca="1">IF(ISNUMBER(P2100),IF(P2100=100%,"CUMPLIDA",IF(AND(ISNUMBER(L2100),ISNUMBER(INDIRECT("FECHA_"&amp;$B2100,1))), IF(L2100&lt;=INDIRECT("FECHA_"&amp;$B2100,1),"INCUMPLIDA","PROCESO"), "VERIFICAR FECHA")),"SIN VALOR AVANCE")</f>
        <v>CUMPLIDA</v>
      </c>
    </row>
    <row r="2101" spans="1:17" ht="165">
      <c r="A2101" s="192" t="s">
        <v>1518</v>
      </c>
      <c r="B2101" s="173" t="s">
        <v>3295</v>
      </c>
      <c r="C2101" s="485"/>
      <c r="D2101" s="485"/>
      <c r="E2101" s="174" t="s">
        <v>3814</v>
      </c>
      <c r="F2101" s="486"/>
      <c r="G2101" s="174" t="s">
        <v>3815</v>
      </c>
      <c r="H2101" s="382" t="s">
        <v>3816</v>
      </c>
      <c r="I2101" s="382" t="s">
        <v>3817</v>
      </c>
      <c r="J2101" s="181">
        <v>1</v>
      </c>
      <c r="K2101" s="176">
        <v>45169</v>
      </c>
      <c r="L2101" s="176">
        <v>45322</v>
      </c>
      <c r="M2101" s="177">
        <f t="shared" si="90"/>
        <v>21.857142857142858</v>
      </c>
      <c r="N2101" s="178">
        <v>1</v>
      </c>
      <c r="O2101" s="382" t="s">
        <v>3807</v>
      </c>
      <c r="P2101" s="178">
        <f t="shared" si="89"/>
        <v>1</v>
      </c>
      <c r="Q2101" s="179" t="str" cm="1">
        <f t="array" aca="1" ref="Q2101" ca="1">IF(ISNUMBER(P2101),IF(P2101=100%,"CUMPLIDA",IF(AND(ISNUMBER(L2101),ISNUMBER(INDIRECT("FECHA_"&amp;$B2101,1))), IF(L2101&lt;=INDIRECT("FECHA_"&amp;$B2101,1),"INCUMPLIDA","PROCESO"), "VERIFICAR FECHA")),"SIN VALOR AVANCE")</f>
        <v>CUMPLIDA</v>
      </c>
    </row>
    <row r="2102" spans="1:17" ht="165.75">
      <c r="A2102" s="192" t="s">
        <v>1518</v>
      </c>
      <c r="B2102" s="173" t="s">
        <v>3295</v>
      </c>
      <c r="C2102" s="485"/>
      <c r="D2102" s="485"/>
      <c r="E2102" s="486" t="s">
        <v>3818</v>
      </c>
      <c r="F2102" s="486"/>
      <c r="G2102" s="174" t="s">
        <v>3819</v>
      </c>
      <c r="H2102" s="382" t="s">
        <v>3820</v>
      </c>
      <c r="I2102" s="382" t="s">
        <v>3821</v>
      </c>
      <c r="J2102" s="181">
        <v>1</v>
      </c>
      <c r="K2102" s="176">
        <v>45047</v>
      </c>
      <c r="L2102" s="176">
        <v>45169</v>
      </c>
      <c r="M2102" s="177">
        <f t="shared" si="90"/>
        <v>17.428571428571427</v>
      </c>
      <c r="N2102" s="178">
        <v>1</v>
      </c>
      <c r="O2102" s="382" t="s">
        <v>3822</v>
      </c>
      <c r="P2102" s="178">
        <f t="shared" si="89"/>
        <v>1</v>
      </c>
      <c r="Q2102" s="179" t="str" cm="1">
        <f t="array" aca="1" ref="Q2102" ca="1">IF(ISNUMBER(P2102),IF(P2102=100%,"CUMPLIDA",IF(AND(ISNUMBER(L2102),ISNUMBER(INDIRECT("FECHA_"&amp;$B2102,1))), IF(L2102&lt;=INDIRECT("FECHA_"&amp;$B2102,1),"INCUMPLIDA","PROCESO"), "VERIFICAR FECHA")),"SIN VALOR AVANCE")</f>
        <v>CUMPLIDA</v>
      </c>
    </row>
    <row r="2103" spans="1:17" ht="120">
      <c r="A2103" s="192" t="s">
        <v>1518</v>
      </c>
      <c r="B2103" s="173" t="s">
        <v>3295</v>
      </c>
      <c r="C2103" s="485"/>
      <c r="D2103" s="485"/>
      <c r="E2103" s="486"/>
      <c r="F2103" s="486"/>
      <c r="G2103" s="174" t="s">
        <v>3823</v>
      </c>
      <c r="H2103" s="382" t="s">
        <v>3824</v>
      </c>
      <c r="I2103" s="382" t="s">
        <v>3825</v>
      </c>
      <c r="J2103" s="181">
        <v>1</v>
      </c>
      <c r="K2103" s="176">
        <v>45169</v>
      </c>
      <c r="L2103" s="176">
        <v>45565</v>
      </c>
      <c r="M2103" s="177">
        <f t="shared" si="90"/>
        <v>56.571428571428569</v>
      </c>
      <c r="N2103" s="178">
        <v>1</v>
      </c>
      <c r="O2103" s="382" t="s">
        <v>3807</v>
      </c>
      <c r="P2103" s="178">
        <f t="shared" si="89"/>
        <v>1</v>
      </c>
      <c r="Q2103" s="179" t="str" cm="1">
        <f t="array" aca="1" ref="Q2103" ca="1">IF(ISNUMBER(P2103),IF(P2103=100%,"CUMPLIDA",IF(AND(ISNUMBER(L2103),ISNUMBER(INDIRECT("FECHA_"&amp;$B2103,1))), IF(L2103&lt;=INDIRECT("FECHA_"&amp;$B2103,1),"INCUMPLIDA","PROCESO"), "VERIFICAR FECHA")),"SIN VALOR AVANCE")</f>
        <v>CUMPLIDA</v>
      </c>
    </row>
    <row r="2104" spans="1:17" ht="165.75">
      <c r="A2104" s="192" t="s">
        <v>1518</v>
      </c>
      <c r="B2104" s="173" t="s">
        <v>3295</v>
      </c>
      <c r="C2104" s="485"/>
      <c r="D2104" s="485"/>
      <c r="E2104" s="486" t="s">
        <v>3826</v>
      </c>
      <c r="F2104" s="486"/>
      <c r="G2104" s="174" t="s">
        <v>3827</v>
      </c>
      <c r="H2104" s="382" t="s">
        <v>3828</v>
      </c>
      <c r="I2104" s="382" t="s">
        <v>3829</v>
      </c>
      <c r="J2104" s="181">
        <v>1</v>
      </c>
      <c r="K2104" s="176">
        <v>45047</v>
      </c>
      <c r="L2104" s="176">
        <v>45107</v>
      </c>
      <c r="M2104" s="177">
        <f t="shared" si="90"/>
        <v>8.5714285714285712</v>
      </c>
      <c r="N2104" s="178">
        <v>1</v>
      </c>
      <c r="O2104" s="382" t="s">
        <v>3822</v>
      </c>
      <c r="P2104" s="178">
        <f t="shared" si="89"/>
        <v>1</v>
      </c>
      <c r="Q2104" s="179" t="str" cm="1">
        <f t="array" aca="1" ref="Q2104" ca="1">IF(ISNUMBER(P2104),IF(P2104=100%,"CUMPLIDA",IF(AND(ISNUMBER(L2104),ISNUMBER(INDIRECT("FECHA_"&amp;$B2104,1))), IF(L2104&lt;=INDIRECT("FECHA_"&amp;$B2104,1),"INCUMPLIDA","PROCESO"), "VERIFICAR FECHA")),"SIN VALOR AVANCE")</f>
        <v>CUMPLIDA</v>
      </c>
    </row>
    <row r="2105" spans="1:17" ht="135">
      <c r="A2105" s="192" t="s">
        <v>1518</v>
      </c>
      <c r="B2105" s="173" t="s">
        <v>3295</v>
      </c>
      <c r="C2105" s="485"/>
      <c r="D2105" s="485"/>
      <c r="E2105" s="486"/>
      <c r="F2105" s="486"/>
      <c r="G2105" s="174" t="s">
        <v>3830</v>
      </c>
      <c r="H2105" s="382" t="s">
        <v>3831</v>
      </c>
      <c r="I2105" s="382" t="s">
        <v>3832</v>
      </c>
      <c r="J2105" s="181">
        <v>2</v>
      </c>
      <c r="K2105" s="176">
        <v>45017</v>
      </c>
      <c r="L2105" s="176">
        <v>45473</v>
      </c>
      <c r="M2105" s="177">
        <f t="shared" si="90"/>
        <v>65.142857142857139</v>
      </c>
      <c r="N2105" s="178">
        <v>1</v>
      </c>
      <c r="O2105" s="382" t="s">
        <v>3578</v>
      </c>
      <c r="P2105" s="178">
        <f t="shared" si="89"/>
        <v>1</v>
      </c>
      <c r="Q2105" s="179" t="str" cm="1">
        <f t="array" aca="1" ref="Q2105" ca="1">IF(ISNUMBER(P2105),IF(P2105=100%,"CUMPLIDA",IF(AND(ISNUMBER(L2105),ISNUMBER(INDIRECT("FECHA_"&amp;$B2105,1))), IF(L2105&lt;=INDIRECT("FECHA_"&amp;$B2105,1),"INCUMPLIDA","PROCESO"), "VERIFICAR FECHA")),"SIN VALOR AVANCE")</f>
        <v>CUMPLIDA</v>
      </c>
    </row>
    <row r="2106" spans="1:17" ht="90.75">
      <c r="A2106" s="192" t="s">
        <v>1518</v>
      </c>
      <c r="B2106" s="173" t="s">
        <v>3295</v>
      </c>
      <c r="C2106" s="485"/>
      <c r="D2106" s="485"/>
      <c r="E2106" s="486"/>
      <c r="F2106" s="486"/>
      <c r="G2106" s="174" t="s">
        <v>3833</v>
      </c>
      <c r="H2106" s="382" t="s">
        <v>3834</v>
      </c>
      <c r="I2106" s="382" t="s">
        <v>3835</v>
      </c>
      <c r="J2106" s="181">
        <v>2</v>
      </c>
      <c r="K2106" s="176">
        <v>45199</v>
      </c>
      <c r="L2106" s="176">
        <v>45565</v>
      </c>
      <c r="M2106" s="177">
        <f t="shared" si="90"/>
        <v>52.285714285714285</v>
      </c>
      <c r="N2106" s="178">
        <v>1</v>
      </c>
      <c r="O2106" s="382" t="s">
        <v>3807</v>
      </c>
      <c r="P2106" s="178">
        <f t="shared" si="89"/>
        <v>1</v>
      </c>
      <c r="Q2106" s="179" t="str" cm="1">
        <f t="array" aca="1" ref="Q2106" ca="1">IF(ISNUMBER(P2106),IF(P2106=100%,"CUMPLIDA",IF(AND(ISNUMBER(L2106),ISNUMBER(INDIRECT("FECHA_"&amp;$B2106,1))), IF(L2106&lt;=INDIRECT("FECHA_"&amp;$B2106,1),"INCUMPLIDA","PROCESO"), "VERIFICAR FECHA")),"SIN VALOR AVANCE")</f>
        <v>CUMPLIDA</v>
      </c>
    </row>
    <row r="2107" spans="1:17" ht="165.75">
      <c r="A2107" s="192" t="s">
        <v>1518</v>
      </c>
      <c r="B2107" s="173" t="s">
        <v>3295</v>
      </c>
      <c r="C2107" s="485"/>
      <c r="D2107" s="485"/>
      <c r="E2107" s="486" t="s">
        <v>3836</v>
      </c>
      <c r="F2107" s="486"/>
      <c r="G2107" s="174" t="s">
        <v>3837</v>
      </c>
      <c r="H2107" s="382" t="s">
        <v>3838</v>
      </c>
      <c r="I2107" s="382" t="s">
        <v>3839</v>
      </c>
      <c r="J2107" s="181">
        <v>1</v>
      </c>
      <c r="K2107" s="176">
        <v>45047</v>
      </c>
      <c r="L2107" s="176">
        <v>45169</v>
      </c>
      <c r="M2107" s="177">
        <f t="shared" si="90"/>
        <v>17.428571428571427</v>
      </c>
      <c r="N2107" s="178">
        <v>1</v>
      </c>
      <c r="O2107" s="382" t="s">
        <v>3822</v>
      </c>
      <c r="P2107" s="178">
        <f t="shared" si="89"/>
        <v>1</v>
      </c>
      <c r="Q2107" s="179" t="str" cm="1">
        <f t="array" aca="1" ref="Q2107" ca="1">IF(ISNUMBER(P2107),IF(P2107=100%,"CUMPLIDA",IF(AND(ISNUMBER(L2107),ISNUMBER(INDIRECT("FECHA_"&amp;$B2107,1))), IF(L2107&lt;=INDIRECT("FECHA_"&amp;$B2107,1),"INCUMPLIDA","PROCESO"), "VERIFICAR FECHA")),"SIN VALOR AVANCE")</f>
        <v>CUMPLIDA</v>
      </c>
    </row>
    <row r="2108" spans="1:17" ht="90.75">
      <c r="A2108" s="192" t="s">
        <v>1518</v>
      </c>
      <c r="B2108" s="173" t="s">
        <v>3295</v>
      </c>
      <c r="C2108" s="485"/>
      <c r="D2108" s="485"/>
      <c r="E2108" s="486"/>
      <c r="F2108" s="486"/>
      <c r="G2108" s="174" t="s">
        <v>3833</v>
      </c>
      <c r="H2108" s="382" t="s">
        <v>3834</v>
      </c>
      <c r="I2108" s="382" t="s">
        <v>3835</v>
      </c>
      <c r="J2108" s="181">
        <v>2</v>
      </c>
      <c r="K2108" s="176">
        <v>45199</v>
      </c>
      <c r="L2108" s="176">
        <v>45565</v>
      </c>
      <c r="M2108" s="177">
        <f t="shared" si="90"/>
        <v>52.285714285714285</v>
      </c>
      <c r="N2108" s="178">
        <v>1</v>
      </c>
      <c r="O2108" s="382" t="s">
        <v>3807</v>
      </c>
      <c r="P2108" s="178">
        <f t="shared" si="89"/>
        <v>1</v>
      </c>
      <c r="Q2108" s="179" t="str" cm="1">
        <f t="array" aca="1" ref="Q2108" ca="1">IF(ISNUMBER(P2108),IF(P2108=100%,"CUMPLIDA",IF(AND(ISNUMBER(L2108),ISNUMBER(INDIRECT("FECHA_"&amp;$B2108,1))), IF(L2108&lt;=INDIRECT("FECHA_"&amp;$B2108,1),"INCUMPLIDA","PROCESO"), "VERIFICAR FECHA")),"SIN VALOR AVANCE")</f>
        <v>CUMPLIDA</v>
      </c>
    </row>
    <row r="2109" spans="1:17" ht="165">
      <c r="A2109" s="192" t="s">
        <v>1518</v>
      </c>
      <c r="B2109" s="173" t="s">
        <v>3295</v>
      </c>
      <c r="C2109" s="485"/>
      <c r="D2109" s="485"/>
      <c r="E2109" s="486"/>
      <c r="F2109" s="486"/>
      <c r="G2109" s="174" t="s">
        <v>3840</v>
      </c>
      <c r="H2109" s="382" t="s">
        <v>3841</v>
      </c>
      <c r="I2109" s="382" t="s">
        <v>3842</v>
      </c>
      <c r="J2109" s="181">
        <v>1</v>
      </c>
      <c r="K2109" s="176">
        <v>45199</v>
      </c>
      <c r="L2109" s="176">
        <v>45351</v>
      </c>
      <c r="M2109" s="177">
        <f t="shared" si="90"/>
        <v>21.714285714285715</v>
      </c>
      <c r="N2109" s="178">
        <v>1</v>
      </c>
      <c r="O2109" s="382" t="s">
        <v>3807</v>
      </c>
      <c r="P2109" s="178">
        <f t="shared" si="89"/>
        <v>1</v>
      </c>
      <c r="Q2109" s="179" t="str" cm="1">
        <f t="array" aca="1" ref="Q2109" ca="1">IF(ISNUMBER(P2109),IF(P2109=100%,"CUMPLIDA",IF(AND(ISNUMBER(L2109),ISNUMBER(INDIRECT("FECHA_"&amp;$B2109,1))), IF(L2109&lt;=INDIRECT("FECHA_"&amp;$B2109,1),"INCUMPLIDA","PROCESO"), "VERIFICAR FECHA")),"SIN VALOR AVANCE")</f>
        <v>CUMPLIDA</v>
      </c>
    </row>
    <row r="2110" spans="1:17" ht="165">
      <c r="A2110" s="192" t="s">
        <v>1518</v>
      </c>
      <c r="B2110" s="173" t="s">
        <v>3295</v>
      </c>
      <c r="C2110" s="485"/>
      <c r="D2110" s="485"/>
      <c r="E2110" s="486" t="s">
        <v>3843</v>
      </c>
      <c r="F2110" s="486"/>
      <c r="G2110" s="174" t="s">
        <v>3844</v>
      </c>
      <c r="H2110" s="382" t="s">
        <v>3845</v>
      </c>
      <c r="I2110" s="382" t="s">
        <v>3846</v>
      </c>
      <c r="J2110" s="181">
        <v>1</v>
      </c>
      <c r="K2110" s="176">
        <v>45047</v>
      </c>
      <c r="L2110" s="176">
        <v>45199</v>
      </c>
      <c r="M2110" s="177">
        <f t="shared" si="90"/>
        <v>21.714285714285715</v>
      </c>
      <c r="N2110" s="178">
        <v>1</v>
      </c>
      <c r="O2110" s="382" t="s">
        <v>3807</v>
      </c>
      <c r="P2110" s="178">
        <f t="shared" si="89"/>
        <v>1</v>
      </c>
      <c r="Q2110" s="179" t="str" cm="1">
        <f t="array" aca="1" ref="Q2110" ca="1">IF(ISNUMBER(P2110),IF(P2110=100%,"CUMPLIDA",IF(AND(ISNUMBER(L2110),ISNUMBER(INDIRECT("FECHA_"&amp;$B2110,1))), IF(L2110&lt;=INDIRECT("FECHA_"&amp;$B2110,1),"INCUMPLIDA","PROCESO"), "VERIFICAR FECHA")),"SIN VALOR AVANCE")</f>
        <v>CUMPLIDA</v>
      </c>
    </row>
    <row r="2111" spans="1:17" ht="75">
      <c r="A2111" s="192" t="s">
        <v>1518</v>
      </c>
      <c r="B2111" s="173" t="s">
        <v>3295</v>
      </c>
      <c r="C2111" s="485"/>
      <c r="D2111" s="485"/>
      <c r="E2111" s="486"/>
      <c r="F2111" s="486"/>
      <c r="G2111" s="174" t="s">
        <v>3847</v>
      </c>
      <c r="H2111" s="382" t="s">
        <v>3848</v>
      </c>
      <c r="I2111" s="382" t="s">
        <v>3849</v>
      </c>
      <c r="J2111" s="181">
        <v>1</v>
      </c>
      <c r="K2111" s="176">
        <v>45200</v>
      </c>
      <c r="L2111" s="176">
        <v>45808</v>
      </c>
      <c r="M2111" s="177">
        <f t="shared" si="90"/>
        <v>86.857142857142861</v>
      </c>
      <c r="N2111" s="178">
        <v>1</v>
      </c>
      <c r="O2111" s="382" t="s">
        <v>3578</v>
      </c>
      <c r="P2111" s="178">
        <f t="shared" si="89"/>
        <v>1</v>
      </c>
      <c r="Q2111" s="179" t="str" cm="1">
        <f t="array" aca="1" ref="Q2111" ca="1">IF(ISNUMBER(P2111),IF(P2111=100%,"CUMPLIDA",IF(AND(ISNUMBER(L2111),ISNUMBER(INDIRECT("FECHA_"&amp;$B2111,1))), IF(L2111&lt;=INDIRECT("FECHA_"&amp;$B2111,1),"INCUMPLIDA","PROCESO"), "VERIFICAR FECHA")),"SIN VALOR AVANCE")</f>
        <v>CUMPLIDA</v>
      </c>
    </row>
    <row r="2112" spans="1:17" ht="105">
      <c r="A2112" s="192" t="s">
        <v>1518</v>
      </c>
      <c r="B2112" s="173" t="s">
        <v>3295</v>
      </c>
      <c r="C2112" s="485"/>
      <c r="D2112" s="485"/>
      <c r="E2112" s="486"/>
      <c r="F2112" s="486"/>
      <c r="G2112" s="174" t="s">
        <v>3850</v>
      </c>
      <c r="H2112" s="382" t="s">
        <v>3851</v>
      </c>
      <c r="I2112" s="382" t="s">
        <v>3852</v>
      </c>
      <c r="J2112" s="181">
        <v>1</v>
      </c>
      <c r="K2112" s="176">
        <v>45295</v>
      </c>
      <c r="L2112" s="176">
        <v>45991</v>
      </c>
      <c r="M2112" s="177">
        <f>(L2112-K2112)/7</f>
        <v>99.428571428571431</v>
      </c>
      <c r="N2112" s="178">
        <v>1</v>
      </c>
      <c r="O2112" s="382" t="s">
        <v>3853</v>
      </c>
      <c r="P2112" s="178">
        <f t="shared" si="89"/>
        <v>1</v>
      </c>
      <c r="Q2112" s="179" t="str" cm="1">
        <f t="array" aca="1" ref="Q2112" ca="1">IF(ISNUMBER(P2112),IF(P2112=100%,"CUMPLIDA",IF(AND(ISNUMBER(L2112),ISNUMBER(INDIRECT("FECHA_"&amp;$B2112,1))), IF(L2112&lt;=INDIRECT("FECHA_"&amp;$B2112,1),"INCUMPLIDA","PROCESO"), "VERIFICAR FECHA")),"SIN VALOR AVANCE")</f>
        <v>CUMPLIDA</v>
      </c>
    </row>
    <row r="2113" spans="1:17" ht="60.75" customHeight="1">
      <c r="A2113" s="192" t="s">
        <v>1518</v>
      </c>
      <c r="B2113" s="173" t="s">
        <v>3295</v>
      </c>
      <c r="C2113" s="485" t="s">
        <v>3854</v>
      </c>
      <c r="D2113" s="485" t="s">
        <v>3329</v>
      </c>
      <c r="E2113" s="486" t="s">
        <v>3855</v>
      </c>
      <c r="F2113" s="486" t="s">
        <v>3856</v>
      </c>
      <c r="G2113" s="174" t="s">
        <v>3857</v>
      </c>
      <c r="H2113" s="382" t="s">
        <v>3858</v>
      </c>
      <c r="I2113" s="382" t="s">
        <v>3859</v>
      </c>
      <c r="J2113" s="181">
        <v>1</v>
      </c>
      <c r="K2113" s="176">
        <v>45108</v>
      </c>
      <c r="L2113" s="176">
        <v>45199</v>
      </c>
      <c r="M2113" s="177">
        <f t="shared" ref="M2113:M2176" si="91">(L2113-K2113)/7</f>
        <v>13</v>
      </c>
      <c r="N2113" s="178">
        <v>1</v>
      </c>
      <c r="O2113" s="382" t="s">
        <v>3860</v>
      </c>
      <c r="P2113" s="178">
        <f t="shared" si="89"/>
        <v>1</v>
      </c>
      <c r="Q2113" s="179" t="str" cm="1">
        <f t="array" aca="1" ref="Q2113" ca="1">IF(ISNUMBER(P2113),IF(P2113=100%,"CUMPLIDA",IF(AND(ISNUMBER(L2113),ISNUMBER(INDIRECT("FECHA_"&amp;$B2113,1))), IF(L2113&lt;=INDIRECT("FECHA_"&amp;$B2113,1),"INCUMPLIDA","PROCESO"), "VERIFICAR FECHA")),"SIN VALOR AVANCE")</f>
        <v>CUMPLIDA</v>
      </c>
    </row>
    <row r="2114" spans="1:17" ht="60">
      <c r="A2114" s="192" t="s">
        <v>1518</v>
      </c>
      <c r="B2114" s="173" t="s">
        <v>3295</v>
      </c>
      <c r="C2114" s="485"/>
      <c r="D2114" s="485"/>
      <c r="E2114" s="486"/>
      <c r="F2114" s="486"/>
      <c r="G2114" s="174" t="s">
        <v>3861</v>
      </c>
      <c r="H2114" s="382" t="s">
        <v>3862</v>
      </c>
      <c r="I2114" s="382" t="s">
        <v>3863</v>
      </c>
      <c r="J2114" s="181">
        <v>2</v>
      </c>
      <c r="K2114" s="176">
        <v>45200</v>
      </c>
      <c r="L2114" s="176">
        <v>45473</v>
      </c>
      <c r="M2114" s="177">
        <f t="shared" si="91"/>
        <v>39</v>
      </c>
      <c r="N2114" s="178">
        <v>1</v>
      </c>
      <c r="O2114" s="382" t="s">
        <v>3278</v>
      </c>
      <c r="P2114" s="178">
        <f t="shared" si="89"/>
        <v>1</v>
      </c>
      <c r="Q2114" s="179" t="str" cm="1">
        <f t="array" aca="1" ref="Q2114" ca="1">IF(ISNUMBER(P2114),IF(P2114=100%,"CUMPLIDA",IF(AND(ISNUMBER(L2114),ISNUMBER(INDIRECT("FECHA_"&amp;$B2114,1))), IF(L2114&lt;=INDIRECT("FECHA_"&amp;$B2114,1),"INCUMPLIDA","PROCESO"), "VERIFICAR FECHA")),"SIN VALOR AVANCE")</f>
        <v>CUMPLIDA</v>
      </c>
    </row>
    <row r="2115" spans="1:17" ht="60">
      <c r="A2115" s="192" t="s">
        <v>1518</v>
      </c>
      <c r="B2115" s="173" t="s">
        <v>3295</v>
      </c>
      <c r="C2115" s="485"/>
      <c r="D2115" s="485"/>
      <c r="E2115" s="486"/>
      <c r="F2115" s="486"/>
      <c r="G2115" s="174" t="s">
        <v>3864</v>
      </c>
      <c r="H2115" s="382" t="s">
        <v>3865</v>
      </c>
      <c r="I2115" s="382" t="s">
        <v>3866</v>
      </c>
      <c r="J2115" s="185">
        <v>1</v>
      </c>
      <c r="K2115" s="176">
        <v>45292</v>
      </c>
      <c r="L2115" s="176">
        <v>45657</v>
      </c>
      <c r="M2115" s="177">
        <f t="shared" si="91"/>
        <v>52.142857142857146</v>
      </c>
      <c r="N2115" s="178">
        <v>1</v>
      </c>
      <c r="O2115" s="382" t="s">
        <v>3867</v>
      </c>
      <c r="P2115" s="178">
        <f t="shared" si="89"/>
        <v>1</v>
      </c>
      <c r="Q2115" s="179" t="str" cm="1">
        <f t="array" aca="1" ref="Q2115" ca="1">IF(ISNUMBER(P2115),IF(P2115=100%,"CUMPLIDA",IF(AND(ISNUMBER(L2115),ISNUMBER(INDIRECT("FECHA_"&amp;$B2115,1))), IF(L2115&lt;=INDIRECT("FECHA_"&amp;$B2115,1),"INCUMPLIDA","PROCESO"), "VERIFICAR FECHA")),"SIN VALOR AVANCE")</f>
        <v>CUMPLIDA</v>
      </c>
    </row>
    <row r="2116" spans="1:17" ht="180">
      <c r="A2116" s="192" t="s">
        <v>1518</v>
      </c>
      <c r="B2116" s="173" t="s">
        <v>3295</v>
      </c>
      <c r="C2116" s="485"/>
      <c r="D2116" s="485"/>
      <c r="E2116" s="486" t="s">
        <v>3868</v>
      </c>
      <c r="F2116" s="486"/>
      <c r="G2116" s="174" t="s">
        <v>3869</v>
      </c>
      <c r="H2116" s="382" t="s">
        <v>3870</v>
      </c>
      <c r="I2116" s="382" t="s">
        <v>3871</v>
      </c>
      <c r="J2116" s="181">
        <v>3</v>
      </c>
      <c r="K2116" s="176">
        <v>45078</v>
      </c>
      <c r="L2116" s="176">
        <v>45627</v>
      </c>
      <c r="M2116" s="177">
        <f t="shared" si="91"/>
        <v>78.428571428571431</v>
      </c>
      <c r="N2116" s="178">
        <v>1</v>
      </c>
      <c r="O2116" s="382" t="s">
        <v>3872</v>
      </c>
      <c r="P2116" s="178">
        <f t="shared" si="89"/>
        <v>1</v>
      </c>
      <c r="Q2116" s="179" t="str" cm="1">
        <f t="array" aca="1" ref="Q2116" ca="1">IF(ISNUMBER(P2116),IF(P2116=100%,"CUMPLIDA",IF(AND(ISNUMBER(L2116),ISNUMBER(INDIRECT("FECHA_"&amp;$B2116,1))), IF(L2116&lt;=INDIRECT("FECHA_"&amp;$B2116,1),"INCUMPLIDA","PROCESO"), "VERIFICAR FECHA")),"SIN VALOR AVANCE")</f>
        <v>CUMPLIDA</v>
      </c>
    </row>
    <row r="2117" spans="1:17" ht="195">
      <c r="A2117" s="192" t="s">
        <v>1518</v>
      </c>
      <c r="B2117" s="173" t="s">
        <v>3295</v>
      </c>
      <c r="C2117" s="485"/>
      <c r="D2117" s="485"/>
      <c r="E2117" s="486"/>
      <c r="F2117" s="486"/>
      <c r="G2117" s="174" t="s">
        <v>3873</v>
      </c>
      <c r="H2117" s="382" t="s">
        <v>3870</v>
      </c>
      <c r="I2117" s="382" t="s">
        <v>3874</v>
      </c>
      <c r="J2117" s="181">
        <v>3</v>
      </c>
      <c r="K2117" s="176">
        <v>45597</v>
      </c>
      <c r="L2117" s="176">
        <v>46112</v>
      </c>
      <c r="M2117" s="177">
        <f t="shared" si="91"/>
        <v>73.571428571428569</v>
      </c>
      <c r="N2117" s="178">
        <v>0.75</v>
      </c>
      <c r="O2117" s="382" t="s">
        <v>3875</v>
      </c>
      <c r="P2117" s="178">
        <v>0.1</v>
      </c>
      <c r="Q2117" s="179" t="str" cm="1">
        <f t="array" aca="1" ref="Q2117" ca="1">IF(ISNUMBER(P2117),IF(P2117=100%,"CUMPLIDA",IF(AND(ISNUMBER(L2117),ISNUMBER(INDIRECT("FECHA_"&amp;$B2117,1))), IF(L2117&lt;=INDIRECT("FECHA_"&amp;$B2117,1),"INCUMPLIDA","PROCESO"), "VERIFICAR FECHA")),"SIN VALOR AVANCE")</f>
        <v>PROCESO</v>
      </c>
    </row>
    <row r="2118" spans="1:17" ht="90">
      <c r="A2118" s="192" t="s">
        <v>1518</v>
      </c>
      <c r="B2118" s="173" t="s">
        <v>3295</v>
      </c>
      <c r="C2118" s="485"/>
      <c r="D2118" s="485"/>
      <c r="E2118" s="486"/>
      <c r="F2118" s="486"/>
      <c r="G2118" s="174" t="s">
        <v>3876</v>
      </c>
      <c r="H2118" s="382" t="s">
        <v>3877</v>
      </c>
      <c r="I2118" s="382" t="s">
        <v>3878</v>
      </c>
      <c r="J2118" s="181">
        <v>1</v>
      </c>
      <c r="K2118" s="176">
        <v>45078</v>
      </c>
      <c r="L2118" s="176">
        <v>45199</v>
      </c>
      <c r="M2118" s="177">
        <f t="shared" si="91"/>
        <v>17.285714285714285</v>
      </c>
      <c r="N2118" s="178">
        <v>1</v>
      </c>
      <c r="O2118" s="382" t="s">
        <v>3860</v>
      </c>
      <c r="P2118" s="178">
        <f t="shared" ref="P2118:P2135" si="92">IF(B2118="ITRC",N2118,N2118/J2118)</f>
        <v>1</v>
      </c>
      <c r="Q2118" s="179" t="str" cm="1">
        <f t="array" aca="1" ref="Q2118" ca="1">IF(ISNUMBER(P2118),IF(P2118=100%,"CUMPLIDA",IF(AND(ISNUMBER(L2118),ISNUMBER(INDIRECT("FECHA_"&amp;$B2118,1))), IF(L2118&lt;=INDIRECT("FECHA_"&amp;$B2118,1),"INCUMPLIDA","PROCESO"), "VERIFICAR FECHA")),"SIN VALOR AVANCE")</f>
        <v>CUMPLIDA</v>
      </c>
    </row>
    <row r="2119" spans="1:17" ht="105">
      <c r="A2119" s="192" t="s">
        <v>1518</v>
      </c>
      <c r="B2119" s="173" t="s">
        <v>3295</v>
      </c>
      <c r="C2119" s="485"/>
      <c r="D2119" s="485"/>
      <c r="E2119" s="486"/>
      <c r="F2119" s="486"/>
      <c r="G2119" s="174" t="s">
        <v>3879</v>
      </c>
      <c r="H2119" s="382" t="s">
        <v>3880</v>
      </c>
      <c r="I2119" s="382" t="s">
        <v>3881</v>
      </c>
      <c r="J2119" s="181">
        <v>1</v>
      </c>
      <c r="K2119" s="176">
        <v>45170</v>
      </c>
      <c r="L2119" s="176">
        <v>45473</v>
      </c>
      <c r="M2119" s="177">
        <f t="shared" si="91"/>
        <v>43.285714285714285</v>
      </c>
      <c r="N2119" s="178">
        <v>1</v>
      </c>
      <c r="O2119" s="382" t="s">
        <v>3882</v>
      </c>
      <c r="P2119" s="178">
        <f t="shared" si="92"/>
        <v>1</v>
      </c>
      <c r="Q2119" s="179" t="str" cm="1">
        <f t="array" aca="1" ref="Q2119" ca="1">IF(ISNUMBER(P2119),IF(P2119=100%,"CUMPLIDA",IF(AND(ISNUMBER(L2119),ISNUMBER(INDIRECT("FECHA_"&amp;$B2119,1))), IF(L2119&lt;=INDIRECT("FECHA_"&amp;$B2119,1),"INCUMPLIDA","PROCESO"), "VERIFICAR FECHA")),"SIN VALOR AVANCE")</f>
        <v>CUMPLIDA</v>
      </c>
    </row>
    <row r="2120" spans="1:17" ht="105">
      <c r="A2120" s="192" t="s">
        <v>1518</v>
      </c>
      <c r="B2120" s="173" t="s">
        <v>3295</v>
      </c>
      <c r="C2120" s="485"/>
      <c r="D2120" s="485"/>
      <c r="E2120" s="486"/>
      <c r="F2120" s="486"/>
      <c r="G2120" s="174" t="s">
        <v>3883</v>
      </c>
      <c r="H2120" s="382" t="s">
        <v>3884</v>
      </c>
      <c r="I2120" s="382" t="s">
        <v>3885</v>
      </c>
      <c r="J2120" s="181">
        <v>5</v>
      </c>
      <c r="K2120" s="176">
        <v>45231</v>
      </c>
      <c r="L2120" s="176">
        <v>45626</v>
      </c>
      <c r="M2120" s="177">
        <f t="shared" si="91"/>
        <v>56.428571428571431</v>
      </c>
      <c r="N2120" s="178">
        <v>1</v>
      </c>
      <c r="O2120" s="382" t="s">
        <v>3860</v>
      </c>
      <c r="P2120" s="178">
        <f t="shared" si="92"/>
        <v>1</v>
      </c>
      <c r="Q2120" s="179" t="str" cm="1">
        <f t="array" aca="1" ref="Q2120" ca="1">IF(ISNUMBER(P2120),IF(P2120=100%,"CUMPLIDA",IF(AND(ISNUMBER(L2120),ISNUMBER(INDIRECT("FECHA_"&amp;$B2120,1))), IF(L2120&lt;=INDIRECT("FECHA_"&amp;$B2120,1),"INCUMPLIDA","PROCESO"), "VERIFICAR FECHA")),"SIN VALOR AVANCE")</f>
        <v>CUMPLIDA</v>
      </c>
    </row>
    <row r="2121" spans="1:17" ht="120" customHeight="1">
      <c r="A2121" s="192" t="s">
        <v>1518</v>
      </c>
      <c r="B2121" s="173" t="s">
        <v>3295</v>
      </c>
      <c r="C2121" s="485"/>
      <c r="D2121" s="485"/>
      <c r="E2121" s="486" t="s">
        <v>3886</v>
      </c>
      <c r="F2121" s="486"/>
      <c r="G2121" s="174" t="s">
        <v>3887</v>
      </c>
      <c r="H2121" s="382" t="s">
        <v>3888</v>
      </c>
      <c r="I2121" s="382" t="s">
        <v>3889</v>
      </c>
      <c r="J2121" s="181">
        <v>4</v>
      </c>
      <c r="K2121" s="176">
        <v>45474</v>
      </c>
      <c r="L2121" s="176">
        <v>45473</v>
      </c>
      <c r="M2121" s="177">
        <f t="shared" si="91"/>
        <v>-0.14285714285714285</v>
      </c>
      <c r="N2121" s="178">
        <v>1</v>
      </c>
      <c r="O2121" s="382" t="s">
        <v>3890</v>
      </c>
      <c r="P2121" s="178">
        <f t="shared" si="92"/>
        <v>1</v>
      </c>
      <c r="Q2121" s="179" t="str" cm="1">
        <f t="array" aca="1" ref="Q2121" ca="1">IF(ISNUMBER(P2121),IF(P2121=100%,"CUMPLIDA",IF(AND(ISNUMBER(L2121),ISNUMBER(INDIRECT("FECHA_"&amp;$B2121,1))), IF(L2121&lt;=INDIRECT("FECHA_"&amp;$B2121,1),"INCUMPLIDA","PROCESO"), "VERIFICAR FECHA")),"SIN VALOR AVANCE")</f>
        <v>CUMPLIDA</v>
      </c>
    </row>
    <row r="2122" spans="1:17" ht="75.75">
      <c r="A2122" s="192" t="s">
        <v>1518</v>
      </c>
      <c r="B2122" s="173" t="s">
        <v>3295</v>
      </c>
      <c r="C2122" s="485"/>
      <c r="D2122" s="485"/>
      <c r="E2122" s="486"/>
      <c r="F2122" s="486"/>
      <c r="G2122" s="174" t="s">
        <v>3891</v>
      </c>
      <c r="H2122" s="382" t="s">
        <v>3645</v>
      </c>
      <c r="I2122" s="382" t="s">
        <v>753</v>
      </c>
      <c r="J2122" s="181">
        <v>1</v>
      </c>
      <c r="K2122" s="176">
        <v>45231</v>
      </c>
      <c r="L2122" s="176">
        <v>45504</v>
      </c>
      <c r="M2122" s="177">
        <f t="shared" si="91"/>
        <v>39</v>
      </c>
      <c r="N2122" s="178">
        <v>1</v>
      </c>
      <c r="O2122" s="382" t="s">
        <v>3892</v>
      </c>
      <c r="P2122" s="178">
        <f t="shared" si="92"/>
        <v>1</v>
      </c>
      <c r="Q2122" s="179" t="str" cm="1">
        <f t="array" aca="1" ref="Q2122" ca="1">IF(ISNUMBER(P2122),IF(P2122=100%,"CUMPLIDA",IF(AND(ISNUMBER(L2122),ISNUMBER(INDIRECT("FECHA_"&amp;$B2122,1))), IF(L2122&lt;=INDIRECT("FECHA_"&amp;$B2122,1),"INCUMPLIDA","PROCESO"), "VERIFICAR FECHA")),"SIN VALOR AVANCE")</f>
        <v>CUMPLIDA</v>
      </c>
    </row>
    <row r="2123" spans="1:17" ht="30.75">
      <c r="A2123" s="192" t="s">
        <v>1518</v>
      </c>
      <c r="B2123" s="173" t="s">
        <v>3295</v>
      </c>
      <c r="C2123" s="485"/>
      <c r="D2123" s="485"/>
      <c r="E2123" s="486"/>
      <c r="F2123" s="486"/>
      <c r="G2123" s="174" t="s">
        <v>3893</v>
      </c>
      <c r="H2123" s="382" t="s">
        <v>801</v>
      </c>
      <c r="I2123" s="382" t="s">
        <v>761</v>
      </c>
      <c r="J2123" s="181">
        <v>1</v>
      </c>
      <c r="K2123" s="176">
        <v>45323</v>
      </c>
      <c r="L2123" s="186">
        <v>45747</v>
      </c>
      <c r="M2123" s="177">
        <f t="shared" si="91"/>
        <v>60.571428571428569</v>
      </c>
      <c r="N2123" s="178">
        <v>1</v>
      </c>
      <c r="O2123" s="382" t="s">
        <v>3894</v>
      </c>
      <c r="P2123" s="178">
        <f t="shared" si="92"/>
        <v>1</v>
      </c>
      <c r="Q2123" s="179" t="str" cm="1">
        <f t="array" aca="1" ref="Q2123" ca="1">IF(ISNUMBER(P2123),IF(P2123=100%,"CUMPLIDA",IF(AND(ISNUMBER(L2123),ISNUMBER(INDIRECT("FECHA_"&amp;$B2123,1))), IF(L2123&lt;=INDIRECT("FECHA_"&amp;$B2123,1),"INCUMPLIDA","PROCESO"), "VERIFICAR FECHA")),"SIN VALOR AVANCE")</f>
        <v>CUMPLIDA</v>
      </c>
    </row>
    <row r="2124" spans="1:17" ht="30.75">
      <c r="A2124" s="192" t="s">
        <v>1518</v>
      </c>
      <c r="B2124" s="173" t="s">
        <v>3295</v>
      </c>
      <c r="C2124" s="485"/>
      <c r="D2124" s="485"/>
      <c r="E2124" s="486"/>
      <c r="F2124" s="486"/>
      <c r="G2124" s="174" t="s">
        <v>3895</v>
      </c>
      <c r="H2124" s="382" t="s">
        <v>804</v>
      </c>
      <c r="I2124" s="382" t="s">
        <v>805</v>
      </c>
      <c r="J2124" s="181">
        <v>1</v>
      </c>
      <c r="K2124" s="176">
        <v>45323</v>
      </c>
      <c r="L2124" s="186">
        <v>45747</v>
      </c>
      <c r="M2124" s="177">
        <f t="shared" si="91"/>
        <v>60.571428571428569</v>
      </c>
      <c r="N2124" s="178">
        <v>1</v>
      </c>
      <c r="O2124" s="382" t="s">
        <v>3896</v>
      </c>
      <c r="P2124" s="178">
        <f t="shared" si="92"/>
        <v>1</v>
      </c>
      <c r="Q2124" s="179" t="str" cm="1">
        <f t="array" aca="1" ref="Q2124" ca="1">IF(ISNUMBER(P2124),IF(P2124=100%,"CUMPLIDA",IF(AND(ISNUMBER(L2124),ISNUMBER(INDIRECT("FECHA_"&amp;$B2124,1))), IF(L2124&lt;=INDIRECT("FECHA_"&amp;$B2124,1),"INCUMPLIDA","PROCESO"), "VERIFICAR FECHA")),"SIN VALOR AVANCE")</f>
        <v>CUMPLIDA</v>
      </c>
    </row>
    <row r="2125" spans="1:17" ht="45">
      <c r="A2125" s="192" t="s">
        <v>1518</v>
      </c>
      <c r="B2125" s="173" t="s">
        <v>3295</v>
      </c>
      <c r="C2125" s="485"/>
      <c r="D2125" s="485"/>
      <c r="E2125" s="486"/>
      <c r="F2125" s="486"/>
      <c r="G2125" s="174" t="s">
        <v>3897</v>
      </c>
      <c r="H2125" s="382" t="s">
        <v>767</v>
      </c>
      <c r="I2125" s="382" t="s">
        <v>768</v>
      </c>
      <c r="J2125" s="181">
        <v>1</v>
      </c>
      <c r="K2125" s="176">
        <v>45231</v>
      </c>
      <c r="L2125" s="186">
        <v>45747</v>
      </c>
      <c r="M2125" s="177">
        <f t="shared" si="91"/>
        <v>73.714285714285708</v>
      </c>
      <c r="N2125" s="178">
        <v>1</v>
      </c>
      <c r="O2125" s="382" t="s">
        <v>3896</v>
      </c>
      <c r="P2125" s="178">
        <f t="shared" si="92"/>
        <v>1</v>
      </c>
      <c r="Q2125" s="179" t="str" cm="1">
        <f t="array" aca="1" ref="Q2125" ca="1">IF(ISNUMBER(P2125),IF(P2125=100%,"CUMPLIDA",IF(AND(ISNUMBER(L2125),ISNUMBER(INDIRECT("FECHA_"&amp;$B2125,1))), IF(L2125&lt;=INDIRECT("FECHA_"&amp;$B2125,1),"INCUMPLIDA","PROCESO"), "VERIFICAR FECHA")),"SIN VALOR AVANCE")</f>
        <v>CUMPLIDA</v>
      </c>
    </row>
    <row r="2126" spans="1:17" ht="45">
      <c r="A2126" s="192" t="s">
        <v>1518</v>
      </c>
      <c r="B2126" s="173" t="s">
        <v>3295</v>
      </c>
      <c r="C2126" s="485"/>
      <c r="D2126" s="485"/>
      <c r="E2126" s="486"/>
      <c r="F2126" s="486"/>
      <c r="G2126" s="174" t="s">
        <v>3758</v>
      </c>
      <c r="H2126" s="382" t="s">
        <v>769</v>
      </c>
      <c r="I2126" s="382" t="s">
        <v>770</v>
      </c>
      <c r="J2126" s="181">
        <v>1</v>
      </c>
      <c r="K2126" s="176">
        <v>45323</v>
      </c>
      <c r="L2126" s="186">
        <v>45747</v>
      </c>
      <c r="M2126" s="177">
        <f t="shared" si="91"/>
        <v>60.571428571428569</v>
      </c>
      <c r="N2126" s="178">
        <v>1</v>
      </c>
      <c r="O2126" s="382" t="s">
        <v>3894</v>
      </c>
      <c r="P2126" s="178">
        <f t="shared" si="92"/>
        <v>1</v>
      </c>
      <c r="Q2126" s="179" t="str" cm="1">
        <f t="array" aca="1" ref="Q2126" ca="1">IF(ISNUMBER(P2126),IF(P2126=100%,"CUMPLIDA",IF(AND(ISNUMBER(L2126),ISNUMBER(INDIRECT("FECHA_"&amp;$B2126,1))), IF(L2126&lt;=INDIRECT("FECHA_"&amp;$B2126,1),"INCUMPLIDA","PROCESO"), "VERIFICAR FECHA")),"SIN VALOR AVANCE")</f>
        <v>CUMPLIDA</v>
      </c>
    </row>
    <row r="2127" spans="1:17" ht="30.75">
      <c r="A2127" s="192" t="s">
        <v>1518</v>
      </c>
      <c r="B2127" s="173" t="s">
        <v>3295</v>
      </c>
      <c r="C2127" s="485"/>
      <c r="D2127" s="485"/>
      <c r="E2127" s="486"/>
      <c r="F2127" s="486"/>
      <c r="G2127" s="174" t="s">
        <v>3759</v>
      </c>
      <c r="H2127" s="382" t="s">
        <v>371</v>
      </c>
      <c r="I2127" s="382" t="s">
        <v>771</v>
      </c>
      <c r="J2127" s="181">
        <v>1</v>
      </c>
      <c r="K2127" s="176">
        <v>45231</v>
      </c>
      <c r="L2127" s="186">
        <v>45747</v>
      </c>
      <c r="M2127" s="177">
        <f t="shared" si="91"/>
        <v>73.714285714285708</v>
      </c>
      <c r="N2127" s="178">
        <v>1</v>
      </c>
      <c r="O2127" s="382" t="s">
        <v>3898</v>
      </c>
      <c r="P2127" s="178">
        <f t="shared" si="92"/>
        <v>1</v>
      </c>
      <c r="Q2127" s="179" t="str" cm="1">
        <f t="array" aca="1" ref="Q2127" ca="1">IF(ISNUMBER(P2127),IF(P2127=100%,"CUMPLIDA",IF(AND(ISNUMBER(L2127),ISNUMBER(INDIRECT("FECHA_"&amp;$B2127,1))), IF(L2127&lt;=INDIRECT("FECHA_"&amp;$B2127,1),"INCUMPLIDA","PROCESO"), "VERIFICAR FECHA")),"SIN VALOR AVANCE")</f>
        <v>CUMPLIDA</v>
      </c>
    </row>
    <row r="2128" spans="1:17" ht="60.75">
      <c r="A2128" s="192" t="s">
        <v>1518</v>
      </c>
      <c r="B2128" s="173" t="s">
        <v>3295</v>
      </c>
      <c r="C2128" s="485"/>
      <c r="D2128" s="485"/>
      <c r="E2128" s="486"/>
      <c r="F2128" s="486"/>
      <c r="G2128" s="174" t="s">
        <v>3760</v>
      </c>
      <c r="H2128" s="382" t="s">
        <v>772</v>
      </c>
      <c r="I2128" s="382" t="s">
        <v>773</v>
      </c>
      <c r="J2128" s="181">
        <v>1</v>
      </c>
      <c r="K2128" s="176">
        <v>45231</v>
      </c>
      <c r="L2128" s="186">
        <v>45808</v>
      </c>
      <c r="M2128" s="177">
        <f t="shared" si="91"/>
        <v>82.428571428571431</v>
      </c>
      <c r="N2128" s="178">
        <v>1</v>
      </c>
      <c r="O2128" s="382" t="s">
        <v>3899</v>
      </c>
      <c r="P2128" s="178">
        <f t="shared" si="92"/>
        <v>1</v>
      </c>
      <c r="Q2128" s="179" t="str" cm="1">
        <f t="array" aca="1" ref="Q2128" ca="1">IF(ISNUMBER(P2128),IF(P2128=100%,"CUMPLIDA",IF(AND(ISNUMBER(L2128),ISNUMBER(INDIRECT("FECHA_"&amp;$B2128,1))), IF(L2128&lt;=INDIRECT("FECHA_"&amp;$B2128,1),"INCUMPLIDA","PROCESO"), "VERIFICAR FECHA")),"SIN VALOR AVANCE")</f>
        <v>CUMPLIDA</v>
      </c>
    </row>
    <row r="2129" spans="1:17" ht="30">
      <c r="A2129" s="192" t="s">
        <v>1518</v>
      </c>
      <c r="B2129" s="173" t="s">
        <v>3295</v>
      </c>
      <c r="C2129" s="485"/>
      <c r="D2129" s="485"/>
      <c r="E2129" s="486"/>
      <c r="F2129" s="486"/>
      <c r="G2129" s="174" t="s">
        <v>3900</v>
      </c>
      <c r="H2129" s="382" t="s">
        <v>775</v>
      </c>
      <c r="I2129" s="382" t="s">
        <v>776</v>
      </c>
      <c r="J2129" s="181">
        <v>2</v>
      </c>
      <c r="K2129" s="176">
        <v>45839</v>
      </c>
      <c r="L2129" s="176">
        <v>46660</v>
      </c>
      <c r="M2129" s="177">
        <f t="shared" si="91"/>
        <v>117.28571428571429</v>
      </c>
      <c r="N2129" s="178">
        <v>0</v>
      </c>
      <c r="O2129" s="382" t="s">
        <v>3901</v>
      </c>
      <c r="P2129" s="178">
        <f t="shared" si="92"/>
        <v>0</v>
      </c>
      <c r="Q2129" s="179" t="str" cm="1">
        <f t="array" aca="1" ref="Q2129" ca="1">IF(ISNUMBER(P2129),IF(P2129=100%,"CUMPLIDA",IF(AND(ISNUMBER(L2129),ISNUMBER(INDIRECT("FECHA_"&amp;$B2129,1))), IF(L2129&lt;=INDIRECT("FECHA_"&amp;$B2129,1),"INCUMPLIDA","PROCESO"), "VERIFICAR FECHA")),"SIN VALOR AVANCE")</f>
        <v>PROCESO</v>
      </c>
    </row>
    <row r="2130" spans="1:17" ht="45">
      <c r="A2130" s="192" t="s">
        <v>1518</v>
      </c>
      <c r="B2130" s="173" t="s">
        <v>3295</v>
      </c>
      <c r="C2130" s="485"/>
      <c r="D2130" s="485"/>
      <c r="E2130" s="486"/>
      <c r="F2130" s="486"/>
      <c r="G2130" s="174" t="s">
        <v>3902</v>
      </c>
      <c r="H2130" s="382" t="s">
        <v>779</v>
      </c>
      <c r="I2130" s="382" t="s">
        <v>780</v>
      </c>
      <c r="J2130" s="181">
        <v>1</v>
      </c>
      <c r="K2130" s="176">
        <v>45839</v>
      </c>
      <c r="L2130" s="176">
        <v>46660</v>
      </c>
      <c r="M2130" s="177">
        <f t="shared" si="91"/>
        <v>117.28571428571429</v>
      </c>
      <c r="N2130" s="178">
        <v>0</v>
      </c>
      <c r="O2130" s="382" t="s">
        <v>3894</v>
      </c>
      <c r="P2130" s="178">
        <f t="shared" si="92"/>
        <v>0</v>
      </c>
      <c r="Q2130" s="179" t="str" cm="1">
        <f t="array" aca="1" ref="Q2130" ca="1">IF(ISNUMBER(P2130),IF(P2130=100%,"CUMPLIDA",IF(AND(ISNUMBER(L2130),ISNUMBER(INDIRECT("FECHA_"&amp;$B2130,1))), IF(L2130&lt;=INDIRECT("FECHA_"&amp;$B2130,1),"INCUMPLIDA","PROCESO"), "VERIFICAR FECHA")),"SIN VALOR AVANCE")</f>
        <v>PROCESO</v>
      </c>
    </row>
    <row r="2131" spans="1:17" ht="135">
      <c r="A2131" s="192" t="s">
        <v>1518</v>
      </c>
      <c r="B2131" s="173" t="s">
        <v>3295</v>
      </c>
      <c r="C2131" s="485"/>
      <c r="D2131" s="485"/>
      <c r="E2131" s="486"/>
      <c r="F2131" s="486"/>
      <c r="G2131" s="174" t="s">
        <v>3903</v>
      </c>
      <c r="H2131" s="382" t="s">
        <v>782</v>
      </c>
      <c r="I2131" s="382" t="s">
        <v>813</v>
      </c>
      <c r="J2131" s="181">
        <v>2</v>
      </c>
      <c r="K2131" s="176">
        <v>45839</v>
      </c>
      <c r="L2131" s="176">
        <v>46660</v>
      </c>
      <c r="M2131" s="177">
        <f t="shared" si="91"/>
        <v>117.28571428571429</v>
      </c>
      <c r="N2131" s="178">
        <v>0</v>
      </c>
      <c r="O2131" s="382" t="s">
        <v>3899</v>
      </c>
      <c r="P2131" s="178">
        <f t="shared" si="92"/>
        <v>0</v>
      </c>
      <c r="Q2131" s="179" t="str" cm="1">
        <f t="array" aca="1" ref="Q2131" ca="1">IF(ISNUMBER(P2131),IF(P2131=100%,"CUMPLIDA",IF(AND(ISNUMBER(L2131),ISNUMBER(INDIRECT("FECHA_"&amp;$B2131,1))), IF(L2131&lt;=INDIRECT("FECHA_"&amp;$B2131,1),"INCUMPLIDA","PROCESO"), "VERIFICAR FECHA")),"SIN VALOR AVANCE")</f>
        <v>PROCESO</v>
      </c>
    </row>
    <row r="2132" spans="1:17" ht="75.75">
      <c r="A2132" s="192" t="s">
        <v>1518</v>
      </c>
      <c r="B2132" s="173" t="s">
        <v>3295</v>
      </c>
      <c r="C2132" s="485"/>
      <c r="D2132" s="485"/>
      <c r="E2132" s="486"/>
      <c r="F2132" s="486"/>
      <c r="G2132" s="174" t="s">
        <v>3891</v>
      </c>
      <c r="H2132" s="382" t="s">
        <v>3645</v>
      </c>
      <c r="I2132" s="382" t="s">
        <v>753</v>
      </c>
      <c r="J2132" s="181">
        <v>1</v>
      </c>
      <c r="K2132" s="176">
        <v>45231</v>
      </c>
      <c r="L2132" s="176">
        <v>45504</v>
      </c>
      <c r="M2132" s="177">
        <f t="shared" si="91"/>
        <v>39</v>
      </c>
      <c r="N2132" s="178">
        <v>1</v>
      </c>
      <c r="O2132" s="382" t="s">
        <v>3892</v>
      </c>
      <c r="P2132" s="178">
        <f t="shared" si="92"/>
        <v>1</v>
      </c>
      <c r="Q2132" s="179" t="str" cm="1">
        <f t="array" aca="1" ref="Q2132" ca="1">IF(ISNUMBER(P2132),IF(P2132=100%,"CUMPLIDA",IF(AND(ISNUMBER(L2132),ISNUMBER(INDIRECT("FECHA_"&amp;$B2132,1))), IF(L2132&lt;=INDIRECT("FECHA_"&amp;$B2132,1),"INCUMPLIDA","PROCESO"), "VERIFICAR FECHA")),"SIN VALOR AVANCE")</f>
        <v>CUMPLIDA</v>
      </c>
    </row>
    <row r="2133" spans="1:17" ht="30.75">
      <c r="A2133" s="192" t="s">
        <v>1518</v>
      </c>
      <c r="B2133" s="173" t="s">
        <v>3295</v>
      </c>
      <c r="C2133" s="485"/>
      <c r="D2133" s="485"/>
      <c r="E2133" s="486"/>
      <c r="F2133" s="486"/>
      <c r="G2133" s="174" t="s">
        <v>3893</v>
      </c>
      <c r="H2133" s="382" t="s">
        <v>801</v>
      </c>
      <c r="I2133" s="382" t="s">
        <v>761</v>
      </c>
      <c r="J2133" s="181">
        <v>1</v>
      </c>
      <c r="K2133" s="176">
        <v>45323</v>
      </c>
      <c r="L2133" s="176">
        <v>45747</v>
      </c>
      <c r="M2133" s="177">
        <f t="shared" si="91"/>
        <v>60.571428571428569</v>
      </c>
      <c r="N2133" s="178">
        <v>1</v>
      </c>
      <c r="O2133" s="382" t="s">
        <v>3894</v>
      </c>
      <c r="P2133" s="178">
        <f t="shared" si="92"/>
        <v>1</v>
      </c>
      <c r="Q2133" s="179" t="str" cm="1">
        <f t="array" aca="1" ref="Q2133" ca="1">IF(ISNUMBER(P2133),IF(P2133=100%,"CUMPLIDA",IF(AND(ISNUMBER(L2133),ISNUMBER(INDIRECT("FECHA_"&amp;$B2133,1))), IF(L2133&lt;=INDIRECT("FECHA_"&amp;$B2133,1),"INCUMPLIDA","PROCESO"), "VERIFICAR FECHA")),"SIN VALOR AVANCE")</f>
        <v>CUMPLIDA</v>
      </c>
    </row>
    <row r="2134" spans="1:17" ht="30.75">
      <c r="A2134" s="192" t="s">
        <v>1518</v>
      </c>
      <c r="B2134" s="173" t="s">
        <v>3295</v>
      </c>
      <c r="C2134" s="485"/>
      <c r="D2134" s="485"/>
      <c r="E2134" s="486"/>
      <c r="F2134" s="486"/>
      <c r="G2134" s="174" t="s">
        <v>3895</v>
      </c>
      <c r="H2134" s="382" t="s">
        <v>804</v>
      </c>
      <c r="I2134" s="382" t="s">
        <v>805</v>
      </c>
      <c r="J2134" s="181">
        <v>1</v>
      </c>
      <c r="K2134" s="176">
        <v>45323</v>
      </c>
      <c r="L2134" s="176">
        <v>45747</v>
      </c>
      <c r="M2134" s="177">
        <f t="shared" si="91"/>
        <v>60.571428571428569</v>
      </c>
      <c r="N2134" s="178">
        <v>1</v>
      </c>
      <c r="O2134" s="382" t="s">
        <v>3896</v>
      </c>
      <c r="P2134" s="178">
        <f t="shared" si="92"/>
        <v>1</v>
      </c>
      <c r="Q2134" s="179" t="str" cm="1">
        <f t="array" aca="1" ref="Q2134" ca="1">IF(ISNUMBER(P2134),IF(P2134=100%,"CUMPLIDA",IF(AND(ISNUMBER(L2134),ISNUMBER(INDIRECT("FECHA_"&amp;$B2134,1))), IF(L2134&lt;=INDIRECT("FECHA_"&amp;$B2134,1),"INCUMPLIDA","PROCESO"), "VERIFICAR FECHA")),"SIN VALOR AVANCE")</f>
        <v>CUMPLIDA</v>
      </c>
    </row>
    <row r="2135" spans="1:17" ht="45">
      <c r="A2135" s="192" t="s">
        <v>1518</v>
      </c>
      <c r="B2135" s="173" t="s">
        <v>3295</v>
      </c>
      <c r="C2135" s="485"/>
      <c r="D2135" s="485"/>
      <c r="E2135" s="486"/>
      <c r="F2135" s="486"/>
      <c r="G2135" s="174" t="s">
        <v>3897</v>
      </c>
      <c r="H2135" s="382" t="s">
        <v>767</v>
      </c>
      <c r="I2135" s="382" t="s">
        <v>768</v>
      </c>
      <c r="J2135" s="181">
        <v>1</v>
      </c>
      <c r="K2135" s="176">
        <v>45231</v>
      </c>
      <c r="L2135" s="176">
        <v>45747</v>
      </c>
      <c r="M2135" s="177">
        <f t="shared" si="91"/>
        <v>73.714285714285708</v>
      </c>
      <c r="N2135" s="178">
        <v>1</v>
      </c>
      <c r="O2135" s="382" t="s">
        <v>3896</v>
      </c>
      <c r="P2135" s="178">
        <f t="shared" si="92"/>
        <v>1</v>
      </c>
      <c r="Q2135" s="179" t="str" cm="1">
        <f t="array" aca="1" ref="Q2135" ca="1">IF(ISNUMBER(P2135),IF(P2135=100%,"CUMPLIDA",IF(AND(ISNUMBER(L2135),ISNUMBER(INDIRECT("FECHA_"&amp;$B2135,1))), IF(L2135&lt;=INDIRECT("FECHA_"&amp;$B2135,1),"INCUMPLIDA","PROCESO"), "VERIFICAR FECHA")),"SIN VALOR AVANCE")</f>
        <v>CUMPLIDA</v>
      </c>
    </row>
    <row r="2136" spans="1:17" ht="45">
      <c r="A2136" s="192" t="s">
        <v>1518</v>
      </c>
      <c r="B2136" s="173" t="s">
        <v>3295</v>
      </c>
      <c r="C2136" s="485"/>
      <c r="D2136" s="485"/>
      <c r="E2136" s="486"/>
      <c r="F2136" s="486"/>
      <c r="G2136" s="174" t="s">
        <v>3758</v>
      </c>
      <c r="H2136" s="382" t="s">
        <v>769</v>
      </c>
      <c r="I2136" s="382" t="s">
        <v>770</v>
      </c>
      <c r="J2136" s="181">
        <v>1</v>
      </c>
      <c r="K2136" s="176">
        <v>45323</v>
      </c>
      <c r="L2136" s="176">
        <v>45747</v>
      </c>
      <c r="M2136" s="177">
        <f t="shared" si="91"/>
        <v>60.571428571428569</v>
      </c>
      <c r="N2136" s="178">
        <v>1</v>
      </c>
      <c r="O2136" s="382" t="s">
        <v>3904</v>
      </c>
      <c r="P2136" s="178">
        <v>1</v>
      </c>
      <c r="Q2136" s="179" t="str" cm="1">
        <f t="array" aca="1" ref="Q2136" ca="1">IF(ISNUMBER(P2136),IF(P2136=100%,"CUMPLIDA",IF(AND(ISNUMBER(L2136),ISNUMBER(INDIRECT("FECHA_"&amp;$B2136,1))), IF(L2136&lt;=INDIRECT("FECHA_"&amp;$B2136,1),"INCUMPLIDA","PROCESO"), "VERIFICAR FECHA")),"SIN VALOR AVANCE")</f>
        <v>CUMPLIDA</v>
      </c>
    </row>
    <row r="2137" spans="1:17" ht="30.75">
      <c r="A2137" s="192" t="s">
        <v>1518</v>
      </c>
      <c r="B2137" s="173" t="s">
        <v>3295</v>
      </c>
      <c r="C2137" s="485"/>
      <c r="D2137" s="485"/>
      <c r="E2137" s="486"/>
      <c r="F2137" s="486"/>
      <c r="G2137" s="174" t="s">
        <v>3759</v>
      </c>
      <c r="H2137" s="382" t="s">
        <v>371</v>
      </c>
      <c r="I2137" s="382" t="s">
        <v>771</v>
      </c>
      <c r="J2137" s="181">
        <v>1</v>
      </c>
      <c r="K2137" s="176">
        <v>45231</v>
      </c>
      <c r="L2137" s="176">
        <v>45747</v>
      </c>
      <c r="M2137" s="177">
        <f t="shared" si="91"/>
        <v>73.714285714285708</v>
      </c>
      <c r="N2137" s="178">
        <v>1</v>
      </c>
      <c r="O2137" s="382" t="s">
        <v>3896</v>
      </c>
      <c r="P2137" s="178">
        <v>1</v>
      </c>
      <c r="Q2137" s="179" t="str" cm="1">
        <f t="array" aca="1" ref="Q2137" ca="1">IF(ISNUMBER(P2137),IF(P2137=100%,"CUMPLIDA",IF(AND(ISNUMBER(L2137),ISNUMBER(INDIRECT("FECHA_"&amp;$B2137,1))), IF(L2137&lt;=INDIRECT("FECHA_"&amp;$B2137,1),"INCUMPLIDA","PROCESO"), "VERIFICAR FECHA")),"SIN VALOR AVANCE")</f>
        <v>CUMPLIDA</v>
      </c>
    </row>
    <row r="2138" spans="1:17" ht="60.75">
      <c r="A2138" s="192" t="s">
        <v>1518</v>
      </c>
      <c r="B2138" s="173" t="s">
        <v>3295</v>
      </c>
      <c r="C2138" s="485"/>
      <c r="D2138" s="485"/>
      <c r="E2138" s="486"/>
      <c r="F2138" s="486"/>
      <c r="G2138" s="174" t="s">
        <v>3760</v>
      </c>
      <c r="H2138" s="382" t="s">
        <v>772</v>
      </c>
      <c r="I2138" s="382" t="s">
        <v>773</v>
      </c>
      <c r="J2138" s="181">
        <v>1</v>
      </c>
      <c r="K2138" s="176">
        <v>45231</v>
      </c>
      <c r="L2138" s="176">
        <v>45808</v>
      </c>
      <c r="M2138" s="177">
        <f t="shared" si="91"/>
        <v>82.428571428571431</v>
      </c>
      <c r="N2138" s="178">
        <v>1</v>
      </c>
      <c r="O2138" s="382" t="s">
        <v>3905</v>
      </c>
      <c r="P2138" s="178">
        <f t="shared" ref="P2138:P2156" si="93">IF(B2138="ITRC",N2138,N2138/J2138)</f>
        <v>1</v>
      </c>
      <c r="Q2138" s="179" t="str" cm="1">
        <f t="array" aca="1" ref="Q2138" ca="1">IF(ISNUMBER(P2138),IF(P2138=100%,"CUMPLIDA",IF(AND(ISNUMBER(L2138),ISNUMBER(INDIRECT("FECHA_"&amp;$B2138,1))), IF(L2138&lt;=INDIRECT("FECHA_"&amp;$B2138,1),"INCUMPLIDA","PROCESO"), "VERIFICAR FECHA")),"SIN VALOR AVANCE")</f>
        <v>CUMPLIDA</v>
      </c>
    </row>
    <row r="2139" spans="1:17" ht="30.75">
      <c r="A2139" s="192" t="s">
        <v>1518</v>
      </c>
      <c r="B2139" s="173" t="s">
        <v>3295</v>
      </c>
      <c r="C2139" s="485"/>
      <c r="D2139" s="485"/>
      <c r="E2139" s="486"/>
      <c r="F2139" s="486"/>
      <c r="G2139" s="174" t="s">
        <v>3900</v>
      </c>
      <c r="H2139" s="382" t="s">
        <v>775</v>
      </c>
      <c r="I2139" s="382" t="s">
        <v>776</v>
      </c>
      <c r="J2139" s="181">
        <v>2</v>
      </c>
      <c r="K2139" s="176">
        <v>45839</v>
      </c>
      <c r="L2139" s="176">
        <v>46660</v>
      </c>
      <c r="M2139" s="177">
        <f t="shared" si="91"/>
        <v>117.28571428571429</v>
      </c>
      <c r="N2139" s="178">
        <v>0</v>
      </c>
      <c r="O2139" s="382" t="s">
        <v>3896</v>
      </c>
      <c r="P2139" s="178">
        <f t="shared" si="93"/>
        <v>0</v>
      </c>
      <c r="Q2139" s="179" t="str" cm="1">
        <f t="array" aca="1" ref="Q2139" ca="1">IF(ISNUMBER(P2139),IF(P2139=100%,"CUMPLIDA",IF(AND(ISNUMBER(L2139),ISNUMBER(INDIRECT("FECHA_"&amp;$B2139,1))), IF(L2139&lt;=INDIRECT("FECHA_"&amp;$B2139,1),"INCUMPLIDA","PROCESO"), "VERIFICAR FECHA")),"SIN VALOR AVANCE")</f>
        <v>PROCESO</v>
      </c>
    </row>
    <row r="2140" spans="1:17" ht="45">
      <c r="A2140" s="192" t="s">
        <v>1518</v>
      </c>
      <c r="B2140" s="173" t="s">
        <v>3295</v>
      </c>
      <c r="C2140" s="485"/>
      <c r="D2140" s="485"/>
      <c r="E2140" s="486"/>
      <c r="F2140" s="486"/>
      <c r="G2140" s="174" t="s">
        <v>3902</v>
      </c>
      <c r="H2140" s="382" t="s">
        <v>779</v>
      </c>
      <c r="I2140" s="382" t="s">
        <v>780</v>
      </c>
      <c r="J2140" s="181">
        <v>1</v>
      </c>
      <c r="K2140" s="176">
        <v>45839</v>
      </c>
      <c r="L2140" s="176">
        <v>46660</v>
      </c>
      <c r="M2140" s="177">
        <f t="shared" si="91"/>
        <v>117.28571428571429</v>
      </c>
      <c r="N2140" s="178">
        <v>0</v>
      </c>
      <c r="O2140" s="382" t="s">
        <v>3904</v>
      </c>
      <c r="P2140" s="178">
        <f t="shared" si="93"/>
        <v>0</v>
      </c>
      <c r="Q2140" s="179" t="str" cm="1">
        <f t="array" aca="1" ref="Q2140" ca="1">IF(ISNUMBER(P2140),IF(P2140=100%,"CUMPLIDA",IF(AND(ISNUMBER(L2140),ISNUMBER(INDIRECT("FECHA_"&amp;$B2140,1))), IF(L2140&lt;=INDIRECT("FECHA_"&amp;$B2140,1),"INCUMPLIDA","PROCESO"), "VERIFICAR FECHA")),"SIN VALOR AVANCE")</f>
        <v>PROCESO</v>
      </c>
    </row>
    <row r="2141" spans="1:17" ht="135">
      <c r="A2141" s="192" t="s">
        <v>1518</v>
      </c>
      <c r="B2141" s="173" t="s">
        <v>3295</v>
      </c>
      <c r="C2141" s="485"/>
      <c r="D2141" s="485"/>
      <c r="E2141" s="486"/>
      <c r="F2141" s="486"/>
      <c r="G2141" s="174" t="s">
        <v>3903</v>
      </c>
      <c r="H2141" s="382" t="s">
        <v>782</v>
      </c>
      <c r="I2141" s="382" t="s">
        <v>813</v>
      </c>
      <c r="J2141" s="181">
        <v>2</v>
      </c>
      <c r="K2141" s="176">
        <v>45839</v>
      </c>
      <c r="L2141" s="176">
        <v>46660</v>
      </c>
      <c r="M2141" s="177">
        <f t="shared" si="91"/>
        <v>117.28571428571429</v>
      </c>
      <c r="N2141" s="178">
        <v>0</v>
      </c>
      <c r="O2141" s="382" t="s">
        <v>3905</v>
      </c>
      <c r="P2141" s="178">
        <f t="shared" si="93"/>
        <v>0</v>
      </c>
      <c r="Q2141" s="179" t="str" cm="1">
        <f t="array" aca="1" ref="Q2141" ca="1">IF(ISNUMBER(P2141),IF(P2141=100%,"CUMPLIDA",IF(AND(ISNUMBER(L2141),ISNUMBER(INDIRECT("FECHA_"&amp;$B2141,1))), IF(L2141&lt;=INDIRECT("FECHA_"&amp;$B2141,1),"INCUMPLIDA","PROCESO"), "VERIFICAR FECHA")),"SIN VALOR AVANCE")</f>
        <v>PROCESO</v>
      </c>
    </row>
    <row r="2142" spans="1:17" ht="105">
      <c r="A2142" s="192" t="s">
        <v>1518</v>
      </c>
      <c r="B2142" s="173" t="s">
        <v>3295</v>
      </c>
      <c r="C2142" s="485"/>
      <c r="D2142" s="485"/>
      <c r="E2142" s="486" t="s">
        <v>3906</v>
      </c>
      <c r="F2142" s="486"/>
      <c r="G2142" s="174" t="s">
        <v>3907</v>
      </c>
      <c r="H2142" s="382" t="s">
        <v>3908</v>
      </c>
      <c r="I2142" s="382" t="s">
        <v>3909</v>
      </c>
      <c r="J2142" s="181">
        <v>2</v>
      </c>
      <c r="K2142" s="176">
        <v>45108</v>
      </c>
      <c r="L2142" s="176">
        <v>45169</v>
      </c>
      <c r="M2142" s="177">
        <f t="shared" si="91"/>
        <v>8.7142857142857135</v>
      </c>
      <c r="N2142" s="178">
        <v>1</v>
      </c>
      <c r="O2142" s="382" t="s">
        <v>3910</v>
      </c>
      <c r="P2142" s="178">
        <f t="shared" si="93"/>
        <v>1</v>
      </c>
      <c r="Q2142" s="179" t="str" cm="1">
        <f t="array" aca="1" ref="Q2142" ca="1">IF(ISNUMBER(P2142),IF(P2142=100%,"CUMPLIDA",IF(AND(ISNUMBER(L2142),ISNUMBER(INDIRECT("FECHA_"&amp;$B2142,1))), IF(L2142&lt;=INDIRECT("FECHA_"&amp;$B2142,1),"INCUMPLIDA","PROCESO"), "VERIFICAR FECHA")),"SIN VALOR AVANCE")</f>
        <v>CUMPLIDA</v>
      </c>
    </row>
    <row r="2143" spans="1:17" ht="90">
      <c r="A2143" s="192" t="s">
        <v>1518</v>
      </c>
      <c r="B2143" s="173" t="s">
        <v>3295</v>
      </c>
      <c r="C2143" s="485"/>
      <c r="D2143" s="485"/>
      <c r="E2143" s="486"/>
      <c r="F2143" s="486"/>
      <c r="G2143" s="174" t="s">
        <v>3911</v>
      </c>
      <c r="H2143" s="382" t="s">
        <v>3912</v>
      </c>
      <c r="I2143" s="382" t="s">
        <v>3913</v>
      </c>
      <c r="J2143" s="181">
        <v>2</v>
      </c>
      <c r="K2143" s="176">
        <v>45170</v>
      </c>
      <c r="L2143" s="176">
        <v>45291</v>
      </c>
      <c r="M2143" s="177">
        <f t="shared" si="91"/>
        <v>17.285714285714285</v>
      </c>
      <c r="N2143" s="178">
        <v>1</v>
      </c>
      <c r="O2143" s="382" t="s">
        <v>3910</v>
      </c>
      <c r="P2143" s="178">
        <f t="shared" si="93"/>
        <v>1</v>
      </c>
      <c r="Q2143" s="179" t="str" cm="1">
        <f t="array" aca="1" ref="Q2143" ca="1">IF(ISNUMBER(P2143),IF(P2143=100%,"CUMPLIDA",IF(AND(ISNUMBER(L2143),ISNUMBER(INDIRECT("FECHA_"&amp;$B2143,1))), IF(L2143&lt;=INDIRECT("FECHA_"&amp;$B2143,1),"INCUMPLIDA","PROCESO"), "VERIFICAR FECHA")),"SIN VALOR AVANCE")</f>
        <v>CUMPLIDA</v>
      </c>
    </row>
    <row r="2144" spans="1:17" ht="60.75">
      <c r="A2144" s="192" t="s">
        <v>1518</v>
      </c>
      <c r="B2144" s="173" t="s">
        <v>3295</v>
      </c>
      <c r="C2144" s="485"/>
      <c r="D2144" s="485"/>
      <c r="E2144" s="486"/>
      <c r="F2144" s="486"/>
      <c r="G2144" s="174" t="s">
        <v>3891</v>
      </c>
      <c r="H2144" s="382" t="s">
        <v>3645</v>
      </c>
      <c r="I2144" s="382" t="s">
        <v>753</v>
      </c>
      <c r="J2144" s="181">
        <v>1</v>
      </c>
      <c r="K2144" s="176">
        <v>45231</v>
      </c>
      <c r="L2144" s="176">
        <v>45504</v>
      </c>
      <c r="M2144" s="177">
        <f t="shared" si="91"/>
        <v>39</v>
      </c>
      <c r="N2144" s="178">
        <v>1</v>
      </c>
      <c r="O2144" s="382" t="s">
        <v>3914</v>
      </c>
      <c r="P2144" s="178">
        <f t="shared" si="93"/>
        <v>1</v>
      </c>
      <c r="Q2144" s="179" t="str" cm="1">
        <f t="array" aca="1" ref="Q2144" ca="1">IF(ISNUMBER(P2144),IF(P2144=100%,"CUMPLIDA",IF(AND(ISNUMBER(L2144),ISNUMBER(INDIRECT("FECHA_"&amp;$B2144,1))), IF(L2144&lt;=INDIRECT("FECHA_"&amp;$B2144,1),"INCUMPLIDA","PROCESO"), "VERIFICAR FECHA")),"SIN VALOR AVANCE")</f>
        <v>CUMPLIDA</v>
      </c>
    </row>
    <row r="2145" spans="1:17" ht="30.75">
      <c r="A2145" s="192" t="s">
        <v>1518</v>
      </c>
      <c r="B2145" s="173" t="s">
        <v>3295</v>
      </c>
      <c r="C2145" s="485"/>
      <c r="D2145" s="485"/>
      <c r="E2145" s="486"/>
      <c r="F2145" s="486"/>
      <c r="G2145" s="174" t="s">
        <v>3893</v>
      </c>
      <c r="H2145" s="382" t="s">
        <v>801</v>
      </c>
      <c r="I2145" s="382" t="s">
        <v>761</v>
      </c>
      <c r="J2145" s="181">
        <v>1</v>
      </c>
      <c r="K2145" s="176">
        <v>45323</v>
      </c>
      <c r="L2145" s="176">
        <v>45747</v>
      </c>
      <c r="M2145" s="177">
        <f t="shared" si="91"/>
        <v>60.571428571428569</v>
      </c>
      <c r="N2145" s="178">
        <v>1</v>
      </c>
      <c r="O2145" s="382" t="s">
        <v>3894</v>
      </c>
      <c r="P2145" s="178">
        <f t="shared" si="93"/>
        <v>1</v>
      </c>
      <c r="Q2145" s="179" t="str" cm="1">
        <f t="array" aca="1" ref="Q2145" ca="1">IF(ISNUMBER(P2145),IF(P2145=100%,"CUMPLIDA",IF(AND(ISNUMBER(L2145),ISNUMBER(INDIRECT("FECHA_"&amp;$B2145,1))), IF(L2145&lt;=INDIRECT("FECHA_"&amp;$B2145,1),"INCUMPLIDA","PROCESO"), "VERIFICAR FECHA")),"SIN VALOR AVANCE")</f>
        <v>CUMPLIDA</v>
      </c>
    </row>
    <row r="2146" spans="1:17" ht="30.75">
      <c r="A2146" s="192" t="s">
        <v>1518</v>
      </c>
      <c r="B2146" s="173" t="s">
        <v>3295</v>
      </c>
      <c r="C2146" s="485"/>
      <c r="D2146" s="485"/>
      <c r="E2146" s="486"/>
      <c r="F2146" s="486"/>
      <c r="G2146" s="174" t="s">
        <v>3895</v>
      </c>
      <c r="H2146" s="382" t="s">
        <v>804</v>
      </c>
      <c r="I2146" s="382" t="s">
        <v>805</v>
      </c>
      <c r="J2146" s="181">
        <v>1</v>
      </c>
      <c r="K2146" s="176">
        <v>45323</v>
      </c>
      <c r="L2146" s="176">
        <v>45747</v>
      </c>
      <c r="M2146" s="177">
        <f t="shared" si="91"/>
        <v>60.571428571428569</v>
      </c>
      <c r="N2146" s="178">
        <v>1</v>
      </c>
      <c r="O2146" s="382" t="s">
        <v>3896</v>
      </c>
      <c r="P2146" s="178">
        <f t="shared" si="93"/>
        <v>1</v>
      </c>
      <c r="Q2146" s="179" t="str" cm="1">
        <f t="array" aca="1" ref="Q2146" ca="1">IF(ISNUMBER(P2146),IF(P2146=100%,"CUMPLIDA",IF(AND(ISNUMBER(L2146),ISNUMBER(INDIRECT("FECHA_"&amp;$B2146,1))), IF(L2146&lt;=INDIRECT("FECHA_"&amp;$B2146,1),"INCUMPLIDA","PROCESO"), "VERIFICAR FECHA")),"SIN VALOR AVANCE")</f>
        <v>CUMPLIDA</v>
      </c>
    </row>
    <row r="2147" spans="1:17" ht="45">
      <c r="A2147" s="192" t="s">
        <v>1518</v>
      </c>
      <c r="B2147" s="173" t="s">
        <v>3295</v>
      </c>
      <c r="C2147" s="485"/>
      <c r="D2147" s="485"/>
      <c r="E2147" s="486"/>
      <c r="F2147" s="486"/>
      <c r="G2147" s="174" t="s">
        <v>3897</v>
      </c>
      <c r="H2147" s="382" t="s">
        <v>767</v>
      </c>
      <c r="I2147" s="382" t="s">
        <v>768</v>
      </c>
      <c r="J2147" s="181">
        <v>1</v>
      </c>
      <c r="K2147" s="176">
        <v>45231</v>
      </c>
      <c r="L2147" s="176">
        <v>45747</v>
      </c>
      <c r="M2147" s="177">
        <f t="shared" si="91"/>
        <v>73.714285714285708</v>
      </c>
      <c r="N2147" s="178">
        <v>1</v>
      </c>
      <c r="O2147" s="382" t="s">
        <v>3896</v>
      </c>
      <c r="P2147" s="178">
        <f t="shared" si="93"/>
        <v>1</v>
      </c>
      <c r="Q2147" s="179" t="str" cm="1">
        <f t="array" aca="1" ref="Q2147" ca="1">IF(ISNUMBER(P2147),IF(P2147=100%,"CUMPLIDA",IF(AND(ISNUMBER(L2147),ISNUMBER(INDIRECT("FECHA_"&amp;$B2147,1))), IF(L2147&lt;=INDIRECT("FECHA_"&amp;$B2147,1),"INCUMPLIDA","PROCESO"), "VERIFICAR FECHA")),"SIN VALOR AVANCE")</f>
        <v>CUMPLIDA</v>
      </c>
    </row>
    <row r="2148" spans="1:17" ht="45">
      <c r="A2148" s="192" t="s">
        <v>1518</v>
      </c>
      <c r="B2148" s="173" t="s">
        <v>3295</v>
      </c>
      <c r="C2148" s="485"/>
      <c r="D2148" s="485"/>
      <c r="E2148" s="486"/>
      <c r="F2148" s="486"/>
      <c r="G2148" s="174" t="s">
        <v>3758</v>
      </c>
      <c r="H2148" s="382" t="s">
        <v>769</v>
      </c>
      <c r="I2148" s="382" t="s">
        <v>770</v>
      </c>
      <c r="J2148" s="181">
        <v>1</v>
      </c>
      <c r="K2148" s="176">
        <v>45323</v>
      </c>
      <c r="L2148" s="176">
        <v>45747</v>
      </c>
      <c r="M2148" s="177">
        <f t="shared" si="91"/>
        <v>60.571428571428569</v>
      </c>
      <c r="N2148" s="178">
        <v>1</v>
      </c>
      <c r="O2148" s="382" t="s">
        <v>3894</v>
      </c>
      <c r="P2148" s="178">
        <f t="shared" si="93"/>
        <v>1</v>
      </c>
      <c r="Q2148" s="179" t="str" cm="1">
        <f t="array" aca="1" ref="Q2148" ca="1">IF(ISNUMBER(P2148),IF(P2148=100%,"CUMPLIDA",IF(AND(ISNUMBER(L2148),ISNUMBER(INDIRECT("FECHA_"&amp;$B2148,1))), IF(L2148&lt;=INDIRECT("FECHA_"&amp;$B2148,1),"INCUMPLIDA","PROCESO"), "VERIFICAR FECHA")),"SIN VALOR AVANCE")</f>
        <v>CUMPLIDA</v>
      </c>
    </row>
    <row r="2149" spans="1:17" ht="30.75">
      <c r="A2149" s="192" t="s">
        <v>1518</v>
      </c>
      <c r="B2149" s="173" t="s">
        <v>3295</v>
      </c>
      <c r="C2149" s="485"/>
      <c r="D2149" s="485"/>
      <c r="E2149" s="486"/>
      <c r="F2149" s="486"/>
      <c r="G2149" s="174" t="s">
        <v>3759</v>
      </c>
      <c r="H2149" s="382" t="s">
        <v>371</v>
      </c>
      <c r="I2149" s="382" t="s">
        <v>771</v>
      </c>
      <c r="J2149" s="181">
        <v>1</v>
      </c>
      <c r="K2149" s="176">
        <v>45231</v>
      </c>
      <c r="L2149" s="176">
        <v>45747</v>
      </c>
      <c r="M2149" s="177">
        <f t="shared" si="91"/>
        <v>73.714285714285708</v>
      </c>
      <c r="N2149" s="178">
        <v>1</v>
      </c>
      <c r="O2149" s="382" t="s">
        <v>3896</v>
      </c>
      <c r="P2149" s="178">
        <f t="shared" si="93"/>
        <v>1</v>
      </c>
      <c r="Q2149" s="179" t="str" cm="1">
        <f t="array" aca="1" ref="Q2149" ca="1">IF(ISNUMBER(P2149),IF(P2149=100%,"CUMPLIDA",IF(AND(ISNUMBER(L2149),ISNUMBER(INDIRECT("FECHA_"&amp;$B2149,1))), IF(L2149&lt;=INDIRECT("FECHA_"&amp;$B2149,1),"INCUMPLIDA","PROCESO"), "VERIFICAR FECHA")),"SIN VALOR AVANCE")</f>
        <v>CUMPLIDA</v>
      </c>
    </row>
    <row r="2150" spans="1:17" ht="60.75">
      <c r="A2150" s="192" t="s">
        <v>1518</v>
      </c>
      <c r="B2150" s="173" t="s">
        <v>3295</v>
      </c>
      <c r="C2150" s="485"/>
      <c r="D2150" s="485"/>
      <c r="E2150" s="486"/>
      <c r="F2150" s="486"/>
      <c r="G2150" s="174" t="s">
        <v>3760</v>
      </c>
      <c r="H2150" s="382" t="s">
        <v>772</v>
      </c>
      <c r="I2150" s="382" t="s">
        <v>773</v>
      </c>
      <c r="J2150" s="181">
        <v>1</v>
      </c>
      <c r="K2150" s="176">
        <v>45231</v>
      </c>
      <c r="L2150" s="176">
        <v>45808</v>
      </c>
      <c r="M2150" s="177">
        <f t="shared" si="91"/>
        <v>82.428571428571431</v>
      </c>
      <c r="N2150" s="178">
        <v>1</v>
      </c>
      <c r="O2150" s="382" t="s">
        <v>3899</v>
      </c>
      <c r="P2150" s="178">
        <f t="shared" si="93"/>
        <v>1</v>
      </c>
      <c r="Q2150" s="179" t="str" cm="1">
        <f t="array" aca="1" ref="Q2150" ca="1">IF(ISNUMBER(P2150),IF(P2150=100%,"CUMPLIDA",IF(AND(ISNUMBER(L2150),ISNUMBER(INDIRECT("FECHA_"&amp;$B2150,1))), IF(L2150&lt;=INDIRECT("FECHA_"&amp;$B2150,1),"INCUMPLIDA","PROCESO"), "VERIFICAR FECHA")),"SIN VALOR AVANCE")</f>
        <v>CUMPLIDA</v>
      </c>
    </row>
    <row r="2151" spans="1:17" ht="30.75">
      <c r="A2151" s="192" t="s">
        <v>1518</v>
      </c>
      <c r="B2151" s="173" t="s">
        <v>3295</v>
      </c>
      <c r="C2151" s="485"/>
      <c r="D2151" s="485"/>
      <c r="E2151" s="486"/>
      <c r="F2151" s="486"/>
      <c r="G2151" s="174" t="s">
        <v>3900</v>
      </c>
      <c r="H2151" s="382" t="s">
        <v>775</v>
      </c>
      <c r="I2151" s="382" t="s">
        <v>776</v>
      </c>
      <c r="J2151" s="181">
        <v>2</v>
      </c>
      <c r="K2151" s="176">
        <v>45839</v>
      </c>
      <c r="L2151" s="176">
        <v>46660</v>
      </c>
      <c r="M2151" s="177">
        <f t="shared" si="91"/>
        <v>117.28571428571429</v>
      </c>
      <c r="N2151" s="178">
        <v>0</v>
      </c>
      <c r="O2151" s="382" t="s">
        <v>3896</v>
      </c>
      <c r="P2151" s="178">
        <f t="shared" si="93"/>
        <v>0</v>
      </c>
      <c r="Q2151" s="179" t="str" cm="1">
        <f t="array" aca="1" ref="Q2151" ca="1">IF(ISNUMBER(P2151),IF(P2151=100%,"CUMPLIDA",IF(AND(ISNUMBER(L2151),ISNUMBER(INDIRECT("FECHA_"&amp;$B2151,1))), IF(L2151&lt;=INDIRECT("FECHA_"&amp;$B2151,1),"INCUMPLIDA","PROCESO"), "VERIFICAR FECHA")),"SIN VALOR AVANCE")</f>
        <v>PROCESO</v>
      </c>
    </row>
    <row r="2152" spans="1:17" ht="45">
      <c r="A2152" s="192" t="s">
        <v>1518</v>
      </c>
      <c r="B2152" s="173" t="s">
        <v>3295</v>
      </c>
      <c r="C2152" s="485"/>
      <c r="D2152" s="485"/>
      <c r="E2152" s="486"/>
      <c r="F2152" s="486"/>
      <c r="G2152" s="174" t="s">
        <v>3902</v>
      </c>
      <c r="H2152" s="382" t="s">
        <v>779</v>
      </c>
      <c r="I2152" s="382" t="s">
        <v>780</v>
      </c>
      <c r="J2152" s="181">
        <v>1</v>
      </c>
      <c r="K2152" s="176">
        <v>45839</v>
      </c>
      <c r="L2152" s="176">
        <v>46660</v>
      </c>
      <c r="M2152" s="177">
        <f t="shared" si="91"/>
        <v>117.28571428571429</v>
      </c>
      <c r="N2152" s="178">
        <v>0</v>
      </c>
      <c r="O2152" s="382" t="s">
        <v>3894</v>
      </c>
      <c r="P2152" s="178">
        <f t="shared" si="93"/>
        <v>0</v>
      </c>
      <c r="Q2152" s="179" t="str" cm="1">
        <f t="array" aca="1" ref="Q2152" ca="1">IF(ISNUMBER(P2152),IF(P2152=100%,"CUMPLIDA",IF(AND(ISNUMBER(L2152),ISNUMBER(INDIRECT("FECHA_"&amp;$B2152,1))), IF(L2152&lt;=INDIRECT("FECHA_"&amp;$B2152,1),"INCUMPLIDA","PROCESO"), "VERIFICAR FECHA")),"SIN VALOR AVANCE")</f>
        <v>PROCESO</v>
      </c>
    </row>
    <row r="2153" spans="1:17" ht="135">
      <c r="A2153" s="192" t="s">
        <v>1518</v>
      </c>
      <c r="B2153" s="173" t="s">
        <v>3295</v>
      </c>
      <c r="C2153" s="485"/>
      <c r="D2153" s="485"/>
      <c r="E2153" s="486"/>
      <c r="F2153" s="486"/>
      <c r="G2153" s="174" t="s">
        <v>3903</v>
      </c>
      <c r="H2153" s="382" t="s">
        <v>782</v>
      </c>
      <c r="I2153" s="382" t="s">
        <v>813</v>
      </c>
      <c r="J2153" s="181">
        <v>2</v>
      </c>
      <c r="K2153" s="176">
        <v>45839</v>
      </c>
      <c r="L2153" s="176">
        <v>46660</v>
      </c>
      <c r="M2153" s="177">
        <f t="shared" si="91"/>
        <v>117.28571428571429</v>
      </c>
      <c r="N2153" s="178">
        <v>0</v>
      </c>
      <c r="O2153" s="382" t="s">
        <v>3899</v>
      </c>
      <c r="P2153" s="178">
        <f t="shared" si="93"/>
        <v>0</v>
      </c>
      <c r="Q2153" s="179" t="str" cm="1">
        <f t="array" aca="1" ref="Q2153" ca="1">IF(ISNUMBER(P2153),IF(P2153=100%,"CUMPLIDA",IF(AND(ISNUMBER(L2153),ISNUMBER(INDIRECT("FECHA_"&amp;$B2153,1))), IF(L2153&lt;=INDIRECT("FECHA_"&amp;$B2153,1),"INCUMPLIDA","PROCESO"), "VERIFICAR FECHA")),"SIN VALOR AVANCE")</f>
        <v>PROCESO</v>
      </c>
    </row>
    <row r="2154" spans="1:17" ht="60.75">
      <c r="A2154" s="192" t="s">
        <v>1518</v>
      </c>
      <c r="B2154" s="173" t="s">
        <v>3295</v>
      </c>
      <c r="C2154" s="485"/>
      <c r="D2154" s="485"/>
      <c r="E2154" s="487" t="s">
        <v>3915</v>
      </c>
      <c r="F2154" s="486"/>
      <c r="G2154" s="174" t="s">
        <v>3916</v>
      </c>
      <c r="H2154" s="382" t="s">
        <v>3917</v>
      </c>
      <c r="I2154" s="382" t="s">
        <v>3918</v>
      </c>
      <c r="J2154" s="181">
        <v>6</v>
      </c>
      <c r="K2154" s="176">
        <v>45108</v>
      </c>
      <c r="L2154" s="176">
        <v>45291</v>
      </c>
      <c r="M2154" s="177">
        <f t="shared" si="91"/>
        <v>26.142857142857142</v>
      </c>
      <c r="N2154" s="178">
        <v>1</v>
      </c>
      <c r="O2154" s="382" t="s">
        <v>3890</v>
      </c>
      <c r="P2154" s="178">
        <f t="shared" si="93"/>
        <v>1</v>
      </c>
      <c r="Q2154" s="179" t="str" cm="1">
        <f t="array" aca="1" ref="Q2154" ca="1">IF(ISNUMBER(P2154),IF(P2154=100%,"CUMPLIDA",IF(AND(ISNUMBER(L2154),ISNUMBER(INDIRECT("FECHA_"&amp;$B2154,1))), IF(L2154&lt;=INDIRECT("FECHA_"&amp;$B2154,1),"INCUMPLIDA","PROCESO"), "VERIFICAR FECHA")),"SIN VALOR AVANCE")</f>
        <v>CUMPLIDA</v>
      </c>
    </row>
    <row r="2155" spans="1:17" ht="60.75">
      <c r="A2155" s="192" t="s">
        <v>1518</v>
      </c>
      <c r="B2155" s="173" t="s">
        <v>3295</v>
      </c>
      <c r="C2155" s="485"/>
      <c r="D2155" s="485"/>
      <c r="E2155" s="487"/>
      <c r="F2155" s="486"/>
      <c r="G2155" s="174" t="s">
        <v>3891</v>
      </c>
      <c r="H2155" s="382" t="s">
        <v>3645</v>
      </c>
      <c r="I2155" s="382" t="s">
        <v>753</v>
      </c>
      <c r="J2155" s="181">
        <v>1</v>
      </c>
      <c r="K2155" s="176">
        <v>45231</v>
      </c>
      <c r="L2155" s="176">
        <v>45504</v>
      </c>
      <c r="M2155" s="177">
        <f t="shared" si="91"/>
        <v>39</v>
      </c>
      <c r="N2155" s="178">
        <v>1</v>
      </c>
      <c r="O2155" s="382" t="s">
        <v>3914</v>
      </c>
      <c r="P2155" s="178">
        <f t="shared" si="93"/>
        <v>1</v>
      </c>
      <c r="Q2155" s="179" t="str" cm="1">
        <f t="array" aca="1" ref="Q2155" ca="1">IF(ISNUMBER(P2155),IF(P2155=100%,"CUMPLIDA",IF(AND(ISNUMBER(L2155),ISNUMBER(INDIRECT("FECHA_"&amp;$B2155,1))), IF(L2155&lt;=INDIRECT("FECHA_"&amp;$B2155,1),"INCUMPLIDA","PROCESO"), "VERIFICAR FECHA")),"SIN VALOR AVANCE")</f>
        <v>CUMPLIDA</v>
      </c>
    </row>
    <row r="2156" spans="1:17" ht="30.75">
      <c r="A2156" s="192" t="s">
        <v>1518</v>
      </c>
      <c r="B2156" s="173" t="s">
        <v>3295</v>
      </c>
      <c r="C2156" s="485"/>
      <c r="D2156" s="485"/>
      <c r="E2156" s="487"/>
      <c r="F2156" s="486"/>
      <c r="G2156" s="174" t="s">
        <v>3893</v>
      </c>
      <c r="H2156" s="382" t="s">
        <v>801</v>
      </c>
      <c r="I2156" s="382" t="s">
        <v>761</v>
      </c>
      <c r="J2156" s="181">
        <v>1</v>
      </c>
      <c r="K2156" s="176">
        <v>45323</v>
      </c>
      <c r="L2156" s="176">
        <v>45747</v>
      </c>
      <c r="M2156" s="177">
        <f t="shared" si="91"/>
        <v>60.571428571428569</v>
      </c>
      <c r="N2156" s="178">
        <v>1</v>
      </c>
      <c r="O2156" s="382" t="s">
        <v>3894</v>
      </c>
      <c r="P2156" s="178">
        <f t="shared" si="93"/>
        <v>1</v>
      </c>
      <c r="Q2156" s="179" t="str" cm="1">
        <f t="array" aca="1" ref="Q2156" ca="1">IF(ISNUMBER(P2156),IF(P2156=100%,"CUMPLIDA",IF(AND(ISNUMBER(L2156),ISNUMBER(INDIRECT("FECHA_"&amp;$B2156,1))), IF(L2156&lt;=INDIRECT("FECHA_"&amp;$B2156,1),"INCUMPLIDA","PROCESO"), "VERIFICAR FECHA")),"SIN VALOR AVANCE")</f>
        <v>CUMPLIDA</v>
      </c>
    </row>
    <row r="2157" spans="1:17" ht="30.75">
      <c r="A2157" s="192" t="s">
        <v>1518</v>
      </c>
      <c r="B2157" s="173" t="s">
        <v>3295</v>
      </c>
      <c r="C2157" s="485"/>
      <c r="D2157" s="485"/>
      <c r="E2157" s="487"/>
      <c r="F2157" s="486"/>
      <c r="G2157" s="174" t="s">
        <v>3895</v>
      </c>
      <c r="H2157" s="382" t="s">
        <v>804</v>
      </c>
      <c r="I2157" s="382" t="s">
        <v>805</v>
      </c>
      <c r="J2157" s="181">
        <v>1</v>
      </c>
      <c r="K2157" s="176">
        <v>45323</v>
      </c>
      <c r="L2157" s="176">
        <v>45747</v>
      </c>
      <c r="M2157" s="177">
        <f t="shared" si="91"/>
        <v>60.571428571428569</v>
      </c>
      <c r="N2157" s="178">
        <v>1</v>
      </c>
      <c r="O2157" s="382" t="s">
        <v>3896</v>
      </c>
      <c r="P2157" s="178">
        <v>1</v>
      </c>
      <c r="Q2157" s="179" t="str" cm="1">
        <f t="array" aca="1" ref="Q2157" ca="1">IF(ISNUMBER(P2157),IF(P2157=100%,"CUMPLIDA",IF(AND(ISNUMBER(L2157),ISNUMBER(INDIRECT("FECHA_"&amp;$B2157,1))), IF(L2157&lt;=INDIRECT("FECHA_"&amp;$B2157,1),"INCUMPLIDA","PROCESO"), "VERIFICAR FECHA")),"SIN VALOR AVANCE")</f>
        <v>CUMPLIDA</v>
      </c>
    </row>
    <row r="2158" spans="1:17" ht="45">
      <c r="A2158" s="192" t="s">
        <v>1518</v>
      </c>
      <c r="B2158" s="173" t="s">
        <v>3295</v>
      </c>
      <c r="C2158" s="485"/>
      <c r="D2158" s="485"/>
      <c r="E2158" s="487"/>
      <c r="F2158" s="486"/>
      <c r="G2158" s="174" t="s">
        <v>3897</v>
      </c>
      <c r="H2158" s="382" t="s">
        <v>767</v>
      </c>
      <c r="I2158" s="382" t="s">
        <v>768</v>
      </c>
      <c r="J2158" s="181">
        <v>1</v>
      </c>
      <c r="K2158" s="176">
        <v>45231</v>
      </c>
      <c r="L2158" s="176">
        <v>45747</v>
      </c>
      <c r="M2158" s="177">
        <f t="shared" si="91"/>
        <v>73.714285714285708</v>
      </c>
      <c r="N2158" s="178">
        <v>1</v>
      </c>
      <c r="O2158" s="382" t="s">
        <v>3896</v>
      </c>
      <c r="P2158" s="178">
        <v>1</v>
      </c>
      <c r="Q2158" s="179" t="str" cm="1">
        <f t="array" aca="1" ref="Q2158" ca="1">IF(ISNUMBER(P2158),IF(P2158=100%,"CUMPLIDA",IF(AND(ISNUMBER(L2158),ISNUMBER(INDIRECT("FECHA_"&amp;$B2158,1))), IF(L2158&lt;=INDIRECT("FECHA_"&amp;$B2158,1),"INCUMPLIDA","PROCESO"), "VERIFICAR FECHA")),"SIN VALOR AVANCE")</f>
        <v>CUMPLIDA</v>
      </c>
    </row>
    <row r="2159" spans="1:17" ht="45">
      <c r="A2159" s="192" t="s">
        <v>1518</v>
      </c>
      <c r="B2159" s="173" t="s">
        <v>3295</v>
      </c>
      <c r="C2159" s="485"/>
      <c r="D2159" s="485"/>
      <c r="E2159" s="487"/>
      <c r="F2159" s="486"/>
      <c r="G2159" s="174" t="s">
        <v>3758</v>
      </c>
      <c r="H2159" s="382" t="s">
        <v>769</v>
      </c>
      <c r="I2159" s="382" t="s">
        <v>770</v>
      </c>
      <c r="J2159" s="181">
        <v>1</v>
      </c>
      <c r="K2159" s="176">
        <v>45323</v>
      </c>
      <c r="L2159" s="176">
        <v>45747</v>
      </c>
      <c r="M2159" s="177">
        <f t="shared" si="91"/>
        <v>60.571428571428569</v>
      </c>
      <c r="N2159" s="178">
        <v>1</v>
      </c>
      <c r="O2159" s="382" t="s">
        <v>3894</v>
      </c>
      <c r="P2159" s="178">
        <v>1</v>
      </c>
      <c r="Q2159" s="179" t="str" cm="1">
        <f t="array" aca="1" ref="Q2159" ca="1">IF(ISNUMBER(P2159),IF(P2159=100%,"CUMPLIDA",IF(AND(ISNUMBER(L2159),ISNUMBER(INDIRECT("FECHA_"&amp;$B2159,1))), IF(L2159&lt;=INDIRECT("FECHA_"&amp;$B2159,1),"INCUMPLIDA","PROCESO"), "VERIFICAR FECHA")),"SIN VALOR AVANCE")</f>
        <v>CUMPLIDA</v>
      </c>
    </row>
    <row r="2160" spans="1:17" ht="30.75">
      <c r="A2160" s="192" t="s">
        <v>1518</v>
      </c>
      <c r="B2160" s="173" t="s">
        <v>3295</v>
      </c>
      <c r="C2160" s="485"/>
      <c r="D2160" s="485"/>
      <c r="E2160" s="487"/>
      <c r="F2160" s="486"/>
      <c r="G2160" s="174" t="s">
        <v>3759</v>
      </c>
      <c r="H2160" s="382" t="s">
        <v>371</v>
      </c>
      <c r="I2160" s="382" t="s">
        <v>771</v>
      </c>
      <c r="J2160" s="181">
        <v>1</v>
      </c>
      <c r="K2160" s="176">
        <v>45231</v>
      </c>
      <c r="L2160" s="176">
        <v>45747</v>
      </c>
      <c r="M2160" s="177">
        <f t="shared" si="91"/>
        <v>73.714285714285708</v>
      </c>
      <c r="N2160" s="178">
        <v>1</v>
      </c>
      <c r="O2160" s="382" t="s">
        <v>3896</v>
      </c>
      <c r="P2160" s="178">
        <v>1</v>
      </c>
      <c r="Q2160" s="179" t="str" cm="1">
        <f t="array" aca="1" ref="Q2160" ca="1">IF(ISNUMBER(P2160),IF(P2160=100%,"CUMPLIDA",IF(AND(ISNUMBER(L2160),ISNUMBER(INDIRECT("FECHA_"&amp;$B2160,1))), IF(L2160&lt;=INDIRECT("FECHA_"&amp;$B2160,1),"INCUMPLIDA","PROCESO"), "VERIFICAR FECHA")),"SIN VALOR AVANCE")</f>
        <v>CUMPLIDA</v>
      </c>
    </row>
    <row r="2161" spans="1:17" ht="60.75">
      <c r="A2161" s="192" t="s">
        <v>1518</v>
      </c>
      <c r="B2161" s="173" t="s">
        <v>3295</v>
      </c>
      <c r="C2161" s="485"/>
      <c r="D2161" s="485"/>
      <c r="E2161" s="487"/>
      <c r="F2161" s="486"/>
      <c r="G2161" s="174" t="s">
        <v>3760</v>
      </c>
      <c r="H2161" s="382" t="s">
        <v>772</v>
      </c>
      <c r="I2161" s="382" t="s">
        <v>773</v>
      </c>
      <c r="J2161" s="181">
        <v>1</v>
      </c>
      <c r="K2161" s="176">
        <v>45231</v>
      </c>
      <c r="L2161" s="176">
        <v>45808</v>
      </c>
      <c r="M2161" s="177">
        <f t="shared" si="91"/>
        <v>82.428571428571431</v>
      </c>
      <c r="N2161" s="178">
        <v>1</v>
      </c>
      <c r="O2161" s="382" t="s">
        <v>3899</v>
      </c>
      <c r="P2161" s="178">
        <f t="shared" ref="P2161:P2224" si="94">IF(B2161="ITRC",N2161,N2161/J2161)</f>
        <v>1</v>
      </c>
      <c r="Q2161" s="179" t="str" cm="1">
        <f t="array" aca="1" ref="Q2161" ca="1">IF(ISNUMBER(P2161),IF(P2161=100%,"CUMPLIDA",IF(AND(ISNUMBER(L2161),ISNUMBER(INDIRECT("FECHA_"&amp;$B2161,1))), IF(L2161&lt;=INDIRECT("FECHA_"&amp;$B2161,1),"INCUMPLIDA","PROCESO"), "VERIFICAR FECHA")),"SIN VALOR AVANCE")</f>
        <v>CUMPLIDA</v>
      </c>
    </row>
    <row r="2162" spans="1:17" ht="30.75">
      <c r="A2162" s="192" t="s">
        <v>1518</v>
      </c>
      <c r="B2162" s="173" t="s">
        <v>3295</v>
      </c>
      <c r="C2162" s="485"/>
      <c r="D2162" s="485"/>
      <c r="E2162" s="487"/>
      <c r="F2162" s="486"/>
      <c r="G2162" s="174" t="s">
        <v>3900</v>
      </c>
      <c r="H2162" s="382" t="s">
        <v>775</v>
      </c>
      <c r="I2162" s="382" t="s">
        <v>776</v>
      </c>
      <c r="J2162" s="181">
        <v>2</v>
      </c>
      <c r="K2162" s="176">
        <v>45839</v>
      </c>
      <c r="L2162" s="176">
        <v>46660</v>
      </c>
      <c r="M2162" s="177">
        <f t="shared" si="91"/>
        <v>117.28571428571429</v>
      </c>
      <c r="N2162" s="178">
        <v>0</v>
      </c>
      <c r="O2162" s="382" t="s">
        <v>3896</v>
      </c>
      <c r="P2162" s="178">
        <f t="shared" si="94"/>
        <v>0</v>
      </c>
      <c r="Q2162" s="179" t="str" cm="1">
        <f t="array" aca="1" ref="Q2162" ca="1">IF(ISNUMBER(P2162),IF(P2162=100%,"CUMPLIDA",IF(AND(ISNUMBER(L2162),ISNUMBER(INDIRECT("FECHA_"&amp;$B2162,1))), IF(L2162&lt;=INDIRECT("FECHA_"&amp;$B2162,1),"INCUMPLIDA","PROCESO"), "VERIFICAR FECHA")),"SIN VALOR AVANCE")</f>
        <v>PROCESO</v>
      </c>
    </row>
    <row r="2163" spans="1:17" ht="45">
      <c r="A2163" s="192" t="s">
        <v>1518</v>
      </c>
      <c r="B2163" s="173" t="s">
        <v>3295</v>
      </c>
      <c r="C2163" s="485"/>
      <c r="D2163" s="485"/>
      <c r="E2163" s="487"/>
      <c r="F2163" s="486"/>
      <c r="G2163" s="174" t="s">
        <v>3902</v>
      </c>
      <c r="H2163" s="382" t="s">
        <v>779</v>
      </c>
      <c r="I2163" s="382" t="s">
        <v>780</v>
      </c>
      <c r="J2163" s="181">
        <v>1</v>
      </c>
      <c r="K2163" s="176">
        <v>45839</v>
      </c>
      <c r="L2163" s="176">
        <v>46660</v>
      </c>
      <c r="M2163" s="177">
        <f t="shared" si="91"/>
        <v>117.28571428571429</v>
      </c>
      <c r="N2163" s="178">
        <v>0</v>
      </c>
      <c r="O2163" s="382" t="s">
        <v>3894</v>
      </c>
      <c r="P2163" s="178">
        <f t="shared" si="94"/>
        <v>0</v>
      </c>
      <c r="Q2163" s="179" t="str" cm="1">
        <f t="array" aca="1" ref="Q2163" ca="1">IF(ISNUMBER(P2163),IF(P2163=100%,"CUMPLIDA",IF(AND(ISNUMBER(L2163),ISNUMBER(INDIRECT("FECHA_"&amp;$B2163,1))), IF(L2163&lt;=INDIRECT("FECHA_"&amp;$B2163,1),"INCUMPLIDA","PROCESO"), "VERIFICAR FECHA")),"SIN VALOR AVANCE")</f>
        <v>PROCESO</v>
      </c>
    </row>
    <row r="2164" spans="1:17" ht="135">
      <c r="A2164" s="192" t="s">
        <v>1518</v>
      </c>
      <c r="B2164" s="173" t="s">
        <v>3295</v>
      </c>
      <c r="C2164" s="485"/>
      <c r="D2164" s="485"/>
      <c r="E2164" s="487"/>
      <c r="F2164" s="486"/>
      <c r="G2164" s="174" t="s">
        <v>3903</v>
      </c>
      <c r="H2164" s="382" t="s">
        <v>782</v>
      </c>
      <c r="I2164" s="382" t="s">
        <v>813</v>
      </c>
      <c r="J2164" s="181">
        <v>2</v>
      </c>
      <c r="K2164" s="176">
        <v>45839</v>
      </c>
      <c r="L2164" s="176">
        <v>46660</v>
      </c>
      <c r="M2164" s="177">
        <f t="shared" si="91"/>
        <v>117.28571428571429</v>
      </c>
      <c r="N2164" s="178">
        <v>0</v>
      </c>
      <c r="O2164" s="382" t="s">
        <v>3899</v>
      </c>
      <c r="P2164" s="178">
        <f t="shared" si="94"/>
        <v>0</v>
      </c>
      <c r="Q2164" s="179" t="str" cm="1">
        <f t="array" aca="1" ref="Q2164" ca="1">IF(ISNUMBER(P2164),IF(P2164=100%,"CUMPLIDA",IF(AND(ISNUMBER(L2164),ISNUMBER(INDIRECT("FECHA_"&amp;$B2164,1))), IF(L2164&lt;=INDIRECT("FECHA_"&amp;$B2164,1),"INCUMPLIDA","PROCESO"), "VERIFICAR FECHA")),"SIN VALOR AVANCE")</f>
        <v>PROCESO</v>
      </c>
    </row>
    <row r="2165" spans="1:17" ht="195">
      <c r="A2165" s="192" t="s">
        <v>1518</v>
      </c>
      <c r="B2165" s="173" t="s">
        <v>3295</v>
      </c>
      <c r="C2165" s="485" t="s">
        <v>3919</v>
      </c>
      <c r="D2165" s="485" t="s">
        <v>3329</v>
      </c>
      <c r="E2165" s="486" t="s">
        <v>3920</v>
      </c>
      <c r="F2165" s="486" t="s">
        <v>3921</v>
      </c>
      <c r="G2165" s="174" t="s">
        <v>3922</v>
      </c>
      <c r="H2165" s="382" t="s">
        <v>3923</v>
      </c>
      <c r="I2165" s="385" t="s">
        <v>3924</v>
      </c>
      <c r="J2165" s="181" t="s">
        <v>3925</v>
      </c>
      <c r="K2165" s="176">
        <v>45536</v>
      </c>
      <c r="L2165" s="176">
        <v>46081</v>
      </c>
      <c r="M2165" s="177">
        <f t="shared" si="91"/>
        <v>77.857142857142861</v>
      </c>
      <c r="N2165" s="178">
        <v>0.8</v>
      </c>
      <c r="O2165" s="382" t="s">
        <v>3926</v>
      </c>
      <c r="P2165" s="178">
        <f t="shared" si="94"/>
        <v>0.8</v>
      </c>
      <c r="Q2165" s="179" t="str" cm="1">
        <f t="array" aca="1" ref="Q2165" ca="1">IF(ISNUMBER(P2165),IF(P2165=100%,"CUMPLIDA",IF(AND(ISNUMBER(L2165),ISNUMBER(INDIRECT("FECHA_"&amp;$B2165,1))), IF(L2165&lt;=INDIRECT("FECHA_"&amp;$B2165,1),"INCUMPLIDA","PROCESO"), "VERIFICAR FECHA")),"SIN VALOR AVANCE")</f>
        <v>PROCESO</v>
      </c>
    </row>
    <row r="2166" spans="1:17" ht="105.75">
      <c r="A2166" s="192" t="s">
        <v>1518</v>
      </c>
      <c r="B2166" s="173" t="s">
        <v>3295</v>
      </c>
      <c r="C2166" s="485"/>
      <c r="D2166" s="485"/>
      <c r="E2166" s="486"/>
      <c r="F2166" s="486"/>
      <c r="G2166" s="174" t="s">
        <v>3927</v>
      </c>
      <c r="H2166" s="382" t="s">
        <v>3928</v>
      </c>
      <c r="I2166" s="385" t="s">
        <v>3929</v>
      </c>
      <c r="J2166" s="181">
        <v>1</v>
      </c>
      <c r="K2166" s="176">
        <v>45413</v>
      </c>
      <c r="L2166" s="176">
        <v>45657</v>
      </c>
      <c r="M2166" s="177">
        <f t="shared" si="91"/>
        <v>34.857142857142854</v>
      </c>
      <c r="N2166" s="178">
        <v>1</v>
      </c>
      <c r="O2166" s="382" t="s">
        <v>3930</v>
      </c>
      <c r="P2166" s="178">
        <f t="shared" si="94"/>
        <v>1</v>
      </c>
      <c r="Q2166" s="179" t="str" cm="1">
        <f t="array" aca="1" ref="Q2166" ca="1">IF(ISNUMBER(P2166),IF(P2166=100%,"CUMPLIDA",IF(AND(ISNUMBER(L2166),ISNUMBER(INDIRECT("FECHA_"&amp;$B2166,1))), IF(L2166&lt;=INDIRECT("FECHA_"&amp;$B2166,1),"INCUMPLIDA","PROCESO"), "VERIFICAR FECHA")),"SIN VALOR AVANCE")</f>
        <v>CUMPLIDA</v>
      </c>
    </row>
    <row r="2167" spans="1:17" ht="225">
      <c r="A2167" s="192" t="s">
        <v>1518</v>
      </c>
      <c r="B2167" s="173" t="s">
        <v>3295</v>
      </c>
      <c r="C2167" s="485"/>
      <c r="D2167" s="485"/>
      <c r="E2167" s="486" t="s">
        <v>3931</v>
      </c>
      <c r="F2167" s="486"/>
      <c r="G2167" s="174" t="s">
        <v>3932</v>
      </c>
      <c r="H2167" s="382" t="s">
        <v>3933</v>
      </c>
      <c r="I2167" s="382" t="s">
        <v>3934</v>
      </c>
      <c r="J2167" s="181">
        <v>3</v>
      </c>
      <c r="K2167" s="176">
        <v>45383</v>
      </c>
      <c r="L2167" s="176">
        <v>45657</v>
      </c>
      <c r="M2167" s="177">
        <f t="shared" si="91"/>
        <v>39.142857142857146</v>
      </c>
      <c r="N2167" s="178">
        <v>1</v>
      </c>
      <c r="O2167" s="382" t="s">
        <v>3935</v>
      </c>
      <c r="P2167" s="178">
        <f t="shared" si="94"/>
        <v>1</v>
      </c>
      <c r="Q2167" s="179" t="str" cm="1">
        <f t="array" aca="1" ref="Q2167" ca="1">IF(ISNUMBER(P2167),IF(P2167=100%,"CUMPLIDA",IF(AND(ISNUMBER(L2167),ISNUMBER(INDIRECT("FECHA_"&amp;$B2167,1))), IF(L2167&lt;=INDIRECT("FECHA_"&amp;$B2167,1),"INCUMPLIDA","PROCESO"), "VERIFICAR FECHA")),"SIN VALOR AVANCE")</f>
        <v>CUMPLIDA</v>
      </c>
    </row>
    <row r="2168" spans="1:17" ht="150.75">
      <c r="A2168" s="192" t="s">
        <v>1518</v>
      </c>
      <c r="B2168" s="173" t="s">
        <v>3295</v>
      </c>
      <c r="C2168" s="485"/>
      <c r="D2168" s="485"/>
      <c r="E2168" s="486"/>
      <c r="F2168" s="486"/>
      <c r="G2168" s="174" t="s">
        <v>3936</v>
      </c>
      <c r="H2168" s="382" t="s">
        <v>3937</v>
      </c>
      <c r="I2168" s="382" t="s">
        <v>3938</v>
      </c>
      <c r="J2168" s="181">
        <v>1</v>
      </c>
      <c r="K2168" s="176">
        <v>45383</v>
      </c>
      <c r="L2168" s="176">
        <v>46234</v>
      </c>
      <c r="M2168" s="177">
        <f t="shared" si="91"/>
        <v>121.57142857142857</v>
      </c>
      <c r="N2168" s="178">
        <v>0.55000000000000004</v>
      </c>
      <c r="O2168" s="382" t="s">
        <v>3939</v>
      </c>
      <c r="P2168" s="178">
        <f t="shared" si="94"/>
        <v>0.55000000000000004</v>
      </c>
      <c r="Q2168" s="179" t="str" cm="1">
        <f t="array" aca="1" ref="Q2168" ca="1">IF(ISNUMBER(P2168),IF(P2168=100%,"CUMPLIDA",IF(AND(ISNUMBER(L2168),ISNUMBER(INDIRECT("FECHA_"&amp;$B2168,1))), IF(L2168&lt;=INDIRECT("FECHA_"&amp;$B2168,1),"INCUMPLIDA","PROCESO"), "VERIFICAR FECHA")),"SIN VALOR AVANCE")</f>
        <v>PROCESO</v>
      </c>
    </row>
    <row r="2169" spans="1:17" ht="240">
      <c r="A2169" s="192" t="s">
        <v>1518</v>
      </c>
      <c r="B2169" s="173" t="s">
        <v>3295</v>
      </c>
      <c r="C2169" s="485"/>
      <c r="D2169" s="485"/>
      <c r="E2169" s="486"/>
      <c r="F2169" s="486"/>
      <c r="G2169" s="174" t="s">
        <v>3940</v>
      </c>
      <c r="H2169" s="382" t="s">
        <v>3941</v>
      </c>
      <c r="I2169" s="382" t="s">
        <v>3942</v>
      </c>
      <c r="J2169" s="181">
        <v>3</v>
      </c>
      <c r="K2169" s="176">
        <v>45383</v>
      </c>
      <c r="L2169" s="176">
        <v>45838</v>
      </c>
      <c r="M2169" s="177">
        <f t="shared" si="91"/>
        <v>65</v>
      </c>
      <c r="N2169" s="178">
        <v>1</v>
      </c>
      <c r="O2169" s="382" t="s">
        <v>3943</v>
      </c>
      <c r="P2169" s="178">
        <f t="shared" si="94"/>
        <v>1</v>
      </c>
      <c r="Q2169" s="179" t="str" cm="1">
        <f t="array" aca="1" ref="Q2169" ca="1">IF(ISNUMBER(P2169),IF(P2169=100%,"CUMPLIDA",IF(AND(ISNUMBER(L2169),ISNUMBER(INDIRECT("FECHA_"&amp;$B2169,1))), IF(L2169&lt;=INDIRECT("FECHA_"&amp;$B2169,1),"INCUMPLIDA","PROCESO"), "VERIFICAR FECHA")),"SIN VALOR AVANCE")</f>
        <v>CUMPLIDA</v>
      </c>
    </row>
    <row r="2170" spans="1:17" ht="210">
      <c r="A2170" s="192" t="s">
        <v>1518</v>
      </c>
      <c r="B2170" s="173" t="s">
        <v>3295</v>
      </c>
      <c r="C2170" s="485"/>
      <c r="D2170" s="485"/>
      <c r="E2170" s="486" t="s">
        <v>3944</v>
      </c>
      <c r="F2170" s="486"/>
      <c r="G2170" s="174" t="s">
        <v>3945</v>
      </c>
      <c r="H2170" s="382" t="s">
        <v>3946</v>
      </c>
      <c r="I2170" s="382" t="s">
        <v>3947</v>
      </c>
      <c r="J2170" s="181" t="s">
        <v>3948</v>
      </c>
      <c r="K2170" s="176">
        <v>45413</v>
      </c>
      <c r="L2170" s="176">
        <v>46234</v>
      </c>
      <c r="M2170" s="177">
        <f t="shared" si="91"/>
        <v>117.28571428571429</v>
      </c>
      <c r="N2170" s="178">
        <v>0.55000000000000004</v>
      </c>
      <c r="O2170" s="382" t="s">
        <v>3939</v>
      </c>
      <c r="P2170" s="178">
        <f t="shared" si="94"/>
        <v>0.55000000000000004</v>
      </c>
      <c r="Q2170" s="179" t="str" cm="1">
        <f t="array" aca="1" ref="Q2170" ca="1">IF(ISNUMBER(P2170),IF(P2170=100%,"CUMPLIDA",IF(AND(ISNUMBER(L2170),ISNUMBER(INDIRECT("FECHA_"&amp;$B2170,1))), IF(L2170&lt;=INDIRECT("FECHA_"&amp;$B2170,1),"INCUMPLIDA","PROCESO"), "VERIFICAR FECHA")),"SIN VALOR AVANCE")</f>
        <v>PROCESO</v>
      </c>
    </row>
    <row r="2171" spans="1:17" ht="105.75">
      <c r="A2171" s="192" t="s">
        <v>1518</v>
      </c>
      <c r="B2171" s="173" t="s">
        <v>3295</v>
      </c>
      <c r="C2171" s="485"/>
      <c r="D2171" s="485"/>
      <c r="E2171" s="486"/>
      <c r="F2171" s="486"/>
      <c r="G2171" s="174" t="s">
        <v>3949</v>
      </c>
      <c r="H2171" s="382" t="s">
        <v>3950</v>
      </c>
      <c r="I2171" s="382" t="s">
        <v>3929</v>
      </c>
      <c r="J2171" s="181">
        <v>1</v>
      </c>
      <c r="K2171" s="176">
        <v>45413</v>
      </c>
      <c r="L2171" s="176">
        <v>45657</v>
      </c>
      <c r="M2171" s="177">
        <f t="shared" si="91"/>
        <v>34.857142857142854</v>
      </c>
      <c r="N2171" s="178">
        <v>1</v>
      </c>
      <c r="O2171" s="382" t="s">
        <v>3930</v>
      </c>
      <c r="P2171" s="178">
        <f t="shared" si="94"/>
        <v>1</v>
      </c>
      <c r="Q2171" s="179" t="str" cm="1">
        <f t="array" aca="1" ref="Q2171" ca="1">IF(ISNUMBER(P2171),IF(P2171=100%,"CUMPLIDA",IF(AND(ISNUMBER(L2171),ISNUMBER(INDIRECT("FECHA_"&amp;$B2171,1))), IF(L2171&lt;=INDIRECT("FECHA_"&amp;$B2171,1),"INCUMPLIDA","PROCESO"), "VERIFICAR FECHA")),"SIN VALOR AVANCE")</f>
        <v>CUMPLIDA</v>
      </c>
    </row>
    <row r="2172" spans="1:17" ht="75.75" customHeight="1">
      <c r="A2172" s="192" t="s">
        <v>1518</v>
      </c>
      <c r="B2172" s="173" t="s">
        <v>3295</v>
      </c>
      <c r="C2172" s="485"/>
      <c r="D2172" s="485"/>
      <c r="E2172" s="486" t="s">
        <v>3951</v>
      </c>
      <c r="F2172" s="486"/>
      <c r="G2172" s="174" t="s">
        <v>3952</v>
      </c>
      <c r="H2172" s="382" t="s">
        <v>3953</v>
      </c>
      <c r="I2172" s="382" t="s">
        <v>3954</v>
      </c>
      <c r="J2172" s="181">
        <v>1</v>
      </c>
      <c r="K2172" s="176">
        <v>45413</v>
      </c>
      <c r="L2172" s="176">
        <v>45535</v>
      </c>
      <c r="M2172" s="177">
        <f t="shared" si="91"/>
        <v>17.428571428571427</v>
      </c>
      <c r="N2172" s="178">
        <v>1</v>
      </c>
      <c r="O2172" s="382" t="s">
        <v>3935</v>
      </c>
      <c r="P2172" s="178">
        <f t="shared" si="94"/>
        <v>1</v>
      </c>
      <c r="Q2172" s="179" t="str" cm="1">
        <f t="array" aca="1" ref="Q2172" ca="1">IF(ISNUMBER(P2172),IF(P2172=100%,"CUMPLIDA",IF(AND(ISNUMBER(L2172),ISNUMBER(INDIRECT("FECHA_"&amp;$B2172,1))), IF(L2172&lt;=INDIRECT("FECHA_"&amp;$B2172,1),"INCUMPLIDA","PROCESO"), "VERIFICAR FECHA")),"SIN VALOR AVANCE")</f>
        <v>CUMPLIDA</v>
      </c>
    </row>
    <row r="2173" spans="1:17" ht="60.75">
      <c r="A2173" s="192" t="s">
        <v>1518</v>
      </c>
      <c r="B2173" s="173" t="s">
        <v>3295</v>
      </c>
      <c r="C2173" s="485"/>
      <c r="D2173" s="485"/>
      <c r="E2173" s="486"/>
      <c r="F2173" s="486"/>
      <c r="G2173" s="174" t="s">
        <v>3955</v>
      </c>
      <c r="H2173" s="382" t="s">
        <v>3956</v>
      </c>
      <c r="I2173" s="382" t="s">
        <v>2209</v>
      </c>
      <c r="J2173" s="181">
        <v>1</v>
      </c>
      <c r="K2173" s="176">
        <v>45413</v>
      </c>
      <c r="L2173" s="176">
        <v>45535</v>
      </c>
      <c r="M2173" s="177">
        <f t="shared" si="91"/>
        <v>17.428571428571427</v>
      </c>
      <c r="N2173" s="178">
        <v>1</v>
      </c>
      <c r="O2173" s="382" t="s">
        <v>3957</v>
      </c>
      <c r="P2173" s="178">
        <f t="shared" si="94"/>
        <v>1</v>
      </c>
      <c r="Q2173" s="179" t="str" cm="1">
        <f t="array" aca="1" ref="Q2173" ca="1">IF(ISNUMBER(P2173),IF(P2173=100%,"CUMPLIDA",IF(AND(ISNUMBER(L2173),ISNUMBER(INDIRECT("FECHA_"&amp;$B2173,1))), IF(L2173&lt;=INDIRECT("FECHA_"&amp;$B2173,1),"INCUMPLIDA","PROCESO"), "VERIFICAR FECHA")),"SIN VALOR AVANCE")</f>
        <v>CUMPLIDA</v>
      </c>
    </row>
    <row r="2174" spans="1:17" ht="120">
      <c r="A2174" s="192" t="s">
        <v>1518</v>
      </c>
      <c r="B2174" s="173" t="s">
        <v>3295</v>
      </c>
      <c r="C2174" s="485"/>
      <c r="D2174" s="485"/>
      <c r="E2174" s="486"/>
      <c r="F2174" s="486"/>
      <c r="G2174" s="174" t="s">
        <v>3958</v>
      </c>
      <c r="H2174" s="382" t="s">
        <v>3959</v>
      </c>
      <c r="I2174" s="382" t="s">
        <v>3960</v>
      </c>
      <c r="J2174" s="181">
        <v>3</v>
      </c>
      <c r="K2174" s="176">
        <v>45413</v>
      </c>
      <c r="L2174" s="176">
        <v>45657</v>
      </c>
      <c r="M2174" s="177">
        <f t="shared" si="91"/>
        <v>34.857142857142854</v>
      </c>
      <c r="N2174" s="178">
        <v>1</v>
      </c>
      <c r="O2174" s="382" t="s">
        <v>3935</v>
      </c>
      <c r="P2174" s="178">
        <f t="shared" si="94"/>
        <v>1</v>
      </c>
      <c r="Q2174" s="179" t="str" cm="1">
        <f t="array" aca="1" ref="Q2174" ca="1">IF(ISNUMBER(P2174),IF(P2174=100%,"CUMPLIDA",IF(AND(ISNUMBER(L2174),ISNUMBER(INDIRECT("FECHA_"&amp;$B2174,1))), IF(L2174&lt;=INDIRECT("FECHA_"&amp;$B2174,1),"INCUMPLIDA","PROCESO"), "VERIFICAR FECHA")),"SIN VALOR AVANCE")</f>
        <v>CUMPLIDA</v>
      </c>
    </row>
    <row r="2175" spans="1:17" ht="105.75">
      <c r="A2175" s="192" t="s">
        <v>1518</v>
      </c>
      <c r="B2175" s="173" t="s">
        <v>3295</v>
      </c>
      <c r="C2175" s="485"/>
      <c r="D2175" s="485"/>
      <c r="E2175" s="174" t="s">
        <v>3961</v>
      </c>
      <c r="F2175" s="486"/>
      <c r="G2175" s="210" t="s">
        <v>3962</v>
      </c>
      <c r="H2175" s="382" t="s">
        <v>3779</v>
      </c>
      <c r="I2175" s="382" t="s">
        <v>3779</v>
      </c>
      <c r="J2175" s="181">
        <v>0</v>
      </c>
      <c r="K2175" s="176">
        <v>45413</v>
      </c>
      <c r="L2175" s="176">
        <v>45413</v>
      </c>
      <c r="M2175" s="177">
        <f t="shared" si="91"/>
        <v>0</v>
      </c>
      <c r="N2175" s="178">
        <v>1</v>
      </c>
      <c r="O2175" s="382" t="s">
        <v>3963</v>
      </c>
      <c r="P2175" s="178">
        <f t="shared" si="94"/>
        <v>1</v>
      </c>
      <c r="Q2175" s="179" t="str" cm="1">
        <f t="array" aca="1" ref="Q2175" ca="1">IF(ISNUMBER(P2175),IF(P2175=100%,"CUMPLIDA",IF(AND(ISNUMBER(L2175),ISNUMBER(INDIRECT("FECHA_"&amp;$B2175,1))), IF(L2175&lt;=INDIRECT("FECHA_"&amp;$B2175,1),"INCUMPLIDA","PROCESO"), "VERIFICAR FECHA")),"SIN VALOR AVANCE")</f>
        <v>CUMPLIDA</v>
      </c>
    </row>
    <row r="2176" spans="1:17" ht="150">
      <c r="A2176" s="192" t="s">
        <v>1518</v>
      </c>
      <c r="B2176" s="173" t="s">
        <v>3295</v>
      </c>
      <c r="C2176" s="485"/>
      <c r="D2176" s="485"/>
      <c r="E2176" s="486" t="s">
        <v>3964</v>
      </c>
      <c r="F2176" s="486"/>
      <c r="G2176" s="174" t="s">
        <v>3965</v>
      </c>
      <c r="H2176" s="382" t="s">
        <v>3966</v>
      </c>
      <c r="I2176" s="382" t="s">
        <v>3967</v>
      </c>
      <c r="J2176" s="181">
        <v>4</v>
      </c>
      <c r="K2176" s="176">
        <v>45413</v>
      </c>
      <c r="L2176" s="176">
        <v>45535</v>
      </c>
      <c r="M2176" s="177">
        <f t="shared" si="91"/>
        <v>17.428571428571427</v>
      </c>
      <c r="N2176" s="178">
        <v>1</v>
      </c>
      <c r="O2176" s="382" t="s">
        <v>3963</v>
      </c>
      <c r="P2176" s="178">
        <f t="shared" si="94"/>
        <v>1</v>
      </c>
      <c r="Q2176" s="179" t="str" cm="1">
        <f t="array" aca="1" ref="Q2176" ca="1">IF(ISNUMBER(P2176),IF(P2176=100%,"CUMPLIDA",IF(AND(ISNUMBER(L2176),ISNUMBER(INDIRECT("FECHA_"&amp;$B2176,1))), IF(L2176&lt;=INDIRECT("FECHA_"&amp;$B2176,1),"INCUMPLIDA","PROCESO"), "VERIFICAR FECHA")),"SIN VALOR AVANCE")</f>
        <v>CUMPLIDA</v>
      </c>
    </row>
    <row r="2177" spans="1:17" ht="75.75">
      <c r="A2177" s="192" t="s">
        <v>1518</v>
      </c>
      <c r="B2177" s="173" t="s">
        <v>3295</v>
      </c>
      <c r="C2177" s="485"/>
      <c r="D2177" s="485"/>
      <c r="E2177" s="486"/>
      <c r="F2177" s="486"/>
      <c r="G2177" s="174" t="s">
        <v>3968</v>
      </c>
      <c r="H2177" s="382" t="s">
        <v>3969</v>
      </c>
      <c r="I2177" s="382" t="s">
        <v>3970</v>
      </c>
      <c r="J2177" s="181">
        <v>5</v>
      </c>
      <c r="K2177" s="176">
        <v>45413</v>
      </c>
      <c r="L2177" s="176">
        <v>45626</v>
      </c>
      <c r="M2177" s="177">
        <f t="shared" ref="M2177:M2240" si="95">(L2177-K2177)/7</f>
        <v>30.428571428571427</v>
      </c>
      <c r="N2177" s="178">
        <v>1</v>
      </c>
      <c r="O2177" s="382" t="s">
        <v>3935</v>
      </c>
      <c r="P2177" s="178">
        <f t="shared" si="94"/>
        <v>1</v>
      </c>
      <c r="Q2177" s="179" t="str" cm="1">
        <f t="array" aca="1" ref="Q2177" ca="1">IF(ISNUMBER(P2177),IF(P2177=100%,"CUMPLIDA",IF(AND(ISNUMBER(L2177),ISNUMBER(INDIRECT("FECHA_"&amp;$B2177,1))), IF(L2177&lt;=INDIRECT("FECHA_"&amp;$B2177,1),"INCUMPLIDA","PROCESO"), "VERIFICAR FECHA")),"SIN VALOR AVANCE")</f>
        <v>CUMPLIDA</v>
      </c>
    </row>
    <row r="2178" spans="1:17" ht="90" customHeight="1">
      <c r="A2178" s="192" t="s">
        <v>1518</v>
      </c>
      <c r="B2178" s="173" t="s">
        <v>3295</v>
      </c>
      <c r="C2178" s="485" t="s">
        <v>3971</v>
      </c>
      <c r="D2178" s="485" t="s">
        <v>3329</v>
      </c>
      <c r="E2178" s="486" t="s">
        <v>3972</v>
      </c>
      <c r="F2178" s="486" t="s">
        <v>3973</v>
      </c>
      <c r="G2178" s="174" t="s">
        <v>3974</v>
      </c>
      <c r="H2178" s="382" t="s">
        <v>3975</v>
      </c>
      <c r="I2178" s="382" t="s">
        <v>3976</v>
      </c>
      <c r="J2178" s="181">
        <v>1</v>
      </c>
      <c r="K2178" s="176">
        <v>45383</v>
      </c>
      <c r="L2178" s="176">
        <v>45747</v>
      </c>
      <c r="M2178" s="177">
        <f t="shared" si="95"/>
        <v>52</v>
      </c>
      <c r="N2178" s="178">
        <v>1</v>
      </c>
      <c r="O2178" s="382" t="s">
        <v>3735</v>
      </c>
      <c r="P2178" s="178">
        <f t="shared" si="94"/>
        <v>1</v>
      </c>
      <c r="Q2178" s="179" t="str" cm="1">
        <f t="array" aca="1" ref="Q2178" ca="1">IF(ISNUMBER(P2178),IF(P2178=100%,"CUMPLIDA",IF(AND(ISNUMBER(L2178),ISNUMBER(INDIRECT("FECHA_"&amp;$B2178,1))), IF(L2178&lt;=INDIRECT("FECHA_"&amp;$B2178,1),"INCUMPLIDA","PROCESO"), "VERIFICAR FECHA")),"SIN VALOR AVANCE")</f>
        <v>CUMPLIDA</v>
      </c>
    </row>
    <row r="2179" spans="1:17" ht="165">
      <c r="A2179" s="192" t="s">
        <v>1518</v>
      </c>
      <c r="B2179" s="173" t="s">
        <v>3295</v>
      </c>
      <c r="C2179" s="485"/>
      <c r="D2179" s="485"/>
      <c r="E2179" s="486"/>
      <c r="F2179" s="486"/>
      <c r="G2179" s="174" t="s">
        <v>3977</v>
      </c>
      <c r="H2179" s="382" t="s">
        <v>3978</v>
      </c>
      <c r="I2179" s="382" t="s">
        <v>3979</v>
      </c>
      <c r="J2179" s="181">
        <v>1</v>
      </c>
      <c r="K2179" s="176">
        <v>45596</v>
      </c>
      <c r="L2179" s="176">
        <v>46112</v>
      </c>
      <c r="M2179" s="177">
        <f t="shared" si="95"/>
        <v>73.714285714285708</v>
      </c>
      <c r="N2179" s="178">
        <v>0</v>
      </c>
      <c r="O2179" s="382" t="s">
        <v>3735</v>
      </c>
      <c r="P2179" s="178">
        <f t="shared" si="94"/>
        <v>0</v>
      </c>
      <c r="Q2179" s="179" t="str" cm="1">
        <f t="array" aca="1" ref="Q2179" ca="1">IF(ISNUMBER(P2179),IF(P2179=100%,"CUMPLIDA",IF(AND(ISNUMBER(L2179),ISNUMBER(INDIRECT("FECHA_"&amp;$B2179,1))), IF(L2179&lt;=INDIRECT("FECHA_"&amp;$B2179,1),"INCUMPLIDA","PROCESO"), "VERIFICAR FECHA")),"SIN VALOR AVANCE")</f>
        <v>PROCESO</v>
      </c>
    </row>
    <row r="2180" spans="1:17" ht="60.75">
      <c r="A2180" s="192" t="s">
        <v>1518</v>
      </c>
      <c r="B2180" s="173" t="s">
        <v>3295</v>
      </c>
      <c r="C2180" s="485"/>
      <c r="D2180" s="485"/>
      <c r="E2180" s="486"/>
      <c r="F2180" s="486"/>
      <c r="G2180" s="174" t="s">
        <v>3980</v>
      </c>
      <c r="H2180" s="382" t="s">
        <v>3981</v>
      </c>
      <c r="I2180" s="382" t="s">
        <v>3982</v>
      </c>
      <c r="J2180" s="181">
        <v>1</v>
      </c>
      <c r="K2180" s="176">
        <v>45779</v>
      </c>
      <c r="L2180" s="176">
        <v>45961</v>
      </c>
      <c r="M2180" s="177">
        <f t="shared" si="95"/>
        <v>26</v>
      </c>
      <c r="N2180" s="178">
        <v>1</v>
      </c>
      <c r="O2180" s="382" t="s">
        <v>3735</v>
      </c>
      <c r="P2180" s="178">
        <f t="shared" si="94"/>
        <v>1</v>
      </c>
      <c r="Q2180" s="179" t="str" cm="1">
        <f t="array" aca="1" ref="Q2180" ca="1">IF(ISNUMBER(P2180),IF(P2180=100%,"CUMPLIDA",IF(AND(ISNUMBER(L2180),ISNUMBER(INDIRECT("FECHA_"&amp;$B2180,1))), IF(L2180&lt;=INDIRECT("FECHA_"&amp;$B2180,1),"INCUMPLIDA","PROCESO"), "VERIFICAR FECHA")),"SIN VALOR AVANCE")</f>
        <v>CUMPLIDA</v>
      </c>
    </row>
    <row r="2181" spans="1:17" ht="120">
      <c r="A2181" s="192" t="s">
        <v>1518</v>
      </c>
      <c r="B2181" s="173" t="s">
        <v>3295</v>
      </c>
      <c r="C2181" s="485" t="s">
        <v>3983</v>
      </c>
      <c r="D2181" s="485" t="s">
        <v>3984</v>
      </c>
      <c r="E2181" s="486" t="s">
        <v>3985</v>
      </c>
      <c r="F2181" s="486" t="s">
        <v>3986</v>
      </c>
      <c r="G2181" s="174" t="s">
        <v>3987</v>
      </c>
      <c r="H2181" s="382" t="s">
        <v>3988</v>
      </c>
      <c r="I2181" s="382" t="s">
        <v>3989</v>
      </c>
      <c r="J2181" s="181">
        <v>6</v>
      </c>
      <c r="K2181" s="176">
        <v>45658</v>
      </c>
      <c r="L2181" s="176">
        <v>46233</v>
      </c>
      <c r="M2181" s="177">
        <f t="shared" si="95"/>
        <v>82.142857142857139</v>
      </c>
      <c r="N2181" s="178">
        <v>0.83</v>
      </c>
      <c r="O2181" s="382" t="s">
        <v>3990</v>
      </c>
      <c r="P2181" s="178">
        <f t="shared" si="94"/>
        <v>0.83</v>
      </c>
      <c r="Q2181" s="179" t="str" cm="1">
        <f t="array" aca="1" ref="Q2181" ca="1">IF(ISNUMBER(P2181),IF(P2181=100%,"CUMPLIDA",IF(AND(ISNUMBER(L2181),ISNUMBER(INDIRECT("FECHA_"&amp;$B2181,1))), IF(L2181&lt;=INDIRECT("FECHA_"&amp;$B2181,1),"INCUMPLIDA","PROCESO"), "VERIFICAR FECHA")),"SIN VALOR AVANCE")</f>
        <v>PROCESO</v>
      </c>
    </row>
    <row r="2182" spans="1:17" ht="60">
      <c r="A2182" s="192" t="s">
        <v>1518</v>
      </c>
      <c r="B2182" s="173" t="s">
        <v>3295</v>
      </c>
      <c r="C2182" s="485"/>
      <c r="D2182" s="485"/>
      <c r="E2182" s="486"/>
      <c r="F2182" s="486"/>
      <c r="G2182" s="174" t="s">
        <v>3991</v>
      </c>
      <c r="H2182" s="382" t="s">
        <v>3992</v>
      </c>
      <c r="I2182" s="382" t="s">
        <v>3993</v>
      </c>
      <c r="J2182" s="181">
        <v>6</v>
      </c>
      <c r="K2182" s="176">
        <v>45566</v>
      </c>
      <c r="L2182" s="176">
        <v>46142</v>
      </c>
      <c r="M2182" s="177">
        <f t="shared" si="95"/>
        <v>82.285714285714292</v>
      </c>
      <c r="N2182" s="178">
        <v>0.83</v>
      </c>
      <c r="O2182" s="382" t="s">
        <v>3990</v>
      </c>
      <c r="P2182" s="178">
        <f t="shared" si="94"/>
        <v>0.83</v>
      </c>
      <c r="Q2182" s="179" t="str" cm="1">
        <f t="array" aca="1" ref="Q2182" ca="1">IF(ISNUMBER(P2182),IF(P2182=100%,"CUMPLIDA",IF(AND(ISNUMBER(L2182),ISNUMBER(INDIRECT("FECHA_"&amp;$B2182,1))), IF(L2182&lt;=INDIRECT("FECHA_"&amp;$B2182,1),"INCUMPLIDA","PROCESO"), "VERIFICAR FECHA")),"SIN VALOR AVANCE")</f>
        <v>PROCESO</v>
      </c>
    </row>
    <row r="2183" spans="1:17" ht="75">
      <c r="A2183" s="192" t="s">
        <v>1518</v>
      </c>
      <c r="B2183" s="173" t="s">
        <v>3295</v>
      </c>
      <c r="C2183" s="485"/>
      <c r="D2183" s="485"/>
      <c r="E2183" s="486"/>
      <c r="F2183" s="486"/>
      <c r="G2183" s="174" t="s">
        <v>3994</v>
      </c>
      <c r="H2183" s="382" t="s">
        <v>3995</v>
      </c>
      <c r="I2183" s="382" t="s">
        <v>3996</v>
      </c>
      <c r="J2183" s="181">
        <v>6</v>
      </c>
      <c r="K2183" s="176">
        <v>45658</v>
      </c>
      <c r="L2183" s="176">
        <v>46233</v>
      </c>
      <c r="M2183" s="177">
        <f t="shared" si="95"/>
        <v>82.142857142857139</v>
      </c>
      <c r="N2183" s="178">
        <v>0.83</v>
      </c>
      <c r="O2183" s="382" t="s">
        <v>3990</v>
      </c>
      <c r="P2183" s="178">
        <f t="shared" si="94"/>
        <v>0.83</v>
      </c>
      <c r="Q2183" s="179" t="str" cm="1">
        <f t="array" aca="1" ref="Q2183" ca="1">IF(ISNUMBER(P2183),IF(P2183=100%,"CUMPLIDA",IF(AND(ISNUMBER(L2183),ISNUMBER(INDIRECT("FECHA_"&amp;$B2183,1))), IF(L2183&lt;=INDIRECT("FECHA_"&amp;$B2183,1),"INCUMPLIDA","PROCESO"), "VERIFICAR FECHA")),"SIN VALOR AVANCE")</f>
        <v>PROCESO</v>
      </c>
    </row>
    <row r="2184" spans="1:17" ht="90">
      <c r="A2184" s="192" t="s">
        <v>1518</v>
      </c>
      <c r="B2184" s="173" t="s">
        <v>3295</v>
      </c>
      <c r="C2184" s="485"/>
      <c r="D2184" s="485"/>
      <c r="E2184" s="486"/>
      <c r="F2184" s="486"/>
      <c r="G2184" s="174" t="s">
        <v>3997</v>
      </c>
      <c r="H2184" s="382" t="s">
        <v>3998</v>
      </c>
      <c r="I2184" s="382" t="s">
        <v>3999</v>
      </c>
      <c r="J2184" s="181">
        <v>1</v>
      </c>
      <c r="K2184" s="176">
        <v>45536</v>
      </c>
      <c r="L2184" s="176">
        <v>45838</v>
      </c>
      <c r="M2184" s="177">
        <f t="shared" si="95"/>
        <v>43.142857142857146</v>
      </c>
      <c r="N2184" s="178">
        <v>1</v>
      </c>
      <c r="O2184" s="382" t="s">
        <v>3990</v>
      </c>
      <c r="P2184" s="178">
        <f t="shared" si="94"/>
        <v>1</v>
      </c>
      <c r="Q2184" s="179" t="str" cm="1">
        <f t="array" aca="1" ref="Q2184" ca="1">IF(ISNUMBER(P2184),IF(P2184=100%,"CUMPLIDA",IF(AND(ISNUMBER(L2184),ISNUMBER(INDIRECT("FECHA_"&amp;$B2184,1))), IF(L2184&lt;=INDIRECT("FECHA_"&amp;$B2184,1),"INCUMPLIDA","PROCESO"), "VERIFICAR FECHA")),"SIN VALOR AVANCE")</f>
        <v>CUMPLIDA</v>
      </c>
    </row>
    <row r="2185" spans="1:17" ht="120">
      <c r="A2185" s="192" t="s">
        <v>1518</v>
      </c>
      <c r="B2185" s="173" t="s">
        <v>3295</v>
      </c>
      <c r="C2185" s="485"/>
      <c r="D2185" s="485"/>
      <c r="E2185" s="486"/>
      <c r="F2185" s="486"/>
      <c r="G2185" s="174" t="s">
        <v>4000</v>
      </c>
      <c r="H2185" s="382" t="s">
        <v>4001</v>
      </c>
      <c r="I2185" s="382" t="s">
        <v>4002</v>
      </c>
      <c r="J2185" s="181">
        <v>2</v>
      </c>
      <c r="K2185" s="176">
        <v>45536</v>
      </c>
      <c r="L2185" s="176">
        <v>45658</v>
      </c>
      <c r="M2185" s="177">
        <f t="shared" si="95"/>
        <v>17.428571428571427</v>
      </c>
      <c r="N2185" s="178">
        <v>1</v>
      </c>
      <c r="O2185" s="382" t="s">
        <v>4003</v>
      </c>
      <c r="P2185" s="178">
        <f t="shared" si="94"/>
        <v>1</v>
      </c>
      <c r="Q2185" s="179" t="str" cm="1">
        <f t="array" aca="1" ref="Q2185" ca="1">IF(ISNUMBER(P2185),IF(P2185=100%,"CUMPLIDA",IF(AND(ISNUMBER(L2185),ISNUMBER(INDIRECT("FECHA_"&amp;$B2185,1))), IF(L2185&lt;=INDIRECT("FECHA_"&amp;$B2185,1),"INCUMPLIDA","PROCESO"), "VERIFICAR FECHA")),"SIN VALOR AVANCE")</f>
        <v>CUMPLIDA</v>
      </c>
    </row>
    <row r="2186" spans="1:17" ht="195">
      <c r="A2186" s="192" t="s">
        <v>1518</v>
      </c>
      <c r="B2186" s="173" t="s">
        <v>3295</v>
      </c>
      <c r="C2186" s="485"/>
      <c r="D2186" s="485"/>
      <c r="E2186" s="486"/>
      <c r="F2186" s="486"/>
      <c r="G2186" s="174" t="s">
        <v>4004</v>
      </c>
      <c r="H2186" s="382" t="s">
        <v>4005</v>
      </c>
      <c r="I2186" s="382" t="s">
        <v>4006</v>
      </c>
      <c r="J2186" s="181">
        <v>6</v>
      </c>
      <c r="K2186" s="176">
        <v>45658</v>
      </c>
      <c r="L2186" s="176">
        <v>46203</v>
      </c>
      <c r="M2186" s="177">
        <f t="shared" si="95"/>
        <v>77.857142857142861</v>
      </c>
      <c r="N2186" s="178">
        <v>0.83</v>
      </c>
      <c r="O2186" s="382" t="s">
        <v>3990</v>
      </c>
      <c r="P2186" s="178">
        <f t="shared" si="94"/>
        <v>0.83</v>
      </c>
      <c r="Q2186" s="179" t="str" cm="1">
        <f t="array" aca="1" ref="Q2186" ca="1">IF(ISNUMBER(P2186),IF(P2186=100%,"CUMPLIDA",IF(AND(ISNUMBER(L2186),ISNUMBER(INDIRECT("FECHA_"&amp;$B2186,1))), IF(L2186&lt;=INDIRECT("FECHA_"&amp;$B2186,1),"INCUMPLIDA","PROCESO"), "VERIFICAR FECHA")),"SIN VALOR AVANCE")</f>
        <v>PROCESO</v>
      </c>
    </row>
    <row r="2187" spans="1:17" ht="180">
      <c r="A2187" s="192" t="s">
        <v>1518</v>
      </c>
      <c r="B2187" s="173" t="s">
        <v>3295</v>
      </c>
      <c r="C2187" s="485"/>
      <c r="D2187" s="485"/>
      <c r="E2187" s="486" t="s">
        <v>4007</v>
      </c>
      <c r="F2187" s="486"/>
      <c r="G2187" s="174" t="s">
        <v>4008</v>
      </c>
      <c r="H2187" s="382" t="s">
        <v>4009</v>
      </c>
      <c r="I2187" s="382" t="s">
        <v>4010</v>
      </c>
      <c r="J2187" s="181">
        <v>6</v>
      </c>
      <c r="K2187" s="176">
        <v>45658</v>
      </c>
      <c r="L2187" s="176">
        <v>46234</v>
      </c>
      <c r="M2187" s="177">
        <f t="shared" si="95"/>
        <v>82.285714285714292</v>
      </c>
      <c r="N2187" s="178">
        <v>0.83</v>
      </c>
      <c r="O2187" s="382" t="s">
        <v>3990</v>
      </c>
      <c r="P2187" s="178">
        <f t="shared" si="94"/>
        <v>0.83</v>
      </c>
      <c r="Q2187" s="179" t="str" cm="1">
        <f t="array" aca="1" ref="Q2187" ca="1">IF(ISNUMBER(P2187),IF(P2187=100%,"CUMPLIDA",IF(AND(ISNUMBER(L2187),ISNUMBER(INDIRECT("FECHA_"&amp;$B2187,1))), IF(L2187&lt;=INDIRECT("FECHA_"&amp;$B2187,1),"INCUMPLIDA","PROCESO"), "VERIFICAR FECHA")),"SIN VALOR AVANCE")</f>
        <v>PROCESO</v>
      </c>
    </row>
    <row r="2188" spans="1:17" ht="90">
      <c r="A2188" s="192" t="s">
        <v>1518</v>
      </c>
      <c r="B2188" s="173" t="s">
        <v>3295</v>
      </c>
      <c r="C2188" s="485"/>
      <c r="D2188" s="485"/>
      <c r="E2188" s="486"/>
      <c r="F2188" s="486"/>
      <c r="G2188" s="174" t="s">
        <v>3997</v>
      </c>
      <c r="H2188" s="382" t="s">
        <v>3998</v>
      </c>
      <c r="I2188" s="382" t="s">
        <v>3999</v>
      </c>
      <c r="J2188" s="181">
        <v>1</v>
      </c>
      <c r="K2188" s="176">
        <v>45536</v>
      </c>
      <c r="L2188" s="176">
        <v>45746</v>
      </c>
      <c r="M2188" s="177">
        <f t="shared" si="95"/>
        <v>30</v>
      </c>
      <c r="N2188" s="178">
        <v>1</v>
      </c>
      <c r="O2188" s="382" t="s">
        <v>3990</v>
      </c>
      <c r="P2188" s="178">
        <f t="shared" si="94"/>
        <v>1</v>
      </c>
      <c r="Q2188" s="179" t="str" cm="1">
        <f t="array" aca="1" ref="Q2188" ca="1">IF(ISNUMBER(P2188),IF(P2188=100%,"CUMPLIDA",IF(AND(ISNUMBER(L2188),ISNUMBER(INDIRECT("FECHA_"&amp;$B2188,1))), IF(L2188&lt;=INDIRECT("FECHA_"&amp;$B2188,1),"INCUMPLIDA","PROCESO"), "VERIFICAR FECHA")),"SIN VALOR AVANCE")</f>
        <v>CUMPLIDA</v>
      </c>
    </row>
    <row r="2189" spans="1:17" ht="390">
      <c r="A2189" s="192" t="s">
        <v>1518</v>
      </c>
      <c r="B2189" s="173" t="s">
        <v>3295</v>
      </c>
      <c r="C2189" s="485"/>
      <c r="D2189" s="485"/>
      <c r="E2189" s="486" t="s">
        <v>4011</v>
      </c>
      <c r="F2189" s="486"/>
      <c r="G2189" s="174" t="s">
        <v>4012</v>
      </c>
      <c r="H2189" s="382" t="s">
        <v>4013</v>
      </c>
      <c r="I2189" s="382" t="s">
        <v>4014</v>
      </c>
      <c r="J2189" s="181">
        <v>27</v>
      </c>
      <c r="K2189" s="176">
        <v>45323</v>
      </c>
      <c r="L2189" s="176">
        <v>47118</v>
      </c>
      <c r="M2189" s="177">
        <f t="shared" si="95"/>
        <v>256.42857142857144</v>
      </c>
      <c r="N2189" s="178">
        <v>0.3</v>
      </c>
      <c r="O2189" s="382" t="s">
        <v>4015</v>
      </c>
      <c r="P2189" s="178">
        <f t="shared" si="94"/>
        <v>0.3</v>
      </c>
      <c r="Q2189" s="179" t="str" cm="1">
        <f t="array" aca="1" ref="Q2189" ca="1">IF(ISNUMBER(P2189),IF(P2189=100%,"CUMPLIDA",IF(AND(ISNUMBER(L2189),ISNUMBER(INDIRECT("FECHA_"&amp;$B2189,1))), IF(L2189&lt;=INDIRECT("FECHA_"&amp;$B2189,1),"INCUMPLIDA","PROCESO"), "VERIFICAR FECHA")),"SIN VALOR AVANCE")</f>
        <v>PROCESO</v>
      </c>
    </row>
    <row r="2190" spans="1:17" ht="195">
      <c r="A2190" s="192" t="s">
        <v>1518</v>
      </c>
      <c r="B2190" s="173" t="s">
        <v>3295</v>
      </c>
      <c r="C2190" s="485"/>
      <c r="D2190" s="485"/>
      <c r="E2190" s="486"/>
      <c r="F2190" s="486"/>
      <c r="G2190" s="174" t="s">
        <v>4016</v>
      </c>
      <c r="H2190" s="382" t="s">
        <v>4017</v>
      </c>
      <c r="I2190" s="382" t="s">
        <v>4018</v>
      </c>
      <c r="J2190" s="181">
        <v>2</v>
      </c>
      <c r="K2190" s="176">
        <v>45536</v>
      </c>
      <c r="L2190" s="176">
        <v>45626</v>
      </c>
      <c r="M2190" s="177">
        <f t="shared" si="95"/>
        <v>12.857142857142858</v>
      </c>
      <c r="N2190" s="178">
        <v>1</v>
      </c>
      <c r="O2190" s="382" t="s">
        <v>3990</v>
      </c>
      <c r="P2190" s="178">
        <f t="shared" si="94"/>
        <v>1</v>
      </c>
      <c r="Q2190" s="179" t="str" cm="1">
        <f t="array" aca="1" ref="Q2190" ca="1">IF(ISNUMBER(P2190),IF(P2190=100%,"CUMPLIDA",IF(AND(ISNUMBER(L2190),ISNUMBER(INDIRECT("FECHA_"&amp;$B2190,1))), IF(L2190&lt;=INDIRECT("FECHA_"&amp;$B2190,1),"INCUMPLIDA","PROCESO"), "VERIFICAR FECHA")),"SIN VALOR AVANCE")</f>
        <v>CUMPLIDA</v>
      </c>
    </row>
    <row r="2191" spans="1:17" ht="135">
      <c r="A2191" s="192" t="s">
        <v>1518</v>
      </c>
      <c r="B2191" s="173" t="s">
        <v>3295</v>
      </c>
      <c r="C2191" s="485"/>
      <c r="D2191" s="485"/>
      <c r="E2191" s="486"/>
      <c r="F2191" s="486"/>
      <c r="G2191" s="174" t="s">
        <v>4019</v>
      </c>
      <c r="H2191" s="382" t="s">
        <v>4020</v>
      </c>
      <c r="I2191" s="382" t="s">
        <v>4021</v>
      </c>
      <c r="J2191" s="181">
        <v>1</v>
      </c>
      <c r="K2191" s="176">
        <v>45536</v>
      </c>
      <c r="L2191" s="391">
        <v>46234</v>
      </c>
      <c r="M2191" s="177">
        <f t="shared" si="95"/>
        <v>99.714285714285708</v>
      </c>
      <c r="N2191" s="178">
        <v>0</v>
      </c>
      <c r="O2191" s="382" t="s">
        <v>3990</v>
      </c>
      <c r="P2191" s="178">
        <f t="shared" si="94"/>
        <v>0</v>
      </c>
      <c r="Q2191" s="179" t="str" cm="1">
        <f t="array" aca="1" ref="Q2191" ca="1">IF(ISNUMBER(P2191),IF(P2191=100%,"CUMPLIDA",IF(AND(ISNUMBER(L2191),ISNUMBER(INDIRECT("FECHA_"&amp;$B2191,1))), IF(L2191&lt;=INDIRECT("FECHA_"&amp;$B2191,1),"INCUMPLIDA","PROCESO"), "VERIFICAR FECHA")),"SIN VALOR AVANCE")</f>
        <v>PROCESO</v>
      </c>
    </row>
    <row r="2192" spans="1:17" ht="135">
      <c r="A2192" s="192" t="s">
        <v>1518</v>
      </c>
      <c r="B2192" s="173" t="s">
        <v>3295</v>
      </c>
      <c r="C2192" s="485"/>
      <c r="D2192" s="485"/>
      <c r="E2192" s="182" t="s">
        <v>4022</v>
      </c>
      <c r="F2192" s="486"/>
      <c r="G2192" s="174" t="s">
        <v>4023</v>
      </c>
      <c r="H2192" s="382" t="s">
        <v>4020</v>
      </c>
      <c r="I2192" s="382" t="s">
        <v>4021</v>
      </c>
      <c r="J2192" s="181">
        <v>1</v>
      </c>
      <c r="K2192" s="176">
        <v>45536</v>
      </c>
      <c r="L2192" s="391">
        <v>46234</v>
      </c>
      <c r="M2192" s="177">
        <f t="shared" si="95"/>
        <v>99.714285714285708</v>
      </c>
      <c r="N2192" s="178">
        <v>0</v>
      </c>
      <c r="O2192" s="382" t="s">
        <v>3990</v>
      </c>
      <c r="P2192" s="178">
        <f t="shared" si="94"/>
        <v>0</v>
      </c>
      <c r="Q2192" s="179" t="str" cm="1">
        <f t="array" aca="1" ref="Q2192" ca="1">IF(ISNUMBER(P2192),IF(P2192=100%,"CUMPLIDA",IF(AND(ISNUMBER(L2192),ISNUMBER(INDIRECT("FECHA_"&amp;$B2192,1))), IF(L2192&lt;=INDIRECT("FECHA_"&amp;$B2192,1),"INCUMPLIDA","PROCESO"), "VERIFICAR FECHA")),"SIN VALOR AVANCE")</f>
        <v>PROCESO</v>
      </c>
    </row>
    <row r="2193" spans="1:17" ht="60" customHeight="1">
      <c r="A2193" s="192" t="s">
        <v>1518</v>
      </c>
      <c r="B2193" s="173" t="s">
        <v>3295</v>
      </c>
      <c r="C2193" s="485"/>
      <c r="D2193" s="485"/>
      <c r="E2193" s="486" t="s">
        <v>4024</v>
      </c>
      <c r="F2193" s="486"/>
      <c r="G2193" s="174" t="s">
        <v>4025</v>
      </c>
      <c r="H2193" s="382" t="s">
        <v>4026</v>
      </c>
      <c r="I2193" s="385" t="s">
        <v>453</v>
      </c>
      <c r="J2193" s="181">
        <v>1</v>
      </c>
      <c r="K2193" s="176">
        <v>45536</v>
      </c>
      <c r="L2193" s="176">
        <v>45626</v>
      </c>
      <c r="M2193" s="177">
        <f t="shared" si="95"/>
        <v>12.857142857142858</v>
      </c>
      <c r="N2193" s="178">
        <v>1</v>
      </c>
      <c r="O2193" s="382" t="s">
        <v>4003</v>
      </c>
      <c r="P2193" s="178">
        <f t="shared" si="94"/>
        <v>1</v>
      </c>
      <c r="Q2193" s="179" t="str" cm="1">
        <f t="array" aca="1" ref="Q2193" ca="1">IF(ISNUMBER(P2193),IF(P2193=100%,"CUMPLIDA",IF(AND(ISNUMBER(L2193),ISNUMBER(INDIRECT("FECHA_"&amp;$B2193,1))), IF(L2193&lt;=INDIRECT("FECHA_"&amp;$B2193,1),"INCUMPLIDA","PROCESO"), "VERIFICAR FECHA")),"SIN VALOR AVANCE")</f>
        <v>CUMPLIDA</v>
      </c>
    </row>
    <row r="2194" spans="1:17" ht="45.75">
      <c r="A2194" s="192" t="s">
        <v>1518</v>
      </c>
      <c r="B2194" s="173" t="s">
        <v>3295</v>
      </c>
      <c r="C2194" s="485"/>
      <c r="D2194" s="485"/>
      <c r="E2194" s="486"/>
      <c r="F2194" s="486"/>
      <c r="G2194" s="174" t="s">
        <v>4027</v>
      </c>
      <c r="H2194" s="382" t="s">
        <v>4028</v>
      </c>
      <c r="I2194" s="382" t="s">
        <v>4029</v>
      </c>
      <c r="J2194" s="181">
        <v>1</v>
      </c>
      <c r="K2194" s="176">
        <v>45536</v>
      </c>
      <c r="L2194" s="176">
        <v>45746</v>
      </c>
      <c r="M2194" s="177">
        <f t="shared" si="95"/>
        <v>30</v>
      </c>
      <c r="N2194" s="178">
        <v>1</v>
      </c>
      <c r="O2194" s="382" t="s">
        <v>4003</v>
      </c>
      <c r="P2194" s="178">
        <f t="shared" si="94"/>
        <v>1</v>
      </c>
      <c r="Q2194" s="179" t="str" cm="1">
        <f t="array" aca="1" ref="Q2194" ca="1">IF(ISNUMBER(P2194),IF(P2194=100%,"CUMPLIDA",IF(AND(ISNUMBER(L2194),ISNUMBER(INDIRECT("FECHA_"&amp;$B2194,1))), IF(L2194&lt;=INDIRECT("FECHA_"&amp;$B2194,1),"INCUMPLIDA","PROCESO"), "VERIFICAR FECHA")),"SIN VALOR AVANCE")</f>
        <v>CUMPLIDA</v>
      </c>
    </row>
    <row r="2195" spans="1:17" ht="150">
      <c r="A2195" s="192" t="s">
        <v>1518</v>
      </c>
      <c r="B2195" s="173" t="s">
        <v>3295</v>
      </c>
      <c r="C2195" s="485"/>
      <c r="D2195" s="485"/>
      <c r="E2195" s="486" t="s">
        <v>4030</v>
      </c>
      <c r="F2195" s="486"/>
      <c r="G2195" s="174" t="s">
        <v>4031</v>
      </c>
      <c r="H2195" s="382" t="s">
        <v>4032</v>
      </c>
      <c r="I2195" s="382" t="s">
        <v>4033</v>
      </c>
      <c r="J2195" s="181">
        <v>2</v>
      </c>
      <c r="K2195" s="176">
        <v>45566</v>
      </c>
      <c r="L2195" s="176">
        <v>45687</v>
      </c>
      <c r="M2195" s="177">
        <f t="shared" si="95"/>
        <v>17.285714285714285</v>
      </c>
      <c r="N2195" s="178">
        <v>1</v>
      </c>
      <c r="O2195" s="382" t="s">
        <v>3990</v>
      </c>
      <c r="P2195" s="178">
        <f t="shared" si="94"/>
        <v>1</v>
      </c>
      <c r="Q2195" s="179" t="str" cm="1">
        <f t="array" aca="1" ref="Q2195" ca="1">IF(ISNUMBER(P2195),IF(P2195=100%,"CUMPLIDA",IF(AND(ISNUMBER(L2195),ISNUMBER(INDIRECT("FECHA_"&amp;$B2195,1))), IF(L2195&lt;=INDIRECT("FECHA_"&amp;$B2195,1),"INCUMPLIDA","PROCESO"), "VERIFICAR FECHA")),"SIN VALOR AVANCE")</f>
        <v>CUMPLIDA</v>
      </c>
    </row>
    <row r="2196" spans="1:17" ht="135">
      <c r="A2196" s="192" t="s">
        <v>1518</v>
      </c>
      <c r="B2196" s="173" t="s">
        <v>3295</v>
      </c>
      <c r="C2196" s="485"/>
      <c r="D2196" s="485"/>
      <c r="E2196" s="486"/>
      <c r="F2196" s="486"/>
      <c r="G2196" s="174" t="s">
        <v>4023</v>
      </c>
      <c r="H2196" s="382" t="s">
        <v>4020</v>
      </c>
      <c r="I2196" s="382" t="s">
        <v>4021</v>
      </c>
      <c r="J2196" s="181">
        <v>1</v>
      </c>
      <c r="K2196" s="176">
        <v>45536</v>
      </c>
      <c r="L2196" s="391">
        <v>46234</v>
      </c>
      <c r="M2196" s="177">
        <f t="shared" si="95"/>
        <v>99.714285714285708</v>
      </c>
      <c r="N2196" s="178">
        <v>0</v>
      </c>
      <c r="O2196" s="382" t="s">
        <v>3990</v>
      </c>
      <c r="P2196" s="178">
        <f t="shared" si="94"/>
        <v>0</v>
      </c>
      <c r="Q2196" s="179" t="str" cm="1">
        <f t="array" aca="1" ref="Q2196" ca="1">IF(ISNUMBER(P2196),IF(P2196=100%,"CUMPLIDA",IF(AND(ISNUMBER(L2196),ISNUMBER(INDIRECT("FECHA_"&amp;$B2196,1))), IF(L2196&lt;=INDIRECT("FECHA_"&amp;$B2196,1),"INCUMPLIDA","PROCESO"), "VERIFICAR FECHA")),"SIN VALOR AVANCE")</f>
        <v>PROCESO</v>
      </c>
    </row>
    <row r="2197" spans="1:17" ht="285">
      <c r="A2197" s="192" t="s">
        <v>1518</v>
      </c>
      <c r="B2197" s="173" t="s">
        <v>3295</v>
      </c>
      <c r="C2197" s="485"/>
      <c r="D2197" s="485"/>
      <c r="E2197" s="174" t="s">
        <v>4034</v>
      </c>
      <c r="F2197" s="486"/>
      <c r="G2197" s="182" t="s">
        <v>4035</v>
      </c>
      <c r="H2197" s="382" t="s">
        <v>4036</v>
      </c>
      <c r="I2197" s="382" t="s">
        <v>4037</v>
      </c>
      <c r="J2197" s="181">
        <v>3</v>
      </c>
      <c r="K2197" s="176">
        <v>45536</v>
      </c>
      <c r="L2197" s="176">
        <v>45626</v>
      </c>
      <c r="M2197" s="177">
        <f t="shared" si="95"/>
        <v>12.857142857142858</v>
      </c>
      <c r="N2197" s="178">
        <v>1</v>
      </c>
      <c r="O2197" s="382" t="s">
        <v>4038</v>
      </c>
      <c r="P2197" s="178">
        <f t="shared" si="94"/>
        <v>1</v>
      </c>
      <c r="Q2197" s="179" t="str" cm="1">
        <f t="array" aca="1" ref="Q2197" ca="1">IF(ISNUMBER(P2197),IF(P2197=100%,"CUMPLIDA",IF(AND(ISNUMBER(L2197),ISNUMBER(INDIRECT("FECHA_"&amp;$B2197,1))), IF(L2197&lt;=INDIRECT("FECHA_"&amp;$B2197,1),"INCUMPLIDA","PROCESO"), "VERIFICAR FECHA")),"SIN VALOR AVANCE")</f>
        <v>CUMPLIDA</v>
      </c>
    </row>
    <row r="2198" spans="1:17" ht="180.75">
      <c r="A2198" s="192" t="s">
        <v>1518</v>
      </c>
      <c r="B2198" s="173" t="s">
        <v>3295</v>
      </c>
      <c r="C2198" s="485" t="s">
        <v>4039</v>
      </c>
      <c r="D2198" s="485" t="s">
        <v>4040</v>
      </c>
      <c r="E2198" s="486" t="s">
        <v>4041</v>
      </c>
      <c r="F2198" s="486" t="s">
        <v>4042</v>
      </c>
      <c r="G2198" s="174" t="s">
        <v>4043</v>
      </c>
      <c r="H2198" s="385" t="s">
        <v>4044</v>
      </c>
      <c r="I2198" s="385" t="s">
        <v>4044</v>
      </c>
      <c r="J2198" s="181">
        <v>1</v>
      </c>
      <c r="K2198" s="176">
        <v>45658</v>
      </c>
      <c r="L2198" s="176">
        <v>46387</v>
      </c>
      <c r="M2198" s="177">
        <f t="shared" si="95"/>
        <v>104.14285714285714</v>
      </c>
      <c r="N2198" s="178">
        <v>0</v>
      </c>
      <c r="O2198" s="382" t="s">
        <v>4045</v>
      </c>
      <c r="P2198" s="178">
        <f t="shared" si="94"/>
        <v>0</v>
      </c>
      <c r="Q2198" s="179" t="str" cm="1">
        <f t="array" aca="1" ref="Q2198" ca="1">IF(ISNUMBER(P2198),IF(P2198=100%,"CUMPLIDA",IF(AND(ISNUMBER(L2198),ISNUMBER(INDIRECT("FECHA_"&amp;$B2198,1))), IF(L2198&lt;=INDIRECT("FECHA_"&amp;$B2198,1),"INCUMPLIDA","PROCESO"), "VERIFICAR FECHA")),"SIN VALOR AVANCE")</f>
        <v>PROCESO</v>
      </c>
    </row>
    <row r="2199" spans="1:17" ht="390">
      <c r="A2199" s="192" t="s">
        <v>1518</v>
      </c>
      <c r="B2199" s="173" t="s">
        <v>3295</v>
      </c>
      <c r="C2199" s="485"/>
      <c r="D2199" s="485"/>
      <c r="E2199" s="486"/>
      <c r="F2199" s="486"/>
      <c r="G2199" s="174" t="s">
        <v>4046</v>
      </c>
      <c r="H2199" s="382" t="s">
        <v>4013</v>
      </c>
      <c r="I2199" s="382" t="s">
        <v>4047</v>
      </c>
      <c r="J2199" s="181">
        <v>27</v>
      </c>
      <c r="K2199" s="176">
        <v>45323</v>
      </c>
      <c r="L2199" s="176">
        <v>46660</v>
      </c>
      <c r="M2199" s="177">
        <f t="shared" si="95"/>
        <v>191</v>
      </c>
      <c r="N2199" s="178">
        <v>0.44440000000000002</v>
      </c>
      <c r="O2199" s="382" t="s">
        <v>4045</v>
      </c>
      <c r="P2199" s="178">
        <f t="shared" si="94"/>
        <v>0.44440000000000002</v>
      </c>
      <c r="Q2199" s="179" t="str" cm="1">
        <f t="array" aca="1" ref="Q2199" ca="1">IF(ISNUMBER(P2199),IF(P2199=100%,"CUMPLIDA",IF(AND(ISNUMBER(L2199),ISNUMBER(INDIRECT("FECHA_"&amp;$B2199,1))), IF(L2199&lt;=INDIRECT("FECHA_"&amp;$B2199,1),"INCUMPLIDA","PROCESO"), "VERIFICAR FECHA")),"SIN VALOR AVANCE")</f>
        <v>PROCESO</v>
      </c>
    </row>
    <row r="2200" spans="1:17" ht="390">
      <c r="A2200" s="192" t="s">
        <v>1518</v>
      </c>
      <c r="B2200" s="173" t="s">
        <v>3295</v>
      </c>
      <c r="C2200" s="485"/>
      <c r="D2200" s="485"/>
      <c r="E2200" s="486" t="s">
        <v>4048</v>
      </c>
      <c r="F2200" s="486"/>
      <c r="G2200" s="174" t="s">
        <v>4049</v>
      </c>
      <c r="H2200" s="382" t="s">
        <v>4013</v>
      </c>
      <c r="I2200" s="382" t="s">
        <v>4047</v>
      </c>
      <c r="J2200" s="181">
        <v>27</v>
      </c>
      <c r="K2200" s="176">
        <v>45323</v>
      </c>
      <c r="L2200" s="176">
        <v>46660</v>
      </c>
      <c r="M2200" s="177">
        <f t="shared" si="95"/>
        <v>191</v>
      </c>
      <c r="N2200" s="178">
        <v>0.44440000000000002</v>
      </c>
      <c r="O2200" s="382" t="s">
        <v>4050</v>
      </c>
      <c r="P2200" s="178">
        <f t="shared" si="94"/>
        <v>0.44440000000000002</v>
      </c>
      <c r="Q2200" s="179" t="str" cm="1">
        <f t="array" aca="1" ref="Q2200" ca="1">IF(ISNUMBER(P2200),IF(P2200=100%,"CUMPLIDA",IF(AND(ISNUMBER(L2200),ISNUMBER(INDIRECT("FECHA_"&amp;$B2200,1))), IF(L2200&lt;=INDIRECT("FECHA_"&amp;$B2200,1),"INCUMPLIDA","PROCESO"), "VERIFICAR FECHA")),"SIN VALOR AVANCE")</f>
        <v>PROCESO</v>
      </c>
    </row>
    <row r="2201" spans="1:17" ht="180">
      <c r="A2201" s="192" t="s">
        <v>1518</v>
      </c>
      <c r="B2201" s="173" t="s">
        <v>3295</v>
      </c>
      <c r="C2201" s="485"/>
      <c r="D2201" s="485"/>
      <c r="E2201" s="486"/>
      <c r="F2201" s="486"/>
      <c r="G2201" s="182" t="s">
        <v>4051</v>
      </c>
      <c r="H2201" s="382" t="s">
        <v>4052</v>
      </c>
      <c r="I2201" s="382" t="s">
        <v>4053</v>
      </c>
      <c r="J2201" s="181" t="s">
        <v>4054</v>
      </c>
      <c r="K2201" s="176">
        <v>45597</v>
      </c>
      <c r="L2201" s="176">
        <v>45809</v>
      </c>
      <c r="M2201" s="177">
        <f t="shared" si="95"/>
        <v>30.285714285714285</v>
      </c>
      <c r="N2201" s="178">
        <v>1</v>
      </c>
      <c r="O2201" s="382" t="s">
        <v>4055</v>
      </c>
      <c r="P2201" s="178">
        <f t="shared" si="94"/>
        <v>1</v>
      </c>
      <c r="Q2201" s="179" t="str" cm="1">
        <f t="array" aca="1" ref="Q2201" ca="1">IF(ISNUMBER(P2201),IF(P2201=100%,"CUMPLIDA",IF(AND(ISNUMBER(L2201),ISNUMBER(INDIRECT("FECHA_"&amp;$B2201,1))), IF(L2201&lt;=INDIRECT("FECHA_"&amp;$B2201,1),"INCUMPLIDA","PROCESO"), "VERIFICAR FECHA")),"SIN VALOR AVANCE")</f>
        <v>CUMPLIDA</v>
      </c>
    </row>
    <row r="2202" spans="1:17" ht="390">
      <c r="A2202" s="192" t="s">
        <v>1518</v>
      </c>
      <c r="B2202" s="173" t="s">
        <v>3295</v>
      </c>
      <c r="C2202" s="485"/>
      <c r="D2202" s="485"/>
      <c r="E2202" s="486" t="s">
        <v>4056</v>
      </c>
      <c r="F2202" s="486"/>
      <c r="G2202" s="174" t="s">
        <v>4057</v>
      </c>
      <c r="H2202" s="382" t="s">
        <v>4013</v>
      </c>
      <c r="I2202" s="382" t="s">
        <v>4047</v>
      </c>
      <c r="J2202" s="181">
        <v>27</v>
      </c>
      <c r="K2202" s="176">
        <v>45323</v>
      </c>
      <c r="L2202" s="176">
        <v>46233</v>
      </c>
      <c r="M2202" s="177">
        <f t="shared" si="95"/>
        <v>130</v>
      </c>
      <c r="N2202" s="178">
        <v>0.44440000000000002</v>
      </c>
      <c r="O2202" s="382" t="s">
        <v>4058</v>
      </c>
      <c r="P2202" s="178">
        <f t="shared" si="94"/>
        <v>0.44440000000000002</v>
      </c>
      <c r="Q2202" s="179" t="str" cm="1">
        <f t="array" aca="1" ref="Q2202" ca="1">IF(ISNUMBER(P2202),IF(P2202=100%,"CUMPLIDA",IF(AND(ISNUMBER(L2202),ISNUMBER(INDIRECT("FECHA_"&amp;$B2202,1))), IF(L2202&lt;=INDIRECT("FECHA_"&amp;$B2202,1),"INCUMPLIDA","PROCESO"), "VERIFICAR FECHA")),"SIN VALOR AVANCE")</f>
        <v>PROCESO</v>
      </c>
    </row>
    <row r="2203" spans="1:17" ht="105">
      <c r="A2203" s="192" t="s">
        <v>1518</v>
      </c>
      <c r="B2203" s="173" t="s">
        <v>3295</v>
      </c>
      <c r="C2203" s="485"/>
      <c r="D2203" s="485"/>
      <c r="E2203" s="486"/>
      <c r="F2203" s="486"/>
      <c r="G2203" s="182" t="s">
        <v>4059</v>
      </c>
      <c r="H2203" s="382" t="s">
        <v>4060</v>
      </c>
      <c r="I2203" s="382" t="s">
        <v>4061</v>
      </c>
      <c r="J2203" s="181">
        <v>4</v>
      </c>
      <c r="K2203" s="176">
        <v>45597</v>
      </c>
      <c r="L2203" s="176">
        <v>45838</v>
      </c>
      <c r="M2203" s="177">
        <f t="shared" si="95"/>
        <v>34.428571428571431</v>
      </c>
      <c r="N2203" s="178">
        <v>1</v>
      </c>
      <c r="O2203" s="382" t="s">
        <v>4055</v>
      </c>
      <c r="P2203" s="178">
        <f t="shared" si="94"/>
        <v>1</v>
      </c>
      <c r="Q2203" s="179" t="str" cm="1">
        <f t="array" aca="1" ref="Q2203" ca="1">IF(ISNUMBER(P2203),IF(P2203=100%,"CUMPLIDA",IF(AND(ISNUMBER(L2203),ISNUMBER(INDIRECT("FECHA_"&amp;$B2203,1))), IF(L2203&lt;=INDIRECT("FECHA_"&amp;$B2203,1),"INCUMPLIDA","PROCESO"), "VERIFICAR FECHA")),"SIN VALOR AVANCE")</f>
        <v>CUMPLIDA</v>
      </c>
    </row>
    <row r="2204" spans="1:17" ht="150">
      <c r="A2204" s="192" t="s">
        <v>1518</v>
      </c>
      <c r="B2204" s="173" t="s">
        <v>3295</v>
      </c>
      <c r="C2204" s="485"/>
      <c r="D2204" s="485"/>
      <c r="E2204" s="486"/>
      <c r="F2204" s="486"/>
      <c r="G2204" s="174" t="s">
        <v>4062</v>
      </c>
      <c r="H2204" s="382" t="s">
        <v>4063</v>
      </c>
      <c r="I2204" s="382" t="s">
        <v>4064</v>
      </c>
      <c r="J2204" s="181" t="s">
        <v>4065</v>
      </c>
      <c r="K2204" s="176">
        <v>45505</v>
      </c>
      <c r="L2204" s="176">
        <v>45657</v>
      </c>
      <c r="M2204" s="177">
        <f t="shared" si="95"/>
        <v>21.714285714285715</v>
      </c>
      <c r="N2204" s="178">
        <v>1</v>
      </c>
      <c r="O2204" s="382" t="s">
        <v>4066</v>
      </c>
      <c r="P2204" s="178">
        <f t="shared" si="94"/>
        <v>1</v>
      </c>
      <c r="Q2204" s="179" t="str" cm="1">
        <f t="array" aca="1" ref="Q2204" ca="1">IF(ISNUMBER(P2204),IF(P2204=100%,"CUMPLIDA",IF(AND(ISNUMBER(L2204),ISNUMBER(INDIRECT("FECHA_"&amp;$B2204,1))), IF(L2204&lt;=INDIRECT("FECHA_"&amp;$B2204,1),"INCUMPLIDA","PROCESO"), "VERIFICAR FECHA")),"SIN VALOR AVANCE")</f>
        <v>CUMPLIDA</v>
      </c>
    </row>
    <row r="2205" spans="1:17" ht="390">
      <c r="A2205" s="192" t="s">
        <v>1518</v>
      </c>
      <c r="B2205" s="173" t="s">
        <v>3295</v>
      </c>
      <c r="C2205" s="485"/>
      <c r="D2205" s="485"/>
      <c r="E2205" s="486" t="s">
        <v>4067</v>
      </c>
      <c r="F2205" s="486"/>
      <c r="G2205" s="174" t="s">
        <v>4068</v>
      </c>
      <c r="H2205" s="382" t="s">
        <v>4013</v>
      </c>
      <c r="I2205" s="382" t="s">
        <v>4047</v>
      </c>
      <c r="J2205" s="181">
        <v>27</v>
      </c>
      <c r="K2205" s="176">
        <v>45323</v>
      </c>
      <c r="L2205" s="176">
        <v>46660</v>
      </c>
      <c r="M2205" s="177">
        <f t="shared" si="95"/>
        <v>191</v>
      </c>
      <c r="N2205" s="178">
        <v>0.44440000000000002</v>
      </c>
      <c r="O2205" s="382" t="s">
        <v>4069</v>
      </c>
      <c r="P2205" s="178">
        <f t="shared" si="94"/>
        <v>0.44440000000000002</v>
      </c>
      <c r="Q2205" s="179" t="str" cm="1">
        <f t="array" aca="1" ref="Q2205" ca="1">IF(ISNUMBER(P2205),IF(P2205=100%,"CUMPLIDA",IF(AND(ISNUMBER(L2205),ISNUMBER(INDIRECT("FECHA_"&amp;$B2205,1))), IF(L2205&lt;=INDIRECT("FECHA_"&amp;$B2205,1),"INCUMPLIDA","PROCESO"), "VERIFICAR FECHA")),"SIN VALOR AVANCE")</f>
        <v>PROCESO</v>
      </c>
    </row>
    <row r="2206" spans="1:17" ht="120">
      <c r="A2206" s="192" t="s">
        <v>1518</v>
      </c>
      <c r="B2206" s="173" t="s">
        <v>3295</v>
      </c>
      <c r="C2206" s="485"/>
      <c r="D2206" s="485"/>
      <c r="E2206" s="486"/>
      <c r="F2206" s="486"/>
      <c r="G2206" s="174" t="s">
        <v>4070</v>
      </c>
      <c r="H2206" s="382" t="s">
        <v>4071</v>
      </c>
      <c r="I2206" s="382" t="s">
        <v>4072</v>
      </c>
      <c r="J2206" s="181" t="s">
        <v>4073</v>
      </c>
      <c r="K2206" s="176">
        <v>45597</v>
      </c>
      <c r="L2206" s="176">
        <v>45838</v>
      </c>
      <c r="M2206" s="177">
        <f t="shared" si="95"/>
        <v>34.428571428571431</v>
      </c>
      <c r="N2206" s="178">
        <v>1</v>
      </c>
      <c r="O2206" s="382" t="s">
        <v>4055</v>
      </c>
      <c r="P2206" s="178">
        <f t="shared" si="94"/>
        <v>1</v>
      </c>
      <c r="Q2206" s="179" t="str" cm="1">
        <f t="array" aca="1" ref="Q2206" ca="1">IF(ISNUMBER(P2206),IF(P2206=100%,"CUMPLIDA",IF(AND(ISNUMBER(L2206),ISNUMBER(INDIRECT("FECHA_"&amp;$B2206,1))), IF(L2206&lt;=INDIRECT("FECHA_"&amp;$B2206,1),"INCUMPLIDA","PROCESO"), "VERIFICAR FECHA")),"SIN VALOR AVANCE")</f>
        <v>CUMPLIDA</v>
      </c>
    </row>
    <row r="2207" spans="1:17" ht="90.75">
      <c r="A2207" s="192" t="s">
        <v>1518</v>
      </c>
      <c r="B2207" s="173" t="s">
        <v>3295</v>
      </c>
      <c r="C2207" s="485"/>
      <c r="D2207" s="485"/>
      <c r="E2207" s="486"/>
      <c r="F2207" s="486"/>
      <c r="G2207" s="174" t="s">
        <v>4074</v>
      </c>
      <c r="H2207" s="382" t="s">
        <v>4075</v>
      </c>
      <c r="I2207" s="382" t="s">
        <v>4076</v>
      </c>
      <c r="J2207" s="178">
        <v>1</v>
      </c>
      <c r="K2207" s="176">
        <v>45597</v>
      </c>
      <c r="L2207" s="176">
        <v>45868</v>
      </c>
      <c r="M2207" s="177">
        <f t="shared" si="95"/>
        <v>38.714285714285715</v>
      </c>
      <c r="N2207" s="178">
        <v>1</v>
      </c>
      <c r="O2207" s="382" t="s">
        <v>4055</v>
      </c>
      <c r="P2207" s="178">
        <f t="shared" si="94"/>
        <v>1</v>
      </c>
      <c r="Q2207" s="179" t="str" cm="1">
        <f t="array" aca="1" ref="Q2207" ca="1">IF(ISNUMBER(P2207),IF(P2207=100%,"CUMPLIDA",IF(AND(ISNUMBER(L2207),ISNUMBER(INDIRECT("FECHA_"&amp;$B2207,1))), IF(L2207&lt;=INDIRECT("FECHA_"&amp;$B2207,1),"INCUMPLIDA","PROCESO"), "VERIFICAR FECHA")),"SIN VALOR AVANCE")</f>
        <v>CUMPLIDA</v>
      </c>
    </row>
    <row r="2208" spans="1:17" ht="150">
      <c r="A2208" s="192" t="s">
        <v>1518</v>
      </c>
      <c r="B2208" s="173" t="s">
        <v>3295</v>
      </c>
      <c r="C2208" s="485" t="s">
        <v>4077</v>
      </c>
      <c r="D2208" s="485" t="s">
        <v>4040</v>
      </c>
      <c r="E2208" s="486" t="s">
        <v>4078</v>
      </c>
      <c r="F2208" s="486" t="s">
        <v>4079</v>
      </c>
      <c r="G2208" s="174" t="s">
        <v>4080</v>
      </c>
      <c r="H2208" s="382" t="s">
        <v>4081</v>
      </c>
      <c r="I2208" s="382" t="s">
        <v>4082</v>
      </c>
      <c r="J2208" s="181">
        <v>2</v>
      </c>
      <c r="K2208" s="176">
        <v>45698</v>
      </c>
      <c r="L2208" s="176">
        <v>46022</v>
      </c>
      <c r="M2208" s="177">
        <f t="shared" si="95"/>
        <v>46.285714285714285</v>
      </c>
      <c r="N2208" s="178">
        <v>1</v>
      </c>
      <c r="O2208" s="389" t="s">
        <v>4083</v>
      </c>
      <c r="P2208" s="178">
        <f t="shared" si="94"/>
        <v>1</v>
      </c>
      <c r="Q2208" s="179" t="str" cm="1">
        <f t="array" aca="1" ref="Q2208" ca="1">IF(ISNUMBER(P2208),IF(P2208=100%,"CUMPLIDA",IF(AND(ISNUMBER(L2208),ISNUMBER(INDIRECT("FECHA_"&amp;$B2208,1))), IF(L2208&lt;=INDIRECT("FECHA_"&amp;$B2208,1),"INCUMPLIDA","PROCESO"), "VERIFICAR FECHA")),"SIN VALOR AVANCE")</f>
        <v>CUMPLIDA</v>
      </c>
    </row>
    <row r="2209" spans="1:17" ht="165">
      <c r="A2209" s="192" t="s">
        <v>1518</v>
      </c>
      <c r="B2209" s="173" t="s">
        <v>3295</v>
      </c>
      <c r="C2209" s="485"/>
      <c r="D2209" s="485"/>
      <c r="E2209" s="486"/>
      <c r="F2209" s="486"/>
      <c r="G2209" s="174" t="s">
        <v>4084</v>
      </c>
      <c r="H2209" s="382" t="s">
        <v>4085</v>
      </c>
      <c r="I2209" s="382" t="s">
        <v>4086</v>
      </c>
      <c r="J2209" s="181">
        <v>1</v>
      </c>
      <c r="K2209" s="176">
        <v>45722</v>
      </c>
      <c r="L2209" s="176">
        <v>46022</v>
      </c>
      <c r="M2209" s="177">
        <f t="shared" si="95"/>
        <v>42.857142857142854</v>
      </c>
      <c r="N2209" s="178">
        <v>1</v>
      </c>
      <c r="O2209" s="389" t="s">
        <v>4083</v>
      </c>
      <c r="P2209" s="178">
        <f t="shared" si="94"/>
        <v>1</v>
      </c>
      <c r="Q2209" s="179" t="str" cm="1">
        <f t="array" aca="1" ref="Q2209" ca="1">IF(ISNUMBER(P2209),IF(P2209=100%,"CUMPLIDA",IF(AND(ISNUMBER(L2209),ISNUMBER(INDIRECT("FECHA_"&amp;$B2209,1))), IF(L2209&lt;=INDIRECT("FECHA_"&amp;$B2209,1),"INCUMPLIDA","PROCESO"), "VERIFICAR FECHA")),"SIN VALOR AVANCE")</f>
        <v>CUMPLIDA</v>
      </c>
    </row>
    <row r="2210" spans="1:17" ht="105">
      <c r="A2210" s="192" t="s">
        <v>1518</v>
      </c>
      <c r="B2210" s="173" t="s">
        <v>3295</v>
      </c>
      <c r="C2210" s="485"/>
      <c r="D2210" s="485"/>
      <c r="E2210" s="486"/>
      <c r="F2210" s="486"/>
      <c r="G2210" s="174" t="s">
        <v>4087</v>
      </c>
      <c r="H2210" s="382" t="s">
        <v>4088</v>
      </c>
      <c r="I2210" s="385" t="s">
        <v>4089</v>
      </c>
      <c r="J2210" s="181">
        <v>1</v>
      </c>
      <c r="K2210" s="176">
        <v>45698</v>
      </c>
      <c r="L2210" s="176">
        <v>46022</v>
      </c>
      <c r="M2210" s="177">
        <f t="shared" si="95"/>
        <v>46.285714285714285</v>
      </c>
      <c r="N2210" s="178">
        <v>1</v>
      </c>
      <c r="O2210" s="389" t="s">
        <v>4090</v>
      </c>
      <c r="P2210" s="178">
        <f t="shared" si="94"/>
        <v>1</v>
      </c>
      <c r="Q2210" s="179" t="str" cm="1">
        <f t="array" aca="1" ref="Q2210" ca="1">IF(ISNUMBER(P2210),IF(P2210=100%,"CUMPLIDA",IF(AND(ISNUMBER(L2210),ISNUMBER(INDIRECT("FECHA_"&amp;$B2210,1))), IF(L2210&lt;=INDIRECT("FECHA_"&amp;$B2210,1),"INCUMPLIDA","PROCESO"), "VERIFICAR FECHA")),"SIN VALOR AVANCE")</f>
        <v>CUMPLIDA</v>
      </c>
    </row>
    <row r="2211" spans="1:17" ht="90" customHeight="1">
      <c r="A2211" s="192" t="s">
        <v>1518</v>
      </c>
      <c r="B2211" s="173" t="s">
        <v>3295</v>
      </c>
      <c r="C2211" s="485"/>
      <c r="D2211" s="485"/>
      <c r="E2211" s="486" t="s">
        <v>4091</v>
      </c>
      <c r="F2211" s="486"/>
      <c r="G2211" s="182" t="s">
        <v>4092</v>
      </c>
      <c r="H2211" s="382" t="s">
        <v>4093</v>
      </c>
      <c r="I2211" s="382" t="s">
        <v>4094</v>
      </c>
      <c r="J2211" s="181">
        <v>1</v>
      </c>
      <c r="K2211" s="176">
        <v>45698</v>
      </c>
      <c r="L2211" s="176">
        <v>45747</v>
      </c>
      <c r="M2211" s="177">
        <f t="shared" si="95"/>
        <v>7</v>
      </c>
      <c r="N2211" s="178">
        <v>1</v>
      </c>
      <c r="O2211" s="390" t="s">
        <v>4095</v>
      </c>
      <c r="P2211" s="178">
        <f t="shared" si="94"/>
        <v>1</v>
      </c>
      <c r="Q2211" s="179" t="str" cm="1">
        <f t="array" aca="1" ref="Q2211" ca="1">IF(ISNUMBER(P2211),IF(P2211=100%,"CUMPLIDA",IF(AND(ISNUMBER(L2211),ISNUMBER(INDIRECT("FECHA_"&amp;$B2211,1))), IF(L2211&lt;=INDIRECT("FECHA_"&amp;$B2211,1),"INCUMPLIDA","PROCESO"), "VERIFICAR FECHA")),"SIN VALOR AVANCE")</f>
        <v>CUMPLIDA</v>
      </c>
    </row>
    <row r="2212" spans="1:17" ht="105">
      <c r="A2212" s="192" t="s">
        <v>1518</v>
      </c>
      <c r="B2212" s="173" t="s">
        <v>3295</v>
      </c>
      <c r="C2212" s="485"/>
      <c r="D2212" s="485"/>
      <c r="E2212" s="486"/>
      <c r="F2212" s="486"/>
      <c r="G2212" s="182" t="s">
        <v>4096</v>
      </c>
      <c r="H2212" s="382" t="s">
        <v>4097</v>
      </c>
      <c r="I2212" s="382" t="s">
        <v>4098</v>
      </c>
      <c r="J2212" s="181">
        <v>2</v>
      </c>
      <c r="K2212" s="176">
        <v>45719</v>
      </c>
      <c r="L2212" s="176">
        <v>46022</v>
      </c>
      <c r="M2212" s="177">
        <f t="shared" si="95"/>
        <v>43.285714285714285</v>
      </c>
      <c r="N2212" s="178">
        <v>1</v>
      </c>
      <c r="O2212" s="390" t="s">
        <v>4099</v>
      </c>
      <c r="P2212" s="178">
        <f t="shared" si="94"/>
        <v>1</v>
      </c>
      <c r="Q2212" s="179" t="str" cm="1">
        <f t="array" aca="1" ref="Q2212" ca="1">IF(ISNUMBER(P2212),IF(P2212=100%,"CUMPLIDA",IF(AND(ISNUMBER(L2212),ISNUMBER(INDIRECT("FECHA_"&amp;$B2212,1))), IF(L2212&lt;=INDIRECT("FECHA_"&amp;$B2212,1),"INCUMPLIDA","PROCESO"), "VERIFICAR FECHA")),"SIN VALOR AVANCE")</f>
        <v>CUMPLIDA</v>
      </c>
    </row>
    <row r="2213" spans="1:17" ht="150">
      <c r="A2213" s="192" t="s">
        <v>1518</v>
      </c>
      <c r="B2213" s="173" t="s">
        <v>3295</v>
      </c>
      <c r="C2213" s="485"/>
      <c r="D2213" s="485"/>
      <c r="E2213" s="486" t="s">
        <v>4100</v>
      </c>
      <c r="F2213" s="486"/>
      <c r="G2213" s="174" t="s">
        <v>4101</v>
      </c>
      <c r="H2213" s="382" t="s">
        <v>4102</v>
      </c>
      <c r="I2213" s="382" t="s">
        <v>4103</v>
      </c>
      <c r="J2213" s="181">
        <v>1</v>
      </c>
      <c r="K2213" s="176">
        <v>45698</v>
      </c>
      <c r="L2213" s="176">
        <v>46022</v>
      </c>
      <c r="M2213" s="177">
        <f t="shared" si="95"/>
        <v>46.285714285714285</v>
      </c>
      <c r="N2213" s="178">
        <v>1</v>
      </c>
      <c r="O2213" s="382" t="s">
        <v>4104</v>
      </c>
      <c r="P2213" s="178">
        <f t="shared" si="94"/>
        <v>1</v>
      </c>
      <c r="Q2213" s="179" t="str" cm="1">
        <f t="array" aca="1" ref="Q2213" ca="1">IF(ISNUMBER(P2213),IF(P2213=100%,"CUMPLIDA",IF(AND(ISNUMBER(L2213),ISNUMBER(INDIRECT("FECHA_"&amp;$B2213,1))), IF(L2213&lt;=INDIRECT("FECHA_"&amp;$B2213,1),"INCUMPLIDA","PROCESO"), "VERIFICAR FECHA")),"SIN VALOR AVANCE")</f>
        <v>CUMPLIDA</v>
      </c>
    </row>
    <row r="2214" spans="1:17" ht="120">
      <c r="A2214" s="192" t="s">
        <v>1518</v>
      </c>
      <c r="B2214" s="173" t="s">
        <v>3295</v>
      </c>
      <c r="C2214" s="485"/>
      <c r="D2214" s="485"/>
      <c r="E2214" s="486"/>
      <c r="F2214" s="486"/>
      <c r="G2214" s="174" t="s">
        <v>4105</v>
      </c>
      <c r="H2214" s="382" t="s">
        <v>4106</v>
      </c>
      <c r="I2214" s="382" t="s">
        <v>4107</v>
      </c>
      <c r="J2214" s="181">
        <v>1</v>
      </c>
      <c r="K2214" s="176">
        <v>45698</v>
      </c>
      <c r="L2214" s="176">
        <v>46022</v>
      </c>
      <c r="M2214" s="177">
        <f t="shared" si="95"/>
        <v>46.285714285714285</v>
      </c>
      <c r="N2214" s="178">
        <v>1</v>
      </c>
      <c r="O2214" s="382" t="s">
        <v>4104</v>
      </c>
      <c r="P2214" s="178">
        <f t="shared" si="94"/>
        <v>1</v>
      </c>
      <c r="Q2214" s="179" t="str" cm="1">
        <f t="array" aca="1" ref="Q2214" ca="1">IF(ISNUMBER(P2214),IF(P2214=100%,"CUMPLIDA",IF(AND(ISNUMBER(L2214),ISNUMBER(INDIRECT("FECHA_"&amp;$B2214,1))), IF(L2214&lt;=INDIRECT("FECHA_"&amp;$B2214,1),"INCUMPLIDA","PROCESO"), "VERIFICAR FECHA")),"SIN VALOR AVANCE")</f>
        <v>CUMPLIDA</v>
      </c>
    </row>
    <row r="2215" spans="1:17" ht="255">
      <c r="A2215" s="192" t="s">
        <v>1518</v>
      </c>
      <c r="B2215" s="173" t="s">
        <v>3295</v>
      </c>
      <c r="C2215" s="485"/>
      <c r="D2215" s="485"/>
      <c r="E2215" s="486"/>
      <c r="F2215" s="486"/>
      <c r="G2215" s="174" t="s">
        <v>4108</v>
      </c>
      <c r="H2215" s="382" t="s">
        <v>4109</v>
      </c>
      <c r="I2215" s="382" t="s">
        <v>4110</v>
      </c>
      <c r="J2215" s="181">
        <v>1</v>
      </c>
      <c r="K2215" s="176">
        <v>45698</v>
      </c>
      <c r="L2215" s="176">
        <v>46112</v>
      </c>
      <c r="M2215" s="177">
        <f t="shared" si="95"/>
        <v>59.142857142857146</v>
      </c>
      <c r="N2215" s="178">
        <v>0</v>
      </c>
      <c r="O2215" s="382" t="s">
        <v>4111</v>
      </c>
      <c r="P2215" s="178">
        <f t="shared" si="94"/>
        <v>0</v>
      </c>
      <c r="Q2215" s="179" t="str" cm="1">
        <f t="array" aca="1" ref="Q2215" ca="1">IF(ISNUMBER(P2215),IF(P2215=100%,"CUMPLIDA",IF(AND(ISNUMBER(L2215),ISNUMBER(INDIRECT("FECHA_"&amp;$B2215,1))), IF(L2215&lt;=INDIRECT("FECHA_"&amp;$B2215,1),"INCUMPLIDA","PROCESO"), "VERIFICAR FECHA")),"SIN VALOR AVANCE")</f>
        <v>PROCESO</v>
      </c>
    </row>
    <row r="2216" spans="1:17" ht="105" customHeight="1">
      <c r="A2216" s="192" t="s">
        <v>1518</v>
      </c>
      <c r="B2216" s="173" t="s">
        <v>3295</v>
      </c>
      <c r="C2216" s="485"/>
      <c r="D2216" s="485"/>
      <c r="E2216" s="486" t="s">
        <v>4112</v>
      </c>
      <c r="F2216" s="486"/>
      <c r="G2216" s="174" t="s">
        <v>4113</v>
      </c>
      <c r="H2216" s="382" t="s">
        <v>4114</v>
      </c>
      <c r="I2216" s="382" t="s">
        <v>4115</v>
      </c>
      <c r="J2216" s="181">
        <v>1</v>
      </c>
      <c r="K2216" s="176">
        <v>45698</v>
      </c>
      <c r="L2216" s="176">
        <v>46022</v>
      </c>
      <c r="M2216" s="177">
        <f t="shared" si="95"/>
        <v>46.285714285714285</v>
      </c>
      <c r="N2216" s="178">
        <v>1</v>
      </c>
      <c r="O2216" s="382" t="s">
        <v>4104</v>
      </c>
      <c r="P2216" s="178">
        <f t="shared" si="94"/>
        <v>1</v>
      </c>
      <c r="Q2216" s="179" t="str" cm="1">
        <f t="array" aca="1" ref="Q2216" ca="1">IF(ISNUMBER(P2216),IF(P2216=100%,"CUMPLIDA",IF(AND(ISNUMBER(L2216),ISNUMBER(INDIRECT("FECHA_"&amp;$B2216,1))), IF(L2216&lt;=INDIRECT("FECHA_"&amp;$B2216,1),"INCUMPLIDA","PROCESO"), "VERIFICAR FECHA")),"SIN VALOR AVANCE")</f>
        <v>CUMPLIDA</v>
      </c>
    </row>
    <row r="2217" spans="1:17" ht="120">
      <c r="A2217" s="192" t="s">
        <v>1518</v>
      </c>
      <c r="B2217" s="173" t="s">
        <v>3295</v>
      </c>
      <c r="C2217" s="485"/>
      <c r="D2217" s="485"/>
      <c r="E2217" s="486"/>
      <c r="F2217" s="486"/>
      <c r="G2217" s="174" t="s">
        <v>4116</v>
      </c>
      <c r="H2217" s="382" t="s">
        <v>4117</v>
      </c>
      <c r="I2217" s="382" t="s">
        <v>4118</v>
      </c>
      <c r="J2217" s="181">
        <v>1</v>
      </c>
      <c r="K2217" s="176">
        <v>45698</v>
      </c>
      <c r="L2217" s="176">
        <v>46022</v>
      </c>
      <c r="M2217" s="177">
        <f t="shared" si="95"/>
        <v>46.285714285714285</v>
      </c>
      <c r="N2217" s="178">
        <v>1</v>
      </c>
      <c r="O2217" s="382" t="s">
        <v>4104</v>
      </c>
      <c r="P2217" s="178">
        <f t="shared" si="94"/>
        <v>1</v>
      </c>
      <c r="Q2217" s="179" t="str" cm="1">
        <f t="array" aca="1" ref="Q2217" ca="1">IF(ISNUMBER(P2217),IF(P2217=100%,"CUMPLIDA",IF(AND(ISNUMBER(L2217),ISNUMBER(INDIRECT("FECHA_"&amp;$B2217,1))), IF(L2217&lt;=INDIRECT("FECHA_"&amp;$B2217,1),"INCUMPLIDA","PROCESO"), "VERIFICAR FECHA")),"SIN VALOR AVANCE")</f>
        <v>CUMPLIDA</v>
      </c>
    </row>
    <row r="2218" spans="1:17" ht="165.75" customHeight="1">
      <c r="A2218" s="192" t="s">
        <v>1518</v>
      </c>
      <c r="B2218" s="173" t="s">
        <v>3295</v>
      </c>
      <c r="C2218" s="485"/>
      <c r="D2218" s="485"/>
      <c r="E2218" s="486" t="s">
        <v>4119</v>
      </c>
      <c r="F2218" s="486"/>
      <c r="G2218" s="174" t="s">
        <v>4120</v>
      </c>
      <c r="H2218" s="382" t="s">
        <v>4121</v>
      </c>
      <c r="I2218" s="382" t="s">
        <v>741</v>
      </c>
      <c r="J2218" s="181">
        <v>1</v>
      </c>
      <c r="K2218" s="176">
        <v>45698</v>
      </c>
      <c r="L2218" s="176">
        <v>45900</v>
      </c>
      <c r="M2218" s="177">
        <f t="shared" si="95"/>
        <v>28.857142857142858</v>
      </c>
      <c r="N2218" s="178">
        <v>1</v>
      </c>
      <c r="O2218" s="382" t="s">
        <v>4122</v>
      </c>
      <c r="P2218" s="178">
        <f t="shared" si="94"/>
        <v>1</v>
      </c>
      <c r="Q2218" s="179" t="str" cm="1">
        <f t="array" aca="1" ref="Q2218" ca="1">IF(ISNUMBER(P2218),IF(P2218=100%,"CUMPLIDA",IF(AND(ISNUMBER(L2218),ISNUMBER(INDIRECT("FECHA_"&amp;$B2218,1))), IF(L2218&lt;=INDIRECT("FECHA_"&amp;$B2218,1),"INCUMPLIDA","PROCESO"), "VERIFICAR FECHA")),"SIN VALOR AVANCE")</f>
        <v>CUMPLIDA</v>
      </c>
    </row>
    <row r="2219" spans="1:17" ht="150.75">
      <c r="A2219" s="192" t="s">
        <v>1518</v>
      </c>
      <c r="B2219" s="173" t="s">
        <v>3295</v>
      </c>
      <c r="C2219" s="485"/>
      <c r="D2219" s="485"/>
      <c r="E2219" s="486"/>
      <c r="F2219" s="486"/>
      <c r="G2219" s="174" t="s">
        <v>4123</v>
      </c>
      <c r="H2219" s="382" t="s">
        <v>4124</v>
      </c>
      <c r="I2219" s="382" t="s">
        <v>741</v>
      </c>
      <c r="J2219" s="181">
        <v>1</v>
      </c>
      <c r="K2219" s="176">
        <v>45698</v>
      </c>
      <c r="L2219" s="176">
        <v>45900</v>
      </c>
      <c r="M2219" s="177">
        <f t="shared" si="95"/>
        <v>28.857142857142858</v>
      </c>
      <c r="N2219" s="178">
        <v>1</v>
      </c>
      <c r="O2219" s="382" t="s">
        <v>4125</v>
      </c>
      <c r="P2219" s="178">
        <f t="shared" si="94"/>
        <v>1</v>
      </c>
      <c r="Q2219" s="179" t="str" cm="1">
        <f t="array" aca="1" ref="Q2219" ca="1">IF(ISNUMBER(P2219),IF(P2219=100%,"CUMPLIDA",IF(AND(ISNUMBER(L2219),ISNUMBER(INDIRECT("FECHA_"&amp;$B2219,1))), IF(L2219&lt;=INDIRECT("FECHA_"&amp;$B2219,1),"INCUMPLIDA","PROCESO"), "VERIFICAR FECHA")),"SIN VALOR AVANCE")</f>
        <v>CUMPLIDA</v>
      </c>
    </row>
    <row r="2220" spans="1:17" ht="195">
      <c r="A2220" s="192" t="s">
        <v>1518</v>
      </c>
      <c r="B2220" s="173" t="s">
        <v>3295</v>
      </c>
      <c r="C2220" s="485"/>
      <c r="D2220" s="485"/>
      <c r="E2220" s="486"/>
      <c r="F2220" s="486"/>
      <c r="G2220" s="174" t="s">
        <v>4126</v>
      </c>
      <c r="H2220" s="382" t="s">
        <v>4127</v>
      </c>
      <c r="I2220" s="382" t="s">
        <v>4128</v>
      </c>
      <c r="J2220" s="181">
        <v>1</v>
      </c>
      <c r="K2220" s="176">
        <v>45332</v>
      </c>
      <c r="L2220" s="176">
        <v>45900</v>
      </c>
      <c r="M2220" s="177">
        <f t="shared" si="95"/>
        <v>81.142857142857139</v>
      </c>
      <c r="N2220" s="178">
        <v>1</v>
      </c>
      <c r="O2220" s="382" t="s">
        <v>4129</v>
      </c>
      <c r="P2220" s="178">
        <f t="shared" si="94"/>
        <v>1</v>
      </c>
      <c r="Q2220" s="179" t="str" cm="1">
        <f t="array" aca="1" ref="Q2220" ca="1">IF(ISNUMBER(P2220),IF(P2220=100%,"CUMPLIDA",IF(AND(ISNUMBER(L2220),ISNUMBER(INDIRECT("FECHA_"&amp;$B2220,1))), IF(L2220&lt;=INDIRECT("FECHA_"&amp;$B2220,1),"INCUMPLIDA","PROCESO"), "VERIFICAR FECHA")),"SIN VALOR AVANCE")</f>
        <v>CUMPLIDA</v>
      </c>
    </row>
    <row r="2221" spans="1:17" ht="135">
      <c r="A2221" s="192" t="s">
        <v>1518</v>
      </c>
      <c r="B2221" s="173" t="s">
        <v>3295</v>
      </c>
      <c r="C2221" s="485"/>
      <c r="D2221" s="485"/>
      <c r="E2221" s="486"/>
      <c r="F2221" s="486"/>
      <c r="G2221" s="174" t="s">
        <v>4130</v>
      </c>
      <c r="H2221" s="382" t="s">
        <v>4131</v>
      </c>
      <c r="I2221" s="382" t="s">
        <v>4132</v>
      </c>
      <c r="J2221" s="181">
        <v>1</v>
      </c>
      <c r="K2221" s="176">
        <v>45332</v>
      </c>
      <c r="L2221" s="176">
        <v>45900</v>
      </c>
      <c r="M2221" s="177">
        <f t="shared" si="95"/>
        <v>81.142857142857139</v>
      </c>
      <c r="N2221" s="178">
        <v>1</v>
      </c>
      <c r="O2221" s="382" t="s">
        <v>4133</v>
      </c>
      <c r="P2221" s="178">
        <f t="shared" si="94"/>
        <v>1</v>
      </c>
      <c r="Q2221" s="179" t="str" cm="1">
        <f t="array" aca="1" ref="Q2221" ca="1">IF(ISNUMBER(P2221),IF(P2221=100%,"CUMPLIDA",IF(AND(ISNUMBER(L2221),ISNUMBER(INDIRECT("FECHA_"&amp;$B2221,1))), IF(L2221&lt;=INDIRECT("FECHA_"&amp;$B2221,1),"INCUMPLIDA","PROCESO"), "VERIFICAR FECHA")),"SIN VALOR AVANCE")</f>
        <v>CUMPLIDA</v>
      </c>
    </row>
    <row r="2222" spans="1:17" ht="75">
      <c r="A2222" s="192" t="s">
        <v>1518</v>
      </c>
      <c r="B2222" s="173" t="s">
        <v>3295</v>
      </c>
      <c r="C2222" s="485"/>
      <c r="D2222" s="485"/>
      <c r="E2222" s="486"/>
      <c r="F2222" s="486"/>
      <c r="G2222" s="174" t="s">
        <v>4134</v>
      </c>
      <c r="H2222" s="382" t="s">
        <v>4135</v>
      </c>
      <c r="I2222" s="382" t="s">
        <v>4132</v>
      </c>
      <c r="J2222" s="181">
        <v>1</v>
      </c>
      <c r="K2222" s="176">
        <v>45332</v>
      </c>
      <c r="L2222" s="176">
        <v>45900</v>
      </c>
      <c r="M2222" s="177">
        <f t="shared" si="95"/>
        <v>81.142857142857139</v>
      </c>
      <c r="N2222" s="178">
        <v>1</v>
      </c>
      <c r="O2222" s="382" t="s">
        <v>4136</v>
      </c>
      <c r="P2222" s="178">
        <f t="shared" si="94"/>
        <v>1</v>
      </c>
      <c r="Q2222" s="179" t="str" cm="1">
        <f t="array" aca="1" ref="Q2222" ca="1">IF(ISNUMBER(P2222),IF(P2222=100%,"CUMPLIDA",IF(AND(ISNUMBER(L2222),ISNUMBER(INDIRECT("FECHA_"&amp;$B2222,1))), IF(L2222&lt;=INDIRECT("FECHA_"&amp;$B2222,1),"INCUMPLIDA","PROCESO"), "VERIFICAR FECHA")),"SIN VALOR AVANCE")</f>
        <v>CUMPLIDA</v>
      </c>
    </row>
    <row r="2223" spans="1:17" ht="195">
      <c r="A2223" s="192" t="s">
        <v>1518</v>
      </c>
      <c r="B2223" s="173" t="s">
        <v>3295</v>
      </c>
      <c r="C2223" s="485"/>
      <c r="D2223" s="485"/>
      <c r="E2223" s="486"/>
      <c r="F2223" s="486"/>
      <c r="G2223" s="174" t="s">
        <v>4137</v>
      </c>
      <c r="H2223" s="382" t="s">
        <v>4138</v>
      </c>
      <c r="I2223" s="382" t="s">
        <v>4139</v>
      </c>
      <c r="J2223" s="181">
        <v>3</v>
      </c>
      <c r="K2223" s="176">
        <v>45717</v>
      </c>
      <c r="L2223" s="176">
        <v>46234</v>
      </c>
      <c r="M2223" s="177">
        <f t="shared" si="95"/>
        <v>73.857142857142861</v>
      </c>
      <c r="N2223" s="178">
        <v>0.12</v>
      </c>
      <c r="O2223" s="382" t="s">
        <v>4133</v>
      </c>
      <c r="P2223" s="178">
        <f t="shared" si="94"/>
        <v>0.12</v>
      </c>
      <c r="Q2223" s="179" t="str" cm="1">
        <f t="array" aca="1" ref="Q2223" ca="1">IF(ISNUMBER(P2223),IF(P2223=100%,"CUMPLIDA",IF(AND(ISNUMBER(L2223),ISNUMBER(INDIRECT("FECHA_"&amp;$B2223,1))), IF(L2223&lt;=INDIRECT("FECHA_"&amp;$B2223,1),"INCUMPLIDA","PROCESO"), "VERIFICAR FECHA")),"SIN VALOR AVANCE")</f>
        <v>PROCESO</v>
      </c>
    </row>
    <row r="2224" spans="1:17" ht="195">
      <c r="A2224" s="192" t="s">
        <v>1518</v>
      </c>
      <c r="B2224" s="173" t="s">
        <v>3295</v>
      </c>
      <c r="C2224" s="485"/>
      <c r="D2224" s="485"/>
      <c r="E2224" s="486"/>
      <c r="F2224" s="486"/>
      <c r="G2224" s="174" t="s">
        <v>4140</v>
      </c>
      <c r="H2224" s="382" t="s">
        <v>4141</v>
      </c>
      <c r="I2224" s="382" t="s">
        <v>4139</v>
      </c>
      <c r="J2224" s="181">
        <v>3</v>
      </c>
      <c r="K2224" s="176">
        <v>45717</v>
      </c>
      <c r="L2224" s="176">
        <v>46022</v>
      </c>
      <c r="M2224" s="177">
        <f t="shared" si="95"/>
        <v>43.571428571428569</v>
      </c>
      <c r="N2224" s="178">
        <v>1</v>
      </c>
      <c r="O2224" s="382" t="s">
        <v>4133</v>
      </c>
      <c r="P2224" s="178">
        <f t="shared" si="94"/>
        <v>1</v>
      </c>
      <c r="Q2224" s="179" t="str" cm="1">
        <f t="array" aca="1" ref="Q2224" ca="1">IF(ISNUMBER(P2224),IF(P2224=100%,"CUMPLIDA",IF(AND(ISNUMBER(L2224),ISNUMBER(INDIRECT("FECHA_"&amp;$B2224,1))), IF(L2224&lt;=INDIRECT("FECHA_"&amp;$B2224,1),"INCUMPLIDA","PROCESO"), "VERIFICAR FECHA")),"SIN VALOR AVANCE")</f>
        <v>CUMPLIDA</v>
      </c>
    </row>
    <row r="2225" spans="1:17" ht="135">
      <c r="A2225" s="192" t="s">
        <v>1518</v>
      </c>
      <c r="B2225" s="173" t="s">
        <v>3295</v>
      </c>
      <c r="C2225" s="485"/>
      <c r="D2225" s="485"/>
      <c r="E2225" s="486"/>
      <c r="F2225" s="486"/>
      <c r="G2225" s="174" t="s">
        <v>4142</v>
      </c>
      <c r="H2225" s="382" t="s">
        <v>4143</v>
      </c>
      <c r="I2225" s="382" t="s">
        <v>4144</v>
      </c>
      <c r="J2225" s="181">
        <v>1</v>
      </c>
      <c r="K2225" s="176">
        <v>45698</v>
      </c>
      <c r="L2225" s="176">
        <v>45838</v>
      </c>
      <c r="M2225" s="177">
        <f t="shared" si="95"/>
        <v>20</v>
      </c>
      <c r="N2225" s="178">
        <v>1</v>
      </c>
      <c r="O2225" s="382" t="s">
        <v>4145</v>
      </c>
      <c r="P2225" s="178">
        <f t="shared" ref="P2225:P2262" si="96">IF(B2225="ITRC",N2225,N2225/J2225)</f>
        <v>1</v>
      </c>
      <c r="Q2225" s="179" t="str" cm="1">
        <f t="array" aca="1" ref="Q2225" ca="1">IF(ISNUMBER(P2225),IF(P2225=100%,"CUMPLIDA",IF(AND(ISNUMBER(L2225),ISNUMBER(INDIRECT("FECHA_"&amp;$B2225,1))), IF(L2225&lt;=INDIRECT("FECHA_"&amp;$B2225,1),"INCUMPLIDA","PROCESO"), "VERIFICAR FECHA")),"SIN VALOR AVANCE")</f>
        <v>CUMPLIDA</v>
      </c>
    </row>
    <row r="2226" spans="1:17" ht="135">
      <c r="A2226" s="192" t="s">
        <v>1518</v>
      </c>
      <c r="B2226" s="173" t="s">
        <v>3295</v>
      </c>
      <c r="C2226" s="485"/>
      <c r="D2226" s="485"/>
      <c r="E2226" s="486" t="s">
        <v>4146</v>
      </c>
      <c r="F2226" s="486"/>
      <c r="G2226" s="174" t="s">
        <v>4147</v>
      </c>
      <c r="H2226" s="382" t="s">
        <v>4148</v>
      </c>
      <c r="I2226" s="382" t="s">
        <v>4144</v>
      </c>
      <c r="J2226" s="181">
        <v>1</v>
      </c>
      <c r="K2226" s="176">
        <v>45703</v>
      </c>
      <c r="L2226" s="176">
        <v>45838</v>
      </c>
      <c r="M2226" s="177">
        <f t="shared" si="95"/>
        <v>19.285714285714285</v>
      </c>
      <c r="N2226" s="178">
        <v>1</v>
      </c>
      <c r="O2226" s="382" t="s">
        <v>4145</v>
      </c>
      <c r="P2226" s="178">
        <f t="shared" si="96"/>
        <v>1</v>
      </c>
      <c r="Q2226" s="179" t="str" cm="1">
        <f t="array" aca="1" ref="Q2226" ca="1">IF(ISNUMBER(P2226),IF(P2226=100%,"CUMPLIDA",IF(AND(ISNUMBER(L2226),ISNUMBER(INDIRECT("FECHA_"&amp;$B2226,1))), IF(L2226&lt;=INDIRECT("FECHA_"&amp;$B2226,1),"INCUMPLIDA","PROCESO"), "VERIFICAR FECHA")),"SIN VALOR AVANCE")</f>
        <v>CUMPLIDA</v>
      </c>
    </row>
    <row r="2227" spans="1:17" ht="90">
      <c r="A2227" s="192" t="s">
        <v>1518</v>
      </c>
      <c r="B2227" s="173" t="s">
        <v>3295</v>
      </c>
      <c r="C2227" s="485"/>
      <c r="D2227" s="485"/>
      <c r="E2227" s="486"/>
      <c r="F2227" s="486"/>
      <c r="G2227" s="174" t="s">
        <v>4149</v>
      </c>
      <c r="H2227" s="382" t="s">
        <v>4150</v>
      </c>
      <c r="I2227" s="382" t="s">
        <v>594</v>
      </c>
      <c r="J2227" s="181">
        <v>2</v>
      </c>
      <c r="K2227" s="176">
        <v>45703</v>
      </c>
      <c r="L2227" s="176">
        <v>45777</v>
      </c>
      <c r="M2227" s="177">
        <f t="shared" si="95"/>
        <v>10.571428571428571</v>
      </c>
      <c r="N2227" s="178">
        <v>1</v>
      </c>
      <c r="O2227" s="382" t="s">
        <v>4145</v>
      </c>
      <c r="P2227" s="178">
        <f t="shared" si="96"/>
        <v>1</v>
      </c>
      <c r="Q2227" s="179" t="str" cm="1">
        <f t="array" aca="1" ref="Q2227" ca="1">IF(ISNUMBER(P2227),IF(P2227=100%,"CUMPLIDA",IF(AND(ISNUMBER(L2227),ISNUMBER(INDIRECT("FECHA_"&amp;$B2227,1))), IF(L2227&lt;=INDIRECT("FECHA_"&amp;$B2227,1),"INCUMPLIDA","PROCESO"), "VERIFICAR FECHA")),"SIN VALOR AVANCE")</f>
        <v>CUMPLIDA</v>
      </c>
    </row>
    <row r="2228" spans="1:17" ht="90">
      <c r="A2228" s="192" t="s">
        <v>1518</v>
      </c>
      <c r="B2228" s="173" t="s">
        <v>3295</v>
      </c>
      <c r="C2228" s="485"/>
      <c r="D2228" s="485"/>
      <c r="E2228" s="486"/>
      <c r="F2228" s="486"/>
      <c r="G2228" s="174" t="s">
        <v>4151</v>
      </c>
      <c r="H2228" s="382" t="s">
        <v>4152</v>
      </c>
      <c r="I2228" s="382" t="s">
        <v>594</v>
      </c>
      <c r="J2228" s="181">
        <v>2</v>
      </c>
      <c r="K2228" s="176">
        <v>45839</v>
      </c>
      <c r="L2228" s="176">
        <v>45869</v>
      </c>
      <c r="M2228" s="177">
        <f t="shared" si="95"/>
        <v>4.2857142857142856</v>
      </c>
      <c r="N2228" s="178">
        <v>1</v>
      </c>
      <c r="O2228" s="382" t="s">
        <v>4145</v>
      </c>
      <c r="P2228" s="178">
        <f t="shared" si="96"/>
        <v>1</v>
      </c>
      <c r="Q2228" s="179" t="str" cm="1">
        <f t="array" aca="1" ref="Q2228" ca="1">IF(ISNUMBER(P2228),IF(P2228=100%,"CUMPLIDA",IF(AND(ISNUMBER(L2228),ISNUMBER(INDIRECT("FECHA_"&amp;$B2228,1))), IF(L2228&lt;=INDIRECT("FECHA_"&amp;$B2228,1),"INCUMPLIDA","PROCESO"), "VERIFICAR FECHA")),"SIN VALOR AVANCE")</f>
        <v>CUMPLIDA</v>
      </c>
    </row>
    <row r="2229" spans="1:17" ht="105.75" customHeight="1">
      <c r="A2229" s="192" t="s">
        <v>1518</v>
      </c>
      <c r="B2229" s="173" t="s">
        <v>3295</v>
      </c>
      <c r="C2229" s="485"/>
      <c r="D2229" s="485"/>
      <c r="E2229" s="486" t="s">
        <v>4153</v>
      </c>
      <c r="F2229" s="486"/>
      <c r="G2229" s="174" t="s">
        <v>4154</v>
      </c>
      <c r="H2229" s="382" t="s">
        <v>4155</v>
      </c>
      <c r="I2229" s="382" t="s">
        <v>4156</v>
      </c>
      <c r="J2229" s="181">
        <v>1</v>
      </c>
      <c r="K2229" s="176">
        <v>45698</v>
      </c>
      <c r="L2229" s="176">
        <v>45869</v>
      </c>
      <c r="M2229" s="177">
        <f t="shared" si="95"/>
        <v>24.428571428571427</v>
      </c>
      <c r="N2229" s="178">
        <v>1</v>
      </c>
      <c r="O2229" s="382" t="s">
        <v>4157</v>
      </c>
      <c r="P2229" s="178">
        <f t="shared" si="96"/>
        <v>1</v>
      </c>
      <c r="Q2229" s="179" t="str" cm="1">
        <f t="array" aca="1" ref="Q2229" ca="1">IF(ISNUMBER(P2229),IF(P2229=100%,"CUMPLIDA",IF(AND(ISNUMBER(L2229),ISNUMBER(INDIRECT("FECHA_"&amp;$B2229,1))), IF(L2229&lt;=INDIRECT("FECHA_"&amp;$B2229,1),"INCUMPLIDA","PROCESO"), "VERIFICAR FECHA")),"SIN VALOR AVANCE")</f>
        <v>CUMPLIDA</v>
      </c>
    </row>
    <row r="2230" spans="1:17" ht="120">
      <c r="A2230" s="192" t="s">
        <v>1518</v>
      </c>
      <c r="B2230" s="173" t="s">
        <v>3295</v>
      </c>
      <c r="C2230" s="485"/>
      <c r="D2230" s="485"/>
      <c r="E2230" s="486"/>
      <c r="F2230" s="486"/>
      <c r="G2230" s="174" t="s">
        <v>4158</v>
      </c>
      <c r="H2230" s="382" t="s">
        <v>4159</v>
      </c>
      <c r="I2230" s="382" t="s">
        <v>4160</v>
      </c>
      <c r="J2230" s="181">
        <v>1</v>
      </c>
      <c r="K2230" s="176">
        <v>45870</v>
      </c>
      <c r="L2230" s="176">
        <v>45930</v>
      </c>
      <c r="M2230" s="177">
        <f t="shared" si="95"/>
        <v>8.5714285714285712</v>
      </c>
      <c r="N2230" s="178">
        <v>1</v>
      </c>
      <c r="O2230" s="382" t="s">
        <v>4161</v>
      </c>
      <c r="P2230" s="178">
        <f t="shared" si="96"/>
        <v>1</v>
      </c>
      <c r="Q2230" s="179" t="str" cm="1">
        <f t="array" aca="1" ref="Q2230" ca="1">IF(ISNUMBER(P2230),IF(P2230=100%,"CUMPLIDA",IF(AND(ISNUMBER(L2230),ISNUMBER(INDIRECT("FECHA_"&amp;$B2230,1))), IF(L2230&lt;=INDIRECT("FECHA_"&amp;$B2230,1),"INCUMPLIDA","PROCESO"), "VERIFICAR FECHA")),"SIN VALOR AVANCE")</f>
        <v>CUMPLIDA</v>
      </c>
    </row>
    <row r="2231" spans="1:17" ht="105">
      <c r="A2231" s="192" t="s">
        <v>1518</v>
      </c>
      <c r="B2231" s="173" t="s">
        <v>3295</v>
      </c>
      <c r="C2231" s="485"/>
      <c r="D2231" s="485"/>
      <c r="E2231" s="486"/>
      <c r="F2231" s="486"/>
      <c r="G2231" s="174" t="s">
        <v>4162</v>
      </c>
      <c r="H2231" s="382" t="s">
        <v>4163</v>
      </c>
      <c r="I2231" s="382" t="s">
        <v>4164</v>
      </c>
      <c r="J2231" s="181">
        <v>2</v>
      </c>
      <c r="K2231" s="176">
        <v>45931</v>
      </c>
      <c r="L2231" s="176">
        <v>46053</v>
      </c>
      <c r="M2231" s="177">
        <f t="shared" si="95"/>
        <v>17.428571428571427</v>
      </c>
      <c r="N2231" s="178">
        <v>1</v>
      </c>
      <c r="O2231" s="382" t="s">
        <v>4165</v>
      </c>
      <c r="P2231" s="178">
        <f t="shared" si="96"/>
        <v>1</v>
      </c>
      <c r="Q2231" s="179" t="str" cm="1">
        <f t="array" aca="1" ref="Q2231" ca="1">IF(ISNUMBER(P2231),IF(P2231=100%,"CUMPLIDA",IF(AND(ISNUMBER(L2231),ISNUMBER(INDIRECT("FECHA_"&amp;$B2231,1))), IF(L2231&lt;=INDIRECT("FECHA_"&amp;$B2231,1),"INCUMPLIDA","PROCESO"), "VERIFICAR FECHA")),"SIN VALOR AVANCE")</f>
        <v>CUMPLIDA</v>
      </c>
    </row>
    <row r="2232" spans="1:17" ht="240">
      <c r="A2232" s="192" t="s">
        <v>1518</v>
      </c>
      <c r="B2232" s="173" t="s">
        <v>3295</v>
      </c>
      <c r="C2232" s="485"/>
      <c r="D2232" s="485"/>
      <c r="E2232" s="486"/>
      <c r="F2232" s="486"/>
      <c r="G2232" s="174" t="s">
        <v>4166</v>
      </c>
      <c r="H2232" s="382" t="s">
        <v>4167</v>
      </c>
      <c r="I2232" s="382" t="s">
        <v>4168</v>
      </c>
      <c r="J2232" s="181">
        <v>3</v>
      </c>
      <c r="K2232" s="176">
        <v>45698</v>
      </c>
      <c r="L2232" s="176">
        <v>46203</v>
      </c>
      <c r="M2232" s="177">
        <f t="shared" si="95"/>
        <v>72.142857142857139</v>
      </c>
      <c r="N2232" s="178">
        <v>0.12</v>
      </c>
      <c r="O2232" s="382" t="s">
        <v>4169</v>
      </c>
      <c r="P2232" s="178">
        <f t="shared" si="96"/>
        <v>0.12</v>
      </c>
      <c r="Q2232" s="179" t="str" cm="1">
        <f t="array" aca="1" ref="Q2232" ca="1">IF(ISNUMBER(P2232),IF(P2232=100%,"CUMPLIDA",IF(AND(ISNUMBER(L2232),ISNUMBER(INDIRECT("FECHA_"&amp;$B2232,1))), IF(L2232&lt;=INDIRECT("FECHA_"&amp;$B2232,1),"INCUMPLIDA","PROCESO"), "VERIFICAR FECHA")),"SIN VALOR AVANCE")</f>
        <v>PROCESO</v>
      </c>
    </row>
    <row r="2233" spans="1:17" ht="300">
      <c r="A2233" s="192" t="s">
        <v>1518</v>
      </c>
      <c r="B2233" s="173" t="s">
        <v>3295</v>
      </c>
      <c r="C2233" s="485"/>
      <c r="D2233" s="485"/>
      <c r="E2233" s="486"/>
      <c r="F2233" s="486"/>
      <c r="G2233" s="174" t="s">
        <v>4170</v>
      </c>
      <c r="H2233" s="382" t="s">
        <v>4171</v>
      </c>
      <c r="I2233" s="382" t="s">
        <v>4172</v>
      </c>
      <c r="J2233" s="181">
        <v>11</v>
      </c>
      <c r="K2233" s="176">
        <v>45698</v>
      </c>
      <c r="L2233" s="176">
        <v>46022</v>
      </c>
      <c r="M2233" s="177">
        <f t="shared" si="95"/>
        <v>46.285714285714285</v>
      </c>
      <c r="N2233" s="178">
        <v>1</v>
      </c>
      <c r="O2233" s="382" t="s">
        <v>4173</v>
      </c>
      <c r="P2233" s="178">
        <f t="shared" si="96"/>
        <v>1</v>
      </c>
      <c r="Q2233" s="179" t="str" cm="1">
        <f t="array" aca="1" ref="Q2233" ca="1">IF(ISNUMBER(P2233),IF(P2233=100%,"CUMPLIDA",IF(AND(ISNUMBER(L2233),ISNUMBER(INDIRECT("FECHA_"&amp;$B2233,1))), IF(L2233&lt;=INDIRECT("FECHA_"&amp;$B2233,1),"INCUMPLIDA","PROCESO"), "VERIFICAR FECHA")),"SIN VALOR AVANCE")</f>
        <v>CUMPLIDA</v>
      </c>
    </row>
    <row r="2234" spans="1:17" ht="75.75">
      <c r="A2234" s="192" t="s">
        <v>1518</v>
      </c>
      <c r="B2234" s="173" t="s">
        <v>3295</v>
      </c>
      <c r="C2234" s="485"/>
      <c r="D2234" s="485"/>
      <c r="E2234" s="486"/>
      <c r="F2234" s="486"/>
      <c r="G2234" s="174" t="s">
        <v>4174</v>
      </c>
      <c r="H2234" s="382" t="s">
        <v>4175</v>
      </c>
      <c r="I2234" s="382" t="s">
        <v>4176</v>
      </c>
      <c r="J2234" s="181">
        <v>1</v>
      </c>
      <c r="K2234" s="176">
        <v>45698</v>
      </c>
      <c r="L2234" s="176">
        <v>45869</v>
      </c>
      <c r="M2234" s="177">
        <f t="shared" si="95"/>
        <v>24.428571428571427</v>
      </c>
      <c r="N2234" s="178">
        <v>1</v>
      </c>
      <c r="O2234" s="382" t="s">
        <v>4177</v>
      </c>
      <c r="P2234" s="178">
        <f t="shared" si="96"/>
        <v>1</v>
      </c>
      <c r="Q2234" s="179" t="str" cm="1">
        <f t="array" aca="1" ref="Q2234" ca="1">IF(ISNUMBER(P2234),IF(P2234=100%,"CUMPLIDA",IF(AND(ISNUMBER(L2234),ISNUMBER(INDIRECT("FECHA_"&amp;$B2234,1))), IF(L2234&lt;=INDIRECT("FECHA_"&amp;$B2234,1),"INCUMPLIDA","PROCESO"), "VERIFICAR FECHA")),"SIN VALOR AVANCE")</f>
        <v>CUMPLIDA</v>
      </c>
    </row>
    <row r="2235" spans="1:17" ht="150">
      <c r="A2235" s="192" t="s">
        <v>1518</v>
      </c>
      <c r="B2235" s="173" t="s">
        <v>3295</v>
      </c>
      <c r="C2235" s="485"/>
      <c r="D2235" s="485"/>
      <c r="E2235" s="486" t="s">
        <v>4178</v>
      </c>
      <c r="F2235" s="486"/>
      <c r="G2235" s="174" t="s">
        <v>4154</v>
      </c>
      <c r="H2235" s="382" t="s">
        <v>4179</v>
      </c>
      <c r="I2235" s="382" t="s">
        <v>4156</v>
      </c>
      <c r="J2235" s="181">
        <v>1</v>
      </c>
      <c r="K2235" s="176">
        <v>45698</v>
      </c>
      <c r="L2235" s="176">
        <v>45869</v>
      </c>
      <c r="M2235" s="177">
        <f t="shared" si="95"/>
        <v>24.428571428571427</v>
      </c>
      <c r="N2235" s="178">
        <v>1</v>
      </c>
      <c r="O2235" s="382" t="s">
        <v>4180</v>
      </c>
      <c r="P2235" s="178">
        <f t="shared" si="96"/>
        <v>1</v>
      </c>
      <c r="Q2235" s="179" t="str" cm="1">
        <f t="array" aca="1" ref="Q2235" ca="1">IF(ISNUMBER(P2235),IF(P2235=100%,"CUMPLIDA",IF(AND(ISNUMBER(L2235),ISNUMBER(INDIRECT("FECHA_"&amp;$B2235,1))), IF(L2235&lt;=INDIRECT("FECHA_"&amp;$B2235,1),"INCUMPLIDA","PROCESO"), "VERIFICAR FECHA")),"SIN VALOR AVANCE")</f>
        <v>CUMPLIDA</v>
      </c>
    </row>
    <row r="2236" spans="1:17" ht="105.75">
      <c r="A2236" s="192" t="s">
        <v>1518</v>
      </c>
      <c r="B2236" s="173" t="s">
        <v>3295</v>
      </c>
      <c r="C2236" s="485"/>
      <c r="D2236" s="485"/>
      <c r="E2236" s="486"/>
      <c r="F2236" s="486"/>
      <c r="G2236" s="174" t="s">
        <v>4158</v>
      </c>
      <c r="H2236" s="382" t="s">
        <v>4181</v>
      </c>
      <c r="I2236" s="382" t="s">
        <v>4160</v>
      </c>
      <c r="J2236" s="181">
        <v>1</v>
      </c>
      <c r="K2236" s="176">
        <v>45870</v>
      </c>
      <c r="L2236" s="176">
        <v>45930</v>
      </c>
      <c r="M2236" s="177">
        <f t="shared" si="95"/>
        <v>8.5714285714285712</v>
      </c>
      <c r="N2236" s="178">
        <v>1</v>
      </c>
      <c r="O2236" s="382" t="s">
        <v>4161</v>
      </c>
      <c r="P2236" s="178">
        <f t="shared" si="96"/>
        <v>1</v>
      </c>
      <c r="Q2236" s="179" t="str" cm="1">
        <f t="array" aca="1" ref="Q2236" ca="1">IF(ISNUMBER(P2236),IF(P2236=100%,"CUMPLIDA",IF(AND(ISNUMBER(L2236),ISNUMBER(INDIRECT("FECHA_"&amp;$B2236,1))), IF(L2236&lt;=INDIRECT("FECHA_"&amp;$B2236,1),"INCUMPLIDA","PROCESO"), "VERIFICAR FECHA")),"SIN VALOR AVANCE")</f>
        <v>CUMPLIDA</v>
      </c>
    </row>
    <row r="2237" spans="1:17" ht="105">
      <c r="A2237" s="192" t="s">
        <v>1518</v>
      </c>
      <c r="B2237" s="173" t="s">
        <v>3295</v>
      </c>
      <c r="C2237" s="485"/>
      <c r="D2237" s="485"/>
      <c r="E2237" s="486"/>
      <c r="F2237" s="486"/>
      <c r="G2237" s="174" t="s">
        <v>4162</v>
      </c>
      <c r="H2237" s="382" t="s">
        <v>4182</v>
      </c>
      <c r="I2237" s="382" t="s">
        <v>4164</v>
      </c>
      <c r="J2237" s="181">
        <v>2</v>
      </c>
      <c r="K2237" s="176">
        <v>45931</v>
      </c>
      <c r="L2237" s="176">
        <v>46053</v>
      </c>
      <c r="M2237" s="177">
        <f t="shared" si="95"/>
        <v>17.428571428571427</v>
      </c>
      <c r="N2237" s="178">
        <v>1</v>
      </c>
      <c r="O2237" s="382" t="s">
        <v>4183</v>
      </c>
      <c r="P2237" s="178">
        <f t="shared" si="96"/>
        <v>1</v>
      </c>
      <c r="Q2237" s="179" t="str" cm="1">
        <f t="array" aca="1" ref="Q2237" ca="1">IF(ISNUMBER(P2237),IF(P2237=100%,"CUMPLIDA",IF(AND(ISNUMBER(L2237),ISNUMBER(INDIRECT("FECHA_"&amp;$B2237,1))), IF(L2237&lt;=INDIRECT("FECHA_"&amp;$B2237,1),"INCUMPLIDA","PROCESO"), "VERIFICAR FECHA")),"SIN VALOR AVANCE")</f>
        <v>CUMPLIDA</v>
      </c>
    </row>
    <row r="2238" spans="1:17" ht="240">
      <c r="A2238" s="192" t="s">
        <v>1518</v>
      </c>
      <c r="B2238" s="173" t="s">
        <v>3295</v>
      </c>
      <c r="C2238" s="485"/>
      <c r="D2238" s="485"/>
      <c r="E2238" s="486"/>
      <c r="F2238" s="486"/>
      <c r="G2238" s="174" t="s">
        <v>4184</v>
      </c>
      <c r="H2238" s="382" t="s">
        <v>4185</v>
      </c>
      <c r="I2238" s="382" t="s">
        <v>4168</v>
      </c>
      <c r="J2238" s="181">
        <v>3</v>
      </c>
      <c r="K2238" s="176">
        <v>45698</v>
      </c>
      <c r="L2238" s="176">
        <v>46203</v>
      </c>
      <c r="M2238" s="177">
        <f t="shared" si="95"/>
        <v>72.142857142857139</v>
      </c>
      <c r="N2238" s="178">
        <v>0.12</v>
      </c>
      <c r="O2238" s="382" t="s">
        <v>4186</v>
      </c>
      <c r="P2238" s="178">
        <f t="shared" si="96"/>
        <v>0.12</v>
      </c>
      <c r="Q2238" s="179" t="str" cm="1">
        <f t="array" aca="1" ref="Q2238" ca="1">IF(ISNUMBER(P2238),IF(P2238=100%,"CUMPLIDA",IF(AND(ISNUMBER(L2238),ISNUMBER(INDIRECT("FECHA_"&amp;$B2238,1))), IF(L2238&lt;=INDIRECT("FECHA_"&amp;$B2238,1),"INCUMPLIDA","PROCESO"), "VERIFICAR FECHA")),"SIN VALOR AVANCE")</f>
        <v>PROCESO</v>
      </c>
    </row>
    <row r="2239" spans="1:17" ht="270">
      <c r="A2239" s="192" t="s">
        <v>1518</v>
      </c>
      <c r="B2239" s="173" t="s">
        <v>3295</v>
      </c>
      <c r="C2239" s="485"/>
      <c r="D2239" s="485"/>
      <c r="E2239" s="486"/>
      <c r="F2239" s="486"/>
      <c r="G2239" s="174" t="s">
        <v>4170</v>
      </c>
      <c r="H2239" s="382" t="s">
        <v>4187</v>
      </c>
      <c r="I2239" s="382" t="s">
        <v>4172</v>
      </c>
      <c r="J2239" s="181">
        <v>11</v>
      </c>
      <c r="K2239" s="176">
        <v>45698</v>
      </c>
      <c r="L2239" s="176">
        <v>46022</v>
      </c>
      <c r="M2239" s="177">
        <f t="shared" si="95"/>
        <v>46.285714285714285</v>
      </c>
      <c r="N2239" s="178">
        <v>1</v>
      </c>
      <c r="O2239" s="382" t="s">
        <v>4173</v>
      </c>
      <c r="P2239" s="178">
        <f t="shared" si="96"/>
        <v>1</v>
      </c>
      <c r="Q2239" s="179" t="str" cm="1">
        <f t="array" aca="1" ref="Q2239" ca="1">IF(ISNUMBER(P2239),IF(P2239=100%,"CUMPLIDA",IF(AND(ISNUMBER(L2239),ISNUMBER(INDIRECT("FECHA_"&amp;$B2239,1))), IF(L2239&lt;=INDIRECT("FECHA_"&amp;$B2239,1),"INCUMPLIDA","PROCESO"), "VERIFICAR FECHA")),"SIN VALOR AVANCE")</f>
        <v>CUMPLIDA</v>
      </c>
    </row>
    <row r="2240" spans="1:17" ht="75">
      <c r="A2240" s="192" t="s">
        <v>1518</v>
      </c>
      <c r="B2240" s="173" t="s">
        <v>3295</v>
      </c>
      <c r="C2240" s="485"/>
      <c r="D2240" s="485"/>
      <c r="E2240" s="486"/>
      <c r="F2240" s="486"/>
      <c r="G2240" s="174" t="s">
        <v>4188</v>
      </c>
      <c r="H2240" s="382" t="s">
        <v>4189</v>
      </c>
      <c r="I2240" s="382" t="s">
        <v>4190</v>
      </c>
      <c r="J2240" s="181">
        <v>1</v>
      </c>
      <c r="K2240" s="176">
        <v>45698</v>
      </c>
      <c r="L2240" s="176">
        <v>45868</v>
      </c>
      <c r="M2240" s="177">
        <f t="shared" si="95"/>
        <v>24.285714285714285</v>
      </c>
      <c r="N2240" s="178">
        <v>1</v>
      </c>
      <c r="O2240" s="382" t="s">
        <v>4183</v>
      </c>
      <c r="P2240" s="178">
        <f t="shared" si="96"/>
        <v>1</v>
      </c>
      <c r="Q2240" s="179" t="str" cm="1">
        <f t="array" aca="1" ref="Q2240" ca="1">IF(ISNUMBER(P2240),IF(P2240=100%,"CUMPLIDA",IF(AND(ISNUMBER(L2240),ISNUMBER(INDIRECT("FECHA_"&amp;$B2240,1))), IF(L2240&lt;=INDIRECT("FECHA_"&amp;$B2240,1),"INCUMPLIDA","PROCESO"), "VERIFICAR FECHA")),"SIN VALOR AVANCE")</f>
        <v>CUMPLIDA</v>
      </c>
    </row>
    <row r="2241" spans="1:17" ht="60">
      <c r="A2241" s="192" t="s">
        <v>1518</v>
      </c>
      <c r="B2241" s="173" t="s">
        <v>3295</v>
      </c>
      <c r="C2241" s="485"/>
      <c r="D2241" s="485"/>
      <c r="E2241" s="486"/>
      <c r="F2241" s="486"/>
      <c r="G2241" s="174" t="s">
        <v>4191</v>
      </c>
      <c r="H2241" s="382" t="s">
        <v>4192</v>
      </c>
      <c r="I2241" s="382" t="s">
        <v>4193</v>
      </c>
      <c r="J2241" s="181">
        <v>5</v>
      </c>
      <c r="K2241" s="176">
        <v>45870</v>
      </c>
      <c r="L2241" s="176">
        <v>46021</v>
      </c>
      <c r="M2241" s="177">
        <f t="shared" ref="M2241:M2304" si="97">(L2241-K2241)/7</f>
        <v>21.571428571428573</v>
      </c>
      <c r="N2241" s="178">
        <v>1</v>
      </c>
      <c r="O2241" s="382" t="s">
        <v>4183</v>
      </c>
      <c r="P2241" s="178">
        <f t="shared" si="96"/>
        <v>1</v>
      </c>
      <c r="Q2241" s="179" t="str" cm="1">
        <f t="array" aca="1" ref="Q2241" ca="1">IF(ISNUMBER(P2241),IF(P2241=100%,"CUMPLIDA",IF(AND(ISNUMBER(L2241),ISNUMBER(INDIRECT("FECHA_"&amp;$B2241,1))), IF(L2241&lt;=INDIRECT("FECHA_"&amp;$B2241,1),"INCUMPLIDA","PROCESO"), "VERIFICAR FECHA")),"SIN VALOR AVANCE")</f>
        <v>CUMPLIDA</v>
      </c>
    </row>
    <row r="2242" spans="1:17" ht="120" customHeight="1">
      <c r="A2242" s="192" t="s">
        <v>1518</v>
      </c>
      <c r="B2242" s="173" t="s">
        <v>3295</v>
      </c>
      <c r="C2242" s="485"/>
      <c r="D2242" s="485"/>
      <c r="E2242" s="486" t="s">
        <v>4194</v>
      </c>
      <c r="F2242" s="486"/>
      <c r="G2242" s="174" t="s">
        <v>4195</v>
      </c>
      <c r="H2242" s="382" t="s">
        <v>4196</v>
      </c>
      <c r="I2242" s="382" t="s">
        <v>4197</v>
      </c>
      <c r="J2242" s="181">
        <v>3</v>
      </c>
      <c r="K2242" s="176">
        <v>45717</v>
      </c>
      <c r="L2242" s="176">
        <v>45808</v>
      </c>
      <c r="M2242" s="177">
        <f t="shared" si="97"/>
        <v>13</v>
      </c>
      <c r="N2242" s="178">
        <v>1</v>
      </c>
      <c r="O2242" s="382" t="s">
        <v>4198</v>
      </c>
      <c r="P2242" s="178">
        <f t="shared" si="96"/>
        <v>1</v>
      </c>
      <c r="Q2242" s="179" t="str" cm="1">
        <f t="array" aca="1" ref="Q2242" ca="1">IF(ISNUMBER(P2242),IF(P2242=100%,"CUMPLIDA",IF(AND(ISNUMBER(L2242),ISNUMBER(INDIRECT("FECHA_"&amp;$B2242,1))), IF(L2242&lt;=INDIRECT("FECHA_"&amp;$B2242,1),"INCUMPLIDA","PROCESO"), "VERIFICAR FECHA")),"SIN VALOR AVANCE")</f>
        <v>CUMPLIDA</v>
      </c>
    </row>
    <row r="2243" spans="1:17" ht="135">
      <c r="A2243" s="192" t="s">
        <v>1518</v>
      </c>
      <c r="B2243" s="173" t="s">
        <v>3295</v>
      </c>
      <c r="C2243" s="485"/>
      <c r="D2243" s="485"/>
      <c r="E2243" s="486"/>
      <c r="F2243" s="486"/>
      <c r="G2243" s="174" t="s">
        <v>4199</v>
      </c>
      <c r="H2243" s="382" t="s">
        <v>4200</v>
      </c>
      <c r="I2243" s="382" t="s">
        <v>4201</v>
      </c>
      <c r="J2243" s="181">
        <v>2</v>
      </c>
      <c r="K2243" s="176">
        <v>45698</v>
      </c>
      <c r="L2243" s="176">
        <v>45746</v>
      </c>
      <c r="M2243" s="177">
        <f t="shared" si="97"/>
        <v>6.8571428571428568</v>
      </c>
      <c r="N2243" s="178">
        <v>1</v>
      </c>
      <c r="O2243" s="382" t="s">
        <v>4165</v>
      </c>
      <c r="P2243" s="178">
        <f t="shared" si="96"/>
        <v>1</v>
      </c>
      <c r="Q2243" s="179" t="str" cm="1">
        <f t="array" aca="1" ref="Q2243" ca="1">IF(ISNUMBER(P2243),IF(P2243=100%,"CUMPLIDA",IF(AND(ISNUMBER(L2243),ISNUMBER(INDIRECT("FECHA_"&amp;$B2243,1))), IF(L2243&lt;=INDIRECT("FECHA_"&amp;$B2243,1),"INCUMPLIDA","PROCESO"), "VERIFICAR FECHA")),"SIN VALOR AVANCE")</f>
        <v>CUMPLIDA</v>
      </c>
    </row>
    <row r="2244" spans="1:17" ht="60">
      <c r="A2244" s="192" t="s">
        <v>1518</v>
      </c>
      <c r="B2244" s="173" t="s">
        <v>3295</v>
      </c>
      <c r="C2244" s="485"/>
      <c r="D2244" s="485"/>
      <c r="E2244" s="486"/>
      <c r="F2244" s="486"/>
      <c r="G2244" s="174" t="s">
        <v>4202</v>
      </c>
      <c r="H2244" s="382" t="s">
        <v>4203</v>
      </c>
      <c r="I2244" s="387" t="s">
        <v>4204</v>
      </c>
      <c r="J2244" s="181">
        <v>1</v>
      </c>
      <c r="K2244" s="176">
        <v>45748</v>
      </c>
      <c r="L2244" s="176">
        <v>45777</v>
      </c>
      <c r="M2244" s="177">
        <f t="shared" si="97"/>
        <v>4.1428571428571432</v>
      </c>
      <c r="N2244" s="178">
        <v>1</v>
      </c>
      <c r="O2244" s="382" t="s">
        <v>4165</v>
      </c>
      <c r="P2244" s="178">
        <f t="shared" si="96"/>
        <v>1</v>
      </c>
      <c r="Q2244" s="179" t="str" cm="1">
        <f t="array" aca="1" ref="Q2244" ca="1">IF(ISNUMBER(P2244),IF(P2244=100%,"CUMPLIDA",IF(AND(ISNUMBER(L2244),ISNUMBER(INDIRECT("FECHA_"&amp;$B2244,1))), IF(L2244&lt;=INDIRECT("FECHA_"&amp;$B2244,1),"INCUMPLIDA","PROCESO"), "VERIFICAR FECHA")),"SIN VALOR AVANCE")</f>
        <v>CUMPLIDA</v>
      </c>
    </row>
    <row r="2245" spans="1:17" ht="120">
      <c r="A2245" s="192" t="s">
        <v>1518</v>
      </c>
      <c r="B2245" s="173" t="s">
        <v>3295</v>
      </c>
      <c r="C2245" s="485"/>
      <c r="D2245" s="485"/>
      <c r="E2245" s="486"/>
      <c r="F2245" s="486"/>
      <c r="G2245" s="174" t="s">
        <v>4205</v>
      </c>
      <c r="H2245" s="385" t="s">
        <v>4206</v>
      </c>
      <c r="I2245" s="387" t="s">
        <v>4207</v>
      </c>
      <c r="J2245" s="181">
        <v>2</v>
      </c>
      <c r="K2245" s="176">
        <v>45778</v>
      </c>
      <c r="L2245" s="176">
        <v>46081</v>
      </c>
      <c r="M2245" s="177">
        <f t="shared" si="97"/>
        <v>43.285714285714285</v>
      </c>
      <c r="N2245" s="178">
        <v>0.9</v>
      </c>
      <c r="O2245" s="382" t="s">
        <v>4165</v>
      </c>
      <c r="P2245" s="178">
        <f t="shared" si="96"/>
        <v>0.9</v>
      </c>
      <c r="Q2245" s="179" t="str" cm="1">
        <f t="array" aca="1" ref="Q2245" ca="1">IF(ISNUMBER(P2245),IF(P2245=100%,"CUMPLIDA",IF(AND(ISNUMBER(L2245),ISNUMBER(INDIRECT("FECHA_"&amp;$B2245,1))), IF(L2245&lt;=INDIRECT("FECHA_"&amp;$B2245,1),"INCUMPLIDA","PROCESO"), "VERIFICAR FECHA")),"SIN VALOR AVANCE")</f>
        <v>PROCESO</v>
      </c>
    </row>
    <row r="2246" spans="1:17" ht="135">
      <c r="A2246" s="192" t="s">
        <v>1518</v>
      </c>
      <c r="B2246" s="173" t="s">
        <v>3295</v>
      </c>
      <c r="C2246" s="485"/>
      <c r="D2246" s="485"/>
      <c r="E2246" s="174" t="s">
        <v>4208</v>
      </c>
      <c r="F2246" s="486"/>
      <c r="G2246" s="174" t="s">
        <v>4209</v>
      </c>
      <c r="H2246" s="382" t="s">
        <v>4210</v>
      </c>
      <c r="I2246" s="387" t="s">
        <v>4211</v>
      </c>
      <c r="J2246" s="181">
        <v>1</v>
      </c>
      <c r="K2246" s="176">
        <v>45931</v>
      </c>
      <c r="L2246" s="176">
        <v>46053</v>
      </c>
      <c r="M2246" s="177">
        <f t="shared" si="97"/>
        <v>17.428571428571427</v>
      </c>
      <c r="N2246" s="178">
        <v>1</v>
      </c>
      <c r="O2246" s="382" t="s">
        <v>4165</v>
      </c>
      <c r="P2246" s="178">
        <f t="shared" si="96"/>
        <v>1</v>
      </c>
      <c r="Q2246" s="179" t="str" cm="1">
        <f t="array" aca="1" ref="Q2246" ca="1">IF(ISNUMBER(P2246),IF(P2246=100%,"CUMPLIDA",IF(AND(ISNUMBER(L2246),ISNUMBER(INDIRECT("FECHA_"&amp;$B2246,1))), IF(L2246&lt;=INDIRECT("FECHA_"&amp;$B2246,1),"INCUMPLIDA","PROCESO"), "VERIFICAR FECHA")),"SIN VALOR AVANCE")</f>
        <v>CUMPLIDA</v>
      </c>
    </row>
    <row r="2247" spans="1:17" ht="180.75">
      <c r="A2247" s="192" t="s">
        <v>1518</v>
      </c>
      <c r="B2247" s="173" t="s">
        <v>3295</v>
      </c>
      <c r="C2247" s="485" t="s">
        <v>4212</v>
      </c>
      <c r="D2247" s="485" t="s">
        <v>3329</v>
      </c>
      <c r="E2247" s="486" t="s">
        <v>4213</v>
      </c>
      <c r="F2247" s="486" t="s">
        <v>4214</v>
      </c>
      <c r="G2247" s="174" t="s">
        <v>4215</v>
      </c>
      <c r="H2247" s="382" t="s">
        <v>4216</v>
      </c>
      <c r="I2247" s="382" t="s">
        <v>4217</v>
      </c>
      <c r="J2247" s="181">
        <v>1</v>
      </c>
      <c r="K2247" s="176">
        <v>45853</v>
      </c>
      <c r="L2247" s="176">
        <v>46022</v>
      </c>
      <c r="M2247" s="177">
        <f t="shared" si="97"/>
        <v>24.142857142857142</v>
      </c>
      <c r="N2247" s="178">
        <v>1</v>
      </c>
      <c r="O2247" s="382" t="s">
        <v>4218</v>
      </c>
      <c r="P2247" s="178">
        <f t="shared" si="96"/>
        <v>1</v>
      </c>
      <c r="Q2247" s="179" t="str" cm="1">
        <f t="array" aca="1" ref="Q2247" ca="1">IF(ISNUMBER(P2247),IF(P2247=100%,"CUMPLIDA",IF(AND(ISNUMBER(L2247),ISNUMBER(INDIRECT("FECHA_"&amp;$B2247,1))), IF(L2247&lt;=INDIRECT("FECHA_"&amp;$B2247,1),"INCUMPLIDA","PROCESO"), "VERIFICAR FECHA")),"SIN VALOR AVANCE")</f>
        <v>CUMPLIDA</v>
      </c>
    </row>
    <row r="2248" spans="1:17" ht="285">
      <c r="A2248" s="192" t="s">
        <v>1518</v>
      </c>
      <c r="B2248" s="173" t="s">
        <v>3295</v>
      </c>
      <c r="C2248" s="485"/>
      <c r="D2248" s="485"/>
      <c r="E2248" s="486"/>
      <c r="F2248" s="486"/>
      <c r="G2248" s="174" t="s">
        <v>4219</v>
      </c>
      <c r="H2248" s="382" t="s">
        <v>4220</v>
      </c>
      <c r="I2248" s="382" t="s">
        <v>4221</v>
      </c>
      <c r="J2248" s="181">
        <v>6</v>
      </c>
      <c r="K2248" s="176">
        <v>45839</v>
      </c>
      <c r="L2248" s="176">
        <v>46204</v>
      </c>
      <c r="M2248" s="177">
        <f t="shared" si="97"/>
        <v>52.142857142857146</v>
      </c>
      <c r="N2248" s="178">
        <v>0.25</v>
      </c>
      <c r="O2248" s="382" t="s">
        <v>4222</v>
      </c>
      <c r="P2248" s="178">
        <f t="shared" si="96"/>
        <v>0.25</v>
      </c>
      <c r="Q2248" s="179" t="str" cm="1">
        <f t="array" aca="1" ref="Q2248" ca="1">IF(ISNUMBER(P2248),IF(P2248=100%,"CUMPLIDA",IF(AND(ISNUMBER(L2248),ISNUMBER(INDIRECT("FECHA_"&amp;$B2248,1))), IF(L2248&lt;=INDIRECT("FECHA_"&amp;$B2248,1),"INCUMPLIDA","PROCESO"), "VERIFICAR FECHA")),"SIN VALOR AVANCE")</f>
        <v>PROCESO</v>
      </c>
    </row>
    <row r="2249" spans="1:17" ht="180">
      <c r="A2249" s="192" t="s">
        <v>1518</v>
      </c>
      <c r="B2249" s="173" t="s">
        <v>3295</v>
      </c>
      <c r="C2249" s="485"/>
      <c r="D2249" s="485"/>
      <c r="E2249" s="486" t="s">
        <v>4223</v>
      </c>
      <c r="F2249" s="486"/>
      <c r="G2249" s="174" t="s">
        <v>4224</v>
      </c>
      <c r="H2249" s="382" t="s">
        <v>4225</v>
      </c>
      <c r="I2249" s="382" t="s">
        <v>4226</v>
      </c>
      <c r="J2249" s="181">
        <v>1</v>
      </c>
      <c r="K2249" s="176">
        <v>45839</v>
      </c>
      <c r="L2249" s="176">
        <v>46204</v>
      </c>
      <c r="M2249" s="177">
        <f t="shared" si="97"/>
        <v>52.142857142857146</v>
      </c>
      <c r="N2249" s="178">
        <v>0</v>
      </c>
      <c r="O2249" s="382" t="s">
        <v>4227</v>
      </c>
      <c r="P2249" s="178">
        <f t="shared" si="96"/>
        <v>0</v>
      </c>
      <c r="Q2249" s="179" t="str" cm="1">
        <f t="array" aca="1" ref="Q2249" ca="1">IF(ISNUMBER(P2249),IF(P2249=100%,"CUMPLIDA",IF(AND(ISNUMBER(L2249),ISNUMBER(INDIRECT("FECHA_"&amp;$B2249,1))), IF(L2249&lt;=INDIRECT("FECHA_"&amp;$B2249,1),"INCUMPLIDA","PROCESO"), "VERIFICAR FECHA")),"SIN VALOR AVANCE")</f>
        <v>PROCESO</v>
      </c>
    </row>
    <row r="2250" spans="1:17" ht="60">
      <c r="A2250" s="192" t="s">
        <v>1518</v>
      </c>
      <c r="B2250" s="173" t="s">
        <v>3295</v>
      </c>
      <c r="C2250" s="485"/>
      <c r="D2250" s="485"/>
      <c r="E2250" s="486"/>
      <c r="F2250" s="486"/>
      <c r="G2250" s="174" t="s">
        <v>4228</v>
      </c>
      <c r="H2250" s="476" t="s">
        <v>4229</v>
      </c>
      <c r="I2250" s="476" t="s">
        <v>4230</v>
      </c>
      <c r="J2250" s="181">
        <v>1</v>
      </c>
      <c r="K2250" s="176">
        <v>45839</v>
      </c>
      <c r="L2250" s="176">
        <v>46204</v>
      </c>
      <c r="M2250" s="177">
        <f t="shared" si="97"/>
        <v>52.142857142857146</v>
      </c>
      <c r="N2250" s="178">
        <v>0</v>
      </c>
      <c r="O2250" s="382" t="s">
        <v>4231</v>
      </c>
      <c r="P2250" s="178">
        <f t="shared" si="96"/>
        <v>0</v>
      </c>
      <c r="Q2250" s="179" t="str" cm="1">
        <f t="array" aca="1" ref="Q2250" ca="1">IF(ISNUMBER(P2250),IF(P2250=100%,"CUMPLIDA",IF(AND(ISNUMBER(L2250),ISNUMBER(INDIRECT("FECHA_"&amp;$B2250,1))), IF(L2250&lt;=INDIRECT("FECHA_"&amp;$B2250,1),"INCUMPLIDA","PROCESO"), "VERIFICAR FECHA")),"SIN VALOR AVANCE")</f>
        <v>PROCESO</v>
      </c>
    </row>
    <row r="2251" spans="1:17" ht="409.5">
      <c r="A2251" s="192" t="s">
        <v>1518</v>
      </c>
      <c r="B2251" s="173" t="s">
        <v>3295</v>
      </c>
      <c r="C2251" s="485"/>
      <c r="D2251" s="485"/>
      <c r="E2251" s="486" t="s">
        <v>4232</v>
      </c>
      <c r="F2251" s="486"/>
      <c r="G2251" s="174" t="s">
        <v>4233</v>
      </c>
      <c r="H2251" s="382" t="s">
        <v>4234</v>
      </c>
      <c r="I2251" s="382" t="s">
        <v>4235</v>
      </c>
      <c r="J2251" s="181">
        <v>10</v>
      </c>
      <c r="K2251" s="176">
        <v>45839</v>
      </c>
      <c r="L2251" s="176">
        <v>47483</v>
      </c>
      <c r="M2251" s="177">
        <f t="shared" si="97"/>
        <v>234.85714285714286</v>
      </c>
      <c r="N2251" s="178">
        <v>0</v>
      </c>
      <c r="O2251" s="382" t="s">
        <v>4236</v>
      </c>
      <c r="P2251" s="178">
        <f t="shared" si="96"/>
        <v>0</v>
      </c>
      <c r="Q2251" s="179" t="str" cm="1">
        <f t="array" aca="1" ref="Q2251" ca="1">IF(ISNUMBER(P2251),IF(P2251=100%,"CUMPLIDA",IF(AND(ISNUMBER(L2251),ISNUMBER(INDIRECT("FECHA_"&amp;$B2251,1))), IF(L2251&lt;=INDIRECT("FECHA_"&amp;$B2251,1),"INCUMPLIDA","PROCESO"), "VERIFICAR FECHA")),"SIN VALOR AVANCE")</f>
        <v>PROCESO</v>
      </c>
    </row>
    <row r="2252" spans="1:17" ht="108">
      <c r="A2252" s="192" t="s">
        <v>1518</v>
      </c>
      <c r="B2252" s="173" t="s">
        <v>3295</v>
      </c>
      <c r="C2252" s="485"/>
      <c r="D2252" s="485"/>
      <c r="E2252" s="486"/>
      <c r="F2252" s="486"/>
      <c r="G2252" s="174" t="s">
        <v>4237</v>
      </c>
      <c r="H2252" s="382" t="s">
        <v>4238</v>
      </c>
      <c r="I2252" s="382" t="s">
        <v>4239</v>
      </c>
      <c r="J2252" s="181">
        <v>1</v>
      </c>
      <c r="K2252" s="176">
        <v>45839</v>
      </c>
      <c r="L2252" s="176">
        <v>45930</v>
      </c>
      <c r="M2252" s="177">
        <f t="shared" si="97"/>
        <v>13</v>
      </c>
      <c r="N2252" s="178">
        <v>1</v>
      </c>
      <c r="O2252" s="382" t="s">
        <v>4240</v>
      </c>
      <c r="P2252" s="178">
        <f t="shared" si="96"/>
        <v>1</v>
      </c>
      <c r="Q2252" s="179" t="str" cm="1">
        <f t="array" aca="1" ref="Q2252" ca="1">IF(ISNUMBER(P2252),IF(P2252=100%,"CUMPLIDA",IF(AND(ISNUMBER(L2252),ISNUMBER(INDIRECT("FECHA_"&amp;$B2252,1))), IF(L2252&lt;=INDIRECT("FECHA_"&amp;$B2252,1),"INCUMPLIDA","PROCESO"), "VERIFICAR FECHA")),"SIN VALOR AVANCE")</f>
        <v>CUMPLIDA</v>
      </c>
    </row>
    <row r="2253" spans="1:17" ht="150" customHeight="1">
      <c r="A2253" s="192" t="s">
        <v>1518</v>
      </c>
      <c r="B2253" s="173" t="s">
        <v>3295</v>
      </c>
      <c r="C2253" s="485"/>
      <c r="D2253" s="485"/>
      <c r="E2253" s="486" t="s">
        <v>4241</v>
      </c>
      <c r="F2253" s="486"/>
      <c r="G2253" s="486" t="s">
        <v>4242</v>
      </c>
      <c r="H2253" s="382" t="s">
        <v>4243</v>
      </c>
      <c r="I2253" s="382" t="s">
        <v>4244</v>
      </c>
      <c r="J2253" s="181">
        <v>2</v>
      </c>
      <c r="K2253" s="176">
        <v>45839</v>
      </c>
      <c r="L2253" s="176">
        <v>46112</v>
      </c>
      <c r="M2253" s="177">
        <f t="shared" si="97"/>
        <v>39</v>
      </c>
      <c r="N2253" s="178">
        <v>0.5</v>
      </c>
      <c r="O2253" s="382" t="s">
        <v>4245</v>
      </c>
      <c r="P2253" s="178">
        <f t="shared" si="96"/>
        <v>0.5</v>
      </c>
      <c r="Q2253" s="179" t="str" cm="1">
        <f t="array" aca="1" ref="Q2253" ca="1">IF(ISNUMBER(P2253),IF(P2253=100%,"CUMPLIDA",IF(AND(ISNUMBER(L2253),ISNUMBER(INDIRECT("FECHA_"&amp;$B2253,1))), IF(L2253&lt;=INDIRECT("FECHA_"&amp;$B2253,1),"INCUMPLIDA","PROCESO"), "VERIFICAR FECHA")),"SIN VALOR AVANCE")</f>
        <v>PROCESO</v>
      </c>
    </row>
    <row r="2254" spans="1:17" ht="120">
      <c r="A2254" s="192" t="s">
        <v>1518</v>
      </c>
      <c r="B2254" s="173" t="s">
        <v>3295</v>
      </c>
      <c r="C2254" s="485"/>
      <c r="D2254" s="485"/>
      <c r="E2254" s="486"/>
      <c r="F2254" s="486"/>
      <c r="G2254" s="486"/>
      <c r="H2254" s="382" t="s">
        <v>4246</v>
      </c>
      <c r="I2254" s="382" t="s">
        <v>4247</v>
      </c>
      <c r="J2254" s="181">
        <v>2</v>
      </c>
      <c r="K2254" s="176">
        <v>45839</v>
      </c>
      <c r="L2254" s="176">
        <v>46021</v>
      </c>
      <c r="M2254" s="177">
        <f t="shared" si="97"/>
        <v>26</v>
      </c>
      <c r="N2254" s="178">
        <v>1</v>
      </c>
      <c r="O2254" s="382" t="s">
        <v>4248</v>
      </c>
      <c r="P2254" s="178">
        <f t="shared" si="96"/>
        <v>1</v>
      </c>
      <c r="Q2254" s="179" t="str" cm="1">
        <f t="array" aca="1" ref="Q2254" ca="1">IF(ISNUMBER(P2254),IF(P2254=100%,"CUMPLIDA",IF(AND(ISNUMBER(L2254),ISNUMBER(INDIRECT("FECHA_"&amp;$B2254,1))), IF(L2254&lt;=INDIRECT("FECHA_"&amp;$B2254,1),"INCUMPLIDA","PROCESO"), "VERIFICAR FECHA")),"SIN VALOR AVANCE")</f>
        <v>CUMPLIDA</v>
      </c>
    </row>
    <row r="2255" spans="1:17" ht="409.5">
      <c r="A2255" s="192" t="s">
        <v>1518</v>
      </c>
      <c r="B2255" s="173" t="s">
        <v>3295</v>
      </c>
      <c r="C2255" s="485"/>
      <c r="D2255" s="485"/>
      <c r="E2255" s="486" t="s">
        <v>4249</v>
      </c>
      <c r="F2255" s="486"/>
      <c r="G2255" s="174" t="s">
        <v>4250</v>
      </c>
      <c r="H2255" s="382" t="s">
        <v>4234</v>
      </c>
      <c r="I2255" s="382" t="s">
        <v>4235</v>
      </c>
      <c r="J2255" s="181">
        <v>10</v>
      </c>
      <c r="K2255" s="176">
        <v>45839</v>
      </c>
      <c r="L2255" s="176">
        <v>47483</v>
      </c>
      <c r="M2255" s="177">
        <f t="shared" si="97"/>
        <v>234.85714285714286</v>
      </c>
      <c r="N2255" s="178">
        <v>0</v>
      </c>
      <c r="O2255" s="382" t="s">
        <v>4251</v>
      </c>
      <c r="P2255" s="178">
        <f t="shared" si="96"/>
        <v>0</v>
      </c>
      <c r="Q2255" s="179" t="str" cm="1">
        <f t="array" aca="1" ref="Q2255" ca="1">IF(ISNUMBER(P2255),IF(P2255=100%,"CUMPLIDA",IF(AND(ISNUMBER(L2255),ISNUMBER(INDIRECT("FECHA_"&amp;$B2255,1))), IF(L2255&lt;=INDIRECT("FECHA_"&amp;$B2255,1),"INCUMPLIDA","PROCESO"), "VERIFICAR FECHA")),"SIN VALOR AVANCE")</f>
        <v>PROCESO</v>
      </c>
    </row>
    <row r="2256" spans="1:17" ht="120">
      <c r="A2256" s="192" t="s">
        <v>1518</v>
      </c>
      <c r="B2256" s="173" t="s">
        <v>3295</v>
      </c>
      <c r="C2256" s="485"/>
      <c r="D2256" s="485"/>
      <c r="E2256" s="486"/>
      <c r="F2256" s="486"/>
      <c r="G2256" s="174" t="s">
        <v>4252</v>
      </c>
      <c r="H2256" s="382" t="s">
        <v>4253</v>
      </c>
      <c r="I2256" s="382" t="s">
        <v>4254</v>
      </c>
      <c r="J2256" s="181">
        <v>6</v>
      </c>
      <c r="K2256" s="176">
        <v>45839</v>
      </c>
      <c r="L2256" s="176">
        <v>46204</v>
      </c>
      <c r="M2256" s="177">
        <f t="shared" si="97"/>
        <v>52.142857142857146</v>
      </c>
      <c r="N2256" s="178">
        <v>0.2</v>
      </c>
      <c r="O2256" s="382" t="s">
        <v>4255</v>
      </c>
      <c r="P2256" s="178">
        <f t="shared" si="96"/>
        <v>0.2</v>
      </c>
      <c r="Q2256" s="179" t="str" cm="1">
        <f t="array" aca="1" ref="Q2256" ca="1">IF(ISNUMBER(P2256),IF(P2256=100%,"CUMPLIDA",IF(AND(ISNUMBER(L2256),ISNUMBER(INDIRECT("FECHA_"&amp;$B2256,1))), IF(L2256&lt;=INDIRECT("FECHA_"&amp;$B2256,1),"INCUMPLIDA","PROCESO"), "VERIFICAR FECHA")),"SIN VALOR AVANCE")</f>
        <v>PROCESO</v>
      </c>
    </row>
    <row r="2257" spans="1:17" ht="105" customHeight="1">
      <c r="A2257" s="192" t="s">
        <v>1518</v>
      </c>
      <c r="B2257" s="173" t="s">
        <v>3295</v>
      </c>
      <c r="C2257" s="485"/>
      <c r="D2257" s="485"/>
      <c r="E2257" s="486" t="s">
        <v>4256</v>
      </c>
      <c r="F2257" s="486"/>
      <c r="G2257" s="174" t="s">
        <v>4257</v>
      </c>
      <c r="H2257" s="382" t="s">
        <v>4258</v>
      </c>
      <c r="I2257" s="382" t="s">
        <v>4259</v>
      </c>
      <c r="J2257" s="181">
        <v>1</v>
      </c>
      <c r="K2257" s="176">
        <v>45839</v>
      </c>
      <c r="L2257" s="176">
        <v>46022</v>
      </c>
      <c r="M2257" s="177">
        <f t="shared" si="97"/>
        <v>26.142857142857142</v>
      </c>
      <c r="N2257" s="178">
        <v>1</v>
      </c>
      <c r="O2257" s="382" t="s">
        <v>4260</v>
      </c>
      <c r="P2257" s="178">
        <f t="shared" si="96"/>
        <v>1</v>
      </c>
      <c r="Q2257" s="179" t="str" cm="1">
        <f t="array" aca="1" ref="Q2257" ca="1">IF(ISNUMBER(P2257),IF(P2257=100%,"CUMPLIDA",IF(AND(ISNUMBER(L2257),ISNUMBER(INDIRECT("FECHA_"&amp;$B2257,1))), IF(L2257&lt;=INDIRECT("FECHA_"&amp;$B2257,1),"INCUMPLIDA","PROCESO"), "VERIFICAR FECHA")),"SIN VALOR AVANCE")</f>
        <v>CUMPLIDA</v>
      </c>
    </row>
    <row r="2258" spans="1:17" ht="180">
      <c r="A2258" s="192" t="s">
        <v>1518</v>
      </c>
      <c r="B2258" s="173" t="s">
        <v>3295</v>
      </c>
      <c r="C2258" s="485"/>
      <c r="D2258" s="485"/>
      <c r="E2258" s="486"/>
      <c r="F2258" s="486"/>
      <c r="G2258" s="174" t="s">
        <v>4261</v>
      </c>
      <c r="H2258" s="382" t="s">
        <v>4262</v>
      </c>
      <c r="I2258" s="382" t="s">
        <v>4263</v>
      </c>
      <c r="J2258" s="181">
        <v>1</v>
      </c>
      <c r="K2258" s="176">
        <v>45839</v>
      </c>
      <c r="L2258" s="176">
        <v>46022</v>
      </c>
      <c r="M2258" s="177">
        <f t="shared" si="97"/>
        <v>26.142857142857142</v>
      </c>
      <c r="N2258" s="178">
        <v>1</v>
      </c>
      <c r="O2258" s="382" t="s">
        <v>4264</v>
      </c>
      <c r="P2258" s="178">
        <f t="shared" si="96"/>
        <v>1</v>
      </c>
      <c r="Q2258" s="179" t="str" cm="1">
        <f t="array" aca="1" ref="Q2258" ca="1">IF(ISNUMBER(P2258),IF(P2258=100%,"CUMPLIDA",IF(AND(ISNUMBER(L2258),ISNUMBER(INDIRECT("FECHA_"&amp;$B2258,1))), IF(L2258&lt;=INDIRECT("FECHA_"&amp;$B2258,1),"INCUMPLIDA","PROCESO"), "VERIFICAR FECHA")),"SIN VALOR AVANCE")</f>
        <v>CUMPLIDA</v>
      </c>
    </row>
    <row r="2259" spans="1:17" ht="120.75">
      <c r="A2259" s="192" t="s">
        <v>1518</v>
      </c>
      <c r="B2259" s="173" t="s">
        <v>3295</v>
      </c>
      <c r="C2259" s="485"/>
      <c r="D2259" s="485"/>
      <c r="E2259" s="486" t="s">
        <v>4265</v>
      </c>
      <c r="F2259" s="486"/>
      <c r="G2259" s="174" t="s">
        <v>4266</v>
      </c>
      <c r="H2259" s="382" t="s">
        <v>4253</v>
      </c>
      <c r="I2259" s="382" t="s">
        <v>4254</v>
      </c>
      <c r="J2259" s="181">
        <v>6</v>
      </c>
      <c r="K2259" s="176">
        <v>45839</v>
      </c>
      <c r="L2259" s="176">
        <v>46204</v>
      </c>
      <c r="M2259" s="177">
        <f t="shared" si="97"/>
        <v>52.142857142857146</v>
      </c>
      <c r="N2259" s="178">
        <v>0.35</v>
      </c>
      <c r="O2259" s="382" t="s">
        <v>4267</v>
      </c>
      <c r="P2259" s="178">
        <f t="shared" si="96"/>
        <v>0.35</v>
      </c>
      <c r="Q2259" s="179" t="str" cm="1">
        <f t="array" aca="1" ref="Q2259" ca="1">IF(ISNUMBER(P2259),IF(P2259=100%,"CUMPLIDA",IF(AND(ISNUMBER(L2259),ISNUMBER(INDIRECT("FECHA_"&amp;$B2259,1))), IF(L2259&lt;=INDIRECT("FECHA_"&amp;$B2259,1),"INCUMPLIDA","PROCESO"), "VERIFICAR FECHA")),"SIN VALOR AVANCE")</f>
        <v>PROCESO</v>
      </c>
    </row>
    <row r="2260" spans="1:17" ht="225">
      <c r="A2260" s="192" t="s">
        <v>1518</v>
      </c>
      <c r="B2260" s="173" t="s">
        <v>3295</v>
      </c>
      <c r="C2260" s="485"/>
      <c r="D2260" s="485"/>
      <c r="E2260" s="486"/>
      <c r="F2260" s="486"/>
      <c r="G2260" s="174" t="s">
        <v>4268</v>
      </c>
      <c r="H2260" s="382" t="s">
        <v>4269</v>
      </c>
      <c r="I2260" s="382" t="s">
        <v>4270</v>
      </c>
      <c r="J2260" s="181">
        <v>2</v>
      </c>
      <c r="K2260" s="176">
        <v>45839</v>
      </c>
      <c r="L2260" s="176">
        <v>46204</v>
      </c>
      <c r="M2260" s="177">
        <f t="shared" si="97"/>
        <v>52.142857142857146</v>
      </c>
      <c r="N2260" s="178">
        <v>0</v>
      </c>
      <c r="O2260" s="382" t="s">
        <v>4260</v>
      </c>
      <c r="P2260" s="178">
        <f t="shared" si="96"/>
        <v>0</v>
      </c>
      <c r="Q2260" s="179" t="str" cm="1">
        <f t="array" aca="1" ref="Q2260" ca="1">IF(ISNUMBER(P2260),IF(P2260=100%,"CUMPLIDA",IF(AND(ISNUMBER(L2260),ISNUMBER(INDIRECT("FECHA_"&amp;$B2260,1))), IF(L2260&lt;=INDIRECT("FECHA_"&amp;$B2260,1),"INCUMPLIDA","PROCESO"), "VERIFICAR FECHA")),"SIN VALOR AVANCE")</f>
        <v>PROCESO</v>
      </c>
    </row>
    <row r="2261" spans="1:17" ht="165">
      <c r="A2261" s="192" t="s">
        <v>1518</v>
      </c>
      <c r="B2261" s="173" t="s">
        <v>3295</v>
      </c>
      <c r="C2261" s="485"/>
      <c r="D2261" s="485"/>
      <c r="E2261" s="486"/>
      <c r="F2261" s="486"/>
      <c r="G2261" s="174" t="s">
        <v>4271</v>
      </c>
      <c r="H2261" s="382" t="s">
        <v>4272</v>
      </c>
      <c r="I2261" s="382" t="s">
        <v>4273</v>
      </c>
      <c r="J2261" s="181">
        <v>1</v>
      </c>
      <c r="K2261" s="176">
        <v>45839</v>
      </c>
      <c r="L2261" s="176">
        <v>46022</v>
      </c>
      <c r="M2261" s="177">
        <f t="shared" si="97"/>
        <v>26.142857142857142</v>
      </c>
      <c r="N2261" s="178">
        <v>1</v>
      </c>
      <c r="O2261" s="382" t="s">
        <v>4264</v>
      </c>
      <c r="P2261" s="178">
        <f t="shared" si="96"/>
        <v>1</v>
      </c>
      <c r="Q2261" s="179" t="str" cm="1">
        <f t="array" aca="1" ref="Q2261" ca="1">IF(ISNUMBER(P2261),IF(P2261=100%,"CUMPLIDA",IF(AND(ISNUMBER(L2261),ISNUMBER(INDIRECT("FECHA_"&amp;$B2261,1))), IF(L2261&lt;=INDIRECT("FECHA_"&amp;$B2261,1),"INCUMPLIDA","PROCESO"), "VERIFICAR FECHA")),"SIN VALOR AVANCE")</f>
        <v>CUMPLIDA</v>
      </c>
    </row>
    <row r="2262" spans="1:17" ht="150">
      <c r="A2262" s="192" t="s">
        <v>1518</v>
      </c>
      <c r="B2262" s="173" t="s">
        <v>3295</v>
      </c>
      <c r="C2262" s="485"/>
      <c r="D2262" s="485"/>
      <c r="E2262" s="486"/>
      <c r="F2262" s="174"/>
      <c r="G2262" s="174" t="s">
        <v>4274</v>
      </c>
      <c r="H2262" s="382" t="s">
        <v>4275</v>
      </c>
      <c r="I2262" s="382" t="s">
        <v>4276</v>
      </c>
      <c r="J2262" s="181">
        <v>3</v>
      </c>
      <c r="K2262" s="176">
        <v>45839</v>
      </c>
      <c r="L2262" s="176">
        <v>46022</v>
      </c>
      <c r="M2262" s="177">
        <f t="shared" si="97"/>
        <v>26.142857142857142</v>
      </c>
      <c r="N2262" s="178">
        <v>1</v>
      </c>
      <c r="O2262" s="382" t="s">
        <v>4277</v>
      </c>
      <c r="P2262" s="178">
        <f t="shared" si="96"/>
        <v>1</v>
      </c>
      <c r="Q2262" s="179" t="str" cm="1">
        <f t="array" aca="1" ref="Q2262" ca="1">IF(ISNUMBER(P2262),IF(P2262=100%,"CUMPLIDA",IF(AND(ISNUMBER(L2262),ISNUMBER(INDIRECT("FECHA_"&amp;$B2262,1))), IF(L2262&lt;=INDIRECT("FECHA_"&amp;$B2262,1),"INCUMPLIDA","PROCESO"), "VERIFICAR FECHA")),"SIN VALOR AVANCE")</f>
        <v>CUMPLIDA</v>
      </c>
    </row>
    <row r="2263" spans="1:17" ht="225">
      <c r="A2263" s="192" t="s">
        <v>1518</v>
      </c>
      <c r="B2263" s="173" t="s">
        <v>3295</v>
      </c>
      <c r="C2263" s="485" t="s">
        <v>4278</v>
      </c>
      <c r="D2263" s="485" t="s">
        <v>3329</v>
      </c>
      <c r="E2263" s="486" t="s">
        <v>4279</v>
      </c>
      <c r="F2263" s="486" t="s">
        <v>4280</v>
      </c>
      <c r="G2263" s="174" t="s">
        <v>4281</v>
      </c>
      <c r="H2263" s="382" t="s">
        <v>4282</v>
      </c>
      <c r="I2263" s="382" t="s">
        <v>4283</v>
      </c>
      <c r="J2263" s="181">
        <v>1</v>
      </c>
      <c r="K2263" s="176">
        <v>45824</v>
      </c>
      <c r="L2263" s="176">
        <v>46007</v>
      </c>
      <c r="M2263" s="177">
        <f t="shared" si="97"/>
        <v>26.142857142857142</v>
      </c>
      <c r="N2263" s="178">
        <v>1</v>
      </c>
      <c r="O2263" s="389" t="s">
        <v>4284</v>
      </c>
      <c r="P2263" s="178">
        <f>IF(B2263="ITRC",N2263,N2263/J2263)</f>
        <v>1</v>
      </c>
      <c r="Q2263" s="179" t="str" cm="1">
        <f t="array" aca="1" ref="Q2263" ca="1">IF(ISNUMBER(P2263),IF(P2263=100%,"CUMPLIDA",IF(AND(ISNUMBER(L2263),ISNUMBER(INDIRECT("FECHA_"&amp;$B2263,1))), IF(L2263&lt;=INDIRECT("FECHA_"&amp;$B2263,1),"INCUMPLIDA","PROCESO"), "VERIFICAR FECHA")),"SIN VALOR AVANCE")</f>
        <v>CUMPLIDA</v>
      </c>
    </row>
    <row r="2264" spans="1:17" ht="120">
      <c r="A2264" s="192" t="s">
        <v>1518</v>
      </c>
      <c r="B2264" s="173" t="s">
        <v>3295</v>
      </c>
      <c r="C2264" s="485"/>
      <c r="D2264" s="485"/>
      <c r="E2264" s="486"/>
      <c r="F2264" s="486"/>
      <c r="G2264" s="174" t="s">
        <v>4285</v>
      </c>
      <c r="H2264" s="382" t="s">
        <v>4286</v>
      </c>
      <c r="I2264" s="382" t="s">
        <v>4287</v>
      </c>
      <c r="J2264" s="181">
        <v>1</v>
      </c>
      <c r="K2264" s="176">
        <v>45824</v>
      </c>
      <c r="L2264" s="176">
        <v>46007</v>
      </c>
      <c r="M2264" s="177">
        <f t="shared" si="97"/>
        <v>26.142857142857142</v>
      </c>
      <c r="N2264" s="178">
        <v>1</v>
      </c>
      <c r="O2264" s="389" t="s">
        <v>4284</v>
      </c>
      <c r="P2264" s="178">
        <f>IF(B2264="ITRC",N2264,N2264/J2264)</f>
        <v>1</v>
      </c>
      <c r="Q2264" s="179" t="str" cm="1">
        <f t="array" aca="1" ref="Q2264" ca="1">IF(ISNUMBER(P2264),IF(P2264=100%,"CUMPLIDA",IF(AND(ISNUMBER(L2264),ISNUMBER(INDIRECT("FECHA_"&amp;$B2264,1))), IF(L2264&lt;=INDIRECT("FECHA_"&amp;$B2264,1),"INCUMPLIDA","PROCESO"), "VERIFICAR FECHA")),"SIN VALOR AVANCE")</f>
        <v>CUMPLIDA</v>
      </c>
    </row>
    <row r="2265" spans="1:17" ht="105.75" customHeight="1">
      <c r="A2265" s="192" t="s">
        <v>1518</v>
      </c>
      <c r="B2265" s="173" t="s">
        <v>3295</v>
      </c>
      <c r="C2265" s="485"/>
      <c r="D2265" s="485"/>
      <c r="E2265" s="486" t="s">
        <v>4288</v>
      </c>
      <c r="F2265" s="486"/>
      <c r="G2265" s="174" t="s">
        <v>4289</v>
      </c>
      <c r="H2265" s="382" t="s">
        <v>4290</v>
      </c>
      <c r="I2265" s="382" t="s">
        <v>776</v>
      </c>
      <c r="J2265" s="181">
        <v>2</v>
      </c>
      <c r="K2265" s="176">
        <v>45839</v>
      </c>
      <c r="L2265" s="176">
        <v>46568</v>
      </c>
      <c r="M2265" s="177">
        <f t="shared" si="97"/>
        <v>104.14285714285714</v>
      </c>
      <c r="N2265" s="178">
        <v>0.25</v>
      </c>
      <c r="O2265" s="389" t="s">
        <v>4291</v>
      </c>
      <c r="P2265" s="178">
        <f t="shared" ref="P2265:P2267" si="98">IF(B2265="ITRC",N2265,N2265/J2265)</f>
        <v>0.25</v>
      </c>
      <c r="Q2265" s="179" t="str" cm="1">
        <f t="array" aca="1" ref="Q2265" ca="1">IF(ISNUMBER(P2265),IF(P2265=100%,"CUMPLIDA",IF(AND(ISNUMBER(L2265),ISNUMBER(INDIRECT("FECHA_"&amp;$B2265,1))), IF(L2265&lt;=INDIRECT("FECHA_"&amp;$B2265,1),"INCUMPLIDA","PROCESO"), "VERIFICAR FECHA")),"SIN VALOR AVANCE")</f>
        <v>PROCESO</v>
      </c>
    </row>
    <row r="2266" spans="1:17" ht="105.75">
      <c r="A2266" s="192" t="s">
        <v>1518</v>
      </c>
      <c r="B2266" s="173" t="s">
        <v>3295</v>
      </c>
      <c r="C2266" s="485"/>
      <c r="D2266" s="485"/>
      <c r="E2266" s="486"/>
      <c r="F2266" s="486"/>
      <c r="G2266" s="174" t="s">
        <v>4292</v>
      </c>
      <c r="H2266" s="382" t="s">
        <v>4293</v>
      </c>
      <c r="I2266" s="382" t="s">
        <v>4294</v>
      </c>
      <c r="J2266" s="181">
        <v>1</v>
      </c>
      <c r="K2266" s="176">
        <v>45839</v>
      </c>
      <c r="L2266" s="176">
        <v>46568</v>
      </c>
      <c r="M2266" s="177">
        <f t="shared" si="97"/>
        <v>104.14285714285714</v>
      </c>
      <c r="N2266" s="178">
        <v>0</v>
      </c>
      <c r="O2266" s="389" t="s">
        <v>4291</v>
      </c>
      <c r="P2266" s="178">
        <f t="shared" si="98"/>
        <v>0</v>
      </c>
      <c r="Q2266" s="179" t="str" cm="1">
        <f t="array" aca="1" ref="Q2266" ca="1">IF(ISNUMBER(P2266),IF(P2266=100%,"CUMPLIDA",IF(AND(ISNUMBER(L2266),ISNUMBER(INDIRECT("FECHA_"&amp;$B2266,1))), IF(L2266&lt;=INDIRECT("FECHA_"&amp;$B2266,1),"INCUMPLIDA","PROCESO"), "VERIFICAR FECHA")),"SIN VALOR AVANCE")</f>
        <v>PROCESO</v>
      </c>
    </row>
    <row r="2267" spans="1:17" ht="135">
      <c r="A2267" s="192" t="s">
        <v>1518</v>
      </c>
      <c r="B2267" s="173" t="s">
        <v>3295</v>
      </c>
      <c r="C2267" s="485"/>
      <c r="D2267" s="485"/>
      <c r="E2267" s="486"/>
      <c r="F2267" s="486"/>
      <c r="G2267" s="174" t="s">
        <v>4295</v>
      </c>
      <c r="H2267" s="382" t="s">
        <v>4296</v>
      </c>
      <c r="I2267" s="382" t="s">
        <v>1460</v>
      </c>
      <c r="J2267" s="181">
        <v>2</v>
      </c>
      <c r="K2267" s="176">
        <v>45839</v>
      </c>
      <c r="L2267" s="176">
        <v>46568</v>
      </c>
      <c r="M2267" s="177">
        <f t="shared" si="97"/>
        <v>104.14285714285714</v>
      </c>
      <c r="N2267" s="178">
        <v>0</v>
      </c>
      <c r="O2267" s="389" t="s">
        <v>4291</v>
      </c>
      <c r="P2267" s="178">
        <f t="shared" si="98"/>
        <v>0</v>
      </c>
      <c r="Q2267" s="179" t="str" cm="1">
        <f t="array" aca="1" ref="Q2267" ca="1">IF(ISNUMBER(P2267),IF(P2267=100%,"CUMPLIDA",IF(AND(ISNUMBER(L2267),ISNUMBER(INDIRECT("FECHA_"&amp;$B2267,1))), IF(L2267&lt;=INDIRECT("FECHA_"&amp;$B2267,1),"INCUMPLIDA","PROCESO"), "VERIFICAR FECHA")),"SIN VALOR AVANCE")</f>
        <v>PROCESO</v>
      </c>
    </row>
    <row r="2268" spans="1:17" ht="180">
      <c r="A2268" s="192" t="s">
        <v>1518</v>
      </c>
      <c r="B2268" s="173" t="s">
        <v>3295</v>
      </c>
      <c r="C2268" s="485"/>
      <c r="D2268" s="485"/>
      <c r="E2268" s="486"/>
      <c r="F2268" s="486"/>
      <c r="G2268" s="174" t="s">
        <v>4297</v>
      </c>
      <c r="H2268" s="382" t="s">
        <v>4298</v>
      </c>
      <c r="I2268" s="382" t="s">
        <v>3889</v>
      </c>
      <c r="J2268" s="181">
        <v>4</v>
      </c>
      <c r="K2268" s="176">
        <v>45839</v>
      </c>
      <c r="L2268" s="176">
        <v>46203</v>
      </c>
      <c r="M2268" s="177">
        <f t="shared" si="97"/>
        <v>52</v>
      </c>
      <c r="N2268" s="178">
        <v>0.25</v>
      </c>
      <c r="O2268" s="389" t="s">
        <v>4299</v>
      </c>
      <c r="P2268" s="178">
        <f t="shared" ref="P2268:P2274" si="99">IF(B2269="ITRC",N2268,N2268/J2268)</f>
        <v>0.25</v>
      </c>
      <c r="Q2268" s="179" t="str" cm="1">
        <f t="array" aca="1" ref="Q2268" ca="1">IF(ISNUMBER(P2268),IF(P2268=100%,"CUMPLIDA",IF(AND(ISNUMBER(L2268),ISNUMBER(INDIRECT("FECHA_"&amp;$B2269,1))), IF(L2268&lt;=INDIRECT("FECHA_"&amp;$B2269,1),"INCUMPLIDA","PROCESO"), "VERIFICAR FECHA")),"SIN VALOR AVANCE")</f>
        <v>PROCESO</v>
      </c>
    </row>
    <row r="2269" spans="1:17" ht="150">
      <c r="A2269" s="192" t="s">
        <v>1518</v>
      </c>
      <c r="B2269" s="173" t="s">
        <v>3295</v>
      </c>
      <c r="C2269" s="485"/>
      <c r="D2269" s="485"/>
      <c r="E2269" s="486" t="s">
        <v>4300</v>
      </c>
      <c r="F2269" s="486"/>
      <c r="G2269" s="174" t="s">
        <v>4301</v>
      </c>
      <c r="H2269" s="382" t="s">
        <v>4302</v>
      </c>
      <c r="I2269" s="382" t="s">
        <v>4303</v>
      </c>
      <c r="J2269" s="181">
        <v>2</v>
      </c>
      <c r="K2269" s="176">
        <v>45839</v>
      </c>
      <c r="L2269" s="176">
        <v>46203</v>
      </c>
      <c r="M2269" s="177">
        <f t="shared" si="97"/>
        <v>52</v>
      </c>
      <c r="N2269" s="178">
        <v>0.5</v>
      </c>
      <c r="O2269" s="389" t="s">
        <v>4304</v>
      </c>
      <c r="P2269" s="178">
        <f t="shared" si="99"/>
        <v>0.5</v>
      </c>
      <c r="Q2269" s="179" t="str" cm="1">
        <f t="array" aca="1" ref="Q2269" ca="1">IF(ISNUMBER(P2269),IF(P2269=100%,"CUMPLIDA",IF(AND(ISNUMBER(L2269),ISNUMBER(INDIRECT("FECHA_"&amp;$B2270,1))), IF(L2269&lt;=INDIRECT("FECHA_"&amp;$B2270,1),"INCUMPLIDA","PROCESO"), "VERIFICAR FECHA")),"SIN VALOR AVANCE")</f>
        <v>PROCESO</v>
      </c>
    </row>
    <row r="2270" spans="1:17" ht="120">
      <c r="A2270" s="192" t="s">
        <v>1518</v>
      </c>
      <c r="B2270" s="173" t="s">
        <v>3295</v>
      </c>
      <c r="C2270" s="485"/>
      <c r="D2270" s="485"/>
      <c r="E2270" s="486"/>
      <c r="F2270" s="486"/>
      <c r="G2270" s="174" t="s">
        <v>4305</v>
      </c>
      <c r="H2270" s="382" t="s">
        <v>4302</v>
      </c>
      <c r="I2270" s="382" t="s">
        <v>4306</v>
      </c>
      <c r="J2270" s="181">
        <v>12</v>
      </c>
      <c r="K2270" s="176">
        <v>45839</v>
      </c>
      <c r="L2270" s="176">
        <v>46203</v>
      </c>
      <c r="M2270" s="177">
        <f t="shared" si="97"/>
        <v>52</v>
      </c>
      <c r="N2270" s="178">
        <v>0.12</v>
      </c>
      <c r="O2270" s="389" t="s">
        <v>4304</v>
      </c>
      <c r="P2270" s="178">
        <f t="shared" si="99"/>
        <v>0.12</v>
      </c>
      <c r="Q2270" s="179" t="str" cm="1">
        <f t="array" aca="1" ref="Q2270" ca="1">IF(ISNUMBER(P2270),IF(P2270=100%,"CUMPLIDA",IF(AND(ISNUMBER(L2270),ISNUMBER(INDIRECT("FECHA_"&amp;$B2271,1))), IF(L2270&lt;=INDIRECT("FECHA_"&amp;$B2271,1),"INCUMPLIDA","PROCESO"), "VERIFICAR FECHA")),"SIN VALOR AVANCE")</f>
        <v>PROCESO</v>
      </c>
    </row>
    <row r="2271" spans="1:17" ht="180">
      <c r="A2271" s="192" t="s">
        <v>1518</v>
      </c>
      <c r="B2271" s="173" t="s">
        <v>3295</v>
      </c>
      <c r="C2271" s="485"/>
      <c r="D2271" s="485"/>
      <c r="E2271" s="486" t="s">
        <v>4307</v>
      </c>
      <c r="F2271" s="486"/>
      <c r="G2271" s="174" t="s">
        <v>4308</v>
      </c>
      <c r="H2271" s="382" t="s">
        <v>4309</v>
      </c>
      <c r="I2271" s="382" t="s">
        <v>4310</v>
      </c>
      <c r="J2271" s="181">
        <v>2</v>
      </c>
      <c r="K2271" s="176">
        <v>45839</v>
      </c>
      <c r="L2271" s="176">
        <v>46203</v>
      </c>
      <c r="M2271" s="177">
        <f t="shared" si="97"/>
        <v>52</v>
      </c>
      <c r="N2271" s="178">
        <v>0.5</v>
      </c>
      <c r="O2271" s="389" t="s">
        <v>4311</v>
      </c>
      <c r="P2271" s="178">
        <f t="shared" si="99"/>
        <v>0.5</v>
      </c>
      <c r="Q2271" s="179" t="str" cm="1">
        <f t="array" aca="1" ref="Q2271" ca="1">IF(ISNUMBER(P2271),IF(P2271=100%,"CUMPLIDA",IF(AND(ISNUMBER(L2271),ISNUMBER(INDIRECT("FECHA_"&amp;$B2272,1))), IF(L2271&lt;=INDIRECT("FECHA_"&amp;$B2272,1),"INCUMPLIDA","PROCESO"), "VERIFICAR FECHA")),"SIN VALOR AVANCE")</f>
        <v>PROCESO</v>
      </c>
    </row>
    <row r="2272" spans="1:17" ht="195">
      <c r="A2272" s="192" t="s">
        <v>1518</v>
      </c>
      <c r="B2272" s="173" t="s">
        <v>3295</v>
      </c>
      <c r="C2272" s="485"/>
      <c r="D2272" s="485"/>
      <c r="E2272" s="486"/>
      <c r="F2272" s="486"/>
      <c r="G2272" s="174" t="s">
        <v>4312</v>
      </c>
      <c r="H2272" s="382" t="s">
        <v>4313</v>
      </c>
      <c r="I2272" s="382" t="s">
        <v>3871</v>
      </c>
      <c r="J2272" s="181">
        <v>2</v>
      </c>
      <c r="K2272" s="482">
        <v>45839</v>
      </c>
      <c r="L2272" s="482">
        <v>45961</v>
      </c>
      <c r="M2272" s="177">
        <f t="shared" si="97"/>
        <v>17.428571428571427</v>
      </c>
      <c r="N2272" s="178">
        <v>1</v>
      </c>
      <c r="O2272" s="390" t="s">
        <v>4314</v>
      </c>
      <c r="P2272" s="178">
        <f t="shared" si="99"/>
        <v>1</v>
      </c>
      <c r="Q2272" s="179" t="str" cm="1">
        <f t="array" aca="1" ref="Q2272" ca="1">IF(ISNUMBER(P2272),IF(P2272=100%,"CUMPLIDA",IF(AND(ISNUMBER(L2272),ISNUMBER(INDIRECT("FECHA_"&amp;$B2273,1))), IF(L2272&lt;=INDIRECT("FECHA_"&amp;$B2273,1),"INCUMPLIDA","PROCESO"), "VERIFICAR FECHA")),"SIN VALOR AVANCE")</f>
        <v>CUMPLIDA</v>
      </c>
    </row>
    <row r="2273" spans="1:17" ht="75.75">
      <c r="A2273" s="192" t="s">
        <v>1518</v>
      </c>
      <c r="B2273" s="173" t="s">
        <v>3295</v>
      </c>
      <c r="C2273" s="485"/>
      <c r="D2273" s="485"/>
      <c r="E2273" s="486"/>
      <c r="F2273" s="486"/>
      <c r="G2273" s="174" t="s">
        <v>4315</v>
      </c>
      <c r="H2273" s="382" t="s">
        <v>4316</v>
      </c>
      <c r="I2273" s="382" t="s">
        <v>4317</v>
      </c>
      <c r="J2273" s="181">
        <v>1</v>
      </c>
      <c r="K2273" s="482">
        <v>45839</v>
      </c>
      <c r="L2273" s="482">
        <v>46112</v>
      </c>
      <c r="M2273" s="177">
        <f t="shared" si="97"/>
        <v>39</v>
      </c>
      <c r="N2273" s="178">
        <v>0.75</v>
      </c>
      <c r="O2273" s="389" t="s">
        <v>4318</v>
      </c>
      <c r="P2273" s="178">
        <f t="shared" si="99"/>
        <v>0.75</v>
      </c>
      <c r="Q2273" s="179" t="str" cm="1">
        <f t="array" aca="1" ref="Q2273" ca="1">IF(ISNUMBER(P2273),IF(P2273=100%,"CUMPLIDA",IF(AND(ISNUMBER(L2273),ISNUMBER(INDIRECT("FECHA_"&amp;$B2274,1))), IF(L2273&lt;=INDIRECT("FECHA_"&amp;$B2274,1),"INCUMPLIDA","PROCESO"), "VERIFICAR FECHA")),"SIN VALOR AVANCE")</f>
        <v>PROCESO</v>
      </c>
    </row>
    <row r="2274" spans="1:17" ht="75.75">
      <c r="A2274" s="192" t="s">
        <v>1518</v>
      </c>
      <c r="B2274" s="173" t="s">
        <v>3295</v>
      </c>
      <c r="C2274" s="485"/>
      <c r="D2274" s="485"/>
      <c r="E2274" s="486"/>
      <c r="F2274" s="486"/>
      <c r="G2274" s="174" t="s">
        <v>4319</v>
      </c>
      <c r="H2274" s="382" t="s">
        <v>4320</v>
      </c>
      <c r="I2274" s="483" t="s">
        <v>4321</v>
      </c>
      <c r="J2274" s="181">
        <v>1</v>
      </c>
      <c r="K2274" s="475">
        <v>45944</v>
      </c>
      <c r="L2274" s="475">
        <v>46022</v>
      </c>
      <c r="M2274" s="177">
        <f t="shared" si="97"/>
        <v>11.142857142857142</v>
      </c>
      <c r="N2274" s="178">
        <v>1</v>
      </c>
      <c r="O2274" s="389" t="s">
        <v>4318</v>
      </c>
      <c r="P2274" s="178">
        <f t="shared" si="99"/>
        <v>1</v>
      </c>
      <c r="Q2274" s="179" t="str" cm="1">
        <f t="array" aca="1" ref="Q2274" ca="1">IF(ISNUMBER(P2274),IF(P2274=100%,"CUMPLIDA",IF(AND(ISNUMBER(L2274),ISNUMBER(INDIRECT("FECHA_"&amp;$B2275,1))), IF(L2274&lt;=INDIRECT("FECHA_"&amp;$B2275,1),"INCUMPLIDA","PROCESO"), "VERIFICAR FECHA")),"SIN VALOR AVANCE")</f>
        <v>CUMPLIDA</v>
      </c>
    </row>
    <row r="2275" spans="1:17" ht="270">
      <c r="A2275" s="192" t="s">
        <v>1518</v>
      </c>
      <c r="B2275" s="173" t="s">
        <v>3295</v>
      </c>
      <c r="C2275" s="485"/>
      <c r="D2275" s="485"/>
      <c r="E2275" s="174" t="s">
        <v>4322</v>
      </c>
      <c r="F2275" s="486"/>
      <c r="G2275" s="174" t="s">
        <v>4323</v>
      </c>
      <c r="H2275" s="382" t="s">
        <v>4302</v>
      </c>
      <c r="I2275" s="382" t="s">
        <v>4324</v>
      </c>
      <c r="J2275" s="181">
        <v>14</v>
      </c>
      <c r="K2275" s="482">
        <v>45839</v>
      </c>
      <c r="L2275" s="482">
        <v>46203</v>
      </c>
      <c r="M2275" s="177">
        <f t="shared" si="97"/>
        <v>52</v>
      </c>
      <c r="N2275" s="178">
        <v>0.5</v>
      </c>
      <c r="O2275" s="389" t="s">
        <v>4325</v>
      </c>
      <c r="P2275" s="178">
        <f t="shared" ref="P2275:P2278" si="100">IF(B2275="ITRC",N2275,N2275/J2275)</f>
        <v>0.5</v>
      </c>
      <c r="Q2275" s="179" t="str" cm="1">
        <f t="array" aca="1" ref="Q2275" ca="1">IF(ISNUMBER(P2275),IF(P2275=100%,"CUMPLIDA",IF(AND(ISNUMBER(L2275),ISNUMBER(INDIRECT("FECHA_"&amp;$B2275,1))), IF(L2275&lt;=INDIRECT("FECHA_"&amp;$B2275,1),"INCUMPLIDA","PROCESO"), "VERIFICAR FECHA")),"SIN VALOR AVANCE")</f>
        <v>PROCESO</v>
      </c>
    </row>
    <row r="2276" spans="1:17" ht="104.25">
      <c r="A2276" s="192" t="s">
        <v>1518</v>
      </c>
      <c r="B2276" s="173" t="s">
        <v>3295</v>
      </c>
      <c r="C2276" s="485"/>
      <c r="D2276" s="485"/>
      <c r="E2276" s="486" t="s">
        <v>4326</v>
      </c>
      <c r="F2276" s="486"/>
      <c r="G2276" s="174" t="s">
        <v>4327</v>
      </c>
      <c r="H2276" s="382" t="s">
        <v>4328</v>
      </c>
      <c r="I2276" s="382" t="s">
        <v>3878</v>
      </c>
      <c r="J2276" s="181">
        <v>1</v>
      </c>
      <c r="K2276" s="482">
        <v>45839</v>
      </c>
      <c r="L2276" s="482">
        <v>46052</v>
      </c>
      <c r="M2276" s="177">
        <f t="shared" si="97"/>
        <v>30.428571428571427</v>
      </c>
      <c r="N2276" s="178">
        <v>0</v>
      </c>
      <c r="O2276" s="389" t="s">
        <v>4329</v>
      </c>
      <c r="P2276" s="178">
        <f t="shared" si="100"/>
        <v>0</v>
      </c>
      <c r="Q2276" s="179" t="str" cm="1">
        <f t="array" aca="1" ref="Q2276" ca="1">IF(ISNUMBER(P2276),IF(P2276=100%,"CUMPLIDA",IF(AND(ISNUMBER(L2276),ISNUMBER(INDIRECT("FECHA_"&amp;$B2276,1))), IF(L2276&lt;=INDIRECT("FECHA_"&amp;$B2276,1),"INCUMPLIDA","PROCESO"), "VERIFICAR FECHA")),"SIN VALOR AVANCE")</f>
        <v>PROCESO</v>
      </c>
    </row>
    <row r="2277" spans="1:17" ht="105">
      <c r="A2277" s="192" t="s">
        <v>1518</v>
      </c>
      <c r="B2277" s="173" t="s">
        <v>3295</v>
      </c>
      <c r="C2277" s="485"/>
      <c r="D2277" s="485"/>
      <c r="E2277" s="486"/>
      <c r="F2277" s="486"/>
      <c r="G2277" s="174" t="s">
        <v>4330</v>
      </c>
      <c r="H2277" s="382" t="s">
        <v>3880</v>
      </c>
      <c r="I2277" s="382" t="s">
        <v>4331</v>
      </c>
      <c r="J2277" s="181">
        <v>1</v>
      </c>
      <c r="K2277" s="482">
        <v>45839</v>
      </c>
      <c r="L2277" s="482">
        <v>46052</v>
      </c>
      <c r="M2277" s="177">
        <f t="shared" si="97"/>
        <v>30.428571428571427</v>
      </c>
      <c r="N2277" s="178">
        <v>1</v>
      </c>
      <c r="O2277" s="389" t="s">
        <v>4332</v>
      </c>
      <c r="P2277" s="178">
        <f t="shared" si="100"/>
        <v>1</v>
      </c>
      <c r="Q2277" s="179" t="str" cm="1">
        <f t="array" aca="1" ref="Q2277" ca="1">IF(ISNUMBER(P2277),IF(P2277=100%,"CUMPLIDA",IF(AND(ISNUMBER(L2277),ISNUMBER(INDIRECT("FECHA_"&amp;$B2277,1))), IF(L2277&lt;=INDIRECT("FECHA_"&amp;$B2277,1),"INCUMPLIDA","PROCESO"), "VERIFICAR FECHA")),"SIN VALOR AVANCE")</f>
        <v>CUMPLIDA</v>
      </c>
    </row>
    <row r="2278" spans="1:17" ht="105">
      <c r="A2278" s="192" t="s">
        <v>1518</v>
      </c>
      <c r="B2278" s="173" t="s">
        <v>3295</v>
      </c>
      <c r="C2278" s="485"/>
      <c r="D2278" s="485"/>
      <c r="E2278" s="486"/>
      <c r="F2278" s="486"/>
      <c r="G2278" s="174" t="s">
        <v>4333</v>
      </c>
      <c r="H2278" s="382" t="s">
        <v>3884</v>
      </c>
      <c r="I2278" s="382" t="s">
        <v>3885</v>
      </c>
      <c r="J2278" s="181">
        <v>5</v>
      </c>
      <c r="K2278" s="482">
        <v>45839</v>
      </c>
      <c r="L2278" s="482">
        <v>46052</v>
      </c>
      <c r="M2278" s="177">
        <f t="shared" si="97"/>
        <v>30.428571428571427</v>
      </c>
      <c r="N2278" s="178">
        <v>1</v>
      </c>
      <c r="O2278" s="389" t="s">
        <v>4334</v>
      </c>
      <c r="P2278" s="178">
        <f t="shared" si="100"/>
        <v>1</v>
      </c>
      <c r="Q2278" s="179" t="str" cm="1">
        <f t="array" aca="1" ref="Q2278" ca="1">IF(ISNUMBER(P2278),IF(P2278=100%,"CUMPLIDA",IF(AND(ISNUMBER(L2278),ISNUMBER(INDIRECT("FECHA_"&amp;$B2278,1))), IF(L2278&lt;=INDIRECT("FECHA_"&amp;$B2278,1),"INCUMPLIDA","PROCESO"), "VERIFICAR FECHA")),"SIN VALOR AVANCE")</f>
        <v>CUMPLIDA</v>
      </c>
    </row>
    <row r="2279" spans="1:17" ht="409.5">
      <c r="A2279" s="192" t="s">
        <v>1518</v>
      </c>
      <c r="B2279" s="173" t="s">
        <v>3295</v>
      </c>
      <c r="C2279" s="485" t="s">
        <v>4335</v>
      </c>
      <c r="D2279" s="485" t="s">
        <v>3329</v>
      </c>
      <c r="E2279" s="174" t="s">
        <v>4336</v>
      </c>
      <c r="F2279" s="486" t="s">
        <v>4337</v>
      </c>
      <c r="G2279" s="174" t="s">
        <v>4338</v>
      </c>
      <c r="H2279" s="382" t="s">
        <v>4339</v>
      </c>
      <c r="I2279" s="382" t="s">
        <v>4340</v>
      </c>
      <c r="J2279" s="180" t="s">
        <v>4341</v>
      </c>
      <c r="K2279" s="176">
        <v>45931</v>
      </c>
      <c r="L2279" s="176">
        <v>46265</v>
      </c>
      <c r="M2279" s="177">
        <f t="shared" si="97"/>
        <v>47.714285714285715</v>
      </c>
      <c r="N2279" s="178">
        <v>0</v>
      </c>
      <c r="O2279" s="389" t="s">
        <v>4342</v>
      </c>
      <c r="P2279" s="178">
        <f t="shared" ref="P2279:P2287" si="101">IF(B2279="ITRC",N2279,N2279/I2279)</f>
        <v>0</v>
      </c>
      <c r="Q2279" s="179" t="str" cm="1">
        <f t="array" aca="1" ref="Q2279" ca="1">IF(ISNUMBER(P2279),IF(P2279=100%,"CUMPLIDA",IF(AND(ISNUMBER(L2279),ISNUMBER(INDIRECT("FECHA_"&amp;$B2279,1))), IF(L2279&lt;=INDIRECT("FECHA_"&amp;$B2279,1),"INCUMPLIDA","PROCESO"), "VERIFICAR FECHA")),"SIN VALOR AVANCE")</f>
        <v>PROCESO</v>
      </c>
    </row>
    <row r="2280" spans="1:17" ht="409.5">
      <c r="A2280" s="192" t="s">
        <v>1518</v>
      </c>
      <c r="B2280" s="173" t="s">
        <v>3295</v>
      </c>
      <c r="C2280" s="485"/>
      <c r="D2280" s="485"/>
      <c r="E2280" s="486" t="s">
        <v>4343</v>
      </c>
      <c r="F2280" s="486"/>
      <c r="G2280" s="174" t="s">
        <v>4344</v>
      </c>
      <c r="H2280" s="382" t="s">
        <v>4345</v>
      </c>
      <c r="I2280" s="382" t="s">
        <v>4346</v>
      </c>
      <c r="J2280" s="180" t="s">
        <v>4347</v>
      </c>
      <c r="K2280" s="176">
        <v>45931</v>
      </c>
      <c r="L2280" s="176">
        <v>46265</v>
      </c>
      <c r="M2280" s="177">
        <f t="shared" si="97"/>
        <v>47.714285714285715</v>
      </c>
      <c r="N2280" s="178">
        <v>0</v>
      </c>
      <c r="O2280" s="382" t="s">
        <v>4348</v>
      </c>
      <c r="P2280" s="178">
        <f t="shared" si="101"/>
        <v>0</v>
      </c>
      <c r="Q2280" s="179" t="str" cm="1">
        <f t="array" aca="1" ref="Q2280" ca="1">IF(ISNUMBER(P2280),IF(P2280=100%,"CUMPLIDA",IF(AND(ISNUMBER(L2280),ISNUMBER(INDIRECT("FECHA_"&amp;$B2280,1))), IF(L2280&lt;=INDIRECT("FECHA_"&amp;$B2280,1),"INCUMPLIDA","PROCESO"), "VERIFICAR FECHA")),"SIN VALOR AVANCE")</f>
        <v>PROCESO</v>
      </c>
    </row>
    <row r="2281" spans="1:17" ht="409.5">
      <c r="A2281" s="192" t="s">
        <v>1518</v>
      </c>
      <c r="B2281" s="173" t="s">
        <v>3295</v>
      </c>
      <c r="C2281" s="485"/>
      <c r="D2281" s="485"/>
      <c r="E2281" s="486"/>
      <c r="F2281" s="486"/>
      <c r="G2281" s="174" t="s">
        <v>4349</v>
      </c>
      <c r="H2281" s="382" t="s">
        <v>4350</v>
      </c>
      <c r="I2281" s="382" t="s">
        <v>4351</v>
      </c>
      <c r="J2281" s="181">
        <v>1</v>
      </c>
      <c r="K2281" s="176">
        <v>45931</v>
      </c>
      <c r="L2281" s="176">
        <v>46265</v>
      </c>
      <c r="M2281" s="177">
        <f t="shared" si="97"/>
        <v>47.714285714285715</v>
      </c>
      <c r="N2281" s="178">
        <v>0</v>
      </c>
      <c r="O2281" s="382" t="s">
        <v>4348</v>
      </c>
      <c r="P2281" s="178">
        <f t="shared" si="101"/>
        <v>0</v>
      </c>
      <c r="Q2281" s="179" t="str" cm="1">
        <f t="array" aca="1" ref="Q2281" ca="1">IF(ISNUMBER(P2281),IF(P2281=100%,"CUMPLIDA",IF(AND(ISNUMBER(L2281),ISNUMBER(INDIRECT("FECHA_"&amp;$B2281,1))), IF(L2281&lt;=INDIRECT("FECHA_"&amp;$B2281,1),"INCUMPLIDA","PROCESO"), "VERIFICAR FECHA")),"SIN VALOR AVANCE")</f>
        <v>PROCESO</v>
      </c>
    </row>
    <row r="2282" spans="1:17" ht="330.75">
      <c r="A2282" s="192" t="s">
        <v>1518</v>
      </c>
      <c r="B2282" s="173" t="s">
        <v>3295</v>
      </c>
      <c r="C2282" s="485"/>
      <c r="D2282" s="485"/>
      <c r="E2282" s="486"/>
      <c r="F2282" s="486"/>
      <c r="G2282" s="174" t="s">
        <v>4352</v>
      </c>
      <c r="H2282" s="382" t="s">
        <v>4353</v>
      </c>
      <c r="I2282" s="382" t="s">
        <v>4354</v>
      </c>
      <c r="J2282" s="180" t="s">
        <v>4355</v>
      </c>
      <c r="K2282" s="176">
        <v>45931</v>
      </c>
      <c r="L2282" s="176">
        <v>46265</v>
      </c>
      <c r="M2282" s="177">
        <f t="shared" si="97"/>
        <v>47.714285714285715</v>
      </c>
      <c r="N2282" s="178">
        <v>0</v>
      </c>
      <c r="O2282" s="382" t="s">
        <v>4356</v>
      </c>
      <c r="P2282" s="178">
        <f t="shared" si="101"/>
        <v>0</v>
      </c>
      <c r="Q2282" s="179" t="str" cm="1">
        <f t="array" aca="1" ref="Q2282" ca="1">IF(ISNUMBER(P2282),IF(P2282=100%,"CUMPLIDA",IF(AND(ISNUMBER(L2282),ISNUMBER(INDIRECT("FECHA_"&amp;$B2282,1))), IF(L2282&lt;=INDIRECT("FECHA_"&amp;$B2282,1),"INCUMPLIDA","PROCESO"), "VERIFICAR FECHA")),"SIN VALOR AVANCE")</f>
        <v>PROCESO</v>
      </c>
    </row>
    <row r="2283" spans="1:17" ht="135">
      <c r="A2283" s="192" t="s">
        <v>1518</v>
      </c>
      <c r="B2283" s="173" t="s">
        <v>3295</v>
      </c>
      <c r="C2283" s="485"/>
      <c r="D2283" s="485"/>
      <c r="E2283" s="174" t="s">
        <v>4357</v>
      </c>
      <c r="F2283" s="486"/>
      <c r="G2283" s="174" t="s">
        <v>4358</v>
      </c>
      <c r="H2283" s="382" t="s">
        <v>4359</v>
      </c>
      <c r="I2283" s="387" t="s">
        <v>4360</v>
      </c>
      <c r="J2283" s="181">
        <v>1</v>
      </c>
      <c r="K2283" s="176">
        <v>45778</v>
      </c>
      <c r="L2283" s="176">
        <v>46081</v>
      </c>
      <c r="M2283" s="177">
        <f t="shared" si="97"/>
        <v>43.285714285714285</v>
      </c>
      <c r="N2283" s="178">
        <v>0.9</v>
      </c>
      <c r="O2283" s="389" t="s">
        <v>4361</v>
      </c>
      <c r="P2283" s="178">
        <f t="shared" si="101"/>
        <v>0.9</v>
      </c>
      <c r="Q2283" s="179" t="str" cm="1">
        <f t="array" aca="1" ref="Q2283" ca="1">IF(ISNUMBER(P2283),IF(P2283=100%,"CUMPLIDA",IF(AND(ISNUMBER(L2283),ISNUMBER(INDIRECT("FECHA_"&amp;$B2283,1))), IF(L2283&lt;=INDIRECT("FECHA_"&amp;$B2283,1),"INCUMPLIDA","PROCESO"), "VERIFICAR FECHA")),"SIN VALOR AVANCE")</f>
        <v>PROCESO</v>
      </c>
    </row>
    <row r="2284" spans="1:17" ht="105.75">
      <c r="A2284" s="192" t="s">
        <v>1518</v>
      </c>
      <c r="B2284" s="173" t="s">
        <v>3295</v>
      </c>
      <c r="C2284" s="485"/>
      <c r="D2284" s="485"/>
      <c r="E2284" s="486" t="s">
        <v>4362</v>
      </c>
      <c r="F2284" s="486"/>
      <c r="G2284" s="174" t="s">
        <v>4363</v>
      </c>
      <c r="H2284" s="382" t="s">
        <v>4364</v>
      </c>
      <c r="I2284" s="382" t="s">
        <v>4365</v>
      </c>
      <c r="J2284" s="181">
        <v>1</v>
      </c>
      <c r="K2284" s="176">
        <v>46204</v>
      </c>
      <c r="L2284" s="176">
        <v>46264</v>
      </c>
      <c r="M2284" s="177">
        <f t="shared" si="97"/>
        <v>8.5714285714285712</v>
      </c>
      <c r="N2284" s="178">
        <v>0</v>
      </c>
      <c r="O2284" s="382" t="s">
        <v>4366</v>
      </c>
      <c r="P2284" s="178">
        <f t="shared" si="101"/>
        <v>0</v>
      </c>
      <c r="Q2284" s="179" t="str" cm="1">
        <f t="array" aca="1" ref="Q2284" ca="1">IF(ISNUMBER(P2284),IF(P2284=100%,"CUMPLIDA",IF(AND(ISNUMBER(L2284),ISNUMBER(INDIRECT("FECHA_"&amp;$B2284,1))), IF(L2284&lt;=INDIRECT("FECHA_"&amp;$B2284,1),"INCUMPLIDA","PROCESO"), "VERIFICAR FECHA")),"SIN VALOR AVANCE")</f>
        <v>PROCESO</v>
      </c>
    </row>
    <row r="2285" spans="1:17" ht="105.75">
      <c r="A2285" s="192" t="s">
        <v>1518</v>
      </c>
      <c r="B2285" s="173" t="s">
        <v>3295</v>
      </c>
      <c r="C2285" s="485"/>
      <c r="D2285" s="485"/>
      <c r="E2285" s="486"/>
      <c r="F2285" s="486"/>
      <c r="G2285" s="174" t="s">
        <v>4367</v>
      </c>
      <c r="H2285" s="382" t="s">
        <v>4368</v>
      </c>
      <c r="I2285" s="382" t="s">
        <v>4369</v>
      </c>
      <c r="J2285" s="181">
        <v>2</v>
      </c>
      <c r="K2285" s="176">
        <v>46082</v>
      </c>
      <c r="L2285" s="176">
        <v>46264</v>
      </c>
      <c r="M2285" s="177">
        <f t="shared" si="97"/>
        <v>26</v>
      </c>
      <c r="N2285" s="178">
        <v>0</v>
      </c>
      <c r="O2285" s="382" t="s">
        <v>4366</v>
      </c>
      <c r="P2285" s="178">
        <f t="shared" si="101"/>
        <v>0</v>
      </c>
      <c r="Q2285" s="179" t="str" cm="1">
        <f t="array" aca="1" ref="Q2285" ca="1">IF(ISNUMBER(P2285),IF(P2285=100%,"CUMPLIDA",IF(AND(ISNUMBER(L2285),ISNUMBER(INDIRECT("FECHA_"&amp;$B2285,1))), IF(L2285&lt;=INDIRECT("FECHA_"&amp;$B2285,1),"INCUMPLIDA","PROCESO"), "VERIFICAR FECHA")),"SIN VALOR AVANCE")</f>
        <v>PROCESO</v>
      </c>
    </row>
    <row r="2286" spans="1:17" ht="135">
      <c r="A2286" s="192" t="s">
        <v>1518</v>
      </c>
      <c r="B2286" s="173" t="s">
        <v>3295</v>
      </c>
      <c r="C2286" s="485"/>
      <c r="D2286" s="485"/>
      <c r="E2286" s="174" t="s">
        <v>4370</v>
      </c>
      <c r="F2286" s="486"/>
      <c r="G2286" s="174" t="s">
        <v>4371</v>
      </c>
      <c r="H2286" s="382" t="s">
        <v>4372</v>
      </c>
      <c r="I2286" s="382" t="s">
        <v>4373</v>
      </c>
      <c r="J2286" s="181">
        <v>1</v>
      </c>
      <c r="K2286" s="176">
        <v>45915</v>
      </c>
      <c r="L2286" s="176">
        <v>46022</v>
      </c>
      <c r="M2286" s="177">
        <f t="shared" si="97"/>
        <v>15.285714285714286</v>
      </c>
      <c r="N2286" s="178">
        <v>1</v>
      </c>
      <c r="O2286" s="382" t="s">
        <v>3896</v>
      </c>
      <c r="P2286" s="178">
        <f t="shared" si="101"/>
        <v>1</v>
      </c>
      <c r="Q2286" s="179" t="str" cm="1">
        <f t="array" aca="1" ref="Q2286" ca="1">IF(ISNUMBER(P2286),IF(P2286=100%,"CUMPLIDA",IF(AND(ISNUMBER(L2286),ISNUMBER(INDIRECT("FECHA_"&amp;$B2286,1))), IF(L2286&lt;=INDIRECT("FECHA_"&amp;$B2286,1),"INCUMPLIDA","PROCESO"), "VERIFICAR FECHA")),"SIN VALOR AVANCE")</f>
        <v>CUMPLIDA</v>
      </c>
    </row>
    <row r="2287" spans="1:17" ht="180">
      <c r="A2287" s="192" t="s">
        <v>1518</v>
      </c>
      <c r="B2287" s="173" t="s">
        <v>3295</v>
      </c>
      <c r="C2287" s="485"/>
      <c r="D2287" s="485"/>
      <c r="E2287" s="486" t="s">
        <v>4374</v>
      </c>
      <c r="F2287" s="486"/>
      <c r="G2287" s="174" t="s">
        <v>4375</v>
      </c>
      <c r="H2287" s="382" t="s">
        <v>4376</v>
      </c>
      <c r="I2287" s="382" t="s">
        <v>4377</v>
      </c>
      <c r="J2287" s="181">
        <v>3</v>
      </c>
      <c r="K2287" s="176">
        <v>45717</v>
      </c>
      <c r="L2287" s="176">
        <v>46233</v>
      </c>
      <c r="M2287" s="177">
        <f t="shared" si="97"/>
        <v>73.714285714285708</v>
      </c>
      <c r="N2287" s="178">
        <v>0.12</v>
      </c>
      <c r="O2287" s="382" t="s">
        <v>4378</v>
      </c>
      <c r="P2287" s="178">
        <f t="shared" si="101"/>
        <v>0.12</v>
      </c>
      <c r="Q2287" s="179" t="str" cm="1">
        <f t="array" aca="1" ref="Q2287" ca="1">IF(ISNUMBER(P2287),IF(P2287=100%,"CUMPLIDA",IF(AND(ISNUMBER(L2287),ISNUMBER(INDIRECT("FECHA_"&amp;$B2287,1))), IF(L2287&lt;=INDIRECT("FECHA_"&amp;$B2287,1),"INCUMPLIDA","PROCESO"), "VERIFICAR FECHA")),"SIN VALOR AVANCE")</f>
        <v>PROCESO</v>
      </c>
    </row>
    <row r="2288" spans="1:17" ht="60">
      <c r="A2288" s="192" t="s">
        <v>1518</v>
      </c>
      <c r="B2288" s="173" t="s">
        <v>3295</v>
      </c>
      <c r="C2288" s="485"/>
      <c r="D2288" s="485"/>
      <c r="E2288" s="486"/>
      <c r="F2288" s="486"/>
      <c r="G2288" s="174" t="s">
        <v>4379</v>
      </c>
      <c r="H2288" s="382" t="s">
        <v>4380</v>
      </c>
      <c r="I2288" s="382" t="s">
        <v>4381</v>
      </c>
      <c r="J2288" s="181">
        <v>1</v>
      </c>
      <c r="K2288" s="176">
        <v>46143</v>
      </c>
      <c r="L2288" s="176">
        <v>46188</v>
      </c>
      <c r="M2288" s="177">
        <f t="shared" si="97"/>
        <v>6.4285714285714288</v>
      </c>
      <c r="N2288" s="178">
        <v>0</v>
      </c>
      <c r="O2288" s="382" t="s">
        <v>4382</v>
      </c>
      <c r="P2288" s="178">
        <f>IF(B2288="ITRC",N2288,N2288/I2288)</f>
        <v>0</v>
      </c>
      <c r="Q2288" s="179" t="str" cm="1">
        <f t="array" aca="1" ref="Q2288" ca="1">IF(ISNUMBER(P2288),IF(P2288=100%,"CUMPLIDA",IF(AND(ISNUMBER(L2288),ISNUMBER(INDIRECT("FECHA_"&amp;$B2288,1))), IF(L2288&lt;=INDIRECT("FECHA_"&amp;$B2288,1),"INCUMPLIDA","PROCESO"), "VERIFICAR FECHA")),"SIN VALOR AVANCE")</f>
        <v>PROCESO</v>
      </c>
    </row>
    <row r="2289" spans="1:17" ht="165">
      <c r="A2289" s="192" t="s">
        <v>1518</v>
      </c>
      <c r="B2289" s="173" t="s">
        <v>3295</v>
      </c>
      <c r="C2289" s="485"/>
      <c r="D2289" s="485"/>
      <c r="E2289" s="174" t="s">
        <v>4383</v>
      </c>
      <c r="F2289" s="486"/>
      <c r="G2289" s="174" t="s">
        <v>4384</v>
      </c>
      <c r="H2289" s="382" t="s">
        <v>4385</v>
      </c>
      <c r="I2289" s="382" t="s">
        <v>4386</v>
      </c>
      <c r="J2289" s="180" t="s">
        <v>4387</v>
      </c>
      <c r="K2289" s="176">
        <v>45931</v>
      </c>
      <c r="L2289" s="176">
        <v>46296</v>
      </c>
      <c r="M2289" s="177">
        <f t="shared" si="97"/>
        <v>52.142857142857146</v>
      </c>
      <c r="N2289" s="178">
        <v>0.25</v>
      </c>
      <c r="O2289" s="389" t="s">
        <v>4388</v>
      </c>
      <c r="P2289" s="178">
        <f t="shared" ref="P2289:P2304" si="102">IF(B2289="ITRC",N2289,N2289/I2289)</f>
        <v>0.25</v>
      </c>
      <c r="Q2289" s="179" t="str" cm="1">
        <f t="array" aca="1" ref="Q2289" ca="1">IF(ISNUMBER(P2289),IF(P2289=100%,"CUMPLIDA",IF(AND(ISNUMBER(L2289),ISNUMBER(INDIRECT("FECHA_"&amp;$B2289,1))), IF(L2289&lt;=INDIRECT("FECHA_"&amp;$B2289,1),"INCUMPLIDA","PROCESO"), "VERIFICAR FECHA")),"SIN VALOR AVANCE")</f>
        <v>PROCESO</v>
      </c>
    </row>
    <row r="2290" spans="1:17" ht="105">
      <c r="A2290" s="192" t="s">
        <v>1518</v>
      </c>
      <c r="B2290" s="173" t="s">
        <v>3295</v>
      </c>
      <c r="C2290" s="485"/>
      <c r="D2290" s="485"/>
      <c r="E2290" s="174" t="s">
        <v>4389</v>
      </c>
      <c r="F2290" s="486"/>
      <c r="G2290" s="174" t="s">
        <v>4390</v>
      </c>
      <c r="H2290" s="382" t="s">
        <v>4391</v>
      </c>
      <c r="I2290" s="382" t="s">
        <v>4392</v>
      </c>
      <c r="J2290" s="181">
        <v>1</v>
      </c>
      <c r="K2290" s="176">
        <v>45931</v>
      </c>
      <c r="L2290" s="176">
        <v>46081</v>
      </c>
      <c r="M2290" s="177">
        <f t="shared" si="97"/>
        <v>21.428571428571427</v>
      </c>
      <c r="N2290" s="178">
        <v>0.67</v>
      </c>
      <c r="O2290" s="382" t="s">
        <v>4393</v>
      </c>
      <c r="P2290" s="178">
        <f t="shared" si="102"/>
        <v>0.67</v>
      </c>
      <c r="Q2290" s="179" t="str" cm="1">
        <f t="array" aca="1" ref="Q2290" ca="1">IF(ISNUMBER(P2290),IF(P2290=100%,"CUMPLIDA",IF(AND(ISNUMBER(L2290),ISNUMBER(INDIRECT("FECHA_"&amp;$B2290,1))), IF(L2290&lt;=INDIRECT("FECHA_"&amp;$B2290,1),"INCUMPLIDA","PROCESO"), "VERIFICAR FECHA")),"SIN VALOR AVANCE")</f>
        <v>PROCESO</v>
      </c>
    </row>
    <row r="2291" spans="1:17" ht="75">
      <c r="A2291" s="192" t="s">
        <v>1518</v>
      </c>
      <c r="B2291" s="173" t="s">
        <v>3295</v>
      </c>
      <c r="C2291" s="485"/>
      <c r="D2291" s="485"/>
      <c r="E2291" s="174" t="s">
        <v>4394</v>
      </c>
      <c r="F2291" s="486"/>
      <c r="G2291" s="174" t="s">
        <v>4395</v>
      </c>
      <c r="H2291" s="382" t="s">
        <v>4396</v>
      </c>
      <c r="I2291" s="382" t="s">
        <v>4397</v>
      </c>
      <c r="J2291" s="181">
        <v>2</v>
      </c>
      <c r="K2291" s="176">
        <v>45931</v>
      </c>
      <c r="L2291" s="176">
        <v>46022</v>
      </c>
      <c r="M2291" s="177">
        <f t="shared" si="97"/>
        <v>13</v>
      </c>
      <c r="N2291" s="178">
        <v>1</v>
      </c>
      <c r="O2291" s="382" t="s">
        <v>4398</v>
      </c>
      <c r="P2291" s="178">
        <f t="shared" si="102"/>
        <v>1</v>
      </c>
      <c r="Q2291" s="179" t="str" cm="1">
        <f t="array" aca="1" ref="Q2291" ca="1">IF(ISNUMBER(P2291),IF(P2291=100%,"CUMPLIDA",IF(AND(ISNUMBER(L2291),ISNUMBER(INDIRECT("FECHA_"&amp;$B2291,1))), IF(L2291&lt;=INDIRECT("FECHA_"&amp;$B2291,1),"INCUMPLIDA","PROCESO"), "VERIFICAR FECHA")),"SIN VALOR AVANCE")</f>
        <v>CUMPLIDA</v>
      </c>
    </row>
    <row r="2292" spans="1:17" ht="120">
      <c r="A2292" s="192" t="s">
        <v>1518</v>
      </c>
      <c r="B2292" s="173" t="s">
        <v>3295</v>
      </c>
      <c r="C2292" s="485"/>
      <c r="D2292" s="485"/>
      <c r="E2292" s="486" t="s">
        <v>4399</v>
      </c>
      <c r="F2292" s="486"/>
      <c r="G2292" s="174" t="s">
        <v>4400</v>
      </c>
      <c r="H2292" s="382" t="s">
        <v>4396</v>
      </c>
      <c r="I2292" s="382" t="s">
        <v>4401</v>
      </c>
      <c r="J2292" s="181">
        <v>3</v>
      </c>
      <c r="K2292" s="176">
        <v>45931</v>
      </c>
      <c r="L2292" s="176">
        <v>46022</v>
      </c>
      <c r="M2292" s="177">
        <f t="shared" si="97"/>
        <v>13</v>
      </c>
      <c r="N2292" s="178">
        <v>1</v>
      </c>
      <c r="O2292" s="389" t="s">
        <v>4393</v>
      </c>
      <c r="P2292" s="178">
        <f t="shared" si="102"/>
        <v>1</v>
      </c>
      <c r="Q2292" s="179" t="str" cm="1">
        <f t="array" aca="1" ref="Q2292" ca="1">IF(ISNUMBER(P2292),IF(P2292=100%,"CUMPLIDA",IF(AND(ISNUMBER(L2292),ISNUMBER(INDIRECT("FECHA_"&amp;$B2292,1))), IF(L2292&lt;=INDIRECT("FECHA_"&amp;$B2292,1),"INCUMPLIDA","PROCESO"), "VERIFICAR FECHA")),"SIN VALOR AVANCE")</f>
        <v>CUMPLIDA</v>
      </c>
    </row>
    <row r="2293" spans="1:17" ht="90">
      <c r="A2293" s="192" t="s">
        <v>1518</v>
      </c>
      <c r="B2293" s="173" t="s">
        <v>3295</v>
      </c>
      <c r="C2293" s="485"/>
      <c r="D2293" s="485"/>
      <c r="E2293" s="486"/>
      <c r="F2293" s="486"/>
      <c r="G2293" s="174" t="s">
        <v>4402</v>
      </c>
      <c r="H2293" s="382" t="s">
        <v>4403</v>
      </c>
      <c r="I2293" s="382" t="s">
        <v>4404</v>
      </c>
      <c r="J2293" s="181">
        <v>1</v>
      </c>
      <c r="K2293" s="176">
        <v>45931</v>
      </c>
      <c r="L2293" s="176">
        <v>46234</v>
      </c>
      <c r="M2293" s="177">
        <f t="shared" si="97"/>
        <v>43.285714285714285</v>
      </c>
      <c r="N2293" s="178">
        <v>0.5</v>
      </c>
      <c r="O2293" s="389" t="s">
        <v>4393</v>
      </c>
      <c r="P2293" s="178">
        <f t="shared" si="102"/>
        <v>0.5</v>
      </c>
      <c r="Q2293" s="179" t="str" cm="1">
        <f t="array" aca="1" ref="Q2293" ca="1">IF(ISNUMBER(P2293),IF(P2293=100%,"CUMPLIDA",IF(AND(ISNUMBER(L2293),ISNUMBER(INDIRECT("FECHA_"&amp;$B2293,1))), IF(L2293&lt;=INDIRECT("FECHA_"&amp;$B2293,1),"INCUMPLIDA","PROCESO"), "VERIFICAR FECHA")),"SIN VALOR AVANCE")</f>
        <v>PROCESO</v>
      </c>
    </row>
    <row r="2294" spans="1:17" ht="105">
      <c r="A2294" s="192" t="s">
        <v>1518</v>
      </c>
      <c r="B2294" s="173" t="s">
        <v>3295</v>
      </c>
      <c r="C2294" s="485"/>
      <c r="D2294" s="485"/>
      <c r="E2294" s="174" t="s">
        <v>4405</v>
      </c>
      <c r="F2294" s="486"/>
      <c r="G2294" s="174" t="s">
        <v>4406</v>
      </c>
      <c r="H2294" s="382" t="s">
        <v>4407</v>
      </c>
      <c r="I2294" s="382" t="s">
        <v>4392</v>
      </c>
      <c r="J2294" s="181">
        <v>1</v>
      </c>
      <c r="K2294" s="176">
        <v>45931</v>
      </c>
      <c r="L2294" s="176">
        <v>46081</v>
      </c>
      <c r="M2294" s="177">
        <f t="shared" si="97"/>
        <v>21.428571428571427</v>
      </c>
      <c r="N2294" s="178">
        <v>0.8</v>
      </c>
      <c r="O2294" s="389" t="s">
        <v>4393</v>
      </c>
      <c r="P2294" s="178">
        <f t="shared" si="102"/>
        <v>0.8</v>
      </c>
      <c r="Q2294" s="179" t="str" cm="1">
        <f t="array" aca="1" ref="Q2294" ca="1">IF(ISNUMBER(P2294),IF(P2294=100%,"CUMPLIDA",IF(AND(ISNUMBER(L2294),ISNUMBER(INDIRECT("FECHA_"&amp;$B2294,1))), IF(L2294&lt;=INDIRECT("FECHA_"&amp;$B2294,1),"INCUMPLIDA","PROCESO"), "VERIFICAR FECHA")),"SIN VALOR AVANCE")</f>
        <v>PROCESO</v>
      </c>
    </row>
    <row r="2295" spans="1:17" ht="60.75">
      <c r="A2295" s="192" t="s">
        <v>1518</v>
      </c>
      <c r="B2295" s="173" t="s">
        <v>3295</v>
      </c>
      <c r="C2295" s="485"/>
      <c r="D2295" s="485"/>
      <c r="E2295" s="174" t="s">
        <v>4408</v>
      </c>
      <c r="F2295" s="486"/>
      <c r="G2295" s="174" t="s">
        <v>4409</v>
      </c>
      <c r="H2295" s="382" t="s">
        <v>4410</v>
      </c>
      <c r="I2295" s="382" t="s">
        <v>4411</v>
      </c>
      <c r="J2295" s="181">
        <v>1</v>
      </c>
      <c r="K2295" s="176">
        <v>45931</v>
      </c>
      <c r="L2295" s="176">
        <v>46081</v>
      </c>
      <c r="M2295" s="177">
        <f t="shared" si="97"/>
        <v>21.428571428571427</v>
      </c>
      <c r="N2295" s="178">
        <v>0.1</v>
      </c>
      <c r="O2295" s="389" t="s">
        <v>4393</v>
      </c>
      <c r="P2295" s="178">
        <f t="shared" si="102"/>
        <v>0.1</v>
      </c>
      <c r="Q2295" s="179" t="str" cm="1">
        <f t="array" aca="1" ref="Q2295" ca="1">IF(ISNUMBER(P2295),IF(P2295=100%,"CUMPLIDA",IF(AND(ISNUMBER(L2295),ISNUMBER(INDIRECT("FECHA_"&amp;$B2295,1))), IF(L2295&lt;=INDIRECT("FECHA_"&amp;$B2295,1),"INCUMPLIDA","PROCESO"), "VERIFICAR FECHA")),"SIN VALOR AVANCE")</f>
        <v>PROCESO</v>
      </c>
    </row>
    <row r="2296" spans="1:17" ht="105.75">
      <c r="A2296" s="192" t="s">
        <v>1518</v>
      </c>
      <c r="B2296" s="173" t="s">
        <v>3295</v>
      </c>
      <c r="C2296" s="485"/>
      <c r="D2296" s="485"/>
      <c r="E2296" s="174" t="s">
        <v>4412</v>
      </c>
      <c r="F2296" s="486"/>
      <c r="G2296" s="174" t="s">
        <v>4413</v>
      </c>
      <c r="H2296" s="382" t="s">
        <v>4414</v>
      </c>
      <c r="I2296" s="382" t="s">
        <v>4415</v>
      </c>
      <c r="J2296" s="181">
        <v>2</v>
      </c>
      <c r="K2296" s="176">
        <v>46023</v>
      </c>
      <c r="L2296" s="176">
        <v>46265</v>
      </c>
      <c r="M2296" s="177">
        <f t="shared" si="97"/>
        <v>34.571428571428569</v>
      </c>
      <c r="N2296" s="178">
        <v>0.5</v>
      </c>
      <c r="O2296" s="382" t="s">
        <v>4416</v>
      </c>
      <c r="P2296" s="178">
        <f t="shared" si="102"/>
        <v>0.5</v>
      </c>
      <c r="Q2296" s="179" t="str" cm="1">
        <f t="array" aca="1" ref="Q2296" ca="1">IF(ISNUMBER(P2296),IF(P2296=100%,"CUMPLIDA",IF(AND(ISNUMBER(L2296),ISNUMBER(INDIRECT("FECHA_"&amp;$B2296,1))), IF(L2296&lt;=INDIRECT("FECHA_"&amp;$B2296,1),"INCUMPLIDA","PROCESO"), "VERIFICAR FECHA")),"SIN VALOR AVANCE")</f>
        <v>PROCESO</v>
      </c>
    </row>
    <row r="2297" spans="1:17" ht="120">
      <c r="A2297" s="192" t="s">
        <v>1518</v>
      </c>
      <c r="B2297" s="173" t="s">
        <v>3295</v>
      </c>
      <c r="C2297" s="485"/>
      <c r="D2297" s="485"/>
      <c r="E2297" s="174" t="s">
        <v>4417</v>
      </c>
      <c r="F2297" s="486"/>
      <c r="G2297" s="174" t="s">
        <v>4418</v>
      </c>
      <c r="H2297" s="382" t="s">
        <v>4419</v>
      </c>
      <c r="I2297" s="382" t="s">
        <v>4420</v>
      </c>
      <c r="J2297" s="181">
        <v>2</v>
      </c>
      <c r="K2297" s="176">
        <v>45383</v>
      </c>
      <c r="L2297" s="176">
        <v>46265</v>
      </c>
      <c r="M2297" s="177">
        <f t="shared" si="97"/>
        <v>126</v>
      </c>
      <c r="N2297" s="178">
        <v>0.55000000000000004</v>
      </c>
      <c r="O2297" s="389" t="s">
        <v>4421</v>
      </c>
      <c r="P2297" s="178">
        <f t="shared" si="102"/>
        <v>0.55000000000000004</v>
      </c>
      <c r="Q2297" s="179" t="str" cm="1">
        <f t="array" aca="1" ref="Q2297" ca="1">IF(ISNUMBER(P2297),IF(P2297=100%,"CUMPLIDA",IF(AND(ISNUMBER(L2297),ISNUMBER(INDIRECT("FECHA_"&amp;$B2297,1))), IF(L2297&lt;=INDIRECT("FECHA_"&amp;$B2297,1),"INCUMPLIDA","PROCESO"), "VERIFICAR FECHA")),"SIN VALOR AVANCE")</f>
        <v>PROCESO</v>
      </c>
    </row>
    <row r="2298" spans="1:17" ht="409.5">
      <c r="A2298" s="192" t="s">
        <v>1518</v>
      </c>
      <c r="B2298" s="173" t="s">
        <v>3295</v>
      </c>
      <c r="C2298" s="485"/>
      <c r="D2298" s="485"/>
      <c r="E2298" s="486" t="s">
        <v>4422</v>
      </c>
      <c r="F2298" s="486"/>
      <c r="G2298" s="174" t="s">
        <v>4423</v>
      </c>
      <c r="H2298" s="382" t="s">
        <v>4424</v>
      </c>
      <c r="I2298" s="382" t="s">
        <v>4425</v>
      </c>
      <c r="J2298" s="181" t="s">
        <v>4426</v>
      </c>
      <c r="K2298" s="176">
        <v>45905</v>
      </c>
      <c r="L2298" s="176">
        <v>46265</v>
      </c>
      <c r="M2298" s="177">
        <f t="shared" si="97"/>
        <v>51.428571428571431</v>
      </c>
      <c r="N2298" s="178">
        <v>0</v>
      </c>
      <c r="O2298" s="382" t="s">
        <v>4348</v>
      </c>
      <c r="P2298" s="178">
        <f t="shared" si="102"/>
        <v>0</v>
      </c>
      <c r="Q2298" s="179" t="str" cm="1">
        <f t="array" aca="1" ref="Q2298" ca="1">IF(ISNUMBER(P2298),IF(P2298=100%,"CUMPLIDA",IF(AND(ISNUMBER(L2298),ISNUMBER(INDIRECT("FECHA_"&amp;$B2298,1))), IF(L2298&lt;=INDIRECT("FECHA_"&amp;$B2298,1),"INCUMPLIDA","PROCESO"), "VERIFICAR FECHA")),"SIN VALOR AVANCE")</f>
        <v>PROCESO</v>
      </c>
    </row>
    <row r="2299" spans="1:17" ht="409.5">
      <c r="A2299" s="192" t="s">
        <v>1518</v>
      </c>
      <c r="B2299" s="173" t="s">
        <v>3295</v>
      </c>
      <c r="C2299" s="485"/>
      <c r="D2299" s="485"/>
      <c r="E2299" s="486"/>
      <c r="F2299" s="486"/>
      <c r="G2299" s="174" t="s">
        <v>4427</v>
      </c>
      <c r="H2299" s="382" t="s">
        <v>4428</v>
      </c>
      <c r="I2299" s="382" t="s">
        <v>4429</v>
      </c>
      <c r="J2299" s="181" t="s">
        <v>4426</v>
      </c>
      <c r="K2299" s="176">
        <v>45931</v>
      </c>
      <c r="L2299" s="176">
        <v>46387</v>
      </c>
      <c r="M2299" s="177">
        <f t="shared" si="97"/>
        <v>65.142857142857139</v>
      </c>
      <c r="N2299" s="178">
        <v>0</v>
      </c>
      <c r="O2299" s="382" t="s">
        <v>4348</v>
      </c>
      <c r="P2299" s="178">
        <f t="shared" si="102"/>
        <v>0</v>
      </c>
      <c r="Q2299" s="179" t="str" cm="1">
        <f t="array" aca="1" ref="Q2299" ca="1">IF(ISNUMBER(P2299),IF(P2299=100%,"CUMPLIDA",IF(AND(ISNUMBER(L2299),ISNUMBER(INDIRECT("FECHA_"&amp;$B2299,1))), IF(L2299&lt;=INDIRECT("FECHA_"&amp;$B2299,1),"INCUMPLIDA","PROCESO"), "VERIFICAR FECHA")),"SIN VALOR AVANCE")</f>
        <v>PROCESO</v>
      </c>
    </row>
    <row r="2300" spans="1:17" ht="360">
      <c r="A2300" s="192" t="s">
        <v>1518</v>
      </c>
      <c r="B2300" s="173" t="s">
        <v>3295</v>
      </c>
      <c r="C2300" s="485"/>
      <c r="D2300" s="485"/>
      <c r="E2300" s="486"/>
      <c r="F2300" s="486"/>
      <c r="G2300" s="174" t="s">
        <v>4430</v>
      </c>
      <c r="H2300" s="382" t="s">
        <v>4431</v>
      </c>
      <c r="I2300" s="382" t="s">
        <v>4432</v>
      </c>
      <c r="J2300" s="181">
        <v>4</v>
      </c>
      <c r="K2300" s="176">
        <v>45931</v>
      </c>
      <c r="L2300" s="176">
        <v>46387</v>
      </c>
      <c r="M2300" s="177">
        <f t="shared" si="97"/>
        <v>65.142857142857139</v>
      </c>
      <c r="N2300" s="178">
        <v>0</v>
      </c>
      <c r="O2300" s="389" t="s">
        <v>4433</v>
      </c>
      <c r="P2300" s="178">
        <f t="shared" si="102"/>
        <v>0</v>
      </c>
      <c r="Q2300" s="179" t="str" cm="1">
        <f t="array" aca="1" ref="Q2300" ca="1">IF(ISNUMBER(P2300),IF(P2300=100%,"CUMPLIDA",IF(AND(ISNUMBER(L2300),ISNUMBER(INDIRECT("FECHA_"&amp;$B2300,1))), IF(L2300&lt;=INDIRECT("FECHA_"&amp;$B2300,1),"INCUMPLIDA","PROCESO"), "VERIFICAR FECHA")),"SIN VALOR AVANCE")</f>
        <v>PROCESO</v>
      </c>
    </row>
    <row r="2301" spans="1:17" ht="30.75" customHeight="1">
      <c r="A2301" s="192" t="s">
        <v>1518</v>
      </c>
      <c r="B2301" s="173" t="s">
        <v>3295</v>
      </c>
      <c r="C2301" s="485"/>
      <c r="D2301" s="485"/>
      <c r="E2301" s="486" t="s">
        <v>4434</v>
      </c>
      <c r="F2301" s="486"/>
      <c r="G2301" s="174" t="s">
        <v>4435</v>
      </c>
      <c r="H2301" s="382" t="s">
        <v>170</v>
      </c>
      <c r="I2301" s="385" t="s">
        <v>776</v>
      </c>
      <c r="J2301" s="181">
        <v>3</v>
      </c>
      <c r="K2301" s="176">
        <v>45663</v>
      </c>
      <c r="L2301" s="176">
        <v>46387</v>
      </c>
      <c r="M2301" s="177">
        <f t="shared" si="97"/>
        <v>103.42857142857143</v>
      </c>
      <c r="N2301" s="178">
        <v>0</v>
      </c>
      <c r="O2301" s="382" t="s">
        <v>3898</v>
      </c>
      <c r="P2301" s="178">
        <f t="shared" si="102"/>
        <v>0</v>
      </c>
      <c r="Q2301" s="179" t="str" cm="1">
        <f t="array" aca="1" ref="Q2301" ca="1">IF(ISNUMBER(P2301),IF(P2301=100%,"CUMPLIDA",IF(AND(ISNUMBER(L2301),ISNUMBER(INDIRECT("FECHA_"&amp;$B2301,1))), IF(L2301&lt;=INDIRECT("FECHA_"&amp;$B2301,1),"INCUMPLIDA","PROCESO"), "VERIFICAR FECHA")),"SIN VALOR AVANCE")</f>
        <v>PROCESO</v>
      </c>
    </row>
    <row r="2302" spans="1:17" ht="75.75">
      <c r="A2302" s="192" t="s">
        <v>1518</v>
      </c>
      <c r="B2302" s="173" t="s">
        <v>3295</v>
      </c>
      <c r="C2302" s="485"/>
      <c r="D2302" s="485"/>
      <c r="E2302" s="486"/>
      <c r="F2302" s="486"/>
      <c r="G2302" s="174" t="s">
        <v>4436</v>
      </c>
      <c r="H2302" s="382" t="s">
        <v>779</v>
      </c>
      <c r="I2302" s="382" t="s">
        <v>780</v>
      </c>
      <c r="J2302" s="181">
        <v>1</v>
      </c>
      <c r="K2302" s="176">
        <v>45663</v>
      </c>
      <c r="L2302" s="176">
        <v>46387</v>
      </c>
      <c r="M2302" s="177">
        <f t="shared" si="97"/>
        <v>103.42857142857143</v>
      </c>
      <c r="N2302" s="178">
        <v>0</v>
      </c>
      <c r="O2302" s="382" t="s">
        <v>4437</v>
      </c>
      <c r="P2302" s="178">
        <f t="shared" si="102"/>
        <v>0</v>
      </c>
      <c r="Q2302" s="179" t="str" cm="1">
        <f t="array" aca="1" ref="Q2302" ca="1">IF(ISNUMBER(P2302),IF(P2302=100%,"CUMPLIDA",IF(AND(ISNUMBER(L2302),ISNUMBER(INDIRECT("FECHA_"&amp;$B2302,1))), IF(L2302&lt;=INDIRECT("FECHA_"&amp;$B2302,1),"INCUMPLIDA","PROCESO"), "VERIFICAR FECHA")),"SIN VALOR AVANCE")</f>
        <v>PROCESO</v>
      </c>
    </row>
    <row r="2303" spans="1:17" ht="135">
      <c r="A2303" s="192" t="s">
        <v>1518</v>
      </c>
      <c r="B2303" s="173" t="s">
        <v>3295</v>
      </c>
      <c r="C2303" s="485"/>
      <c r="D2303" s="485"/>
      <c r="E2303" s="486"/>
      <c r="F2303" s="486"/>
      <c r="G2303" s="174" t="s">
        <v>4438</v>
      </c>
      <c r="H2303" s="382" t="s">
        <v>4439</v>
      </c>
      <c r="I2303" s="382" t="s">
        <v>4440</v>
      </c>
      <c r="J2303" s="181">
        <v>2</v>
      </c>
      <c r="K2303" s="176">
        <v>45663</v>
      </c>
      <c r="L2303" s="176">
        <v>46387</v>
      </c>
      <c r="M2303" s="177">
        <f t="shared" si="97"/>
        <v>103.42857142857143</v>
      </c>
      <c r="N2303" s="178">
        <v>0</v>
      </c>
      <c r="O2303" s="382" t="s">
        <v>4441</v>
      </c>
      <c r="P2303" s="178">
        <f t="shared" si="102"/>
        <v>0</v>
      </c>
      <c r="Q2303" s="179" t="str" cm="1">
        <f t="array" aca="1" ref="Q2303" ca="1">IF(ISNUMBER(P2303),IF(P2303=100%,"CUMPLIDA",IF(AND(ISNUMBER(L2303),ISNUMBER(INDIRECT("FECHA_"&amp;$B2303,1))), IF(L2303&lt;=INDIRECT("FECHA_"&amp;$B2303,1),"INCUMPLIDA","PROCESO"), "VERIFICAR FECHA")),"SIN VALOR AVANCE")</f>
        <v>PROCESO</v>
      </c>
    </row>
    <row r="2304" spans="1:17" ht="135">
      <c r="A2304" s="192" t="s">
        <v>1518</v>
      </c>
      <c r="B2304" s="173" t="s">
        <v>3295</v>
      </c>
      <c r="C2304" s="485"/>
      <c r="D2304" s="485"/>
      <c r="E2304" s="174" t="s">
        <v>4442</v>
      </c>
      <c r="F2304" s="486"/>
      <c r="G2304" s="174" t="s">
        <v>4443</v>
      </c>
      <c r="H2304" s="382" t="s">
        <v>4444</v>
      </c>
      <c r="I2304" s="382" t="s">
        <v>4445</v>
      </c>
      <c r="J2304" s="181">
        <v>12</v>
      </c>
      <c r="K2304" s="176">
        <v>45992</v>
      </c>
      <c r="L2304" s="176">
        <v>46357</v>
      </c>
      <c r="M2304" s="177">
        <f t="shared" si="97"/>
        <v>52.142857142857146</v>
      </c>
      <c r="N2304" s="178">
        <v>0.1</v>
      </c>
      <c r="O2304" s="389" t="s">
        <v>4446</v>
      </c>
      <c r="P2304" s="178">
        <f t="shared" si="102"/>
        <v>0.1</v>
      </c>
      <c r="Q2304" s="179" t="str" cm="1">
        <f t="array" aca="1" ref="Q2304" ca="1">IF(ISNUMBER(P2304),IF(P2304=100%,"CUMPLIDA",IF(AND(ISNUMBER(L2304),ISNUMBER(INDIRECT("FECHA_"&amp;$B2304,1))), IF(L2304&lt;=INDIRECT("FECHA_"&amp;$B2304,1),"INCUMPLIDA","PROCESO"), "VERIFICAR FECHA")),"SIN VALOR AVANCE")</f>
        <v>PROCESO</v>
      </c>
    </row>
    <row r="2305" spans="1:17" ht="105.75" customHeight="1">
      <c r="A2305" s="193" t="s">
        <v>26</v>
      </c>
      <c r="B2305" s="213" t="s">
        <v>3295</v>
      </c>
      <c r="C2305" s="485" t="s">
        <v>4447</v>
      </c>
      <c r="D2305" s="485" t="s">
        <v>3297</v>
      </c>
      <c r="E2305" s="174" t="s">
        <v>4448</v>
      </c>
      <c r="F2305" s="486" t="s">
        <v>4449</v>
      </c>
      <c r="G2305" s="174" t="s">
        <v>4450</v>
      </c>
      <c r="H2305" s="382" t="s">
        <v>4451</v>
      </c>
      <c r="I2305" s="382" t="s">
        <v>4452</v>
      </c>
      <c r="J2305" s="175">
        <v>4</v>
      </c>
      <c r="K2305" s="176">
        <v>43101</v>
      </c>
      <c r="L2305" s="176">
        <v>43465</v>
      </c>
      <c r="M2305" s="177">
        <f t="shared" ref="M2305:M2376" si="103">(L2305-K2305)/7</f>
        <v>52</v>
      </c>
      <c r="N2305" s="178">
        <v>1</v>
      </c>
      <c r="O2305" s="382" t="s">
        <v>4453</v>
      </c>
      <c r="P2305" s="178">
        <f t="shared" ref="P2305:P2368" si="104">IF(B2305="ITRC",N2305,N2305/J2305)</f>
        <v>1</v>
      </c>
      <c r="Q2305" s="179" t="str" cm="1">
        <f t="array" aca="1" ref="Q2305" ca="1">IF(ISNUMBER(P2305),IF(P2305=100%,"CUMPLIDA",IF(AND(ISNUMBER(L2305),ISNUMBER(INDIRECT("FECHA_"&amp;$B2305,1))), IF(L2305&lt;=INDIRECT("FECHA_"&amp;$B2305,1),"INCUMPLIDA","PROCESO"), "VERIFICAR FECHA")),"SIN VALOR AVANCE")</f>
        <v>CUMPLIDA</v>
      </c>
    </row>
    <row r="2306" spans="1:17" ht="135">
      <c r="A2306" s="193" t="s">
        <v>26</v>
      </c>
      <c r="B2306" s="213" t="s">
        <v>3295</v>
      </c>
      <c r="C2306" s="485"/>
      <c r="D2306" s="485"/>
      <c r="E2306" s="174" t="s">
        <v>4454</v>
      </c>
      <c r="F2306" s="486"/>
      <c r="G2306" s="174" t="s">
        <v>4455</v>
      </c>
      <c r="H2306" s="382" t="s">
        <v>4456</v>
      </c>
      <c r="I2306" s="382" t="s">
        <v>4457</v>
      </c>
      <c r="J2306" s="175">
        <v>10</v>
      </c>
      <c r="K2306" s="176">
        <v>43101</v>
      </c>
      <c r="L2306" s="176">
        <v>43465</v>
      </c>
      <c r="M2306" s="177">
        <f t="shared" si="103"/>
        <v>52</v>
      </c>
      <c r="N2306" s="178">
        <v>1</v>
      </c>
      <c r="O2306" s="382" t="s">
        <v>4453</v>
      </c>
      <c r="P2306" s="178">
        <f t="shared" si="104"/>
        <v>1</v>
      </c>
      <c r="Q2306" s="179" t="str" cm="1">
        <f t="array" aca="1" ref="Q2306" ca="1">IF(ISNUMBER(P2306),IF(P2306=100%,"CUMPLIDA",IF(AND(ISNUMBER(L2306),ISNUMBER(INDIRECT("FECHA_"&amp;$B2306,1))), IF(L2306&lt;=INDIRECT("FECHA_"&amp;$B2306,1),"INCUMPLIDA","PROCESO"), "VERIFICAR FECHA")),"SIN VALOR AVANCE")</f>
        <v>CUMPLIDA</v>
      </c>
    </row>
    <row r="2307" spans="1:17" ht="105.75">
      <c r="A2307" s="193" t="s">
        <v>26</v>
      </c>
      <c r="B2307" s="213" t="s">
        <v>3295</v>
      </c>
      <c r="C2307" s="485"/>
      <c r="D2307" s="485"/>
      <c r="E2307" s="174" t="s">
        <v>4458</v>
      </c>
      <c r="F2307" s="486"/>
      <c r="G2307" s="174" t="s">
        <v>4459</v>
      </c>
      <c r="H2307" s="382" t="s">
        <v>4460</v>
      </c>
      <c r="I2307" s="382" t="s">
        <v>4461</v>
      </c>
      <c r="J2307" s="178">
        <v>1</v>
      </c>
      <c r="K2307" s="176">
        <v>43009</v>
      </c>
      <c r="L2307" s="176">
        <v>43465</v>
      </c>
      <c r="M2307" s="177">
        <f t="shared" si="103"/>
        <v>65.142857142857139</v>
      </c>
      <c r="N2307" s="178">
        <v>1</v>
      </c>
      <c r="O2307" s="382" t="s">
        <v>4453</v>
      </c>
      <c r="P2307" s="178">
        <f t="shared" si="104"/>
        <v>1</v>
      </c>
      <c r="Q2307" s="179" t="str" cm="1">
        <f t="array" aca="1" ref="Q2307" ca="1">IF(ISNUMBER(P2307),IF(P2307=100%,"CUMPLIDA",IF(AND(ISNUMBER(L2307),ISNUMBER(INDIRECT("FECHA_"&amp;$B2307,1))), IF(L2307&lt;=INDIRECT("FECHA_"&amp;$B2307,1),"INCUMPLIDA","PROCESO"), "VERIFICAR FECHA")),"SIN VALOR AVANCE")</f>
        <v>CUMPLIDA</v>
      </c>
    </row>
    <row r="2308" spans="1:17" ht="90.75">
      <c r="A2308" s="193" t="s">
        <v>26</v>
      </c>
      <c r="B2308" s="213" t="s">
        <v>3295</v>
      </c>
      <c r="C2308" s="485"/>
      <c r="D2308" s="485"/>
      <c r="E2308" s="174" t="s">
        <v>4462</v>
      </c>
      <c r="F2308" s="486"/>
      <c r="G2308" s="174" t="s">
        <v>4463</v>
      </c>
      <c r="H2308" s="382" t="s">
        <v>4464</v>
      </c>
      <c r="I2308" s="382" t="s">
        <v>4465</v>
      </c>
      <c r="J2308" s="178">
        <v>1</v>
      </c>
      <c r="K2308" s="176">
        <v>43018</v>
      </c>
      <c r="L2308" s="176">
        <v>43383</v>
      </c>
      <c r="M2308" s="177">
        <f t="shared" si="103"/>
        <v>52.142857142857146</v>
      </c>
      <c r="N2308" s="178">
        <v>1</v>
      </c>
      <c r="O2308" s="382" t="s">
        <v>4466</v>
      </c>
      <c r="P2308" s="178">
        <f t="shared" si="104"/>
        <v>1</v>
      </c>
      <c r="Q2308" s="179" t="str" cm="1">
        <f t="array" aca="1" ref="Q2308" ca="1">IF(ISNUMBER(P2308),IF(P2308=100%,"CUMPLIDA",IF(AND(ISNUMBER(L2308),ISNUMBER(INDIRECT("FECHA_"&amp;$B2308,1))), IF(L2308&lt;=INDIRECT("FECHA_"&amp;$B2308,1),"INCUMPLIDA","PROCESO"), "VERIFICAR FECHA")),"SIN VALOR AVANCE")</f>
        <v>CUMPLIDA</v>
      </c>
    </row>
    <row r="2309" spans="1:17" ht="90.75">
      <c r="A2309" s="193" t="s">
        <v>26</v>
      </c>
      <c r="B2309" s="213" t="s">
        <v>3295</v>
      </c>
      <c r="C2309" s="485"/>
      <c r="D2309" s="485"/>
      <c r="E2309" s="174" t="s">
        <v>4467</v>
      </c>
      <c r="F2309" s="486"/>
      <c r="G2309" s="174" t="s">
        <v>4468</v>
      </c>
      <c r="H2309" s="382" t="s">
        <v>4469</v>
      </c>
      <c r="I2309" s="382" t="s">
        <v>4470</v>
      </c>
      <c r="J2309" s="178">
        <v>0.05</v>
      </c>
      <c r="K2309" s="176">
        <v>43040</v>
      </c>
      <c r="L2309" s="176">
        <v>43434</v>
      </c>
      <c r="M2309" s="177">
        <f t="shared" si="103"/>
        <v>56.285714285714285</v>
      </c>
      <c r="N2309" s="178">
        <v>1</v>
      </c>
      <c r="O2309" s="382" t="s">
        <v>4471</v>
      </c>
      <c r="P2309" s="178">
        <f t="shared" si="104"/>
        <v>1</v>
      </c>
      <c r="Q2309" s="179" t="str" cm="1">
        <f t="array" aca="1" ref="Q2309" ca="1">IF(ISNUMBER(P2309),IF(P2309=100%,"CUMPLIDA",IF(AND(ISNUMBER(L2309),ISNUMBER(INDIRECT("FECHA_"&amp;$B2309,1))), IF(L2309&lt;=INDIRECT("FECHA_"&amp;$B2309,1),"INCUMPLIDA","PROCESO"), "VERIFICAR FECHA")),"SIN VALOR AVANCE")</f>
        <v>CUMPLIDA</v>
      </c>
    </row>
    <row r="2310" spans="1:17" ht="90.75">
      <c r="A2310" s="193" t="s">
        <v>26</v>
      </c>
      <c r="B2310" s="213" t="s">
        <v>3295</v>
      </c>
      <c r="C2310" s="485"/>
      <c r="D2310" s="485"/>
      <c r="E2310" s="174" t="s">
        <v>4472</v>
      </c>
      <c r="F2310" s="486"/>
      <c r="G2310" s="174" t="s">
        <v>4473</v>
      </c>
      <c r="H2310" s="382" t="s">
        <v>4474</v>
      </c>
      <c r="I2310" s="382" t="s">
        <v>4475</v>
      </c>
      <c r="J2310" s="175">
        <v>1</v>
      </c>
      <c r="K2310" s="176">
        <v>43040</v>
      </c>
      <c r="L2310" s="176">
        <v>43099</v>
      </c>
      <c r="M2310" s="177">
        <f t="shared" si="103"/>
        <v>8.4285714285714288</v>
      </c>
      <c r="N2310" s="178">
        <v>1</v>
      </c>
      <c r="O2310" s="382" t="s">
        <v>4476</v>
      </c>
      <c r="P2310" s="178">
        <f t="shared" si="104"/>
        <v>1</v>
      </c>
      <c r="Q2310" s="179" t="str" cm="1">
        <f t="array" aca="1" ref="Q2310" ca="1">IF(ISNUMBER(P2310),IF(P2310=100%,"CUMPLIDA",IF(AND(ISNUMBER(L2310),ISNUMBER(INDIRECT("FECHA_"&amp;$B2310,1))), IF(L2310&lt;=INDIRECT("FECHA_"&amp;$B2310,1),"INCUMPLIDA","PROCESO"), "VERIFICAR FECHA")),"SIN VALOR AVANCE")</f>
        <v>CUMPLIDA</v>
      </c>
    </row>
    <row r="2311" spans="1:17" ht="90">
      <c r="A2311" s="193" t="s">
        <v>26</v>
      </c>
      <c r="B2311" s="213" t="s">
        <v>3295</v>
      </c>
      <c r="C2311" s="485"/>
      <c r="D2311" s="485"/>
      <c r="E2311" s="174" t="s">
        <v>4477</v>
      </c>
      <c r="F2311" s="486"/>
      <c r="G2311" s="174" t="s">
        <v>4478</v>
      </c>
      <c r="H2311" s="382" t="s">
        <v>4479</v>
      </c>
      <c r="I2311" s="382" t="s">
        <v>4480</v>
      </c>
      <c r="J2311" s="175">
        <v>3</v>
      </c>
      <c r="K2311" s="176">
        <v>43059</v>
      </c>
      <c r="L2311" s="176">
        <v>43190</v>
      </c>
      <c r="M2311" s="177">
        <f t="shared" si="103"/>
        <v>18.714285714285715</v>
      </c>
      <c r="N2311" s="178">
        <v>1</v>
      </c>
      <c r="O2311" s="382" t="s">
        <v>4481</v>
      </c>
      <c r="P2311" s="178">
        <f t="shared" si="104"/>
        <v>1</v>
      </c>
      <c r="Q2311" s="179" t="str" cm="1">
        <f t="array" aca="1" ref="Q2311" ca="1">IF(ISNUMBER(P2311),IF(P2311=100%,"CUMPLIDA",IF(AND(ISNUMBER(L2311),ISNUMBER(INDIRECT("FECHA_"&amp;$B2311,1))), IF(L2311&lt;=INDIRECT("FECHA_"&amp;$B2311,1),"INCUMPLIDA","PROCESO"), "VERIFICAR FECHA")),"SIN VALOR AVANCE")</f>
        <v>CUMPLIDA</v>
      </c>
    </row>
    <row r="2312" spans="1:17" ht="75">
      <c r="A2312" s="193" t="s">
        <v>26</v>
      </c>
      <c r="B2312" s="213" t="s">
        <v>3295</v>
      </c>
      <c r="C2312" s="485"/>
      <c r="D2312" s="485"/>
      <c r="E2312" s="174" t="s">
        <v>4482</v>
      </c>
      <c r="F2312" s="486"/>
      <c r="G2312" s="174" t="s">
        <v>4483</v>
      </c>
      <c r="H2312" s="382" t="s">
        <v>4484</v>
      </c>
      <c r="I2312" s="382" t="s">
        <v>4485</v>
      </c>
      <c r="J2312" s="175">
        <v>1</v>
      </c>
      <c r="K2312" s="176">
        <v>43031</v>
      </c>
      <c r="L2312" s="176">
        <v>43035</v>
      </c>
      <c r="M2312" s="177">
        <f t="shared" si="103"/>
        <v>0.5714285714285714</v>
      </c>
      <c r="N2312" s="178">
        <v>1</v>
      </c>
      <c r="O2312" s="382" t="s">
        <v>4481</v>
      </c>
      <c r="P2312" s="178">
        <f t="shared" si="104"/>
        <v>1</v>
      </c>
      <c r="Q2312" s="179" t="str" cm="1">
        <f t="array" aca="1" ref="Q2312" ca="1">IF(ISNUMBER(P2312),IF(P2312=100%,"CUMPLIDA",IF(AND(ISNUMBER(L2312),ISNUMBER(INDIRECT("FECHA_"&amp;$B2312,1))), IF(L2312&lt;=INDIRECT("FECHA_"&amp;$B2312,1),"INCUMPLIDA","PROCESO"), "VERIFICAR FECHA")),"SIN VALOR AVANCE")</f>
        <v>CUMPLIDA</v>
      </c>
    </row>
    <row r="2313" spans="1:17" ht="75.75">
      <c r="A2313" s="193" t="s">
        <v>26</v>
      </c>
      <c r="B2313" s="213" t="s">
        <v>3295</v>
      </c>
      <c r="C2313" s="485"/>
      <c r="D2313" s="485"/>
      <c r="E2313" s="174" t="s">
        <v>4486</v>
      </c>
      <c r="F2313" s="486"/>
      <c r="G2313" s="174" t="s">
        <v>4487</v>
      </c>
      <c r="H2313" s="382" t="s">
        <v>4488</v>
      </c>
      <c r="I2313" s="382" t="s">
        <v>4489</v>
      </c>
      <c r="J2313" s="175">
        <v>2</v>
      </c>
      <c r="K2313" s="176">
        <v>43101</v>
      </c>
      <c r="L2313" s="176">
        <v>43311</v>
      </c>
      <c r="M2313" s="177">
        <f t="shared" si="103"/>
        <v>30</v>
      </c>
      <c r="N2313" s="178">
        <v>1</v>
      </c>
      <c r="O2313" s="382" t="s">
        <v>4490</v>
      </c>
      <c r="P2313" s="178">
        <f t="shared" si="104"/>
        <v>1</v>
      </c>
      <c r="Q2313" s="179" t="str" cm="1">
        <f t="array" aca="1" ref="Q2313" ca="1">IF(ISNUMBER(P2313),IF(P2313=100%,"CUMPLIDA",IF(AND(ISNUMBER(L2313),ISNUMBER(INDIRECT("FECHA_"&amp;$B2313,1))), IF(L2313&lt;=INDIRECT("FECHA_"&amp;$B2313,1),"INCUMPLIDA","PROCESO"), "VERIFICAR FECHA")),"SIN VALOR AVANCE")</f>
        <v>CUMPLIDA</v>
      </c>
    </row>
    <row r="2314" spans="1:17" ht="165" customHeight="1">
      <c r="A2314" s="193" t="s">
        <v>26</v>
      </c>
      <c r="B2314" s="213" t="s">
        <v>3295</v>
      </c>
      <c r="C2314" s="485" t="s">
        <v>4491</v>
      </c>
      <c r="D2314" s="485" t="s">
        <v>4492</v>
      </c>
      <c r="E2314" s="486" t="s">
        <v>4493</v>
      </c>
      <c r="F2314" s="486" t="s">
        <v>4494</v>
      </c>
      <c r="G2314" s="174" t="s">
        <v>4495</v>
      </c>
      <c r="H2314" s="382" t="s">
        <v>4496</v>
      </c>
      <c r="I2314" s="382" t="s">
        <v>4497</v>
      </c>
      <c r="J2314" s="175">
        <v>5</v>
      </c>
      <c r="K2314" s="176">
        <v>43101</v>
      </c>
      <c r="L2314" s="176">
        <v>43465</v>
      </c>
      <c r="M2314" s="177">
        <f t="shared" si="103"/>
        <v>52</v>
      </c>
      <c r="N2314" s="178">
        <v>1</v>
      </c>
      <c r="O2314" s="382" t="s">
        <v>4453</v>
      </c>
      <c r="P2314" s="178">
        <f t="shared" si="104"/>
        <v>1</v>
      </c>
      <c r="Q2314" s="179" t="str" cm="1">
        <f t="array" aca="1" ref="Q2314" ca="1">IF(ISNUMBER(P2314),IF(P2314=100%,"CUMPLIDA",IF(AND(ISNUMBER(L2314),ISNUMBER(INDIRECT("FECHA_"&amp;$B2314,1))), IF(L2314&lt;=INDIRECT("FECHA_"&amp;$B2314,1),"INCUMPLIDA","PROCESO"), "VERIFICAR FECHA")),"SIN VALOR AVANCE")</f>
        <v>CUMPLIDA</v>
      </c>
    </row>
    <row r="2315" spans="1:17" ht="90.75">
      <c r="A2315" s="193" t="s">
        <v>26</v>
      </c>
      <c r="B2315" s="213" t="s">
        <v>3295</v>
      </c>
      <c r="C2315" s="485"/>
      <c r="D2315" s="485"/>
      <c r="E2315" s="486"/>
      <c r="F2315" s="486"/>
      <c r="G2315" s="174" t="s">
        <v>4498</v>
      </c>
      <c r="H2315" s="382" t="s">
        <v>4496</v>
      </c>
      <c r="I2315" s="382" t="s">
        <v>4499</v>
      </c>
      <c r="J2315" s="178">
        <v>1</v>
      </c>
      <c r="K2315" s="176">
        <v>43040</v>
      </c>
      <c r="L2315" s="176">
        <v>43281</v>
      </c>
      <c r="M2315" s="177">
        <f t="shared" si="103"/>
        <v>34.428571428571431</v>
      </c>
      <c r="N2315" s="178">
        <v>1</v>
      </c>
      <c r="O2315" s="382" t="s">
        <v>4500</v>
      </c>
      <c r="P2315" s="178">
        <f t="shared" si="104"/>
        <v>1</v>
      </c>
      <c r="Q2315" s="179" t="str" cm="1">
        <f t="array" aca="1" ref="Q2315" ca="1">IF(ISNUMBER(P2315),IF(P2315=100%,"CUMPLIDA",IF(AND(ISNUMBER(L2315),ISNUMBER(INDIRECT("FECHA_"&amp;$B2315,1))), IF(L2315&lt;=INDIRECT("FECHA_"&amp;$B2315,1),"INCUMPLIDA","PROCESO"), "VERIFICAR FECHA")),"SIN VALOR AVANCE")</f>
        <v>CUMPLIDA</v>
      </c>
    </row>
    <row r="2316" spans="1:17" ht="180">
      <c r="A2316" s="193" t="s">
        <v>26</v>
      </c>
      <c r="B2316" s="213" t="s">
        <v>3295</v>
      </c>
      <c r="C2316" s="485"/>
      <c r="D2316" s="485"/>
      <c r="E2316" s="486"/>
      <c r="F2316" s="486"/>
      <c r="G2316" s="174" t="s">
        <v>4501</v>
      </c>
      <c r="H2316" s="382" t="s">
        <v>4502</v>
      </c>
      <c r="I2316" s="382" t="s">
        <v>4503</v>
      </c>
      <c r="J2316" s="175">
        <v>20</v>
      </c>
      <c r="K2316" s="176">
        <v>43101</v>
      </c>
      <c r="L2316" s="176">
        <v>43465</v>
      </c>
      <c r="M2316" s="177">
        <f t="shared" si="103"/>
        <v>52</v>
      </c>
      <c r="N2316" s="178">
        <v>1</v>
      </c>
      <c r="O2316" s="382" t="s">
        <v>4500</v>
      </c>
      <c r="P2316" s="178">
        <f t="shared" si="104"/>
        <v>1</v>
      </c>
      <c r="Q2316" s="179" t="str" cm="1">
        <f t="array" aca="1" ref="Q2316" ca="1">IF(ISNUMBER(P2316),IF(P2316=100%,"CUMPLIDA",IF(AND(ISNUMBER(L2316),ISNUMBER(INDIRECT("FECHA_"&amp;$B2316,1))), IF(L2316&lt;=INDIRECT("FECHA_"&amp;$B2316,1),"INCUMPLIDA","PROCESO"), "VERIFICAR FECHA")),"SIN VALOR AVANCE")</f>
        <v>CUMPLIDA</v>
      </c>
    </row>
    <row r="2317" spans="1:17" ht="105.75">
      <c r="A2317" s="193" t="s">
        <v>26</v>
      </c>
      <c r="B2317" s="213" t="s">
        <v>3295</v>
      </c>
      <c r="C2317" s="485"/>
      <c r="D2317" s="485"/>
      <c r="E2317" s="486" t="s">
        <v>4504</v>
      </c>
      <c r="F2317" s="486"/>
      <c r="G2317" s="174" t="s">
        <v>4505</v>
      </c>
      <c r="H2317" s="382" t="s">
        <v>4506</v>
      </c>
      <c r="I2317" s="382" t="s">
        <v>4507</v>
      </c>
      <c r="J2317" s="175">
        <v>1</v>
      </c>
      <c r="K2317" s="176">
        <v>43028</v>
      </c>
      <c r="L2317" s="176">
        <v>43059</v>
      </c>
      <c r="M2317" s="177">
        <f t="shared" si="103"/>
        <v>4.4285714285714288</v>
      </c>
      <c r="N2317" s="178">
        <v>1</v>
      </c>
      <c r="O2317" s="382" t="s">
        <v>4453</v>
      </c>
      <c r="P2317" s="178">
        <f t="shared" si="104"/>
        <v>1</v>
      </c>
      <c r="Q2317" s="179" t="str" cm="1">
        <f t="array" aca="1" ref="Q2317" ca="1">IF(ISNUMBER(P2317),IF(P2317=100%,"CUMPLIDA",IF(AND(ISNUMBER(L2317),ISNUMBER(INDIRECT("FECHA_"&amp;$B2317,1))), IF(L2317&lt;=INDIRECT("FECHA_"&amp;$B2317,1),"INCUMPLIDA","PROCESO"), "VERIFICAR FECHA")),"SIN VALOR AVANCE")</f>
        <v>CUMPLIDA</v>
      </c>
    </row>
    <row r="2318" spans="1:17" ht="225">
      <c r="A2318" s="193" t="s">
        <v>26</v>
      </c>
      <c r="B2318" s="213" t="s">
        <v>3295</v>
      </c>
      <c r="C2318" s="485"/>
      <c r="D2318" s="485"/>
      <c r="E2318" s="486"/>
      <c r="F2318" s="486"/>
      <c r="G2318" s="174" t="s">
        <v>4508</v>
      </c>
      <c r="H2318" s="382" t="s">
        <v>4509</v>
      </c>
      <c r="I2318" s="382" t="s">
        <v>4510</v>
      </c>
      <c r="J2318" s="175">
        <v>1</v>
      </c>
      <c r="K2318" s="176">
        <v>42979</v>
      </c>
      <c r="L2318" s="176">
        <v>43099</v>
      </c>
      <c r="M2318" s="177">
        <f t="shared" si="103"/>
        <v>17.142857142857142</v>
      </c>
      <c r="N2318" s="178">
        <v>1</v>
      </c>
      <c r="O2318" s="382" t="s">
        <v>4511</v>
      </c>
      <c r="P2318" s="178">
        <f t="shared" si="104"/>
        <v>1</v>
      </c>
      <c r="Q2318" s="179" t="str" cm="1">
        <f t="array" aca="1" ref="Q2318" ca="1">IF(ISNUMBER(P2318),IF(P2318=100%,"CUMPLIDA",IF(AND(ISNUMBER(L2318),ISNUMBER(INDIRECT("FECHA_"&amp;$B2318,1))), IF(L2318&lt;=INDIRECT("FECHA_"&amp;$B2318,1),"INCUMPLIDA","PROCESO"), "VERIFICAR FECHA")),"SIN VALOR AVANCE")</f>
        <v>CUMPLIDA</v>
      </c>
    </row>
    <row r="2319" spans="1:17" ht="105.75">
      <c r="A2319" s="193" t="s">
        <v>26</v>
      </c>
      <c r="B2319" s="213" t="s">
        <v>3295</v>
      </c>
      <c r="C2319" s="485"/>
      <c r="D2319" s="485"/>
      <c r="E2319" s="486"/>
      <c r="F2319" s="486"/>
      <c r="G2319" s="174" t="s">
        <v>4512</v>
      </c>
      <c r="H2319" s="382" t="s">
        <v>4513</v>
      </c>
      <c r="I2319" s="382" t="s">
        <v>4514</v>
      </c>
      <c r="J2319" s="175">
        <v>1</v>
      </c>
      <c r="K2319" s="176">
        <v>43020</v>
      </c>
      <c r="L2319" s="176">
        <v>43038</v>
      </c>
      <c r="M2319" s="177">
        <f t="shared" si="103"/>
        <v>2.5714285714285716</v>
      </c>
      <c r="N2319" s="178">
        <v>1</v>
      </c>
      <c r="O2319" s="382" t="s">
        <v>4515</v>
      </c>
      <c r="P2319" s="178">
        <f t="shared" si="104"/>
        <v>1</v>
      </c>
      <c r="Q2319" s="179" t="str" cm="1">
        <f t="array" aca="1" ref="Q2319" ca="1">IF(ISNUMBER(P2319),IF(P2319=100%,"CUMPLIDA",IF(AND(ISNUMBER(L2319),ISNUMBER(INDIRECT("FECHA_"&amp;$B2319,1))), IF(L2319&lt;=INDIRECT("FECHA_"&amp;$B2319,1),"INCUMPLIDA","PROCESO"), "VERIFICAR FECHA")),"SIN VALOR AVANCE")</f>
        <v>CUMPLIDA</v>
      </c>
    </row>
    <row r="2320" spans="1:17" ht="105.75">
      <c r="A2320" s="193" t="s">
        <v>26</v>
      </c>
      <c r="B2320" s="213" t="s">
        <v>3295</v>
      </c>
      <c r="C2320" s="485"/>
      <c r="D2320" s="485"/>
      <c r="E2320" s="486" t="s">
        <v>4516</v>
      </c>
      <c r="F2320" s="486"/>
      <c r="G2320" s="174" t="s">
        <v>4517</v>
      </c>
      <c r="H2320" s="382" t="s">
        <v>4518</v>
      </c>
      <c r="I2320" s="382" t="s">
        <v>4514</v>
      </c>
      <c r="J2320" s="175">
        <v>1</v>
      </c>
      <c r="K2320" s="176">
        <v>43040</v>
      </c>
      <c r="L2320" s="176">
        <v>43069</v>
      </c>
      <c r="M2320" s="177">
        <f t="shared" si="103"/>
        <v>4.1428571428571432</v>
      </c>
      <c r="N2320" s="178">
        <v>1</v>
      </c>
      <c r="O2320" s="382" t="s">
        <v>4453</v>
      </c>
      <c r="P2320" s="178">
        <f t="shared" si="104"/>
        <v>1</v>
      </c>
      <c r="Q2320" s="179" t="str" cm="1">
        <f t="array" aca="1" ref="Q2320" ca="1">IF(ISNUMBER(P2320),IF(P2320=100%,"CUMPLIDA",IF(AND(ISNUMBER(L2320),ISNUMBER(INDIRECT("FECHA_"&amp;$B2320,1))), IF(L2320&lt;=INDIRECT("FECHA_"&amp;$B2320,1),"INCUMPLIDA","PROCESO"), "VERIFICAR FECHA")),"SIN VALOR AVANCE")</f>
        <v>CUMPLIDA</v>
      </c>
    </row>
    <row r="2321" spans="1:17" ht="105.75">
      <c r="A2321" s="193" t="s">
        <v>26</v>
      </c>
      <c r="B2321" s="213" t="s">
        <v>3295</v>
      </c>
      <c r="C2321" s="485"/>
      <c r="D2321" s="485"/>
      <c r="E2321" s="486"/>
      <c r="F2321" s="486"/>
      <c r="G2321" s="174" t="s">
        <v>4519</v>
      </c>
      <c r="H2321" s="382" t="s">
        <v>4518</v>
      </c>
      <c r="I2321" s="382" t="s">
        <v>4520</v>
      </c>
      <c r="J2321" s="175">
        <v>1</v>
      </c>
      <c r="K2321" s="176">
        <v>42979</v>
      </c>
      <c r="L2321" s="176">
        <v>43038</v>
      </c>
      <c r="M2321" s="177">
        <f t="shared" si="103"/>
        <v>8.4285714285714288</v>
      </c>
      <c r="N2321" s="178">
        <v>1</v>
      </c>
      <c r="O2321" s="382" t="s">
        <v>4453</v>
      </c>
      <c r="P2321" s="178">
        <f t="shared" si="104"/>
        <v>1</v>
      </c>
      <c r="Q2321" s="179" t="str" cm="1">
        <f t="array" aca="1" ref="Q2321" ca="1">IF(ISNUMBER(P2321),IF(P2321=100%,"CUMPLIDA",IF(AND(ISNUMBER(L2321),ISNUMBER(INDIRECT("FECHA_"&amp;$B2321,1))), IF(L2321&lt;=INDIRECT("FECHA_"&amp;$B2321,1),"INCUMPLIDA","PROCESO"), "VERIFICAR FECHA")),"SIN VALOR AVANCE")</f>
        <v>CUMPLIDA</v>
      </c>
    </row>
    <row r="2322" spans="1:17" ht="105.75" customHeight="1">
      <c r="A2322" s="193" t="s">
        <v>26</v>
      </c>
      <c r="B2322" s="213" t="s">
        <v>3295</v>
      </c>
      <c r="C2322" s="485"/>
      <c r="D2322" s="485"/>
      <c r="E2322" s="486"/>
      <c r="F2322" s="486"/>
      <c r="G2322" s="491" t="s">
        <v>4521</v>
      </c>
      <c r="H2322" s="490" t="s">
        <v>4522</v>
      </c>
      <c r="I2322" s="382" t="s">
        <v>4523</v>
      </c>
      <c r="J2322" s="175">
        <v>1</v>
      </c>
      <c r="K2322" s="176">
        <v>43021</v>
      </c>
      <c r="L2322" s="176">
        <v>43039</v>
      </c>
      <c r="M2322" s="177">
        <f t="shared" si="103"/>
        <v>2.5714285714285716</v>
      </c>
      <c r="N2322" s="178">
        <v>1</v>
      </c>
      <c r="O2322" s="382" t="s">
        <v>4453</v>
      </c>
      <c r="P2322" s="178">
        <f t="shared" si="104"/>
        <v>1</v>
      </c>
      <c r="Q2322" s="179" t="str" cm="1">
        <f t="array" aca="1" ref="Q2322" ca="1">IF(ISNUMBER(P2322),IF(P2322=100%,"CUMPLIDA",IF(AND(ISNUMBER(L2322),ISNUMBER(INDIRECT("FECHA_"&amp;$B2322,1))), IF(L2322&lt;=INDIRECT("FECHA_"&amp;$B2322,1),"INCUMPLIDA","PROCESO"), "VERIFICAR FECHA")),"SIN VALOR AVANCE")</f>
        <v>CUMPLIDA</v>
      </c>
    </row>
    <row r="2323" spans="1:17" ht="105.75">
      <c r="A2323" s="193" t="s">
        <v>26</v>
      </c>
      <c r="B2323" s="213" t="s">
        <v>3295</v>
      </c>
      <c r="C2323" s="485"/>
      <c r="D2323" s="485"/>
      <c r="E2323" s="486" t="s">
        <v>4524</v>
      </c>
      <c r="F2323" s="486"/>
      <c r="G2323" s="491"/>
      <c r="H2323" s="490"/>
      <c r="I2323" s="382" t="s">
        <v>4525</v>
      </c>
      <c r="J2323" s="175">
        <v>1</v>
      </c>
      <c r="K2323" s="176">
        <v>43040</v>
      </c>
      <c r="L2323" s="176">
        <v>43100</v>
      </c>
      <c r="M2323" s="177">
        <f t="shared" si="103"/>
        <v>8.5714285714285712</v>
      </c>
      <c r="N2323" s="178">
        <v>1</v>
      </c>
      <c r="O2323" s="382" t="s">
        <v>4526</v>
      </c>
      <c r="P2323" s="178">
        <f t="shared" si="104"/>
        <v>1</v>
      </c>
      <c r="Q2323" s="179" t="str" cm="1">
        <f t="array" aca="1" ref="Q2323" ca="1">IF(ISNUMBER(P2323),IF(P2323=100%,"CUMPLIDA",IF(AND(ISNUMBER(L2323),ISNUMBER(INDIRECT("FECHA_"&amp;$B2323,1))), IF(L2323&lt;=INDIRECT("FECHA_"&amp;$B2323,1),"INCUMPLIDA","PROCESO"), "VERIFICAR FECHA")),"SIN VALOR AVANCE")</f>
        <v>CUMPLIDA</v>
      </c>
    </row>
    <row r="2324" spans="1:17" ht="105.75">
      <c r="A2324" s="193" t="s">
        <v>26</v>
      </c>
      <c r="B2324" s="213" t="s">
        <v>3295</v>
      </c>
      <c r="C2324" s="485"/>
      <c r="D2324" s="485"/>
      <c r="E2324" s="486"/>
      <c r="F2324" s="486"/>
      <c r="G2324" s="174" t="s">
        <v>4527</v>
      </c>
      <c r="H2324" s="382" t="s">
        <v>4528</v>
      </c>
      <c r="I2324" s="382" t="s">
        <v>4529</v>
      </c>
      <c r="J2324" s="175">
        <v>1</v>
      </c>
      <c r="K2324" s="176">
        <v>43009</v>
      </c>
      <c r="L2324" s="176">
        <v>43830</v>
      </c>
      <c r="M2324" s="177">
        <f t="shared" si="103"/>
        <v>117.28571428571429</v>
      </c>
      <c r="N2324" s="178">
        <v>1</v>
      </c>
      <c r="O2324" s="382" t="s">
        <v>4526</v>
      </c>
      <c r="P2324" s="178">
        <f t="shared" si="104"/>
        <v>1</v>
      </c>
      <c r="Q2324" s="179" t="str" cm="1">
        <f t="array" aca="1" ref="Q2324" ca="1">IF(ISNUMBER(P2324),IF(P2324=100%,"CUMPLIDA",IF(AND(ISNUMBER(L2324),ISNUMBER(INDIRECT("FECHA_"&amp;$B2324,1))), IF(L2324&lt;=INDIRECT("FECHA_"&amp;$B2324,1),"INCUMPLIDA","PROCESO"), "VERIFICAR FECHA")),"SIN VALOR AVANCE")</f>
        <v>CUMPLIDA</v>
      </c>
    </row>
    <row r="2325" spans="1:17" ht="105.75">
      <c r="A2325" s="193" t="s">
        <v>26</v>
      </c>
      <c r="B2325" s="213" t="s">
        <v>3295</v>
      </c>
      <c r="C2325" s="485"/>
      <c r="D2325" s="485"/>
      <c r="E2325" s="486"/>
      <c r="F2325" s="486"/>
      <c r="G2325" s="174" t="s">
        <v>4530</v>
      </c>
      <c r="H2325" s="382" t="s">
        <v>4531</v>
      </c>
      <c r="I2325" s="382" t="s">
        <v>4532</v>
      </c>
      <c r="J2325" s="175">
        <v>1</v>
      </c>
      <c r="K2325" s="176">
        <v>44013</v>
      </c>
      <c r="L2325" s="176">
        <v>44195</v>
      </c>
      <c r="M2325" s="177">
        <f t="shared" si="103"/>
        <v>26</v>
      </c>
      <c r="N2325" s="178">
        <v>1</v>
      </c>
      <c r="O2325" s="382" t="s">
        <v>4526</v>
      </c>
      <c r="P2325" s="178">
        <f t="shared" si="104"/>
        <v>1</v>
      </c>
      <c r="Q2325" s="179" t="str" cm="1">
        <f t="array" aca="1" ref="Q2325" ca="1">IF(ISNUMBER(P2325),IF(P2325=100%,"CUMPLIDA",IF(AND(ISNUMBER(L2325),ISNUMBER(INDIRECT("FECHA_"&amp;$B2325,1))), IF(L2325&lt;=INDIRECT("FECHA_"&amp;$B2325,1),"INCUMPLIDA","PROCESO"), "VERIFICAR FECHA")),"SIN VALOR AVANCE")</f>
        <v>CUMPLIDA</v>
      </c>
    </row>
    <row r="2326" spans="1:17" ht="165.75">
      <c r="A2326" s="193" t="s">
        <v>26</v>
      </c>
      <c r="B2326" s="213" t="s">
        <v>3295</v>
      </c>
      <c r="C2326" s="485"/>
      <c r="D2326" s="485"/>
      <c r="E2326" s="486"/>
      <c r="F2326" s="486"/>
      <c r="G2326" s="174" t="s">
        <v>4533</v>
      </c>
      <c r="H2326" s="382" t="s">
        <v>162</v>
      </c>
      <c r="I2326" s="382" t="s">
        <v>106</v>
      </c>
      <c r="J2326" s="175">
        <v>1</v>
      </c>
      <c r="K2326" s="176">
        <v>45931</v>
      </c>
      <c r="L2326" s="186">
        <v>46081</v>
      </c>
      <c r="M2326" s="177">
        <f t="shared" si="103"/>
        <v>21.428571428571427</v>
      </c>
      <c r="N2326" s="178">
        <v>0</v>
      </c>
      <c r="O2326" s="382" t="s">
        <v>4534</v>
      </c>
      <c r="P2326" s="178">
        <f t="shared" si="104"/>
        <v>0</v>
      </c>
      <c r="Q2326" s="179" t="str" cm="1">
        <f t="array" aca="1" ref="Q2326" ca="1">IF(ISNUMBER(P2326),IF(P2326=100%,"CUMPLIDA",IF(AND(ISNUMBER(L2326),ISNUMBER(INDIRECT("FECHA_"&amp;$B2326,1))), IF(L2326&lt;=INDIRECT("FECHA_"&amp;$B2326,1),"INCUMPLIDA","PROCESO"), "VERIFICAR FECHA")),"SIN VALOR AVANCE")</f>
        <v>PROCESO</v>
      </c>
    </row>
    <row r="2327" spans="1:17" ht="165.75">
      <c r="A2327" s="193" t="s">
        <v>26</v>
      </c>
      <c r="B2327" s="213" t="s">
        <v>3295</v>
      </c>
      <c r="C2327" s="485"/>
      <c r="D2327" s="485"/>
      <c r="E2327" s="486"/>
      <c r="F2327" s="486"/>
      <c r="G2327" s="174" t="s">
        <v>3764</v>
      </c>
      <c r="H2327" s="382" t="s">
        <v>4535</v>
      </c>
      <c r="I2327" s="382" t="s">
        <v>375</v>
      </c>
      <c r="J2327" s="175">
        <v>1</v>
      </c>
      <c r="K2327" s="176">
        <v>45992</v>
      </c>
      <c r="L2327" s="186">
        <v>46265</v>
      </c>
      <c r="M2327" s="177">
        <f t="shared" si="103"/>
        <v>39</v>
      </c>
      <c r="N2327" s="178">
        <v>0</v>
      </c>
      <c r="O2327" s="382" t="s">
        <v>4534</v>
      </c>
      <c r="P2327" s="178">
        <f t="shared" si="104"/>
        <v>0</v>
      </c>
      <c r="Q2327" s="179" t="str" cm="1">
        <f t="array" aca="1" ref="Q2327" ca="1">IF(ISNUMBER(P2327),IF(P2327=100%,"CUMPLIDA",IF(AND(ISNUMBER(L2327),ISNUMBER(INDIRECT("FECHA_"&amp;$B2327,1))), IF(L2327&lt;=INDIRECT("FECHA_"&amp;$B2327,1),"INCUMPLIDA","PROCESO"), "VERIFICAR FECHA")),"SIN VALOR AVANCE")</f>
        <v>PROCESO</v>
      </c>
    </row>
    <row r="2328" spans="1:17" ht="165.75">
      <c r="A2328" s="193" t="s">
        <v>26</v>
      </c>
      <c r="B2328" s="213" t="s">
        <v>3295</v>
      </c>
      <c r="C2328" s="485"/>
      <c r="D2328" s="485"/>
      <c r="E2328" s="486"/>
      <c r="F2328" s="486"/>
      <c r="G2328" s="174" t="s">
        <v>4536</v>
      </c>
      <c r="H2328" s="382" t="s">
        <v>170</v>
      </c>
      <c r="I2328" s="382" t="s">
        <v>171</v>
      </c>
      <c r="J2328" s="175">
        <v>5</v>
      </c>
      <c r="K2328" s="176">
        <v>46113</v>
      </c>
      <c r="L2328" s="186">
        <v>46568</v>
      </c>
      <c r="M2328" s="177">
        <f t="shared" si="103"/>
        <v>65</v>
      </c>
      <c r="N2328" s="178">
        <v>0</v>
      </c>
      <c r="O2328" s="382" t="s">
        <v>4534</v>
      </c>
      <c r="P2328" s="178">
        <f t="shared" si="104"/>
        <v>0</v>
      </c>
      <c r="Q2328" s="179" t="str" cm="1">
        <f t="array" aca="1" ref="Q2328" ca="1">IF(ISNUMBER(P2328),IF(P2328=100%,"CUMPLIDA",IF(AND(ISNUMBER(L2328),ISNUMBER(INDIRECT("FECHA_"&amp;$B2328,1))), IF(L2328&lt;=INDIRECT("FECHA_"&amp;$B2328,1),"INCUMPLIDA","PROCESO"), "VERIFICAR FECHA")),"SIN VALOR AVANCE")</f>
        <v>PROCESO</v>
      </c>
    </row>
    <row r="2329" spans="1:17" ht="180">
      <c r="A2329" s="193" t="s">
        <v>26</v>
      </c>
      <c r="B2329" s="213" t="s">
        <v>3295</v>
      </c>
      <c r="C2329" s="485"/>
      <c r="D2329" s="485"/>
      <c r="E2329" s="486"/>
      <c r="F2329" s="486"/>
      <c r="G2329" s="174" t="s">
        <v>4537</v>
      </c>
      <c r="H2329" s="382" t="s">
        <v>1832</v>
      </c>
      <c r="I2329" s="382" t="s">
        <v>379</v>
      </c>
      <c r="J2329" s="175">
        <v>3</v>
      </c>
      <c r="K2329" s="176">
        <v>46296</v>
      </c>
      <c r="L2329" s="186">
        <v>46783</v>
      </c>
      <c r="M2329" s="177">
        <f t="shared" si="103"/>
        <v>69.571428571428569</v>
      </c>
      <c r="N2329" s="178">
        <v>0</v>
      </c>
      <c r="O2329" s="382" t="s">
        <v>4534</v>
      </c>
      <c r="P2329" s="178">
        <f t="shared" si="104"/>
        <v>0</v>
      </c>
      <c r="Q2329" s="179" t="str" cm="1">
        <f t="array" aca="1" ref="Q2329" ca="1">IF(ISNUMBER(P2329),IF(P2329=100%,"CUMPLIDA",IF(AND(ISNUMBER(L2329),ISNUMBER(INDIRECT("FECHA_"&amp;$B2329,1))), IF(L2329&lt;=INDIRECT("FECHA_"&amp;$B2329,1),"INCUMPLIDA","PROCESO"), "VERIFICAR FECHA")),"SIN VALOR AVANCE")</f>
        <v>PROCESO</v>
      </c>
    </row>
    <row r="2330" spans="1:17" ht="165.75">
      <c r="A2330" s="193" t="s">
        <v>26</v>
      </c>
      <c r="B2330" s="213" t="s">
        <v>3295</v>
      </c>
      <c r="C2330" s="485"/>
      <c r="D2330" s="485"/>
      <c r="E2330" s="486" t="s">
        <v>4538</v>
      </c>
      <c r="F2330" s="486"/>
      <c r="G2330" s="174" t="s">
        <v>4539</v>
      </c>
      <c r="H2330" s="382" t="s">
        <v>4540</v>
      </c>
      <c r="I2330" s="382" t="s">
        <v>4541</v>
      </c>
      <c r="J2330" s="175">
        <v>40</v>
      </c>
      <c r="K2330" s="176">
        <v>45047</v>
      </c>
      <c r="L2330" s="176">
        <v>45199</v>
      </c>
      <c r="M2330" s="177">
        <f t="shared" si="103"/>
        <v>21.714285714285715</v>
      </c>
      <c r="N2330" s="178">
        <v>1</v>
      </c>
      <c r="O2330" s="382" t="s">
        <v>4534</v>
      </c>
      <c r="P2330" s="178">
        <f t="shared" si="104"/>
        <v>1</v>
      </c>
      <c r="Q2330" s="179" t="str" cm="1">
        <f t="array" aca="1" ref="Q2330" ca="1">IF(ISNUMBER(P2330),IF(P2330=100%,"CUMPLIDA",IF(AND(ISNUMBER(L2330),ISNUMBER(INDIRECT("FECHA_"&amp;$B2330,1))), IF(L2330&lt;=INDIRECT("FECHA_"&amp;$B2330,1),"INCUMPLIDA","PROCESO"), "VERIFICAR FECHA")),"SIN VALOR AVANCE")</f>
        <v>CUMPLIDA</v>
      </c>
    </row>
    <row r="2331" spans="1:17" ht="210.75">
      <c r="A2331" s="193" t="s">
        <v>26</v>
      </c>
      <c r="B2331" s="213" t="s">
        <v>3295</v>
      </c>
      <c r="C2331" s="485"/>
      <c r="D2331" s="485"/>
      <c r="E2331" s="486"/>
      <c r="F2331" s="486"/>
      <c r="G2331" s="174" t="s">
        <v>4542</v>
      </c>
      <c r="H2331" s="382" t="s">
        <v>4540</v>
      </c>
      <c r="I2331" s="382" t="s">
        <v>4541</v>
      </c>
      <c r="J2331" s="175">
        <v>40</v>
      </c>
      <c r="K2331" s="176">
        <v>45047</v>
      </c>
      <c r="L2331" s="176">
        <v>45199</v>
      </c>
      <c r="M2331" s="177">
        <f t="shared" si="103"/>
        <v>21.714285714285715</v>
      </c>
      <c r="N2331" s="178">
        <v>1</v>
      </c>
      <c r="O2331" s="382" t="s">
        <v>4543</v>
      </c>
      <c r="P2331" s="178">
        <f t="shared" si="104"/>
        <v>1</v>
      </c>
      <c r="Q2331" s="179" t="str" cm="1">
        <f t="array" aca="1" ref="Q2331" ca="1">IF(ISNUMBER(P2331),IF(P2331=100%,"CUMPLIDA",IF(AND(ISNUMBER(L2331),ISNUMBER(INDIRECT("FECHA_"&amp;$B2331,1))), IF(L2331&lt;=INDIRECT("FECHA_"&amp;$B2331,1),"INCUMPLIDA","PROCESO"), "VERIFICAR FECHA")),"SIN VALOR AVANCE")</f>
        <v>CUMPLIDA</v>
      </c>
    </row>
    <row r="2332" spans="1:17" ht="210.75">
      <c r="A2332" s="193" t="s">
        <v>26</v>
      </c>
      <c r="B2332" s="213" t="s">
        <v>3295</v>
      </c>
      <c r="C2332" s="485"/>
      <c r="D2332" s="485"/>
      <c r="E2332" s="486" t="s">
        <v>4544</v>
      </c>
      <c r="F2332" s="486"/>
      <c r="G2332" s="174" t="s">
        <v>4545</v>
      </c>
      <c r="H2332" s="382" t="s">
        <v>4540</v>
      </c>
      <c r="I2332" s="382" t="s">
        <v>4546</v>
      </c>
      <c r="J2332" s="175">
        <v>1</v>
      </c>
      <c r="K2332" s="176">
        <v>45047</v>
      </c>
      <c r="L2332" s="176">
        <v>45199</v>
      </c>
      <c r="M2332" s="177">
        <f t="shared" si="103"/>
        <v>21.714285714285715</v>
      </c>
      <c r="N2332" s="178">
        <v>1</v>
      </c>
      <c r="O2332" s="382" t="s">
        <v>4543</v>
      </c>
      <c r="P2332" s="178">
        <f t="shared" si="104"/>
        <v>1</v>
      </c>
      <c r="Q2332" s="179" t="str" cm="1">
        <f t="array" aca="1" ref="Q2332" ca="1">IF(ISNUMBER(P2332),IF(P2332=100%,"CUMPLIDA",IF(AND(ISNUMBER(L2332),ISNUMBER(INDIRECT("FECHA_"&amp;$B2332,1))), IF(L2332&lt;=INDIRECT("FECHA_"&amp;$B2332,1),"INCUMPLIDA","PROCESO"), "VERIFICAR FECHA")),"SIN VALOR AVANCE")</f>
        <v>CUMPLIDA</v>
      </c>
    </row>
    <row r="2333" spans="1:17" ht="120.75">
      <c r="A2333" s="193" t="s">
        <v>26</v>
      </c>
      <c r="B2333" s="213" t="s">
        <v>3295</v>
      </c>
      <c r="C2333" s="485"/>
      <c r="D2333" s="485"/>
      <c r="E2333" s="486"/>
      <c r="F2333" s="486"/>
      <c r="G2333" s="174" t="s">
        <v>4547</v>
      </c>
      <c r="H2333" s="382" t="s">
        <v>4548</v>
      </c>
      <c r="I2333" s="382" t="s">
        <v>4549</v>
      </c>
      <c r="J2333" s="175">
        <v>3</v>
      </c>
      <c r="K2333" s="176">
        <v>43009</v>
      </c>
      <c r="L2333" s="176">
        <v>43374</v>
      </c>
      <c r="M2333" s="177">
        <f t="shared" si="103"/>
        <v>52.142857142857146</v>
      </c>
      <c r="N2333" s="178">
        <v>1</v>
      </c>
      <c r="O2333" s="382" t="s">
        <v>4550</v>
      </c>
      <c r="P2333" s="178">
        <f t="shared" si="104"/>
        <v>1</v>
      </c>
      <c r="Q2333" s="179" t="str" cm="1">
        <f t="array" aca="1" ref="Q2333" ca="1">IF(ISNUMBER(P2333),IF(P2333=100%,"CUMPLIDA",IF(AND(ISNUMBER(L2333),ISNUMBER(INDIRECT("FECHA_"&amp;$B2333,1))), IF(L2333&lt;=INDIRECT("FECHA_"&amp;$B2333,1),"INCUMPLIDA","PROCESO"), "VERIFICAR FECHA")),"SIN VALOR AVANCE")</f>
        <v>CUMPLIDA</v>
      </c>
    </row>
    <row r="2334" spans="1:17" ht="105.75">
      <c r="A2334" s="193" t="s">
        <v>26</v>
      </c>
      <c r="B2334" s="213" t="s">
        <v>3295</v>
      </c>
      <c r="C2334" s="485"/>
      <c r="D2334" s="485"/>
      <c r="E2334" s="486"/>
      <c r="F2334" s="486"/>
      <c r="G2334" s="174" t="s">
        <v>4551</v>
      </c>
      <c r="H2334" s="382" t="s">
        <v>4552</v>
      </c>
      <c r="I2334" s="386" t="s">
        <v>4553</v>
      </c>
      <c r="J2334" s="175">
        <v>1</v>
      </c>
      <c r="K2334" s="176">
        <v>42948</v>
      </c>
      <c r="L2334" s="176">
        <v>43100</v>
      </c>
      <c r="M2334" s="177">
        <f t="shared" si="103"/>
        <v>21.714285714285715</v>
      </c>
      <c r="N2334" s="178">
        <v>1</v>
      </c>
      <c r="O2334" s="382" t="s">
        <v>4554</v>
      </c>
      <c r="P2334" s="178">
        <f t="shared" si="104"/>
        <v>1</v>
      </c>
      <c r="Q2334" s="179" t="str" cm="1">
        <f t="array" aca="1" ref="Q2334" ca="1">IF(ISNUMBER(P2334),IF(P2334=100%,"CUMPLIDA",IF(AND(ISNUMBER(L2334),ISNUMBER(INDIRECT("FECHA_"&amp;$B2334,1))), IF(L2334&lt;=INDIRECT("FECHA_"&amp;$B2334,1),"INCUMPLIDA","PROCESO"), "VERIFICAR FECHA")),"SIN VALOR AVANCE")</f>
        <v>CUMPLIDA</v>
      </c>
    </row>
    <row r="2335" spans="1:17" ht="90.75">
      <c r="A2335" s="193" t="s">
        <v>26</v>
      </c>
      <c r="B2335" s="213" t="s">
        <v>3295</v>
      </c>
      <c r="C2335" s="485"/>
      <c r="D2335" s="485"/>
      <c r="E2335" s="486"/>
      <c r="F2335" s="486"/>
      <c r="G2335" s="174" t="s">
        <v>4555</v>
      </c>
      <c r="H2335" s="382" t="s">
        <v>4556</v>
      </c>
      <c r="I2335" s="386" t="s">
        <v>588</v>
      </c>
      <c r="J2335" s="175">
        <v>1</v>
      </c>
      <c r="K2335" s="176">
        <v>42979</v>
      </c>
      <c r="L2335" s="176">
        <v>43344</v>
      </c>
      <c r="M2335" s="177">
        <f t="shared" si="103"/>
        <v>52.142857142857146</v>
      </c>
      <c r="N2335" s="178">
        <v>1</v>
      </c>
      <c r="O2335" s="382" t="s">
        <v>4557</v>
      </c>
      <c r="P2335" s="178">
        <f t="shared" si="104"/>
        <v>1</v>
      </c>
      <c r="Q2335" s="179" t="str" cm="1">
        <f t="array" aca="1" ref="Q2335" ca="1">IF(ISNUMBER(P2335),IF(P2335=100%,"CUMPLIDA",IF(AND(ISNUMBER(L2335),ISNUMBER(INDIRECT("FECHA_"&amp;$B2335,1))), IF(L2335&lt;=INDIRECT("FECHA_"&amp;$B2335,1),"INCUMPLIDA","PROCESO"), "VERIFICAR FECHA")),"SIN VALOR AVANCE")</f>
        <v>CUMPLIDA</v>
      </c>
    </row>
    <row r="2336" spans="1:17" ht="90.75">
      <c r="A2336" s="193" t="s">
        <v>26</v>
      </c>
      <c r="B2336" s="213" t="s">
        <v>3295</v>
      </c>
      <c r="C2336" s="485"/>
      <c r="D2336" s="485"/>
      <c r="E2336" s="486"/>
      <c r="F2336" s="486"/>
      <c r="G2336" s="174" t="s">
        <v>4558</v>
      </c>
      <c r="H2336" s="382" t="s">
        <v>4559</v>
      </c>
      <c r="I2336" s="386" t="s">
        <v>4560</v>
      </c>
      <c r="J2336" s="178">
        <v>1</v>
      </c>
      <c r="K2336" s="176">
        <v>43101</v>
      </c>
      <c r="L2336" s="176">
        <v>43465</v>
      </c>
      <c r="M2336" s="177">
        <f t="shared" si="103"/>
        <v>52</v>
      </c>
      <c r="N2336" s="178">
        <v>1</v>
      </c>
      <c r="O2336" s="382" t="s">
        <v>4561</v>
      </c>
      <c r="P2336" s="178">
        <f t="shared" si="104"/>
        <v>1</v>
      </c>
      <c r="Q2336" s="179" t="str" cm="1">
        <f t="array" aca="1" ref="Q2336" ca="1">IF(ISNUMBER(P2336),IF(P2336=100%,"CUMPLIDA",IF(AND(ISNUMBER(L2336),ISNUMBER(INDIRECT("FECHA_"&amp;$B2336,1))), IF(L2336&lt;=INDIRECT("FECHA_"&amp;$B2336,1),"INCUMPLIDA","PROCESO"), "VERIFICAR FECHA")),"SIN VALOR AVANCE")</f>
        <v>CUMPLIDA</v>
      </c>
    </row>
    <row r="2337" spans="1:17" ht="90.75">
      <c r="A2337" s="193" t="s">
        <v>26</v>
      </c>
      <c r="B2337" s="213" t="s">
        <v>3295</v>
      </c>
      <c r="C2337" s="485"/>
      <c r="D2337" s="485"/>
      <c r="E2337" s="486"/>
      <c r="F2337" s="486"/>
      <c r="G2337" s="174" t="s">
        <v>4562</v>
      </c>
      <c r="H2337" s="382" t="s">
        <v>4563</v>
      </c>
      <c r="I2337" s="386" t="s">
        <v>4564</v>
      </c>
      <c r="J2337" s="175">
        <v>6</v>
      </c>
      <c r="K2337" s="176">
        <v>43009</v>
      </c>
      <c r="L2337" s="176">
        <v>43374</v>
      </c>
      <c r="M2337" s="177">
        <f t="shared" si="103"/>
        <v>52.142857142857146</v>
      </c>
      <c r="N2337" s="178">
        <v>1</v>
      </c>
      <c r="O2337" s="382" t="s">
        <v>4565</v>
      </c>
      <c r="P2337" s="178">
        <f t="shared" si="104"/>
        <v>1</v>
      </c>
      <c r="Q2337" s="179" t="str" cm="1">
        <f t="array" aca="1" ref="Q2337" ca="1">IF(ISNUMBER(P2337),IF(P2337=100%,"CUMPLIDA",IF(AND(ISNUMBER(L2337),ISNUMBER(INDIRECT("FECHA_"&amp;$B2337,1))), IF(L2337&lt;=INDIRECT("FECHA_"&amp;$B2337,1),"INCUMPLIDA","PROCESO"), "VERIFICAR FECHA")),"SIN VALOR AVANCE")</f>
        <v>CUMPLIDA</v>
      </c>
    </row>
    <row r="2338" spans="1:17" ht="120">
      <c r="A2338" s="193" t="s">
        <v>26</v>
      </c>
      <c r="B2338" s="213" t="s">
        <v>3295</v>
      </c>
      <c r="C2338" s="485"/>
      <c r="D2338" s="485"/>
      <c r="E2338" s="486"/>
      <c r="F2338" s="486"/>
      <c r="G2338" s="174" t="s">
        <v>4566</v>
      </c>
      <c r="H2338" s="382" t="s">
        <v>4518</v>
      </c>
      <c r="I2338" s="386" t="s">
        <v>4567</v>
      </c>
      <c r="J2338" s="178">
        <v>1</v>
      </c>
      <c r="K2338" s="176">
        <v>43344</v>
      </c>
      <c r="L2338" s="176">
        <v>43830</v>
      </c>
      <c r="M2338" s="177">
        <f t="shared" si="103"/>
        <v>69.428571428571431</v>
      </c>
      <c r="N2338" s="178">
        <v>1</v>
      </c>
      <c r="O2338" s="382" t="s">
        <v>4453</v>
      </c>
      <c r="P2338" s="178">
        <f t="shared" si="104"/>
        <v>1</v>
      </c>
      <c r="Q2338" s="179" t="str" cm="1">
        <f t="array" aca="1" ref="Q2338" ca="1">IF(ISNUMBER(P2338),IF(P2338=100%,"CUMPLIDA",IF(AND(ISNUMBER(L2338),ISNUMBER(INDIRECT("FECHA_"&amp;$B2338,1))), IF(L2338&lt;=INDIRECT("FECHA_"&amp;$B2338,1),"INCUMPLIDA","PROCESO"), "VERIFICAR FECHA")),"SIN VALOR AVANCE")</f>
        <v>CUMPLIDA</v>
      </c>
    </row>
    <row r="2339" spans="1:17" ht="105.75" customHeight="1">
      <c r="A2339" s="193" t="s">
        <v>26</v>
      </c>
      <c r="B2339" s="213" t="s">
        <v>3295</v>
      </c>
      <c r="C2339" s="485" t="s">
        <v>4568</v>
      </c>
      <c r="D2339" s="485" t="s">
        <v>4569</v>
      </c>
      <c r="E2339" s="486" t="s">
        <v>4570</v>
      </c>
      <c r="F2339" s="486" t="s">
        <v>4571</v>
      </c>
      <c r="G2339" s="174" t="s">
        <v>4572</v>
      </c>
      <c r="H2339" s="382" t="s">
        <v>4573</v>
      </c>
      <c r="I2339" s="382" t="s">
        <v>4574</v>
      </c>
      <c r="J2339" s="187">
        <v>6432363831</v>
      </c>
      <c r="K2339" s="176">
        <v>43040</v>
      </c>
      <c r="L2339" s="176">
        <v>44316</v>
      </c>
      <c r="M2339" s="177">
        <f t="shared" si="103"/>
        <v>182.28571428571428</v>
      </c>
      <c r="N2339" s="178">
        <v>1</v>
      </c>
      <c r="O2339" s="382" t="s">
        <v>4575</v>
      </c>
      <c r="P2339" s="178">
        <f t="shared" si="104"/>
        <v>1</v>
      </c>
      <c r="Q2339" s="179" t="str" cm="1">
        <f t="array" aca="1" ref="Q2339" ca="1">IF(ISNUMBER(P2339),IF(P2339=100%,"CUMPLIDA",IF(AND(ISNUMBER(L2339),ISNUMBER(INDIRECT("FECHA_"&amp;$B2339,1))), IF(L2339&lt;=INDIRECT("FECHA_"&amp;$B2339,1),"INCUMPLIDA","PROCESO"), "VERIFICAR FECHA")),"SIN VALOR AVANCE")</f>
        <v>CUMPLIDA</v>
      </c>
    </row>
    <row r="2340" spans="1:17" ht="120.75">
      <c r="A2340" s="193" t="s">
        <v>26</v>
      </c>
      <c r="B2340" s="213" t="s">
        <v>3295</v>
      </c>
      <c r="C2340" s="485"/>
      <c r="D2340" s="485"/>
      <c r="E2340" s="486"/>
      <c r="F2340" s="486"/>
      <c r="G2340" s="174" t="s">
        <v>4576</v>
      </c>
      <c r="H2340" s="382" t="s">
        <v>4573</v>
      </c>
      <c r="I2340" s="382" t="s">
        <v>4574</v>
      </c>
      <c r="J2340" s="187">
        <v>43631471</v>
      </c>
      <c r="K2340" s="176">
        <v>43040</v>
      </c>
      <c r="L2340" s="176">
        <v>43434</v>
      </c>
      <c r="M2340" s="177">
        <f t="shared" si="103"/>
        <v>56.285714285714285</v>
      </c>
      <c r="N2340" s="178">
        <v>1</v>
      </c>
      <c r="O2340" s="382" t="s">
        <v>4577</v>
      </c>
      <c r="P2340" s="178">
        <f t="shared" si="104"/>
        <v>1</v>
      </c>
      <c r="Q2340" s="179" t="str" cm="1">
        <f t="array" aca="1" ref="Q2340" ca="1">IF(ISNUMBER(P2340),IF(P2340=100%,"CUMPLIDA",IF(AND(ISNUMBER(L2340),ISNUMBER(INDIRECT("FECHA_"&amp;$B2340,1))), IF(L2340&lt;=INDIRECT("FECHA_"&amp;$B2340,1),"INCUMPLIDA","PROCESO"), "VERIFICAR FECHA")),"SIN VALOR AVANCE")</f>
        <v>CUMPLIDA</v>
      </c>
    </row>
    <row r="2341" spans="1:17" ht="120.75">
      <c r="A2341" s="193" t="s">
        <v>26</v>
      </c>
      <c r="B2341" s="213" t="s">
        <v>3295</v>
      </c>
      <c r="C2341" s="485"/>
      <c r="D2341" s="485"/>
      <c r="E2341" s="486"/>
      <c r="F2341" s="486"/>
      <c r="G2341" s="174" t="s">
        <v>4578</v>
      </c>
      <c r="H2341" s="382" t="s">
        <v>4573</v>
      </c>
      <c r="I2341" s="382" t="s">
        <v>4574</v>
      </c>
      <c r="J2341" s="187">
        <v>11623780528.950001</v>
      </c>
      <c r="K2341" s="176">
        <v>43040</v>
      </c>
      <c r="L2341" s="176">
        <v>45657</v>
      </c>
      <c r="M2341" s="177">
        <f t="shared" si="103"/>
        <v>373.85714285714283</v>
      </c>
      <c r="N2341" s="178">
        <v>1</v>
      </c>
      <c r="O2341" s="382" t="s">
        <v>4579</v>
      </c>
      <c r="P2341" s="178">
        <f t="shared" si="104"/>
        <v>1</v>
      </c>
      <c r="Q2341" s="179" t="str" cm="1">
        <f t="array" aca="1" ref="Q2341" ca="1">IF(ISNUMBER(P2341),IF(P2341=100%,"CUMPLIDA",IF(AND(ISNUMBER(L2341),ISNUMBER(INDIRECT("FECHA_"&amp;$B2341,1))), IF(L2341&lt;=INDIRECT("FECHA_"&amp;$B2341,1),"INCUMPLIDA","PROCESO"), "VERIFICAR FECHA")),"SIN VALOR AVANCE")</f>
        <v>CUMPLIDA</v>
      </c>
    </row>
    <row r="2342" spans="1:17" ht="105.75">
      <c r="A2342" s="193" t="s">
        <v>26</v>
      </c>
      <c r="B2342" s="213" t="s">
        <v>3295</v>
      </c>
      <c r="C2342" s="485"/>
      <c r="D2342" s="485"/>
      <c r="E2342" s="486"/>
      <c r="F2342" s="486"/>
      <c r="G2342" s="174" t="s">
        <v>4580</v>
      </c>
      <c r="H2342" s="382" t="s">
        <v>4573</v>
      </c>
      <c r="I2342" s="382" t="s">
        <v>4574</v>
      </c>
      <c r="J2342" s="187">
        <v>1251159219</v>
      </c>
      <c r="K2342" s="176">
        <v>43040</v>
      </c>
      <c r="L2342" s="176">
        <v>45777</v>
      </c>
      <c r="M2342" s="177">
        <f t="shared" si="103"/>
        <v>391</v>
      </c>
      <c r="N2342" s="178">
        <v>1</v>
      </c>
      <c r="O2342" s="382" t="s">
        <v>4581</v>
      </c>
      <c r="P2342" s="178">
        <f t="shared" si="104"/>
        <v>1</v>
      </c>
      <c r="Q2342" s="179" t="str" cm="1">
        <f t="array" aca="1" ref="Q2342" ca="1">IF(ISNUMBER(P2342),IF(P2342=100%,"CUMPLIDA",IF(AND(ISNUMBER(L2342),ISNUMBER(INDIRECT("FECHA_"&amp;$B2342,1))), IF(L2342&lt;=INDIRECT("FECHA_"&amp;$B2342,1),"INCUMPLIDA","PROCESO"), "VERIFICAR FECHA")),"SIN VALOR AVANCE")</f>
        <v>CUMPLIDA</v>
      </c>
    </row>
    <row r="2343" spans="1:17" ht="105.75">
      <c r="A2343" s="193" t="s">
        <v>26</v>
      </c>
      <c r="B2343" s="213" t="s">
        <v>3295</v>
      </c>
      <c r="C2343" s="485"/>
      <c r="D2343" s="485"/>
      <c r="E2343" s="486"/>
      <c r="F2343" s="486"/>
      <c r="G2343" s="174" t="s">
        <v>4582</v>
      </c>
      <c r="H2343" s="382" t="s">
        <v>4583</v>
      </c>
      <c r="I2343" s="382" t="s">
        <v>4584</v>
      </c>
      <c r="J2343" s="175">
        <v>42</v>
      </c>
      <c r="K2343" s="176">
        <v>42948</v>
      </c>
      <c r="L2343" s="176">
        <v>43100</v>
      </c>
      <c r="M2343" s="177">
        <f t="shared" si="103"/>
        <v>21.714285714285715</v>
      </c>
      <c r="N2343" s="178">
        <v>1</v>
      </c>
      <c r="O2343" s="382" t="s">
        <v>4453</v>
      </c>
      <c r="P2343" s="178">
        <f t="shared" si="104"/>
        <v>1</v>
      </c>
      <c r="Q2343" s="179" t="str" cm="1">
        <f t="array" aca="1" ref="Q2343" ca="1">IF(ISNUMBER(P2343),IF(P2343=100%,"CUMPLIDA",IF(AND(ISNUMBER(L2343),ISNUMBER(INDIRECT("FECHA_"&amp;$B2343,1))), IF(L2343&lt;=INDIRECT("FECHA_"&amp;$B2343,1),"INCUMPLIDA","PROCESO"), "VERIFICAR FECHA")),"SIN VALOR AVANCE")</f>
        <v>CUMPLIDA</v>
      </c>
    </row>
    <row r="2344" spans="1:17" ht="105.75">
      <c r="A2344" s="193" t="s">
        <v>26</v>
      </c>
      <c r="B2344" s="213" t="s">
        <v>3295</v>
      </c>
      <c r="C2344" s="485"/>
      <c r="D2344" s="485"/>
      <c r="E2344" s="486"/>
      <c r="F2344" s="486"/>
      <c r="G2344" s="174" t="s">
        <v>4585</v>
      </c>
      <c r="H2344" s="382" t="s">
        <v>4586</v>
      </c>
      <c r="I2344" s="382" t="s">
        <v>109</v>
      </c>
      <c r="J2344" s="175">
        <v>42</v>
      </c>
      <c r="K2344" s="176">
        <v>42948</v>
      </c>
      <c r="L2344" s="176">
        <v>43281</v>
      </c>
      <c r="M2344" s="177">
        <f t="shared" si="103"/>
        <v>47.571428571428569</v>
      </c>
      <c r="N2344" s="178">
        <v>1</v>
      </c>
      <c r="O2344" s="382" t="s">
        <v>4453</v>
      </c>
      <c r="P2344" s="178">
        <f t="shared" si="104"/>
        <v>1</v>
      </c>
      <c r="Q2344" s="179" t="str" cm="1">
        <f t="array" aca="1" ref="Q2344" ca="1">IF(ISNUMBER(P2344),IF(P2344=100%,"CUMPLIDA",IF(AND(ISNUMBER(L2344),ISNUMBER(INDIRECT("FECHA_"&amp;$B2344,1))), IF(L2344&lt;=INDIRECT("FECHA_"&amp;$B2344,1),"INCUMPLIDA","PROCESO"), "VERIFICAR FECHA")),"SIN VALOR AVANCE")</f>
        <v>CUMPLIDA</v>
      </c>
    </row>
    <row r="2345" spans="1:17" ht="90.75">
      <c r="A2345" s="193" t="s">
        <v>26</v>
      </c>
      <c r="B2345" s="213" t="s">
        <v>3295</v>
      </c>
      <c r="C2345" s="485"/>
      <c r="D2345" s="485"/>
      <c r="E2345" s="486"/>
      <c r="F2345" s="486"/>
      <c r="G2345" s="174" t="s">
        <v>4587</v>
      </c>
      <c r="H2345" s="382" t="s">
        <v>4588</v>
      </c>
      <c r="I2345" s="382" t="s">
        <v>4589</v>
      </c>
      <c r="J2345" s="178">
        <v>1</v>
      </c>
      <c r="K2345" s="176">
        <v>43101</v>
      </c>
      <c r="L2345" s="176">
        <v>43465</v>
      </c>
      <c r="M2345" s="177">
        <f t="shared" si="103"/>
        <v>52</v>
      </c>
      <c r="N2345" s="178">
        <v>1</v>
      </c>
      <c r="O2345" s="382" t="s">
        <v>4590</v>
      </c>
      <c r="P2345" s="178">
        <f t="shared" si="104"/>
        <v>1</v>
      </c>
      <c r="Q2345" s="179" t="str" cm="1">
        <f t="array" aca="1" ref="Q2345" ca="1">IF(ISNUMBER(P2345),IF(P2345=100%,"CUMPLIDA",IF(AND(ISNUMBER(L2345),ISNUMBER(INDIRECT("FECHA_"&amp;$B2345,1))), IF(L2345&lt;=INDIRECT("FECHA_"&amp;$B2345,1),"INCUMPLIDA","PROCESO"), "VERIFICAR FECHA")),"SIN VALOR AVANCE")</f>
        <v>CUMPLIDA</v>
      </c>
    </row>
    <row r="2346" spans="1:17" ht="90.75" customHeight="1">
      <c r="A2346" s="193" t="s">
        <v>26</v>
      </c>
      <c r="B2346" s="213" t="s">
        <v>3295</v>
      </c>
      <c r="C2346" s="485" t="s">
        <v>4591</v>
      </c>
      <c r="D2346" s="485" t="s">
        <v>3297</v>
      </c>
      <c r="E2346" s="486" t="s">
        <v>4592</v>
      </c>
      <c r="F2346" s="486" t="s">
        <v>4593</v>
      </c>
      <c r="G2346" s="174" t="s">
        <v>4594</v>
      </c>
      <c r="H2346" s="382" t="s">
        <v>4595</v>
      </c>
      <c r="I2346" s="382" t="s">
        <v>4596</v>
      </c>
      <c r="J2346" s="175">
        <v>1</v>
      </c>
      <c r="K2346" s="176">
        <v>44454</v>
      </c>
      <c r="L2346" s="176">
        <v>44561</v>
      </c>
      <c r="M2346" s="177">
        <f t="shared" si="103"/>
        <v>15.285714285714286</v>
      </c>
      <c r="N2346" s="178">
        <v>1</v>
      </c>
      <c r="O2346" s="382" t="s">
        <v>4597</v>
      </c>
      <c r="P2346" s="178">
        <f t="shared" si="104"/>
        <v>1</v>
      </c>
      <c r="Q2346" s="179" t="str" cm="1">
        <f t="array" aca="1" ref="Q2346" ca="1">IF(ISNUMBER(P2346),IF(P2346=100%,"CUMPLIDA",IF(AND(ISNUMBER(L2346),ISNUMBER(INDIRECT("FECHA_"&amp;$B2346,1))), IF(L2346&lt;=INDIRECT("FECHA_"&amp;$B2346,1),"INCUMPLIDA","PROCESO"), "VERIFICAR FECHA")),"SIN VALOR AVANCE")</f>
        <v>CUMPLIDA</v>
      </c>
    </row>
    <row r="2347" spans="1:17" ht="150">
      <c r="A2347" s="193" t="s">
        <v>26</v>
      </c>
      <c r="B2347" s="213" t="s">
        <v>3295</v>
      </c>
      <c r="C2347" s="485"/>
      <c r="D2347" s="485"/>
      <c r="E2347" s="486"/>
      <c r="F2347" s="486"/>
      <c r="G2347" s="174" t="s">
        <v>4598</v>
      </c>
      <c r="H2347" s="382" t="s">
        <v>4599</v>
      </c>
      <c r="I2347" s="382" t="s">
        <v>4600</v>
      </c>
      <c r="J2347" s="175">
        <v>3</v>
      </c>
      <c r="K2347" s="176">
        <v>44470</v>
      </c>
      <c r="L2347" s="176">
        <v>44865</v>
      </c>
      <c r="M2347" s="177">
        <f t="shared" si="103"/>
        <v>56.428571428571431</v>
      </c>
      <c r="N2347" s="178">
        <v>1</v>
      </c>
      <c r="O2347" s="382" t="s">
        <v>4597</v>
      </c>
      <c r="P2347" s="178">
        <f t="shared" si="104"/>
        <v>1</v>
      </c>
      <c r="Q2347" s="179" t="str" cm="1">
        <f t="array" aca="1" ref="Q2347" ca="1">IF(ISNUMBER(P2347),IF(P2347=100%,"CUMPLIDA",IF(AND(ISNUMBER(L2347),ISNUMBER(INDIRECT("FECHA_"&amp;$B2347,1))), IF(L2347&lt;=INDIRECT("FECHA_"&amp;$B2347,1),"INCUMPLIDA","PROCESO"), "VERIFICAR FECHA")),"SIN VALOR AVANCE")</f>
        <v>CUMPLIDA</v>
      </c>
    </row>
    <row r="2348" spans="1:17" ht="90.75">
      <c r="A2348" s="193" t="s">
        <v>26</v>
      </c>
      <c r="B2348" s="213" t="s">
        <v>3295</v>
      </c>
      <c r="C2348" s="485"/>
      <c r="D2348" s="485"/>
      <c r="E2348" s="486"/>
      <c r="F2348" s="486"/>
      <c r="G2348" s="174" t="s">
        <v>4601</v>
      </c>
      <c r="H2348" s="382" t="s">
        <v>4602</v>
      </c>
      <c r="I2348" s="382" t="s">
        <v>4603</v>
      </c>
      <c r="J2348" s="175">
        <v>1</v>
      </c>
      <c r="K2348" s="176">
        <v>45231</v>
      </c>
      <c r="L2348" s="176">
        <v>45504</v>
      </c>
      <c r="M2348" s="177">
        <f t="shared" si="103"/>
        <v>39</v>
      </c>
      <c r="N2348" s="178">
        <v>1</v>
      </c>
      <c r="O2348" s="382" t="s">
        <v>4604</v>
      </c>
      <c r="P2348" s="178">
        <f t="shared" si="104"/>
        <v>1</v>
      </c>
      <c r="Q2348" s="179" t="str" cm="1">
        <f t="array" aca="1" ref="Q2348" ca="1">IF(ISNUMBER(P2348),IF(P2348=100%,"CUMPLIDA",IF(AND(ISNUMBER(L2348),ISNUMBER(INDIRECT("FECHA_"&amp;$B2348,1))), IF(L2348&lt;=INDIRECT("FECHA_"&amp;$B2348,1),"INCUMPLIDA","PROCESO"), "VERIFICAR FECHA")),"SIN VALOR AVANCE")</f>
        <v>CUMPLIDA</v>
      </c>
    </row>
    <row r="2349" spans="1:17" ht="150.75">
      <c r="A2349" s="193" t="s">
        <v>26</v>
      </c>
      <c r="B2349" s="213" t="s">
        <v>3295</v>
      </c>
      <c r="C2349" s="485"/>
      <c r="D2349" s="485"/>
      <c r="E2349" s="486"/>
      <c r="F2349" s="486"/>
      <c r="G2349" s="174" t="s">
        <v>4605</v>
      </c>
      <c r="H2349" s="382" t="s">
        <v>801</v>
      </c>
      <c r="I2349" s="382" t="s">
        <v>761</v>
      </c>
      <c r="J2349" s="175">
        <v>1</v>
      </c>
      <c r="K2349" s="176">
        <v>45323</v>
      </c>
      <c r="L2349" s="176">
        <v>45747</v>
      </c>
      <c r="M2349" s="177">
        <f t="shared" si="103"/>
        <v>60.571428571428569</v>
      </c>
      <c r="N2349" s="178">
        <v>1</v>
      </c>
      <c r="O2349" s="388" t="s">
        <v>4606</v>
      </c>
      <c r="P2349" s="178">
        <f t="shared" si="104"/>
        <v>1</v>
      </c>
      <c r="Q2349" s="179" t="str" cm="1">
        <f t="array" aca="1" ref="Q2349" ca="1">IF(ISNUMBER(P2349),IF(P2349=100%,"CUMPLIDA",IF(AND(ISNUMBER(L2349),ISNUMBER(INDIRECT("FECHA_"&amp;$B2349,1))), IF(L2349&lt;=INDIRECT("FECHA_"&amp;$B2349,1),"INCUMPLIDA","PROCESO"), "VERIFICAR FECHA")),"SIN VALOR AVANCE")</f>
        <v>CUMPLIDA</v>
      </c>
    </row>
    <row r="2350" spans="1:17" ht="105.75">
      <c r="A2350" s="193" t="s">
        <v>26</v>
      </c>
      <c r="B2350" s="213" t="s">
        <v>3295</v>
      </c>
      <c r="C2350" s="485"/>
      <c r="D2350" s="485"/>
      <c r="E2350" s="486"/>
      <c r="F2350" s="486"/>
      <c r="G2350" s="174" t="s">
        <v>4607</v>
      </c>
      <c r="H2350" s="382" t="s">
        <v>804</v>
      </c>
      <c r="I2350" s="382" t="s">
        <v>805</v>
      </c>
      <c r="J2350" s="175">
        <v>1</v>
      </c>
      <c r="K2350" s="176">
        <v>45323</v>
      </c>
      <c r="L2350" s="176">
        <v>45747</v>
      </c>
      <c r="M2350" s="177">
        <f t="shared" si="103"/>
        <v>60.571428571428569</v>
      </c>
      <c r="N2350" s="178">
        <v>1</v>
      </c>
      <c r="O2350" s="388" t="s">
        <v>4608</v>
      </c>
      <c r="P2350" s="178">
        <f t="shared" si="104"/>
        <v>1</v>
      </c>
      <c r="Q2350" s="179" t="str" cm="1">
        <f t="array" aca="1" ref="Q2350" ca="1">IF(ISNUMBER(P2350),IF(P2350=100%,"CUMPLIDA",IF(AND(ISNUMBER(L2350),ISNUMBER(INDIRECT("FECHA_"&amp;$B2350,1))), IF(L2350&lt;=INDIRECT("FECHA_"&amp;$B2350,1),"INCUMPLIDA","PROCESO"), "VERIFICAR FECHA")),"SIN VALOR AVANCE")</f>
        <v>CUMPLIDA</v>
      </c>
    </row>
    <row r="2351" spans="1:17" ht="105.75">
      <c r="A2351" s="193" t="s">
        <v>26</v>
      </c>
      <c r="B2351" s="213" t="s">
        <v>3295</v>
      </c>
      <c r="C2351" s="485"/>
      <c r="D2351" s="485"/>
      <c r="E2351" s="486"/>
      <c r="F2351" s="486"/>
      <c r="G2351" s="174" t="s">
        <v>4609</v>
      </c>
      <c r="H2351" s="382" t="s">
        <v>767</v>
      </c>
      <c r="I2351" s="382" t="s">
        <v>768</v>
      </c>
      <c r="J2351" s="175">
        <v>1</v>
      </c>
      <c r="K2351" s="176">
        <v>45231</v>
      </c>
      <c r="L2351" s="176">
        <v>45747</v>
      </c>
      <c r="M2351" s="177">
        <f t="shared" si="103"/>
        <v>73.714285714285708</v>
      </c>
      <c r="N2351" s="178">
        <v>1</v>
      </c>
      <c r="O2351" s="388" t="s">
        <v>4608</v>
      </c>
      <c r="P2351" s="178">
        <f t="shared" si="104"/>
        <v>1</v>
      </c>
      <c r="Q2351" s="179" t="str" cm="1">
        <f t="array" aca="1" ref="Q2351" ca="1">IF(ISNUMBER(P2351),IF(P2351=100%,"CUMPLIDA",IF(AND(ISNUMBER(L2351),ISNUMBER(INDIRECT("FECHA_"&amp;$B2351,1))), IF(L2351&lt;=INDIRECT("FECHA_"&amp;$B2351,1),"INCUMPLIDA","PROCESO"), "VERIFICAR FECHA")),"SIN VALOR AVANCE")</f>
        <v>CUMPLIDA</v>
      </c>
    </row>
    <row r="2352" spans="1:17" ht="150.75">
      <c r="A2352" s="193" t="s">
        <v>26</v>
      </c>
      <c r="B2352" s="213" t="s">
        <v>3295</v>
      </c>
      <c r="C2352" s="485"/>
      <c r="D2352" s="485"/>
      <c r="E2352" s="486"/>
      <c r="F2352" s="486"/>
      <c r="G2352" s="174" t="s">
        <v>4610</v>
      </c>
      <c r="H2352" s="382" t="s">
        <v>769</v>
      </c>
      <c r="I2352" s="382" t="s">
        <v>770</v>
      </c>
      <c r="J2352" s="175">
        <v>1</v>
      </c>
      <c r="K2352" s="176">
        <v>45323</v>
      </c>
      <c r="L2352" s="176">
        <v>45747</v>
      </c>
      <c r="M2352" s="177">
        <f t="shared" si="103"/>
        <v>60.571428571428569</v>
      </c>
      <c r="N2352" s="178">
        <v>1</v>
      </c>
      <c r="O2352" s="388" t="s">
        <v>4606</v>
      </c>
      <c r="P2352" s="178">
        <f t="shared" si="104"/>
        <v>1</v>
      </c>
      <c r="Q2352" s="179" t="str" cm="1">
        <f t="array" aca="1" ref="Q2352" ca="1">IF(ISNUMBER(P2352),IF(P2352=100%,"CUMPLIDA",IF(AND(ISNUMBER(L2352),ISNUMBER(INDIRECT("FECHA_"&amp;$B2352,1))), IF(L2352&lt;=INDIRECT("FECHA_"&amp;$B2352,1),"INCUMPLIDA","PROCESO"), "VERIFICAR FECHA")),"SIN VALOR AVANCE")</f>
        <v>CUMPLIDA</v>
      </c>
    </row>
    <row r="2353" spans="1:17" ht="105.75">
      <c r="A2353" s="193" t="s">
        <v>26</v>
      </c>
      <c r="B2353" s="213" t="s">
        <v>3295</v>
      </c>
      <c r="C2353" s="485"/>
      <c r="D2353" s="485"/>
      <c r="E2353" s="486"/>
      <c r="F2353" s="486"/>
      <c r="G2353" s="174" t="s">
        <v>4611</v>
      </c>
      <c r="H2353" s="382" t="s">
        <v>371</v>
      </c>
      <c r="I2353" s="382" t="s">
        <v>771</v>
      </c>
      <c r="J2353" s="175">
        <v>1</v>
      </c>
      <c r="K2353" s="176">
        <v>45231</v>
      </c>
      <c r="L2353" s="176">
        <v>45747</v>
      </c>
      <c r="M2353" s="177">
        <f t="shared" si="103"/>
        <v>73.714285714285708</v>
      </c>
      <c r="N2353" s="178">
        <v>1</v>
      </c>
      <c r="O2353" s="388" t="s">
        <v>4608</v>
      </c>
      <c r="P2353" s="178">
        <f t="shared" si="104"/>
        <v>1</v>
      </c>
      <c r="Q2353" s="179" t="str" cm="1">
        <f t="array" aca="1" ref="Q2353" ca="1">IF(ISNUMBER(P2353),IF(P2353=100%,"CUMPLIDA",IF(AND(ISNUMBER(L2353),ISNUMBER(INDIRECT("FECHA_"&amp;$B2353,1))), IF(L2353&lt;=INDIRECT("FECHA_"&amp;$B2353,1),"INCUMPLIDA","PROCESO"), "VERIFICAR FECHA")),"SIN VALOR AVANCE")</f>
        <v>CUMPLIDA</v>
      </c>
    </row>
    <row r="2354" spans="1:17" ht="240.75">
      <c r="A2354" s="193" t="s">
        <v>26</v>
      </c>
      <c r="B2354" s="213" t="s">
        <v>3295</v>
      </c>
      <c r="C2354" s="485"/>
      <c r="D2354" s="485"/>
      <c r="E2354" s="486"/>
      <c r="F2354" s="486"/>
      <c r="G2354" s="174" t="s">
        <v>4612</v>
      </c>
      <c r="H2354" s="382" t="s">
        <v>772</v>
      </c>
      <c r="I2354" s="382" t="s">
        <v>773</v>
      </c>
      <c r="J2354" s="175">
        <v>1</v>
      </c>
      <c r="K2354" s="176">
        <v>45231</v>
      </c>
      <c r="L2354" s="176">
        <v>45808</v>
      </c>
      <c r="M2354" s="177">
        <f t="shared" si="103"/>
        <v>82.428571428571431</v>
      </c>
      <c r="N2354" s="178">
        <v>1</v>
      </c>
      <c r="O2354" s="388" t="s">
        <v>4613</v>
      </c>
      <c r="P2354" s="178">
        <f t="shared" si="104"/>
        <v>1</v>
      </c>
      <c r="Q2354" s="179" t="str" cm="1">
        <f t="array" aca="1" ref="Q2354" ca="1">IF(ISNUMBER(P2354),IF(P2354=100%,"CUMPLIDA",IF(AND(ISNUMBER(L2354),ISNUMBER(INDIRECT("FECHA_"&amp;$B2354,1))), IF(L2354&lt;=INDIRECT("FECHA_"&amp;$B2354,1),"INCUMPLIDA","PROCESO"), "VERIFICAR FECHA")),"SIN VALOR AVANCE")</f>
        <v>CUMPLIDA</v>
      </c>
    </row>
    <row r="2355" spans="1:17" ht="90.75">
      <c r="A2355" s="193" t="s">
        <v>26</v>
      </c>
      <c r="B2355" s="213" t="s">
        <v>3295</v>
      </c>
      <c r="C2355" s="485"/>
      <c r="D2355" s="485"/>
      <c r="E2355" s="486"/>
      <c r="F2355" s="486"/>
      <c r="G2355" s="174" t="s">
        <v>4614</v>
      </c>
      <c r="H2355" s="382" t="s">
        <v>775</v>
      </c>
      <c r="I2355" s="382" t="s">
        <v>776</v>
      </c>
      <c r="J2355" s="175">
        <v>7</v>
      </c>
      <c r="K2355" s="176">
        <v>46024</v>
      </c>
      <c r="L2355" s="176">
        <v>46660</v>
      </c>
      <c r="M2355" s="177">
        <f t="shared" si="103"/>
        <v>90.857142857142861</v>
      </c>
      <c r="N2355" s="178">
        <v>0</v>
      </c>
      <c r="O2355" s="382" t="s">
        <v>4604</v>
      </c>
      <c r="P2355" s="178">
        <f t="shared" si="104"/>
        <v>0</v>
      </c>
      <c r="Q2355" s="179" t="str" cm="1">
        <f t="array" aca="1" ref="Q2355" ca="1">IF(ISNUMBER(P2355),IF(P2355=100%,"CUMPLIDA",IF(AND(ISNUMBER(L2355),ISNUMBER(INDIRECT("FECHA_"&amp;$B2355,1))), IF(L2355&lt;=INDIRECT("FECHA_"&amp;$B2355,1),"INCUMPLIDA","PROCESO"), "VERIFICAR FECHA")),"SIN VALOR AVANCE")</f>
        <v>PROCESO</v>
      </c>
    </row>
    <row r="2356" spans="1:17" ht="150.75">
      <c r="A2356" s="193" t="s">
        <v>26</v>
      </c>
      <c r="B2356" s="213" t="s">
        <v>3295</v>
      </c>
      <c r="C2356" s="485"/>
      <c r="D2356" s="485"/>
      <c r="E2356" s="486"/>
      <c r="F2356" s="486"/>
      <c r="G2356" s="174" t="s">
        <v>4615</v>
      </c>
      <c r="H2356" s="382" t="s">
        <v>779</v>
      </c>
      <c r="I2356" s="382" t="s">
        <v>780</v>
      </c>
      <c r="J2356" s="175">
        <v>1</v>
      </c>
      <c r="K2356" s="176">
        <v>46024</v>
      </c>
      <c r="L2356" s="176">
        <v>46660</v>
      </c>
      <c r="M2356" s="177">
        <f t="shared" si="103"/>
        <v>90.857142857142861</v>
      </c>
      <c r="N2356" s="178">
        <v>0</v>
      </c>
      <c r="O2356" s="388" t="s">
        <v>4606</v>
      </c>
      <c r="P2356" s="178">
        <f t="shared" si="104"/>
        <v>0</v>
      </c>
      <c r="Q2356" s="179" t="str" cm="1">
        <f t="array" aca="1" ref="Q2356" ca="1">IF(ISNUMBER(P2356),IF(P2356=100%,"CUMPLIDA",IF(AND(ISNUMBER(L2356),ISNUMBER(INDIRECT("FECHA_"&amp;$B2356,1))), IF(L2356&lt;=INDIRECT("FECHA_"&amp;$B2356,1),"INCUMPLIDA","PROCESO"), "VERIFICAR FECHA")),"SIN VALOR AVANCE")</f>
        <v>PROCESO</v>
      </c>
    </row>
    <row r="2357" spans="1:17" ht="240.75">
      <c r="A2357" s="193" t="s">
        <v>26</v>
      </c>
      <c r="B2357" s="213" t="s">
        <v>3295</v>
      </c>
      <c r="C2357" s="485"/>
      <c r="D2357" s="485"/>
      <c r="E2357" s="486"/>
      <c r="F2357" s="486"/>
      <c r="G2357" s="174" t="s">
        <v>4616</v>
      </c>
      <c r="H2357" s="382" t="s">
        <v>782</v>
      </c>
      <c r="I2357" s="382" t="s">
        <v>813</v>
      </c>
      <c r="J2357" s="175">
        <v>2</v>
      </c>
      <c r="K2357" s="176">
        <v>46024</v>
      </c>
      <c r="L2357" s="176">
        <v>46660</v>
      </c>
      <c r="M2357" s="177">
        <f t="shared" si="103"/>
        <v>90.857142857142861</v>
      </c>
      <c r="N2357" s="178">
        <v>0</v>
      </c>
      <c r="O2357" s="388" t="s">
        <v>4613</v>
      </c>
      <c r="P2357" s="178">
        <f t="shared" si="104"/>
        <v>0</v>
      </c>
      <c r="Q2357" s="179" t="str" cm="1">
        <f t="array" aca="1" ref="Q2357" ca="1">IF(ISNUMBER(P2357),IF(P2357=100%,"CUMPLIDA",IF(AND(ISNUMBER(L2357),ISNUMBER(INDIRECT("FECHA_"&amp;$B2357,1))), IF(L2357&lt;=INDIRECT("FECHA_"&amp;$B2357,1),"INCUMPLIDA","PROCESO"), "VERIFICAR FECHA")),"SIN VALOR AVANCE")</f>
        <v>PROCESO</v>
      </c>
    </row>
    <row r="2358" spans="1:17" ht="105.75">
      <c r="A2358" s="193" t="s">
        <v>26</v>
      </c>
      <c r="B2358" s="213" t="s">
        <v>3295</v>
      </c>
      <c r="C2358" s="485"/>
      <c r="D2358" s="485"/>
      <c r="E2358" s="486"/>
      <c r="F2358" s="486"/>
      <c r="G2358" s="174" t="s">
        <v>4617</v>
      </c>
      <c r="H2358" s="382" t="s">
        <v>4618</v>
      </c>
      <c r="I2358" s="382" t="s">
        <v>4596</v>
      </c>
      <c r="J2358" s="175">
        <v>1</v>
      </c>
      <c r="K2358" s="176">
        <v>44454</v>
      </c>
      <c r="L2358" s="176">
        <v>44561</v>
      </c>
      <c r="M2358" s="177">
        <f t="shared" si="103"/>
        <v>15.285714285714286</v>
      </c>
      <c r="N2358" s="178">
        <v>1</v>
      </c>
      <c r="O2358" s="382" t="s">
        <v>4619</v>
      </c>
      <c r="P2358" s="178">
        <f t="shared" si="104"/>
        <v>1</v>
      </c>
      <c r="Q2358" s="179" t="str" cm="1">
        <f t="array" aca="1" ref="Q2358" ca="1">IF(ISNUMBER(P2358),IF(P2358=100%,"CUMPLIDA",IF(AND(ISNUMBER(L2358),ISNUMBER(INDIRECT("FECHA_"&amp;$B2358,1))), IF(L2358&lt;=INDIRECT("FECHA_"&amp;$B2358,1),"INCUMPLIDA","PROCESO"), "VERIFICAR FECHA")),"SIN VALOR AVANCE")</f>
        <v>CUMPLIDA</v>
      </c>
    </row>
    <row r="2359" spans="1:17" ht="195">
      <c r="A2359" s="193" t="s">
        <v>26</v>
      </c>
      <c r="B2359" s="213" t="s">
        <v>3295</v>
      </c>
      <c r="C2359" s="485"/>
      <c r="D2359" s="485"/>
      <c r="E2359" s="486"/>
      <c r="F2359" s="486"/>
      <c r="G2359" s="174" t="s">
        <v>4620</v>
      </c>
      <c r="H2359" s="382" t="s">
        <v>4621</v>
      </c>
      <c r="I2359" s="382" t="s">
        <v>4600</v>
      </c>
      <c r="J2359" s="175">
        <v>3</v>
      </c>
      <c r="K2359" s="176">
        <v>44470</v>
      </c>
      <c r="L2359" s="176">
        <v>44865</v>
      </c>
      <c r="M2359" s="177">
        <f t="shared" si="103"/>
        <v>56.428571428571431</v>
      </c>
      <c r="N2359" s="178">
        <v>1</v>
      </c>
      <c r="O2359" s="382" t="s">
        <v>4619</v>
      </c>
      <c r="P2359" s="178">
        <f t="shared" si="104"/>
        <v>1</v>
      </c>
      <c r="Q2359" s="179" t="str" cm="1">
        <f t="array" aca="1" ref="Q2359" ca="1">IF(ISNUMBER(P2359),IF(P2359=100%,"CUMPLIDA",IF(AND(ISNUMBER(L2359),ISNUMBER(INDIRECT("FECHA_"&amp;$B2359,1))), IF(L2359&lt;=INDIRECT("FECHA_"&amp;$B2359,1),"INCUMPLIDA","PROCESO"), "VERIFICAR FECHA")),"SIN VALOR AVANCE")</f>
        <v>CUMPLIDA</v>
      </c>
    </row>
    <row r="2360" spans="1:17" ht="135">
      <c r="A2360" s="193" t="s">
        <v>26</v>
      </c>
      <c r="B2360" s="213" t="s">
        <v>3295</v>
      </c>
      <c r="C2360" s="485"/>
      <c r="D2360" s="485"/>
      <c r="E2360" s="486"/>
      <c r="F2360" s="486"/>
      <c r="G2360" s="174" t="s">
        <v>4622</v>
      </c>
      <c r="H2360" s="382" t="s">
        <v>4623</v>
      </c>
      <c r="I2360" s="382" t="s">
        <v>4624</v>
      </c>
      <c r="J2360" s="175">
        <v>6</v>
      </c>
      <c r="K2360" s="176">
        <v>44470</v>
      </c>
      <c r="L2360" s="176">
        <v>44651</v>
      </c>
      <c r="M2360" s="177">
        <f t="shared" si="103"/>
        <v>25.857142857142858</v>
      </c>
      <c r="N2360" s="178">
        <v>1</v>
      </c>
      <c r="O2360" s="382" t="s">
        <v>4619</v>
      </c>
      <c r="P2360" s="178">
        <f t="shared" si="104"/>
        <v>1</v>
      </c>
      <c r="Q2360" s="179" t="str" cm="1">
        <f t="array" aca="1" ref="Q2360" ca="1">IF(ISNUMBER(P2360),IF(P2360=100%,"CUMPLIDA",IF(AND(ISNUMBER(L2360),ISNUMBER(INDIRECT("FECHA_"&amp;$B2360,1))), IF(L2360&lt;=INDIRECT("FECHA_"&amp;$B2360,1),"INCUMPLIDA","PROCESO"), "VERIFICAR FECHA")),"SIN VALOR AVANCE")</f>
        <v>CUMPLIDA</v>
      </c>
    </row>
    <row r="2361" spans="1:17" ht="180">
      <c r="A2361" s="193" t="s">
        <v>26</v>
      </c>
      <c r="B2361" s="213" t="s">
        <v>3295</v>
      </c>
      <c r="C2361" s="485"/>
      <c r="D2361" s="485"/>
      <c r="E2361" s="486"/>
      <c r="F2361" s="486"/>
      <c r="G2361" s="174" t="s">
        <v>4625</v>
      </c>
      <c r="H2361" s="382" t="s">
        <v>4626</v>
      </c>
      <c r="I2361" s="382" t="s">
        <v>4627</v>
      </c>
      <c r="J2361" s="175">
        <v>1</v>
      </c>
      <c r="K2361" s="176">
        <v>44470</v>
      </c>
      <c r="L2361" s="176">
        <v>44742</v>
      </c>
      <c r="M2361" s="177">
        <f t="shared" si="103"/>
        <v>38.857142857142854</v>
      </c>
      <c r="N2361" s="178">
        <v>1</v>
      </c>
      <c r="O2361" s="382" t="s">
        <v>4628</v>
      </c>
      <c r="P2361" s="178">
        <f t="shared" si="104"/>
        <v>1</v>
      </c>
      <c r="Q2361" s="179" t="str" cm="1">
        <f t="array" aca="1" ref="Q2361" ca="1">IF(ISNUMBER(P2361),IF(P2361=100%,"CUMPLIDA",IF(AND(ISNUMBER(L2361),ISNUMBER(INDIRECT("FECHA_"&amp;$B2361,1))), IF(L2361&lt;=INDIRECT("FECHA_"&amp;$B2361,1),"INCUMPLIDA","PROCESO"), "VERIFICAR FECHA")),"SIN VALOR AVANCE")</f>
        <v>CUMPLIDA</v>
      </c>
    </row>
    <row r="2362" spans="1:17" ht="90.75">
      <c r="A2362" s="193" t="s">
        <v>26</v>
      </c>
      <c r="B2362" s="213" t="s">
        <v>3295</v>
      </c>
      <c r="C2362" s="485"/>
      <c r="D2362" s="485"/>
      <c r="E2362" s="486"/>
      <c r="F2362" s="486"/>
      <c r="G2362" s="174" t="s">
        <v>4629</v>
      </c>
      <c r="H2362" s="382" t="s">
        <v>4630</v>
      </c>
      <c r="I2362" s="382" t="s">
        <v>4596</v>
      </c>
      <c r="J2362" s="175">
        <v>1</v>
      </c>
      <c r="K2362" s="176">
        <v>44454</v>
      </c>
      <c r="L2362" s="176">
        <v>44561</v>
      </c>
      <c r="M2362" s="177">
        <f t="shared" si="103"/>
        <v>15.285714285714286</v>
      </c>
      <c r="N2362" s="178">
        <v>1</v>
      </c>
      <c r="O2362" s="382" t="s">
        <v>4597</v>
      </c>
      <c r="P2362" s="178">
        <f t="shared" si="104"/>
        <v>1</v>
      </c>
      <c r="Q2362" s="179" t="str" cm="1">
        <f t="array" aca="1" ref="Q2362" ca="1">IF(ISNUMBER(P2362),IF(P2362=100%,"CUMPLIDA",IF(AND(ISNUMBER(L2362),ISNUMBER(INDIRECT("FECHA_"&amp;$B2362,1))), IF(L2362&lt;=INDIRECT("FECHA_"&amp;$B2362,1),"INCUMPLIDA","PROCESO"), "VERIFICAR FECHA")),"SIN VALOR AVANCE")</f>
        <v>CUMPLIDA</v>
      </c>
    </row>
    <row r="2363" spans="1:17" ht="90.75">
      <c r="A2363" s="193" t="s">
        <v>26</v>
      </c>
      <c r="B2363" s="213" t="s">
        <v>3295</v>
      </c>
      <c r="C2363" s="485"/>
      <c r="D2363" s="485"/>
      <c r="E2363" s="486"/>
      <c r="F2363" s="486"/>
      <c r="G2363" s="174" t="s">
        <v>4631</v>
      </c>
      <c r="H2363" s="382" t="s">
        <v>4630</v>
      </c>
      <c r="I2363" s="382" t="s">
        <v>4596</v>
      </c>
      <c r="J2363" s="175">
        <v>1</v>
      </c>
      <c r="K2363" s="176">
        <v>44454</v>
      </c>
      <c r="L2363" s="176">
        <v>44561</v>
      </c>
      <c r="M2363" s="177">
        <f t="shared" si="103"/>
        <v>15.285714285714286</v>
      </c>
      <c r="N2363" s="178">
        <v>1</v>
      </c>
      <c r="O2363" s="382" t="s">
        <v>4597</v>
      </c>
      <c r="P2363" s="178">
        <f t="shared" si="104"/>
        <v>1</v>
      </c>
      <c r="Q2363" s="179" t="str" cm="1">
        <f t="array" aca="1" ref="Q2363" ca="1">IF(ISNUMBER(P2363),IF(P2363=100%,"CUMPLIDA",IF(AND(ISNUMBER(L2363),ISNUMBER(INDIRECT("FECHA_"&amp;$B2363,1))), IF(L2363&lt;=INDIRECT("FECHA_"&amp;$B2363,1),"INCUMPLIDA","PROCESO"), "VERIFICAR FECHA")),"SIN VALOR AVANCE")</f>
        <v>CUMPLIDA</v>
      </c>
    </row>
    <row r="2364" spans="1:17" ht="180">
      <c r="A2364" s="193" t="s">
        <v>26</v>
      </c>
      <c r="B2364" s="213" t="s">
        <v>3295</v>
      </c>
      <c r="C2364" s="485" t="s">
        <v>4632</v>
      </c>
      <c r="D2364" s="485" t="s">
        <v>4633</v>
      </c>
      <c r="E2364" s="174" t="s">
        <v>4634</v>
      </c>
      <c r="F2364" s="486" t="s">
        <v>4633</v>
      </c>
      <c r="G2364" s="174" t="s">
        <v>4635</v>
      </c>
      <c r="H2364" s="382" t="s">
        <v>4636</v>
      </c>
      <c r="I2364" s="382" t="s">
        <v>4637</v>
      </c>
      <c r="J2364" s="175">
        <v>1</v>
      </c>
      <c r="K2364" s="176">
        <v>46508</v>
      </c>
      <c r="L2364" s="176">
        <v>46600</v>
      </c>
      <c r="M2364" s="177">
        <f t="shared" si="103"/>
        <v>13.142857142857142</v>
      </c>
      <c r="N2364" s="178">
        <v>0</v>
      </c>
      <c r="O2364" s="382" t="s">
        <v>4638</v>
      </c>
      <c r="P2364" s="178">
        <f t="shared" si="104"/>
        <v>0</v>
      </c>
      <c r="Q2364" s="179" t="str" cm="1">
        <f t="array" aca="1" ref="Q2364" ca="1">IF(ISNUMBER(P2364),IF(P2364=100%,"CUMPLIDA",IF(AND(ISNUMBER(L2364),ISNUMBER(INDIRECT("FECHA_"&amp;$B2364,1))), IF(L2364&lt;=INDIRECT("FECHA_"&amp;$B2364,1),"INCUMPLIDA","PROCESO"), "VERIFICAR FECHA")),"SIN VALOR AVANCE")</f>
        <v>PROCESO</v>
      </c>
    </row>
    <row r="2365" spans="1:17" ht="60" customHeight="1">
      <c r="A2365" s="193" t="s">
        <v>26</v>
      </c>
      <c r="B2365" s="213" t="s">
        <v>3295</v>
      </c>
      <c r="C2365" s="485"/>
      <c r="D2365" s="485"/>
      <c r="E2365" s="486" t="s">
        <v>4639</v>
      </c>
      <c r="F2365" s="486"/>
      <c r="G2365" s="174" t="s">
        <v>4640</v>
      </c>
      <c r="H2365" s="382" t="s">
        <v>4641</v>
      </c>
      <c r="I2365" s="382" t="s">
        <v>4642</v>
      </c>
      <c r="J2365" s="175">
        <v>1</v>
      </c>
      <c r="K2365" s="176">
        <v>45953</v>
      </c>
      <c r="L2365" s="176">
        <v>46171</v>
      </c>
      <c r="M2365" s="177">
        <f t="shared" si="103"/>
        <v>31.142857142857142</v>
      </c>
      <c r="N2365" s="178">
        <v>1</v>
      </c>
      <c r="O2365" s="382" t="s">
        <v>4643</v>
      </c>
      <c r="P2365" s="178">
        <f t="shared" si="104"/>
        <v>1</v>
      </c>
      <c r="Q2365" s="179" t="str" cm="1">
        <f t="array" aca="1" ref="Q2365" ca="1">IF(ISNUMBER(P2365),IF(P2365=100%,"CUMPLIDA",IF(AND(ISNUMBER(L2365),ISNUMBER(INDIRECT("FECHA_"&amp;$B2365,1))), IF(L2365&lt;=INDIRECT("FECHA_"&amp;$B2365,1),"INCUMPLIDA","PROCESO"), "VERIFICAR FECHA")),"SIN VALOR AVANCE")</f>
        <v>CUMPLIDA</v>
      </c>
    </row>
    <row r="2366" spans="1:17" ht="409.5">
      <c r="A2366" s="193" t="s">
        <v>26</v>
      </c>
      <c r="B2366" s="213" t="s">
        <v>3295</v>
      </c>
      <c r="C2366" s="485"/>
      <c r="D2366" s="485"/>
      <c r="E2366" s="486"/>
      <c r="F2366" s="486"/>
      <c r="G2366" s="174" t="s">
        <v>4644</v>
      </c>
      <c r="H2366" s="382" t="s">
        <v>4645</v>
      </c>
      <c r="I2366" s="382" t="s">
        <v>4646</v>
      </c>
      <c r="J2366" s="175">
        <v>8</v>
      </c>
      <c r="K2366" s="176">
        <v>45566</v>
      </c>
      <c r="L2366" s="176">
        <v>46783</v>
      </c>
      <c r="M2366" s="177">
        <f t="shared" si="103"/>
        <v>173.85714285714286</v>
      </c>
      <c r="N2366" s="178">
        <v>0.2</v>
      </c>
      <c r="O2366" s="382" t="s">
        <v>4647</v>
      </c>
      <c r="P2366" s="178">
        <f t="shared" si="104"/>
        <v>0.2</v>
      </c>
      <c r="Q2366" s="179" t="str" cm="1">
        <f t="array" aca="1" ref="Q2366" ca="1">IF(ISNUMBER(P2366),IF(P2366=100%,"CUMPLIDA",IF(AND(ISNUMBER(L2366),ISNUMBER(INDIRECT("FECHA_"&amp;$B2366,1))), IF(L2366&lt;=INDIRECT("FECHA_"&amp;$B2366,1),"INCUMPLIDA","PROCESO"), "VERIFICAR FECHA")),"SIN VALOR AVANCE")</f>
        <v>PROCESO</v>
      </c>
    </row>
    <row r="2367" spans="1:17" ht="45.75">
      <c r="A2367" s="193" t="s">
        <v>26</v>
      </c>
      <c r="B2367" s="213" t="s">
        <v>3295</v>
      </c>
      <c r="C2367" s="485"/>
      <c r="D2367" s="485"/>
      <c r="E2367" s="486"/>
      <c r="F2367" s="486"/>
      <c r="G2367" s="174" t="s">
        <v>4648</v>
      </c>
      <c r="H2367" s="382" t="s">
        <v>4649</v>
      </c>
      <c r="I2367" s="382" t="s">
        <v>4650</v>
      </c>
      <c r="J2367" s="175">
        <v>1</v>
      </c>
      <c r="K2367" s="176">
        <v>45953</v>
      </c>
      <c r="L2367" s="176">
        <v>46021</v>
      </c>
      <c r="M2367" s="177">
        <f t="shared" si="103"/>
        <v>9.7142857142857135</v>
      </c>
      <c r="N2367" s="178">
        <v>1</v>
      </c>
      <c r="O2367" s="382" t="s">
        <v>4651</v>
      </c>
      <c r="P2367" s="178">
        <f t="shared" si="104"/>
        <v>1</v>
      </c>
      <c r="Q2367" s="179" t="str" cm="1">
        <f t="array" aca="1" ref="Q2367" ca="1">IF(ISNUMBER(P2367),IF(P2367=100%,"CUMPLIDA",IF(AND(ISNUMBER(L2367),ISNUMBER(INDIRECT("FECHA_"&amp;$B2367,1))), IF(L2367&lt;=INDIRECT("FECHA_"&amp;$B2367,1),"INCUMPLIDA","PROCESO"), "VERIFICAR FECHA")),"SIN VALOR AVANCE")</f>
        <v>CUMPLIDA</v>
      </c>
    </row>
    <row r="2368" spans="1:17" ht="62.25" customHeight="1">
      <c r="A2368" s="193" t="s">
        <v>26</v>
      </c>
      <c r="B2368" s="213" t="s">
        <v>3295</v>
      </c>
      <c r="C2368" s="485"/>
      <c r="D2368" s="485"/>
      <c r="E2368" s="486" t="s">
        <v>4652</v>
      </c>
      <c r="F2368" s="486"/>
      <c r="G2368" s="174" t="s">
        <v>4653</v>
      </c>
      <c r="H2368" s="382" t="s">
        <v>4654</v>
      </c>
      <c r="I2368" s="382" t="s">
        <v>4655</v>
      </c>
      <c r="J2368" s="175">
        <v>1</v>
      </c>
      <c r="K2368" s="176">
        <v>45962</v>
      </c>
      <c r="L2368" s="176">
        <v>46172</v>
      </c>
      <c r="M2368" s="177">
        <f t="shared" si="103"/>
        <v>30</v>
      </c>
      <c r="N2368" s="178">
        <v>1</v>
      </c>
      <c r="O2368" s="382" t="s">
        <v>4656</v>
      </c>
      <c r="P2368" s="178">
        <f t="shared" si="104"/>
        <v>1</v>
      </c>
      <c r="Q2368" s="179" t="str" cm="1">
        <f t="array" aca="1" ref="Q2368" ca="1">IF(ISNUMBER(P2368),IF(P2368=100%,"CUMPLIDA",IF(AND(ISNUMBER(L2368),ISNUMBER(INDIRECT("FECHA_"&amp;$B2368,1))), IF(L2368&lt;=INDIRECT("FECHA_"&amp;$B2368,1),"INCUMPLIDA","PROCESO"), "VERIFICAR FECHA")),"SIN VALOR AVANCE")</f>
        <v>CUMPLIDA</v>
      </c>
    </row>
    <row r="2369" spans="1:17" ht="45.75">
      <c r="A2369" s="193" t="s">
        <v>26</v>
      </c>
      <c r="B2369" s="213" t="s">
        <v>3295</v>
      </c>
      <c r="C2369" s="485"/>
      <c r="D2369" s="485"/>
      <c r="E2369" s="486"/>
      <c r="F2369" s="486"/>
      <c r="G2369" s="174" t="s">
        <v>4657</v>
      </c>
      <c r="H2369" s="382" t="s">
        <v>4658</v>
      </c>
      <c r="I2369" s="382" t="s">
        <v>4659</v>
      </c>
      <c r="J2369" s="175">
        <v>1</v>
      </c>
      <c r="K2369" s="176">
        <v>45931</v>
      </c>
      <c r="L2369" s="176">
        <v>46022</v>
      </c>
      <c r="M2369" s="177">
        <f t="shared" si="103"/>
        <v>13</v>
      </c>
      <c r="N2369" s="178">
        <v>1</v>
      </c>
      <c r="O2369" s="382" t="s">
        <v>4660</v>
      </c>
      <c r="P2369" s="178">
        <f t="shared" ref="P2369:P2432" si="105">IF(B2369="ITRC",N2369,N2369/J2369)</f>
        <v>1</v>
      </c>
      <c r="Q2369" s="179" t="str" cm="1">
        <f t="array" aca="1" ref="Q2369" ca="1">IF(ISNUMBER(P2369),IF(P2369=100%,"CUMPLIDA",IF(AND(ISNUMBER(L2369),ISNUMBER(INDIRECT("FECHA_"&amp;$B2369,1))), IF(L2369&lt;=INDIRECT("FECHA_"&amp;$B2369,1),"INCUMPLIDA","PROCESO"), "VERIFICAR FECHA")),"SIN VALOR AVANCE")</f>
        <v>CUMPLIDA</v>
      </c>
    </row>
    <row r="2370" spans="1:17" ht="409.5">
      <c r="A2370" s="193" t="s">
        <v>26</v>
      </c>
      <c r="B2370" s="213" t="s">
        <v>3295</v>
      </c>
      <c r="C2370" s="485"/>
      <c r="D2370" s="485"/>
      <c r="E2370" s="486"/>
      <c r="F2370" s="486"/>
      <c r="G2370" s="174" t="s">
        <v>4644</v>
      </c>
      <c r="H2370" s="382" t="s">
        <v>4645</v>
      </c>
      <c r="I2370" s="382" t="s">
        <v>4646</v>
      </c>
      <c r="J2370" s="175">
        <v>8</v>
      </c>
      <c r="K2370" s="176">
        <v>45566</v>
      </c>
      <c r="L2370" s="176">
        <v>46783</v>
      </c>
      <c r="M2370" s="177">
        <f t="shared" si="103"/>
        <v>173.85714285714286</v>
      </c>
      <c r="N2370" s="178">
        <v>0.2</v>
      </c>
      <c r="O2370" s="382" t="s">
        <v>4647</v>
      </c>
      <c r="P2370" s="178">
        <f t="shared" si="105"/>
        <v>0.2</v>
      </c>
      <c r="Q2370" s="179" t="str" cm="1">
        <f t="array" aca="1" ref="Q2370" ca="1">IF(ISNUMBER(P2370),IF(P2370=100%,"CUMPLIDA",IF(AND(ISNUMBER(L2370),ISNUMBER(INDIRECT("FECHA_"&amp;$B2370,1))), IF(L2370&lt;=INDIRECT("FECHA_"&amp;$B2370,1),"INCUMPLIDA","PROCESO"), "VERIFICAR FECHA")),"SIN VALOR AVANCE")</f>
        <v>PROCESO</v>
      </c>
    </row>
    <row r="2371" spans="1:17" ht="45.75">
      <c r="A2371" s="193" t="s">
        <v>26</v>
      </c>
      <c r="B2371" s="213" t="s">
        <v>3295</v>
      </c>
      <c r="C2371" s="485"/>
      <c r="D2371" s="485"/>
      <c r="E2371" s="486"/>
      <c r="F2371" s="486"/>
      <c r="G2371" s="174" t="s">
        <v>4648</v>
      </c>
      <c r="H2371" s="382" t="s">
        <v>4649</v>
      </c>
      <c r="I2371" s="382" t="s">
        <v>4650</v>
      </c>
      <c r="J2371" s="175">
        <v>1</v>
      </c>
      <c r="K2371" s="176">
        <v>45953</v>
      </c>
      <c r="L2371" s="176">
        <v>46021</v>
      </c>
      <c r="M2371" s="177">
        <f t="shared" si="103"/>
        <v>9.7142857142857135</v>
      </c>
      <c r="N2371" s="178">
        <v>1</v>
      </c>
      <c r="O2371" s="382" t="s">
        <v>4651</v>
      </c>
      <c r="P2371" s="178">
        <f t="shared" si="105"/>
        <v>1</v>
      </c>
      <c r="Q2371" s="179" t="str" cm="1">
        <f t="array" aca="1" ref="Q2371" ca="1">IF(ISNUMBER(P2371),IF(P2371=100%,"CUMPLIDA",IF(AND(ISNUMBER(L2371),ISNUMBER(INDIRECT("FECHA_"&amp;$B2371,1))), IF(L2371&lt;=INDIRECT("FECHA_"&amp;$B2371,1),"INCUMPLIDA","PROCESO"), "VERIFICAR FECHA")),"SIN VALOR AVANCE")</f>
        <v>CUMPLIDA</v>
      </c>
    </row>
    <row r="2372" spans="1:17" ht="210">
      <c r="A2372" s="193" t="s">
        <v>26</v>
      </c>
      <c r="B2372" s="213" t="s">
        <v>3295</v>
      </c>
      <c r="C2372" s="485"/>
      <c r="D2372" s="485"/>
      <c r="E2372" s="486" t="s">
        <v>4661</v>
      </c>
      <c r="F2372" s="486"/>
      <c r="G2372" s="174" t="s">
        <v>4662</v>
      </c>
      <c r="H2372" s="382" t="s">
        <v>4663</v>
      </c>
      <c r="I2372" s="382" t="s">
        <v>4650</v>
      </c>
      <c r="J2372" s="175">
        <v>1</v>
      </c>
      <c r="K2372" s="176">
        <v>45962</v>
      </c>
      <c r="L2372" s="176">
        <v>46172</v>
      </c>
      <c r="M2372" s="177">
        <f t="shared" si="103"/>
        <v>30</v>
      </c>
      <c r="N2372" s="178">
        <v>1</v>
      </c>
      <c r="O2372" s="382" t="s">
        <v>4664</v>
      </c>
      <c r="P2372" s="178">
        <f t="shared" si="105"/>
        <v>1</v>
      </c>
      <c r="Q2372" s="179" t="str" cm="1">
        <f t="array" aca="1" ref="Q2372" ca="1">IF(ISNUMBER(P2372),IF(P2372=100%,"CUMPLIDA",IF(AND(ISNUMBER(L2372),ISNUMBER(INDIRECT("FECHA_"&amp;$B2372,1))), IF(L2372&lt;=INDIRECT("FECHA_"&amp;$B2372,1),"INCUMPLIDA","PROCESO"), "VERIFICAR FECHA")),"SIN VALOR AVANCE")</f>
        <v>CUMPLIDA</v>
      </c>
    </row>
    <row r="2373" spans="1:17" ht="120">
      <c r="A2373" s="193" t="s">
        <v>26</v>
      </c>
      <c r="B2373" s="213" t="s">
        <v>3295</v>
      </c>
      <c r="C2373" s="485"/>
      <c r="D2373" s="485"/>
      <c r="E2373" s="486"/>
      <c r="F2373" s="486"/>
      <c r="G2373" s="174" t="s">
        <v>4665</v>
      </c>
      <c r="H2373" s="382" t="s">
        <v>4666</v>
      </c>
      <c r="I2373" s="382" t="s">
        <v>4667</v>
      </c>
      <c r="J2373" s="175">
        <v>1</v>
      </c>
      <c r="K2373" s="176">
        <v>45985</v>
      </c>
      <c r="L2373" s="176">
        <v>46080</v>
      </c>
      <c r="M2373" s="177">
        <f t="shared" si="103"/>
        <v>13.571428571428571</v>
      </c>
      <c r="N2373" s="178">
        <v>0</v>
      </c>
      <c r="O2373" s="382" t="s">
        <v>4668</v>
      </c>
      <c r="P2373" s="178">
        <f t="shared" si="105"/>
        <v>0</v>
      </c>
      <c r="Q2373" s="179" t="str" cm="1">
        <f t="array" aca="1" ref="Q2373" ca="1">IF(ISNUMBER(P2373),IF(P2373=100%,"CUMPLIDA",IF(AND(ISNUMBER(L2373),ISNUMBER(INDIRECT("FECHA_"&amp;$B2373,1))), IF(L2373&lt;=INDIRECT("FECHA_"&amp;$B2373,1),"INCUMPLIDA","PROCESO"), "VERIFICAR FECHA")),"SIN VALOR AVANCE")</f>
        <v>PROCESO</v>
      </c>
    </row>
    <row r="2374" spans="1:17" ht="45.75" customHeight="1">
      <c r="A2374" s="193" t="s">
        <v>26</v>
      </c>
      <c r="B2374" s="213" t="s">
        <v>3295</v>
      </c>
      <c r="C2374" s="485"/>
      <c r="D2374" s="485"/>
      <c r="E2374" s="486" t="s">
        <v>4669</v>
      </c>
      <c r="F2374" s="486"/>
      <c r="G2374" s="174" t="s">
        <v>4657</v>
      </c>
      <c r="H2374" s="382" t="s">
        <v>4658</v>
      </c>
      <c r="I2374" s="382" t="s">
        <v>4659</v>
      </c>
      <c r="J2374" s="175">
        <v>1</v>
      </c>
      <c r="K2374" s="176">
        <v>45931</v>
      </c>
      <c r="L2374" s="176">
        <v>46022</v>
      </c>
      <c r="M2374" s="177">
        <f t="shared" si="103"/>
        <v>13</v>
      </c>
      <c r="N2374" s="178">
        <v>1</v>
      </c>
      <c r="O2374" s="382" t="s">
        <v>4660</v>
      </c>
      <c r="P2374" s="178">
        <f t="shared" si="105"/>
        <v>1</v>
      </c>
      <c r="Q2374" s="179" t="str" cm="1">
        <f t="array" aca="1" ref="Q2374" ca="1">IF(ISNUMBER(P2374),IF(P2374=100%,"CUMPLIDA",IF(AND(ISNUMBER(L2374),ISNUMBER(INDIRECT("FECHA_"&amp;$B2374,1))), IF(L2374&lt;=INDIRECT("FECHA_"&amp;$B2374,1),"INCUMPLIDA","PROCESO"), "VERIFICAR FECHA")),"SIN VALOR AVANCE")</f>
        <v>CUMPLIDA</v>
      </c>
    </row>
    <row r="2375" spans="1:17" ht="409.5">
      <c r="A2375" s="193" t="s">
        <v>26</v>
      </c>
      <c r="B2375" s="213" t="s">
        <v>3295</v>
      </c>
      <c r="C2375" s="485"/>
      <c r="D2375" s="485"/>
      <c r="E2375" s="486"/>
      <c r="F2375" s="486"/>
      <c r="G2375" s="174" t="s">
        <v>4644</v>
      </c>
      <c r="H2375" s="382" t="s">
        <v>4645</v>
      </c>
      <c r="I2375" s="382" t="s">
        <v>4646</v>
      </c>
      <c r="J2375" s="175">
        <v>8</v>
      </c>
      <c r="K2375" s="176">
        <v>45566</v>
      </c>
      <c r="L2375" s="176">
        <v>46783</v>
      </c>
      <c r="M2375" s="177">
        <f t="shared" si="103"/>
        <v>173.85714285714286</v>
      </c>
      <c r="N2375" s="178">
        <v>0.2</v>
      </c>
      <c r="O2375" s="382" t="s">
        <v>4647</v>
      </c>
      <c r="P2375" s="178">
        <f t="shared" si="105"/>
        <v>0.2</v>
      </c>
      <c r="Q2375" s="179" t="str" cm="1">
        <f t="array" aca="1" ref="Q2375" ca="1">IF(ISNUMBER(P2375),IF(P2375=100%,"CUMPLIDA",IF(AND(ISNUMBER(L2375),ISNUMBER(INDIRECT("FECHA_"&amp;$B2375,1))), IF(L2375&lt;=INDIRECT("FECHA_"&amp;$B2375,1),"INCUMPLIDA","PROCESO"), "VERIFICAR FECHA")),"SIN VALOR AVANCE")</f>
        <v>PROCESO</v>
      </c>
    </row>
    <row r="2376" spans="1:17" ht="45.75">
      <c r="A2376" s="193" t="s">
        <v>26</v>
      </c>
      <c r="B2376" s="213" t="s">
        <v>3295</v>
      </c>
      <c r="C2376" s="485"/>
      <c r="D2376" s="485"/>
      <c r="E2376" s="486"/>
      <c r="F2376" s="486"/>
      <c r="G2376" s="174" t="s">
        <v>4648</v>
      </c>
      <c r="H2376" s="382" t="s">
        <v>4649</v>
      </c>
      <c r="I2376" s="382" t="s">
        <v>4650</v>
      </c>
      <c r="J2376" s="175">
        <v>1</v>
      </c>
      <c r="K2376" s="176">
        <v>45953</v>
      </c>
      <c r="L2376" s="176">
        <v>46021</v>
      </c>
      <c r="M2376" s="177">
        <f t="shared" si="103"/>
        <v>9.7142857142857135</v>
      </c>
      <c r="N2376" s="178">
        <v>1</v>
      </c>
      <c r="O2376" s="382" t="s">
        <v>4651</v>
      </c>
      <c r="P2376" s="178">
        <f t="shared" si="105"/>
        <v>1</v>
      </c>
      <c r="Q2376" s="179" t="str" cm="1">
        <f t="array" aca="1" ref="Q2376" ca="1">IF(ISNUMBER(P2376),IF(P2376=100%,"CUMPLIDA",IF(AND(ISNUMBER(L2376),ISNUMBER(INDIRECT("FECHA_"&amp;$B2376,1))), IF(L2376&lt;=INDIRECT("FECHA_"&amp;$B2376,1),"INCUMPLIDA","PROCESO"), "VERIFICAR FECHA")),"SIN VALOR AVANCE")</f>
        <v>CUMPLIDA</v>
      </c>
    </row>
    <row r="2377" spans="1:17" ht="62.25" customHeight="1">
      <c r="A2377" s="193" t="s">
        <v>26</v>
      </c>
      <c r="B2377" s="213" t="s">
        <v>3295</v>
      </c>
      <c r="C2377" s="485"/>
      <c r="D2377" s="485"/>
      <c r="E2377" s="486" t="s">
        <v>4670</v>
      </c>
      <c r="F2377" s="486"/>
      <c r="G2377" s="174" t="s">
        <v>4653</v>
      </c>
      <c r="H2377" s="382" t="s">
        <v>4654</v>
      </c>
      <c r="I2377" s="382" t="s">
        <v>4655</v>
      </c>
      <c r="J2377" s="175">
        <v>1</v>
      </c>
      <c r="K2377" s="176">
        <v>45962</v>
      </c>
      <c r="L2377" s="176">
        <v>46172</v>
      </c>
      <c r="M2377" s="177">
        <f t="shared" ref="M2377:M2440" si="106">(L2377-K2377)/7</f>
        <v>30</v>
      </c>
      <c r="N2377" s="178">
        <v>1</v>
      </c>
      <c r="O2377" s="382" t="s">
        <v>4656</v>
      </c>
      <c r="P2377" s="178">
        <f t="shared" si="105"/>
        <v>1</v>
      </c>
      <c r="Q2377" s="179" t="str" cm="1">
        <f t="array" aca="1" ref="Q2377" ca="1">IF(ISNUMBER(P2377),IF(P2377=100%,"CUMPLIDA",IF(AND(ISNUMBER(L2377),ISNUMBER(INDIRECT("FECHA_"&amp;$B2377,1))), IF(L2377&lt;=INDIRECT("FECHA_"&amp;$B2377,1),"INCUMPLIDA","PROCESO"), "VERIFICAR FECHA")),"SIN VALOR AVANCE")</f>
        <v>CUMPLIDA</v>
      </c>
    </row>
    <row r="2378" spans="1:17" ht="409.5">
      <c r="A2378" s="193" t="s">
        <v>26</v>
      </c>
      <c r="B2378" s="213" t="s">
        <v>3295</v>
      </c>
      <c r="C2378" s="485"/>
      <c r="D2378" s="485"/>
      <c r="E2378" s="486"/>
      <c r="F2378" s="486"/>
      <c r="G2378" s="174" t="s">
        <v>4644</v>
      </c>
      <c r="H2378" s="382" t="s">
        <v>4645</v>
      </c>
      <c r="I2378" s="382" t="s">
        <v>4646</v>
      </c>
      <c r="J2378" s="175">
        <v>8</v>
      </c>
      <c r="K2378" s="176">
        <v>45566</v>
      </c>
      <c r="L2378" s="176">
        <v>46783</v>
      </c>
      <c r="M2378" s="177">
        <f t="shared" si="106"/>
        <v>173.85714285714286</v>
      </c>
      <c r="N2378" s="178">
        <v>0.2</v>
      </c>
      <c r="O2378" s="382" t="s">
        <v>4647</v>
      </c>
      <c r="P2378" s="178">
        <f t="shared" si="105"/>
        <v>0.2</v>
      </c>
      <c r="Q2378" s="179" t="str" cm="1">
        <f t="array" aca="1" ref="Q2378" ca="1">IF(ISNUMBER(P2378),IF(P2378=100%,"CUMPLIDA",IF(AND(ISNUMBER(L2378),ISNUMBER(INDIRECT("FECHA_"&amp;$B2378,1))), IF(L2378&lt;=INDIRECT("FECHA_"&amp;$B2378,1),"INCUMPLIDA","PROCESO"), "VERIFICAR FECHA")),"SIN VALOR AVANCE")</f>
        <v>PROCESO</v>
      </c>
    </row>
    <row r="2379" spans="1:17" ht="45.75">
      <c r="A2379" s="193" t="s">
        <v>26</v>
      </c>
      <c r="B2379" s="213" t="s">
        <v>3295</v>
      </c>
      <c r="C2379" s="485"/>
      <c r="D2379" s="485"/>
      <c r="E2379" s="486"/>
      <c r="F2379" s="486"/>
      <c r="G2379" s="174" t="s">
        <v>4671</v>
      </c>
      <c r="H2379" s="382" t="s">
        <v>4649</v>
      </c>
      <c r="I2379" s="382" t="s">
        <v>4650</v>
      </c>
      <c r="J2379" s="175">
        <v>1</v>
      </c>
      <c r="K2379" s="176">
        <v>45953</v>
      </c>
      <c r="L2379" s="176">
        <v>46021</v>
      </c>
      <c r="M2379" s="177">
        <f t="shared" si="106"/>
        <v>9.7142857142857135</v>
      </c>
      <c r="N2379" s="178">
        <v>1</v>
      </c>
      <c r="O2379" s="382" t="s">
        <v>4651</v>
      </c>
      <c r="P2379" s="178">
        <f t="shared" si="105"/>
        <v>1</v>
      </c>
      <c r="Q2379" s="179" t="str" cm="1">
        <f t="array" aca="1" ref="Q2379" ca="1">IF(ISNUMBER(P2379),IF(P2379=100%,"CUMPLIDA",IF(AND(ISNUMBER(L2379),ISNUMBER(INDIRECT("FECHA_"&amp;$B2379,1))), IF(L2379&lt;=INDIRECT("FECHA_"&amp;$B2379,1),"INCUMPLIDA","PROCESO"), "VERIFICAR FECHA")),"SIN VALOR AVANCE")</f>
        <v>CUMPLIDA</v>
      </c>
    </row>
    <row r="2380" spans="1:17" ht="45.75" customHeight="1">
      <c r="A2380" s="193" t="s">
        <v>26</v>
      </c>
      <c r="B2380" s="213" t="s">
        <v>3295</v>
      </c>
      <c r="C2380" s="485"/>
      <c r="D2380" s="485"/>
      <c r="E2380" s="486" t="s">
        <v>4672</v>
      </c>
      <c r="F2380" s="486"/>
      <c r="G2380" s="174" t="s">
        <v>4657</v>
      </c>
      <c r="H2380" s="382" t="s">
        <v>4658</v>
      </c>
      <c r="I2380" s="382" t="s">
        <v>4659</v>
      </c>
      <c r="J2380" s="175">
        <v>1</v>
      </c>
      <c r="K2380" s="176">
        <v>45931</v>
      </c>
      <c r="L2380" s="176">
        <v>46022</v>
      </c>
      <c r="M2380" s="177">
        <f t="shared" si="106"/>
        <v>13</v>
      </c>
      <c r="N2380" s="178">
        <v>1</v>
      </c>
      <c r="O2380" s="382" t="s">
        <v>4660</v>
      </c>
      <c r="P2380" s="178">
        <f t="shared" si="105"/>
        <v>1</v>
      </c>
      <c r="Q2380" s="179" t="str" cm="1">
        <f t="array" aca="1" ref="Q2380" ca="1">IF(ISNUMBER(P2380),IF(P2380=100%,"CUMPLIDA",IF(AND(ISNUMBER(L2380),ISNUMBER(INDIRECT("FECHA_"&amp;$B2380,1))), IF(L2380&lt;=INDIRECT("FECHA_"&amp;$B2380,1),"INCUMPLIDA","PROCESO"), "VERIFICAR FECHA")),"SIN VALOR AVANCE")</f>
        <v>CUMPLIDA</v>
      </c>
    </row>
    <row r="2381" spans="1:17" ht="409.5">
      <c r="A2381" s="193" t="s">
        <v>26</v>
      </c>
      <c r="B2381" s="213" t="s">
        <v>3295</v>
      </c>
      <c r="C2381" s="485"/>
      <c r="D2381" s="485"/>
      <c r="E2381" s="486"/>
      <c r="F2381" s="486"/>
      <c r="G2381" s="174" t="s">
        <v>4673</v>
      </c>
      <c r="H2381" s="382" t="s">
        <v>4645</v>
      </c>
      <c r="I2381" s="382" t="s">
        <v>4646</v>
      </c>
      <c r="J2381" s="175">
        <v>8</v>
      </c>
      <c r="K2381" s="176">
        <v>45566</v>
      </c>
      <c r="L2381" s="176">
        <v>46783</v>
      </c>
      <c r="M2381" s="177">
        <f t="shared" si="106"/>
        <v>173.85714285714286</v>
      </c>
      <c r="N2381" s="178">
        <v>0.2</v>
      </c>
      <c r="O2381" s="382" t="s">
        <v>4647</v>
      </c>
      <c r="P2381" s="178">
        <f t="shared" si="105"/>
        <v>0.2</v>
      </c>
      <c r="Q2381" s="179" t="str" cm="1">
        <f t="array" aca="1" ref="Q2381" ca="1">IF(ISNUMBER(P2381),IF(P2381=100%,"CUMPLIDA",IF(AND(ISNUMBER(L2381),ISNUMBER(INDIRECT("FECHA_"&amp;$B2381,1))), IF(L2381&lt;=INDIRECT("FECHA_"&amp;$B2381,1),"INCUMPLIDA","PROCESO"), "VERIFICAR FECHA")),"SIN VALOR AVANCE")</f>
        <v>PROCESO</v>
      </c>
    </row>
    <row r="2382" spans="1:17" ht="45.75">
      <c r="A2382" s="193" t="s">
        <v>26</v>
      </c>
      <c r="B2382" s="213" t="s">
        <v>3295</v>
      </c>
      <c r="C2382" s="485"/>
      <c r="D2382" s="485"/>
      <c r="E2382" s="486"/>
      <c r="F2382" s="486"/>
      <c r="G2382" s="174" t="s">
        <v>4671</v>
      </c>
      <c r="H2382" s="382" t="s">
        <v>4649</v>
      </c>
      <c r="I2382" s="382" t="s">
        <v>4650</v>
      </c>
      <c r="J2382" s="175">
        <v>1</v>
      </c>
      <c r="K2382" s="176">
        <v>45953</v>
      </c>
      <c r="L2382" s="176">
        <v>46021</v>
      </c>
      <c r="M2382" s="177">
        <f t="shared" si="106"/>
        <v>9.7142857142857135</v>
      </c>
      <c r="N2382" s="178">
        <v>1</v>
      </c>
      <c r="O2382" s="382" t="s">
        <v>4651</v>
      </c>
      <c r="P2382" s="178">
        <f t="shared" si="105"/>
        <v>1</v>
      </c>
      <c r="Q2382" s="179" t="str" cm="1">
        <f t="array" aca="1" ref="Q2382" ca="1">IF(ISNUMBER(P2382),IF(P2382=100%,"CUMPLIDA",IF(AND(ISNUMBER(L2382),ISNUMBER(INDIRECT("FECHA_"&amp;$B2382,1))), IF(L2382&lt;=INDIRECT("FECHA_"&amp;$B2382,1),"INCUMPLIDA","PROCESO"), "VERIFICAR FECHA")),"SIN VALOR AVANCE")</f>
        <v>CUMPLIDA</v>
      </c>
    </row>
    <row r="2383" spans="1:17" ht="90">
      <c r="A2383" s="193" t="s">
        <v>26</v>
      </c>
      <c r="B2383" s="213" t="s">
        <v>3295</v>
      </c>
      <c r="C2383" s="485"/>
      <c r="D2383" s="485"/>
      <c r="E2383" s="486" t="s">
        <v>4674</v>
      </c>
      <c r="F2383" s="486"/>
      <c r="G2383" s="174" t="s">
        <v>4675</v>
      </c>
      <c r="H2383" s="382" t="s">
        <v>4676</v>
      </c>
      <c r="I2383" s="382" t="s">
        <v>4677</v>
      </c>
      <c r="J2383" s="175">
        <v>1</v>
      </c>
      <c r="K2383" s="176">
        <v>45953</v>
      </c>
      <c r="L2383" s="176">
        <v>46021</v>
      </c>
      <c r="M2383" s="177">
        <f t="shared" si="106"/>
        <v>9.7142857142857135</v>
      </c>
      <c r="N2383" s="178">
        <v>1</v>
      </c>
      <c r="O2383" s="382" t="s">
        <v>4678</v>
      </c>
      <c r="P2383" s="178">
        <f t="shared" si="105"/>
        <v>1</v>
      </c>
      <c r="Q2383" s="179" t="str" cm="1">
        <f t="array" aca="1" ref="Q2383" ca="1">IF(ISNUMBER(P2383),IF(P2383=100%,"CUMPLIDA",IF(AND(ISNUMBER(L2383),ISNUMBER(INDIRECT("FECHA_"&amp;$B2383,1))), IF(L2383&lt;=INDIRECT("FECHA_"&amp;$B2383,1),"INCUMPLIDA","PROCESO"), "VERIFICAR FECHA")),"SIN VALOR AVANCE")</f>
        <v>CUMPLIDA</v>
      </c>
    </row>
    <row r="2384" spans="1:17" ht="409.5">
      <c r="A2384" s="193" t="s">
        <v>26</v>
      </c>
      <c r="B2384" s="213" t="s">
        <v>3295</v>
      </c>
      <c r="C2384" s="485"/>
      <c r="D2384" s="485"/>
      <c r="E2384" s="486"/>
      <c r="F2384" s="486"/>
      <c r="G2384" s="174" t="s">
        <v>4644</v>
      </c>
      <c r="H2384" s="382" t="s">
        <v>4645</v>
      </c>
      <c r="I2384" s="382" t="s">
        <v>4646</v>
      </c>
      <c r="J2384" s="175">
        <v>8</v>
      </c>
      <c r="K2384" s="176">
        <v>45566</v>
      </c>
      <c r="L2384" s="176">
        <v>46783</v>
      </c>
      <c r="M2384" s="177">
        <f t="shared" si="106"/>
        <v>173.85714285714286</v>
      </c>
      <c r="N2384" s="178">
        <v>0.2</v>
      </c>
      <c r="O2384" s="382" t="s">
        <v>4647</v>
      </c>
      <c r="P2384" s="178">
        <f t="shared" si="105"/>
        <v>0.2</v>
      </c>
      <c r="Q2384" s="179" t="str" cm="1">
        <f t="array" aca="1" ref="Q2384" ca="1">IF(ISNUMBER(P2384),IF(P2384=100%,"CUMPLIDA",IF(AND(ISNUMBER(L2384),ISNUMBER(INDIRECT("FECHA_"&amp;$B2384,1))), IF(L2384&lt;=INDIRECT("FECHA_"&amp;$B2384,1),"INCUMPLIDA","PROCESO"), "VERIFICAR FECHA")),"SIN VALOR AVANCE")</f>
        <v>PROCESO</v>
      </c>
    </row>
    <row r="2385" spans="1:17" ht="45.75">
      <c r="A2385" s="193" t="s">
        <v>26</v>
      </c>
      <c r="B2385" s="213" t="s">
        <v>3295</v>
      </c>
      <c r="C2385" s="485"/>
      <c r="D2385" s="485"/>
      <c r="E2385" s="486"/>
      <c r="F2385" s="486"/>
      <c r="G2385" s="174" t="s">
        <v>4671</v>
      </c>
      <c r="H2385" s="382" t="s">
        <v>4649</v>
      </c>
      <c r="I2385" s="382" t="s">
        <v>4650</v>
      </c>
      <c r="J2385" s="175">
        <v>1</v>
      </c>
      <c r="K2385" s="176">
        <v>45953</v>
      </c>
      <c r="L2385" s="176">
        <v>46021</v>
      </c>
      <c r="M2385" s="177">
        <f t="shared" si="106"/>
        <v>9.7142857142857135</v>
      </c>
      <c r="N2385" s="178">
        <v>1</v>
      </c>
      <c r="O2385" s="382" t="s">
        <v>4651</v>
      </c>
      <c r="P2385" s="178">
        <f t="shared" si="105"/>
        <v>1</v>
      </c>
      <c r="Q2385" s="179" t="str" cm="1">
        <f t="array" aca="1" ref="Q2385" ca="1">IF(ISNUMBER(P2385),IF(P2385=100%,"CUMPLIDA",IF(AND(ISNUMBER(L2385),ISNUMBER(INDIRECT("FECHA_"&amp;$B2385,1))), IF(L2385&lt;=INDIRECT("FECHA_"&amp;$B2385,1),"INCUMPLIDA","PROCESO"), "VERIFICAR FECHA")),"SIN VALOR AVANCE")</f>
        <v>CUMPLIDA</v>
      </c>
    </row>
    <row r="2386" spans="1:17" ht="90" customHeight="1">
      <c r="A2386" s="193" t="s">
        <v>26</v>
      </c>
      <c r="B2386" s="213" t="s">
        <v>3295</v>
      </c>
      <c r="C2386" s="485"/>
      <c r="D2386" s="485"/>
      <c r="E2386" s="486" t="s">
        <v>4679</v>
      </c>
      <c r="F2386" s="486"/>
      <c r="G2386" s="174" t="s">
        <v>4675</v>
      </c>
      <c r="H2386" s="382" t="s">
        <v>4676</v>
      </c>
      <c r="I2386" s="382" t="s">
        <v>4677</v>
      </c>
      <c r="J2386" s="175">
        <v>1</v>
      </c>
      <c r="K2386" s="176">
        <v>45953</v>
      </c>
      <c r="L2386" s="176">
        <v>46021</v>
      </c>
      <c r="M2386" s="177">
        <f t="shared" si="106"/>
        <v>9.7142857142857135</v>
      </c>
      <c r="N2386" s="178">
        <v>1</v>
      </c>
      <c r="O2386" s="382" t="s">
        <v>4678</v>
      </c>
      <c r="P2386" s="178">
        <f t="shared" si="105"/>
        <v>1</v>
      </c>
      <c r="Q2386" s="179" t="str" cm="1">
        <f t="array" aca="1" ref="Q2386" ca="1">IF(ISNUMBER(P2386),IF(P2386=100%,"CUMPLIDA",IF(AND(ISNUMBER(L2386),ISNUMBER(INDIRECT("FECHA_"&amp;$B2386,1))), IF(L2386&lt;=INDIRECT("FECHA_"&amp;$B2386,1),"INCUMPLIDA","PROCESO"), "VERIFICAR FECHA")),"SIN VALOR AVANCE")</f>
        <v>CUMPLIDA</v>
      </c>
    </row>
    <row r="2387" spans="1:17" ht="409.5">
      <c r="A2387" s="193" t="s">
        <v>26</v>
      </c>
      <c r="B2387" s="213" t="s">
        <v>3295</v>
      </c>
      <c r="C2387" s="485"/>
      <c r="D2387" s="485"/>
      <c r="E2387" s="486"/>
      <c r="F2387" s="486"/>
      <c r="G2387" s="174" t="s">
        <v>4644</v>
      </c>
      <c r="H2387" s="382" t="s">
        <v>4645</v>
      </c>
      <c r="I2387" s="382" t="s">
        <v>4646</v>
      </c>
      <c r="J2387" s="175">
        <v>8</v>
      </c>
      <c r="K2387" s="176">
        <v>45566</v>
      </c>
      <c r="L2387" s="176">
        <v>46783</v>
      </c>
      <c r="M2387" s="177">
        <f t="shared" si="106"/>
        <v>173.85714285714286</v>
      </c>
      <c r="N2387" s="178">
        <v>0.2</v>
      </c>
      <c r="O2387" s="382" t="s">
        <v>4647</v>
      </c>
      <c r="P2387" s="178">
        <f t="shared" si="105"/>
        <v>0.2</v>
      </c>
      <c r="Q2387" s="179" t="str" cm="1">
        <f t="array" aca="1" ref="Q2387" ca="1">IF(ISNUMBER(P2387),IF(P2387=100%,"CUMPLIDA",IF(AND(ISNUMBER(L2387),ISNUMBER(INDIRECT("FECHA_"&amp;$B2387,1))), IF(L2387&lt;=INDIRECT("FECHA_"&amp;$B2387,1),"INCUMPLIDA","PROCESO"), "VERIFICAR FECHA")),"SIN VALOR AVANCE")</f>
        <v>PROCESO</v>
      </c>
    </row>
    <row r="2388" spans="1:17" ht="45.75">
      <c r="A2388" s="193" t="s">
        <v>26</v>
      </c>
      <c r="B2388" s="213" t="s">
        <v>3295</v>
      </c>
      <c r="C2388" s="485"/>
      <c r="D2388" s="485"/>
      <c r="E2388" s="486"/>
      <c r="F2388" s="486"/>
      <c r="G2388" s="174" t="s">
        <v>4671</v>
      </c>
      <c r="H2388" s="382" t="s">
        <v>4649</v>
      </c>
      <c r="I2388" s="382" t="s">
        <v>4650</v>
      </c>
      <c r="J2388" s="175">
        <v>1</v>
      </c>
      <c r="K2388" s="176">
        <v>45953</v>
      </c>
      <c r="L2388" s="176">
        <v>46021</v>
      </c>
      <c r="M2388" s="177">
        <f t="shared" si="106"/>
        <v>9.7142857142857135</v>
      </c>
      <c r="N2388" s="178">
        <v>1</v>
      </c>
      <c r="O2388" s="382" t="s">
        <v>4651</v>
      </c>
      <c r="P2388" s="178">
        <f t="shared" si="105"/>
        <v>1</v>
      </c>
      <c r="Q2388" s="179" t="str" cm="1">
        <f t="array" aca="1" ref="Q2388" ca="1">IF(ISNUMBER(P2388),IF(P2388=100%,"CUMPLIDA",IF(AND(ISNUMBER(L2388),ISNUMBER(INDIRECT("FECHA_"&amp;$B2388,1))), IF(L2388&lt;=INDIRECT("FECHA_"&amp;$B2388,1),"INCUMPLIDA","PROCESO"), "VERIFICAR FECHA")),"SIN VALOR AVANCE")</f>
        <v>CUMPLIDA</v>
      </c>
    </row>
    <row r="2389" spans="1:17" ht="60">
      <c r="A2389" s="193" t="s">
        <v>26</v>
      </c>
      <c r="B2389" s="213" t="s">
        <v>3295</v>
      </c>
      <c r="C2389" s="485"/>
      <c r="D2389" s="485"/>
      <c r="E2389" s="486"/>
      <c r="F2389" s="486"/>
      <c r="G2389" s="174" t="s">
        <v>4680</v>
      </c>
      <c r="H2389" s="382" t="s">
        <v>4681</v>
      </c>
      <c r="I2389" s="382" t="s">
        <v>4682</v>
      </c>
      <c r="J2389" s="175">
        <v>1</v>
      </c>
      <c r="K2389" s="176">
        <v>46082</v>
      </c>
      <c r="L2389" s="176">
        <v>46265</v>
      </c>
      <c r="M2389" s="177">
        <f t="shared" si="106"/>
        <v>26.142857142857142</v>
      </c>
      <c r="N2389" s="178">
        <v>0</v>
      </c>
      <c r="O2389" s="382" t="s">
        <v>4683</v>
      </c>
      <c r="P2389" s="178">
        <f t="shared" si="105"/>
        <v>0</v>
      </c>
      <c r="Q2389" s="179" t="str" cm="1">
        <f t="array" aca="1" ref="Q2389" ca="1">IF(ISNUMBER(P2389),IF(P2389=100%,"CUMPLIDA",IF(AND(ISNUMBER(L2389),ISNUMBER(INDIRECT("FECHA_"&amp;$B2389,1))), IF(L2389&lt;=INDIRECT("FECHA_"&amp;$B2389,1),"INCUMPLIDA","PROCESO"), "VERIFICAR FECHA")),"SIN VALOR AVANCE")</f>
        <v>PROCESO</v>
      </c>
    </row>
    <row r="2390" spans="1:17" ht="75">
      <c r="A2390" s="193" t="s">
        <v>26</v>
      </c>
      <c r="B2390" s="213" t="s">
        <v>3295</v>
      </c>
      <c r="C2390" s="485"/>
      <c r="D2390" s="485"/>
      <c r="E2390" s="486"/>
      <c r="F2390" s="486"/>
      <c r="G2390" s="174" t="s">
        <v>4684</v>
      </c>
      <c r="H2390" s="382" t="s">
        <v>4685</v>
      </c>
      <c r="I2390" s="382" t="s">
        <v>4686</v>
      </c>
      <c r="J2390" s="175">
        <v>1</v>
      </c>
      <c r="K2390" s="176">
        <v>45931</v>
      </c>
      <c r="L2390" s="176">
        <v>46022</v>
      </c>
      <c r="M2390" s="177">
        <f t="shared" si="106"/>
        <v>13</v>
      </c>
      <c r="N2390" s="178">
        <v>1</v>
      </c>
      <c r="O2390" s="382" t="s">
        <v>4687</v>
      </c>
      <c r="P2390" s="178">
        <f t="shared" si="105"/>
        <v>1</v>
      </c>
      <c r="Q2390" s="179" t="str" cm="1">
        <f t="array" aca="1" ref="Q2390" ca="1">IF(ISNUMBER(P2390),IF(P2390=100%,"CUMPLIDA",IF(AND(ISNUMBER(L2390),ISNUMBER(INDIRECT("FECHA_"&amp;$B2390,1))), IF(L2390&lt;=INDIRECT("FECHA_"&amp;$B2390,1),"INCUMPLIDA","PROCESO"), "VERIFICAR FECHA")),"SIN VALOR AVANCE")</f>
        <v>CUMPLIDA</v>
      </c>
    </row>
    <row r="2391" spans="1:17" ht="90" customHeight="1">
      <c r="A2391" s="193" t="s">
        <v>26</v>
      </c>
      <c r="B2391" s="213" t="s">
        <v>3295</v>
      </c>
      <c r="C2391" s="485"/>
      <c r="D2391" s="485"/>
      <c r="E2391" s="486" t="s">
        <v>4688</v>
      </c>
      <c r="F2391" s="486"/>
      <c r="G2391" s="174" t="s">
        <v>4675</v>
      </c>
      <c r="H2391" s="382" t="s">
        <v>4676</v>
      </c>
      <c r="I2391" s="382" t="s">
        <v>4677</v>
      </c>
      <c r="J2391" s="175">
        <v>1</v>
      </c>
      <c r="K2391" s="176">
        <v>45953</v>
      </c>
      <c r="L2391" s="176">
        <v>46021</v>
      </c>
      <c r="M2391" s="177">
        <f t="shared" si="106"/>
        <v>9.7142857142857135</v>
      </c>
      <c r="N2391" s="178">
        <v>1</v>
      </c>
      <c r="O2391" s="382" t="s">
        <v>4678</v>
      </c>
      <c r="P2391" s="178">
        <f t="shared" si="105"/>
        <v>1</v>
      </c>
      <c r="Q2391" s="179" t="str" cm="1">
        <f t="array" aca="1" ref="Q2391" ca="1">IF(ISNUMBER(P2391),IF(P2391=100%,"CUMPLIDA",IF(AND(ISNUMBER(L2391),ISNUMBER(INDIRECT("FECHA_"&amp;$B2391,1))), IF(L2391&lt;=INDIRECT("FECHA_"&amp;$B2391,1),"INCUMPLIDA","PROCESO"), "VERIFICAR FECHA")),"SIN VALOR AVANCE")</f>
        <v>CUMPLIDA</v>
      </c>
    </row>
    <row r="2392" spans="1:17" ht="60">
      <c r="A2392" s="193" t="s">
        <v>26</v>
      </c>
      <c r="B2392" s="213" t="s">
        <v>3295</v>
      </c>
      <c r="C2392" s="485"/>
      <c r="D2392" s="485"/>
      <c r="E2392" s="486"/>
      <c r="F2392" s="486"/>
      <c r="G2392" s="174" t="s">
        <v>4680</v>
      </c>
      <c r="H2392" s="382" t="s">
        <v>4681</v>
      </c>
      <c r="I2392" s="382" t="s">
        <v>4682</v>
      </c>
      <c r="J2392" s="175">
        <v>1</v>
      </c>
      <c r="K2392" s="176">
        <v>46082</v>
      </c>
      <c r="L2392" s="176">
        <v>46265</v>
      </c>
      <c r="M2392" s="177">
        <f t="shared" si="106"/>
        <v>26.142857142857142</v>
      </c>
      <c r="N2392" s="178">
        <v>0</v>
      </c>
      <c r="O2392" s="382" t="s">
        <v>4683</v>
      </c>
      <c r="P2392" s="178">
        <f t="shared" si="105"/>
        <v>0</v>
      </c>
      <c r="Q2392" s="179" t="str" cm="1">
        <f t="array" aca="1" ref="Q2392" ca="1">IF(ISNUMBER(P2392),IF(P2392=100%,"CUMPLIDA",IF(AND(ISNUMBER(L2392),ISNUMBER(INDIRECT("FECHA_"&amp;$B2392,1))), IF(L2392&lt;=INDIRECT("FECHA_"&amp;$B2392,1),"INCUMPLIDA","PROCESO"), "VERIFICAR FECHA")),"SIN VALOR AVANCE")</f>
        <v>PROCESO</v>
      </c>
    </row>
    <row r="2393" spans="1:17" ht="75">
      <c r="A2393" s="193" t="s">
        <v>26</v>
      </c>
      <c r="B2393" s="213" t="s">
        <v>3295</v>
      </c>
      <c r="C2393" s="485"/>
      <c r="D2393" s="485"/>
      <c r="E2393" s="486"/>
      <c r="F2393" s="486"/>
      <c r="G2393" s="174" t="s">
        <v>4684</v>
      </c>
      <c r="H2393" s="382" t="s">
        <v>4685</v>
      </c>
      <c r="I2393" s="382" t="s">
        <v>4686</v>
      </c>
      <c r="J2393" s="175">
        <v>1</v>
      </c>
      <c r="K2393" s="176">
        <v>45931</v>
      </c>
      <c r="L2393" s="176">
        <v>46022</v>
      </c>
      <c r="M2393" s="177">
        <f t="shared" si="106"/>
        <v>13</v>
      </c>
      <c r="N2393" s="178">
        <v>1</v>
      </c>
      <c r="O2393" s="382" t="s">
        <v>4687</v>
      </c>
      <c r="P2393" s="178">
        <f t="shared" si="105"/>
        <v>1</v>
      </c>
      <c r="Q2393" s="179" t="str" cm="1">
        <f t="array" aca="1" ref="Q2393" ca="1">IF(ISNUMBER(P2393),IF(P2393=100%,"CUMPLIDA",IF(AND(ISNUMBER(L2393),ISNUMBER(INDIRECT("FECHA_"&amp;$B2393,1))), IF(L2393&lt;=INDIRECT("FECHA_"&amp;$B2393,1),"INCUMPLIDA","PROCESO"), "VERIFICAR FECHA")),"SIN VALOR AVANCE")</f>
        <v>CUMPLIDA</v>
      </c>
    </row>
    <row r="2394" spans="1:17" ht="60" customHeight="1">
      <c r="A2394" s="193" t="s">
        <v>26</v>
      </c>
      <c r="B2394" s="213" t="s">
        <v>3295</v>
      </c>
      <c r="C2394" s="485"/>
      <c r="D2394" s="485"/>
      <c r="E2394" s="486" t="s">
        <v>4689</v>
      </c>
      <c r="F2394" s="486"/>
      <c r="G2394" s="174" t="s">
        <v>4690</v>
      </c>
      <c r="H2394" s="382" t="s">
        <v>4691</v>
      </c>
      <c r="I2394" s="382" t="s">
        <v>4692</v>
      </c>
      <c r="J2394" s="175">
        <v>1</v>
      </c>
      <c r="K2394" s="176">
        <v>45925</v>
      </c>
      <c r="L2394" s="176">
        <v>46022</v>
      </c>
      <c r="M2394" s="177">
        <f t="shared" si="106"/>
        <v>13.857142857142858</v>
      </c>
      <c r="N2394" s="178">
        <v>1</v>
      </c>
      <c r="O2394" s="382" t="s">
        <v>2184</v>
      </c>
      <c r="P2394" s="178">
        <f t="shared" si="105"/>
        <v>1</v>
      </c>
      <c r="Q2394" s="179" t="str" cm="1">
        <f t="array" aca="1" ref="Q2394" ca="1">IF(ISNUMBER(P2394),IF(P2394=100%,"CUMPLIDA",IF(AND(ISNUMBER(L2394),ISNUMBER(INDIRECT("FECHA_"&amp;$B2394,1))), IF(L2394&lt;=INDIRECT("FECHA_"&amp;$B2394,1),"INCUMPLIDA","PROCESO"), "VERIFICAR FECHA")),"SIN VALOR AVANCE")</f>
        <v>CUMPLIDA</v>
      </c>
    </row>
    <row r="2395" spans="1:17" ht="120">
      <c r="A2395" s="193" t="s">
        <v>26</v>
      </c>
      <c r="B2395" s="213" t="s">
        <v>3295</v>
      </c>
      <c r="C2395" s="485"/>
      <c r="D2395" s="485"/>
      <c r="E2395" s="486"/>
      <c r="F2395" s="486"/>
      <c r="G2395" s="174" t="s">
        <v>4665</v>
      </c>
      <c r="H2395" s="382" t="s">
        <v>4666</v>
      </c>
      <c r="I2395" s="382" t="s">
        <v>4667</v>
      </c>
      <c r="J2395" s="175">
        <v>1</v>
      </c>
      <c r="K2395" s="176">
        <v>45985</v>
      </c>
      <c r="L2395" s="176">
        <v>46080</v>
      </c>
      <c r="M2395" s="177">
        <f t="shared" si="106"/>
        <v>13.571428571428571</v>
      </c>
      <c r="N2395" s="178">
        <v>0</v>
      </c>
      <c r="O2395" s="382" t="s">
        <v>4668</v>
      </c>
      <c r="P2395" s="178">
        <f t="shared" si="105"/>
        <v>0</v>
      </c>
      <c r="Q2395" s="179" t="str" cm="1">
        <f t="array" aca="1" ref="Q2395" ca="1">IF(ISNUMBER(P2395),IF(P2395=100%,"CUMPLIDA",IF(AND(ISNUMBER(L2395),ISNUMBER(INDIRECT("FECHA_"&amp;$B2395,1))), IF(L2395&lt;=INDIRECT("FECHA_"&amp;$B2395,1),"INCUMPLIDA","PROCESO"), "VERIFICAR FECHA")),"SIN VALOR AVANCE")</f>
        <v>PROCESO</v>
      </c>
    </row>
    <row r="2396" spans="1:17" ht="30.75" customHeight="1">
      <c r="A2396" s="192" t="s">
        <v>938</v>
      </c>
      <c r="B2396" s="173" t="s">
        <v>3295</v>
      </c>
      <c r="C2396" s="485" t="s">
        <v>4693</v>
      </c>
      <c r="D2396" s="485" t="s">
        <v>3297</v>
      </c>
      <c r="E2396" s="486" t="s">
        <v>4694</v>
      </c>
      <c r="F2396" s="486" t="s">
        <v>4695</v>
      </c>
      <c r="G2396" s="174" t="s">
        <v>3644</v>
      </c>
      <c r="H2396" s="382" t="s">
        <v>4696</v>
      </c>
      <c r="I2396" s="382" t="s">
        <v>4603</v>
      </c>
      <c r="J2396" s="181">
        <v>1</v>
      </c>
      <c r="K2396" s="176">
        <v>45231</v>
      </c>
      <c r="L2396" s="176">
        <v>45504</v>
      </c>
      <c r="M2396" s="177">
        <f t="shared" si="106"/>
        <v>39</v>
      </c>
      <c r="N2396" s="178">
        <v>1</v>
      </c>
      <c r="O2396" s="382" t="s">
        <v>4697</v>
      </c>
      <c r="P2396" s="178">
        <f t="shared" si="105"/>
        <v>1</v>
      </c>
      <c r="Q2396" s="179" t="str" cm="1">
        <f t="array" aca="1" ref="Q2396" ca="1">IF(ISNUMBER(P2396),IF(P2396=100%,"CUMPLIDA",IF(AND(ISNUMBER(L2396),ISNUMBER(INDIRECT("FECHA_"&amp;$B2396,1))), IF(L2396&lt;=INDIRECT("FECHA_"&amp;$B2396,1),"INCUMPLIDA","PROCESO"), "VERIFICAR FECHA")),"SIN VALOR AVANCE")</f>
        <v>CUMPLIDA</v>
      </c>
    </row>
    <row r="2397" spans="1:17" ht="105.75">
      <c r="A2397" s="192" t="s">
        <v>938</v>
      </c>
      <c r="B2397" s="173" t="s">
        <v>3295</v>
      </c>
      <c r="C2397" s="485"/>
      <c r="D2397" s="485"/>
      <c r="E2397" s="486"/>
      <c r="F2397" s="486"/>
      <c r="G2397" s="174" t="s">
        <v>3647</v>
      </c>
      <c r="H2397" s="382" t="s">
        <v>801</v>
      </c>
      <c r="I2397" s="382" t="s">
        <v>761</v>
      </c>
      <c r="J2397" s="181">
        <v>1</v>
      </c>
      <c r="K2397" s="176">
        <v>45323</v>
      </c>
      <c r="L2397" s="176">
        <v>45747</v>
      </c>
      <c r="M2397" s="177">
        <f t="shared" si="106"/>
        <v>60.571428571428569</v>
      </c>
      <c r="N2397" s="178">
        <v>1</v>
      </c>
      <c r="O2397" s="382" t="s">
        <v>4698</v>
      </c>
      <c r="P2397" s="178">
        <f t="shared" si="105"/>
        <v>1</v>
      </c>
      <c r="Q2397" s="179" t="str" cm="1">
        <f t="array" aca="1" ref="Q2397" ca="1">IF(ISNUMBER(P2397),IF(P2397=100%,"CUMPLIDA",IF(AND(ISNUMBER(L2397),ISNUMBER(INDIRECT("FECHA_"&amp;$B2397,1))), IF(L2397&lt;=INDIRECT("FECHA_"&amp;$B2397,1),"INCUMPLIDA","PROCESO"), "VERIFICAR FECHA")),"SIN VALOR AVANCE")</f>
        <v>CUMPLIDA</v>
      </c>
    </row>
    <row r="2398" spans="1:17" ht="30.75">
      <c r="A2398" s="192" t="s">
        <v>938</v>
      </c>
      <c r="B2398" s="173" t="s">
        <v>3295</v>
      </c>
      <c r="C2398" s="485"/>
      <c r="D2398" s="485"/>
      <c r="E2398" s="486"/>
      <c r="F2398" s="486"/>
      <c r="G2398" s="174" t="s">
        <v>3648</v>
      </c>
      <c r="H2398" s="382" t="s">
        <v>804</v>
      </c>
      <c r="I2398" s="382" t="s">
        <v>805</v>
      </c>
      <c r="J2398" s="181">
        <v>1</v>
      </c>
      <c r="K2398" s="176">
        <v>45323</v>
      </c>
      <c r="L2398" s="176">
        <v>45747</v>
      </c>
      <c r="M2398" s="177">
        <f t="shared" si="106"/>
        <v>60.571428571428569</v>
      </c>
      <c r="N2398" s="178">
        <v>1</v>
      </c>
      <c r="O2398" s="382" t="s">
        <v>4697</v>
      </c>
      <c r="P2398" s="178">
        <f t="shared" si="105"/>
        <v>1</v>
      </c>
      <c r="Q2398" s="179" t="str" cm="1">
        <f t="array" aca="1" ref="Q2398" ca="1">IF(ISNUMBER(P2398),IF(P2398=100%,"CUMPLIDA",IF(AND(ISNUMBER(L2398),ISNUMBER(INDIRECT("FECHA_"&amp;$B2398,1))), IF(L2398&lt;=INDIRECT("FECHA_"&amp;$B2398,1),"INCUMPLIDA","PROCESO"), "VERIFICAR FECHA")),"SIN VALOR AVANCE")</f>
        <v>CUMPLIDA</v>
      </c>
    </row>
    <row r="2399" spans="1:17" ht="45">
      <c r="A2399" s="192" t="s">
        <v>938</v>
      </c>
      <c r="B2399" s="173" t="s">
        <v>3295</v>
      </c>
      <c r="C2399" s="485"/>
      <c r="D2399" s="485"/>
      <c r="E2399" s="486"/>
      <c r="F2399" s="486"/>
      <c r="G2399" s="174" t="s">
        <v>4699</v>
      </c>
      <c r="H2399" s="382" t="s">
        <v>767</v>
      </c>
      <c r="I2399" s="382" t="s">
        <v>768</v>
      </c>
      <c r="J2399" s="181">
        <v>1</v>
      </c>
      <c r="K2399" s="176">
        <v>45231</v>
      </c>
      <c r="L2399" s="176">
        <v>45747</v>
      </c>
      <c r="M2399" s="177">
        <f t="shared" si="106"/>
        <v>73.714285714285708</v>
      </c>
      <c r="N2399" s="178">
        <v>1</v>
      </c>
      <c r="O2399" s="382" t="s">
        <v>4697</v>
      </c>
      <c r="P2399" s="178">
        <f t="shared" si="105"/>
        <v>1</v>
      </c>
      <c r="Q2399" s="179" t="str" cm="1">
        <f t="array" aca="1" ref="Q2399" ca="1">IF(ISNUMBER(P2399),IF(P2399=100%,"CUMPLIDA",IF(AND(ISNUMBER(L2399),ISNUMBER(INDIRECT("FECHA_"&amp;$B2399,1))), IF(L2399&lt;=INDIRECT("FECHA_"&amp;$B2399,1),"INCUMPLIDA","PROCESO"), "VERIFICAR FECHA")),"SIN VALOR AVANCE")</f>
        <v>CUMPLIDA</v>
      </c>
    </row>
    <row r="2400" spans="1:17" ht="105.75">
      <c r="A2400" s="192" t="s">
        <v>938</v>
      </c>
      <c r="B2400" s="173" t="s">
        <v>3295</v>
      </c>
      <c r="C2400" s="485"/>
      <c r="D2400" s="485"/>
      <c r="E2400" s="486"/>
      <c r="F2400" s="486"/>
      <c r="G2400" s="174" t="s">
        <v>3746</v>
      </c>
      <c r="H2400" s="382" t="s">
        <v>769</v>
      </c>
      <c r="I2400" s="382" t="s">
        <v>770</v>
      </c>
      <c r="J2400" s="181">
        <v>1</v>
      </c>
      <c r="K2400" s="176">
        <v>45323</v>
      </c>
      <c r="L2400" s="176">
        <v>45747</v>
      </c>
      <c r="M2400" s="177">
        <f t="shared" si="106"/>
        <v>60.571428571428569</v>
      </c>
      <c r="N2400" s="178">
        <v>1</v>
      </c>
      <c r="O2400" s="382" t="s">
        <v>4698</v>
      </c>
      <c r="P2400" s="178">
        <f t="shared" si="105"/>
        <v>1</v>
      </c>
      <c r="Q2400" s="179" t="str" cm="1">
        <f t="array" aca="1" ref="Q2400" ca="1">IF(ISNUMBER(P2400),IF(P2400=100%,"CUMPLIDA",IF(AND(ISNUMBER(L2400),ISNUMBER(INDIRECT("FECHA_"&amp;$B2400,1))), IF(L2400&lt;=INDIRECT("FECHA_"&amp;$B2400,1),"INCUMPLIDA","PROCESO"), "VERIFICAR FECHA")),"SIN VALOR AVANCE")</f>
        <v>CUMPLIDA</v>
      </c>
    </row>
    <row r="2401" spans="1:17" ht="30.75">
      <c r="A2401" s="192" t="s">
        <v>938</v>
      </c>
      <c r="B2401" s="173" t="s">
        <v>3295</v>
      </c>
      <c r="C2401" s="485"/>
      <c r="D2401" s="485"/>
      <c r="E2401" s="486"/>
      <c r="F2401" s="486"/>
      <c r="G2401" s="174" t="s">
        <v>3747</v>
      </c>
      <c r="H2401" s="382" t="s">
        <v>371</v>
      </c>
      <c r="I2401" s="382" t="s">
        <v>771</v>
      </c>
      <c r="J2401" s="181">
        <v>1</v>
      </c>
      <c r="K2401" s="176">
        <v>45231</v>
      </c>
      <c r="L2401" s="176">
        <v>45747</v>
      </c>
      <c r="M2401" s="177">
        <f t="shared" si="106"/>
        <v>73.714285714285708</v>
      </c>
      <c r="N2401" s="178">
        <v>1</v>
      </c>
      <c r="O2401" s="382" t="s">
        <v>4697</v>
      </c>
      <c r="P2401" s="178">
        <f t="shared" si="105"/>
        <v>1</v>
      </c>
      <c r="Q2401" s="179" t="str" cm="1">
        <f t="array" aca="1" ref="Q2401" ca="1">IF(ISNUMBER(P2401),IF(P2401=100%,"CUMPLIDA",IF(AND(ISNUMBER(L2401),ISNUMBER(INDIRECT("FECHA_"&amp;$B2401,1))), IF(L2401&lt;=INDIRECT("FECHA_"&amp;$B2401,1),"INCUMPLIDA","PROCESO"), "VERIFICAR FECHA")),"SIN VALOR AVANCE")</f>
        <v>CUMPLIDA</v>
      </c>
    </row>
    <row r="2402" spans="1:17" ht="135.75">
      <c r="A2402" s="192" t="s">
        <v>938</v>
      </c>
      <c r="B2402" s="173" t="s">
        <v>3295</v>
      </c>
      <c r="C2402" s="485"/>
      <c r="D2402" s="485"/>
      <c r="E2402" s="486"/>
      <c r="F2402" s="486"/>
      <c r="G2402" s="174" t="s">
        <v>3748</v>
      </c>
      <c r="H2402" s="382" t="s">
        <v>772</v>
      </c>
      <c r="I2402" s="382" t="s">
        <v>773</v>
      </c>
      <c r="J2402" s="181">
        <v>1</v>
      </c>
      <c r="K2402" s="176">
        <v>45231</v>
      </c>
      <c r="L2402" s="176">
        <v>45808</v>
      </c>
      <c r="M2402" s="177">
        <f t="shared" si="106"/>
        <v>82.428571428571431</v>
      </c>
      <c r="N2402" s="178">
        <v>1</v>
      </c>
      <c r="O2402" s="382" t="s">
        <v>4700</v>
      </c>
      <c r="P2402" s="178">
        <f t="shared" si="105"/>
        <v>1</v>
      </c>
      <c r="Q2402" s="179" t="str" cm="1">
        <f t="array" aca="1" ref="Q2402" ca="1">IF(ISNUMBER(P2402),IF(P2402=100%,"CUMPLIDA",IF(AND(ISNUMBER(L2402),ISNUMBER(INDIRECT("FECHA_"&amp;$B2402,1))), IF(L2402&lt;=INDIRECT("FECHA_"&amp;$B2402,1),"INCUMPLIDA","PROCESO"), "VERIFICAR FECHA")),"SIN VALOR AVANCE")</f>
        <v>CUMPLIDA</v>
      </c>
    </row>
    <row r="2403" spans="1:17" ht="30.75">
      <c r="A2403" s="192" t="s">
        <v>938</v>
      </c>
      <c r="B2403" s="173" t="s">
        <v>3295</v>
      </c>
      <c r="C2403" s="485"/>
      <c r="D2403" s="485"/>
      <c r="E2403" s="486"/>
      <c r="F2403" s="486"/>
      <c r="G2403" s="174" t="s">
        <v>3751</v>
      </c>
      <c r="H2403" s="382" t="s">
        <v>775</v>
      </c>
      <c r="I2403" s="382" t="s">
        <v>776</v>
      </c>
      <c r="J2403" s="181">
        <v>10</v>
      </c>
      <c r="K2403" s="176">
        <v>45809</v>
      </c>
      <c r="L2403" s="176">
        <v>46752</v>
      </c>
      <c r="M2403" s="177">
        <f t="shared" si="106"/>
        <v>134.71428571428572</v>
      </c>
      <c r="N2403" s="178">
        <v>0</v>
      </c>
      <c r="O2403" s="382" t="s">
        <v>4697</v>
      </c>
      <c r="P2403" s="178">
        <f t="shared" si="105"/>
        <v>0</v>
      </c>
      <c r="Q2403" s="179" t="str" cm="1">
        <f t="array" aca="1" ref="Q2403" ca="1">IF(ISNUMBER(P2403),IF(P2403=100%,"CUMPLIDA",IF(AND(ISNUMBER(L2403),ISNUMBER(INDIRECT("FECHA_"&amp;$B2403,1))), IF(L2403&lt;=INDIRECT("FECHA_"&amp;$B2403,1),"INCUMPLIDA","PROCESO"), "VERIFICAR FECHA")),"SIN VALOR AVANCE")</f>
        <v>PROCESO</v>
      </c>
    </row>
    <row r="2404" spans="1:17" ht="105.75">
      <c r="A2404" s="192" t="s">
        <v>938</v>
      </c>
      <c r="B2404" s="173" t="s">
        <v>3295</v>
      </c>
      <c r="C2404" s="485"/>
      <c r="D2404" s="485"/>
      <c r="E2404" s="486"/>
      <c r="F2404" s="486"/>
      <c r="G2404" s="174" t="s">
        <v>3752</v>
      </c>
      <c r="H2404" s="382" t="s">
        <v>779</v>
      </c>
      <c r="I2404" s="382" t="s">
        <v>780</v>
      </c>
      <c r="J2404" s="181">
        <v>1</v>
      </c>
      <c r="K2404" s="176">
        <v>45809</v>
      </c>
      <c r="L2404" s="176">
        <v>46752</v>
      </c>
      <c r="M2404" s="177">
        <f t="shared" si="106"/>
        <v>134.71428571428572</v>
      </c>
      <c r="N2404" s="178">
        <v>0</v>
      </c>
      <c r="O2404" s="382" t="s">
        <v>4698</v>
      </c>
      <c r="P2404" s="178">
        <f t="shared" si="105"/>
        <v>0</v>
      </c>
      <c r="Q2404" s="179" t="str" cm="1">
        <f t="array" aca="1" ref="Q2404" ca="1">IF(ISNUMBER(P2404),IF(P2404=100%,"CUMPLIDA",IF(AND(ISNUMBER(L2404),ISNUMBER(INDIRECT("FECHA_"&amp;$B2404,1))), IF(L2404&lt;=INDIRECT("FECHA_"&amp;$B2404,1),"INCUMPLIDA","PROCESO"), "VERIFICAR FECHA")),"SIN VALOR AVANCE")</f>
        <v>PROCESO</v>
      </c>
    </row>
    <row r="2405" spans="1:17" ht="135.75">
      <c r="A2405" s="192" t="s">
        <v>938</v>
      </c>
      <c r="B2405" s="173" t="s">
        <v>3295</v>
      </c>
      <c r="C2405" s="485"/>
      <c r="D2405" s="485"/>
      <c r="E2405" s="486"/>
      <c r="F2405" s="486"/>
      <c r="G2405" s="174" t="s">
        <v>3753</v>
      </c>
      <c r="H2405" s="382" t="s">
        <v>782</v>
      </c>
      <c r="I2405" s="382" t="s">
        <v>813</v>
      </c>
      <c r="J2405" s="181">
        <v>2</v>
      </c>
      <c r="K2405" s="176">
        <v>45809</v>
      </c>
      <c r="L2405" s="176">
        <v>46752</v>
      </c>
      <c r="M2405" s="177">
        <f t="shared" si="106"/>
        <v>134.71428571428572</v>
      </c>
      <c r="N2405" s="178">
        <v>0</v>
      </c>
      <c r="O2405" s="382" t="s">
        <v>4700</v>
      </c>
      <c r="P2405" s="178">
        <f t="shared" si="105"/>
        <v>0</v>
      </c>
      <c r="Q2405" s="179" t="str" cm="1">
        <f t="array" aca="1" ref="Q2405" ca="1">IF(ISNUMBER(P2405),IF(P2405=100%,"CUMPLIDA",IF(AND(ISNUMBER(L2405),ISNUMBER(INDIRECT("FECHA_"&amp;$B2405,1))), IF(L2405&lt;=INDIRECT("FECHA_"&amp;$B2405,1),"INCUMPLIDA","PROCESO"), "VERIFICAR FECHA")),"SIN VALOR AVANCE")</f>
        <v>PROCESO</v>
      </c>
    </row>
    <row r="2406" spans="1:17" ht="90.75">
      <c r="A2406" s="192" t="s">
        <v>938</v>
      </c>
      <c r="B2406" s="173" t="s">
        <v>3295</v>
      </c>
      <c r="C2406" s="485"/>
      <c r="D2406" s="485"/>
      <c r="E2406" s="486" t="s">
        <v>4701</v>
      </c>
      <c r="F2406" s="486"/>
      <c r="G2406" s="174" t="s">
        <v>4702</v>
      </c>
      <c r="H2406" s="382" t="s">
        <v>4703</v>
      </c>
      <c r="I2406" s="382" t="s">
        <v>4704</v>
      </c>
      <c r="J2406" s="181">
        <v>1</v>
      </c>
      <c r="K2406" s="176">
        <v>43862</v>
      </c>
      <c r="L2406" s="176">
        <v>43982</v>
      </c>
      <c r="M2406" s="177">
        <f t="shared" si="106"/>
        <v>17.142857142857142</v>
      </c>
      <c r="N2406" s="178">
        <v>1</v>
      </c>
      <c r="O2406" s="382" t="s">
        <v>4705</v>
      </c>
      <c r="P2406" s="178">
        <f t="shared" si="105"/>
        <v>1</v>
      </c>
      <c r="Q2406" s="179" t="str" cm="1">
        <f t="array" aca="1" ref="Q2406" ca="1">IF(ISNUMBER(P2406),IF(P2406=100%,"CUMPLIDA",IF(AND(ISNUMBER(L2406),ISNUMBER(INDIRECT("FECHA_"&amp;$B2406,1))), IF(L2406&lt;=INDIRECT("FECHA_"&amp;$B2406,1),"INCUMPLIDA","PROCESO"), "VERIFICAR FECHA")),"SIN VALOR AVANCE")</f>
        <v>CUMPLIDA</v>
      </c>
    </row>
    <row r="2407" spans="1:17" ht="150.75">
      <c r="A2407" s="192" t="s">
        <v>938</v>
      </c>
      <c r="B2407" s="173" t="s">
        <v>3295</v>
      </c>
      <c r="C2407" s="485"/>
      <c r="D2407" s="485"/>
      <c r="E2407" s="486"/>
      <c r="F2407" s="486"/>
      <c r="G2407" s="174" t="s">
        <v>4706</v>
      </c>
      <c r="H2407" s="382" t="s">
        <v>4707</v>
      </c>
      <c r="I2407" s="382" t="s">
        <v>4708</v>
      </c>
      <c r="J2407" s="181">
        <v>1</v>
      </c>
      <c r="K2407" s="176">
        <v>43983</v>
      </c>
      <c r="L2407" s="176">
        <v>44043</v>
      </c>
      <c r="M2407" s="177">
        <f t="shared" si="106"/>
        <v>8.5714285714285712</v>
      </c>
      <c r="N2407" s="178">
        <v>1</v>
      </c>
      <c r="O2407" s="382" t="s">
        <v>4709</v>
      </c>
      <c r="P2407" s="178">
        <f t="shared" si="105"/>
        <v>1</v>
      </c>
      <c r="Q2407" s="179" t="str" cm="1">
        <f t="array" aca="1" ref="Q2407" ca="1">IF(ISNUMBER(P2407),IF(P2407=100%,"CUMPLIDA",IF(AND(ISNUMBER(L2407),ISNUMBER(INDIRECT("FECHA_"&amp;$B2407,1))), IF(L2407&lt;=INDIRECT("FECHA_"&amp;$B2407,1),"INCUMPLIDA","PROCESO"), "VERIFICAR FECHA")),"SIN VALOR AVANCE")</f>
        <v>CUMPLIDA</v>
      </c>
    </row>
    <row r="2408" spans="1:17" ht="135.75">
      <c r="A2408" s="192" t="s">
        <v>938</v>
      </c>
      <c r="B2408" s="173" t="s">
        <v>3295</v>
      </c>
      <c r="C2408" s="485"/>
      <c r="D2408" s="485"/>
      <c r="E2408" s="486" t="s">
        <v>4710</v>
      </c>
      <c r="F2408" s="486"/>
      <c r="G2408" s="174" t="s">
        <v>4711</v>
      </c>
      <c r="H2408" s="382" t="s">
        <v>4712</v>
      </c>
      <c r="I2408" s="382" t="s">
        <v>2137</v>
      </c>
      <c r="J2408" s="181">
        <v>1</v>
      </c>
      <c r="K2408" s="176">
        <v>44044</v>
      </c>
      <c r="L2408" s="176">
        <v>44196</v>
      </c>
      <c r="M2408" s="177">
        <f t="shared" si="106"/>
        <v>21.714285714285715</v>
      </c>
      <c r="N2408" s="178">
        <v>1</v>
      </c>
      <c r="O2408" s="382" t="s">
        <v>4700</v>
      </c>
      <c r="P2408" s="178">
        <f t="shared" si="105"/>
        <v>1</v>
      </c>
      <c r="Q2408" s="179" t="str" cm="1">
        <f t="array" aca="1" ref="Q2408" ca="1">IF(ISNUMBER(P2408),IF(P2408=100%,"CUMPLIDA",IF(AND(ISNUMBER(L2408),ISNUMBER(INDIRECT("FECHA_"&amp;$B2408,1))), IF(L2408&lt;=INDIRECT("FECHA_"&amp;$B2408,1),"INCUMPLIDA","PROCESO"), "VERIFICAR FECHA")),"SIN VALOR AVANCE")</f>
        <v>CUMPLIDA</v>
      </c>
    </row>
    <row r="2409" spans="1:17" ht="135.75">
      <c r="A2409" s="192" t="s">
        <v>938</v>
      </c>
      <c r="B2409" s="173" t="s">
        <v>3295</v>
      </c>
      <c r="C2409" s="485"/>
      <c r="D2409" s="485"/>
      <c r="E2409" s="486"/>
      <c r="F2409" s="486"/>
      <c r="G2409" s="174" t="s">
        <v>4713</v>
      </c>
      <c r="H2409" s="382" t="s">
        <v>4714</v>
      </c>
      <c r="I2409" s="382" t="s">
        <v>4708</v>
      </c>
      <c r="J2409" s="181">
        <v>3</v>
      </c>
      <c r="K2409" s="176">
        <v>44197</v>
      </c>
      <c r="L2409" s="176">
        <v>44469</v>
      </c>
      <c r="M2409" s="177">
        <f t="shared" si="106"/>
        <v>38.857142857142854</v>
      </c>
      <c r="N2409" s="178">
        <v>1</v>
      </c>
      <c r="O2409" s="382" t="s">
        <v>4700</v>
      </c>
      <c r="P2409" s="178">
        <f t="shared" si="105"/>
        <v>1</v>
      </c>
      <c r="Q2409" s="179" t="str" cm="1">
        <f t="array" aca="1" ref="Q2409" ca="1">IF(ISNUMBER(P2409),IF(P2409=100%,"CUMPLIDA",IF(AND(ISNUMBER(L2409),ISNUMBER(INDIRECT("FECHA_"&amp;$B2409,1))), IF(L2409&lt;=INDIRECT("FECHA_"&amp;$B2409,1),"INCUMPLIDA","PROCESO"), "VERIFICAR FECHA")),"SIN VALOR AVANCE")</f>
        <v>CUMPLIDA</v>
      </c>
    </row>
    <row r="2410" spans="1:17" ht="150.75" customHeight="1">
      <c r="A2410" s="192" t="s">
        <v>938</v>
      </c>
      <c r="B2410" s="173" t="s">
        <v>3295</v>
      </c>
      <c r="C2410" s="485" t="s">
        <v>4715</v>
      </c>
      <c r="D2410" s="485" t="s">
        <v>4716</v>
      </c>
      <c r="E2410" s="486" t="s">
        <v>4717</v>
      </c>
      <c r="F2410" s="486" t="s">
        <v>4718</v>
      </c>
      <c r="G2410" s="174" t="s">
        <v>4719</v>
      </c>
      <c r="H2410" s="382" t="s">
        <v>4720</v>
      </c>
      <c r="I2410" s="382" t="s">
        <v>4721</v>
      </c>
      <c r="J2410" s="181">
        <v>1</v>
      </c>
      <c r="K2410" s="176">
        <v>44242</v>
      </c>
      <c r="L2410" s="176">
        <v>44561</v>
      </c>
      <c r="M2410" s="177">
        <f t="shared" si="106"/>
        <v>45.571428571428569</v>
      </c>
      <c r="N2410" s="178">
        <v>1</v>
      </c>
      <c r="O2410" s="382" t="s">
        <v>4722</v>
      </c>
      <c r="P2410" s="178">
        <f t="shared" si="105"/>
        <v>1</v>
      </c>
      <c r="Q2410" s="179" t="str" cm="1">
        <f t="array" aca="1" ref="Q2410" ca="1">IF(ISNUMBER(P2410),IF(P2410=100%,"CUMPLIDA",IF(AND(ISNUMBER(L2410),ISNUMBER(INDIRECT("FECHA_"&amp;$B2410,1))), IF(L2410&lt;=INDIRECT("FECHA_"&amp;$B2410,1),"INCUMPLIDA","PROCESO"), "VERIFICAR FECHA")),"SIN VALOR AVANCE")</f>
        <v>CUMPLIDA</v>
      </c>
    </row>
    <row r="2411" spans="1:17" ht="150.75">
      <c r="A2411" s="192" t="s">
        <v>938</v>
      </c>
      <c r="B2411" s="173" t="s">
        <v>3295</v>
      </c>
      <c r="C2411" s="485"/>
      <c r="D2411" s="485"/>
      <c r="E2411" s="486"/>
      <c r="F2411" s="486"/>
      <c r="G2411" s="174" t="s">
        <v>4723</v>
      </c>
      <c r="H2411" s="382" t="s">
        <v>4724</v>
      </c>
      <c r="I2411" s="382" t="s">
        <v>4725</v>
      </c>
      <c r="J2411" s="181">
        <v>1</v>
      </c>
      <c r="K2411" s="176">
        <v>44242</v>
      </c>
      <c r="L2411" s="176">
        <v>44285</v>
      </c>
      <c r="M2411" s="177">
        <f t="shared" si="106"/>
        <v>6.1428571428571432</v>
      </c>
      <c r="N2411" s="178">
        <v>1</v>
      </c>
      <c r="O2411" s="382" t="s">
        <v>4722</v>
      </c>
      <c r="P2411" s="178">
        <f t="shared" si="105"/>
        <v>1</v>
      </c>
      <c r="Q2411" s="179" t="str" cm="1">
        <f t="array" aca="1" ref="Q2411" ca="1">IF(ISNUMBER(P2411),IF(P2411=100%,"CUMPLIDA",IF(AND(ISNUMBER(L2411),ISNUMBER(INDIRECT("FECHA_"&amp;$B2411,1))), IF(L2411&lt;=INDIRECT("FECHA_"&amp;$B2411,1),"INCUMPLIDA","PROCESO"), "VERIFICAR FECHA")),"SIN VALOR AVANCE")</f>
        <v>CUMPLIDA</v>
      </c>
    </row>
    <row r="2412" spans="1:17" ht="180.75">
      <c r="A2412" s="192" t="s">
        <v>938</v>
      </c>
      <c r="B2412" s="173" t="s">
        <v>3295</v>
      </c>
      <c r="C2412" s="485"/>
      <c r="D2412" s="485"/>
      <c r="E2412" s="486" t="s">
        <v>4726</v>
      </c>
      <c r="F2412" s="486"/>
      <c r="G2412" s="174" t="s">
        <v>4727</v>
      </c>
      <c r="H2412" s="382" t="s">
        <v>4728</v>
      </c>
      <c r="I2412" s="382" t="s">
        <v>4729</v>
      </c>
      <c r="J2412" s="181">
        <v>1</v>
      </c>
      <c r="K2412" s="176">
        <v>44228</v>
      </c>
      <c r="L2412" s="176">
        <v>44286</v>
      </c>
      <c r="M2412" s="177">
        <f t="shared" si="106"/>
        <v>8.2857142857142865</v>
      </c>
      <c r="N2412" s="178">
        <v>1</v>
      </c>
      <c r="O2412" s="382" t="s">
        <v>4730</v>
      </c>
      <c r="P2412" s="178">
        <f t="shared" si="105"/>
        <v>1</v>
      </c>
      <c r="Q2412" s="179" t="str" cm="1">
        <f t="array" aca="1" ref="Q2412" ca="1">IF(ISNUMBER(P2412),IF(P2412=100%,"CUMPLIDA",IF(AND(ISNUMBER(L2412),ISNUMBER(INDIRECT("FECHA_"&amp;$B2412,1))), IF(L2412&lt;=INDIRECT("FECHA_"&amp;$B2412,1),"INCUMPLIDA","PROCESO"), "VERIFICAR FECHA")),"SIN VALOR AVANCE")</f>
        <v>CUMPLIDA</v>
      </c>
    </row>
    <row r="2413" spans="1:17" ht="180.75">
      <c r="A2413" s="192" t="s">
        <v>938</v>
      </c>
      <c r="B2413" s="173" t="s">
        <v>3295</v>
      </c>
      <c r="C2413" s="485"/>
      <c r="D2413" s="485"/>
      <c r="E2413" s="486"/>
      <c r="F2413" s="486"/>
      <c r="G2413" s="174" t="s">
        <v>4731</v>
      </c>
      <c r="H2413" s="382" t="s">
        <v>4728</v>
      </c>
      <c r="I2413" s="382" t="s">
        <v>4729</v>
      </c>
      <c r="J2413" s="181">
        <v>1</v>
      </c>
      <c r="K2413" s="176">
        <v>44228</v>
      </c>
      <c r="L2413" s="176">
        <v>44286</v>
      </c>
      <c r="M2413" s="177">
        <f t="shared" si="106"/>
        <v>8.2857142857142865</v>
      </c>
      <c r="N2413" s="178">
        <v>1</v>
      </c>
      <c r="O2413" s="382" t="s">
        <v>4730</v>
      </c>
      <c r="P2413" s="178">
        <f t="shared" si="105"/>
        <v>1</v>
      </c>
      <c r="Q2413" s="179" t="str" cm="1">
        <f t="array" aca="1" ref="Q2413" ca="1">IF(ISNUMBER(P2413),IF(P2413=100%,"CUMPLIDA",IF(AND(ISNUMBER(L2413),ISNUMBER(INDIRECT("FECHA_"&amp;$B2413,1))), IF(L2413&lt;=INDIRECT("FECHA_"&amp;$B2413,1),"INCUMPLIDA","PROCESO"), "VERIFICAR FECHA")),"SIN VALOR AVANCE")</f>
        <v>CUMPLIDA</v>
      </c>
    </row>
    <row r="2414" spans="1:17" ht="195">
      <c r="A2414" s="192" t="s">
        <v>938</v>
      </c>
      <c r="B2414" s="173" t="s">
        <v>3295</v>
      </c>
      <c r="C2414" s="485"/>
      <c r="D2414" s="485"/>
      <c r="E2414" s="486" t="s">
        <v>4732</v>
      </c>
      <c r="F2414" s="486"/>
      <c r="G2414" s="174" t="s">
        <v>4733</v>
      </c>
      <c r="H2414" s="382" t="s">
        <v>4734</v>
      </c>
      <c r="I2414" s="382" t="s">
        <v>4735</v>
      </c>
      <c r="J2414" s="181">
        <v>1</v>
      </c>
      <c r="K2414" s="176">
        <v>44286</v>
      </c>
      <c r="L2414" s="176">
        <v>44561</v>
      </c>
      <c r="M2414" s="177">
        <f t="shared" si="106"/>
        <v>39.285714285714285</v>
      </c>
      <c r="N2414" s="178">
        <v>1</v>
      </c>
      <c r="O2414" s="382" t="s">
        <v>4730</v>
      </c>
      <c r="P2414" s="178">
        <f t="shared" si="105"/>
        <v>1</v>
      </c>
      <c r="Q2414" s="179" t="str" cm="1">
        <f t="array" aca="1" ref="Q2414" ca="1">IF(ISNUMBER(P2414),IF(P2414=100%,"CUMPLIDA",IF(AND(ISNUMBER(L2414),ISNUMBER(INDIRECT("FECHA_"&amp;$B2414,1))), IF(L2414&lt;=INDIRECT("FECHA_"&amp;$B2414,1),"INCUMPLIDA","PROCESO"), "VERIFICAR FECHA")),"SIN VALOR AVANCE")</f>
        <v>CUMPLIDA</v>
      </c>
    </row>
    <row r="2415" spans="1:17" ht="180.75">
      <c r="A2415" s="192" t="s">
        <v>938</v>
      </c>
      <c r="B2415" s="173" t="s">
        <v>3295</v>
      </c>
      <c r="C2415" s="485"/>
      <c r="D2415" s="485"/>
      <c r="E2415" s="486"/>
      <c r="F2415" s="486"/>
      <c r="G2415" s="174" t="s">
        <v>4736</v>
      </c>
      <c r="H2415" s="382" t="s">
        <v>4737</v>
      </c>
      <c r="I2415" s="382" t="s">
        <v>4738</v>
      </c>
      <c r="J2415" s="181">
        <v>1</v>
      </c>
      <c r="K2415" s="176">
        <v>44286</v>
      </c>
      <c r="L2415" s="176">
        <v>44561</v>
      </c>
      <c r="M2415" s="177">
        <f t="shared" si="106"/>
        <v>39.285714285714285</v>
      </c>
      <c r="N2415" s="178">
        <v>1</v>
      </c>
      <c r="O2415" s="382" t="s">
        <v>4730</v>
      </c>
      <c r="P2415" s="178">
        <f t="shared" si="105"/>
        <v>1</v>
      </c>
      <c r="Q2415" s="179" t="str" cm="1">
        <f t="array" aca="1" ref="Q2415" ca="1">IF(ISNUMBER(P2415),IF(P2415=100%,"CUMPLIDA",IF(AND(ISNUMBER(L2415),ISNUMBER(INDIRECT("FECHA_"&amp;$B2415,1))), IF(L2415&lt;=INDIRECT("FECHA_"&amp;$B2415,1),"INCUMPLIDA","PROCESO"), "VERIFICAR FECHA")),"SIN VALOR AVANCE")</f>
        <v>CUMPLIDA</v>
      </c>
    </row>
    <row r="2416" spans="1:17" ht="180.75">
      <c r="A2416" s="192" t="s">
        <v>938</v>
      </c>
      <c r="B2416" s="173" t="s">
        <v>3295</v>
      </c>
      <c r="C2416" s="485"/>
      <c r="D2416" s="485"/>
      <c r="E2416" s="486" t="s">
        <v>4739</v>
      </c>
      <c r="F2416" s="486"/>
      <c r="G2416" s="174" t="s">
        <v>4740</v>
      </c>
      <c r="H2416" s="382" t="s">
        <v>4741</v>
      </c>
      <c r="I2416" s="382" t="s">
        <v>4742</v>
      </c>
      <c r="J2416" s="181">
        <v>2</v>
      </c>
      <c r="K2416" s="176">
        <v>44256</v>
      </c>
      <c r="L2416" s="176">
        <v>44439</v>
      </c>
      <c r="M2416" s="177">
        <f t="shared" si="106"/>
        <v>26.142857142857142</v>
      </c>
      <c r="N2416" s="178">
        <v>1</v>
      </c>
      <c r="O2416" s="382" t="s">
        <v>4730</v>
      </c>
      <c r="P2416" s="178">
        <f t="shared" si="105"/>
        <v>1</v>
      </c>
      <c r="Q2416" s="179" t="str" cm="1">
        <f t="array" aca="1" ref="Q2416" ca="1">IF(ISNUMBER(P2416),IF(P2416=100%,"CUMPLIDA",IF(AND(ISNUMBER(L2416),ISNUMBER(INDIRECT("FECHA_"&amp;$B2416,1))), IF(L2416&lt;=INDIRECT("FECHA_"&amp;$B2416,1),"INCUMPLIDA","PROCESO"), "VERIFICAR FECHA")),"SIN VALOR AVANCE")</f>
        <v>CUMPLIDA</v>
      </c>
    </row>
    <row r="2417" spans="1:17" ht="180.75">
      <c r="A2417" s="192" t="s">
        <v>938</v>
      </c>
      <c r="B2417" s="173" t="s">
        <v>3295</v>
      </c>
      <c r="C2417" s="485"/>
      <c r="D2417" s="485"/>
      <c r="E2417" s="486"/>
      <c r="F2417" s="486"/>
      <c r="G2417" s="174" t="s">
        <v>4743</v>
      </c>
      <c r="H2417" s="382" t="s">
        <v>4744</v>
      </c>
      <c r="I2417" s="382" t="s">
        <v>4745</v>
      </c>
      <c r="J2417" s="181">
        <v>2</v>
      </c>
      <c r="K2417" s="176">
        <v>44256</v>
      </c>
      <c r="L2417" s="176">
        <v>44439</v>
      </c>
      <c r="M2417" s="177">
        <f t="shared" si="106"/>
        <v>26.142857142857142</v>
      </c>
      <c r="N2417" s="178">
        <v>1</v>
      </c>
      <c r="O2417" s="382" t="s">
        <v>4730</v>
      </c>
      <c r="P2417" s="178">
        <f t="shared" si="105"/>
        <v>1</v>
      </c>
      <c r="Q2417" s="179" t="str" cm="1">
        <f t="array" aca="1" ref="Q2417" ca="1">IF(ISNUMBER(P2417),IF(P2417=100%,"CUMPLIDA",IF(AND(ISNUMBER(L2417),ISNUMBER(INDIRECT("FECHA_"&amp;$B2417,1))), IF(L2417&lt;=INDIRECT("FECHA_"&amp;$B2417,1),"INCUMPLIDA","PROCESO"), "VERIFICAR FECHA")),"SIN VALOR AVANCE")</f>
        <v>CUMPLIDA</v>
      </c>
    </row>
    <row r="2418" spans="1:17" ht="60" customHeight="1">
      <c r="A2418" s="192" t="s">
        <v>938</v>
      </c>
      <c r="B2418" s="173" t="s">
        <v>3295</v>
      </c>
      <c r="C2418" s="485"/>
      <c r="D2418" s="485"/>
      <c r="E2418" s="486" t="s">
        <v>4746</v>
      </c>
      <c r="F2418" s="486"/>
      <c r="G2418" s="174" t="s">
        <v>4747</v>
      </c>
      <c r="H2418" s="382" t="s">
        <v>4748</v>
      </c>
      <c r="I2418" s="382" t="s">
        <v>4749</v>
      </c>
      <c r="J2418" s="181">
        <v>1</v>
      </c>
      <c r="K2418" s="176">
        <v>44228</v>
      </c>
      <c r="L2418" s="176">
        <v>44316</v>
      </c>
      <c r="M2418" s="177">
        <f t="shared" si="106"/>
        <v>12.571428571428571</v>
      </c>
      <c r="N2418" s="178">
        <v>1</v>
      </c>
      <c r="O2418" s="382" t="s">
        <v>4750</v>
      </c>
      <c r="P2418" s="178">
        <f t="shared" si="105"/>
        <v>1</v>
      </c>
      <c r="Q2418" s="179" t="str" cm="1">
        <f t="array" aca="1" ref="Q2418" ca="1">IF(ISNUMBER(P2418),IF(P2418=100%,"CUMPLIDA",IF(AND(ISNUMBER(L2418),ISNUMBER(INDIRECT("FECHA_"&amp;$B2418,1))), IF(L2418&lt;=INDIRECT("FECHA_"&amp;$B2418,1),"INCUMPLIDA","PROCESO"), "VERIFICAR FECHA")),"SIN VALOR AVANCE")</f>
        <v>CUMPLIDA</v>
      </c>
    </row>
    <row r="2419" spans="1:17" ht="120">
      <c r="A2419" s="192" t="s">
        <v>938</v>
      </c>
      <c r="B2419" s="173" t="s">
        <v>3295</v>
      </c>
      <c r="C2419" s="485"/>
      <c r="D2419" s="485"/>
      <c r="E2419" s="486"/>
      <c r="F2419" s="486"/>
      <c r="G2419" s="174" t="s">
        <v>4751</v>
      </c>
      <c r="H2419" s="382" t="s">
        <v>4752</v>
      </c>
      <c r="I2419" s="382" t="s">
        <v>4753</v>
      </c>
      <c r="J2419" s="181">
        <v>1</v>
      </c>
      <c r="K2419" s="176">
        <v>44228</v>
      </c>
      <c r="L2419" s="176">
        <v>44316</v>
      </c>
      <c r="M2419" s="177">
        <f t="shared" si="106"/>
        <v>12.571428571428571</v>
      </c>
      <c r="N2419" s="178">
        <v>1</v>
      </c>
      <c r="O2419" s="382" t="s">
        <v>4750</v>
      </c>
      <c r="P2419" s="178">
        <f t="shared" si="105"/>
        <v>1</v>
      </c>
      <c r="Q2419" s="179" t="str" cm="1">
        <f t="array" aca="1" ref="Q2419" ca="1">IF(ISNUMBER(P2419),IF(P2419=100%,"CUMPLIDA",IF(AND(ISNUMBER(L2419),ISNUMBER(INDIRECT("FECHA_"&amp;$B2419,1))), IF(L2419&lt;=INDIRECT("FECHA_"&amp;$B2419,1),"INCUMPLIDA","PROCESO"), "VERIFICAR FECHA")),"SIN VALOR AVANCE")</f>
        <v>CUMPLIDA</v>
      </c>
    </row>
    <row r="2420" spans="1:17" ht="180">
      <c r="A2420" s="192" t="s">
        <v>938</v>
      </c>
      <c r="B2420" s="173" t="s">
        <v>3295</v>
      </c>
      <c r="C2420" s="485"/>
      <c r="D2420" s="485"/>
      <c r="E2420" s="174" t="s">
        <v>4754</v>
      </c>
      <c r="F2420" s="486"/>
      <c r="G2420" s="174" t="s">
        <v>4755</v>
      </c>
      <c r="H2420" s="382" t="s">
        <v>4756</v>
      </c>
      <c r="I2420" s="382" t="s">
        <v>4757</v>
      </c>
      <c r="J2420" s="181">
        <v>1</v>
      </c>
      <c r="K2420" s="176">
        <v>44256</v>
      </c>
      <c r="L2420" s="176">
        <v>44412</v>
      </c>
      <c r="M2420" s="177">
        <f t="shared" si="106"/>
        <v>22.285714285714285</v>
      </c>
      <c r="N2420" s="178">
        <v>1</v>
      </c>
      <c r="O2420" s="382" t="s">
        <v>4758</v>
      </c>
      <c r="P2420" s="178">
        <f t="shared" si="105"/>
        <v>1</v>
      </c>
      <c r="Q2420" s="179" t="str" cm="1">
        <f t="array" aca="1" ref="Q2420" ca="1">IF(ISNUMBER(P2420),IF(P2420=100%,"CUMPLIDA",IF(AND(ISNUMBER(L2420),ISNUMBER(INDIRECT("FECHA_"&amp;$B2420,1))), IF(L2420&lt;=INDIRECT("FECHA_"&amp;$B2420,1),"INCUMPLIDA","PROCESO"), "VERIFICAR FECHA")),"SIN VALOR AVANCE")</f>
        <v>CUMPLIDA</v>
      </c>
    </row>
    <row r="2421" spans="1:17" ht="60.75">
      <c r="A2421" s="192" t="s">
        <v>938</v>
      </c>
      <c r="B2421" s="173" t="s">
        <v>3295</v>
      </c>
      <c r="C2421" s="485"/>
      <c r="D2421" s="485"/>
      <c r="E2421" s="486" t="s">
        <v>4759</v>
      </c>
      <c r="F2421" s="486"/>
      <c r="G2421" s="174" t="s">
        <v>4760</v>
      </c>
      <c r="H2421" s="382" t="s">
        <v>4761</v>
      </c>
      <c r="I2421" s="382" t="s">
        <v>4762</v>
      </c>
      <c r="J2421" s="181">
        <v>1</v>
      </c>
      <c r="K2421" s="176">
        <v>44409</v>
      </c>
      <c r="L2421" s="176">
        <v>44592</v>
      </c>
      <c r="M2421" s="177">
        <f t="shared" si="106"/>
        <v>26.142857142857142</v>
      </c>
      <c r="N2421" s="178">
        <v>1</v>
      </c>
      <c r="O2421" s="382" t="s">
        <v>4763</v>
      </c>
      <c r="P2421" s="178">
        <f t="shared" si="105"/>
        <v>1</v>
      </c>
      <c r="Q2421" s="179" t="str" cm="1">
        <f t="array" aca="1" ref="Q2421" ca="1">IF(ISNUMBER(P2421),IF(P2421=100%,"CUMPLIDA",IF(AND(ISNUMBER(L2421),ISNUMBER(INDIRECT("FECHA_"&amp;$B2421,1))), IF(L2421&lt;=INDIRECT("FECHA_"&amp;$B2421,1),"INCUMPLIDA","PROCESO"), "VERIFICAR FECHA")),"SIN VALOR AVANCE")</f>
        <v>CUMPLIDA</v>
      </c>
    </row>
    <row r="2422" spans="1:17" ht="195">
      <c r="A2422" s="192" t="s">
        <v>938</v>
      </c>
      <c r="B2422" s="173" t="s">
        <v>3295</v>
      </c>
      <c r="C2422" s="485"/>
      <c r="D2422" s="485"/>
      <c r="E2422" s="486"/>
      <c r="F2422" s="486"/>
      <c r="G2422" s="174" t="s">
        <v>4764</v>
      </c>
      <c r="H2422" s="382" t="s">
        <v>4765</v>
      </c>
      <c r="I2422" s="382" t="s">
        <v>4766</v>
      </c>
      <c r="J2422" s="181">
        <v>1</v>
      </c>
      <c r="K2422" s="176">
        <v>44228</v>
      </c>
      <c r="L2422" s="176">
        <v>44286</v>
      </c>
      <c r="M2422" s="177">
        <f t="shared" si="106"/>
        <v>8.2857142857142865</v>
      </c>
      <c r="N2422" s="178">
        <v>1</v>
      </c>
      <c r="O2422" s="382" t="s">
        <v>4750</v>
      </c>
      <c r="P2422" s="178">
        <f t="shared" si="105"/>
        <v>1</v>
      </c>
      <c r="Q2422" s="179" t="str" cm="1">
        <f t="array" aca="1" ref="Q2422" ca="1">IF(ISNUMBER(P2422),IF(P2422=100%,"CUMPLIDA",IF(AND(ISNUMBER(L2422),ISNUMBER(INDIRECT("FECHA_"&amp;$B2422,1))), IF(L2422&lt;=INDIRECT("FECHA_"&amp;$B2422,1),"INCUMPLIDA","PROCESO"), "VERIFICAR FECHA")),"SIN VALOR AVANCE")</f>
        <v>CUMPLIDA</v>
      </c>
    </row>
    <row r="2423" spans="1:17" ht="180">
      <c r="A2423" s="192" t="s">
        <v>938</v>
      </c>
      <c r="B2423" s="173" t="s">
        <v>3295</v>
      </c>
      <c r="C2423" s="485"/>
      <c r="D2423" s="485"/>
      <c r="E2423" s="486"/>
      <c r="F2423" s="486"/>
      <c r="G2423" s="174" t="s">
        <v>4767</v>
      </c>
      <c r="H2423" s="382" t="s">
        <v>4768</v>
      </c>
      <c r="I2423" s="382" t="s">
        <v>4769</v>
      </c>
      <c r="J2423" s="181">
        <v>1</v>
      </c>
      <c r="K2423" s="176">
        <v>44287</v>
      </c>
      <c r="L2423" s="176">
        <v>44439</v>
      </c>
      <c r="M2423" s="177">
        <f t="shared" si="106"/>
        <v>21.714285714285715</v>
      </c>
      <c r="N2423" s="178">
        <v>1</v>
      </c>
      <c r="O2423" s="382" t="s">
        <v>4750</v>
      </c>
      <c r="P2423" s="178">
        <f t="shared" si="105"/>
        <v>1</v>
      </c>
      <c r="Q2423" s="179" t="str" cm="1">
        <f t="array" aca="1" ref="Q2423" ca="1">IF(ISNUMBER(P2423),IF(P2423=100%,"CUMPLIDA",IF(AND(ISNUMBER(L2423),ISNUMBER(INDIRECT("FECHA_"&amp;$B2423,1))), IF(L2423&lt;=INDIRECT("FECHA_"&amp;$B2423,1),"INCUMPLIDA","PROCESO"), "VERIFICAR FECHA")),"SIN VALOR AVANCE")</f>
        <v>CUMPLIDA</v>
      </c>
    </row>
    <row r="2424" spans="1:17" ht="105">
      <c r="A2424" s="192" t="s">
        <v>938</v>
      </c>
      <c r="B2424" s="173" t="s">
        <v>3295</v>
      </c>
      <c r="C2424" s="485"/>
      <c r="D2424" s="485"/>
      <c r="E2424" s="486" t="s">
        <v>4770</v>
      </c>
      <c r="F2424" s="486"/>
      <c r="G2424" s="174" t="s">
        <v>4771</v>
      </c>
      <c r="H2424" s="382" t="s">
        <v>4772</v>
      </c>
      <c r="I2424" s="382" t="s">
        <v>3240</v>
      </c>
      <c r="J2424" s="181">
        <v>1</v>
      </c>
      <c r="K2424" s="176">
        <v>44228</v>
      </c>
      <c r="L2424" s="176">
        <v>44377</v>
      </c>
      <c r="M2424" s="177">
        <f t="shared" si="106"/>
        <v>21.285714285714285</v>
      </c>
      <c r="N2424" s="178">
        <v>1</v>
      </c>
      <c r="O2424" s="382" t="s">
        <v>4750</v>
      </c>
      <c r="P2424" s="178">
        <f t="shared" si="105"/>
        <v>1</v>
      </c>
      <c r="Q2424" s="179" t="str" cm="1">
        <f t="array" aca="1" ref="Q2424" ca="1">IF(ISNUMBER(P2424),IF(P2424=100%,"CUMPLIDA",IF(AND(ISNUMBER(L2424),ISNUMBER(INDIRECT("FECHA_"&amp;$B2424,1))), IF(L2424&lt;=INDIRECT("FECHA_"&amp;$B2424,1),"INCUMPLIDA","PROCESO"), "VERIFICAR FECHA")),"SIN VALOR AVANCE")</f>
        <v>CUMPLIDA</v>
      </c>
    </row>
    <row r="2425" spans="1:17" ht="255">
      <c r="A2425" s="192" t="s">
        <v>938</v>
      </c>
      <c r="B2425" s="173" t="s">
        <v>3295</v>
      </c>
      <c r="C2425" s="485"/>
      <c r="D2425" s="485"/>
      <c r="E2425" s="486"/>
      <c r="F2425" s="486"/>
      <c r="G2425" s="174" t="s">
        <v>4773</v>
      </c>
      <c r="H2425" s="382" t="s">
        <v>4774</v>
      </c>
      <c r="I2425" s="382" t="s">
        <v>4775</v>
      </c>
      <c r="J2425" s="181">
        <v>1</v>
      </c>
      <c r="K2425" s="176">
        <v>44378</v>
      </c>
      <c r="L2425" s="176">
        <v>44681</v>
      </c>
      <c r="M2425" s="177">
        <f t="shared" si="106"/>
        <v>43.285714285714285</v>
      </c>
      <c r="N2425" s="178">
        <v>1</v>
      </c>
      <c r="O2425" s="382" t="s">
        <v>4776</v>
      </c>
      <c r="P2425" s="178">
        <f t="shared" si="105"/>
        <v>1</v>
      </c>
      <c r="Q2425" s="179" t="str" cm="1">
        <f t="array" aca="1" ref="Q2425" ca="1">IF(ISNUMBER(P2425),IF(P2425=100%,"CUMPLIDA",IF(AND(ISNUMBER(L2425),ISNUMBER(INDIRECT("FECHA_"&amp;$B2425,1))), IF(L2425&lt;=INDIRECT("FECHA_"&amp;$B2425,1),"INCUMPLIDA","PROCESO"), "VERIFICAR FECHA")),"SIN VALOR AVANCE")</f>
        <v>CUMPLIDA</v>
      </c>
    </row>
    <row r="2426" spans="1:17" ht="120">
      <c r="A2426" s="192" t="s">
        <v>938</v>
      </c>
      <c r="B2426" s="173" t="s">
        <v>3295</v>
      </c>
      <c r="C2426" s="485"/>
      <c r="D2426" s="485"/>
      <c r="E2426" s="486" t="s">
        <v>4777</v>
      </c>
      <c r="F2426" s="486"/>
      <c r="G2426" s="174" t="s">
        <v>4778</v>
      </c>
      <c r="H2426" s="382" t="s">
        <v>4779</v>
      </c>
      <c r="I2426" s="382" t="s">
        <v>4780</v>
      </c>
      <c r="J2426" s="181">
        <v>1</v>
      </c>
      <c r="K2426" s="176">
        <v>44378</v>
      </c>
      <c r="L2426" s="176">
        <v>44408</v>
      </c>
      <c r="M2426" s="177">
        <f t="shared" si="106"/>
        <v>4.2857142857142856</v>
      </c>
      <c r="N2426" s="178">
        <v>1</v>
      </c>
      <c r="O2426" s="382" t="s">
        <v>4750</v>
      </c>
      <c r="P2426" s="178">
        <f t="shared" si="105"/>
        <v>1</v>
      </c>
      <c r="Q2426" s="179" t="str" cm="1">
        <f t="array" aca="1" ref="Q2426" ca="1">IF(ISNUMBER(P2426),IF(P2426=100%,"CUMPLIDA",IF(AND(ISNUMBER(L2426),ISNUMBER(INDIRECT("FECHA_"&amp;$B2426,1))), IF(L2426&lt;=INDIRECT("FECHA_"&amp;$B2426,1),"INCUMPLIDA","PROCESO"), "VERIFICAR FECHA")),"SIN VALOR AVANCE")</f>
        <v>CUMPLIDA</v>
      </c>
    </row>
    <row r="2427" spans="1:17" ht="180">
      <c r="A2427" s="192" t="s">
        <v>938</v>
      </c>
      <c r="B2427" s="173" t="s">
        <v>3295</v>
      </c>
      <c r="C2427" s="485"/>
      <c r="D2427" s="485"/>
      <c r="E2427" s="486"/>
      <c r="F2427" s="486"/>
      <c r="G2427" s="174" t="s">
        <v>4781</v>
      </c>
      <c r="H2427" s="382" t="s">
        <v>4782</v>
      </c>
      <c r="I2427" s="382" t="s">
        <v>4783</v>
      </c>
      <c r="J2427" s="181">
        <v>6</v>
      </c>
      <c r="K2427" s="176">
        <v>44256</v>
      </c>
      <c r="L2427" s="176">
        <v>44408</v>
      </c>
      <c r="M2427" s="177">
        <f t="shared" si="106"/>
        <v>21.714285714285715</v>
      </c>
      <c r="N2427" s="178">
        <v>1</v>
      </c>
      <c r="O2427" s="382" t="s">
        <v>4758</v>
      </c>
      <c r="P2427" s="178">
        <f t="shared" si="105"/>
        <v>1</v>
      </c>
      <c r="Q2427" s="179" t="str" cm="1">
        <f t="array" aca="1" ref="Q2427" ca="1">IF(ISNUMBER(P2427),IF(P2427=100%,"CUMPLIDA",IF(AND(ISNUMBER(L2427),ISNUMBER(INDIRECT("FECHA_"&amp;$B2427,1))), IF(L2427&lt;=INDIRECT("FECHA_"&amp;$B2427,1),"INCUMPLIDA","PROCESO"), "VERIFICAR FECHA")),"SIN VALOR AVANCE")</f>
        <v>CUMPLIDA</v>
      </c>
    </row>
    <row r="2428" spans="1:17" ht="75.75">
      <c r="A2428" s="192" t="s">
        <v>938</v>
      </c>
      <c r="B2428" s="173" t="s">
        <v>3295</v>
      </c>
      <c r="C2428" s="485"/>
      <c r="D2428" s="485"/>
      <c r="E2428" s="486" t="s">
        <v>4784</v>
      </c>
      <c r="F2428" s="486"/>
      <c r="G2428" s="174" t="s">
        <v>4785</v>
      </c>
      <c r="H2428" s="382" t="s">
        <v>4696</v>
      </c>
      <c r="I2428" s="382" t="s">
        <v>4603</v>
      </c>
      <c r="J2428" s="181">
        <v>1</v>
      </c>
      <c r="K2428" s="176">
        <v>45231</v>
      </c>
      <c r="L2428" s="176">
        <v>45504</v>
      </c>
      <c r="M2428" s="177">
        <f t="shared" si="106"/>
        <v>39</v>
      </c>
      <c r="N2428" s="178">
        <v>1</v>
      </c>
      <c r="O2428" s="382" t="s">
        <v>4786</v>
      </c>
      <c r="P2428" s="178">
        <f t="shared" si="105"/>
        <v>1</v>
      </c>
      <c r="Q2428" s="179" t="str" cm="1">
        <f t="array" aca="1" ref="Q2428" ca="1">IF(ISNUMBER(P2428),IF(P2428=100%,"CUMPLIDA",IF(AND(ISNUMBER(L2428),ISNUMBER(INDIRECT("FECHA_"&amp;$B2428,1))), IF(L2428&lt;=INDIRECT("FECHA_"&amp;$B2428,1),"INCUMPLIDA","PROCESO"), "VERIFICAR FECHA")),"SIN VALOR AVANCE")</f>
        <v>CUMPLIDA</v>
      </c>
    </row>
    <row r="2429" spans="1:17" ht="120.75">
      <c r="A2429" s="192" t="s">
        <v>938</v>
      </c>
      <c r="B2429" s="173" t="s">
        <v>3295</v>
      </c>
      <c r="C2429" s="485"/>
      <c r="D2429" s="485"/>
      <c r="E2429" s="486"/>
      <c r="F2429" s="486"/>
      <c r="G2429" s="174" t="s">
        <v>4787</v>
      </c>
      <c r="H2429" s="382" t="s">
        <v>801</v>
      </c>
      <c r="I2429" s="382" t="s">
        <v>761</v>
      </c>
      <c r="J2429" s="181">
        <v>1</v>
      </c>
      <c r="K2429" s="176">
        <v>45323</v>
      </c>
      <c r="L2429" s="176">
        <v>45747</v>
      </c>
      <c r="M2429" s="177">
        <f t="shared" si="106"/>
        <v>60.571428571428569</v>
      </c>
      <c r="N2429" s="178">
        <v>1</v>
      </c>
      <c r="O2429" s="382" t="s">
        <v>4788</v>
      </c>
      <c r="P2429" s="178">
        <f t="shared" si="105"/>
        <v>1</v>
      </c>
      <c r="Q2429" s="179" t="str" cm="1">
        <f t="array" aca="1" ref="Q2429" ca="1">IF(ISNUMBER(P2429),IF(P2429=100%,"CUMPLIDA",IF(AND(ISNUMBER(L2429),ISNUMBER(INDIRECT("FECHA_"&amp;$B2429,1))), IF(L2429&lt;=INDIRECT("FECHA_"&amp;$B2429,1),"INCUMPLIDA","PROCESO"), "VERIFICAR FECHA")),"SIN VALOR AVANCE")</f>
        <v>CUMPLIDA</v>
      </c>
    </row>
    <row r="2430" spans="1:17" ht="45.75">
      <c r="A2430" s="192" t="s">
        <v>938</v>
      </c>
      <c r="B2430" s="173" t="s">
        <v>3295</v>
      </c>
      <c r="C2430" s="485"/>
      <c r="D2430" s="485"/>
      <c r="E2430" s="486" t="s">
        <v>4789</v>
      </c>
      <c r="F2430" s="486"/>
      <c r="G2430" s="174" t="s">
        <v>4790</v>
      </c>
      <c r="H2430" s="382" t="s">
        <v>804</v>
      </c>
      <c r="I2430" s="382" t="s">
        <v>805</v>
      </c>
      <c r="J2430" s="181">
        <v>1</v>
      </c>
      <c r="K2430" s="176">
        <v>45323</v>
      </c>
      <c r="L2430" s="176">
        <v>45747</v>
      </c>
      <c r="M2430" s="177">
        <f t="shared" si="106"/>
        <v>60.571428571428569</v>
      </c>
      <c r="N2430" s="178">
        <v>1</v>
      </c>
      <c r="O2430" s="382" t="s">
        <v>4791</v>
      </c>
      <c r="P2430" s="178">
        <f t="shared" si="105"/>
        <v>1</v>
      </c>
      <c r="Q2430" s="179" t="str" cm="1">
        <f t="array" aca="1" ref="Q2430" ca="1">IF(ISNUMBER(P2430),IF(P2430=100%,"CUMPLIDA",IF(AND(ISNUMBER(L2430),ISNUMBER(INDIRECT("FECHA_"&amp;$B2430,1))), IF(L2430&lt;=INDIRECT("FECHA_"&amp;$B2430,1),"INCUMPLIDA","PROCESO"), "VERIFICAR FECHA")),"SIN VALOR AVANCE")</f>
        <v>CUMPLIDA</v>
      </c>
    </row>
    <row r="2431" spans="1:17" ht="45.75">
      <c r="A2431" s="192" t="s">
        <v>938</v>
      </c>
      <c r="B2431" s="173" t="s">
        <v>3295</v>
      </c>
      <c r="C2431" s="485"/>
      <c r="D2431" s="485"/>
      <c r="E2431" s="486"/>
      <c r="F2431" s="486"/>
      <c r="G2431" s="174" t="s">
        <v>4792</v>
      </c>
      <c r="H2431" s="382" t="s">
        <v>767</v>
      </c>
      <c r="I2431" s="382" t="s">
        <v>768</v>
      </c>
      <c r="J2431" s="181">
        <v>1</v>
      </c>
      <c r="K2431" s="176">
        <v>45231</v>
      </c>
      <c r="L2431" s="176">
        <v>45747</v>
      </c>
      <c r="M2431" s="177">
        <f t="shared" si="106"/>
        <v>73.714285714285708</v>
      </c>
      <c r="N2431" s="178">
        <v>1</v>
      </c>
      <c r="O2431" s="382" t="s">
        <v>4791</v>
      </c>
      <c r="P2431" s="178">
        <f t="shared" si="105"/>
        <v>1</v>
      </c>
      <c r="Q2431" s="179" t="str" cm="1">
        <f t="array" aca="1" ref="Q2431" ca="1">IF(ISNUMBER(P2431),IF(P2431=100%,"CUMPLIDA",IF(AND(ISNUMBER(L2431),ISNUMBER(INDIRECT("FECHA_"&amp;$B2431,1))), IF(L2431&lt;=INDIRECT("FECHA_"&amp;$B2431,1),"INCUMPLIDA","PROCESO"), "VERIFICAR FECHA")),"SIN VALOR AVANCE")</f>
        <v>CUMPLIDA</v>
      </c>
    </row>
    <row r="2432" spans="1:17" ht="120.75">
      <c r="A2432" s="192" t="s">
        <v>938</v>
      </c>
      <c r="B2432" s="173" t="s">
        <v>3295</v>
      </c>
      <c r="C2432" s="485"/>
      <c r="D2432" s="485"/>
      <c r="E2432" s="486"/>
      <c r="F2432" s="486"/>
      <c r="G2432" s="174" t="s">
        <v>4793</v>
      </c>
      <c r="H2432" s="382" t="s">
        <v>769</v>
      </c>
      <c r="I2432" s="382" t="s">
        <v>770</v>
      </c>
      <c r="J2432" s="181">
        <v>1</v>
      </c>
      <c r="K2432" s="176">
        <v>45323</v>
      </c>
      <c r="L2432" s="176">
        <v>45747</v>
      </c>
      <c r="M2432" s="177">
        <f t="shared" si="106"/>
        <v>60.571428571428569</v>
      </c>
      <c r="N2432" s="178">
        <v>1</v>
      </c>
      <c r="O2432" s="382" t="s">
        <v>4788</v>
      </c>
      <c r="P2432" s="178">
        <f t="shared" si="105"/>
        <v>1</v>
      </c>
      <c r="Q2432" s="179" t="str" cm="1">
        <f t="array" aca="1" ref="Q2432" ca="1">IF(ISNUMBER(P2432),IF(P2432=100%,"CUMPLIDA",IF(AND(ISNUMBER(L2432),ISNUMBER(INDIRECT("FECHA_"&amp;$B2432,1))), IF(L2432&lt;=INDIRECT("FECHA_"&amp;$B2432,1),"INCUMPLIDA","PROCESO"), "VERIFICAR FECHA")),"SIN VALOR AVANCE")</f>
        <v>CUMPLIDA</v>
      </c>
    </row>
    <row r="2433" spans="1:17" ht="45.75">
      <c r="A2433" s="192" t="s">
        <v>938</v>
      </c>
      <c r="B2433" s="173" t="s">
        <v>3295</v>
      </c>
      <c r="C2433" s="485"/>
      <c r="D2433" s="485"/>
      <c r="E2433" s="486"/>
      <c r="F2433" s="486"/>
      <c r="G2433" s="174" t="s">
        <v>4794</v>
      </c>
      <c r="H2433" s="382" t="s">
        <v>371</v>
      </c>
      <c r="I2433" s="382" t="s">
        <v>771</v>
      </c>
      <c r="J2433" s="181">
        <v>1</v>
      </c>
      <c r="K2433" s="176">
        <v>45231</v>
      </c>
      <c r="L2433" s="176">
        <v>45747</v>
      </c>
      <c r="M2433" s="177">
        <f t="shared" si="106"/>
        <v>73.714285714285708</v>
      </c>
      <c r="N2433" s="178">
        <v>1</v>
      </c>
      <c r="O2433" s="382" t="s">
        <v>4791</v>
      </c>
      <c r="P2433" s="178">
        <f t="shared" ref="P2433:P2471" si="107">IF(B2433="ITRC",N2433,N2433/J2433)</f>
        <v>1</v>
      </c>
      <c r="Q2433" s="179" t="str" cm="1">
        <f t="array" aca="1" ref="Q2433" ca="1">IF(ISNUMBER(P2433),IF(P2433=100%,"CUMPLIDA",IF(AND(ISNUMBER(L2433),ISNUMBER(INDIRECT("FECHA_"&amp;$B2433,1))), IF(L2433&lt;=INDIRECT("FECHA_"&amp;$B2433,1),"INCUMPLIDA","PROCESO"), "VERIFICAR FECHA")),"SIN VALOR AVANCE")</f>
        <v>CUMPLIDA</v>
      </c>
    </row>
    <row r="2434" spans="1:17" ht="150.75">
      <c r="A2434" s="192" t="s">
        <v>938</v>
      </c>
      <c r="B2434" s="173" t="s">
        <v>3295</v>
      </c>
      <c r="C2434" s="485"/>
      <c r="D2434" s="485"/>
      <c r="E2434" s="486"/>
      <c r="F2434" s="486"/>
      <c r="G2434" s="174" t="s">
        <v>4795</v>
      </c>
      <c r="H2434" s="382" t="s">
        <v>772</v>
      </c>
      <c r="I2434" s="382" t="s">
        <v>773</v>
      </c>
      <c r="J2434" s="181">
        <v>1</v>
      </c>
      <c r="K2434" s="176">
        <v>45231</v>
      </c>
      <c r="L2434" s="176">
        <v>45808</v>
      </c>
      <c r="M2434" s="177">
        <f t="shared" si="106"/>
        <v>82.428571428571431</v>
      </c>
      <c r="N2434" s="178">
        <v>1</v>
      </c>
      <c r="O2434" s="382" t="s">
        <v>4796</v>
      </c>
      <c r="P2434" s="178">
        <f t="shared" si="107"/>
        <v>1</v>
      </c>
      <c r="Q2434" s="179" t="str" cm="1">
        <f t="array" aca="1" ref="Q2434" ca="1">IF(ISNUMBER(P2434),IF(P2434=100%,"CUMPLIDA",IF(AND(ISNUMBER(L2434),ISNUMBER(INDIRECT("FECHA_"&amp;$B2434,1))), IF(L2434&lt;=INDIRECT("FECHA_"&amp;$B2434,1),"INCUMPLIDA","PROCESO"), "VERIFICAR FECHA")),"SIN VALOR AVANCE")</f>
        <v>CUMPLIDA</v>
      </c>
    </row>
    <row r="2435" spans="1:17" ht="225">
      <c r="A2435" s="192" t="s">
        <v>938</v>
      </c>
      <c r="B2435" s="173" t="s">
        <v>3295</v>
      </c>
      <c r="C2435" s="485"/>
      <c r="D2435" s="485"/>
      <c r="E2435" s="174" t="s">
        <v>4797</v>
      </c>
      <c r="F2435" s="486"/>
      <c r="G2435" s="174" t="s">
        <v>4798</v>
      </c>
      <c r="H2435" s="382" t="s">
        <v>775</v>
      </c>
      <c r="I2435" s="382" t="s">
        <v>776</v>
      </c>
      <c r="J2435" s="181">
        <v>8</v>
      </c>
      <c r="K2435" s="176">
        <v>45839</v>
      </c>
      <c r="L2435" s="176">
        <v>46568</v>
      </c>
      <c r="M2435" s="177">
        <f t="shared" si="106"/>
        <v>104.14285714285714</v>
      </c>
      <c r="N2435" s="178">
        <v>0</v>
      </c>
      <c r="O2435" s="382" t="s">
        <v>4791</v>
      </c>
      <c r="P2435" s="178">
        <f t="shared" si="107"/>
        <v>0</v>
      </c>
      <c r="Q2435" s="179" t="str" cm="1">
        <f t="array" aca="1" ref="Q2435" ca="1">IF(ISNUMBER(P2435),IF(P2435=100%,"CUMPLIDA",IF(AND(ISNUMBER(L2435),ISNUMBER(INDIRECT("FECHA_"&amp;$B2435,1))), IF(L2435&lt;=INDIRECT("FECHA_"&amp;$B2435,1),"INCUMPLIDA","PROCESO"), "VERIFICAR FECHA")),"SIN VALOR AVANCE")</f>
        <v>PROCESO</v>
      </c>
    </row>
    <row r="2436" spans="1:17" ht="180">
      <c r="A2436" s="192" t="s">
        <v>938</v>
      </c>
      <c r="B2436" s="173" t="s">
        <v>3295</v>
      </c>
      <c r="C2436" s="485" t="s">
        <v>4799</v>
      </c>
      <c r="D2436" s="485" t="s">
        <v>3329</v>
      </c>
      <c r="E2436" s="486" t="s">
        <v>4800</v>
      </c>
      <c r="F2436" s="486" t="s">
        <v>4801</v>
      </c>
      <c r="G2436" s="174" t="s">
        <v>4802</v>
      </c>
      <c r="H2436" s="382" t="s">
        <v>4803</v>
      </c>
      <c r="I2436" s="382" t="s">
        <v>4804</v>
      </c>
      <c r="J2436" s="181">
        <v>1</v>
      </c>
      <c r="K2436" s="176">
        <v>44228</v>
      </c>
      <c r="L2436" s="176">
        <v>44561</v>
      </c>
      <c r="M2436" s="177">
        <f t="shared" si="106"/>
        <v>47.571428571428569</v>
      </c>
      <c r="N2436" s="178">
        <v>1</v>
      </c>
      <c r="O2436" s="382" t="s">
        <v>4805</v>
      </c>
      <c r="P2436" s="178">
        <f t="shared" si="107"/>
        <v>1</v>
      </c>
      <c r="Q2436" s="179" t="str" cm="1">
        <f t="array" aca="1" ref="Q2436" ca="1">IF(ISNUMBER(P2436),IF(P2436=100%,"CUMPLIDA",IF(AND(ISNUMBER(L2436),ISNUMBER(INDIRECT("FECHA_"&amp;$B2436,1))), IF(L2436&lt;=INDIRECT("FECHA_"&amp;$B2436,1),"INCUMPLIDA","PROCESO"), "VERIFICAR FECHA")),"SIN VALOR AVANCE")</f>
        <v>CUMPLIDA</v>
      </c>
    </row>
    <row r="2437" spans="1:17" ht="120.75">
      <c r="A2437" s="192" t="s">
        <v>938</v>
      </c>
      <c r="B2437" s="173" t="s">
        <v>3295</v>
      </c>
      <c r="C2437" s="485"/>
      <c r="D2437" s="485"/>
      <c r="E2437" s="486"/>
      <c r="F2437" s="486"/>
      <c r="G2437" s="174" t="s">
        <v>4806</v>
      </c>
      <c r="H2437" s="382" t="s">
        <v>4807</v>
      </c>
      <c r="I2437" s="382" t="s">
        <v>4808</v>
      </c>
      <c r="J2437" s="181">
        <v>1</v>
      </c>
      <c r="K2437" s="176">
        <v>44228</v>
      </c>
      <c r="L2437" s="176">
        <v>44316</v>
      </c>
      <c r="M2437" s="177">
        <f t="shared" si="106"/>
        <v>12.571428571428571</v>
      </c>
      <c r="N2437" s="178">
        <v>1</v>
      </c>
      <c r="O2437" s="382" t="s">
        <v>4805</v>
      </c>
      <c r="P2437" s="178">
        <f t="shared" si="107"/>
        <v>1</v>
      </c>
      <c r="Q2437" s="179" t="str" cm="1">
        <f t="array" aca="1" ref="Q2437" ca="1">IF(ISNUMBER(P2437),IF(P2437=100%,"CUMPLIDA",IF(AND(ISNUMBER(L2437),ISNUMBER(INDIRECT("FECHA_"&amp;$B2437,1))), IF(L2437&lt;=INDIRECT("FECHA_"&amp;$B2437,1),"INCUMPLIDA","PROCESO"), "VERIFICAR FECHA")),"SIN VALOR AVANCE")</f>
        <v>CUMPLIDA</v>
      </c>
    </row>
    <row r="2438" spans="1:17" ht="195">
      <c r="A2438" s="192" t="s">
        <v>938</v>
      </c>
      <c r="B2438" s="173" t="s">
        <v>3295</v>
      </c>
      <c r="C2438" s="485"/>
      <c r="D2438" s="485"/>
      <c r="E2438" s="486" t="s">
        <v>4809</v>
      </c>
      <c r="F2438" s="486"/>
      <c r="G2438" s="174" t="s">
        <v>4810</v>
      </c>
      <c r="H2438" s="382" t="s">
        <v>4803</v>
      </c>
      <c r="I2438" s="382" t="s">
        <v>4811</v>
      </c>
      <c r="J2438" s="181">
        <v>1</v>
      </c>
      <c r="K2438" s="176">
        <v>44228</v>
      </c>
      <c r="L2438" s="176">
        <v>44561</v>
      </c>
      <c r="M2438" s="177">
        <f t="shared" si="106"/>
        <v>47.571428571428569</v>
      </c>
      <c r="N2438" s="178">
        <v>1</v>
      </c>
      <c r="O2438" s="382" t="s">
        <v>4805</v>
      </c>
      <c r="P2438" s="178">
        <f t="shared" si="107"/>
        <v>1</v>
      </c>
      <c r="Q2438" s="179" t="str" cm="1">
        <f t="array" aca="1" ref="Q2438" ca="1">IF(ISNUMBER(P2438),IF(P2438=100%,"CUMPLIDA",IF(AND(ISNUMBER(L2438),ISNUMBER(INDIRECT("FECHA_"&amp;$B2438,1))), IF(L2438&lt;=INDIRECT("FECHA_"&amp;$B2438,1),"INCUMPLIDA","PROCESO"), "VERIFICAR FECHA")),"SIN VALOR AVANCE")</f>
        <v>CUMPLIDA</v>
      </c>
    </row>
    <row r="2439" spans="1:17" ht="120.75" customHeight="1">
      <c r="A2439" s="192" t="s">
        <v>938</v>
      </c>
      <c r="B2439" s="173" t="s">
        <v>3295</v>
      </c>
      <c r="C2439" s="485"/>
      <c r="D2439" s="485"/>
      <c r="E2439" s="486"/>
      <c r="F2439" s="486"/>
      <c r="G2439" s="486" t="s">
        <v>4812</v>
      </c>
      <c r="H2439" s="382" t="s">
        <v>4813</v>
      </c>
      <c r="I2439" s="382" t="s">
        <v>4814</v>
      </c>
      <c r="J2439" s="181">
        <v>6</v>
      </c>
      <c r="K2439" s="176">
        <v>44256</v>
      </c>
      <c r="L2439" s="176">
        <v>44440</v>
      </c>
      <c r="M2439" s="177">
        <f t="shared" si="106"/>
        <v>26.285714285714285</v>
      </c>
      <c r="N2439" s="178">
        <v>1</v>
      </c>
      <c r="O2439" s="382" t="s">
        <v>4805</v>
      </c>
      <c r="P2439" s="178">
        <f t="shared" si="107"/>
        <v>1</v>
      </c>
      <c r="Q2439" s="179" t="str" cm="1">
        <f t="array" aca="1" ref="Q2439" ca="1">IF(ISNUMBER(P2439),IF(P2439=100%,"CUMPLIDA",IF(AND(ISNUMBER(L2439),ISNUMBER(INDIRECT("FECHA_"&amp;$B2439,1))), IF(L2439&lt;=INDIRECT("FECHA_"&amp;$B2439,1),"INCUMPLIDA","PROCESO"), "VERIFICAR FECHA")),"SIN VALOR AVANCE")</f>
        <v>CUMPLIDA</v>
      </c>
    </row>
    <row r="2440" spans="1:17" ht="120.75">
      <c r="A2440" s="192" t="s">
        <v>938</v>
      </c>
      <c r="B2440" s="173" t="s">
        <v>3295</v>
      </c>
      <c r="C2440" s="485"/>
      <c r="D2440" s="485"/>
      <c r="E2440" s="174" t="s">
        <v>4815</v>
      </c>
      <c r="F2440" s="486"/>
      <c r="G2440" s="486"/>
      <c r="H2440" s="382" t="s">
        <v>4816</v>
      </c>
      <c r="I2440" s="382" t="s">
        <v>4817</v>
      </c>
      <c r="J2440" s="181">
        <v>2</v>
      </c>
      <c r="K2440" s="176">
        <v>44256</v>
      </c>
      <c r="L2440" s="176">
        <v>44440</v>
      </c>
      <c r="M2440" s="177">
        <f t="shared" si="106"/>
        <v>26.285714285714285</v>
      </c>
      <c r="N2440" s="178">
        <v>1</v>
      </c>
      <c r="O2440" s="382" t="s">
        <v>4805</v>
      </c>
      <c r="P2440" s="178">
        <f t="shared" si="107"/>
        <v>1</v>
      </c>
      <c r="Q2440" s="179" t="str" cm="1">
        <f t="array" aca="1" ref="Q2440" ca="1">IF(ISNUMBER(P2440),IF(P2440=100%,"CUMPLIDA",IF(AND(ISNUMBER(L2440),ISNUMBER(INDIRECT("FECHA_"&amp;$B2440,1))), IF(L2440&lt;=INDIRECT("FECHA_"&amp;$B2440,1),"INCUMPLIDA","PROCESO"), "VERIFICAR FECHA")),"SIN VALOR AVANCE")</f>
        <v>CUMPLIDA</v>
      </c>
    </row>
    <row r="2441" spans="1:17" ht="150">
      <c r="A2441" s="192" t="s">
        <v>938</v>
      </c>
      <c r="B2441" s="173" t="s">
        <v>3295</v>
      </c>
      <c r="C2441" s="485"/>
      <c r="D2441" s="485"/>
      <c r="E2441" s="174" t="s">
        <v>4818</v>
      </c>
      <c r="F2441" s="486"/>
      <c r="G2441" s="174" t="s">
        <v>4819</v>
      </c>
      <c r="H2441" s="382" t="s">
        <v>4820</v>
      </c>
      <c r="I2441" s="382" t="s">
        <v>4596</v>
      </c>
      <c r="J2441" s="181">
        <v>1</v>
      </c>
      <c r="K2441" s="176">
        <v>44228</v>
      </c>
      <c r="L2441" s="176">
        <v>44316</v>
      </c>
      <c r="M2441" s="177">
        <f t="shared" ref="M2441:M2462" si="108">(L2441-K2441)/7</f>
        <v>12.571428571428571</v>
      </c>
      <c r="N2441" s="178">
        <v>1</v>
      </c>
      <c r="O2441" s="382" t="s">
        <v>4805</v>
      </c>
      <c r="P2441" s="178">
        <f t="shared" si="107"/>
        <v>1</v>
      </c>
      <c r="Q2441" s="179" t="str" cm="1">
        <f t="array" aca="1" ref="Q2441" ca="1">IF(ISNUMBER(P2441),IF(P2441=100%,"CUMPLIDA",IF(AND(ISNUMBER(L2441),ISNUMBER(INDIRECT("FECHA_"&amp;$B2441,1))), IF(L2441&lt;=INDIRECT("FECHA_"&amp;$B2441,1),"INCUMPLIDA","PROCESO"), "VERIFICAR FECHA")),"SIN VALOR AVANCE")</f>
        <v>CUMPLIDA</v>
      </c>
    </row>
    <row r="2442" spans="1:17" ht="180.75" customHeight="1">
      <c r="A2442" s="192" t="s">
        <v>938</v>
      </c>
      <c r="B2442" s="173" t="s">
        <v>3295</v>
      </c>
      <c r="C2442" s="485" t="s">
        <v>4821</v>
      </c>
      <c r="D2442" s="485" t="s">
        <v>4822</v>
      </c>
      <c r="E2442" s="486" t="s">
        <v>4823</v>
      </c>
      <c r="F2442" s="486" t="s">
        <v>4824</v>
      </c>
      <c r="G2442" s="174" t="s">
        <v>4825</v>
      </c>
      <c r="H2442" s="382" t="s">
        <v>4826</v>
      </c>
      <c r="I2442" s="382" t="s">
        <v>4596</v>
      </c>
      <c r="J2442" s="181">
        <v>6</v>
      </c>
      <c r="K2442" s="176">
        <v>44378</v>
      </c>
      <c r="L2442" s="176">
        <v>44469</v>
      </c>
      <c r="M2442" s="177">
        <f t="shared" si="108"/>
        <v>13</v>
      </c>
      <c r="N2442" s="178">
        <v>1</v>
      </c>
      <c r="O2442" s="387" t="s">
        <v>4827</v>
      </c>
      <c r="P2442" s="178">
        <f t="shared" si="107"/>
        <v>1</v>
      </c>
      <c r="Q2442" s="179" t="str" cm="1">
        <f t="array" aca="1" ref="Q2442" ca="1">IF(ISNUMBER(P2442),IF(P2442=100%,"CUMPLIDA",IF(AND(ISNUMBER(L2442),ISNUMBER(INDIRECT("FECHA_"&amp;$B2442,1))), IF(L2442&lt;=INDIRECT("FECHA_"&amp;$B2442,1),"INCUMPLIDA","PROCESO"), "VERIFICAR FECHA")),"SIN VALOR AVANCE")</f>
        <v>CUMPLIDA</v>
      </c>
    </row>
    <row r="2443" spans="1:17" ht="135.75">
      <c r="A2443" s="192" t="s">
        <v>938</v>
      </c>
      <c r="B2443" s="173" t="s">
        <v>3295</v>
      </c>
      <c r="C2443" s="485"/>
      <c r="D2443" s="485"/>
      <c r="E2443" s="486"/>
      <c r="F2443" s="486"/>
      <c r="G2443" s="174" t="s">
        <v>4828</v>
      </c>
      <c r="H2443" s="382" t="s">
        <v>4829</v>
      </c>
      <c r="I2443" s="382" t="s">
        <v>4830</v>
      </c>
      <c r="J2443" s="181">
        <v>12</v>
      </c>
      <c r="K2443" s="176">
        <v>44378</v>
      </c>
      <c r="L2443" s="176">
        <v>44742</v>
      </c>
      <c r="M2443" s="177">
        <f t="shared" si="108"/>
        <v>52</v>
      </c>
      <c r="N2443" s="178">
        <v>1</v>
      </c>
      <c r="O2443" s="387" t="s">
        <v>4831</v>
      </c>
      <c r="P2443" s="178">
        <f t="shared" si="107"/>
        <v>1</v>
      </c>
      <c r="Q2443" s="179" t="str" cm="1">
        <f t="array" aca="1" ref="Q2443" ca="1">IF(ISNUMBER(P2443),IF(P2443=100%,"CUMPLIDA",IF(AND(ISNUMBER(L2443),ISNUMBER(INDIRECT("FECHA_"&amp;$B2443,1))), IF(L2443&lt;=INDIRECT("FECHA_"&amp;$B2443,1),"INCUMPLIDA","PROCESO"), "VERIFICAR FECHA")),"SIN VALOR AVANCE")</f>
        <v>CUMPLIDA</v>
      </c>
    </row>
    <row r="2444" spans="1:17" ht="120.75">
      <c r="A2444" s="192" t="s">
        <v>938</v>
      </c>
      <c r="B2444" s="173" t="s">
        <v>3295</v>
      </c>
      <c r="C2444" s="485"/>
      <c r="D2444" s="485"/>
      <c r="E2444" s="486"/>
      <c r="F2444" s="486"/>
      <c r="G2444" s="174" t="s">
        <v>4832</v>
      </c>
      <c r="H2444" s="382" t="s">
        <v>4833</v>
      </c>
      <c r="I2444" s="382" t="s">
        <v>945</v>
      </c>
      <c r="J2444" s="181">
        <v>1</v>
      </c>
      <c r="K2444" s="176">
        <v>45231</v>
      </c>
      <c r="L2444" s="176">
        <v>45504</v>
      </c>
      <c r="M2444" s="177">
        <f t="shared" si="108"/>
        <v>39</v>
      </c>
      <c r="N2444" s="178">
        <v>1</v>
      </c>
      <c r="O2444" s="382" t="s">
        <v>4834</v>
      </c>
      <c r="P2444" s="178">
        <f t="shared" si="107"/>
        <v>1</v>
      </c>
      <c r="Q2444" s="179" t="str" cm="1">
        <f t="array" aca="1" ref="Q2444" ca="1">IF(ISNUMBER(P2444),IF(P2444=100%,"CUMPLIDA",IF(AND(ISNUMBER(L2444),ISNUMBER(INDIRECT("FECHA_"&amp;$B2444,1))), IF(L2444&lt;=INDIRECT("FECHA_"&amp;$B2444,1),"INCUMPLIDA","PROCESO"), "VERIFICAR FECHA")),"SIN VALOR AVANCE")</f>
        <v>CUMPLIDA</v>
      </c>
    </row>
    <row r="2445" spans="1:17" ht="135.75">
      <c r="A2445" s="192" t="s">
        <v>938</v>
      </c>
      <c r="B2445" s="173" t="s">
        <v>3295</v>
      </c>
      <c r="C2445" s="485"/>
      <c r="D2445" s="485"/>
      <c r="E2445" s="486"/>
      <c r="F2445" s="486"/>
      <c r="G2445" s="174" t="s">
        <v>4605</v>
      </c>
      <c r="H2445" s="382" t="s">
        <v>801</v>
      </c>
      <c r="I2445" s="382" t="s">
        <v>761</v>
      </c>
      <c r="J2445" s="181">
        <v>1</v>
      </c>
      <c r="K2445" s="176">
        <v>45323</v>
      </c>
      <c r="L2445" s="176">
        <v>45747</v>
      </c>
      <c r="M2445" s="177">
        <f t="shared" si="108"/>
        <v>60.571428571428569</v>
      </c>
      <c r="N2445" s="178">
        <v>1</v>
      </c>
      <c r="O2445" s="388" t="s">
        <v>4835</v>
      </c>
      <c r="P2445" s="178">
        <f t="shared" si="107"/>
        <v>1</v>
      </c>
      <c r="Q2445" s="179" t="str" cm="1">
        <f t="array" aca="1" ref="Q2445" ca="1">IF(ISNUMBER(P2445),IF(P2445=100%,"CUMPLIDA",IF(AND(ISNUMBER(L2445),ISNUMBER(INDIRECT("FECHA_"&amp;$B2445,1))), IF(L2445&lt;=INDIRECT("FECHA_"&amp;$B2445,1),"INCUMPLIDA","PROCESO"), "VERIFICAR FECHA")),"SIN VALOR AVANCE")</f>
        <v>CUMPLIDA</v>
      </c>
    </row>
    <row r="2446" spans="1:17" ht="105.75">
      <c r="A2446" s="192" t="s">
        <v>938</v>
      </c>
      <c r="B2446" s="173" t="s">
        <v>3295</v>
      </c>
      <c r="C2446" s="485"/>
      <c r="D2446" s="485"/>
      <c r="E2446" s="486"/>
      <c r="F2446" s="486"/>
      <c r="G2446" s="174" t="s">
        <v>4607</v>
      </c>
      <c r="H2446" s="382" t="s">
        <v>804</v>
      </c>
      <c r="I2446" s="382" t="s">
        <v>805</v>
      </c>
      <c r="J2446" s="181">
        <v>1</v>
      </c>
      <c r="K2446" s="176">
        <v>45323</v>
      </c>
      <c r="L2446" s="176">
        <v>45747</v>
      </c>
      <c r="M2446" s="177">
        <f t="shared" si="108"/>
        <v>60.571428571428569</v>
      </c>
      <c r="N2446" s="178">
        <v>1</v>
      </c>
      <c r="O2446" s="388" t="s">
        <v>4836</v>
      </c>
      <c r="P2446" s="178">
        <f t="shared" si="107"/>
        <v>1</v>
      </c>
      <c r="Q2446" s="179" t="str" cm="1">
        <f t="array" aca="1" ref="Q2446" ca="1">IF(ISNUMBER(P2446),IF(P2446=100%,"CUMPLIDA",IF(AND(ISNUMBER(L2446),ISNUMBER(INDIRECT("FECHA_"&amp;$B2446,1))), IF(L2446&lt;=INDIRECT("FECHA_"&amp;$B2446,1),"INCUMPLIDA","PROCESO"), "VERIFICAR FECHA")),"SIN VALOR AVANCE")</f>
        <v>CUMPLIDA</v>
      </c>
    </row>
    <row r="2447" spans="1:17" ht="105.75">
      <c r="A2447" s="192" t="s">
        <v>938</v>
      </c>
      <c r="B2447" s="173" t="s">
        <v>3295</v>
      </c>
      <c r="C2447" s="485"/>
      <c r="D2447" s="485"/>
      <c r="E2447" s="486"/>
      <c r="F2447" s="486"/>
      <c r="G2447" s="174" t="s">
        <v>4609</v>
      </c>
      <c r="H2447" s="382" t="s">
        <v>767</v>
      </c>
      <c r="I2447" s="382" t="s">
        <v>768</v>
      </c>
      <c r="J2447" s="181">
        <v>1</v>
      </c>
      <c r="K2447" s="176">
        <v>45231</v>
      </c>
      <c r="L2447" s="176">
        <v>45747</v>
      </c>
      <c r="M2447" s="177">
        <f t="shared" si="108"/>
        <v>73.714285714285708</v>
      </c>
      <c r="N2447" s="178">
        <v>1</v>
      </c>
      <c r="O2447" s="388" t="s">
        <v>4836</v>
      </c>
      <c r="P2447" s="178">
        <f t="shared" si="107"/>
        <v>1</v>
      </c>
      <c r="Q2447" s="179" t="str" cm="1">
        <f t="array" aca="1" ref="Q2447" ca="1">IF(ISNUMBER(P2447),IF(P2447=100%,"CUMPLIDA",IF(AND(ISNUMBER(L2447),ISNUMBER(INDIRECT("FECHA_"&amp;$B2447,1))), IF(L2447&lt;=INDIRECT("FECHA_"&amp;$B2447,1),"INCUMPLIDA","PROCESO"), "VERIFICAR FECHA")),"SIN VALOR AVANCE")</f>
        <v>CUMPLIDA</v>
      </c>
    </row>
    <row r="2448" spans="1:17" ht="135.75">
      <c r="A2448" s="192" t="s">
        <v>938</v>
      </c>
      <c r="B2448" s="173" t="s">
        <v>3295</v>
      </c>
      <c r="C2448" s="485"/>
      <c r="D2448" s="485"/>
      <c r="E2448" s="486"/>
      <c r="F2448" s="486"/>
      <c r="G2448" s="174" t="s">
        <v>4610</v>
      </c>
      <c r="H2448" s="382" t="s">
        <v>769</v>
      </c>
      <c r="I2448" s="382" t="s">
        <v>770</v>
      </c>
      <c r="J2448" s="181">
        <v>1</v>
      </c>
      <c r="K2448" s="176">
        <v>45323</v>
      </c>
      <c r="L2448" s="176">
        <v>45747</v>
      </c>
      <c r="M2448" s="177">
        <f t="shared" si="108"/>
        <v>60.571428571428569</v>
      </c>
      <c r="N2448" s="178">
        <v>1</v>
      </c>
      <c r="O2448" s="388" t="s">
        <v>4835</v>
      </c>
      <c r="P2448" s="178">
        <f t="shared" si="107"/>
        <v>1</v>
      </c>
      <c r="Q2448" s="179" t="str" cm="1">
        <f t="array" aca="1" ref="Q2448" ca="1">IF(ISNUMBER(P2448),IF(P2448=100%,"CUMPLIDA",IF(AND(ISNUMBER(L2448),ISNUMBER(INDIRECT("FECHA_"&amp;$B2448,1))), IF(L2448&lt;=INDIRECT("FECHA_"&amp;$B2448,1),"INCUMPLIDA","PROCESO"), "VERIFICAR FECHA")),"SIN VALOR AVANCE")</f>
        <v>CUMPLIDA</v>
      </c>
    </row>
    <row r="2449" spans="1:17" ht="105.75">
      <c r="A2449" s="192" t="s">
        <v>938</v>
      </c>
      <c r="B2449" s="173" t="s">
        <v>3295</v>
      </c>
      <c r="C2449" s="485"/>
      <c r="D2449" s="485"/>
      <c r="E2449" s="486"/>
      <c r="F2449" s="486"/>
      <c r="G2449" s="174" t="s">
        <v>4611</v>
      </c>
      <c r="H2449" s="382" t="s">
        <v>371</v>
      </c>
      <c r="I2449" s="382" t="s">
        <v>771</v>
      </c>
      <c r="J2449" s="181">
        <v>1</v>
      </c>
      <c r="K2449" s="176">
        <v>45231</v>
      </c>
      <c r="L2449" s="176">
        <v>45747</v>
      </c>
      <c r="M2449" s="177">
        <f t="shared" si="108"/>
        <v>73.714285714285708</v>
      </c>
      <c r="N2449" s="178">
        <v>1</v>
      </c>
      <c r="O2449" s="388" t="s">
        <v>4836</v>
      </c>
      <c r="P2449" s="178">
        <f t="shared" si="107"/>
        <v>1</v>
      </c>
      <c r="Q2449" s="179" t="str" cm="1">
        <f t="array" aca="1" ref="Q2449" ca="1">IF(ISNUMBER(P2449),IF(P2449=100%,"CUMPLIDA",IF(AND(ISNUMBER(L2449),ISNUMBER(INDIRECT("FECHA_"&amp;$B2449,1))), IF(L2449&lt;=INDIRECT("FECHA_"&amp;$B2449,1),"INCUMPLIDA","PROCESO"), "VERIFICAR FECHA")),"SIN VALOR AVANCE")</f>
        <v>CUMPLIDA</v>
      </c>
    </row>
    <row r="2450" spans="1:17" ht="240.75">
      <c r="A2450" s="192" t="s">
        <v>938</v>
      </c>
      <c r="B2450" s="173" t="s">
        <v>3295</v>
      </c>
      <c r="C2450" s="485"/>
      <c r="D2450" s="485"/>
      <c r="E2450" s="486"/>
      <c r="F2450" s="486"/>
      <c r="G2450" s="174" t="s">
        <v>4612</v>
      </c>
      <c r="H2450" s="382" t="s">
        <v>772</v>
      </c>
      <c r="I2450" s="382" t="s">
        <v>773</v>
      </c>
      <c r="J2450" s="181">
        <v>1</v>
      </c>
      <c r="K2450" s="176">
        <v>45231</v>
      </c>
      <c r="L2450" s="176">
        <v>45808</v>
      </c>
      <c r="M2450" s="177">
        <f t="shared" si="108"/>
        <v>82.428571428571431</v>
      </c>
      <c r="N2450" s="178">
        <v>1</v>
      </c>
      <c r="O2450" s="382" t="s">
        <v>4837</v>
      </c>
      <c r="P2450" s="178">
        <f t="shared" si="107"/>
        <v>1</v>
      </c>
      <c r="Q2450" s="179" t="str" cm="1">
        <f t="array" aca="1" ref="Q2450" ca="1">IF(ISNUMBER(P2450),IF(P2450=100%,"CUMPLIDA",IF(AND(ISNUMBER(L2450),ISNUMBER(INDIRECT("FECHA_"&amp;$B2450,1))), IF(L2450&lt;=INDIRECT("FECHA_"&amp;$B2450,1),"INCUMPLIDA","PROCESO"), "VERIFICAR FECHA")),"SIN VALOR AVANCE")</f>
        <v>CUMPLIDA</v>
      </c>
    </row>
    <row r="2451" spans="1:17" ht="105.75">
      <c r="A2451" s="192" t="s">
        <v>938</v>
      </c>
      <c r="B2451" s="173" t="s">
        <v>3295</v>
      </c>
      <c r="C2451" s="485"/>
      <c r="D2451" s="485"/>
      <c r="E2451" s="486"/>
      <c r="F2451" s="486"/>
      <c r="G2451" s="174" t="s">
        <v>4614</v>
      </c>
      <c r="H2451" s="382" t="s">
        <v>775</v>
      </c>
      <c r="I2451" s="382" t="s">
        <v>776</v>
      </c>
      <c r="J2451" s="181">
        <v>7</v>
      </c>
      <c r="K2451" s="176">
        <v>46024</v>
      </c>
      <c r="L2451" s="176">
        <v>46660</v>
      </c>
      <c r="M2451" s="177">
        <f t="shared" si="108"/>
        <v>90.857142857142861</v>
      </c>
      <c r="N2451" s="178">
        <v>0</v>
      </c>
      <c r="O2451" s="388" t="s">
        <v>4836</v>
      </c>
      <c r="P2451" s="178">
        <f t="shared" si="107"/>
        <v>0</v>
      </c>
      <c r="Q2451" s="179" t="str" cm="1">
        <f t="array" aca="1" ref="Q2451" ca="1">IF(ISNUMBER(P2451),IF(P2451=100%,"CUMPLIDA",IF(AND(ISNUMBER(L2451),ISNUMBER(INDIRECT("FECHA_"&amp;$B2451,1))), IF(L2451&lt;=INDIRECT("FECHA_"&amp;$B2451,1),"INCUMPLIDA","PROCESO"), "VERIFICAR FECHA")),"SIN VALOR AVANCE")</f>
        <v>PROCESO</v>
      </c>
    </row>
    <row r="2452" spans="1:17" ht="135.75">
      <c r="A2452" s="192" t="s">
        <v>938</v>
      </c>
      <c r="B2452" s="173" t="s">
        <v>3295</v>
      </c>
      <c r="C2452" s="485"/>
      <c r="D2452" s="485"/>
      <c r="E2452" s="486"/>
      <c r="F2452" s="486"/>
      <c r="G2452" s="174" t="s">
        <v>4615</v>
      </c>
      <c r="H2452" s="382" t="s">
        <v>779</v>
      </c>
      <c r="I2452" s="382" t="s">
        <v>780</v>
      </c>
      <c r="J2452" s="181">
        <v>1</v>
      </c>
      <c r="K2452" s="176">
        <v>46024</v>
      </c>
      <c r="L2452" s="176">
        <v>46660</v>
      </c>
      <c r="M2452" s="177">
        <f t="shared" si="108"/>
        <v>90.857142857142861</v>
      </c>
      <c r="N2452" s="178">
        <v>0</v>
      </c>
      <c r="O2452" s="388" t="s">
        <v>4835</v>
      </c>
      <c r="P2452" s="178">
        <f t="shared" si="107"/>
        <v>0</v>
      </c>
      <c r="Q2452" s="179" t="str" cm="1">
        <f t="array" aca="1" ref="Q2452" ca="1">IF(ISNUMBER(P2452),IF(P2452=100%,"CUMPLIDA",IF(AND(ISNUMBER(L2452),ISNUMBER(INDIRECT("FECHA_"&amp;$B2452,1))), IF(L2452&lt;=INDIRECT("FECHA_"&amp;$B2452,1),"INCUMPLIDA","PROCESO"), "VERIFICAR FECHA")),"SIN VALOR AVANCE")</f>
        <v>PROCESO</v>
      </c>
    </row>
    <row r="2453" spans="1:17" ht="240.75">
      <c r="A2453" s="192" t="s">
        <v>938</v>
      </c>
      <c r="B2453" s="173" t="s">
        <v>3295</v>
      </c>
      <c r="C2453" s="485"/>
      <c r="D2453" s="485"/>
      <c r="E2453" s="486"/>
      <c r="F2453" s="486"/>
      <c r="G2453" s="174" t="s">
        <v>4616</v>
      </c>
      <c r="H2453" s="382" t="s">
        <v>782</v>
      </c>
      <c r="I2453" s="382" t="s">
        <v>813</v>
      </c>
      <c r="J2453" s="181">
        <v>2</v>
      </c>
      <c r="K2453" s="176">
        <v>46024</v>
      </c>
      <c r="L2453" s="176">
        <v>46660</v>
      </c>
      <c r="M2453" s="177">
        <f t="shared" si="108"/>
        <v>90.857142857142861</v>
      </c>
      <c r="N2453" s="178">
        <v>0</v>
      </c>
      <c r="O2453" s="382" t="s">
        <v>4837</v>
      </c>
      <c r="P2453" s="178">
        <f t="shared" si="107"/>
        <v>0</v>
      </c>
      <c r="Q2453" s="179" t="str" cm="1">
        <f t="array" aca="1" ref="Q2453" ca="1">IF(ISNUMBER(P2453),IF(P2453=100%,"CUMPLIDA",IF(AND(ISNUMBER(L2453),ISNUMBER(INDIRECT("FECHA_"&amp;$B2453,1))), IF(L2453&lt;=INDIRECT("FECHA_"&amp;$B2453,1),"INCUMPLIDA","PROCESO"), "VERIFICAR FECHA")),"SIN VALOR AVANCE")</f>
        <v>PROCESO</v>
      </c>
    </row>
    <row r="2454" spans="1:17" ht="165">
      <c r="A2454" s="192" t="s">
        <v>938</v>
      </c>
      <c r="B2454" s="173" t="s">
        <v>3295</v>
      </c>
      <c r="C2454" s="485"/>
      <c r="D2454" s="485"/>
      <c r="E2454" s="486"/>
      <c r="F2454" s="486"/>
      <c r="G2454" s="174" t="s">
        <v>4838</v>
      </c>
      <c r="H2454" s="382" t="s">
        <v>4839</v>
      </c>
      <c r="I2454" s="382" t="s">
        <v>4840</v>
      </c>
      <c r="J2454" s="181">
        <v>12</v>
      </c>
      <c r="K2454" s="176">
        <v>44378</v>
      </c>
      <c r="L2454" s="176">
        <v>44742</v>
      </c>
      <c r="M2454" s="177">
        <f t="shared" si="108"/>
        <v>52</v>
      </c>
      <c r="N2454" s="178">
        <v>1</v>
      </c>
      <c r="O2454" s="387" t="s">
        <v>4841</v>
      </c>
      <c r="P2454" s="178">
        <f t="shared" si="107"/>
        <v>1</v>
      </c>
      <c r="Q2454" s="179" t="str" cm="1">
        <f t="array" aca="1" ref="Q2454" ca="1">IF(ISNUMBER(P2454),IF(P2454=100%,"CUMPLIDA",IF(AND(ISNUMBER(L2454),ISNUMBER(INDIRECT("FECHA_"&amp;$B2454,1))), IF(L2454&lt;=INDIRECT("FECHA_"&amp;$B2454,1),"INCUMPLIDA","PROCESO"), "VERIFICAR FECHA")),"SIN VALOR AVANCE")</f>
        <v>CUMPLIDA</v>
      </c>
    </row>
    <row r="2455" spans="1:17" ht="90" customHeight="1">
      <c r="A2455" s="192" t="s">
        <v>938</v>
      </c>
      <c r="B2455" s="173" t="s">
        <v>3295</v>
      </c>
      <c r="C2455" s="485" t="s">
        <v>4842</v>
      </c>
      <c r="D2455" s="485" t="s">
        <v>3329</v>
      </c>
      <c r="E2455" s="486" t="s">
        <v>4843</v>
      </c>
      <c r="F2455" s="486" t="s">
        <v>4844</v>
      </c>
      <c r="G2455" s="486" t="s">
        <v>4845</v>
      </c>
      <c r="H2455" s="382" t="s">
        <v>4846</v>
      </c>
      <c r="I2455" s="382" t="s">
        <v>4847</v>
      </c>
      <c r="J2455" s="181">
        <v>1</v>
      </c>
      <c r="K2455" s="176">
        <v>44621</v>
      </c>
      <c r="L2455" s="176">
        <v>44804</v>
      </c>
      <c r="M2455" s="177">
        <f t="shared" si="108"/>
        <v>26.142857142857142</v>
      </c>
      <c r="N2455" s="178">
        <v>1</v>
      </c>
      <c r="O2455" s="382" t="s">
        <v>4848</v>
      </c>
      <c r="P2455" s="178">
        <f t="shared" si="107"/>
        <v>1</v>
      </c>
      <c r="Q2455" s="179" t="str" cm="1">
        <f t="array" aca="1" ref="Q2455" ca="1">IF(ISNUMBER(P2455),IF(P2455=100%,"CUMPLIDA",IF(AND(ISNUMBER(L2455),ISNUMBER(INDIRECT("FECHA_"&amp;$B2455,1))), IF(L2455&lt;=INDIRECT("FECHA_"&amp;$B2455,1),"INCUMPLIDA","PROCESO"), "VERIFICAR FECHA")),"SIN VALOR AVANCE")</f>
        <v>CUMPLIDA</v>
      </c>
    </row>
    <row r="2456" spans="1:17" ht="135">
      <c r="A2456" s="192" t="s">
        <v>938</v>
      </c>
      <c r="B2456" s="173" t="s">
        <v>3295</v>
      </c>
      <c r="C2456" s="485"/>
      <c r="D2456" s="485"/>
      <c r="E2456" s="486"/>
      <c r="F2456" s="486"/>
      <c r="G2456" s="486"/>
      <c r="H2456" s="382" t="s">
        <v>4849</v>
      </c>
      <c r="I2456" s="382" t="s">
        <v>4850</v>
      </c>
      <c r="J2456" s="181">
        <v>1</v>
      </c>
      <c r="K2456" s="176">
        <v>44774</v>
      </c>
      <c r="L2456" s="176">
        <v>44834</v>
      </c>
      <c r="M2456" s="177">
        <f t="shared" si="108"/>
        <v>8.5714285714285712</v>
      </c>
      <c r="N2456" s="178">
        <v>1</v>
      </c>
      <c r="O2456" s="382" t="s">
        <v>4848</v>
      </c>
      <c r="P2456" s="178">
        <f t="shared" si="107"/>
        <v>1</v>
      </c>
      <c r="Q2456" s="179" t="str" cm="1">
        <f t="array" aca="1" ref="Q2456" ca="1">IF(ISNUMBER(P2456),IF(P2456=100%,"CUMPLIDA",IF(AND(ISNUMBER(L2456),ISNUMBER(INDIRECT("FECHA_"&amp;$B2456,1))), IF(L2456&lt;=INDIRECT("FECHA_"&amp;$B2456,1),"INCUMPLIDA","PROCESO"), "VERIFICAR FECHA")),"SIN VALOR AVANCE")</f>
        <v>CUMPLIDA</v>
      </c>
    </row>
    <row r="2457" spans="1:17" ht="240">
      <c r="A2457" s="192" t="s">
        <v>938</v>
      </c>
      <c r="B2457" s="173" t="s">
        <v>3295</v>
      </c>
      <c r="C2457" s="485"/>
      <c r="D2457" s="485"/>
      <c r="E2457" s="486"/>
      <c r="F2457" s="486"/>
      <c r="G2457" s="174" t="s">
        <v>4851</v>
      </c>
      <c r="H2457" s="382" t="s">
        <v>4849</v>
      </c>
      <c r="I2457" s="382" t="s">
        <v>4852</v>
      </c>
      <c r="J2457" s="181">
        <v>11</v>
      </c>
      <c r="K2457" s="176">
        <v>44621</v>
      </c>
      <c r="L2457" s="176">
        <v>44773</v>
      </c>
      <c r="M2457" s="177">
        <f t="shared" si="108"/>
        <v>21.714285714285715</v>
      </c>
      <c r="N2457" s="178">
        <v>1</v>
      </c>
      <c r="O2457" s="382" t="s">
        <v>4848</v>
      </c>
      <c r="P2457" s="178">
        <f t="shared" si="107"/>
        <v>1</v>
      </c>
      <c r="Q2457" s="179" t="str" cm="1">
        <f t="array" aca="1" ref="Q2457" ca="1">IF(ISNUMBER(P2457),IF(P2457=100%,"CUMPLIDA",IF(AND(ISNUMBER(L2457),ISNUMBER(INDIRECT("FECHA_"&amp;$B2457,1))), IF(L2457&lt;=INDIRECT("FECHA_"&amp;$B2457,1),"INCUMPLIDA","PROCESO"), "VERIFICAR FECHA")),"SIN VALOR AVANCE")</f>
        <v>CUMPLIDA</v>
      </c>
    </row>
    <row r="2458" spans="1:17" ht="45.75">
      <c r="A2458" s="192" t="s">
        <v>938</v>
      </c>
      <c r="B2458" s="173" t="s">
        <v>3295</v>
      </c>
      <c r="C2458" s="485"/>
      <c r="D2458" s="485"/>
      <c r="E2458" s="486"/>
      <c r="F2458" s="486"/>
      <c r="G2458" s="174" t="s">
        <v>4601</v>
      </c>
      <c r="H2458" s="382" t="s">
        <v>4696</v>
      </c>
      <c r="I2458" s="382" t="s">
        <v>4603</v>
      </c>
      <c r="J2458" s="181">
        <v>1</v>
      </c>
      <c r="K2458" s="176">
        <v>45231</v>
      </c>
      <c r="L2458" s="176">
        <v>45504</v>
      </c>
      <c r="M2458" s="177">
        <f t="shared" si="108"/>
        <v>39</v>
      </c>
      <c r="N2458" s="178">
        <v>1</v>
      </c>
      <c r="O2458" s="382" t="s">
        <v>4853</v>
      </c>
      <c r="P2458" s="178">
        <f t="shared" si="107"/>
        <v>1</v>
      </c>
      <c r="Q2458" s="179" t="str" cm="1">
        <f t="array" aca="1" ref="Q2458" ca="1">IF(ISNUMBER(P2458),IF(P2458=100%,"CUMPLIDA",IF(AND(ISNUMBER(L2458),ISNUMBER(INDIRECT("FECHA_"&amp;$B2458,1))), IF(L2458&lt;=INDIRECT("FECHA_"&amp;$B2458,1),"INCUMPLIDA","PROCESO"), "VERIFICAR FECHA")),"SIN VALOR AVANCE")</f>
        <v>CUMPLIDA</v>
      </c>
    </row>
    <row r="2459" spans="1:17" ht="210.75">
      <c r="A2459" s="192" t="s">
        <v>938</v>
      </c>
      <c r="B2459" s="173" t="s">
        <v>3295</v>
      </c>
      <c r="C2459" s="485"/>
      <c r="D2459" s="485"/>
      <c r="E2459" s="486"/>
      <c r="F2459" s="486"/>
      <c r="G2459" s="174" t="s">
        <v>4605</v>
      </c>
      <c r="H2459" s="382" t="s">
        <v>4854</v>
      </c>
      <c r="I2459" s="382" t="s">
        <v>761</v>
      </c>
      <c r="J2459" s="181">
        <v>1</v>
      </c>
      <c r="K2459" s="176">
        <v>45323</v>
      </c>
      <c r="L2459" s="176">
        <v>45747</v>
      </c>
      <c r="M2459" s="177">
        <f t="shared" si="108"/>
        <v>60.571428571428569</v>
      </c>
      <c r="N2459" s="178">
        <v>1</v>
      </c>
      <c r="O2459" s="382" t="s">
        <v>4855</v>
      </c>
      <c r="P2459" s="178">
        <f t="shared" si="107"/>
        <v>1</v>
      </c>
      <c r="Q2459" s="179" t="str" cm="1">
        <f t="array" aca="1" ref="Q2459" ca="1">IF(ISNUMBER(P2459),IF(P2459=100%,"CUMPLIDA",IF(AND(ISNUMBER(L2459),ISNUMBER(INDIRECT("FECHA_"&amp;$B2459,1))), IF(L2459&lt;=INDIRECT("FECHA_"&amp;$B2459,1),"INCUMPLIDA","PROCESO"), "VERIFICAR FECHA")),"SIN VALOR AVANCE")</f>
        <v>CUMPLIDA</v>
      </c>
    </row>
    <row r="2460" spans="1:17" ht="45.75">
      <c r="A2460" s="192" t="s">
        <v>938</v>
      </c>
      <c r="B2460" s="173" t="s">
        <v>3295</v>
      </c>
      <c r="C2460" s="485"/>
      <c r="D2460" s="485"/>
      <c r="E2460" s="486" t="s">
        <v>4856</v>
      </c>
      <c r="F2460" s="486"/>
      <c r="G2460" s="174" t="s">
        <v>4607</v>
      </c>
      <c r="H2460" s="382" t="s">
        <v>804</v>
      </c>
      <c r="I2460" s="382" t="s">
        <v>805</v>
      </c>
      <c r="J2460" s="181">
        <v>1</v>
      </c>
      <c r="K2460" s="176">
        <v>45323</v>
      </c>
      <c r="L2460" s="176">
        <v>45747</v>
      </c>
      <c r="M2460" s="177">
        <f t="shared" si="108"/>
        <v>60.571428571428569</v>
      </c>
      <c r="N2460" s="178">
        <v>1</v>
      </c>
      <c r="O2460" s="382" t="s">
        <v>4853</v>
      </c>
      <c r="P2460" s="178">
        <f t="shared" si="107"/>
        <v>1</v>
      </c>
      <c r="Q2460" s="179" t="str" cm="1">
        <f t="array" aca="1" ref="Q2460" ca="1">IF(ISNUMBER(P2460),IF(P2460=100%,"CUMPLIDA",IF(AND(ISNUMBER(L2460),ISNUMBER(INDIRECT("FECHA_"&amp;$B2460,1))), IF(L2460&lt;=INDIRECT("FECHA_"&amp;$B2460,1),"INCUMPLIDA","PROCESO"), "VERIFICAR FECHA")),"SIN VALOR AVANCE")</f>
        <v>CUMPLIDA</v>
      </c>
    </row>
    <row r="2461" spans="1:17" ht="45.75">
      <c r="A2461" s="192" t="s">
        <v>938</v>
      </c>
      <c r="B2461" s="173" t="s">
        <v>3295</v>
      </c>
      <c r="C2461" s="485"/>
      <c r="D2461" s="485"/>
      <c r="E2461" s="486"/>
      <c r="F2461" s="486"/>
      <c r="G2461" s="174" t="s">
        <v>4609</v>
      </c>
      <c r="H2461" s="382" t="s">
        <v>767</v>
      </c>
      <c r="I2461" s="382" t="s">
        <v>768</v>
      </c>
      <c r="J2461" s="181">
        <v>1</v>
      </c>
      <c r="K2461" s="176">
        <v>45231</v>
      </c>
      <c r="L2461" s="176">
        <v>45747</v>
      </c>
      <c r="M2461" s="177">
        <f t="shared" si="108"/>
        <v>73.714285714285708</v>
      </c>
      <c r="N2461" s="178">
        <v>1</v>
      </c>
      <c r="O2461" s="382" t="s">
        <v>4853</v>
      </c>
      <c r="P2461" s="178">
        <f t="shared" si="107"/>
        <v>1</v>
      </c>
      <c r="Q2461" s="179" t="str" cm="1">
        <f t="array" aca="1" ref="Q2461" ca="1">IF(ISNUMBER(P2461),IF(P2461=100%,"CUMPLIDA",IF(AND(ISNUMBER(L2461),ISNUMBER(INDIRECT("FECHA_"&amp;$B2461,1))), IF(L2461&lt;=INDIRECT("FECHA_"&amp;$B2461,1),"INCUMPLIDA","PROCESO"), "VERIFICAR FECHA")),"SIN VALOR AVANCE")</f>
        <v>CUMPLIDA</v>
      </c>
    </row>
    <row r="2462" spans="1:17" ht="210.75">
      <c r="A2462" s="192" t="s">
        <v>938</v>
      </c>
      <c r="B2462" s="173" t="s">
        <v>3295</v>
      </c>
      <c r="C2462" s="485"/>
      <c r="D2462" s="485"/>
      <c r="E2462" s="486"/>
      <c r="F2462" s="486"/>
      <c r="G2462" s="174" t="s">
        <v>4610</v>
      </c>
      <c r="H2462" s="382" t="s">
        <v>769</v>
      </c>
      <c r="I2462" s="382" t="s">
        <v>770</v>
      </c>
      <c r="J2462" s="181">
        <v>1</v>
      </c>
      <c r="K2462" s="176">
        <v>45323</v>
      </c>
      <c r="L2462" s="176">
        <v>45747</v>
      </c>
      <c r="M2462" s="177">
        <f t="shared" si="108"/>
        <v>60.571428571428569</v>
      </c>
      <c r="N2462" s="178">
        <v>1</v>
      </c>
      <c r="O2462" s="382" t="s">
        <v>4855</v>
      </c>
      <c r="P2462" s="178">
        <f t="shared" si="107"/>
        <v>1</v>
      </c>
      <c r="Q2462" s="179" t="str" cm="1">
        <f t="array" aca="1" ref="Q2462" ca="1">IF(ISNUMBER(P2462),IF(P2462=100%,"CUMPLIDA",IF(AND(ISNUMBER(L2462),ISNUMBER(INDIRECT("FECHA_"&amp;$B2462,1))), IF(L2462&lt;=INDIRECT("FECHA_"&amp;$B2462,1),"INCUMPLIDA","PROCESO"), "VERIFICAR FECHA")),"SIN VALOR AVANCE")</f>
        <v>CUMPLIDA</v>
      </c>
    </row>
    <row r="2463" spans="1:17" ht="45.75">
      <c r="A2463" s="192" t="s">
        <v>938</v>
      </c>
      <c r="B2463" s="173" t="s">
        <v>3295</v>
      </c>
      <c r="C2463" s="485"/>
      <c r="D2463" s="485"/>
      <c r="E2463" s="486"/>
      <c r="F2463" s="486"/>
      <c r="G2463" s="174" t="s">
        <v>4611</v>
      </c>
      <c r="H2463" s="382" t="s">
        <v>371</v>
      </c>
      <c r="I2463" s="382" t="s">
        <v>771</v>
      </c>
      <c r="J2463" s="181">
        <v>1</v>
      </c>
      <c r="K2463" s="176">
        <v>45231</v>
      </c>
      <c r="L2463" s="176">
        <v>45747</v>
      </c>
      <c r="M2463" s="177">
        <f>(L2463-K2463)/7</f>
        <v>73.714285714285708</v>
      </c>
      <c r="N2463" s="178">
        <v>1</v>
      </c>
      <c r="O2463" s="382" t="s">
        <v>4853</v>
      </c>
      <c r="P2463" s="178">
        <f t="shared" si="107"/>
        <v>1</v>
      </c>
      <c r="Q2463" s="179" t="str" cm="1">
        <f t="array" aca="1" ref="Q2463" ca="1">IF(ISNUMBER(P2463),IF(P2463=100%,"CUMPLIDA",IF(AND(ISNUMBER(L2463),ISNUMBER(INDIRECT("FECHA_"&amp;$B2463,1))), IF(L2463&lt;=INDIRECT("FECHA_"&amp;$B2463,1),"INCUMPLIDA","PROCESO"), "VERIFICAR FECHA")),"SIN VALOR AVANCE")</f>
        <v>CUMPLIDA</v>
      </c>
    </row>
    <row r="2464" spans="1:17" ht="240.75">
      <c r="A2464" s="192" t="s">
        <v>938</v>
      </c>
      <c r="B2464" s="173" t="s">
        <v>3295</v>
      </c>
      <c r="C2464" s="485"/>
      <c r="D2464" s="485"/>
      <c r="E2464" s="486"/>
      <c r="F2464" s="486"/>
      <c r="G2464" s="174" t="s">
        <v>4612</v>
      </c>
      <c r="H2464" s="382" t="s">
        <v>772</v>
      </c>
      <c r="I2464" s="382" t="s">
        <v>773</v>
      </c>
      <c r="J2464" s="181">
        <v>1</v>
      </c>
      <c r="K2464" s="176">
        <v>45231</v>
      </c>
      <c r="L2464" s="176">
        <v>45808</v>
      </c>
      <c r="M2464" s="177">
        <f t="shared" ref="M2464:M2470" si="109">(L2464-K2464)/7</f>
        <v>82.428571428571431</v>
      </c>
      <c r="N2464" s="178">
        <v>1</v>
      </c>
      <c r="O2464" s="382" t="s">
        <v>4837</v>
      </c>
      <c r="P2464" s="178">
        <f t="shared" si="107"/>
        <v>1</v>
      </c>
      <c r="Q2464" s="179" t="str" cm="1">
        <f t="array" aca="1" ref="Q2464" ca="1">IF(ISNUMBER(P2464),IF(P2464=100%,"CUMPLIDA",IF(AND(ISNUMBER(L2464),ISNUMBER(INDIRECT("FECHA_"&amp;$B2464,1))), IF(L2464&lt;=INDIRECT("FECHA_"&amp;$B2464,1),"INCUMPLIDA","PROCESO"), "VERIFICAR FECHA")),"SIN VALOR AVANCE")</f>
        <v>CUMPLIDA</v>
      </c>
    </row>
    <row r="2465" spans="1:17" ht="45.75">
      <c r="A2465" s="192" t="s">
        <v>938</v>
      </c>
      <c r="B2465" s="173" t="s">
        <v>3295</v>
      </c>
      <c r="C2465" s="485"/>
      <c r="D2465" s="485"/>
      <c r="E2465" s="486"/>
      <c r="F2465" s="486"/>
      <c r="G2465" s="174" t="s">
        <v>4614</v>
      </c>
      <c r="H2465" s="382" t="s">
        <v>775</v>
      </c>
      <c r="I2465" s="382" t="s">
        <v>776</v>
      </c>
      <c r="J2465" s="181">
        <v>8</v>
      </c>
      <c r="K2465" s="176">
        <v>45839</v>
      </c>
      <c r="L2465" s="176">
        <v>46568</v>
      </c>
      <c r="M2465" s="177">
        <f t="shared" si="109"/>
        <v>104.14285714285714</v>
      </c>
      <c r="N2465" s="178">
        <v>0</v>
      </c>
      <c r="O2465" s="382" t="s">
        <v>4853</v>
      </c>
      <c r="P2465" s="178">
        <f t="shared" si="107"/>
        <v>0</v>
      </c>
      <c r="Q2465" s="179" t="str" cm="1">
        <f t="array" aca="1" ref="Q2465" ca="1">IF(ISNUMBER(P2465),IF(P2465=100%,"CUMPLIDA",IF(AND(ISNUMBER(L2465),ISNUMBER(INDIRECT("FECHA_"&amp;$B2465,1))), IF(L2465&lt;=INDIRECT("FECHA_"&amp;$B2465,1),"INCUMPLIDA","PROCESO"), "VERIFICAR FECHA")),"SIN VALOR AVANCE")</f>
        <v>PROCESO</v>
      </c>
    </row>
    <row r="2466" spans="1:17" ht="150.75">
      <c r="A2466" s="192" t="s">
        <v>938</v>
      </c>
      <c r="B2466" s="173" t="s">
        <v>3295</v>
      </c>
      <c r="C2466" s="485"/>
      <c r="D2466" s="485"/>
      <c r="E2466" s="486"/>
      <c r="F2466" s="486"/>
      <c r="G2466" s="174" t="s">
        <v>4615</v>
      </c>
      <c r="H2466" s="382" t="s">
        <v>779</v>
      </c>
      <c r="I2466" s="382" t="s">
        <v>780</v>
      </c>
      <c r="J2466" s="181">
        <v>1</v>
      </c>
      <c r="K2466" s="176">
        <v>45839</v>
      </c>
      <c r="L2466" s="176">
        <v>46568</v>
      </c>
      <c r="M2466" s="177">
        <f t="shared" si="109"/>
        <v>104.14285714285714</v>
      </c>
      <c r="N2466" s="178">
        <v>0</v>
      </c>
      <c r="O2466" s="382" t="s">
        <v>4857</v>
      </c>
      <c r="P2466" s="178">
        <f t="shared" si="107"/>
        <v>0</v>
      </c>
      <c r="Q2466" s="179" t="str" cm="1">
        <f t="array" aca="1" ref="Q2466" ca="1">IF(ISNUMBER(P2466),IF(P2466=100%,"CUMPLIDA",IF(AND(ISNUMBER(L2466),ISNUMBER(INDIRECT("FECHA_"&amp;$B2466,1))), IF(L2466&lt;=INDIRECT("FECHA_"&amp;$B2466,1),"INCUMPLIDA","PROCESO"), "VERIFICAR FECHA")),"SIN VALOR AVANCE")</f>
        <v>PROCESO</v>
      </c>
    </row>
    <row r="2467" spans="1:17" ht="240.75">
      <c r="A2467" s="192" t="s">
        <v>938</v>
      </c>
      <c r="B2467" s="173" t="s">
        <v>3295</v>
      </c>
      <c r="C2467" s="485"/>
      <c r="D2467" s="485"/>
      <c r="E2467" s="486"/>
      <c r="F2467" s="486"/>
      <c r="G2467" s="174" t="s">
        <v>4616</v>
      </c>
      <c r="H2467" s="382" t="s">
        <v>782</v>
      </c>
      <c r="I2467" s="382" t="s">
        <v>813</v>
      </c>
      <c r="J2467" s="181">
        <v>2</v>
      </c>
      <c r="K2467" s="176">
        <v>45839</v>
      </c>
      <c r="L2467" s="176">
        <v>46568</v>
      </c>
      <c r="M2467" s="177">
        <f t="shared" si="109"/>
        <v>104.14285714285714</v>
      </c>
      <c r="N2467" s="178">
        <v>0</v>
      </c>
      <c r="O2467" s="382" t="s">
        <v>4837</v>
      </c>
      <c r="P2467" s="178">
        <f t="shared" si="107"/>
        <v>0</v>
      </c>
      <c r="Q2467" s="179" t="str" cm="1">
        <f t="array" aca="1" ref="Q2467" ca="1">IF(ISNUMBER(P2467),IF(P2467=100%,"CUMPLIDA",IF(AND(ISNUMBER(L2467),ISNUMBER(INDIRECT("FECHA_"&amp;$B2467,1))), IF(L2467&lt;=INDIRECT("FECHA_"&amp;$B2467,1),"INCUMPLIDA","PROCESO"), "VERIFICAR FECHA")),"SIN VALOR AVANCE")</f>
        <v>PROCESO</v>
      </c>
    </row>
    <row r="2468" spans="1:17" ht="315">
      <c r="A2468" s="192" t="s">
        <v>938</v>
      </c>
      <c r="B2468" s="173" t="s">
        <v>3295</v>
      </c>
      <c r="C2468" s="485"/>
      <c r="D2468" s="485"/>
      <c r="E2468" s="486"/>
      <c r="F2468" s="486"/>
      <c r="G2468" s="174" t="s">
        <v>4858</v>
      </c>
      <c r="H2468" s="382" t="s">
        <v>4859</v>
      </c>
      <c r="I2468" s="382" t="s">
        <v>4860</v>
      </c>
      <c r="J2468" s="181">
        <v>1</v>
      </c>
      <c r="K2468" s="176">
        <v>44621</v>
      </c>
      <c r="L2468" s="176">
        <v>44773</v>
      </c>
      <c r="M2468" s="177">
        <f t="shared" si="109"/>
        <v>21.714285714285715</v>
      </c>
      <c r="N2468" s="178">
        <v>1</v>
      </c>
      <c r="O2468" s="382" t="s">
        <v>4848</v>
      </c>
      <c r="P2468" s="178">
        <f t="shared" si="107"/>
        <v>1</v>
      </c>
      <c r="Q2468" s="179" t="str" cm="1">
        <f t="array" aca="1" ref="Q2468" ca="1">IF(ISNUMBER(P2468),IF(P2468=100%,"CUMPLIDA",IF(AND(ISNUMBER(L2468),ISNUMBER(INDIRECT("FECHA_"&amp;$B2468,1))), IF(L2468&lt;=INDIRECT("FECHA_"&amp;$B2468,1),"INCUMPLIDA","PROCESO"), "VERIFICAR FECHA")),"SIN VALOR AVANCE")</f>
        <v>CUMPLIDA</v>
      </c>
    </row>
    <row r="2469" spans="1:17" ht="45.75" customHeight="1">
      <c r="A2469" s="192" t="s">
        <v>938</v>
      </c>
      <c r="B2469" s="173" t="s">
        <v>3295</v>
      </c>
      <c r="C2469" s="485"/>
      <c r="D2469" s="485"/>
      <c r="E2469" s="486" t="s">
        <v>4861</v>
      </c>
      <c r="F2469" s="486"/>
      <c r="G2469" s="486" t="s">
        <v>4862</v>
      </c>
      <c r="H2469" s="382" t="s">
        <v>4863</v>
      </c>
      <c r="I2469" s="382" t="s">
        <v>244</v>
      </c>
      <c r="J2469" s="181">
        <v>1</v>
      </c>
      <c r="K2469" s="176">
        <v>44652</v>
      </c>
      <c r="L2469" s="176">
        <v>44712</v>
      </c>
      <c r="M2469" s="177">
        <f t="shared" si="109"/>
        <v>8.5714285714285712</v>
      </c>
      <c r="N2469" s="178">
        <v>1</v>
      </c>
      <c r="O2469" s="382" t="s">
        <v>4848</v>
      </c>
      <c r="P2469" s="178">
        <f t="shared" si="107"/>
        <v>1</v>
      </c>
      <c r="Q2469" s="179" t="str" cm="1">
        <f t="array" aca="1" ref="Q2469" ca="1">IF(ISNUMBER(P2469),IF(P2469=100%,"CUMPLIDA",IF(AND(ISNUMBER(L2469),ISNUMBER(INDIRECT("FECHA_"&amp;$B2469,1))), IF(L2469&lt;=INDIRECT("FECHA_"&amp;$B2469,1),"INCUMPLIDA","PROCESO"), "VERIFICAR FECHA")),"SIN VALOR AVANCE")</f>
        <v>CUMPLIDA</v>
      </c>
    </row>
    <row r="2470" spans="1:17" ht="45.75">
      <c r="A2470" s="192" t="s">
        <v>938</v>
      </c>
      <c r="B2470" s="173" t="s">
        <v>3295</v>
      </c>
      <c r="C2470" s="485"/>
      <c r="D2470" s="485"/>
      <c r="E2470" s="486"/>
      <c r="F2470" s="486"/>
      <c r="G2470" s="486"/>
      <c r="H2470" s="382" t="s">
        <v>4864</v>
      </c>
      <c r="I2470" s="382" t="s">
        <v>4865</v>
      </c>
      <c r="J2470" s="181">
        <v>1</v>
      </c>
      <c r="K2470" s="176">
        <v>44713</v>
      </c>
      <c r="L2470" s="176">
        <v>44803</v>
      </c>
      <c r="M2470" s="177">
        <f t="shared" si="109"/>
        <v>12.857142857142858</v>
      </c>
      <c r="N2470" s="178">
        <v>1</v>
      </c>
      <c r="O2470" s="382" t="s">
        <v>4848</v>
      </c>
      <c r="P2470" s="178">
        <f t="shared" si="107"/>
        <v>1</v>
      </c>
      <c r="Q2470" s="179" t="str" cm="1">
        <f t="array" aca="1" ref="Q2470" ca="1">IF(ISNUMBER(P2470),IF(P2470=100%,"CUMPLIDA",IF(AND(ISNUMBER(L2470),ISNUMBER(INDIRECT("FECHA_"&amp;$B2470,1))), IF(L2470&lt;=INDIRECT("FECHA_"&amp;$B2470,1),"INCUMPLIDA","PROCESO"), "VERIFICAR FECHA")),"SIN VALOR AVANCE")</f>
        <v>CUMPLIDA</v>
      </c>
    </row>
    <row r="2471" spans="1:17" ht="45.75" customHeight="1">
      <c r="A2471" s="192" t="s">
        <v>938</v>
      </c>
      <c r="B2471" s="173" t="s">
        <v>3295</v>
      </c>
      <c r="C2471" s="485"/>
      <c r="D2471" s="485"/>
      <c r="E2471" s="486"/>
      <c r="F2471" s="486"/>
      <c r="G2471" s="486" t="s">
        <v>4866</v>
      </c>
      <c r="H2471" s="382" t="s">
        <v>4867</v>
      </c>
      <c r="I2471" s="382" t="s">
        <v>4868</v>
      </c>
      <c r="J2471" s="181">
        <v>6</v>
      </c>
      <c r="K2471" s="176">
        <v>44652</v>
      </c>
      <c r="L2471" s="176">
        <v>44809</v>
      </c>
      <c r="M2471" s="177">
        <f>(L2471-K2471)/7</f>
        <v>22.428571428571427</v>
      </c>
      <c r="N2471" s="178">
        <v>1</v>
      </c>
      <c r="O2471" s="382" t="s">
        <v>4848</v>
      </c>
      <c r="P2471" s="178">
        <f t="shared" si="107"/>
        <v>1</v>
      </c>
      <c r="Q2471" s="179" t="str" cm="1">
        <f t="array" aca="1" ref="Q2471" ca="1">IF(ISNUMBER(P2471),IF(P2471=100%,"CUMPLIDA",IF(AND(ISNUMBER(L2471),ISNUMBER(INDIRECT("FECHA_"&amp;#REF!,1))), IF(L2471&lt;=INDIRECT("FECHA_"&amp;#REF!,1),"INCUMPLIDA","PROCESO"), "VERIFICAR FECHA")),"SIN VALOR AVANCE")</f>
        <v>CUMPLIDA</v>
      </c>
    </row>
    <row r="2472" spans="1:17" ht="45.75">
      <c r="A2472" s="192" t="s">
        <v>938</v>
      </c>
      <c r="B2472" s="173" t="s">
        <v>3295</v>
      </c>
      <c r="C2472" s="485"/>
      <c r="D2472" s="485"/>
      <c r="E2472" s="486"/>
      <c r="F2472" s="486"/>
      <c r="G2472" s="486"/>
      <c r="H2472" s="382" t="s">
        <v>4864</v>
      </c>
      <c r="I2472" s="382" t="s">
        <v>4868</v>
      </c>
      <c r="J2472" s="181">
        <v>6</v>
      </c>
      <c r="K2472" s="176">
        <v>44652</v>
      </c>
      <c r="L2472" s="176">
        <v>44809</v>
      </c>
      <c r="M2472" s="177">
        <f>(L2472-K2472)/7</f>
        <v>22.428571428571427</v>
      </c>
      <c r="N2472" s="178">
        <v>1</v>
      </c>
      <c r="O2472" s="382" t="s">
        <v>4848</v>
      </c>
      <c r="P2472" s="178">
        <f>IF(B2471="ITRC",N2472,N2472/J2472)</f>
        <v>1</v>
      </c>
      <c r="Q2472" s="179" t="str" cm="1">
        <f t="array" aca="1" ref="Q2472" ca="1">IF(ISNUMBER(P2472),IF(P2472=100%,"CUMPLIDA",IF(AND(ISNUMBER(L2472),ISNUMBER(INDIRECT("FECHA_"&amp;$B2471,1))), IF(L2472&lt;=INDIRECT("FECHA_"&amp;$B2471,1),"INCUMPLIDA","PROCESO"), "VERIFICAR FECHA")),"SIN VALOR AVANCE")</f>
        <v>CUMPLIDA</v>
      </c>
    </row>
    <row r="2473" spans="1:17" ht="75" customHeight="1">
      <c r="A2473" s="192" t="s">
        <v>938</v>
      </c>
      <c r="B2473" s="173" t="s">
        <v>3295</v>
      </c>
      <c r="C2473" s="485"/>
      <c r="D2473" s="485"/>
      <c r="E2473" s="486"/>
      <c r="F2473" s="486"/>
      <c r="G2473" s="486" t="s">
        <v>4869</v>
      </c>
      <c r="H2473" s="382" t="s">
        <v>4870</v>
      </c>
      <c r="I2473" s="382" t="s">
        <v>4871</v>
      </c>
      <c r="J2473" s="181">
        <v>6</v>
      </c>
      <c r="K2473" s="176">
        <v>44656</v>
      </c>
      <c r="L2473" s="176">
        <v>44819</v>
      </c>
      <c r="M2473" s="177">
        <f t="shared" ref="M2473:M2536" si="110">(L2473-K2473)/7</f>
        <v>23.285714285714285</v>
      </c>
      <c r="N2473" s="178">
        <v>1</v>
      </c>
      <c r="O2473" s="382" t="s">
        <v>4848</v>
      </c>
      <c r="P2473" s="178">
        <f t="shared" ref="P2473:P2498" si="111">IF(B2473="ITRC",N2473,N2473/J2473)</f>
        <v>1</v>
      </c>
      <c r="Q2473" s="179" t="str" cm="1">
        <f t="array" aca="1" ref="Q2473" ca="1">IF(ISNUMBER(P2473),IF(P2473=100%,"CUMPLIDA",IF(AND(ISNUMBER(L2473),ISNUMBER(INDIRECT("FECHA_"&amp;$B2473,1))), IF(L2473&lt;=INDIRECT("FECHA_"&amp;$B2473,1),"INCUMPLIDA","PROCESO"), "VERIFICAR FECHA")),"SIN VALOR AVANCE")</f>
        <v>CUMPLIDA</v>
      </c>
    </row>
    <row r="2474" spans="1:17" ht="75">
      <c r="A2474" s="192" t="s">
        <v>938</v>
      </c>
      <c r="B2474" s="173" t="s">
        <v>3295</v>
      </c>
      <c r="C2474" s="485"/>
      <c r="D2474" s="485"/>
      <c r="E2474" s="486"/>
      <c r="F2474" s="486"/>
      <c r="G2474" s="486"/>
      <c r="H2474" s="382" t="s">
        <v>4864</v>
      </c>
      <c r="I2474" s="382" t="s">
        <v>4871</v>
      </c>
      <c r="J2474" s="181">
        <v>6</v>
      </c>
      <c r="K2474" s="176">
        <v>44656</v>
      </c>
      <c r="L2474" s="176">
        <v>44819</v>
      </c>
      <c r="M2474" s="177">
        <f t="shared" si="110"/>
        <v>23.285714285714285</v>
      </c>
      <c r="N2474" s="178">
        <v>1</v>
      </c>
      <c r="O2474" s="382" t="s">
        <v>4848</v>
      </c>
      <c r="P2474" s="178">
        <f t="shared" si="111"/>
        <v>1</v>
      </c>
      <c r="Q2474" s="179" t="str" cm="1">
        <f t="array" aca="1" ref="Q2474" ca="1">IF(ISNUMBER(P2474),IF(P2474=100%,"CUMPLIDA",IF(AND(ISNUMBER(L2474),ISNUMBER(INDIRECT("FECHA_"&amp;$B2474,1))), IF(L2474&lt;=INDIRECT("FECHA_"&amp;$B2474,1),"INCUMPLIDA","PROCESO"), "VERIFICAR FECHA")),"SIN VALOR AVANCE")</f>
        <v>CUMPLIDA</v>
      </c>
    </row>
    <row r="2475" spans="1:17" ht="240">
      <c r="A2475" s="192" t="s">
        <v>938</v>
      </c>
      <c r="B2475" s="173" t="s">
        <v>3295</v>
      </c>
      <c r="C2475" s="485"/>
      <c r="D2475" s="485"/>
      <c r="E2475" s="486"/>
      <c r="F2475" s="486"/>
      <c r="G2475" s="174" t="s">
        <v>4872</v>
      </c>
      <c r="H2475" s="382" t="s">
        <v>4873</v>
      </c>
      <c r="I2475" s="382" t="s">
        <v>4874</v>
      </c>
      <c r="J2475" s="181">
        <v>1</v>
      </c>
      <c r="K2475" s="176">
        <v>44621</v>
      </c>
      <c r="L2475" s="176">
        <v>44773</v>
      </c>
      <c r="M2475" s="177">
        <f t="shared" si="110"/>
        <v>21.714285714285715</v>
      </c>
      <c r="N2475" s="178">
        <v>1</v>
      </c>
      <c r="O2475" s="382" t="s">
        <v>4848</v>
      </c>
      <c r="P2475" s="178">
        <f t="shared" si="111"/>
        <v>1</v>
      </c>
      <c r="Q2475" s="179" t="str" cm="1">
        <f t="array" aca="1" ref="Q2475" ca="1">IF(ISNUMBER(P2475),IF(P2475=100%,"CUMPLIDA",IF(AND(ISNUMBER(L2475),ISNUMBER(INDIRECT("FECHA_"&amp;$B2475,1))), IF(L2475&lt;=INDIRECT("FECHA_"&amp;$B2475,1),"INCUMPLIDA","PROCESO"), "VERIFICAR FECHA")),"SIN VALOR AVANCE")</f>
        <v>CUMPLIDA</v>
      </c>
    </row>
    <row r="2476" spans="1:17" ht="45.75" customHeight="1">
      <c r="A2476" s="192" t="s">
        <v>938</v>
      </c>
      <c r="B2476" s="173" t="s">
        <v>3295</v>
      </c>
      <c r="C2476" s="485" t="s">
        <v>4875</v>
      </c>
      <c r="D2476" s="485" t="s">
        <v>4876</v>
      </c>
      <c r="E2476" s="486" t="s">
        <v>4877</v>
      </c>
      <c r="F2476" s="486" t="s">
        <v>4878</v>
      </c>
      <c r="G2476" s="174" t="s">
        <v>3644</v>
      </c>
      <c r="H2476" s="382" t="s">
        <v>4602</v>
      </c>
      <c r="I2476" s="382" t="s">
        <v>4603</v>
      </c>
      <c r="J2476" s="181">
        <v>1</v>
      </c>
      <c r="K2476" s="176">
        <v>45231</v>
      </c>
      <c r="L2476" s="176">
        <v>45504</v>
      </c>
      <c r="M2476" s="177">
        <f t="shared" si="110"/>
        <v>39</v>
      </c>
      <c r="N2476" s="178">
        <v>1</v>
      </c>
      <c r="O2476" s="382" t="s">
        <v>4879</v>
      </c>
      <c r="P2476" s="178">
        <f t="shared" si="111"/>
        <v>1</v>
      </c>
      <c r="Q2476" s="179" t="str" cm="1">
        <f t="array" aca="1" ref="Q2476" ca="1">IF(ISNUMBER(P2476),IF(P2476=100%,"CUMPLIDA",IF(AND(ISNUMBER(L2476),ISNUMBER(INDIRECT("FECHA_"&amp;$B2476,1))), IF(L2476&lt;=INDIRECT("FECHA_"&amp;$B2476,1),"INCUMPLIDA","PROCESO"), "VERIFICAR FECHA")),"SIN VALOR AVANCE")</f>
        <v>CUMPLIDA</v>
      </c>
    </row>
    <row r="2477" spans="1:17" ht="165.75">
      <c r="A2477" s="192" t="s">
        <v>938</v>
      </c>
      <c r="B2477" s="173" t="s">
        <v>3295</v>
      </c>
      <c r="C2477" s="485"/>
      <c r="D2477" s="485"/>
      <c r="E2477" s="486"/>
      <c r="F2477" s="486"/>
      <c r="G2477" s="174" t="s">
        <v>3647</v>
      </c>
      <c r="H2477" s="382" t="s">
        <v>801</v>
      </c>
      <c r="I2477" s="382" t="s">
        <v>761</v>
      </c>
      <c r="J2477" s="181">
        <v>1</v>
      </c>
      <c r="K2477" s="176">
        <v>45323</v>
      </c>
      <c r="L2477" s="176">
        <v>45747</v>
      </c>
      <c r="M2477" s="177">
        <f t="shared" si="110"/>
        <v>60.571428571428569</v>
      </c>
      <c r="N2477" s="178">
        <v>1</v>
      </c>
      <c r="O2477" s="382" t="s">
        <v>4880</v>
      </c>
      <c r="P2477" s="178">
        <f t="shared" si="111"/>
        <v>1</v>
      </c>
      <c r="Q2477" s="179" t="str" cm="1">
        <f t="array" aca="1" ref="Q2477" ca="1">IF(ISNUMBER(P2477),IF(P2477=100%,"CUMPLIDA",IF(AND(ISNUMBER(L2477),ISNUMBER(INDIRECT("FECHA_"&amp;$B2477,1))), IF(L2477&lt;=INDIRECT("FECHA_"&amp;$B2477,1),"INCUMPLIDA","PROCESO"), "VERIFICAR FECHA")),"SIN VALOR AVANCE")</f>
        <v>CUMPLIDA</v>
      </c>
    </row>
    <row r="2478" spans="1:17" ht="45.75">
      <c r="A2478" s="192" t="s">
        <v>938</v>
      </c>
      <c r="B2478" s="173" t="s">
        <v>3295</v>
      </c>
      <c r="C2478" s="485"/>
      <c r="D2478" s="485"/>
      <c r="E2478" s="486"/>
      <c r="F2478" s="486"/>
      <c r="G2478" s="174" t="s">
        <v>3648</v>
      </c>
      <c r="H2478" s="382" t="s">
        <v>804</v>
      </c>
      <c r="I2478" s="382" t="s">
        <v>805</v>
      </c>
      <c r="J2478" s="181">
        <v>1</v>
      </c>
      <c r="K2478" s="176">
        <v>45323</v>
      </c>
      <c r="L2478" s="176">
        <v>45747</v>
      </c>
      <c r="M2478" s="177">
        <f t="shared" si="110"/>
        <v>60.571428571428569</v>
      </c>
      <c r="N2478" s="178">
        <v>1</v>
      </c>
      <c r="O2478" s="382" t="s">
        <v>4879</v>
      </c>
      <c r="P2478" s="178">
        <f t="shared" si="111"/>
        <v>1</v>
      </c>
      <c r="Q2478" s="179" t="str" cm="1">
        <f t="array" aca="1" ref="Q2478" ca="1">IF(ISNUMBER(P2478),IF(P2478=100%,"CUMPLIDA",IF(AND(ISNUMBER(L2478),ISNUMBER(INDIRECT("FECHA_"&amp;$B2478,1))), IF(L2478&lt;=INDIRECT("FECHA_"&amp;$B2478,1),"INCUMPLIDA","PROCESO"), "VERIFICAR FECHA")),"SIN VALOR AVANCE")</f>
        <v>CUMPLIDA</v>
      </c>
    </row>
    <row r="2479" spans="1:17" ht="45.75">
      <c r="A2479" s="192" t="s">
        <v>938</v>
      </c>
      <c r="B2479" s="173" t="s">
        <v>3295</v>
      </c>
      <c r="C2479" s="485"/>
      <c r="D2479" s="485"/>
      <c r="E2479" s="486"/>
      <c r="F2479" s="486"/>
      <c r="G2479" s="174" t="s">
        <v>4699</v>
      </c>
      <c r="H2479" s="382" t="s">
        <v>767</v>
      </c>
      <c r="I2479" s="382" t="s">
        <v>768</v>
      </c>
      <c r="J2479" s="181">
        <v>1</v>
      </c>
      <c r="K2479" s="176">
        <v>45231</v>
      </c>
      <c r="L2479" s="176">
        <v>45747</v>
      </c>
      <c r="M2479" s="177">
        <f t="shared" si="110"/>
        <v>73.714285714285708</v>
      </c>
      <c r="N2479" s="178">
        <v>1</v>
      </c>
      <c r="O2479" s="382" t="s">
        <v>4879</v>
      </c>
      <c r="P2479" s="178">
        <f t="shared" si="111"/>
        <v>1</v>
      </c>
      <c r="Q2479" s="179" t="str" cm="1">
        <f t="array" aca="1" ref="Q2479" ca="1">IF(ISNUMBER(P2479),IF(P2479=100%,"CUMPLIDA",IF(AND(ISNUMBER(L2479),ISNUMBER(INDIRECT("FECHA_"&amp;$B2479,1))), IF(L2479&lt;=INDIRECT("FECHA_"&amp;$B2479,1),"INCUMPLIDA","PROCESO"), "VERIFICAR FECHA")),"SIN VALOR AVANCE")</f>
        <v>CUMPLIDA</v>
      </c>
    </row>
    <row r="2480" spans="1:17" ht="165.75">
      <c r="A2480" s="192" t="s">
        <v>938</v>
      </c>
      <c r="B2480" s="173" t="s">
        <v>3295</v>
      </c>
      <c r="C2480" s="485"/>
      <c r="D2480" s="485"/>
      <c r="E2480" s="486"/>
      <c r="F2480" s="486"/>
      <c r="G2480" s="174" t="s">
        <v>3746</v>
      </c>
      <c r="H2480" s="382" t="s">
        <v>769</v>
      </c>
      <c r="I2480" s="382" t="s">
        <v>770</v>
      </c>
      <c r="J2480" s="181">
        <v>1</v>
      </c>
      <c r="K2480" s="176">
        <v>45323</v>
      </c>
      <c r="L2480" s="176">
        <v>45747</v>
      </c>
      <c r="M2480" s="177">
        <f t="shared" si="110"/>
        <v>60.571428571428569</v>
      </c>
      <c r="N2480" s="178">
        <v>1</v>
      </c>
      <c r="O2480" s="382" t="s">
        <v>4880</v>
      </c>
      <c r="P2480" s="178">
        <f t="shared" si="111"/>
        <v>1</v>
      </c>
      <c r="Q2480" s="179" t="str" cm="1">
        <f t="array" aca="1" ref="Q2480" ca="1">IF(ISNUMBER(P2480),IF(P2480=100%,"CUMPLIDA",IF(AND(ISNUMBER(L2480),ISNUMBER(INDIRECT("FECHA_"&amp;$B2480,1))), IF(L2480&lt;=INDIRECT("FECHA_"&amp;$B2480,1),"INCUMPLIDA","PROCESO"), "VERIFICAR FECHA")),"SIN VALOR AVANCE")</f>
        <v>CUMPLIDA</v>
      </c>
    </row>
    <row r="2481" spans="1:17" ht="45.75">
      <c r="A2481" s="192" t="s">
        <v>938</v>
      </c>
      <c r="B2481" s="173" t="s">
        <v>3295</v>
      </c>
      <c r="C2481" s="485"/>
      <c r="D2481" s="485"/>
      <c r="E2481" s="486"/>
      <c r="F2481" s="486"/>
      <c r="G2481" s="174" t="s">
        <v>3747</v>
      </c>
      <c r="H2481" s="382" t="s">
        <v>371</v>
      </c>
      <c r="I2481" s="382" t="s">
        <v>771</v>
      </c>
      <c r="J2481" s="181">
        <v>1</v>
      </c>
      <c r="K2481" s="176">
        <v>45231</v>
      </c>
      <c r="L2481" s="176">
        <v>45747</v>
      </c>
      <c r="M2481" s="177">
        <f t="shared" si="110"/>
        <v>73.714285714285708</v>
      </c>
      <c r="N2481" s="178">
        <v>1</v>
      </c>
      <c r="O2481" s="382" t="s">
        <v>4879</v>
      </c>
      <c r="P2481" s="178">
        <f t="shared" si="111"/>
        <v>1</v>
      </c>
      <c r="Q2481" s="179" t="str" cm="1">
        <f t="array" aca="1" ref="Q2481" ca="1">IF(ISNUMBER(P2481),IF(P2481=100%,"CUMPLIDA",IF(AND(ISNUMBER(L2481),ISNUMBER(INDIRECT("FECHA_"&amp;$B2481,1))), IF(L2481&lt;=INDIRECT("FECHA_"&amp;$B2481,1),"INCUMPLIDA","PROCESO"), "VERIFICAR FECHA")),"SIN VALOR AVANCE")</f>
        <v>CUMPLIDA</v>
      </c>
    </row>
    <row r="2482" spans="1:17" ht="240.75">
      <c r="A2482" s="192" t="s">
        <v>938</v>
      </c>
      <c r="B2482" s="173" t="s">
        <v>3295</v>
      </c>
      <c r="C2482" s="485"/>
      <c r="D2482" s="485"/>
      <c r="E2482" s="486"/>
      <c r="F2482" s="486"/>
      <c r="G2482" s="174" t="s">
        <v>3748</v>
      </c>
      <c r="H2482" s="382" t="s">
        <v>772</v>
      </c>
      <c r="I2482" s="382" t="s">
        <v>773</v>
      </c>
      <c r="J2482" s="181">
        <v>1</v>
      </c>
      <c r="K2482" s="176">
        <v>45231</v>
      </c>
      <c r="L2482" s="176">
        <v>45808</v>
      </c>
      <c r="M2482" s="177">
        <f t="shared" si="110"/>
        <v>82.428571428571431</v>
      </c>
      <c r="N2482" s="178">
        <v>1</v>
      </c>
      <c r="O2482" s="382" t="s">
        <v>4837</v>
      </c>
      <c r="P2482" s="178">
        <f t="shared" si="111"/>
        <v>1</v>
      </c>
      <c r="Q2482" s="179" t="str" cm="1">
        <f t="array" aca="1" ref="Q2482" ca="1">IF(ISNUMBER(P2482),IF(P2482=100%,"CUMPLIDA",IF(AND(ISNUMBER(L2482),ISNUMBER(INDIRECT("FECHA_"&amp;$B2482,1))), IF(L2482&lt;=INDIRECT("FECHA_"&amp;$B2482,1),"INCUMPLIDA","PROCESO"), "VERIFICAR FECHA")),"SIN VALOR AVANCE")</f>
        <v>CUMPLIDA</v>
      </c>
    </row>
    <row r="2483" spans="1:17" ht="45.75">
      <c r="A2483" s="192" t="s">
        <v>938</v>
      </c>
      <c r="B2483" s="173" t="s">
        <v>3295</v>
      </c>
      <c r="C2483" s="485"/>
      <c r="D2483" s="485"/>
      <c r="E2483" s="486"/>
      <c r="F2483" s="486"/>
      <c r="G2483" s="174" t="s">
        <v>3751</v>
      </c>
      <c r="H2483" s="382" t="s">
        <v>775</v>
      </c>
      <c r="I2483" s="382" t="s">
        <v>776</v>
      </c>
      <c r="J2483" s="181">
        <v>10</v>
      </c>
      <c r="K2483" s="176">
        <v>45809</v>
      </c>
      <c r="L2483" s="176">
        <v>46752</v>
      </c>
      <c r="M2483" s="177">
        <f t="shared" si="110"/>
        <v>134.71428571428572</v>
      </c>
      <c r="N2483" s="178">
        <v>0</v>
      </c>
      <c r="O2483" s="382" t="s">
        <v>4879</v>
      </c>
      <c r="P2483" s="178">
        <f t="shared" si="111"/>
        <v>0</v>
      </c>
      <c r="Q2483" s="179" t="str" cm="1">
        <f t="array" aca="1" ref="Q2483" ca="1">IF(ISNUMBER(P2483),IF(P2483=100%,"CUMPLIDA",IF(AND(ISNUMBER(L2483),ISNUMBER(INDIRECT("FECHA_"&amp;$B2483,1))), IF(L2483&lt;=INDIRECT("FECHA_"&amp;$B2483,1),"INCUMPLIDA","PROCESO"), "VERIFICAR FECHA")),"SIN VALOR AVANCE")</f>
        <v>PROCESO</v>
      </c>
    </row>
    <row r="2484" spans="1:17" ht="165.75">
      <c r="A2484" s="192" t="s">
        <v>938</v>
      </c>
      <c r="B2484" s="173" t="s">
        <v>3295</v>
      </c>
      <c r="C2484" s="485"/>
      <c r="D2484" s="485"/>
      <c r="E2484" s="486"/>
      <c r="F2484" s="486"/>
      <c r="G2484" s="174" t="s">
        <v>3752</v>
      </c>
      <c r="H2484" s="382" t="s">
        <v>779</v>
      </c>
      <c r="I2484" s="382" t="s">
        <v>780</v>
      </c>
      <c r="J2484" s="181">
        <v>1</v>
      </c>
      <c r="K2484" s="176">
        <v>45809</v>
      </c>
      <c r="L2484" s="176">
        <v>46752</v>
      </c>
      <c r="M2484" s="177">
        <f t="shared" si="110"/>
        <v>134.71428571428572</v>
      </c>
      <c r="N2484" s="178">
        <v>0.21</v>
      </c>
      <c r="O2484" s="382" t="s">
        <v>4880</v>
      </c>
      <c r="P2484" s="178">
        <f t="shared" si="111"/>
        <v>0.21</v>
      </c>
      <c r="Q2484" s="179" t="str" cm="1">
        <f t="array" aca="1" ref="Q2484" ca="1">IF(ISNUMBER(P2484),IF(P2484=100%,"CUMPLIDA",IF(AND(ISNUMBER(L2484),ISNUMBER(INDIRECT("FECHA_"&amp;$B2484,1))), IF(L2484&lt;=INDIRECT("FECHA_"&amp;$B2484,1),"INCUMPLIDA","PROCESO"), "VERIFICAR FECHA")),"SIN VALOR AVANCE")</f>
        <v>PROCESO</v>
      </c>
    </row>
    <row r="2485" spans="1:17" ht="240.75">
      <c r="A2485" s="192" t="s">
        <v>938</v>
      </c>
      <c r="B2485" s="173" t="s">
        <v>3295</v>
      </c>
      <c r="C2485" s="485"/>
      <c r="D2485" s="485"/>
      <c r="E2485" s="486"/>
      <c r="F2485" s="486"/>
      <c r="G2485" s="174" t="s">
        <v>3753</v>
      </c>
      <c r="H2485" s="382" t="s">
        <v>782</v>
      </c>
      <c r="I2485" s="382" t="s">
        <v>813</v>
      </c>
      <c r="J2485" s="181">
        <v>2</v>
      </c>
      <c r="K2485" s="176">
        <v>45809</v>
      </c>
      <c r="L2485" s="176">
        <v>46752</v>
      </c>
      <c r="M2485" s="177">
        <f t="shared" si="110"/>
        <v>134.71428571428572</v>
      </c>
      <c r="N2485" s="178">
        <v>0</v>
      </c>
      <c r="O2485" s="382" t="s">
        <v>4837</v>
      </c>
      <c r="P2485" s="178">
        <f t="shared" si="111"/>
        <v>0</v>
      </c>
      <c r="Q2485" s="179" t="str" cm="1">
        <f t="array" aca="1" ref="Q2485" ca="1">IF(ISNUMBER(P2485),IF(P2485=100%,"CUMPLIDA",IF(AND(ISNUMBER(L2485),ISNUMBER(INDIRECT("FECHA_"&amp;$B2485,1))), IF(L2485&lt;=INDIRECT("FECHA_"&amp;$B2485,1),"INCUMPLIDA","PROCESO"), "VERIFICAR FECHA")),"SIN VALOR AVANCE")</f>
        <v>PROCESO</v>
      </c>
    </row>
    <row r="2486" spans="1:17" ht="45.75">
      <c r="A2486" s="192" t="s">
        <v>938</v>
      </c>
      <c r="B2486" s="173" t="s">
        <v>3295</v>
      </c>
      <c r="C2486" s="485"/>
      <c r="D2486" s="485"/>
      <c r="E2486" s="486"/>
      <c r="F2486" s="486"/>
      <c r="G2486" s="174" t="s">
        <v>4601</v>
      </c>
      <c r="H2486" s="382" t="s">
        <v>4602</v>
      </c>
      <c r="I2486" s="382" t="s">
        <v>4603</v>
      </c>
      <c r="J2486" s="181">
        <v>1</v>
      </c>
      <c r="K2486" s="176">
        <v>45231</v>
      </c>
      <c r="L2486" s="176">
        <v>45504</v>
      </c>
      <c r="M2486" s="177">
        <f t="shared" si="110"/>
        <v>39</v>
      </c>
      <c r="N2486" s="178">
        <v>1</v>
      </c>
      <c r="O2486" s="388" t="s">
        <v>4881</v>
      </c>
      <c r="P2486" s="178">
        <f t="shared" si="111"/>
        <v>1</v>
      </c>
      <c r="Q2486" s="179" t="str" cm="1">
        <f t="array" aca="1" ref="Q2486" ca="1">IF(ISNUMBER(P2486),IF(P2486=100%,"CUMPLIDA",IF(AND(ISNUMBER(L2486),ISNUMBER(INDIRECT("FECHA_"&amp;$B2486,1))), IF(L2486&lt;=INDIRECT("FECHA_"&amp;$B2486,1),"INCUMPLIDA","PROCESO"), "VERIFICAR FECHA")),"SIN VALOR AVANCE")</f>
        <v>CUMPLIDA</v>
      </c>
    </row>
    <row r="2487" spans="1:17" ht="165.75">
      <c r="A2487" s="192" t="s">
        <v>938</v>
      </c>
      <c r="B2487" s="173" t="s">
        <v>3295</v>
      </c>
      <c r="C2487" s="485"/>
      <c r="D2487" s="485"/>
      <c r="E2487" s="486"/>
      <c r="F2487" s="486"/>
      <c r="G2487" s="174" t="s">
        <v>4605</v>
      </c>
      <c r="H2487" s="382" t="s">
        <v>801</v>
      </c>
      <c r="I2487" s="382" t="s">
        <v>761</v>
      </c>
      <c r="J2487" s="181">
        <v>1</v>
      </c>
      <c r="K2487" s="176">
        <v>45566</v>
      </c>
      <c r="L2487" s="176">
        <v>45626</v>
      </c>
      <c r="M2487" s="177">
        <f t="shared" si="110"/>
        <v>8.5714285714285712</v>
      </c>
      <c r="N2487" s="178">
        <v>1</v>
      </c>
      <c r="O2487" s="382" t="s">
        <v>4880</v>
      </c>
      <c r="P2487" s="178">
        <f t="shared" si="111"/>
        <v>1</v>
      </c>
      <c r="Q2487" s="179" t="str" cm="1">
        <f t="array" aca="1" ref="Q2487" ca="1">IF(ISNUMBER(P2487),IF(P2487=100%,"CUMPLIDA",IF(AND(ISNUMBER(L2487),ISNUMBER(INDIRECT("FECHA_"&amp;$B2487,1))), IF(L2487&lt;=INDIRECT("FECHA_"&amp;$B2487,1),"INCUMPLIDA","PROCESO"), "VERIFICAR FECHA")),"SIN VALOR AVANCE")</f>
        <v>CUMPLIDA</v>
      </c>
    </row>
    <row r="2488" spans="1:17" ht="45.75">
      <c r="A2488" s="192" t="s">
        <v>938</v>
      </c>
      <c r="B2488" s="173" t="s">
        <v>3295</v>
      </c>
      <c r="C2488" s="485"/>
      <c r="D2488" s="485"/>
      <c r="E2488" s="486"/>
      <c r="F2488" s="486"/>
      <c r="G2488" s="174" t="s">
        <v>4607</v>
      </c>
      <c r="H2488" s="382" t="s">
        <v>804</v>
      </c>
      <c r="I2488" s="382" t="s">
        <v>805</v>
      </c>
      <c r="J2488" s="181">
        <v>1</v>
      </c>
      <c r="K2488" s="176">
        <v>45566</v>
      </c>
      <c r="L2488" s="176">
        <v>45626</v>
      </c>
      <c r="M2488" s="177">
        <f t="shared" si="110"/>
        <v>8.5714285714285712</v>
      </c>
      <c r="N2488" s="178">
        <v>1</v>
      </c>
      <c r="O2488" s="388" t="s">
        <v>4881</v>
      </c>
      <c r="P2488" s="178">
        <f t="shared" si="111"/>
        <v>1</v>
      </c>
      <c r="Q2488" s="179" t="str" cm="1">
        <f t="array" aca="1" ref="Q2488" ca="1">IF(ISNUMBER(P2488),IF(P2488=100%,"CUMPLIDA",IF(AND(ISNUMBER(L2488),ISNUMBER(INDIRECT("FECHA_"&amp;$B2488,1))), IF(L2488&lt;=INDIRECT("FECHA_"&amp;$B2488,1),"INCUMPLIDA","PROCESO"), "VERIFICAR FECHA")),"SIN VALOR AVANCE")</f>
        <v>CUMPLIDA</v>
      </c>
    </row>
    <row r="2489" spans="1:17" ht="165.75">
      <c r="A2489" s="192" t="s">
        <v>938</v>
      </c>
      <c r="B2489" s="173" t="s">
        <v>3295</v>
      </c>
      <c r="C2489" s="485"/>
      <c r="D2489" s="485"/>
      <c r="E2489" s="486"/>
      <c r="F2489" s="486"/>
      <c r="G2489" s="174" t="s">
        <v>4882</v>
      </c>
      <c r="H2489" s="382" t="s">
        <v>769</v>
      </c>
      <c r="I2489" s="382" t="s">
        <v>770</v>
      </c>
      <c r="J2489" s="181">
        <v>1</v>
      </c>
      <c r="K2489" s="176">
        <v>45566</v>
      </c>
      <c r="L2489" s="176">
        <v>45626</v>
      </c>
      <c r="M2489" s="177">
        <f t="shared" si="110"/>
        <v>8.5714285714285712</v>
      </c>
      <c r="N2489" s="178">
        <v>1</v>
      </c>
      <c r="O2489" s="382" t="s">
        <v>4880</v>
      </c>
      <c r="P2489" s="178">
        <f t="shared" si="111"/>
        <v>1</v>
      </c>
      <c r="Q2489" s="179" t="str" cm="1">
        <f t="array" aca="1" ref="Q2489" ca="1">IF(ISNUMBER(P2489),IF(P2489=100%,"CUMPLIDA",IF(AND(ISNUMBER(L2489),ISNUMBER(INDIRECT("FECHA_"&amp;$B2489,1))), IF(L2489&lt;=INDIRECT("FECHA_"&amp;$B2489,1),"INCUMPLIDA","PROCESO"), "VERIFICAR FECHA")),"SIN VALOR AVANCE")</f>
        <v>CUMPLIDA</v>
      </c>
    </row>
    <row r="2490" spans="1:17" ht="45.75">
      <c r="A2490" s="192" t="s">
        <v>938</v>
      </c>
      <c r="B2490" s="173" t="s">
        <v>3295</v>
      </c>
      <c r="C2490" s="485"/>
      <c r="D2490" s="485"/>
      <c r="E2490" s="486"/>
      <c r="F2490" s="486"/>
      <c r="G2490" s="174" t="s">
        <v>4883</v>
      </c>
      <c r="H2490" s="382" t="s">
        <v>371</v>
      </c>
      <c r="I2490" s="382" t="s">
        <v>771</v>
      </c>
      <c r="J2490" s="181">
        <v>1</v>
      </c>
      <c r="K2490" s="176">
        <v>45566</v>
      </c>
      <c r="L2490" s="176">
        <v>45626</v>
      </c>
      <c r="M2490" s="177">
        <f t="shared" si="110"/>
        <v>8.5714285714285712</v>
      </c>
      <c r="N2490" s="178">
        <v>1</v>
      </c>
      <c r="O2490" s="388" t="s">
        <v>4881</v>
      </c>
      <c r="P2490" s="178">
        <f t="shared" si="111"/>
        <v>1</v>
      </c>
      <c r="Q2490" s="179" t="str" cm="1">
        <f t="array" aca="1" ref="Q2490" ca="1">IF(ISNUMBER(P2490),IF(P2490=100%,"CUMPLIDA",IF(AND(ISNUMBER(L2490),ISNUMBER(INDIRECT("FECHA_"&amp;$B2490,1))), IF(L2490&lt;=INDIRECT("FECHA_"&amp;$B2490,1),"INCUMPLIDA","PROCESO"), "VERIFICAR FECHA")),"SIN VALOR AVANCE")</f>
        <v>CUMPLIDA</v>
      </c>
    </row>
    <row r="2491" spans="1:17" ht="240.75">
      <c r="A2491" s="192" t="s">
        <v>938</v>
      </c>
      <c r="B2491" s="173" t="s">
        <v>3295</v>
      </c>
      <c r="C2491" s="485"/>
      <c r="D2491" s="485"/>
      <c r="E2491" s="486"/>
      <c r="F2491" s="486"/>
      <c r="G2491" s="174" t="s">
        <v>4884</v>
      </c>
      <c r="H2491" s="382" t="s">
        <v>772</v>
      </c>
      <c r="I2491" s="382" t="s">
        <v>773</v>
      </c>
      <c r="J2491" s="181">
        <v>1</v>
      </c>
      <c r="K2491" s="176">
        <v>45566</v>
      </c>
      <c r="L2491" s="176">
        <v>45716</v>
      </c>
      <c r="M2491" s="177">
        <f t="shared" si="110"/>
        <v>21.428571428571427</v>
      </c>
      <c r="N2491" s="178">
        <v>1</v>
      </c>
      <c r="O2491" s="382" t="s">
        <v>4837</v>
      </c>
      <c r="P2491" s="178">
        <f t="shared" si="111"/>
        <v>1</v>
      </c>
      <c r="Q2491" s="179" t="str" cm="1">
        <f t="array" aca="1" ref="Q2491" ca="1">IF(ISNUMBER(P2491),IF(P2491=100%,"CUMPLIDA",IF(AND(ISNUMBER(L2491),ISNUMBER(INDIRECT("FECHA_"&amp;$B2491,1))), IF(L2491&lt;=INDIRECT("FECHA_"&amp;$B2491,1),"INCUMPLIDA","PROCESO"), "VERIFICAR FECHA")),"SIN VALOR AVANCE")</f>
        <v>CUMPLIDA</v>
      </c>
    </row>
    <row r="2492" spans="1:17" ht="45.75">
      <c r="A2492" s="192" t="s">
        <v>938</v>
      </c>
      <c r="B2492" s="173" t="s">
        <v>3295</v>
      </c>
      <c r="C2492" s="485"/>
      <c r="D2492" s="485"/>
      <c r="E2492" s="486"/>
      <c r="F2492" s="486"/>
      <c r="G2492" s="174" t="s">
        <v>4885</v>
      </c>
      <c r="H2492" s="382" t="s">
        <v>775</v>
      </c>
      <c r="I2492" s="382" t="s">
        <v>776</v>
      </c>
      <c r="J2492" s="181">
        <v>4</v>
      </c>
      <c r="K2492" s="176">
        <v>45717</v>
      </c>
      <c r="L2492" s="176">
        <v>46387</v>
      </c>
      <c r="M2492" s="177">
        <f t="shared" si="110"/>
        <v>95.714285714285708</v>
      </c>
      <c r="N2492" s="178">
        <v>0</v>
      </c>
      <c r="O2492" s="388" t="s">
        <v>4881</v>
      </c>
      <c r="P2492" s="178">
        <f t="shared" si="111"/>
        <v>0</v>
      </c>
      <c r="Q2492" s="179" t="str" cm="1">
        <f t="array" aca="1" ref="Q2492" ca="1">IF(ISNUMBER(P2492),IF(P2492=100%,"CUMPLIDA",IF(AND(ISNUMBER(L2492),ISNUMBER(INDIRECT("FECHA_"&amp;$B2492,1))), IF(L2492&lt;=INDIRECT("FECHA_"&amp;$B2492,1),"INCUMPLIDA","PROCESO"), "VERIFICAR FECHA")),"SIN VALOR AVANCE")</f>
        <v>PROCESO</v>
      </c>
    </row>
    <row r="2493" spans="1:17" ht="165.75">
      <c r="A2493" s="192" t="s">
        <v>938</v>
      </c>
      <c r="B2493" s="173" t="s">
        <v>3295</v>
      </c>
      <c r="C2493" s="485"/>
      <c r="D2493" s="485"/>
      <c r="E2493" s="486"/>
      <c r="F2493" s="486"/>
      <c r="G2493" s="174" t="s">
        <v>4886</v>
      </c>
      <c r="H2493" s="382" t="s">
        <v>779</v>
      </c>
      <c r="I2493" s="382" t="s">
        <v>780</v>
      </c>
      <c r="J2493" s="181">
        <v>1</v>
      </c>
      <c r="K2493" s="176">
        <v>45717</v>
      </c>
      <c r="L2493" s="176">
        <v>46387</v>
      </c>
      <c r="M2493" s="177">
        <f t="shared" si="110"/>
        <v>95.714285714285708</v>
      </c>
      <c r="N2493" s="178">
        <v>0</v>
      </c>
      <c r="O2493" s="382" t="s">
        <v>4880</v>
      </c>
      <c r="P2493" s="178">
        <f t="shared" si="111"/>
        <v>0</v>
      </c>
      <c r="Q2493" s="179" t="str" cm="1">
        <f t="array" aca="1" ref="Q2493" ca="1">IF(ISNUMBER(P2493),IF(P2493=100%,"CUMPLIDA",IF(AND(ISNUMBER(L2493),ISNUMBER(INDIRECT("FECHA_"&amp;$B2493,1))), IF(L2493&lt;=INDIRECT("FECHA_"&amp;$B2493,1),"INCUMPLIDA","PROCESO"), "VERIFICAR FECHA")),"SIN VALOR AVANCE")</f>
        <v>PROCESO</v>
      </c>
    </row>
    <row r="2494" spans="1:17" ht="240.75">
      <c r="A2494" s="192" t="s">
        <v>938</v>
      </c>
      <c r="B2494" s="173" t="s">
        <v>3295</v>
      </c>
      <c r="C2494" s="485"/>
      <c r="D2494" s="485"/>
      <c r="E2494" s="486"/>
      <c r="F2494" s="486"/>
      <c r="G2494" s="174" t="s">
        <v>4887</v>
      </c>
      <c r="H2494" s="382" t="s">
        <v>782</v>
      </c>
      <c r="I2494" s="382" t="s">
        <v>813</v>
      </c>
      <c r="J2494" s="181">
        <v>2</v>
      </c>
      <c r="K2494" s="176">
        <v>45717</v>
      </c>
      <c r="L2494" s="176">
        <v>46387</v>
      </c>
      <c r="M2494" s="177">
        <f t="shared" si="110"/>
        <v>95.714285714285708</v>
      </c>
      <c r="N2494" s="178">
        <v>0</v>
      </c>
      <c r="O2494" s="382" t="s">
        <v>4837</v>
      </c>
      <c r="P2494" s="178">
        <f t="shared" si="111"/>
        <v>0</v>
      </c>
      <c r="Q2494" s="179" t="str" cm="1">
        <f t="array" aca="1" ref="Q2494" ca="1">IF(ISNUMBER(P2494),IF(P2494=100%,"CUMPLIDA",IF(AND(ISNUMBER(L2494),ISNUMBER(INDIRECT("FECHA_"&amp;$B2494,1))), IF(L2494&lt;=INDIRECT("FECHA_"&amp;$B2494,1),"INCUMPLIDA","PROCESO"), "VERIFICAR FECHA")),"SIN VALOR AVANCE")</f>
        <v>PROCESO</v>
      </c>
    </row>
    <row r="2495" spans="1:17" ht="60.75">
      <c r="A2495" s="192" t="s">
        <v>938</v>
      </c>
      <c r="B2495" s="173" t="s">
        <v>3295</v>
      </c>
      <c r="C2495" s="485"/>
      <c r="D2495" s="485"/>
      <c r="E2495" s="486"/>
      <c r="F2495" s="486"/>
      <c r="G2495" s="174" t="s">
        <v>4601</v>
      </c>
      <c r="H2495" s="382" t="s">
        <v>4602</v>
      </c>
      <c r="I2495" s="382" t="s">
        <v>4603</v>
      </c>
      <c r="J2495" s="181">
        <v>1</v>
      </c>
      <c r="K2495" s="176">
        <v>45231</v>
      </c>
      <c r="L2495" s="176">
        <v>45504</v>
      </c>
      <c r="M2495" s="177">
        <f t="shared" si="110"/>
        <v>39</v>
      </c>
      <c r="N2495" s="178">
        <v>1</v>
      </c>
      <c r="O2495" s="382" t="s">
        <v>4888</v>
      </c>
      <c r="P2495" s="178">
        <f t="shared" si="111"/>
        <v>1</v>
      </c>
      <c r="Q2495" s="179" t="str" cm="1">
        <f t="array" aca="1" ref="Q2495" ca="1">IF(ISNUMBER(P2495),IF(P2495=100%,"CUMPLIDA",IF(AND(ISNUMBER(L2495),ISNUMBER(INDIRECT("FECHA_"&amp;$B2495,1))), IF(L2495&lt;=INDIRECT("FECHA_"&amp;$B2495,1),"INCUMPLIDA","PROCESO"), "VERIFICAR FECHA")),"SIN VALOR AVANCE")</f>
        <v>CUMPLIDA</v>
      </c>
    </row>
    <row r="2496" spans="1:17" ht="165.75">
      <c r="A2496" s="192" t="s">
        <v>938</v>
      </c>
      <c r="B2496" s="173" t="s">
        <v>3295</v>
      </c>
      <c r="C2496" s="485"/>
      <c r="D2496" s="485"/>
      <c r="E2496" s="486"/>
      <c r="F2496" s="486"/>
      <c r="G2496" s="174" t="s">
        <v>4605</v>
      </c>
      <c r="H2496" s="382" t="s">
        <v>801</v>
      </c>
      <c r="I2496" s="382" t="s">
        <v>761</v>
      </c>
      <c r="J2496" s="181">
        <v>1</v>
      </c>
      <c r="K2496" s="176">
        <v>45323</v>
      </c>
      <c r="L2496" s="176">
        <v>45747</v>
      </c>
      <c r="M2496" s="177">
        <f t="shared" si="110"/>
        <v>60.571428571428569</v>
      </c>
      <c r="N2496" s="178">
        <v>1</v>
      </c>
      <c r="O2496" s="382" t="s">
        <v>4880</v>
      </c>
      <c r="P2496" s="178">
        <f t="shared" si="111"/>
        <v>1</v>
      </c>
      <c r="Q2496" s="179" t="str" cm="1">
        <f t="array" aca="1" ref="Q2496" ca="1">IF(ISNUMBER(P2496),IF(P2496=100%,"CUMPLIDA",IF(AND(ISNUMBER(L2496),ISNUMBER(INDIRECT("FECHA_"&amp;$B2496,1))), IF(L2496&lt;=INDIRECT("FECHA_"&amp;$B2496,1),"INCUMPLIDA","PROCESO"), "VERIFICAR FECHA")),"SIN VALOR AVANCE")</f>
        <v>CUMPLIDA</v>
      </c>
    </row>
    <row r="2497" spans="1:17" ht="60.75">
      <c r="A2497" s="192" t="s">
        <v>938</v>
      </c>
      <c r="B2497" s="173" t="s">
        <v>3295</v>
      </c>
      <c r="C2497" s="485"/>
      <c r="D2497" s="485"/>
      <c r="E2497" s="486"/>
      <c r="F2497" s="486"/>
      <c r="G2497" s="174" t="s">
        <v>4607</v>
      </c>
      <c r="H2497" s="382" t="s">
        <v>804</v>
      </c>
      <c r="I2497" s="382" t="s">
        <v>805</v>
      </c>
      <c r="J2497" s="181">
        <v>1</v>
      </c>
      <c r="K2497" s="176">
        <v>45323</v>
      </c>
      <c r="L2497" s="176">
        <v>45747</v>
      </c>
      <c r="M2497" s="177">
        <f t="shared" si="110"/>
        <v>60.571428571428569</v>
      </c>
      <c r="N2497" s="178">
        <v>1</v>
      </c>
      <c r="O2497" s="382" t="s">
        <v>4888</v>
      </c>
      <c r="P2497" s="178">
        <f t="shared" si="111"/>
        <v>1</v>
      </c>
      <c r="Q2497" s="179" t="str" cm="1">
        <f t="array" aca="1" ref="Q2497" ca="1">IF(ISNUMBER(P2497),IF(P2497=100%,"CUMPLIDA",IF(AND(ISNUMBER(L2497),ISNUMBER(INDIRECT("FECHA_"&amp;$B2497,1))), IF(L2497&lt;=INDIRECT("FECHA_"&amp;$B2497,1),"INCUMPLIDA","PROCESO"), "VERIFICAR FECHA")),"SIN VALOR AVANCE")</f>
        <v>CUMPLIDA</v>
      </c>
    </row>
    <row r="2498" spans="1:17" ht="60.75">
      <c r="A2498" s="192" t="s">
        <v>938</v>
      </c>
      <c r="B2498" s="173" t="s">
        <v>3295</v>
      </c>
      <c r="C2498" s="485"/>
      <c r="D2498" s="485"/>
      <c r="E2498" s="486"/>
      <c r="F2498" s="486"/>
      <c r="G2498" s="174" t="s">
        <v>4609</v>
      </c>
      <c r="H2498" s="382" t="s">
        <v>767</v>
      </c>
      <c r="I2498" s="382" t="s">
        <v>768</v>
      </c>
      <c r="J2498" s="181">
        <v>1</v>
      </c>
      <c r="K2498" s="176">
        <v>45231</v>
      </c>
      <c r="L2498" s="176">
        <v>45747</v>
      </c>
      <c r="M2498" s="177">
        <f t="shared" si="110"/>
        <v>73.714285714285708</v>
      </c>
      <c r="N2498" s="178">
        <v>1</v>
      </c>
      <c r="O2498" s="382" t="s">
        <v>4888</v>
      </c>
      <c r="P2498" s="178">
        <f t="shared" si="111"/>
        <v>1</v>
      </c>
      <c r="Q2498" s="179" t="str" cm="1">
        <f t="array" aca="1" ref="Q2498" ca="1">IF(ISNUMBER(P2498),IF(P2498=100%,"CUMPLIDA",IF(AND(ISNUMBER(L2498),ISNUMBER(INDIRECT("FECHA_"&amp;$B2498,1))), IF(L2498&lt;=INDIRECT("FECHA_"&amp;$B2498,1),"INCUMPLIDA","PROCESO"), "VERIFICAR FECHA")),"SIN VALOR AVANCE")</f>
        <v>CUMPLIDA</v>
      </c>
    </row>
    <row r="2499" spans="1:17" ht="165.75">
      <c r="A2499" s="192" t="s">
        <v>938</v>
      </c>
      <c r="B2499" s="173" t="s">
        <v>3295</v>
      </c>
      <c r="C2499" s="485"/>
      <c r="D2499" s="485"/>
      <c r="E2499" s="486"/>
      <c r="F2499" s="486"/>
      <c r="G2499" s="174" t="s">
        <v>4610</v>
      </c>
      <c r="H2499" s="382" t="s">
        <v>769</v>
      </c>
      <c r="I2499" s="382" t="s">
        <v>770</v>
      </c>
      <c r="J2499" s="181">
        <v>1</v>
      </c>
      <c r="K2499" s="176">
        <v>45323</v>
      </c>
      <c r="L2499" s="176">
        <v>45747</v>
      </c>
      <c r="M2499" s="177">
        <f t="shared" si="110"/>
        <v>60.571428571428569</v>
      </c>
      <c r="N2499" s="178">
        <v>1</v>
      </c>
      <c r="O2499" s="382" t="s">
        <v>4880</v>
      </c>
      <c r="P2499" s="178">
        <v>1</v>
      </c>
      <c r="Q2499" s="179" t="str" cm="1">
        <f t="array" aca="1" ref="Q2499" ca="1">IF(ISNUMBER(P2499),IF(P2499=100%,"CUMPLIDA",IF(AND(ISNUMBER(L2499),ISNUMBER(INDIRECT("FECHA_"&amp;$B2499,1))), IF(L2499&lt;=INDIRECT("FECHA_"&amp;$B2499,1),"INCUMPLIDA","PROCESO"), "VERIFICAR FECHA")),"SIN VALOR AVANCE")</f>
        <v>CUMPLIDA</v>
      </c>
    </row>
    <row r="2500" spans="1:17" ht="60.75">
      <c r="A2500" s="192" t="s">
        <v>938</v>
      </c>
      <c r="B2500" s="173" t="s">
        <v>3295</v>
      </c>
      <c r="C2500" s="485"/>
      <c r="D2500" s="485"/>
      <c r="E2500" s="486"/>
      <c r="F2500" s="486"/>
      <c r="G2500" s="174" t="s">
        <v>4611</v>
      </c>
      <c r="H2500" s="382" t="s">
        <v>371</v>
      </c>
      <c r="I2500" s="382" t="s">
        <v>771</v>
      </c>
      <c r="J2500" s="181">
        <v>1</v>
      </c>
      <c r="K2500" s="176">
        <v>45231</v>
      </c>
      <c r="L2500" s="176">
        <v>45747</v>
      </c>
      <c r="M2500" s="177">
        <f t="shared" si="110"/>
        <v>73.714285714285708</v>
      </c>
      <c r="N2500" s="178">
        <v>1</v>
      </c>
      <c r="O2500" s="382" t="s">
        <v>4888</v>
      </c>
      <c r="P2500" s="178">
        <f t="shared" ref="P2500:P2563" si="112">IF(B2500="ITRC",N2500,N2500/J2500)</f>
        <v>1</v>
      </c>
      <c r="Q2500" s="179" t="str" cm="1">
        <f t="array" aca="1" ref="Q2500" ca="1">IF(ISNUMBER(P2500),IF(P2500=100%,"CUMPLIDA",IF(AND(ISNUMBER(L2500),ISNUMBER(INDIRECT("FECHA_"&amp;$B2500,1))), IF(L2500&lt;=INDIRECT("FECHA_"&amp;$B2500,1),"INCUMPLIDA","PROCESO"), "VERIFICAR FECHA")),"SIN VALOR AVANCE")</f>
        <v>CUMPLIDA</v>
      </c>
    </row>
    <row r="2501" spans="1:17" ht="240.75">
      <c r="A2501" s="192" t="s">
        <v>938</v>
      </c>
      <c r="B2501" s="173" t="s">
        <v>3295</v>
      </c>
      <c r="C2501" s="485"/>
      <c r="D2501" s="485"/>
      <c r="E2501" s="486"/>
      <c r="F2501" s="486"/>
      <c r="G2501" s="174" t="s">
        <v>4612</v>
      </c>
      <c r="H2501" s="382" t="s">
        <v>772</v>
      </c>
      <c r="I2501" s="382" t="s">
        <v>773</v>
      </c>
      <c r="J2501" s="181">
        <v>1</v>
      </c>
      <c r="K2501" s="176">
        <v>45231</v>
      </c>
      <c r="L2501" s="176">
        <v>45808</v>
      </c>
      <c r="M2501" s="177">
        <f t="shared" si="110"/>
        <v>82.428571428571431</v>
      </c>
      <c r="N2501" s="178">
        <v>1</v>
      </c>
      <c r="O2501" s="382" t="s">
        <v>4837</v>
      </c>
      <c r="P2501" s="178">
        <f t="shared" si="112"/>
        <v>1</v>
      </c>
      <c r="Q2501" s="179" t="str" cm="1">
        <f t="array" aca="1" ref="Q2501" ca="1">IF(ISNUMBER(P2501),IF(P2501=100%,"CUMPLIDA",IF(AND(ISNUMBER(L2501),ISNUMBER(INDIRECT("FECHA_"&amp;$B2501,1))), IF(L2501&lt;=INDIRECT("FECHA_"&amp;$B2501,1),"INCUMPLIDA","PROCESO"), "VERIFICAR FECHA")),"SIN VALOR AVANCE")</f>
        <v>CUMPLIDA</v>
      </c>
    </row>
    <row r="2502" spans="1:17" ht="60.75">
      <c r="A2502" s="192" t="s">
        <v>938</v>
      </c>
      <c r="B2502" s="173" t="s">
        <v>3295</v>
      </c>
      <c r="C2502" s="485"/>
      <c r="D2502" s="485"/>
      <c r="E2502" s="486"/>
      <c r="F2502" s="486"/>
      <c r="G2502" s="174" t="s">
        <v>4614</v>
      </c>
      <c r="H2502" s="382" t="s">
        <v>775</v>
      </c>
      <c r="I2502" s="382" t="s">
        <v>776</v>
      </c>
      <c r="J2502" s="181">
        <v>10</v>
      </c>
      <c r="K2502" s="176">
        <v>45809</v>
      </c>
      <c r="L2502" s="176">
        <v>46752</v>
      </c>
      <c r="M2502" s="177">
        <f t="shared" si="110"/>
        <v>134.71428571428572</v>
      </c>
      <c r="N2502" s="178">
        <v>0</v>
      </c>
      <c r="O2502" s="382" t="s">
        <v>4888</v>
      </c>
      <c r="P2502" s="178">
        <f t="shared" si="112"/>
        <v>0</v>
      </c>
      <c r="Q2502" s="179" t="str" cm="1">
        <f t="array" aca="1" ref="Q2502" ca="1">IF(ISNUMBER(P2502),IF(P2502=100%,"CUMPLIDA",IF(AND(ISNUMBER(L2502),ISNUMBER(INDIRECT("FECHA_"&amp;$B2502,1))), IF(L2502&lt;=INDIRECT("FECHA_"&amp;$B2502,1),"INCUMPLIDA","PROCESO"), "VERIFICAR FECHA")),"SIN VALOR AVANCE")</f>
        <v>PROCESO</v>
      </c>
    </row>
    <row r="2503" spans="1:17" ht="165.75">
      <c r="A2503" s="192" t="s">
        <v>938</v>
      </c>
      <c r="B2503" s="173" t="s">
        <v>3295</v>
      </c>
      <c r="C2503" s="485"/>
      <c r="D2503" s="485"/>
      <c r="E2503" s="486"/>
      <c r="F2503" s="486"/>
      <c r="G2503" s="174" t="s">
        <v>4615</v>
      </c>
      <c r="H2503" s="382" t="s">
        <v>779</v>
      </c>
      <c r="I2503" s="382" t="s">
        <v>780</v>
      </c>
      <c r="J2503" s="181">
        <v>1</v>
      </c>
      <c r="K2503" s="176">
        <v>45809</v>
      </c>
      <c r="L2503" s="176">
        <v>46752</v>
      </c>
      <c r="M2503" s="177">
        <f t="shared" si="110"/>
        <v>134.71428571428572</v>
      </c>
      <c r="N2503" s="178">
        <v>0</v>
      </c>
      <c r="O2503" s="382" t="s">
        <v>4880</v>
      </c>
      <c r="P2503" s="178">
        <f t="shared" si="112"/>
        <v>0</v>
      </c>
      <c r="Q2503" s="179" t="str" cm="1">
        <f t="array" aca="1" ref="Q2503" ca="1">IF(ISNUMBER(P2503),IF(P2503=100%,"CUMPLIDA",IF(AND(ISNUMBER(L2503),ISNUMBER(INDIRECT("FECHA_"&amp;$B2503,1))), IF(L2503&lt;=INDIRECT("FECHA_"&amp;$B2503,1),"INCUMPLIDA","PROCESO"), "VERIFICAR FECHA")),"SIN VALOR AVANCE")</f>
        <v>PROCESO</v>
      </c>
    </row>
    <row r="2504" spans="1:17" ht="240.75">
      <c r="A2504" s="192" t="s">
        <v>938</v>
      </c>
      <c r="B2504" s="173" t="s">
        <v>3295</v>
      </c>
      <c r="C2504" s="485"/>
      <c r="D2504" s="485"/>
      <c r="E2504" s="486"/>
      <c r="F2504" s="486"/>
      <c r="G2504" s="174" t="s">
        <v>4616</v>
      </c>
      <c r="H2504" s="382" t="s">
        <v>782</v>
      </c>
      <c r="I2504" s="382" t="s">
        <v>813</v>
      </c>
      <c r="J2504" s="181">
        <v>2</v>
      </c>
      <c r="K2504" s="176">
        <v>45809</v>
      </c>
      <c r="L2504" s="176">
        <v>46752</v>
      </c>
      <c r="M2504" s="177">
        <f t="shared" si="110"/>
        <v>134.71428571428572</v>
      </c>
      <c r="N2504" s="178">
        <v>0</v>
      </c>
      <c r="O2504" s="382" t="s">
        <v>4837</v>
      </c>
      <c r="P2504" s="178">
        <f t="shared" si="112"/>
        <v>0</v>
      </c>
      <c r="Q2504" s="179" t="str" cm="1">
        <f t="array" aca="1" ref="Q2504" ca="1">IF(ISNUMBER(P2504),IF(P2504=100%,"CUMPLIDA",IF(AND(ISNUMBER(L2504),ISNUMBER(INDIRECT("FECHA_"&amp;$B2504,1))), IF(L2504&lt;=INDIRECT("FECHA_"&amp;$B2504,1),"INCUMPLIDA","PROCESO"), "VERIFICAR FECHA")),"SIN VALOR AVANCE")</f>
        <v>PROCESO</v>
      </c>
    </row>
    <row r="2505" spans="1:17" ht="60.75">
      <c r="A2505" s="192" t="s">
        <v>938</v>
      </c>
      <c r="B2505" s="173" t="s">
        <v>3295</v>
      </c>
      <c r="C2505" s="485"/>
      <c r="D2505" s="485"/>
      <c r="E2505" s="486"/>
      <c r="F2505" s="486"/>
      <c r="G2505" s="174" t="s">
        <v>4601</v>
      </c>
      <c r="H2505" s="382" t="s">
        <v>4602</v>
      </c>
      <c r="I2505" s="382" t="s">
        <v>4603</v>
      </c>
      <c r="J2505" s="181">
        <v>1</v>
      </c>
      <c r="K2505" s="176">
        <v>45231</v>
      </c>
      <c r="L2505" s="176">
        <v>45504</v>
      </c>
      <c r="M2505" s="177">
        <f t="shared" si="110"/>
        <v>39</v>
      </c>
      <c r="N2505" s="178">
        <v>1</v>
      </c>
      <c r="O2505" s="382" t="s">
        <v>4888</v>
      </c>
      <c r="P2505" s="178">
        <f t="shared" si="112"/>
        <v>1</v>
      </c>
      <c r="Q2505" s="179" t="str" cm="1">
        <f t="array" aca="1" ref="Q2505" ca="1">IF(ISNUMBER(P2505),IF(P2505=100%,"CUMPLIDA",IF(AND(ISNUMBER(L2505),ISNUMBER(INDIRECT("FECHA_"&amp;$B2505,1))), IF(L2505&lt;=INDIRECT("FECHA_"&amp;$B2505,1),"INCUMPLIDA","PROCESO"), "VERIFICAR FECHA")),"SIN VALOR AVANCE")</f>
        <v>CUMPLIDA</v>
      </c>
    </row>
    <row r="2506" spans="1:17" ht="165.75">
      <c r="A2506" s="192" t="s">
        <v>938</v>
      </c>
      <c r="B2506" s="173" t="s">
        <v>3295</v>
      </c>
      <c r="C2506" s="485"/>
      <c r="D2506" s="485"/>
      <c r="E2506" s="486"/>
      <c r="F2506" s="486"/>
      <c r="G2506" s="174" t="s">
        <v>4605</v>
      </c>
      <c r="H2506" s="382" t="s">
        <v>801</v>
      </c>
      <c r="I2506" s="382" t="s">
        <v>761</v>
      </c>
      <c r="J2506" s="181">
        <v>1</v>
      </c>
      <c r="K2506" s="176">
        <v>45231</v>
      </c>
      <c r="L2506" s="176">
        <v>45747</v>
      </c>
      <c r="M2506" s="177">
        <f t="shared" si="110"/>
        <v>73.714285714285708</v>
      </c>
      <c r="N2506" s="178">
        <v>1</v>
      </c>
      <c r="O2506" s="382" t="s">
        <v>4880</v>
      </c>
      <c r="P2506" s="178">
        <f t="shared" si="112"/>
        <v>1</v>
      </c>
      <c r="Q2506" s="179" t="str" cm="1">
        <f t="array" aca="1" ref="Q2506" ca="1">IF(ISNUMBER(P2506),IF(P2506=100%,"CUMPLIDA",IF(AND(ISNUMBER(L2506),ISNUMBER(INDIRECT("FECHA_"&amp;$B2506,1))), IF(L2506&lt;=INDIRECT("FECHA_"&amp;$B2506,1),"INCUMPLIDA","PROCESO"), "VERIFICAR FECHA")),"SIN VALOR AVANCE")</f>
        <v>CUMPLIDA</v>
      </c>
    </row>
    <row r="2507" spans="1:17" ht="60.75">
      <c r="A2507" s="192" t="s">
        <v>938</v>
      </c>
      <c r="B2507" s="173" t="s">
        <v>3295</v>
      </c>
      <c r="C2507" s="485"/>
      <c r="D2507" s="485"/>
      <c r="E2507" s="486"/>
      <c r="F2507" s="486"/>
      <c r="G2507" s="174" t="s">
        <v>4607</v>
      </c>
      <c r="H2507" s="382" t="s">
        <v>804</v>
      </c>
      <c r="I2507" s="382" t="s">
        <v>805</v>
      </c>
      <c r="J2507" s="181">
        <v>1</v>
      </c>
      <c r="K2507" s="176">
        <v>45323</v>
      </c>
      <c r="L2507" s="176">
        <v>45747</v>
      </c>
      <c r="M2507" s="177">
        <f t="shared" si="110"/>
        <v>60.571428571428569</v>
      </c>
      <c r="N2507" s="178">
        <v>1</v>
      </c>
      <c r="O2507" s="382" t="s">
        <v>4888</v>
      </c>
      <c r="P2507" s="178">
        <f t="shared" si="112"/>
        <v>1</v>
      </c>
      <c r="Q2507" s="179" t="str" cm="1">
        <f t="array" aca="1" ref="Q2507" ca="1">IF(ISNUMBER(P2507),IF(P2507=100%,"CUMPLIDA",IF(AND(ISNUMBER(L2507),ISNUMBER(INDIRECT("FECHA_"&amp;$B2507,1))), IF(L2507&lt;=INDIRECT("FECHA_"&amp;$B2507,1),"INCUMPLIDA","PROCESO"), "VERIFICAR FECHA")),"SIN VALOR AVANCE")</f>
        <v>CUMPLIDA</v>
      </c>
    </row>
    <row r="2508" spans="1:17" ht="60.75">
      <c r="A2508" s="192" t="s">
        <v>938</v>
      </c>
      <c r="B2508" s="173" t="s">
        <v>3295</v>
      </c>
      <c r="C2508" s="485"/>
      <c r="D2508" s="485"/>
      <c r="E2508" s="486"/>
      <c r="F2508" s="486"/>
      <c r="G2508" s="174" t="s">
        <v>4609</v>
      </c>
      <c r="H2508" s="382" t="s">
        <v>767</v>
      </c>
      <c r="I2508" s="382" t="s">
        <v>768</v>
      </c>
      <c r="J2508" s="181">
        <v>1</v>
      </c>
      <c r="K2508" s="176">
        <v>45323</v>
      </c>
      <c r="L2508" s="176">
        <v>45747</v>
      </c>
      <c r="M2508" s="177">
        <f t="shared" si="110"/>
        <v>60.571428571428569</v>
      </c>
      <c r="N2508" s="178">
        <v>1</v>
      </c>
      <c r="O2508" s="382" t="s">
        <v>4888</v>
      </c>
      <c r="P2508" s="178">
        <f t="shared" si="112"/>
        <v>1</v>
      </c>
      <c r="Q2508" s="179" t="str" cm="1">
        <f t="array" aca="1" ref="Q2508" ca="1">IF(ISNUMBER(P2508),IF(P2508=100%,"CUMPLIDA",IF(AND(ISNUMBER(L2508),ISNUMBER(INDIRECT("FECHA_"&amp;$B2508,1))), IF(L2508&lt;=INDIRECT("FECHA_"&amp;$B2508,1),"INCUMPLIDA","PROCESO"), "VERIFICAR FECHA")),"SIN VALOR AVANCE")</f>
        <v>CUMPLIDA</v>
      </c>
    </row>
    <row r="2509" spans="1:17" ht="165.75">
      <c r="A2509" s="192" t="s">
        <v>938</v>
      </c>
      <c r="B2509" s="173" t="s">
        <v>3295</v>
      </c>
      <c r="C2509" s="485"/>
      <c r="D2509" s="485"/>
      <c r="E2509" s="486"/>
      <c r="F2509" s="486"/>
      <c r="G2509" s="174" t="s">
        <v>4610</v>
      </c>
      <c r="H2509" s="382" t="s">
        <v>769</v>
      </c>
      <c r="I2509" s="382" t="s">
        <v>770</v>
      </c>
      <c r="J2509" s="181">
        <v>1</v>
      </c>
      <c r="K2509" s="176">
        <v>45231</v>
      </c>
      <c r="L2509" s="176">
        <v>45747</v>
      </c>
      <c r="M2509" s="177">
        <f t="shared" si="110"/>
        <v>73.714285714285708</v>
      </c>
      <c r="N2509" s="178">
        <v>1</v>
      </c>
      <c r="O2509" s="382" t="s">
        <v>4880</v>
      </c>
      <c r="P2509" s="178">
        <f t="shared" si="112"/>
        <v>1</v>
      </c>
      <c r="Q2509" s="179" t="str" cm="1">
        <f t="array" aca="1" ref="Q2509" ca="1">IF(ISNUMBER(P2509),IF(P2509=100%,"CUMPLIDA",IF(AND(ISNUMBER(L2509),ISNUMBER(INDIRECT("FECHA_"&amp;$B2509,1))), IF(L2509&lt;=INDIRECT("FECHA_"&amp;$B2509,1),"INCUMPLIDA","PROCESO"), "VERIFICAR FECHA")),"SIN VALOR AVANCE")</f>
        <v>CUMPLIDA</v>
      </c>
    </row>
    <row r="2510" spans="1:17" ht="60.75">
      <c r="A2510" s="192" t="s">
        <v>938</v>
      </c>
      <c r="B2510" s="173" t="s">
        <v>3295</v>
      </c>
      <c r="C2510" s="485"/>
      <c r="D2510" s="485"/>
      <c r="E2510" s="486"/>
      <c r="F2510" s="486"/>
      <c r="G2510" s="174" t="s">
        <v>4611</v>
      </c>
      <c r="H2510" s="382" t="s">
        <v>371</v>
      </c>
      <c r="I2510" s="382" t="s">
        <v>771</v>
      </c>
      <c r="J2510" s="181">
        <v>1</v>
      </c>
      <c r="K2510" s="176">
        <v>45323</v>
      </c>
      <c r="L2510" s="176">
        <v>45747</v>
      </c>
      <c r="M2510" s="177">
        <f t="shared" si="110"/>
        <v>60.571428571428569</v>
      </c>
      <c r="N2510" s="178">
        <v>1</v>
      </c>
      <c r="O2510" s="382" t="s">
        <v>4888</v>
      </c>
      <c r="P2510" s="178">
        <f t="shared" si="112"/>
        <v>1</v>
      </c>
      <c r="Q2510" s="179" t="str" cm="1">
        <f t="array" aca="1" ref="Q2510" ca="1">IF(ISNUMBER(P2510),IF(P2510=100%,"CUMPLIDA",IF(AND(ISNUMBER(L2510),ISNUMBER(INDIRECT("FECHA_"&amp;$B2510,1))), IF(L2510&lt;=INDIRECT("FECHA_"&amp;$B2510,1),"INCUMPLIDA","PROCESO"), "VERIFICAR FECHA")),"SIN VALOR AVANCE")</f>
        <v>CUMPLIDA</v>
      </c>
    </row>
    <row r="2511" spans="1:17" ht="240.75">
      <c r="A2511" s="192" t="s">
        <v>938</v>
      </c>
      <c r="B2511" s="173" t="s">
        <v>3295</v>
      </c>
      <c r="C2511" s="485"/>
      <c r="D2511" s="485"/>
      <c r="E2511" s="486"/>
      <c r="F2511" s="486"/>
      <c r="G2511" s="174" t="s">
        <v>4612</v>
      </c>
      <c r="H2511" s="382" t="s">
        <v>772</v>
      </c>
      <c r="I2511" s="382" t="s">
        <v>773</v>
      </c>
      <c r="J2511" s="181">
        <v>1</v>
      </c>
      <c r="K2511" s="176">
        <v>45231</v>
      </c>
      <c r="L2511" s="176">
        <v>45808</v>
      </c>
      <c r="M2511" s="177">
        <f t="shared" si="110"/>
        <v>82.428571428571431</v>
      </c>
      <c r="N2511" s="178">
        <v>1</v>
      </c>
      <c r="O2511" s="382" t="s">
        <v>4837</v>
      </c>
      <c r="P2511" s="178">
        <f t="shared" si="112"/>
        <v>1</v>
      </c>
      <c r="Q2511" s="179" t="str" cm="1">
        <f t="array" aca="1" ref="Q2511" ca="1">IF(ISNUMBER(P2511),IF(P2511=100%,"CUMPLIDA",IF(AND(ISNUMBER(L2511),ISNUMBER(INDIRECT("FECHA_"&amp;$B2511,1))), IF(L2511&lt;=INDIRECT("FECHA_"&amp;$B2511,1),"INCUMPLIDA","PROCESO"), "VERIFICAR FECHA")),"SIN VALOR AVANCE")</f>
        <v>CUMPLIDA</v>
      </c>
    </row>
    <row r="2512" spans="1:17" ht="60.75">
      <c r="A2512" s="192" t="s">
        <v>938</v>
      </c>
      <c r="B2512" s="173" t="s">
        <v>3295</v>
      </c>
      <c r="C2512" s="485"/>
      <c r="D2512" s="485"/>
      <c r="E2512" s="486"/>
      <c r="F2512" s="486"/>
      <c r="G2512" s="174" t="s">
        <v>4614</v>
      </c>
      <c r="H2512" s="382" t="s">
        <v>775</v>
      </c>
      <c r="I2512" s="382" t="s">
        <v>776</v>
      </c>
      <c r="J2512" s="181">
        <v>10</v>
      </c>
      <c r="K2512" s="176">
        <v>45231</v>
      </c>
      <c r="L2512" s="176">
        <v>46752</v>
      </c>
      <c r="M2512" s="177">
        <f t="shared" si="110"/>
        <v>217.28571428571428</v>
      </c>
      <c r="N2512" s="178">
        <v>0</v>
      </c>
      <c r="O2512" s="382" t="s">
        <v>4888</v>
      </c>
      <c r="P2512" s="178">
        <f t="shared" si="112"/>
        <v>0</v>
      </c>
      <c r="Q2512" s="179" t="str" cm="1">
        <f t="array" aca="1" ref="Q2512" ca="1">IF(ISNUMBER(P2512),IF(P2512=100%,"CUMPLIDA",IF(AND(ISNUMBER(L2512),ISNUMBER(INDIRECT("FECHA_"&amp;$B2512,1))), IF(L2512&lt;=INDIRECT("FECHA_"&amp;$B2512,1),"INCUMPLIDA","PROCESO"), "VERIFICAR FECHA")),"SIN VALOR AVANCE")</f>
        <v>PROCESO</v>
      </c>
    </row>
    <row r="2513" spans="1:17" ht="165.75">
      <c r="A2513" s="192" t="s">
        <v>938</v>
      </c>
      <c r="B2513" s="173" t="s">
        <v>3295</v>
      </c>
      <c r="C2513" s="485"/>
      <c r="D2513" s="485"/>
      <c r="E2513" s="486"/>
      <c r="F2513" s="486"/>
      <c r="G2513" s="174" t="s">
        <v>4615</v>
      </c>
      <c r="H2513" s="382" t="s">
        <v>779</v>
      </c>
      <c r="I2513" s="382" t="s">
        <v>780</v>
      </c>
      <c r="J2513" s="181">
        <v>1</v>
      </c>
      <c r="K2513" s="176">
        <v>45809</v>
      </c>
      <c r="L2513" s="176">
        <v>46752</v>
      </c>
      <c r="M2513" s="177">
        <f t="shared" si="110"/>
        <v>134.71428571428572</v>
      </c>
      <c r="N2513" s="178">
        <v>0</v>
      </c>
      <c r="O2513" s="382" t="s">
        <v>4880</v>
      </c>
      <c r="P2513" s="178">
        <f t="shared" si="112"/>
        <v>0</v>
      </c>
      <c r="Q2513" s="179" t="str" cm="1">
        <f t="array" aca="1" ref="Q2513" ca="1">IF(ISNUMBER(P2513),IF(P2513=100%,"CUMPLIDA",IF(AND(ISNUMBER(L2513),ISNUMBER(INDIRECT("FECHA_"&amp;$B2513,1))), IF(L2513&lt;=INDIRECT("FECHA_"&amp;$B2513,1),"INCUMPLIDA","PROCESO"), "VERIFICAR FECHA")),"SIN VALOR AVANCE")</f>
        <v>PROCESO</v>
      </c>
    </row>
    <row r="2514" spans="1:17" ht="240.75">
      <c r="A2514" s="192" t="s">
        <v>938</v>
      </c>
      <c r="B2514" s="173" t="s">
        <v>3295</v>
      </c>
      <c r="C2514" s="485"/>
      <c r="D2514" s="485"/>
      <c r="E2514" s="486"/>
      <c r="F2514" s="486"/>
      <c r="G2514" s="174" t="s">
        <v>4616</v>
      </c>
      <c r="H2514" s="382" t="s">
        <v>782</v>
      </c>
      <c r="I2514" s="382" t="s">
        <v>813</v>
      </c>
      <c r="J2514" s="181">
        <v>2</v>
      </c>
      <c r="K2514" s="176">
        <v>45809</v>
      </c>
      <c r="L2514" s="176">
        <v>46752</v>
      </c>
      <c r="M2514" s="177">
        <f t="shared" si="110"/>
        <v>134.71428571428572</v>
      </c>
      <c r="N2514" s="178">
        <v>0</v>
      </c>
      <c r="O2514" s="382" t="s">
        <v>4837</v>
      </c>
      <c r="P2514" s="178">
        <f t="shared" si="112"/>
        <v>0</v>
      </c>
      <c r="Q2514" s="179" t="str" cm="1">
        <f t="array" aca="1" ref="Q2514" ca="1">IF(ISNUMBER(P2514),IF(P2514=100%,"CUMPLIDA",IF(AND(ISNUMBER(L2514),ISNUMBER(INDIRECT("FECHA_"&amp;$B2514,1))), IF(L2514&lt;=INDIRECT("FECHA_"&amp;$B2514,1),"INCUMPLIDA","PROCESO"), "VERIFICAR FECHA")),"SIN VALOR AVANCE")</f>
        <v>PROCESO</v>
      </c>
    </row>
    <row r="2515" spans="1:17" ht="45.75" customHeight="1">
      <c r="A2515" s="192" t="s">
        <v>938</v>
      </c>
      <c r="B2515" s="173" t="s">
        <v>3295</v>
      </c>
      <c r="C2515" s="485" t="s">
        <v>4889</v>
      </c>
      <c r="D2515" s="485" t="s">
        <v>3329</v>
      </c>
      <c r="E2515" s="486" t="s">
        <v>4890</v>
      </c>
      <c r="F2515" s="486" t="s">
        <v>4891</v>
      </c>
      <c r="G2515" s="174" t="s">
        <v>3644</v>
      </c>
      <c r="H2515" s="382" t="s">
        <v>4602</v>
      </c>
      <c r="I2515" s="382" t="s">
        <v>4603</v>
      </c>
      <c r="J2515" s="181">
        <v>1</v>
      </c>
      <c r="K2515" s="176">
        <v>45231</v>
      </c>
      <c r="L2515" s="176">
        <v>45504</v>
      </c>
      <c r="M2515" s="177">
        <f t="shared" si="110"/>
        <v>39</v>
      </c>
      <c r="N2515" s="178">
        <v>1</v>
      </c>
      <c r="O2515" s="382" t="s">
        <v>4892</v>
      </c>
      <c r="P2515" s="178">
        <f t="shared" si="112"/>
        <v>1</v>
      </c>
      <c r="Q2515" s="179" t="str" cm="1">
        <f t="array" aca="1" ref="Q2515" ca="1">IF(ISNUMBER(P2515),IF(P2515=100%,"CUMPLIDA",IF(AND(ISNUMBER(L2515),ISNUMBER(INDIRECT("FECHA_"&amp;$B2515,1))), IF(L2515&lt;=INDIRECT("FECHA_"&amp;$B2515,1),"INCUMPLIDA","PROCESO"), "VERIFICAR FECHA")),"SIN VALOR AVANCE")</f>
        <v>CUMPLIDA</v>
      </c>
    </row>
    <row r="2516" spans="1:17" ht="210.75">
      <c r="A2516" s="192" t="s">
        <v>938</v>
      </c>
      <c r="B2516" s="173" t="s">
        <v>3295</v>
      </c>
      <c r="C2516" s="485"/>
      <c r="D2516" s="485"/>
      <c r="E2516" s="486"/>
      <c r="F2516" s="486"/>
      <c r="G2516" s="174" t="s">
        <v>3647</v>
      </c>
      <c r="H2516" s="382" t="s">
        <v>801</v>
      </c>
      <c r="I2516" s="382" t="s">
        <v>761</v>
      </c>
      <c r="J2516" s="181">
        <v>1</v>
      </c>
      <c r="K2516" s="176">
        <v>45323</v>
      </c>
      <c r="L2516" s="176">
        <v>45747</v>
      </c>
      <c r="M2516" s="177">
        <f t="shared" si="110"/>
        <v>60.571428571428569</v>
      </c>
      <c r="N2516" s="178">
        <v>1</v>
      </c>
      <c r="O2516" s="388" t="s">
        <v>4893</v>
      </c>
      <c r="P2516" s="178">
        <f t="shared" si="112"/>
        <v>1</v>
      </c>
      <c r="Q2516" s="179" t="str" cm="1">
        <f t="array" aca="1" ref="Q2516" ca="1">IF(ISNUMBER(P2516),IF(P2516=100%,"CUMPLIDA",IF(AND(ISNUMBER(L2516),ISNUMBER(INDIRECT("FECHA_"&amp;$B2516,1))), IF(L2516&lt;=INDIRECT("FECHA_"&amp;$B2516,1),"INCUMPLIDA","PROCESO"), "VERIFICAR FECHA")),"SIN VALOR AVANCE")</f>
        <v>CUMPLIDA</v>
      </c>
    </row>
    <row r="2517" spans="1:17" ht="45.75">
      <c r="A2517" s="192" t="s">
        <v>938</v>
      </c>
      <c r="B2517" s="173" t="s">
        <v>3295</v>
      </c>
      <c r="C2517" s="485"/>
      <c r="D2517" s="485"/>
      <c r="E2517" s="486"/>
      <c r="F2517" s="486"/>
      <c r="G2517" s="174" t="s">
        <v>3648</v>
      </c>
      <c r="H2517" s="382" t="s">
        <v>804</v>
      </c>
      <c r="I2517" s="382" t="s">
        <v>805</v>
      </c>
      <c r="J2517" s="181">
        <v>1</v>
      </c>
      <c r="K2517" s="176">
        <v>45323</v>
      </c>
      <c r="L2517" s="176">
        <v>45747</v>
      </c>
      <c r="M2517" s="177">
        <f t="shared" si="110"/>
        <v>60.571428571428569</v>
      </c>
      <c r="N2517" s="178">
        <v>1</v>
      </c>
      <c r="O2517" s="382" t="s">
        <v>4892</v>
      </c>
      <c r="P2517" s="178">
        <f t="shared" si="112"/>
        <v>1</v>
      </c>
      <c r="Q2517" s="179" t="str" cm="1">
        <f t="array" aca="1" ref="Q2517" ca="1">IF(ISNUMBER(P2517),IF(P2517=100%,"CUMPLIDA",IF(AND(ISNUMBER(L2517),ISNUMBER(INDIRECT("FECHA_"&amp;$B2517,1))), IF(L2517&lt;=INDIRECT("FECHA_"&amp;$B2517,1),"INCUMPLIDA","PROCESO"), "VERIFICAR FECHA")),"SIN VALOR AVANCE")</f>
        <v>CUMPLIDA</v>
      </c>
    </row>
    <row r="2518" spans="1:17" ht="45.75">
      <c r="A2518" s="192" t="s">
        <v>938</v>
      </c>
      <c r="B2518" s="173" t="s">
        <v>3295</v>
      </c>
      <c r="C2518" s="485"/>
      <c r="D2518" s="485"/>
      <c r="E2518" s="486"/>
      <c r="F2518" s="486"/>
      <c r="G2518" s="174" t="s">
        <v>4699</v>
      </c>
      <c r="H2518" s="382" t="s">
        <v>767</v>
      </c>
      <c r="I2518" s="382" t="s">
        <v>768</v>
      </c>
      <c r="J2518" s="181">
        <v>1</v>
      </c>
      <c r="K2518" s="176">
        <v>45231</v>
      </c>
      <c r="L2518" s="176">
        <v>45747</v>
      </c>
      <c r="M2518" s="177">
        <f t="shared" si="110"/>
        <v>73.714285714285708</v>
      </c>
      <c r="N2518" s="178">
        <v>1</v>
      </c>
      <c r="O2518" s="382" t="s">
        <v>4892</v>
      </c>
      <c r="P2518" s="178">
        <f t="shared" si="112"/>
        <v>1</v>
      </c>
      <c r="Q2518" s="179" t="str" cm="1">
        <f t="array" aca="1" ref="Q2518" ca="1">IF(ISNUMBER(P2518),IF(P2518=100%,"CUMPLIDA",IF(AND(ISNUMBER(L2518),ISNUMBER(INDIRECT("FECHA_"&amp;$B2518,1))), IF(L2518&lt;=INDIRECT("FECHA_"&amp;$B2518,1),"INCUMPLIDA","PROCESO"), "VERIFICAR FECHA")),"SIN VALOR AVANCE")</f>
        <v>CUMPLIDA</v>
      </c>
    </row>
    <row r="2519" spans="1:17" ht="195.75">
      <c r="A2519" s="192" t="s">
        <v>938</v>
      </c>
      <c r="B2519" s="173" t="s">
        <v>3295</v>
      </c>
      <c r="C2519" s="485"/>
      <c r="D2519" s="485"/>
      <c r="E2519" s="486"/>
      <c r="F2519" s="486"/>
      <c r="G2519" s="174" t="s">
        <v>3746</v>
      </c>
      <c r="H2519" s="382" t="s">
        <v>769</v>
      </c>
      <c r="I2519" s="382" t="s">
        <v>770</v>
      </c>
      <c r="J2519" s="181">
        <v>1</v>
      </c>
      <c r="K2519" s="176">
        <v>45323</v>
      </c>
      <c r="L2519" s="176">
        <v>45747</v>
      </c>
      <c r="M2519" s="177">
        <f t="shared" si="110"/>
        <v>60.571428571428569</v>
      </c>
      <c r="N2519" s="178">
        <v>1</v>
      </c>
      <c r="O2519" s="388" t="s">
        <v>4894</v>
      </c>
      <c r="P2519" s="178">
        <f t="shared" si="112"/>
        <v>1</v>
      </c>
      <c r="Q2519" s="179" t="str" cm="1">
        <f t="array" aca="1" ref="Q2519" ca="1">IF(ISNUMBER(P2519),IF(P2519=100%,"CUMPLIDA",IF(AND(ISNUMBER(L2519),ISNUMBER(INDIRECT("FECHA_"&amp;$B2519,1))), IF(L2519&lt;=INDIRECT("FECHA_"&amp;$B2519,1),"INCUMPLIDA","PROCESO"), "VERIFICAR FECHA")),"SIN VALOR AVANCE")</f>
        <v>CUMPLIDA</v>
      </c>
    </row>
    <row r="2520" spans="1:17" ht="45.75">
      <c r="A2520" s="192" t="s">
        <v>938</v>
      </c>
      <c r="B2520" s="173" t="s">
        <v>3295</v>
      </c>
      <c r="C2520" s="485"/>
      <c r="D2520" s="485"/>
      <c r="E2520" s="486"/>
      <c r="F2520" s="486"/>
      <c r="G2520" s="174" t="s">
        <v>3747</v>
      </c>
      <c r="H2520" s="382" t="s">
        <v>371</v>
      </c>
      <c r="I2520" s="382" t="s">
        <v>771</v>
      </c>
      <c r="J2520" s="181">
        <v>1</v>
      </c>
      <c r="K2520" s="176">
        <v>45231</v>
      </c>
      <c r="L2520" s="176">
        <v>45747</v>
      </c>
      <c r="M2520" s="177">
        <f t="shared" si="110"/>
        <v>73.714285714285708</v>
      </c>
      <c r="N2520" s="178">
        <v>1</v>
      </c>
      <c r="O2520" s="382" t="s">
        <v>4892</v>
      </c>
      <c r="P2520" s="178">
        <f t="shared" si="112"/>
        <v>1</v>
      </c>
      <c r="Q2520" s="179" t="str" cm="1">
        <f t="array" aca="1" ref="Q2520" ca="1">IF(ISNUMBER(P2520),IF(P2520=100%,"CUMPLIDA",IF(AND(ISNUMBER(L2520),ISNUMBER(INDIRECT("FECHA_"&amp;$B2520,1))), IF(L2520&lt;=INDIRECT("FECHA_"&amp;$B2520,1),"INCUMPLIDA","PROCESO"), "VERIFICAR FECHA")),"SIN VALOR AVANCE")</f>
        <v>CUMPLIDA</v>
      </c>
    </row>
    <row r="2521" spans="1:17" ht="240.75">
      <c r="A2521" s="192" t="s">
        <v>938</v>
      </c>
      <c r="B2521" s="173" t="s">
        <v>3295</v>
      </c>
      <c r="C2521" s="485"/>
      <c r="D2521" s="485"/>
      <c r="E2521" s="486"/>
      <c r="F2521" s="486"/>
      <c r="G2521" s="174" t="s">
        <v>3748</v>
      </c>
      <c r="H2521" s="382" t="s">
        <v>772</v>
      </c>
      <c r="I2521" s="382" t="s">
        <v>773</v>
      </c>
      <c r="J2521" s="181">
        <v>1</v>
      </c>
      <c r="K2521" s="176">
        <v>45231</v>
      </c>
      <c r="L2521" s="176">
        <v>45808</v>
      </c>
      <c r="M2521" s="177">
        <f t="shared" si="110"/>
        <v>82.428571428571431</v>
      </c>
      <c r="N2521" s="178">
        <v>1</v>
      </c>
      <c r="O2521" s="382" t="s">
        <v>4837</v>
      </c>
      <c r="P2521" s="178">
        <f t="shared" si="112"/>
        <v>1</v>
      </c>
      <c r="Q2521" s="179" t="str" cm="1">
        <f t="array" aca="1" ref="Q2521" ca="1">IF(ISNUMBER(P2521),IF(P2521=100%,"CUMPLIDA",IF(AND(ISNUMBER(L2521),ISNUMBER(INDIRECT("FECHA_"&amp;$B2521,1))), IF(L2521&lt;=INDIRECT("FECHA_"&amp;$B2521,1),"INCUMPLIDA","PROCESO"), "VERIFICAR FECHA")),"SIN VALOR AVANCE")</f>
        <v>CUMPLIDA</v>
      </c>
    </row>
    <row r="2522" spans="1:17" ht="45.75">
      <c r="A2522" s="192" t="s">
        <v>938</v>
      </c>
      <c r="B2522" s="173" t="s">
        <v>3295</v>
      </c>
      <c r="C2522" s="485"/>
      <c r="D2522" s="485"/>
      <c r="E2522" s="486"/>
      <c r="F2522" s="486"/>
      <c r="G2522" s="174" t="s">
        <v>3751</v>
      </c>
      <c r="H2522" s="382" t="s">
        <v>775</v>
      </c>
      <c r="I2522" s="382" t="s">
        <v>776</v>
      </c>
      <c r="J2522" s="181">
        <v>7</v>
      </c>
      <c r="K2522" s="176">
        <v>46024</v>
      </c>
      <c r="L2522" s="176">
        <v>46660</v>
      </c>
      <c r="M2522" s="177">
        <f t="shared" si="110"/>
        <v>90.857142857142861</v>
      </c>
      <c r="N2522" s="178">
        <v>0</v>
      </c>
      <c r="O2522" s="382" t="s">
        <v>4892</v>
      </c>
      <c r="P2522" s="178">
        <f t="shared" si="112"/>
        <v>0</v>
      </c>
      <c r="Q2522" s="179" t="str" cm="1">
        <f t="array" aca="1" ref="Q2522" ca="1">IF(ISNUMBER(P2522),IF(P2522=100%,"CUMPLIDA",IF(AND(ISNUMBER(L2522),ISNUMBER(INDIRECT("FECHA_"&amp;$B2522,1))), IF(L2522&lt;=INDIRECT("FECHA_"&amp;$B2522,1),"INCUMPLIDA","PROCESO"), "VERIFICAR FECHA")),"SIN VALOR AVANCE")</f>
        <v>PROCESO</v>
      </c>
    </row>
    <row r="2523" spans="1:17" ht="150.75">
      <c r="A2523" s="192" t="s">
        <v>938</v>
      </c>
      <c r="B2523" s="173" t="s">
        <v>3295</v>
      </c>
      <c r="C2523" s="485"/>
      <c r="D2523" s="485"/>
      <c r="E2523" s="486"/>
      <c r="F2523" s="486"/>
      <c r="G2523" s="174" t="s">
        <v>3752</v>
      </c>
      <c r="H2523" s="382" t="s">
        <v>779</v>
      </c>
      <c r="I2523" s="382" t="s">
        <v>780</v>
      </c>
      <c r="J2523" s="181">
        <v>1</v>
      </c>
      <c r="K2523" s="176">
        <v>46024</v>
      </c>
      <c r="L2523" s="176">
        <v>46660</v>
      </c>
      <c r="M2523" s="177">
        <f t="shared" si="110"/>
        <v>90.857142857142861</v>
      </c>
      <c r="N2523" s="178">
        <v>0</v>
      </c>
      <c r="O2523" s="388" t="s">
        <v>951</v>
      </c>
      <c r="P2523" s="178">
        <f t="shared" si="112"/>
        <v>0</v>
      </c>
      <c r="Q2523" s="179" t="str" cm="1">
        <f t="array" aca="1" ref="Q2523" ca="1">IF(ISNUMBER(P2523),IF(P2523=100%,"CUMPLIDA",IF(AND(ISNUMBER(L2523),ISNUMBER(INDIRECT("FECHA_"&amp;$B2523,1))), IF(L2523&lt;=INDIRECT("FECHA_"&amp;$B2523,1),"INCUMPLIDA","PROCESO"), "VERIFICAR FECHA")),"SIN VALOR AVANCE")</f>
        <v>PROCESO</v>
      </c>
    </row>
    <row r="2524" spans="1:17" ht="240.75">
      <c r="A2524" s="192" t="s">
        <v>938</v>
      </c>
      <c r="B2524" s="173" t="s">
        <v>3295</v>
      </c>
      <c r="C2524" s="485"/>
      <c r="D2524" s="485"/>
      <c r="E2524" s="486"/>
      <c r="F2524" s="486"/>
      <c r="G2524" s="174" t="s">
        <v>3753</v>
      </c>
      <c r="H2524" s="382" t="s">
        <v>782</v>
      </c>
      <c r="I2524" s="382" t="s">
        <v>813</v>
      </c>
      <c r="J2524" s="181">
        <v>2</v>
      </c>
      <c r="K2524" s="176">
        <v>46024</v>
      </c>
      <c r="L2524" s="176">
        <v>46660</v>
      </c>
      <c r="M2524" s="177">
        <f t="shared" si="110"/>
        <v>90.857142857142861</v>
      </c>
      <c r="N2524" s="178">
        <v>0</v>
      </c>
      <c r="O2524" s="382" t="s">
        <v>4837</v>
      </c>
      <c r="P2524" s="178">
        <f t="shared" si="112"/>
        <v>0</v>
      </c>
      <c r="Q2524" s="179" t="str" cm="1">
        <f t="array" aca="1" ref="Q2524" ca="1">IF(ISNUMBER(P2524),IF(P2524=100%,"CUMPLIDA",IF(AND(ISNUMBER(L2524),ISNUMBER(INDIRECT("FECHA_"&amp;$B2524,1))), IF(L2524&lt;=INDIRECT("FECHA_"&amp;$B2524,1),"INCUMPLIDA","PROCESO"), "VERIFICAR FECHA")),"SIN VALOR AVANCE")</f>
        <v>PROCESO</v>
      </c>
    </row>
    <row r="2525" spans="1:17" ht="165.75">
      <c r="A2525" s="192" t="s">
        <v>938</v>
      </c>
      <c r="B2525" s="173" t="s">
        <v>3295</v>
      </c>
      <c r="C2525" s="485"/>
      <c r="D2525" s="485"/>
      <c r="E2525" s="486"/>
      <c r="F2525" s="486"/>
      <c r="G2525" s="174" t="s">
        <v>4895</v>
      </c>
      <c r="H2525" s="382" t="s">
        <v>2709</v>
      </c>
      <c r="I2525" s="382" t="s">
        <v>2711</v>
      </c>
      <c r="J2525" s="181">
        <v>6</v>
      </c>
      <c r="K2525" s="176">
        <v>44986</v>
      </c>
      <c r="L2525" s="176">
        <v>45350</v>
      </c>
      <c r="M2525" s="177">
        <f t="shared" si="110"/>
        <v>52</v>
      </c>
      <c r="N2525" s="178">
        <v>1</v>
      </c>
      <c r="O2525" s="382" t="s">
        <v>4896</v>
      </c>
      <c r="P2525" s="178">
        <f t="shared" si="112"/>
        <v>1</v>
      </c>
      <c r="Q2525" s="179" t="str" cm="1">
        <f t="array" aca="1" ref="Q2525" ca="1">IF(ISNUMBER(P2525),IF(P2525=100%,"CUMPLIDA",IF(AND(ISNUMBER(L2525),ISNUMBER(INDIRECT("FECHA_"&amp;$B2525,1))), IF(L2525&lt;=INDIRECT("FECHA_"&amp;$B2525,1),"INCUMPLIDA","PROCESO"), "VERIFICAR FECHA")),"SIN VALOR AVANCE")</f>
        <v>CUMPLIDA</v>
      </c>
    </row>
    <row r="2526" spans="1:17" ht="45.75">
      <c r="A2526" s="192" t="s">
        <v>938</v>
      </c>
      <c r="B2526" s="173" t="s">
        <v>3295</v>
      </c>
      <c r="C2526" s="485"/>
      <c r="D2526" s="485"/>
      <c r="E2526" s="486"/>
      <c r="F2526" s="486"/>
      <c r="G2526" s="174" t="s">
        <v>3644</v>
      </c>
      <c r="H2526" s="382" t="s">
        <v>4602</v>
      </c>
      <c r="I2526" s="382" t="s">
        <v>4603</v>
      </c>
      <c r="J2526" s="181">
        <v>1</v>
      </c>
      <c r="K2526" s="176">
        <v>45231</v>
      </c>
      <c r="L2526" s="176">
        <v>45504</v>
      </c>
      <c r="M2526" s="177">
        <f t="shared" si="110"/>
        <v>39</v>
      </c>
      <c r="N2526" s="178">
        <v>1</v>
      </c>
      <c r="O2526" s="382" t="s">
        <v>4892</v>
      </c>
      <c r="P2526" s="178">
        <f t="shared" si="112"/>
        <v>1</v>
      </c>
      <c r="Q2526" s="179" t="str" cm="1">
        <f t="array" aca="1" ref="Q2526" ca="1">IF(ISNUMBER(P2526),IF(P2526=100%,"CUMPLIDA",IF(AND(ISNUMBER(L2526),ISNUMBER(INDIRECT("FECHA_"&amp;$B2526,1))), IF(L2526&lt;=INDIRECT("FECHA_"&amp;$B2526,1),"INCUMPLIDA","PROCESO"), "VERIFICAR FECHA")),"SIN VALOR AVANCE")</f>
        <v>CUMPLIDA</v>
      </c>
    </row>
    <row r="2527" spans="1:17" ht="150.75">
      <c r="A2527" s="192" t="s">
        <v>938</v>
      </c>
      <c r="B2527" s="173" t="s">
        <v>3295</v>
      </c>
      <c r="C2527" s="485"/>
      <c r="D2527" s="485"/>
      <c r="E2527" s="486"/>
      <c r="F2527" s="486"/>
      <c r="G2527" s="174" t="s">
        <v>3647</v>
      </c>
      <c r="H2527" s="382" t="s">
        <v>801</v>
      </c>
      <c r="I2527" s="382" t="s">
        <v>761</v>
      </c>
      <c r="J2527" s="181">
        <v>1</v>
      </c>
      <c r="K2527" s="176">
        <v>45323</v>
      </c>
      <c r="L2527" s="176">
        <v>45747</v>
      </c>
      <c r="M2527" s="177">
        <f t="shared" si="110"/>
        <v>60.571428571428569</v>
      </c>
      <c r="N2527" s="178">
        <v>1</v>
      </c>
      <c r="O2527" s="388" t="s">
        <v>951</v>
      </c>
      <c r="P2527" s="178">
        <f t="shared" si="112"/>
        <v>1</v>
      </c>
      <c r="Q2527" s="179" t="str" cm="1">
        <f t="array" aca="1" ref="Q2527" ca="1">IF(ISNUMBER(P2527),IF(P2527=100%,"CUMPLIDA",IF(AND(ISNUMBER(L2527),ISNUMBER(INDIRECT("FECHA_"&amp;$B2527,1))), IF(L2527&lt;=INDIRECT("FECHA_"&amp;$B2527,1),"INCUMPLIDA","PROCESO"), "VERIFICAR FECHA")),"SIN VALOR AVANCE")</f>
        <v>CUMPLIDA</v>
      </c>
    </row>
    <row r="2528" spans="1:17" ht="45.75">
      <c r="A2528" s="192" t="s">
        <v>938</v>
      </c>
      <c r="B2528" s="173" t="s">
        <v>3295</v>
      </c>
      <c r="C2528" s="485"/>
      <c r="D2528" s="485"/>
      <c r="E2528" s="486"/>
      <c r="F2528" s="486"/>
      <c r="G2528" s="174" t="s">
        <v>3648</v>
      </c>
      <c r="H2528" s="382" t="s">
        <v>804</v>
      </c>
      <c r="I2528" s="382" t="s">
        <v>805</v>
      </c>
      <c r="J2528" s="181">
        <v>1</v>
      </c>
      <c r="K2528" s="176">
        <v>45323</v>
      </c>
      <c r="L2528" s="176">
        <v>45747</v>
      </c>
      <c r="M2528" s="177">
        <f t="shared" si="110"/>
        <v>60.571428571428569</v>
      </c>
      <c r="N2528" s="178">
        <v>1</v>
      </c>
      <c r="O2528" s="382" t="s">
        <v>4892</v>
      </c>
      <c r="P2528" s="178">
        <f t="shared" si="112"/>
        <v>1</v>
      </c>
      <c r="Q2528" s="179" t="str" cm="1">
        <f t="array" aca="1" ref="Q2528" ca="1">IF(ISNUMBER(P2528),IF(P2528=100%,"CUMPLIDA",IF(AND(ISNUMBER(L2528),ISNUMBER(INDIRECT("FECHA_"&amp;$B2528,1))), IF(L2528&lt;=INDIRECT("FECHA_"&amp;$B2528,1),"INCUMPLIDA","PROCESO"), "VERIFICAR FECHA")),"SIN VALOR AVANCE")</f>
        <v>CUMPLIDA</v>
      </c>
    </row>
    <row r="2529" spans="1:17" ht="45.75">
      <c r="A2529" s="192" t="s">
        <v>938</v>
      </c>
      <c r="B2529" s="173" t="s">
        <v>3295</v>
      </c>
      <c r="C2529" s="485"/>
      <c r="D2529" s="485"/>
      <c r="E2529" s="486"/>
      <c r="F2529" s="486"/>
      <c r="G2529" s="174" t="s">
        <v>4699</v>
      </c>
      <c r="H2529" s="382" t="s">
        <v>767</v>
      </c>
      <c r="I2529" s="382" t="s">
        <v>768</v>
      </c>
      <c r="J2529" s="181">
        <v>1</v>
      </c>
      <c r="K2529" s="176">
        <v>45231</v>
      </c>
      <c r="L2529" s="176">
        <v>45747</v>
      </c>
      <c r="M2529" s="177">
        <f t="shared" si="110"/>
        <v>73.714285714285708</v>
      </c>
      <c r="N2529" s="178">
        <v>1</v>
      </c>
      <c r="O2529" s="382" t="s">
        <v>4892</v>
      </c>
      <c r="P2529" s="178">
        <f t="shared" si="112"/>
        <v>1</v>
      </c>
      <c r="Q2529" s="179" t="str" cm="1">
        <f t="array" aca="1" ref="Q2529" ca="1">IF(ISNUMBER(P2529),IF(P2529=100%,"CUMPLIDA",IF(AND(ISNUMBER(L2529),ISNUMBER(INDIRECT("FECHA_"&amp;$B2529,1))), IF(L2529&lt;=INDIRECT("FECHA_"&amp;$B2529,1),"INCUMPLIDA","PROCESO"), "VERIFICAR FECHA")),"SIN VALOR AVANCE")</f>
        <v>CUMPLIDA</v>
      </c>
    </row>
    <row r="2530" spans="1:17" ht="150.75">
      <c r="A2530" s="192" t="s">
        <v>938</v>
      </c>
      <c r="B2530" s="173" t="s">
        <v>3295</v>
      </c>
      <c r="C2530" s="485"/>
      <c r="D2530" s="485"/>
      <c r="E2530" s="486"/>
      <c r="F2530" s="486"/>
      <c r="G2530" s="174" t="s">
        <v>3746</v>
      </c>
      <c r="H2530" s="382" t="s">
        <v>769</v>
      </c>
      <c r="I2530" s="382" t="s">
        <v>770</v>
      </c>
      <c r="J2530" s="181">
        <v>1</v>
      </c>
      <c r="K2530" s="176">
        <v>45323</v>
      </c>
      <c r="L2530" s="176">
        <v>45747</v>
      </c>
      <c r="M2530" s="177">
        <f t="shared" si="110"/>
        <v>60.571428571428569</v>
      </c>
      <c r="N2530" s="178">
        <v>1</v>
      </c>
      <c r="O2530" s="388" t="s">
        <v>951</v>
      </c>
      <c r="P2530" s="178">
        <f t="shared" si="112"/>
        <v>1</v>
      </c>
      <c r="Q2530" s="179" t="str" cm="1">
        <f t="array" aca="1" ref="Q2530" ca="1">IF(ISNUMBER(P2530),IF(P2530=100%,"CUMPLIDA",IF(AND(ISNUMBER(L2530),ISNUMBER(INDIRECT("FECHA_"&amp;$B2530,1))), IF(L2530&lt;=INDIRECT("FECHA_"&amp;$B2530,1),"INCUMPLIDA","PROCESO"), "VERIFICAR FECHA")),"SIN VALOR AVANCE")</f>
        <v>CUMPLIDA</v>
      </c>
    </row>
    <row r="2531" spans="1:17" ht="45.75">
      <c r="A2531" s="192" t="s">
        <v>938</v>
      </c>
      <c r="B2531" s="173" t="s">
        <v>3295</v>
      </c>
      <c r="C2531" s="485"/>
      <c r="D2531" s="485"/>
      <c r="E2531" s="486"/>
      <c r="F2531" s="486"/>
      <c r="G2531" s="174" t="s">
        <v>3747</v>
      </c>
      <c r="H2531" s="382" t="s">
        <v>371</v>
      </c>
      <c r="I2531" s="382" t="s">
        <v>771</v>
      </c>
      <c r="J2531" s="181">
        <v>1</v>
      </c>
      <c r="K2531" s="176">
        <v>45231</v>
      </c>
      <c r="L2531" s="176">
        <v>45747</v>
      </c>
      <c r="M2531" s="177">
        <f t="shared" si="110"/>
        <v>73.714285714285708</v>
      </c>
      <c r="N2531" s="178">
        <v>1</v>
      </c>
      <c r="O2531" s="382" t="s">
        <v>4892</v>
      </c>
      <c r="P2531" s="178">
        <f t="shared" si="112"/>
        <v>1</v>
      </c>
      <c r="Q2531" s="179" t="str" cm="1">
        <f t="array" aca="1" ref="Q2531" ca="1">IF(ISNUMBER(P2531),IF(P2531=100%,"CUMPLIDA",IF(AND(ISNUMBER(L2531),ISNUMBER(INDIRECT("FECHA_"&amp;$B2531,1))), IF(L2531&lt;=INDIRECT("FECHA_"&amp;$B2531,1),"INCUMPLIDA","PROCESO"), "VERIFICAR FECHA")),"SIN VALOR AVANCE")</f>
        <v>CUMPLIDA</v>
      </c>
    </row>
    <row r="2532" spans="1:17" ht="240.75">
      <c r="A2532" s="192" t="s">
        <v>938</v>
      </c>
      <c r="B2532" s="173" t="s">
        <v>3295</v>
      </c>
      <c r="C2532" s="485"/>
      <c r="D2532" s="485"/>
      <c r="E2532" s="486"/>
      <c r="F2532" s="486"/>
      <c r="G2532" s="174" t="s">
        <v>3748</v>
      </c>
      <c r="H2532" s="382" t="s">
        <v>772</v>
      </c>
      <c r="I2532" s="382" t="s">
        <v>773</v>
      </c>
      <c r="J2532" s="181">
        <v>1</v>
      </c>
      <c r="K2532" s="176">
        <v>45231</v>
      </c>
      <c r="L2532" s="176">
        <v>45808</v>
      </c>
      <c r="M2532" s="177">
        <f t="shared" si="110"/>
        <v>82.428571428571431</v>
      </c>
      <c r="N2532" s="178">
        <v>1</v>
      </c>
      <c r="O2532" s="382" t="s">
        <v>4837</v>
      </c>
      <c r="P2532" s="178">
        <f t="shared" si="112"/>
        <v>1</v>
      </c>
      <c r="Q2532" s="179" t="str" cm="1">
        <f t="array" aca="1" ref="Q2532" ca="1">IF(ISNUMBER(P2532),IF(P2532=100%,"CUMPLIDA",IF(AND(ISNUMBER(L2532),ISNUMBER(INDIRECT("FECHA_"&amp;$B2532,1))), IF(L2532&lt;=INDIRECT("FECHA_"&amp;$B2532,1),"INCUMPLIDA","PROCESO"), "VERIFICAR FECHA")),"SIN VALOR AVANCE")</f>
        <v>CUMPLIDA</v>
      </c>
    </row>
    <row r="2533" spans="1:17" ht="45.75">
      <c r="A2533" s="192" t="s">
        <v>938</v>
      </c>
      <c r="B2533" s="173" t="s">
        <v>3295</v>
      </c>
      <c r="C2533" s="485"/>
      <c r="D2533" s="485"/>
      <c r="E2533" s="486"/>
      <c r="F2533" s="486"/>
      <c r="G2533" s="174" t="s">
        <v>3751</v>
      </c>
      <c r="H2533" s="382" t="s">
        <v>775</v>
      </c>
      <c r="I2533" s="382" t="s">
        <v>776</v>
      </c>
      <c r="J2533" s="181">
        <v>7</v>
      </c>
      <c r="K2533" s="176">
        <v>46024</v>
      </c>
      <c r="L2533" s="176">
        <v>46660</v>
      </c>
      <c r="M2533" s="177">
        <f t="shared" si="110"/>
        <v>90.857142857142861</v>
      </c>
      <c r="N2533" s="178">
        <v>0</v>
      </c>
      <c r="O2533" s="382" t="s">
        <v>4892</v>
      </c>
      <c r="P2533" s="178">
        <f t="shared" si="112"/>
        <v>0</v>
      </c>
      <c r="Q2533" s="179" t="str" cm="1">
        <f t="array" aca="1" ref="Q2533" ca="1">IF(ISNUMBER(P2533),IF(P2533=100%,"CUMPLIDA",IF(AND(ISNUMBER(L2533),ISNUMBER(INDIRECT("FECHA_"&amp;$B2533,1))), IF(L2533&lt;=INDIRECT("FECHA_"&amp;$B2533,1),"INCUMPLIDA","PROCESO"), "VERIFICAR FECHA")),"SIN VALOR AVANCE")</f>
        <v>PROCESO</v>
      </c>
    </row>
    <row r="2534" spans="1:17" ht="150.75">
      <c r="A2534" s="192" t="s">
        <v>938</v>
      </c>
      <c r="B2534" s="173" t="s">
        <v>3295</v>
      </c>
      <c r="C2534" s="485"/>
      <c r="D2534" s="485"/>
      <c r="E2534" s="486"/>
      <c r="F2534" s="486"/>
      <c r="G2534" s="174" t="s">
        <v>3752</v>
      </c>
      <c r="H2534" s="382" t="s">
        <v>779</v>
      </c>
      <c r="I2534" s="382" t="s">
        <v>780</v>
      </c>
      <c r="J2534" s="181">
        <v>1</v>
      </c>
      <c r="K2534" s="176">
        <v>46024</v>
      </c>
      <c r="L2534" s="176">
        <v>46660</v>
      </c>
      <c r="M2534" s="177">
        <f t="shared" si="110"/>
        <v>90.857142857142861</v>
      </c>
      <c r="N2534" s="178">
        <v>0</v>
      </c>
      <c r="O2534" s="388" t="s">
        <v>951</v>
      </c>
      <c r="P2534" s="178">
        <f t="shared" si="112"/>
        <v>0</v>
      </c>
      <c r="Q2534" s="179" t="str" cm="1">
        <f t="array" aca="1" ref="Q2534" ca="1">IF(ISNUMBER(P2534),IF(P2534=100%,"CUMPLIDA",IF(AND(ISNUMBER(L2534),ISNUMBER(INDIRECT("FECHA_"&amp;$B2534,1))), IF(L2534&lt;=INDIRECT("FECHA_"&amp;$B2534,1),"INCUMPLIDA","PROCESO"), "VERIFICAR FECHA")),"SIN VALOR AVANCE")</f>
        <v>PROCESO</v>
      </c>
    </row>
    <row r="2535" spans="1:17" ht="240.75">
      <c r="A2535" s="192" t="s">
        <v>938</v>
      </c>
      <c r="B2535" s="173" t="s">
        <v>3295</v>
      </c>
      <c r="C2535" s="485"/>
      <c r="D2535" s="485"/>
      <c r="E2535" s="486"/>
      <c r="F2535" s="486"/>
      <c r="G2535" s="174" t="s">
        <v>3753</v>
      </c>
      <c r="H2535" s="382" t="s">
        <v>782</v>
      </c>
      <c r="I2535" s="382" t="s">
        <v>813</v>
      </c>
      <c r="J2535" s="181">
        <v>2</v>
      </c>
      <c r="K2535" s="176">
        <v>46024</v>
      </c>
      <c r="L2535" s="176">
        <v>46660</v>
      </c>
      <c r="M2535" s="177">
        <f t="shared" si="110"/>
        <v>90.857142857142861</v>
      </c>
      <c r="N2535" s="178">
        <v>0</v>
      </c>
      <c r="O2535" s="382" t="s">
        <v>4837</v>
      </c>
      <c r="P2535" s="178">
        <f t="shared" si="112"/>
        <v>0</v>
      </c>
      <c r="Q2535" s="179" t="str" cm="1">
        <f t="array" aca="1" ref="Q2535" ca="1">IF(ISNUMBER(P2535),IF(P2535=100%,"CUMPLIDA",IF(AND(ISNUMBER(L2535),ISNUMBER(INDIRECT("FECHA_"&amp;$B2535,1))), IF(L2535&lt;=INDIRECT("FECHA_"&amp;$B2535,1),"INCUMPLIDA","PROCESO"), "VERIFICAR FECHA")),"SIN VALOR AVANCE")</f>
        <v>PROCESO</v>
      </c>
    </row>
    <row r="2536" spans="1:17" ht="165.75">
      <c r="A2536" s="192" t="s">
        <v>938</v>
      </c>
      <c r="B2536" s="173" t="s">
        <v>3295</v>
      </c>
      <c r="C2536" s="485"/>
      <c r="D2536" s="485"/>
      <c r="E2536" s="486"/>
      <c r="F2536" s="486"/>
      <c r="G2536" s="174" t="s">
        <v>4897</v>
      </c>
      <c r="H2536" s="382" t="s">
        <v>2709</v>
      </c>
      <c r="I2536" s="382" t="s">
        <v>2711</v>
      </c>
      <c r="J2536" s="181">
        <v>6</v>
      </c>
      <c r="K2536" s="176">
        <v>44986</v>
      </c>
      <c r="L2536" s="176">
        <v>45350</v>
      </c>
      <c r="M2536" s="177">
        <f t="shared" si="110"/>
        <v>52</v>
      </c>
      <c r="N2536" s="178">
        <v>1</v>
      </c>
      <c r="O2536" s="382" t="s">
        <v>4896</v>
      </c>
      <c r="P2536" s="178">
        <f t="shared" si="112"/>
        <v>1</v>
      </c>
      <c r="Q2536" s="179" t="str" cm="1">
        <f t="array" aca="1" ref="Q2536" ca="1">IF(ISNUMBER(P2536),IF(P2536=100%,"CUMPLIDA",IF(AND(ISNUMBER(L2536),ISNUMBER(INDIRECT("FECHA_"&amp;$B2536,1))), IF(L2536&lt;=INDIRECT("FECHA_"&amp;$B2536,1),"INCUMPLIDA","PROCESO"), "VERIFICAR FECHA")),"SIN VALOR AVANCE")</f>
        <v>CUMPLIDA</v>
      </c>
    </row>
    <row r="2537" spans="1:17" ht="45.75" customHeight="1">
      <c r="A2537" s="192" t="s">
        <v>938</v>
      </c>
      <c r="B2537" s="173" t="s">
        <v>3295</v>
      </c>
      <c r="C2537" s="485"/>
      <c r="D2537" s="485"/>
      <c r="E2537" s="486" t="s">
        <v>4898</v>
      </c>
      <c r="F2537" s="486"/>
      <c r="G2537" s="174" t="s">
        <v>3644</v>
      </c>
      <c r="H2537" s="382" t="s">
        <v>4602</v>
      </c>
      <c r="I2537" s="382" t="s">
        <v>4603</v>
      </c>
      <c r="J2537" s="181">
        <v>1</v>
      </c>
      <c r="K2537" s="176">
        <v>45231</v>
      </c>
      <c r="L2537" s="176">
        <v>45504</v>
      </c>
      <c r="M2537" s="177">
        <f t="shared" ref="M2537:M2539" si="113">(L2537-K2537)/7</f>
        <v>39</v>
      </c>
      <c r="N2537" s="178">
        <v>1</v>
      </c>
      <c r="O2537" s="382" t="s">
        <v>4892</v>
      </c>
      <c r="P2537" s="178">
        <f t="shared" si="112"/>
        <v>1</v>
      </c>
      <c r="Q2537" s="179" t="str" cm="1">
        <f t="array" aca="1" ref="Q2537" ca="1">IF(ISNUMBER(P2537),IF(P2537=100%,"CUMPLIDA",IF(AND(ISNUMBER(L2537),ISNUMBER(INDIRECT("FECHA_"&amp;$B2537,1))), IF(L2537&lt;=INDIRECT("FECHA_"&amp;$B2537,1),"INCUMPLIDA","PROCESO"), "VERIFICAR FECHA")),"SIN VALOR AVANCE")</f>
        <v>CUMPLIDA</v>
      </c>
    </row>
    <row r="2538" spans="1:17" ht="150.75">
      <c r="A2538" s="192" t="s">
        <v>938</v>
      </c>
      <c r="B2538" s="173" t="s">
        <v>3295</v>
      </c>
      <c r="C2538" s="485"/>
      <c r="D2538" s="485"/>
      <c r="E2538" s="486"/>
      <c r="F2538" s="486"/>
      <c r="G2538" s="174" t="s">
        <v>3647</v>
      </c>
      <c r="H2538" s="382" t="s">
        <v>801</v>
      </c>
      <c r="I2538" s="382" t="s">
        <v>761</v>
      </c>
      <c r="J2538" s="181">
        <v>1</v>
      </c>
      <c r="K2538" s="176">
        <v>45566</v>
      </c>
      <c r="L2538" s="176">
        <v>45626</v>
      </c>
      <c r="M2538" s="177">
        <f t="shared" si="113"/>
        <v>8.5714285714285712</v>
      </c>
      <c r="N2538" s="190">
        <v>1</v>
      </c>
      <c r="O2538" s="388" t="s">
        <v>951</v>
      </c>
      <c r="P2538" s="178">
        <f t="shared" si="112"/>
        <v>1</v>
      </c>
      <c r="Q2538" s="179" t="str" cm="1">
        <f t="array" aca="1" ref="Q2538" ca="1">IF(ISNUMBER(P2538),IF(P2538=100%,"CUMPLIDA",IF(AND(ISNUMBER(L2538),ISNUMBER(INDIRECT("FECHA_"&amp;$B2538,1))), IF(L2538&lt;=INDIRECT("FECHA_"&amp;$B2538,1),"INCUMPLIDA","PROCESO"), "VERIFICAR FECHA")),"SIN VALOR AVANCE")</f>
        <v>CUMPLIDA</v>
      </c>
    </row>
    <row r="2539" spans="1:17" ht="45.75">
      <c r="A2539" s="192" t="s">
        <v>938</v>
      </c>
      <c r="B2539" s="173" t="s">
        <v>3295</v>
      </c>
      <c r="C2539" s="485"/>
      <c r="D2539" s="485"/>
      <c r="E2539" s="486"/>
      <c r="F2539" s="486"/>
      <c r="G2539" s="174" t="s">
        <v>3648</v>
      </c>
      <c r="H2539" s="382" t="s">
        <v>804</v>
      </c>
      <c r="I2539" s="382" t="s">
        <v>805</v>
      </c>
      <c r="J2539" s="181">
        <v>1</v>
      </c>
      <c r="K2539" s="176">
        <v>45566</v>
      </c>
      <c r="L2539" s="176">
        <v>45626</v>
      </c>
      <c r="M2539" s="177">
        <f t="shared" si="113"/>
        <v>8.5714285714285712</v>
      </c>
      <c r="N2539" s="190">
        <v>1</v>
      </c>
      <c r="O2539" s="382" t="s">
        <v>4892</v>
      </c>
      <c r="P2539" s="178">
        <f t="shared" si="112"/>
        <v>1</v>
      </c>
      <c r="Q2539" s="179" t="str" cm="1">
        <f t="array" aca="1" ref="Q2539" ca="1">IF(ISNUMBER(P2539),IF(P2539=100%,"CUMPLIDA",IF(AND(ISNUMBER(L2539),ISNUMBER(INDIRECT("FECHA_"&amp;$B2539,1))), IF(L2539&lt;=INDIRECT("FECHA_"&amp;$B2539,1),"INCUMPLIDA","PROCESO"), "VERIFICAR FECHA")),"SIN VALOR AVANCE")</f>
        <v>CUMPLIDA</v>
      </c>
    </row>
    <row r="2540" spans="1:17" ht="210">
      <c r="A2540" s="192" t="s">
        <v>938</v>
      </c>
      <c r="B2540" s="173" t="s">
        <v>3295</v>
      </c>
      <c r="C2540" s="485"/>
      <c r="D2540" s="485"/>
      <c r="E2540" s="486"/>
      <c r="F2540" s="486"/>
      <c r="G2540" s="174" t="s">
        <v>4699</v>
      </c>
      <c r="H2540" s="382" t="s">
        <v>767</v>
      </c>
      <c r="I2540" s="382" t="s">
        <v>768</v>
      </c>
      <c r="J2540" s="181">
        <v>1</v>
      </c>
      <c r="K2540" s="176">
        <v>45231</v>
      </c>
      <c r="L2540" s="176">
        <v>45747</v>
      </c>
      <c r="M2540" s="177">
        <v>73.714285714285708</v>
      </c>
      <c r="N2540" s="190">
        <v>1</v>
      </c>
      <c r="O2540" s="382" t="s">
        <v>4899</v>
      </c>
      <c r="P2540" s="178">
        <f t="shared" si="112"/>
        <v>1</v>
      </c>
      <c r="Q2540" s="179" t="str" cm="1">
        <f t="array" aca="1" ref="Q2540" ca="1">IF(ISNUMBER(P2540),IF(P2540=100%,"CUMPLIDA",IF(AND(ISNUMBER(L2540),ISNUMBER(INDIRECT("FECHA_"&amp;$B2540,1))), IF(L2540&lt;=INDIRECT("FECHA_"&amp;$B2540,1),"INCUMPLIDA","PROCESO"), "VERIFICAR FECHA")),"SIN VALOR AVANCE")</f>
        <v>CUMPLIDA</v>
      </c>
    </row>
    <row r="2541" spans="1:17" ht="150.75">
      <c r="A2541" s="192" t="s">
        <v>938</v>
      </c>
      <c r="B2541" s="173" t="s">
        <v>3295</v>
      </c>
      <c r="C2541" s="485"/>
      <c r="D2541" s="485"/>
      <c r="E2541" s="486"/>
      <c r="F2541" s="486"/>
      <c r="G2541" s="174" t="s">
        <v>3746</v>
      </c>
      <c r="H2541" s="382" t="s">
        <v>769</v>
      </c>
      <c r="I2541" s="382" t="s">
        <v>770</v>
      </c>
      <c r="J2541" s="181">
        <v>1</v>
      </c>
      <c r="K2541" s="176">
        <v>45566</v>
      </c>
      <c r="L2541" s="176">
        <v>45626</v>
      </c>
      <c r="M2541" s="177">
        <f t="shared" ref="M2541:M2562" si="114">(L2541-K2541)/7</f>
        <v>8.5714285714285712</v>
      </c>
      <c r="N2541" s="190">
        <v>1</v>
      </c>
      <c r="O2541" s="388" t="s">
        <v>951</v>
      </c>
      <c r="P2541" s="178">
        <f t="shared" si="112"/>
        <v>1</v>
      </c>
      <c r="Q2541" s="179" t="str" cm="1">
        <f t="array" aca="1" ref="Q2541" ca="1">IF(ISNUMBER(P2541),IF(P2541=100%,"CUMPLIDA",IF(AND(ISNUMBER(L2541),ISNUMBER(INDIRECT("FECHA_"&amp;$B2541,1))), IF(L2541&lt;=INDIRECT("FECHA_"&amp;$B2541,1),"INCUMPLIDA","PROCESO"), "VERIFICAR FECHA")),"SIN VALOR AVANCE")</f>
        <v>CUMPLIDA</v>
      </c>
    </row>
    <row r="2542" spans="1:17" ht="45.75">
      <c r="A2542" s="192" t="s">
        <v>938</v>
      </c>
      <c r="B2542" s="173" t="s">
        <v>3295</v>
      </c>
      <c r="C2542" s="485"/>
      <c r="D2542" s="485"/>
      <c r="E2542" s="486"/>
      <c r="F2542" s="486"/>
      <c r="G2542" s="174" t="s">
        <v>3747</v>
      </c>
      <c r="H2542" s="382" t="s">
        <v>371</v>
      </c>
      <c r="I2542" s="382" t="s">
        <v>771</v>
      </c>
      <c r="J2542" s="181">
        <v>1</v>
      </c>
      <c r="K2542" s="176">
        <v>45566</v>
      </c>
      <c r="L2542" s="176">
        <v>45626</v>
      </c>
      <c r="M2542" s="177">
        <f t="shared" si="114"/>
        <v>8.5714285714285712</v>
      </c>
      <c r="N2542" s="190">
        <v>1</v>
      </c>
      <c r="O2542" s="382" t="s">
        <v>4892</v>
      </c>
      <c r="P2542" s="178">
        <f t="shared" si="112"/>
        <v>1</v>
      </c>
      <c r="Q2542" s="179" t="str" cm="1">
        <f t="array" aca="1" ref="Q2542" ca="1">IF(ISNUMBER(P2542),IF(P2542=100%,"CUMPLIDA",IF(AND(ISNUMBER(L2542),ISNUMBER(INDIRECT("FECHA_"&amp;$B2542,1))), IF(L2542&lt;=INDIRECT("FECHA_"&amp;$B2542,1),"INCUMPLIDA","PROCESO"), "VERIFICAR FECHA")),"SIN VALOR AVANCE")</f>
        <v>CUMPLIDA</v>
      </c>
    </row>
    <row r="2543" spans="1:17" ht="240.75">
      <c r="A2543" s="192" t="s">
        <v>938</v>
      </c>
      <c r="B2543" s="173" t="s">
        <v>3295</v>
      </c>
      <c r="C2543" s="485"/>
      <c r="D2543" s="485"/>
      <c r="E2543" s="486"/>
      <c r="F2543" s="486"/>
      <c r="G2543" s="174" t="s">
        <v>3748</v>
      </c>
      <c r="H2543" s="382" t="s">
        <v>772</v>
      </c>
      <c r="I2543" s="382" t="s">
        <v>773</v>
      </c>
      <c r="J2543" s="181">
        <v>1</v>
      </c>
      <c r="K2543" s="176">
        <v>45566</v>
      </c>
      <c r="L2543" s="176">
        <v>45716</v>
      </c>
      <c r="M2543" s="177">
        <f t="shared" si="114"/>
        <v>21.428571428571427</v>
      </c>
      <c r="N2543" s="190">
        <v>1</v>
      </c>
      <c r="O2543" s="388" t="s">
        <v>2358</v>
      </c>
      <c r="P2543" s="178">
        <f t="shared" si="112"/>
        <v>1</v>
      </c>
      <c r="Q2543" s="179" t="str" cm="1">
        <f t="array" aca="1" ref="Q2543" ca="1">IF(ISNUMBER(P2543),IF(P2543=100%,"CUMPLIDA",IF(AND(ISNUMBER(L2543),ISNUMBER(INDIRECT("FECHA_"&amp;$B2543,1))), IF(L2543&lt;=INDIRECT("FECHA_"&amp;$B2543,1),"INCUMPLIDA","PROCESO"), "VERIFICAR FECHA")),"SIN VALOR AVANCE")</f>
        <v>CUMPLIDA</v>
      </c>
    </row>
    <row r="2544" spans="1:17" ht="45.75">
      <c r="A2544" s="192" t="s">
        <v>938</v>
      </c>
      <c r="B2544" s="173" t="s">
        <v>3295</v>
      </c>
      <c r="C2544" s="485"/>
      <c r="D2544" s="485"/>
      <c r="E2544" s="486"/>
      <c r="F2544" s="486"/>
      <c r="G2544" s="174" t="s">
        <v>3751</v>
      </c>
      <c r="H2544" s="382" t="s">
        <v>775</v>
      </c>
      <c r="I2544" s="382" t="s">
        <v>776</v>
      </c>
      <c r="J2544" s="181">
        <v>4</v>
      </c>
      <c r="K2544" s="176">
        <v>45717</v>
      </c>
      <c r="L2544" s="176">
        <v>46387</v>
      </c>
      <c r="M2544" s="177">
        <f t="shared" si="114"/>
        <v>95.714285714285708</v>
      </c>
      <c r="N2544" s="190">
        <v>0</v>
      </c>
      <c r="O2544" s="382" t="s">
        <v>4892</v>
      </c>
      <c r="P2544" s="178">
        <f t="shared" si="112"/>
        <v>0</v>
      </c>
      <c r="Q2544" s="179" t="str" cm="1">
        <f t="array" aca="1" ref="Q2544" ca="1">IF(ISNUMBER(P2544),IF(P2544=100%,"CUMPLIDA",IF(AND(ISNUMBER(L2544),ISNUMBER(INDIRECT("FECHA_"&amp;$B2544,1))), IF(L2544&lt;=INDIRECT("FECHA_"&amp;$B2544,1),"INCUMPLIDA","PROCESO"), "VERIFICAR FECHA")),"SIN VALOR AVANCE")</f>
        <v>PROCESO</v>
      </c>
    </row>
    <row r="2545" spans="1:17" ht="150.75">
      <c r="A2545" s="192" t="s">
        <v>938</v>
      </c>
      <c r="B2545" s="173" t="s">
        <v>3295</v>
      </c>
      <c r="C2545" s="485"/>
      <c r="D2545" s="485"/>
      <c r="E2545" s="486"/>
      <c r="F2545" s="486"/>
      <c r="G2545" s="174" t="s">
        <v>3752</v>
      </c>
      <c r="H2545" s="382" t="s">
        <v>779</v>
      </c>
      <c r="I2545" s="382" t="s">
        <v>780</v>
      </c>
      <c r="J2545" s="181">
        <v>1</v>
      </c>
      <c r="K2545" s="176">
        <v>45717</v>
      </c>
      <c r="L2545" s="176">
        <v>46387</v>
      </c>
      <c r="M2545" s="177">
        <f t="shared" si="114"/>
        <v>95.714285714285708</v>
      </c>
      <c r="N2545" s="190">
        <v>0</v>
      </c>
      <c r="O2545" s="388" t="s">
        <v>951</v>
      </c>
      <c r="P2545" s="178">
        <f t="shared" si="112"/>
        <v>0</v>
      </c>
      <c r="Q2545" s="179" t="str" cm="1">
        <f t="array" aca="1" ref="Q2545" ca="1">IF(ISNUMBER(P2545),IF(P2545=100%,"CUMPLIDA",IF(AND(ISNUMBER(L2545),ISNUMBER(INDIRECT("FECHA_"&amp;$B2545,1))), IF(L2545&lt;=INDIRECT("FECHA_"&amp;$B2545,1),"INCUMPLIDA","PROCESO"), "VERIFICAR FECHA")),"SIN VALOR AVANCE")</f>
        <v>PROCESO</v>
      </c>
    </row>
    <row r="2546" spans="1:17" ht="240.75">
      <c r="A2546" s="192" t="s">
        <v>938</v>
      </c>
      <c r="B2546" s="173" t="s">
        <v>3295</v>
      </c>
      <c r="C2546" s="485"/>
      <c r="D2546" s="485"/>
      <c r="E2546" s="486"/>
      <c r="F2546" s="486"/>
      <c r="G2546" s="174" t="s">
        <v>3753</v>
      </c>
      <c r="H2546" s="382" t="s">
        <v>782</v>
      </c>
      <c r="I2546" s="382" t="s">
        <v>813</v>
      </c>
      <c r="J2546" s="181">
        <v>2</v>
      </c>
      <c r="K2546" s="176">
        <v>45717</v>
      </c>
      <c r="L2546" s="176">
        <v>46387</v>
      </c>
      <c r="M2546" s="177">
        <f t="shared" si="114"/>
        <v>95.714285714285708</v>
      </c>
      <c r="N2546" s="190">
        <v>0</v>
      </c>
      <c r="O2546" s="388" t="s">
        <v>2358</v>
      </c>
      <c r="P2546" s="178">
        <f t="shared" si="112"/>
        <v>0</v>
      </c>
      <c r="Q2546" s="179" t="str" cm="1">
        <f t="array" aca="1" ref="Q2546" ca="1">IF(ISNUMBER(P2546),IF(P2546=100%,"CUMPLIDA",IF(AND(ISNUMBER(L2546),ISNUMBER(INDIRECT("FECHA_"&amp;$B2546,1))), IF(L2546&lt;=INDIRECT("FECHA_"&amp;$B2546,1),"INCUMPLIDA","PROCESO"), "VERIFICAR FECHA")),"SIN VALOR AVANCE")</f>
        <v>PROCESO</v>
      </c>
    </row>
    <row r="2547" spans="1:17" ht="135">
      <c r="A2547" s="192" t="s">
        <v>938</v>
      </c>
      <c r="B2547" s="173" t="s">
        <v>3295</v>
      </c>
      <c r="C2547" s="485"/>
      <c r="D2547" s="485"/>
      <c r="E2547" s="486"/>
      <c r="F2547" s="486"/>
      <c r="G2547" s="174" t="s">
        <v>4900</v>
      </c>
      <c r="H2547" s="382" t="s">
        <v>4901</v>
      </c>
      <c r="I2547" s="382" t="s">
        <v>4902</v>
      </c>
      <c r="J2547" s="181">
        <v>4</v>
      </c>
      <c r="K2547" s="176">
        <v>44986</v>
      </c>
      <c r="L2547" s="176">
        <v>45351</v>
      </c>
      <c r="M2547" s="177">
        <f t="shared" si="114"/>
        <v>52.142857142857146</v>
      </c>
      <c r="N2547" s="178">
        <v>1</v>
      </c>
      <c r="O2547" s="382" t="s">
        <v>4903</v>
      </c>
      <c r="P2547" s="178">
        <f t="shared" si="112"/>
        <v>1</v>
      </c>
      <c r="Q2547" s="179" t="str" cm="1">
        <f t="array" aca="1" ref="Q2547" ca="1">IF(ISNUMBER(P2547),IF(P2547=100%,"CUMPLIDA",IF(AND(ISNUMBER(L2547),ISNUMBER(INDIRECT("FECHA_"&amp;$B2547,1))), IF(L2547&lt;=INDIRECT("FECHA_"&amp;$B2547,1),"INCUMPLIDA","PROCESO"), "VERIFICAR FECHA")),"SIN VALOR AVANCE")</f>
        <v>CUMPLIDA</v>
      </c>
    </row>
    <row r="2548" spans="1:17" ht="135">
      <c r="A2548" s="192" t="s">
        <v>938</v>
      </c>
      <c r="B2548" s="173" t="s">
        <v>3295</v>
      </c>
      <c r="C2548" s="485"/>
      <c r="D2548" s="485"/>
      <c r="E2548" s="174" t="s">
        <v>4904</v>
      </c>
      <c r="F2548" s="486"/>
      <c r="G2548" s="182" t="s">
        <v>4905</v>
      </c>
      <c r="H2548" s="385" t="s">
        <v>4906</v>
      </c>
      <c r="I2548" s="382" t="s">
        <v>4907</v>
      </c>
      <c r="J2548" s="181">
        <v>2</v>
      </c>
      <c r="K2548" s="176">
        <v>44986</v>
      </c>
      <c r="L2548" s="176">
        <v>45351</v>
      </c>
      <c r="M2548" s="177">
        <f t="shared" si="114"/>
        <v>52.142857142857146</v>
      </c>
      <c r="N2548" s="178">
        <v>1</v>
      </c>
      <c r="O2548" s="382" t="s">
        <v>4908</v>
      </c>
      <c r="P2548" s="178">
        <f t="shared" si="112"/>
        <v>1</v>
      </c>
      <c r="Q2548" s="179" t="str" cm="1">
        <f t="array" aca="1" ref="Q2548" ca="1">IF(ISNUMBER(P2548),IF(P2548=100%,"CUMPLIDA",IF(AND(ISNUMBER(L2548),ISNUMBER(INDIRECT("FECHA_"&amp;$B2548,1))), IF(L2548&lt;=INDIRECT("FECHA_"&amp;$B2548,1),"INCUMPLIDA","PROCESO"), "VERIFICAR FECHA")),"SIN VALOR AVANCE")</f>
        <v>CUMPLIDA</v>
      </c>
    </row>
    <row r="2549" spans="1:17" ht="180">
      <c r="A2549" s="192" t="s">
        <v>938</v>
      </c>
      <c r="B2549" s="173" t="s">
        <v>3295</v>
      </c>
      <c r="C2549" s="485"/>
      <c r="D2549" s="485"/>
      <c r="E2549" s="182" t="s">
        <v>4909</v>
      </c>
      <c r="F2549" s="486"/>
      <c r="G2549" s="174" t="s">
        <v>4910</v>
      </c>
      <c r="H2549" s="382" t="s">
        <v>4911</v>
      </c>
      <c r="I2549" s="382" t="s">
        <v>4907</v>
      </c>
      <c r="J2549" s="181">
        <v>2</v>
      </c>
      <c r="K2549" s="176">
        <v>44986</v>
      </c>
      <c r="L2549" s="176">
        <v>45351</v>
      </c>
      <c r="M2549" s="177">
        <f t="shared" si="114"/>
        <v>52.142857142857146</v>
      </c>
      <c r="N2549" s="178">
        <v>1</v>
      </c>
      <c r="O2549" s="382" t="s">
        <v>4912</v>
      </c>
      <c r="P2549" s="178">
        <f t="shared" si="112"/>
        <v>1</v>
      </c>
      <c r="Q2549" s="179" t="str" cm="1">
        <f t="array" aca="1" ref="Q2549" ca="1">IF(ISNUMBER(P2549),IF(P2549=100%,"CUMPLIDA",IF(AND(ISNUMBER(L2549),ISNUMBER(INDIRECT("FECHA_"&amp;$B2549,1))), IF(L2549&lt;=INDIRECT("FECHA_"&amp;$B2549,1),"INCUMPLIDA","PROCESO"), "VERIFICAR FECHA")),"SIN VALOR AVANCE")</f>
        <v>CUMPLIDA</v>
      </c>
    </row>
    <row r="2550" spans="1:17" ht="60" customHeight="1">
      <c r="A2550" s="192" t="s">
        <v>938</v>
      </c>
      <c r="B2550" s="173" t="s">
        <v>3295</v>
      </c>
      <c r="C2550" s="485"/>
      <c r="D2550" s="485"/>
      <c r="E2550" s="487" t="s">
        <v>4913</v>
      </c>
      <c r="F2550" s="486"/>
      <c r="G2550" s="174" t="s">
        <v>4914</v>
      </c>
      <c r="H2550" s="382" t="s">
        <v>4915</v>
      </c>
      <c r="I2550" s="382" t="s">
        <v>4916</v>
      </c>
      <c r="J2550" s="181">
        <v>3</v>
      </c>
      <c r="K2550" s="176">
        <v>45139</v>
      </c>
      <c r="L2550" s="176">
        <v>45291</v>
      </c>
      <c r="M2550" s="177">
        <f t="shared" si="114"/>
        <v>21.714285714285715</v>
      </c>
      <c r="N2550" s="178">
        <v>1</v>
      </c>
      <c r="O2550" s="382" t="s">
        <v>4917</v>
      </c>
      <c r="P2550" s="178">
        <f t="shared" si="112"/>
        <v>1</v>
      </c>
      <c r="Q2550" s="179" t="str" cm="1">
        <f t="array" aca="1" ref="Q2550" ca="1">IF(ISNUMBER(P2550),IF(P2550=100%,"CUMPLIDA",IF(AND(ISNUMBER(L2550),ISNUMBER(INDIRECT("FECHA_"&amp;$B2550,1))), IF(L2550&lt;=INDIRECT("FECHA_"&amp;$B2550,1),"INCUMPLIDA","PROCESO"), "VERIFICAR FECHA")),"SIN VALOR AVANCE")</f>
        <v>CUMPLIDA</v>
      </c>
    </row>
    <row r="2551" spans="1:17" ht="75">
      <c r="A2551" s="192" t="s">
        <v>938</v>
      </c>
      <c r="B2551" s="173" t="s">
        <v>3295</v>
      </c>
      <c r="C2551" s="485"/>
      <c r="D2551" s="485"/>
      <c r="E2551" s="487"/>
      <c r="F2551" s="486"/>
      <c r="G2551" s="174" t="s">
        <v>4918</v>
      </c>
      <c r="H2551" s="382" t="s">
        <v>4919</v>
      </c>
      <c r="I2551" s="382" t="s">
        <v>4920</v>
      </c>
      <c r="J2551" s="181">
        <v>1</v>
      </c>
      <c r="K2551" s="176">
        <v>45139</v>
      </c>
      <c r="L2551" s="176">
        <v>45169</v>
      </c>
      <c r="M2551" s="177">
        <f t="shared" si="114"/>
        <v>4.2857142857142856</v>
      </c>
      <c r="N2551" s="178">
        <v>1</v>
      </c>
      <c r="O2551" s="382" t="s">
        <v>4917</v>
      </c>
      <c r="P2551" s="178">
        <f t="shared" si="112"/>
        <v>1</v>
      </c>
      <c r="Q2551" s="179" t="str" cm="1">
        <f t="array" aca="1" ref="Q2551" ca="1">IF(ISNUMBER(P2551),IF(P2551=100%,"CUMPLIDA",IF(AND(ISNUMBER(L2551),ISNUMBER(INDIRECT("FECHA_"&amp;$B2551,1))), IF(L2551&lt;=INDIRECT("FECHA_"&amp;$B2551,1),"INCUMPLIDA","PROCESO"), "VERIFICAR FECHA")),"SIN VALOR AVANCE")</f>
        <v>CUMPLIDA</v>
      </c>
    </row>
    <row r="2552" spans="1:17" ht="45.75" customHeight="1">
      <c r="A2552" s="192" t="s">
        <v>938</v>
      </c>
      <c r="B2552" s="173" t="s">
        <v>3295</v>
      </c>
      <c r="C2552" s="485"/>
      <c r="D2552" s="485"/>
      <c r="E2552" s="486" t="s">
        <v>4921</v>
      </c>
      <c r="F2552" s="486"/>
      <c r="G2552" s="174" t="s">
        <v>3644</v>
      </c>
      <c r="H2552" s="382" t="s">
        <v>4602</v>
      </c>
      <c r="I2552" s="382" t="s">
        <v>4603</v>
      </c>
      <c r="J2552" s="181">
        <v>1</v>
      </c>
      <c r="K2552" s="176">
        <v>45231</v>
      </c>
      <c r="L2552" s="176">
        <v>45504</v>
      </c>
      <c r="M2552" s="177">
        <f t="shared" si="114"/>
        <v>39</v>
      </c>
      <c r="N2552" s="178">
        <v>1</v>
      </c>
      <c r="O2552" s="382" t="s">
        <v>4892</v>
      </c>
      <c r="P2552" s="178">
        <f t="shared" si="112"/>
        <v>1</v>
      </c>
      <c r="Q2552" s="179" t="str" cm="1">
        <f t="array" aca="1" ref="Q2552" ca="1">IF(ISNUMBER(P2552),IF(P2552=100%,"CUMPLIDA",IF(AND(ISNUMBER(L2552),ISNUMBER(INDIRECT("FECHA_"&amp;$B2552,1))), IF(L2552&lt;=INDIRECT("FECHA_"&amp;$B2552,1),"INCUMPLIDA","PROCESO"), "VERIFICAR FECHA")),"SIN VALOR AVANCE")</f>
        <v>CUMPLIDA</v>
      </c>
    </row>
    <row r="2553" spans="1:17" ht="210.75">
      <c r="A2553" s="192" t="s">
        <v>938</v>
      </c>
      <c r="B2553" s="173" t="s">
        <v>3295</v>
      </c>
      <c r="C2553" s="485"/>
      <c r="D2553" s="485"/>
      <c r="E2553" s="486"/>
      <c r="F2553" s="486"/>
      <c r="G2553" s="174" t="s">
        <v>3647</v>
      </c>
      <c r="H2553" s="382" t="s">
        <v>801</v>
      </c>
      <c r="I2553" s="382" t="s">
        <v>761</v>
      </c>
      <c r="J2553" s="181">
        <v>1</v>
      </c>
      <c r="K2553" s="176">
        <v>45323</v>
      </c>
      <c r="L2553" s="176">
        <v>45747</v>
      </c>
      <c r="M2553" s="177">
        <f t="shared" si="114"/>
        <v>60.571428571428569</v>
      </c>
      <c r="N2553" s="178">
        <v>1</v>
      </c>
      <c r="O2553" s="388" t="s">
        <v>4893</v>
      </c>
      <c r="P2553" s="178">
        <f t="shared" si="112"/>
        <v>1</v>
      </c>
      <c r="Q2553" s="179" t="str" cm="1">
        <f t="array" aca="1" ref="Q2553" ca="1">IF(ISNUMBER(P2553),IF(P2553=100%,"CUMPLIDA",IF(AND(ISNUMBER(L2553),ISNUMBER(INDIRECT("FECHA_"&amp;$B2553,1))), IF(L2553&lt;=INDIRECT("FECHA_"&amp;$B2553,1),"INCUMPLIDA","PROCESO"), "VERIFICAR FECHA")),"SIN VALOR AVANCE")</f>
        <v>CUMPLIDA</v>
      </c>
    </row>
    <row r="2554" spans="1:17" ht="45.75">
      <c r="A2554" s="192" t="s">
        <v>938</v>
      </c>
      <c r="B2554" s="173" t="s">
        <v>3295</v>
      </c>
      <c r="C2554" s="485"/>
      <c r="D2554" s="485"/>
      <c r="E2554" s="486"/>
      <c r="F2554" s="486"/>
      <c r="G2554" s="174" t="s">
        <v>3648</v>
      </c>
      <c r="H2554" s="382" t="s">
        <v>804</v>
      </c>
      <c r="I2554" s="382" t="s">
        <v>805</v>
      </c>
      <c r="J2554" s="181">
        <v>1</v>
      </c>
      <c r="K2554" s="176">
        <v>45323</v>
      </c>
      <c r="L2554" s="176">
        <v>45747</v>
      </c>
      <c r="M2554" s="177">
        <f t="shared" si="114"/>
        <v>60.571428571428569</v>
      </c>
      <c r="N2554" s="178">
        <v>1</v>
      </c>
      <c r="O2554" s="382" t="s">
        <v>4892</v>
      </c>
      <c r="P2554" s="178">
        <f t="shared" si="112"/>
        <v>1</v>
      </c>
      <c r="Q2554" s="179" t="str" cm="1">
        <f t="array" aca="1" ref="Q2554" ca="1">IF(ISNUMBER(P2554),IF(P2554=100%,"CUMPLIDA",IF(AND(ISNUMBER(L2554),ISNUMBER(INDIRECT("FECHA_"&amp;$B2554,1))), IF(L2554&lt;=INDIRECT("FECHA_"&amp;$B2554,1),"INCUMPLIDA","PROCESO"), "VERIFICAR FECHA")),"SIN VALOR AVANCE")</f>
        <v>CUMPLIDA</v>
      </c>
    </row>
    <row r="2555" spans="1:17" ht="210.75">
      <c r="A2555" s="192" t="s">
        <v>938</v>
      </c>
      <c r="B2555" s="173" t="s">
        <v>3295</v>
      </c>
      <c r="C2555" s="485"/>
      <c r="D2555" s="485"/>
      <c r="E2555" s="486"/>
      <c r="F2555" s="486"/>
      <c r="G2555" s="174" t="s">
        <v>4699</v>
      </c>
      <c r="H2555" s="382" t="s">
        <v>767</v>
      </c>
      <c r="I2555" s="382" t="s">
        <v>768</v>
      </c>
      <c r="J2555" s="181">
        <v>1</v>
      </c>
      <c r="K2555" s="176">
        <v>45231</v>
      </c>
      <c r="L2555" s="176">
        <v>45747</v>
      </c>
      <c r="M2555" s="177">
        <f t="shared" si="114"/>
        <v>73.714285714285708</v>
      </c>
      <c r="N2555" s="178">
        <v>1</v>
      </c>
      <c r="O2555" s="382" t="s">
        <v>4855</v>
      </c>
      <c r="P2555" s="178">
        <f t="shared" si="112"/>
        <v>1</v>
      </c>
      <c r="Q2555" s="179" t="str" cm="1">
        <f t="array" aca="1" ref="Q2555" ca="1">IF(ISNUMBER(P2555),IF(P2555=100%,"CUMPLIDA",IF(AND(ISNUMBER(L2555),ISNUMBER(INDIRECT("FECHA_"&amp;$B2555,1))), IF(L2555&lt;=INDIRECT("FECHA_"&amp;$B2555,1),"INCUMPLIDA","PROCESO"), "VERIFICAR FECHA")),"SIN VALOR AVANCE")</f>
        <v>CUMPLIDA</v>
      </c>
    </row>
    <row r="2556" spans="1:17" ht="210.75">
      <c r="A2556" s="192" t="s">
        <v>938</v>
      </c>
      <c r="B2556" s="173" t="s">
        <v>3295</v>
      </c>
      <c r="C2556" s="485"/>
      <c r="D2556" s="485"/>
      <c r="E2556" s="486"/>
      <c r="F2556" s="486"/>
      <c r="G2556" s="174" t="s">
        <v>3746</v>
      </c>
      <c r="H2556" s="382" t="s">
        <v>769</v>
      </c>
      <c r="I2556" s="382" t="s">
        <v>770</v>
      </c>
      <c r="J2556" s="181">
        <v>1</v>
      </c>
      <c r="K2556" s="176">
        <v>45323</v>
      </c>
      <c r="L2556" s="176">
        <v>45747</v>
      </c>
      <c r="M2556" s="177">
        <f t="shared" si="114"/>
        <v>60.571428571428569</v>
      </c>
      <c r="N2556" s="178">
        <v>1</v>
      </c>
      <c r="O2556" s="382" t="s">
        <v>4855</v>
      </c>
      <c r="P2556" s="178">
        <f t="shared" si="112"/>
        <v>1</v>
      </c>
      <c r="Q2556" s="179" t="str" cm="1">
        <f t="array" aca="1" ref="Q2556" ca="1">IF(ISNUMBER(P2556),IF(P2556=100%,"CUMPLIDA",IF(AND(ISNUMBER(L2556),ISNUMBER(INDIRECT("FECHA_"&amp;$B2556,1))), IF(L2556&lt;=INDIRECT("FECHA_"&amp;$B2556,1),"INCUMPLIDA","PROCESO"), "VERIFICAR FECHA")),"SIN VALOR AVANCE")</f>
        <v>CUMPLIDA</v>
      </c>
    </row>
    <row r="2557" spans="1:17" ht="45.75">
      <c r="A2557" s="192" t="s">
        <v>938</v>
      </c>
      <c r="B2557" s="173" t="s">
        <v>3295</v>
      </c>
      <c r="C2557" s="485"/>
      <c r="D2557" s="485"/>
      <c r="E2557" s="486"/>
      <c r="F2557" s="486"/>
      <c r="G2557" s="174" t="s">
        <v>3747</v>
      </c>
      <c r="H2557" s="382" t="s">
        <v>371</v>
      </c>
      <c r="I2557" s="382" t="s">
        <v>771</v>
      </c>
      <c r="J2557" s="181">
        <v>1</v>
      </c>
      <c r="K2557" s="176">
        <v>45231</v>
      </c>
      <c r="L2557" s="176">
        <v>45747</v>
      </c>
      <c r="M2557" s="177">
        <f t="shared" si="114"/>
        <v>73.714285714285708</v>
      </c>
      <c r="N2557" s="178">
        <v>1</v>
      </c>
      <c r="O2557" s="382" t="s">
        <v>4892</v>
      </c>
      <c r="P2557" s="178">
        <f t="shared" si="112"/>
        <v>1</v>
      </c>
      <c r="Q2557" s="179" t="str" cm="1">
        <f t="array" aca="1" ref="Q2557" ca="1">IF(ISNUMBER(P2557),IF(P2557=100%,"CUMPLIDA",IF(AND(ISNUMBER(L2557),ISNUMBER(INDIRECT("FECHA_"&amp;$B2557,1))), IF(L2557&lt;=INDIRECT("FECHA_"&amp;$B2557,1),"INCUMPLIDA","PROCESO"), "VERIFICAR FECHA")),"SIN VALOR AVANCE")</f>
        <v>CUMPLIDA</v>
      </c>
    </row>
    <row r="2558" spans="1:17" ht="240.75">
      <c r="A2558" s="192" t="s">
        <v>938</v>
      </c>
      <c r="B2558" s="173" t="s">
        <v>3295</v>
      </c>
      <c r="C2558" s="485"/>
      <c r="D2558" s="485"/>
      <c r="E2558" s="486"/>
      <c r="F2558" s="486"/>
      <c r="G2558" s="174" t="s">
        <v>3748</v>
      </c>
      <c r="H2558" s="382" t="s">
        <v>772</v>
      </c>
      <c r="I2558" s="382" t="s">
        <v>773</v>
      </c>
      <c r="J2558" s="181">
        <v>1</v>
      </c>
      <c r="K2558" s="176">
        <v>45231</v>
      </c>
      <c r="L2558" s="176">
        <v>45808</v>
      </c>
      <c r="M2558" s="177">
        <f t="shared" si="114"/>
        <v>82.428571428571431</v>
      </c>
      <c r="N2558" s="178">
        <v>1</v>
      </c>
      <c r="O2558" s="388" t="s">
        <v>2358</v>
      </c>
      <c r="P2558" s="178">
        <f t="shared" si="112"/>
        <v>1</v>
      </c>
      <c r="Q2558" s="179" t="str" cm="1">
        <f t="array" aca="1" ref="Q2558" ca="1">IF(ISNUMBER(P2558),IF(P2558=100%,"CUMPLIDA",IF(AND(ISNUMBER(L2558),ISNUMBER(INDIRECT("FECHA_"&amp;$B2558,1))), IF(L2558&lt;=INDIRECT("FECHA_"&amp;$B2558,1),"INCUMPLIDA","PROCESO"), "VERIFICAR FECHA")),"SIN VALOR AVANCE")</f>
        <v>CUMPLIDA</v>
      </c>
    </row>
    <row r="2559" spans="1:17" ht="45.75">
      <c r="A2559" s="192" t="s">
        <v>938</v>
      </c>
      <c r="B2559" s="173" t="s">
        <v>3295</v>
      </c>
      <c r="C2559" s="485"/>
      <c r="D2559" s="485"/>
      <c r="E2559" s="486"/>
      <c r="F2559" s="486"/>
      <c r="G2559" s="174" t="s">
        <v>3751</v>
      </c>
      <c r="H2559" s="382" t="s">
        <v>775</v>
      </c>
      <c r="I2559" s="382" t="s">
        <v>776</v>
      </c>
      <c r="J2559" s="181">
        <v>7</v>
      </c>
      <c r="K2559" s="176">
        <v>46024</v>
      </c>
      <c r="L2559" s="176">
        <v>46660</v>
      </c>
      <c r="M2559" s="177">
        <f t="shared" si="114"/>
        <v>90.857142857142861</v>
      </c>
      <c r="N2559" s="178">
        <v>0</v>
      </c>
      <c r="O2559" s="382" t="s">
        <v>4892</v>
      </c>
      <c r="P2559" s="178">
        <f t="shared" si="112"/>
        <v>0</v>
      </c>
      <c r="Q2559" s="179" t="str" cm="1">
        <f t="array" aca="1" ref="Q2559" ca="1">IF(ISNUMBER(P2559),IF(P2559=100%,"CUMPLIDA",IF(AND(ISNUMBER(L2559),ISNUMBER(INDIRECT("FECHA_"&amp;$B2559,1))), IF(L2559&lt;=INDIRECT("FECHA_"&amp;$B2559,1),"INCUMPLIDA","PROCESO"), "VERIFICAR FECHA")),"SIN VALOR AVANCE")</f>
        <v>PROCESO</v>
      </c>
    </row>
    <row r="2560" spans="1:17" ht="150.75">
      <c r="A2560" s="192" t="s">
        <v>938</v>
      </c>
      <c r="B2560" s="173" t="s">
        <v>3295</v>
      </c>
      <c r="C2560" s="485"/>
      <c r="D2560" s="485"/>
      <c r="E2560" s="486"/>
      <c r="F2560" s="486"/>
      <c r="G2560" s="174" t="s">
        <v>3752</v>
      </c>
      <c r="H2560" s="382" t="s">
        <v>779</v>
      </c>
      <c r="I2560" s="382" t="s">
        <v>780</v>
      </c>
      <c r="J2560" s="181">
        <v>1</v>
      </c>
      <c r="K2560" s="176">
        <v>46024</v>
      </c>
      <c r="L2560" s="176">
        <v>46660</v>
      </c>
      <c r="M2560" s="177">
        <f t="shared" si="114"/>
        <v>90.857142857142861</v>
      </c>
      <c r="N2560" s="178">
        <v>0</v>
      </c>
      <c r="O2560" s="388" t="s">
        <v>951</v>
      </c>
      <c r="P2560" s="178">
        <f t="shared" si="112"/>
        <v>0</v>
      </c>
      <c r="Q2560" s="179" t="str" cm="1">
        <f t="array" aca="1" ref="Q2560" ca="1">IF(ISNUMBER(P2560),IF(P2560=100%,"CUMPLIDA",IF(AND(ISNUMBER(L2560),ISNUMBER(INDIRECT("FECHA_"&amp;$B2560,1))), IF(L2560&lt;=INDIRECT("FECHA_"&amp;$B2560,1),"INCUMPLIDA","PROCESO"), "VERIFICAR FECHA")),"SIN VALOR AVANCE")</f>
        <v>PROCESO</v>
      </c>
    </row>
    <row r="2561" spans="1:17" ht="240.75">
      <c r="A2561" s="192" t="s">
        <v>938</v>
      </c>
      <c r="B2561" s="173" t="s">
        <v>3295</v>
      </c>
      <c r="C2561" s="485"/>
      <c r="D2561" s="485"/>
      <c r="E2561" s="486"/>
      <c r="F2561" s="486"/>
      <c r="G2561" s="174" t="s">
        <v>3753</v>
      </c>
      <c r="H2561" s="382" t="s">
        <v>782</v>
      </c>
      <c r="I2561" s="382" t="s">
        <v>813</v>
      </c>
      <c r="J2561" s="181">
        <v>2</v>
      </c>
      <c r="K2561" s="176">
        <v>46024</v>
      </c>
      <c r="L2561" s="176">
        <v>46660</v>
      </c>
      <c r="M2561" s="177">
        <f t="shared" si="114"/>
        <v>90.857142857142861</v>
      </c>
      <c r="N2561" s="178">
        <v>0</v>
      </c>
      <c r="O2561" s="388" t="s">
        <v>2358</v>
      </c>
      <c r="P2561" s="178">
        <f t="shared" si="112"/>
        <v>0</v>
      </c>
      <c r="Q2561" s="179" t="str" cm="1">
        <f t="array" aca="1" ref="Q2561" ca="1">IF(ISNUMBER(P2561),IF(P2561=100%,"CUMPLIDA",IF(AND(ISNUMBER(L2561),ISNUMBER(INDIRECT("FECHA_"&amp;$B2561,1))), IF(L2561&lt;=INDIRECT("FECHA_"&amp;$B2561,1),"INCUMPLIDA","PROCESO"), "VERIFICAR FECHA")),"SIN VALOR AVANCE")</f>
        <v>PROCESO</v>
      </c>
    </row>
    <row r="2562" spans="1:17" ht="105">
      <c r="A2562" s="192" t="s">
        <v>938</v>
      </c>
      <c r="B2562" s="173" t="s">
        <v>3295</v>
      </c>
      <c r="C2562" s="485"/>
      <c r="D2562" s="485"/>
      <c r="E2562" s="486"/>
      <c r="F2562" s="486"/>
      <c r="G2562" s="174" t="s">
        <v>4922</v>
      </c>
      <c r="H2562" s="382" t="s">
        <v>4923</v>
      </c>
      <c r="I2562" s="382" t="s">
        <v>4924</v>
      </c>
      <c r="J2562" s="181">
        <v>4</v>
      </c>
      <c r="K2562" s="176">
        <v>44986</v>
      </c>
      <c r="L2562" s="176">
        <v>45351</v>
      </c>
      <c r="M2562" s="177">
        <f t="shared" si="114"/>
        <v>52.142857142857146</v>
      </c>
      <c r="N2562" s="178">
        <v>1</v>
      </c>
      <c r="O2562" s="382" t="s">
        <v>4908</v>
      </c>
      <c r="P2562" s="178">
        <f t="shared" si="112"/>
        <v>1</v>
      </c>
      <c r="Q2562" s="179" t="str" cm="1">
        <f t="array" aca="1" ref="Q2562" ca="1">IF(ISNUMBER(P2562),IF(P2562=100%,"CUMPLIDA",IF(AND(ISNUMBER(L2562),ISNUMBER(INDIRECT("FECHA_"&amp;$B2562,1))), IF(L2562&lt;=INDIRECT("FECHA_"&amp;$B2562,1),"INCUMPLIDA","PROCESO"), "VERIFICAR FECHA")),"SIN VALOR AVANCE")</f>
        <v>CUMPLIDA</v>
      </c>
    </row>
    <row r="2563" spans="1:17" ht="120">
      <c r="A2563" s="192" t="s">
        <v>938</v>
      </c>
      <c r="B2563" s="173" t="s">
        <v>3295</v>
      </c>
      <c r="C2563" s="485"/>
      <c r="D2563" s="485"/>
      <c r="E2563" s="486"/>
      <c r="F2563" s="486"/>
      <c r="G2563" s="174" t="s">
        <v>4925</v>
      </c>
      <c r="H2563" s="382" t="s">
        <v>4923</v>
      </c>
      <c r="I2563" s="382" t="s">
        <v>4924</v>
      </c>
      <c r="J2563" s="181">
        <v>4</v>
      </c>
      <c r="K2563" s="176">
        <v>44986</v>
      </c>
      <c r="L2563" s="176">
        <v>45351</v>
      </c>
      <c r="M2563" s="177">
        <f>(L2563-K2563)/7</f>
        <v>52.142857142857146</v>
      </c>
      <c r="N2563" s="178">
        <v>1</v>
      </c>
      <c r="O2563" s="382" t="s">
        <v>4908</v>
      </c>
      <c r="P2563" s="178">
        <f t="shared" si="112"/>
        <v>1</v>
      </c>
      <c r="Q2563" s="179" t="str" cm="1">
        <f t="array" aca="1" ref="Q2563" ca="1">IF(ISNUMBER(P2563),IF(P2563=100%,"CUMPLIDA",IF(AND(ISNUMBER(L2563),ISNUMBER(INDIRECT("FECHA_"&amp;$B2563,1))), IF(L2563&lt;=INDIRECT("FECHA_"&amp;$B2563,1),"INCUMPLIDA","PROCESO"), "VERIFICAR FECHA")),"SIN VALOR AVANCE")</f>
        <v>CUMPLIDA</v>
      </c>
    </row>
    <row r="2564" spans="1:17" ht="210.75">
      <c r="A2564" s="192" t="s">
        <v>938</v>
      </c>
      <c r="B2564" s="173" t="s">
        <v>3295</v>
      </c>
      <c r="C2564" s="485" t="s">
        <v>4926</v>
      </c>
      <c r="D2564" s="485" t="s">
        <v>3329</v>
      </c>
      <c r="E2564" s="486" t="s">
        <v>4927</v>
      </c>
      <c r="F2564" s="486" t="s">
        <v>4928</v>
      </c>
      <c r="G2564" s="182" t="s">
        <v>4929</v>
      </c>
      <c r="H2564" s="385" t="s">
        <v>4930</v>
      </c>
      <c r="I2564" s="382" t="s">
        <v>4931</v>
      </c>
      <c r="J2564" s="181">
        <v>2</v>
      </c>
      <c r="K2564" s="176">
        <v>45200</v>
      </c>
      <c r="L2564" s="176">
        <v>45565</v>
      </c>
      <c r="M2564" s="177">
        <f t="shared" ref="M2564:M2627" si="115">(L2564-K2564)/7</f>
        <v>52.142857142857146</v>
      </c>
      <c r="N2564" s="178">
        <v>1</v>
      </c>
      <c r="O2564" s="382" t="s">
        <v>4932</v>
      </c>
      <c r="P2564" s="178">
        <f t="shared" ref="P2564:P2627" si="116">IF(B2564="ITRC",N2564,N2564/J2564)</f>
        <v>1</v>
      </c>
      <c r="Q2564" s="179" t="str" cm="1">
        <f t="array" aca="1" ref="Q2564" ca="1">IF(ISNUMBER(P2564),IF(P2564=100%,"CUMPLIDA",IF(AND(ISNUMBER(L2564),ISNUMBER(INDIRECT("FECHA_"&amp;$B2564,1))), IF(L2564&lt;=INDIRECT("FECHA_"&amp;$B2564,1),"INCUMPLIDA","PROCESO"), "VERIFICAR FECHA")),"SIN VALOR AVANCE")</f>
        <v>CUMPLIDA</v>
      </c>
    </row>
    <row r="2565" spans="1:17" ht="210.75">
      <c r="A2565" s="192" t="s">
        <v>938</v>
      </c>
      <c r="B2565" s="173" t="s">
        <v>3295</v>
      </c>
      <c r="C2565" s="485"/>
      <c r="D2565" s="485"/>
      <c r="E2565" s="486"/>
      <c r="F2565" s="486"/>
      <c r="G2565" s="182" t="s">
        <v>4933</v>
      </c>
      <c r="H2565" s="385" t="s">
        <v>4934</v>
      </c>
      <c r="I2565" s="382" t="s">
        <v>4935</v>
      </c>
      <c r="J2565" s="181">
        <v>35</v>
      </c>
      <c r="K2565" s="176">
        <v>45200</v>
      </c>
      <c r="L2565" s="176">
        <v>45565</v>
      </c>
      <c r="M2565" s="177">
        <f t="shared" si="115"/>
        <v>52.142857142857146</v>
      </c>
      <c r="N2565" s="178">
        <v>1</v>
      </c>
      <c r="O2565" s="382" t="s">
        <v>4936</v>
      </c>
      <c r="P2565" s="178">
        <f t="shared" si="116"/>
        <v>1</v>
      </c>
      <c r="Q2565" s="179" t="str" cm="1">
        <f t="array" aca="1" ref="Q2565" ca="1">IF(ISNUMBER(P2565),IF(P2565=100%,"CUMPLIDA",IF(AND(ISNUMBER(L2565),ISNUMBER(INDIRECT("FECHA_"&amp;$B2565,1))), IF(L2565&lt;=INDIRECT("FECHA_"&amp;$B2565,1),"INCUMPLIDA","PROCESO"), "VERIFICAR FECHA")),"SIN VALOR AVANCE")</f>
        <v>CUMPLIDA</v>
      </c>
    </row>
    <row r="2566" spans="1:17" ht="270">
      <c r="A2566" s="192" t="s">
        <v>938</v>
      </c>
      <c r="B2566" s="173" t="s">
        <v>3295</v>
      </c>
      <c r="C2566" s="485"/>
      <c r="D2566" s="485"/>
      <c r="E2566" s="486"/>
      <c r="F2566" s="486"/>
      <c r="G2566" s="174" t="s">
        <v>4937</v>
      </c>
      <c r="H2566" s="382" t="s">
        <v>4938</v>
      </c>
      <c r="I2566" s="382" t="s">
        <v>4939</v>
      </c>
      <c r="J2566" s="181">
        <v>1</v>
      </c>
      <c r="K2566" s="176">
        <v>45809</v>
      </c>
      <c r="L2566" s="176">
        <v>46053</v>
      </c>
      <c r="M2566" s="177">
        <f t="shared" si="115"/>
        <v>34.857142857142854</v>
      </c>
      <c r="N2566" s="178">
        <v>1</v>
      </c>
      <c r="O2566" s="382" t="s">
        <v>4940</v>
      </c>
      <c r="P2566" s="178">
        <f t="shared" si="116"/>
        <v>1</v>
      </c>
      <c r="Q2566" s="179" t="str" cm="1">
        <f t="array" aca="1" ref="Q2566" ca="1">IF(ISNUMBER(P2566),IF(P2566=100%,"CUMPLIDA",IF(AND(ISNUMBER(L2566),ISNUMBER(INDIRECT("FECHA_"&amp;$B2566,1))), IF(L2566&lt;=INDIRECT("FECHA_"&amp;$B2566,1),"INCUMPLIDA","PROCESO"), "VERIFICAR FECHA")),"SIN VALOR AVANCE")</f>
        <v>CUMPLIDA</v>
      </c>
    </row>
    <row r="2567" spans="1:17" ht="165.75">
      <c r="A2567" s="192" t="s">
        <v>938</v>
      </c>
      <c r="B2567" s="173" t="s">
        <v>3295</v>
      </c>
      <c r="C2567" s="485"/>
      <c r="D2567" s="485"/>
      <c r="E2567" s="486"/>
      <c r="F2567" s="486"/>
      <c r="G2567" s="182" t="s">
        <v>4941</v>
      </c>
      <c r="H2567" s="385" t="s">
        <v>4942</v>
      </c>
      <c r="I2567" s="382" t="s">
        <v>4943</v>
      </c>
      <c r="J2567" s="181">
        <v>105</v>
      </c>
      <c r="K2567" s="176">
        <v>45200</v>
      </c>
      <c r="L2567" s="176">
        <v>45565</v>
      </c>
      <c r="M2567" s="177">
        <f t="shared" si="115"/>
        <v>52.142857142857146</v>
      </c>
      <c r="N2567" s="178">
        <v>1</v>
      </c>
      <c r="O2567" s="382" t="s">
        <v>4944</v>
      </c>
      <c r="P2567" s="178">
        <f t="shared" si="116"/>
        <v>1</v>
      </c>
      <c r="Q2567" s="179" t="str" cm="1">
        <f t="array" aca="1" ref="Q2567" ca="1">IF(ISNUMBER(P2567),IF(P2567=100%,"CUMPLIDA",IF(AND(ISNUMBER(L2567),ISNUMBER(INDIRECT("FECHA_"&amp;$B2567,1))), IF(L2567&lt;=INDIRECT("FECHA_"&amp;$B2567,1),"INCUMPLIDA","PROCESO"), "VERIFICAR FECHA")),"SIN VALOR AVANCE")</f>
        <v>CUMPLIDA</v>
      </c>
    </row>
    <row r="2568" spans="1:17" ht="120.75">
      <c r="A2568" s="192" t="s">
        <v>938</v>
      </c>
      <c r="B2568" s="173" t="s">
        <v>3295</v>
      </c>
      <c r="C2568" s="485"/>
      <c r="D2568" s="485"/>
      <c r="E2568" s="486"/>
      <c r="F2568" s="486"/>
      <c r="G2568" s="182" t="s">
        <v>4945</v>
      </c>
      <c r="H2568" s="385" t="s">
        <v>4946</v>
      </c>
      <c r="I2568" s="382" t="s">
        <v>4939</v>
      </c>
      <c r="J2568" s="181">
        <v>7</v>
      </c>
      <c r="K2568" s="176">
        <v>45200</v>
      </c>
      <c r="L2568" s="176">
        <v>45350</v>
      </c>
      <c r="M2568" s="177">
        <f t="shared" si="115"/>
        <v>21.428571428571427</v>
      </c>
      <c r="N2568" s="178">
        <v>1</v>
      </c>
      <c r="O2568" s="382" t="s">
        <v>4947</v>
      </c>
      <c r="P2568" s="178">
        <f t="shared" si="116"/>
        <v>1</v>
      </c>
      <c r="Q2568" s="179" t="str" cm="1">
        <f t="array" aca="1" ref="Q2568" ca="1">IF(ISNUMBER(P2568),IF(P2568=100%,"CUMPLIDA",IF(AND(ISNUMBER(L2568),ISNUMBER(INDIRECT("FECHA_"&amp;$B2568,1))), IF(L2568&lt;=INDIRECT("FECHA_"&amp;$B2568,1),"INCUMPLIDA","PROCESO"), "VERIFICAR FECHA")),"SIN VALOR AVANCE")</f>
        <v>CUMPLIDA</v>
      </c>
    </row>
    <row r="2569" spans="1:17" ht="210.75">
      <c r="A2569" s="192" t="s">
        <v>938</v>
      </c>
      <c r="B2569" s="173" t="s">
        <v>3295</v>
      </c>
      <c r="C2569" s="485"/>
      <c r="D2569" s="485"/>
      <c r="E2569" s="486" t="s">
        <v>4948</v>
      </c>
      <c r="F2569" s="486"/>
      <c r="G2569" s="182" t="s">
        <v>4929</v>
      </c>
      <c r="H2569" s="385" t="s">
        <v>4930</v>
      </c>
      <c r="I2569" s="382" t="s">
        <v>4931</v>
      </c>
      <c r="J2569" s="181">
        <v>2</v>
      </c>
      <c r="K2569" s="176">
        <v>45200</v>
      </c>
      <c r="L2569" s="176">
        <v>45565</v>
      </c>
      <c r="M2569" s="177">
        <f t="shared" si="115"/>
        <v>52.142857142857146</v>
      </c>
      <c r="N2569" s="178">
        <v>1</v>
      </c>
      <c r="O2569" s="382" t="s">
        <v>4949</v>
      </c>
      <c r="P2569" s="178">
        <f t="shared" si="116"/>
        <v>1</v>
      </c>
      <c r="Q2569" s="179" t="str" cm="1">
        <f t="array" aca="1" ref="Q2569" ca="1">IF(ISNUMBER(P2569),IF(P2569=100%,"CUMPLIDA",IF(AND(ISNUMBER(L2569),ISNUMBER(INDIRECT("FECHA_"&amp;$B2569,1))), IF(L2569&lt;=INDIRECT("FECHA_"&amp;$B2569,1),"INCUMPLIDA","PROCESO"), "VERIFICAR FECHA")),"SIN VALOR AVANCE")</f>
        <v>CUMPLIDA</v>
      </c>
    </row>
    <row r="2570" spans="1:17" ht="225.75">
      <c r="A2570" s="192" t="s">
        <v>938</v>
      </c>
      <c r="B2570" s="173" t="s">
        <v>3295</v>
      </c>
      <c r="C2570" s="485"/>
      <c r="D2570" s="485"/>
      <c r="E2570" s="486"/>
      <c r="F2570" s="486"/>
      <c r="G2570" s="182" t="s">
        <v>4933</v>
      </c>
      <c r="H2570" s="385" t="s">
        <v>4934</v>
      </c>
      <c r="I2570" s="382" t="s">
        <v>4935</v>
      </c>
      <c r="J2570" s="181">
        <v>35</v>
      </c>
      <c r="K2570" s="176">
        <v>45200</v>
      </c>
      <c r="L2570" s="176">
        <v>45565</v>
      </c>
      <c r="M2570" s="177">
        <f t="shared" si="115"/>
        <v>52.142857142857146</v>
      </c>
      <c r="N2570" s="178">
        <v>1</v>
      </c>
      <c r="O2570" s="382" t="s">
        <v>4950</v>
      </c>
      <c r="P2570" s="178">
        <f t="shared" si="116"/>
        <v>1</v>
      </c>
      <c r="Q2570" s="179" t="str" cm="1">
        <f t="array" aca="1" ref="Q2570" ca="1">IF(ISNUMBER(P2570),IF(P2570=100%,"CUMPLIDA",IF(AND(ISNUMBER(L2570),ISNUMBER(INDIRECT("FECHA_"&amp;$B2570,1))), IF(L2570&lt;=INDIRECT("FECHA_"&amp;$B2570,1),"INCUMPLIDA","PROCESO"), "VERIFICAR FECHA")),"SIN VALOR AVANCE")</f>
        <v>CUMPLIDA</v>
      </c>
    </row>
    <row r="2571" spans="1:17" ht="270">
      <c r="A2571" s="192" t="s">
        <v>938</v>
      </c>
      <c r="B2571" s="173" t="s">
        <v>3295</v>
      </c>
      <c r="C2571" s="485"/>
      <c r="D2571" s="485"/>
      <c r="E2571" s="486"/>
      <c r="F2571" s="486"/>
      <c r="G2571" s="174" t="s">
        <v>4937</v>
      </c>
      <c r="H2571" s="385" t="s">
        <v>4951</v>
      </c>
      <c r="I2571" s="382" t="s">
        <v>4939</v>
      </c>
      <c r="J2571" s="181">
        <v>1</v>
      </c>
      <c r="K2571" s="176">
        <v>45809</v>
      </c>
      <c r="L2571" s="176">
        <v>46053</v>
      </c>
      <c r="M2571" s="177">
        <f t="shared" si="115"/>
        <v>34.857142857142854</v>
      </c>
      <c r="N2571" s="178">
        <v>1</v>
      </c>
      <c r="O2571" s="382" t="s">
        <v>4952</v>
      </c>
      <c r="P2571" s="178">
        <f t="shared" si="116"/>
        <v>1</v>
      </c>
      <c r="Q2571" s="179" t="str" cm="1">
        <f t="array" aca="1" ref="Q2571" ca="1">IF(ISNUMBER(P2571),IF(P2571=100%,"CUMPLIDA",IF(AND(ISNUMBER(L2571),ISNUMBER(INDIRECT("FECHA_"&amp;$B2571,1))), IF(L2571&lt;=INDIRECT("FECHA_"&amp;$B2571,1),"INCUMPLIDA","PROCESO"), "VERIFICAR FECHA")),"SIN VALOR AVANCE")</f>
        <v>CUMPLIDA</v>
      </c>
    </row>
    <row r="2572" spans="1:17" ht="165.75">
      <c r="A2572" s="192" t="s">
        <v>938</v>
      </c>
      <c r="B2572" s="173" t="s">
        <v>3295</v>
      </c>
      <c r="C2572" s="485"/>
      <c r="D2572" s="485"/>
      <c r="E2572" s="486"/>
      <c r="F2572" s="486"/>
      <c r="G2572" s="182" t="s">
        <v>4941</v>
      </c>
      <c r="H2572" s="385" t="s">
        <v>4942</v>
      </c>
      <c r="I2572" s="382" t="s">
        <v>4943</v>
      </c>
      <c r="J2572" s="181">
        <v>105</v>
      </c>
      <c r="K2572" s="176">
        <v>45200</v>
      </c>
      <c r="L2572" s="176">
        <v>45565</v>
      </c>
      <c r="M2572" s="177">
        <f t="shared" si="115"/>
        <v>52.142857142857146</v>
      </c>
      <c r="N2572" s="178">
        <v>1</v>
      </c>
      <c r="O2572" s="382" t="s">
        <v>4953</v>
      </c>
      <c r="P2572" s="178">
        <f t="shared" si="116"/>
        <v>1</v>
      </c>
      <c r="Q2572" s="179" t="str" cm="1">
        <f t="array" aca="1" ref="Q2572" ca="1">IF(ISNUMBER(P2572),IF(P2572=100%,"CUMPLIDA",IF(AND(ISNUMBER(L2572),ISNUMBER(INDIRECT("FECHA_"&amp;$B2572,1))), IF(L2572&lt;=INDIRECT("FECHA_"&amp;$B2572,1),"INCUMPLIDA","PROCESO"), "VERIFICAR FECHA")),"SIN VALOR AVANCE")</f>
        <v>CUMPLIDA</v>
      </c>
    </row>
    <row r="2573" spans="1:17" ht="105.75">
      <c r="A2573" s="192" t="s">
        <v>938</v>
      </c>
      <c r="B2573" s="173" t="s">
        <v>3295</v>
      </c>
      <c r="C2573" s="485"/>
      <c r="D2573" s="485"/>
      <c r="E2573" s="486"/>
      <c r="F2573" s="486"/>
      <c r="G2573" s="182" t="s">
        <v>4945</v>
      </c>
      <c r="H2573" s="385" t="s">
        <v>4946</v>
      </c>
      <c r="I2573" s="382" t="s">
        <v>2338</v>
      </c>
      <c r="J2573" s="181">
        <v>1</v>
      </c>
      <c r="K2573" s="176">
        <v>45200</v>
      </c>
      <c r="L2573" s="176">
        <v>45350</v>
      </c>
      <c r="M2573" s="177">
        <f t="shared" si="115"/>
        <v>21.428571428571427</v>
      </c>
      <c r="N2573" s="178">
        <v>1</v>
      </c>
      <c r="O2573" s="382" t="s">
        <v>4954</v>
      </c>
      <c r="P2573" s="178">
        <f t="shared" si="116"/>
        <v>1</v>
      </c>
      <c r="Q2573" s="179" t="str" cm="1">
        <f t="array" aca="1" ref="Q2573" ca="1">IF(ISNUMBER(P2573),IF(P2573=100%,"CUMPLIDA",IF(AND(ISNUMBER(L2573),ISNUMBER(INDIRECT("FECHA_"&amp;$B2573,1))), IF(L2573&lt;=INDIRECT("FECHA_"&amp;$B2573,1),"INCUMPLIDA","PROCESO"), "VERIFICAR FECHA")),"SIN VALOR AVANCE")</f>
        <v>CUMPLIDA</v>
      </c>
    </row>
    <row r="2574" spans="1:17" ht="165.75">
      <c r="A2574" s="192" t="s">
        <v>938</v>
      </c>
      <c r="B2574" s="173" t="s">
        <v>3295</v>
      </c>
      <c r="C2574" s="485"/>
      <c r="D2574" s="485"/>
      <c r="E2574" s="182" t="s">
        <v>4955</v>
      </c>
      <c r="F2574" s="486"/>
      <c r="G2574" s="182" t="s">
        <v>4956</v>
      </c>
      <c r="H2574" s="385" t="s">
        <v>4957</v>
      </c>
      <c r="I2574" s="382" t="s">
        <v>4958</v>
      </c>
      <c r="J2574" s="181">
        <v>35</v>
      </c>
      <c r="K2574" s="176">
        <v>45200</v>
      </c>
      <c r="L2574" s="176">
        <v>45412</v>
      </c>
      <c r="M2574" s="177">
        <f t="shared" si="115"/>
        <v>30.285714285714285</v>
      </c>
      <c r="N2574" s="178">
        <v>1</v>
      </c>
      <c r="O2574" s="382" t="s">
        <v>4959</v>
      </c>
      <c r="P2574" s="178">
        <f t="shared" si="116"/>
        <v>1</v>
      </c>
      <c r="Q2574" s="179" t="str" cm="1">
        <f t="array" aca="1" ref="Q2574" ca="1">IF(ISNUMBER(P2574),IF(P2574=100%,"CUMPLIDA",IF(AND(ISNUMBER(L2574),ISNUMBER(INDIRECT("FECHA_"&amp;$B2574,1))), IF(L2574&lt;=INDIRECT("FECHA_"&amp;$B2574,1),"INCUMPLIDA","PROCESO"), "VERIFICAR FECHA")),"SIN VALOR AVANCE")</f>
        <v>CUMPLIDA</v>
      </c>
    </row>
    <row r="2575" spans="1:17" ht="270">
      <c r="A2575" s="192" t="s">
        <v>938</v>
      </c>
      <c r="B2575" s="173" t="s">
        <v>3295</v>
      </c>
      <c r="C2575" s="485"/>
      <c r="D2575" s="485"/>
      <c r="E2575" s="182" t="s">
        <v>4960</v>
      </c>
      <c r="F2575" s="486"/>
      <c r="G2575" s="182" t="s">
        <v>4956</v>
      </c>
      <c r="H2575" s="385" t="s">
        <v>4961</v>
      </c>
      <c r="I2575" s="382" t="s">
        <v>4958</v>
      </c>
      <c r="J2575" s="181">
        <v>35</v>
      </c>
      <c r="K2575" s="176">
        <v>45200</v>
      </c>
      <c r="L2575" s="176">
        <v>45412</v>
      </c>
      <c r="M2575" s="177">
        <f t="shared" si="115"/>
        <v>30.285714285714285</v>
      </c>
      <c r="N2575" s="178">
        <v>1</v>
      </c>
      <c r="O2575" s="382" t="s">
        <v>4959</v>
      </c>
      <c r="P2575" s="178">
        <f t="shared" si="116"/>
        <v>1</v>
      </c>
      <c r="Q2575" s="179" t="str" cm="1">
        <f t="array" aca="1" ref="Q2575" ca="1">IF(ISNUMBER(P2575),IF(P2575=100%,"CUMPLIDA",IF(AND(ISNUMBER(L2575),ISNUMBER(INDIRECT("FECHA_"&amp;$B2575,1))), IF(L2575&lt;=INDIRECT("FECHA_"&amp;$B2575,1),"INCUMPLIDA","PROCESO"), "VERIFICAR FECHA")),"SIN VALOR AVANCE")</f>
        <v>CUMPLIDA</v>
      </c>
    </row>
    <row r="2576" spans="1:17" ht="165.75">
      <c r="A2576" s="192" t="s">
        <v>938</v>
      </c>
      <c r="B2576" s="173" t="s">
        <v>3295</v>
      </c>
      <c r="C2576" s="485"/>
      <c r="D2576" s="485"/>
      <c r="E2576" s="182" t="s">
        <v>4962</v>
      </c>
      <c r="F2576" s="486"/>
      <c r="G2576" s="182" t="s">
        <v>4963</v>
      </c>
      <c r="H2576" s="385" t="s">
        <v>4964</v>
      </c>
      <c r="I2576" s="385" t="s">
        <v>4943</v>
      </c>
      <c r="J2576" s="181">
        <v>105</v>
      </c>
      <c r="K2576" s="176">
        <v>45200</v>
      </c>
      <c r="L2576" s="176">
        <v>45565</v>
      </c>
      <c r="M2576" s="177">
        <f t="shared" si="115"/>
        <v>52.142857142857146</v>
      </c>
      <c r="N2576" s="178">
        <v>1</v>
      </c>
      <c r="O2576" s="382" t="s">
        <v>4959</v>
      </c>
      <c r="P2576" s="178">
        <f t="shared" si="116"/>
        <v>1</v>
      </c>
      <c r="Q2576" s="179" t="str" cm="1">
        <f t="array" aca="1" ref="Q2576" ca="1">IF(ISNUMBER(P2576),IF(P2576=100%,"CUMPLIDA",IF(AND(ISNUMBER(L2576),ISNUMBER(INDIRECT("FECHA_"&amp;$B2576,1))), IF(L2576&lt;=INDIRECT("FECHA_"&amp;$B2576,1),"INCUMPLIDA","PROCESO"), "VERIFICAR FECHA")),"SIN VALOR AVANCE")</f>
        <v>CUMPLIDA</v>
      </c>
    </row>
    <row r="2577" spans="1:17" ht="150">
      <c r="A2577" s="192" t="s">
        <v>938</v>
      </c>
      <c r="B2577" s="173" t="s">
        <v>3295</v>
      </c>
      <c r="C2577" s="485" t="s">
        <v>4965</v>
      </c>
      <c r="D2577" s="485" t="s">
        <v>3329</v>
      </c>
      <c r="E2577" s="486" t="s">
        <v>4966</v>
      </c>
      <c r="F2577" s="486" t="s">
        <v>4967</v>
      </c>
      <c r="G2577" s="174" t="s">
        <v>4968</v>
      </c>
      <c r="H2577" s="382" t="s">
        <v>4969</v>
      </c>
      <c r="I2577" s="382" t="s">
        <v>4970</v>
      </c>
      <c r="J2577" s="181">
        <v>4</v>
      </c>
      <c r="K2577" s="176">
        <v>45231</v>
      </c>
      <c r="L2577" s="176">
        <v>45350</v>
      </c>
      <c r="M2577" s="177">
        <f t="shared" si="115"/>
        <v>17</v>
      </c>
      <c r="N2577" s="178">
        <v>1</v>
      </c>
      <c r="O2577" s="382" t="s">
        <v>4971</v>
      </c>
      <c r="P2577" s="178">
        <f t="shared" si="116"/>
        <v>1</v>
      </c>
      <c r="Q2577" s="179" t="str" cm="1">
        <f t="array" aca="1" ref="Q2577" ca="1">IF(ISNUMBER(P2577),IF(P2577=100%,"CUMPLIDA",IF(AND(ISNUMBER(L2577),ISNUMBER(INDIRECT("FECHA_"&amp;$B2577,1))), IF(L2577&lt;=INDIRECT("FECHA_"&amp;$B2577,1),"INCUMPLIDA","PROCESO"), "VERIFICAR FECHA")),"SIN VALOR AVANCE")</f>
        <v>CUMPLIDA</v>
      </c>
    </row>
    <row r="2578" spans="1:17" ht="75.75">
      <c r="A2578" s="192" t="s">
        <v>938</v>
      </c>
      <c r="B2578" s="173" t="s">
        <v>3295</v>
      </c>
      <c r="C2578" s="485"/>
      <c r="D2578" s="485"/>
      <c r="E2578" s="486"/>
      <c r="F2578" s="486"/>
      <c r="G2578" s="174" t="s">
        <v>4972</v>
      </c>
      <c r="H2578" s="382" t="s">
        <v>4973</v>
      </c>
      <c r="I2578" s="385" t="s">
        <v>4974</v>
      </c>
      <c r="J2578" s="181">
        <v>1</v>
      </c>
      <c r="K2578" s="176">
        <v>45352</v>
      </c>
      <c r="L2578" s="176">
        <v>45382</v>
      </c>
      <c r="M2578" s="177">
        <f t="shared" si="115"/>
        <v>4.2857142857142856</v>
      </c>
      <c r="N2578" s="178">
        <v>1</v>
      </c>
      <c r="O2578" s="382" t="s">
        <v>4975</v>
      </c>
      <c r="P2578" s="178">
        <f t="shared" si="116"/>
        <v>1</v>
      </c>
      <c r="Q2578" s="179" t="str" cm="1">
        <f t="array" aca="1" ref="Q2578" ca="1">IF(ISNUMBER(P2578),IF(P2578=100%,"CUMPLIDA",IF(AND(ISNUMBER(L2578),ISNUMBER(INDIRECT("FECHA_"&amp;$B2578,1))), IF(L2578&lt;=INDIRECT("FECHA_"&amp;$B2578,1),"INCUMPLIDA","PROCESO"), "VERIFICAR FECHA")),"SIN VALOR AVANCE")</f>
        <v>CUMPLIDA</v>
      </c>
    </row>
    <row r="2579" spans="1:17" ht="105">
      <c r="A2579" s="192" t="s">
        <v>938</v>
      </c>
      <c r="B2579" s="173" t="s">
        <v>3295</v>
      </c>
      <c r="C2579" s="485"/>
      <c r="D2579" s="485"/>
      <c r="E2579" s="486"/>
      <c r="F2579" s="486"/>
      <c r="G2579" s="174" t="s">
        <v>4976</v>
      </c>
      <c r="H2579" s="382" t="s">
        <v>4977</v>
      </c>
      <c r="I2579" s="385" t="s">
        <v>4978</v>
      </c>
      <c r="J2579" s="181">
        <v>6</v>
      </c>
      <c r="K2579" s="176">
        <v>45383</v>
      </c>
      <c r="L2579" s="176">
        <v>45565</v>
      </c>
      <c r="M2579" s="177">
        <f t="shared" si="115"/>
        <v>26</v>
      </c>
      <c r="N2579" s="178">
        <v>1</v>
      </c>
      <c r="O2579" s="382" t="s">
        <v>4975</v>
      </c>
      <c r="P2579" s="178">
        <f t="shared" si="116"/>
        <v>1</v>
      </c>
      <c r="Q2579" s="179" t="str" cm="1">
        <f t="array" aca="1" ref="Q2579" ca="1">IF(ISNUMBER(P2579),IF(P2579=100%,"CUMPLIDA",IF(AND(ISNUMBER(L2579),ISNUMBER(INDIRECT("FECHA_"&amp;$B2579,1))), IF(L2579&lt;=INDIRECT("FECHA_"&amp;$B2579,1),"INCUMPLIDA","PROCESO"), "VERIFICAR FECHA")),"SIN VALOR AVANCE")</f>
        <v>CUMPLIDA</v>
      </c>
    </row>
    <row r="2580" spans="1:17" ht="90.75">
      <c r="A2580" s="192" t="s">
        <v>938</v>
      </c>
      <c r="B2580" s="173" t="s">
        <v>3295</v>
      </c>
      <c r="C2580" s="485"/>
      <c r="D2580" s="485"/>
      <c r="E2580" s="486"/>
      <c r="F2580" s="486"/>
      <c r="G2580" s="174" t="s">
        <v>4979</v>
      </c>
      <c r="H2580" s="382" t="s">
        <v>4980</v>
      </c>
      <c r="I2580" s="382" t="s">
        <v>4981</v>
      </c>
      <c r="J2580" s="181">
        <v>1</v>
      </c>
      <c r="K2580" s="176">
        <v>45231</v>
      </c>
      <c r="L2580" s="176">
        <v>45350</v>
      </c>
      <c r="M2580" s="177">
        <f t="shared" si="115"/>
        <v>17</v>
      </c>
      <c r="N2580" s="178">
        <v>1</v>
      </c>
      <c r="O2580" s="382" t="s">
        <v>4982</v>
      </c>
      <c r="P2580" s="178">
        <f t="shared" si="116"/>
        <v>1</v>
      </c>
      <c r="Q2580" s="179" t="str" cm="1">
        <f t="array" aca="1" ref="Q2580" ca="1">IF(ISNUMBER(P2580),IF(P2580=100%,"CUMPLIDA",IF(AND(ISNUMBER(L2580),ISNUMBER(INDIRECT("FECHA_"&amp;$B2580,1))), IF(L2580&lt;=INDIRECT("FECHA_"&amp;$B2580,1),"INCUMPLIDA","PROCESO"), "VERIFICAR FECHA")),"SIN VALOR AVANCE")</f>
        <v>CUMPLIDA</v>
      </c>
    </row>
    <row r="2581" spans="1:17" ht="135">
      <c r="A2581" s="192" t="s">
        <v>938</v>
      </c>
      <c r="B2581" s="173" t="s">
        <v>3295</v>
      </c>
      <c r="C2581" s="485"/>
      <c r="D2581" s="485"/>
      <c r="E2581" s="174" t="s">
        <v>4983</v>
      </c>
      <c r="F2581" s="486"/>
      <c r="G2581" s="174" t="s">
        <v>4984</v>
      </c>
      <c r="H2581" s="382" t="s">
        <v>4985</v>
      </c>
      <c r="I2581" s="382" t="s">
        <v>4986</v>
      </c>
      <c r="J2581" s="181">
        <v>6</v>
      </c>
      <c r="K2581" s="176">
        <v>45231</v>
      </c>
      <c r="L2581" s="176">
        <v>45596</v>
      </c>
      <c r="M2581" s="177">
        <f t="shared" si="115"/>
        <v>52.142857142857146</v>
      </c>
      <c r="N2581" s="178">
        <v>1</v>
      </c>
      <c r="O2581" s="382" t="s">
        <v>4987</v>
      </c>
      <c r="P2581" s="178">
        <f t="shared" si="116"/>
        <v>1</v>
      </c>
      <c r="Q2581" s="179" t="str" cm="1">
        <f t="array" aca="1" ref="Q2581" ca="1">IF(ISNUMBER(P2581),IF(P2581=100%,"CUMPLIDA",IF(AND(ISNUMBER(L2581),ISNUMBER(INDIRECT("FECHA_"&amp;$B2581,1))), IF(L2581&lt;=INDIRECT("FECHA_"&amp;$B2581,1),"INCUMPLIDA","PROCESO"), "VERIFICAR FECHA")),"SIN VALOR AVANCE")</f>
        <v>CUMPLIDA</v>
      </c>
    </row>
    <row r="2582" spans="1:17" ht="120">
      <c r="A2582" s="192" t="s">
        <v>938</v>
      </c>
      <c r="B2582" s="173" t="s">
        <v>3295</v>
      </c>
      <c r="C2582" s="485"/>
      <c r="D2582" s="485"/>
      <c r="E2582" s="486" t="s">
        <v>4988</v>
      </c>
      <c r="F2582" s="486"/>
      <c r="G2582" s="174" t="s">
        <v>4989</v>
      </c>
      <c r="H2582" s="382" t="s">
        <v>4990</v>
      </c>
      <c r="I2582" s="382" t="s">
        <v>4991</v>
      </c>
      <c r="J2582" s="181">
        <v>1</v>
      </c>
      <c r="K2582" s="176">
        <v>45231</v>
      </c>
      <c r="L2582" s="176">
        <v>45260</v>
      </c>
      <c r="M2582" s="177">
        <f t="shared" si="115"/>
        <v>4.1428571428571432</v>
      </c>
      <c r="N2582" s="178">
        <v>1</v>
      </c>
      <c r="O2582" s="382" t="s">
        <v>4992</v>
      </c>
      <c r="P2582" s="178">
        <f t="shared" si="116"/>
        <v>1</v>
      </c>
      <c r="Q2582" s="179" t="str" cm="1">
        <f t="array" aca="1" ref="Q2582" ca="1">IF(ISNUMBER(P2582),IF(P2582=100%,"CUMPLIDA",IF(AND(ISNUMBER(L2582),ISNUMBER(INDIRECT("FECHA_"&amp;$B2582,1))), IF(L2582&lt;=INDIRECT("FECHA_"&amp;$B2582,1),"INCUMPLIDA","PROCESO"), "VERIFICAR FECHA")),"SIN VALOR AVANCE")</f>
        <v>CUMPLIDA</v>
      </c>
    </row>
    <row r="2583" spans="1:17" ht="165.75">
      <c r="A2583" s="192" t="s">
        <v>938</v>
      </c>
      <c r="B2583" s="173" t="s">
        <v>3295</v>
      </c>
      <c r="C2583" s="485"/>
      <c r="D2583" s="485"/>
      <c r="E2583" s="486"/>
      <c r="F2583" s="486"/>
      <c r="G2583" s="174" t="s">
        <v>4993</v>
      </c>
      <c r="H2583" s="382" t="s">
        <v>4994</v>
      </c>
      <c r="I2583" s="382" t="s">
        <v>4995</v>
      </c>
      <c r="J2583" s="181">
        <v>2</v>
      </c>
      <c r="K2583" s="176">
        <v>45261</v>
      </c>
      <c r="L2583" s="176">
        <v>45351</v>
      </c>
      <c r="M2583" s="177">
        <f t="shared" si="115"/>
        <v>12.857142857142858</v>
      </c>
      <c r="N2583" s="178">
        <v>1</v>
      </c>
      <c r="O2583" s="382" t="s">
        <v>4996</v>
      </c>
      <c r="P2583" s="178">
        <f t="shared" si="116"/>
        <v>1</v>
      </c>
      <c r="Q2583" s="179" t="str" cm="1">
        <f t="array" aca="1" ref="Q2583" ca="1">IF(ISNUMBER(P2583),IF(P2583=100%,"CUMPLIDA",IF(AND(ISNUMBER(L2583),ISNUMBER(INDIRECT("FECHA_"&amp;$B2583,1))), IF(L2583&lt;=INDIRECT("FECHA_"&amp;$B2583,1),"INCUMPLIDA","PROCESO"), "VERIFICAR FECHA")),"SIN VALOR AVANCE")</f>
        <v>CUMPLIDA</v>
      </c>
    </row>
    <row r="2584" spans="1:17" ht="90">
      <c r="A2584" s="192" t="s">
        <v>938</v>
      </c>
      <c r="B2584" s="173" t="s">
        <v>3295</v>
      </c>
      <c r="C2584" s="485"/>
      <c r="D2584" s="485"/>
      <c r="E2584" s="486"/>
      <c r="F2584" s="486"/>
      <c r="G2584" s="174" t="s">
        <v>4997</v>
      </c>
      <c r="H2584" s="382" t="s">
        <v>4998</v>
      </c>
      <c r="I2584" s="385" t="s">
        <v>4974</v>
      </c>
      <c r="J2584" s="181">
        <v>1</v>
      </c>
      <c r="K2584" s="176">
        <v>45352</v>
      </c>
      <c r="L2584" s="176">
        <v>45382</v>
      </c>
      <c r="M2584" s="177">
        <f t="shared" si="115"/>
        <v>4.2857142857142856</v>
      </c>
      <c r="N2584" s="178">
        <v>1</v>
      </c>
      <c r="O2584" s="382" t="s">
        <v>4999</v>
      </c>
      <c r="P2584" s="178">
        <f t="shared" si="116"/>
        <v>1</v>
      </c>
      <c r="Q2584" s="179" t="str" cm="1">
        <f t="array" aca="1" ref="Q2584" ca="1">IF(ISNUMBER(P2584),IF(P2584=100%,"CUMPLIDA",IF(AND(ISNUMBER(L2584),ISNUMBER(INDIRECT("FECHA_"&amp;$B2584,1))), IF(L2584&lt;=INDIRECT("FECHA_"&amp;$B2584,1),"INCUMPLIDA","PROCESO"), "VERIFICAR FECHA")),"SIN VALOR AVANCE")</f>
        <v>CUMPLIDA</v>
      </c>
    </row>
    <row r="2585" spans="1:17" ht="75.75">
      <c r="A2585" s="192" t="s">
        <v>938</v>
      </c>
      <c r="B2585" s="173" t="s">
        <v>3295</v>
      </c>
      <c r="C2585" s="485"/>
      <c r="D2585" s="485"/>
      <c r="E2585" s="486"/>
      <c r="F2585" s="486"/>
      <c r="G2585" s="174" t="s">
        <v>5000</v>
      </c>
      <c r="H2585" s="382" t="s">
        <v>5001</v>
      </c>
      <c r="I2585" s="382" t="s">
        <v>143</v>
      </c>
      <c r="J2585" s="181">
        <v>6</v>
      </c>
      <c r="K2585" s="176">
        <v>45383</v>
      </c>
      <c r="L2585" s="176">
        <v>45565</v>
      </c>
      <c r="M2585" s="177">
        <f t="shared" si="115"/>
        <v>26</v>
      </c>
      <c r="N2585" s="178">
        <v>1</v>
      </c>
      <c r="O2585" s="382" t="s">
        <v>4999</v>
      </c>
      <c r="P2585" s="178">
        <f t="shared" si="116"/>
        <v>1</v>
      </c>
      <c r="Q2585" s="179" t="str" cm="1">
        <f t="array" aca="1" ref="Q2585" ca="1">IF(ISNUMBER(P2585),IF(P2585=100%,"CUMPLIDA",IF(AND(ISNUMBER(L2585),ISNUMBER(INDIRECT("FECHA_"&amp;$B2585,1))), IF(L2585&lt;=INDIRECT("FECHA_"&amp;$B2585,1),"INCUMPLIDA","PROCESO"), "VERIFICAR FECHA")),"SIN VALOR AVANCE")</f>
        <v>CUMPLIDA</v>
      </c>
    </row>
    <row r="2586" spans="1:17" ht="120">
      <c r="A2586" s="192" t="s">
        <v>938</v>
      </c>
      <c r="B2586" s="173" t="s">
        <v>3295</v>
      </c>
      <c r="C2586" s="485"/>
      <c r="D2586" s="485"/>
      <c r="E2586" s="174" t="s">
        <v>5002</v>
      </c>
      <c r="F2586" s="486"/>
      <c r="G2586" s="174" t="s">
        <v>5003</v>
      </c>
      <c r="H2586" s="382" t="s">
        <v>5004</v>
      </c>
      <c r="I2586" s="382" t="s">
        <v>5005</v>
      </c>
      <c r="J2586" s="181">
        <v>6</v>
      </c>
      <c r="K2586" s="176">
        <v>45231</v>
      </c>
      <c r="L2586" s="176">
        <v>45596</v>
      </c>
      <c r="M2586" s="177">
        <f t="shared" si="115"/>
        <v>52.142857142857146</v>
      </c>
      <c r="N2586" s="178">
        <v>1</v>
      </c>
      <c r="O2586" s="382" t="s">
        <v>5006</v>
      </c>
      <c r="P2586" s="178">
        <f t="shared" si="116"/>
        <v>1</v>
      </c>
      <c r="Q2586" s="179" t="str" cm="1">
        <f t="array" aca="1" ref="Q2586" ca="1">IF(ISNUMBER(P2586),IF(P2586=100%,"CUMPLIDA",IF(AND(ISNUMBER(L2586),ISNUMBER(INDIRECT("FECHA_"&amp;$B2586,1))), IF(L2586&lt;=INDIRECT("FECHA_"&amp;$B2586,1),"INCUMPLIDA","PROCESO"), "VERIFICAR FECHA")),"SIN VALOR AVANCE")</f>
        <v>CUMPLIDA</v>
      </c>
    </row>
    <row r="2587" spans="1:17" ht="75">
      <c r="A2587" s="192" t="s">
        <v>938</v>
      </c>
      <c r="B2587" s="173" t="s">
        <v>3295</v>
      </c>
      <c r="C2587" s="485"/>
      <c r="D2587" s="485"/>
      <c r="E2587" s="174" t="s">
        <v>5007</v>
      </c>
      <c r="F2587" s="486"/>
      <c r="G2587" s="174" t="s">
        <v>5008</v>
      </c>
      <c r="H2587" s="382" t="s">
        <v>5009</v>
      </c>
      <c r="I2587" s="382" t="s">
        <v>5010</v>
      </c>
      <c r="J2587" s="181">
        <v>2</v>
      </c>
      <c r="K2587" s="176">
        <v>45231</v>
      </c>
      <c r="L2587" s="176">
        <v>45382</v>
      </c>
      <c r="M2587" s="177">
        <f t="shared" si="115"/>
        <v>21.571428571428573</v>
      </c>
      <c r="N2587" s="178">
        <v>1</v>
      </c>
      <c r="O2587" s="382" t="s">
        <v>5011</v>
      </c>
      <c r="P2587" s="178">
        <f t="shared" si="116"/>
        <v>1</v>
      </c>
      <c r="Q2587" s="179" t="str" cm="1">
        <f t="array" aca="1" ref="Q2587" ca="1">IF(ISNUMBER(P2587),IF(P2587=100%,"CUMPLIDA",IF(AND(ISNUMBER(L2587),ISNUMBER(INDIRECT("FECHA_"&amp;$B2587,1))), IF(L2587&lt;=INDIRECT("FECHA_"&amp;$B2587,1),"INCUMPLIDA","PROCESO"), "VERIFICAR FECHA")),"SIN VALOR AVANCE")</f>
        <v>CUMPLIDA</v>
      </c>
    </row>
    <row r="2588" spans="1:17" ht="150">
      <c r="A2588" s="192" t="s">
        <v>938</v>
      </c>
      <c r="B2588" s="173" t="s">
        <v>3295</v>
      </c>
      <c r="C2588" s="485"/>
      <c r="D2588" s="485"/>
      <c r="E2588" s="486" t="s">
        <v>5012</v>
      </c>
      <c r="F2588" s="486"/>
      <c r="G2588" s="174" t="s">
        <v>4968</v>
      </c>
      <c r="H2588" s="382" t="s">
        <v>4969</v>
      </c>
      <c r="I2588" s="382" t="s">
        <v>4970</v>
      </c>
      <c r="J2588" s="181">
        <v>4</v>
      </c>
      <c r="K2588" s="176">
        <v>45231</v>
      </c>
      <c r="L2588" s="176">
        <v>45350</v>
      </c>
      <c r="M2588" s="177">
        <f t="shared" si="115"/>
        <v>17</v>
      </c>
      <c r="N2588" s="178">
        <v>1</v>
      </c>
      <c r="O2588" s="382" t="s">
        <v>5013</v>
      </c>
      <c r="P2588" s="178">
        <f t="shared" si="116"/>
        <v>1</v>
      </c>
      <c r="Q2588" s="179" t="str" cm="1">
        <f t="array" aca="1" ref="Q2588" ca="1">IF(ISNUMBER(P2588),IF(P2588=100%,"CUMPLIDA",IF(AND(ISNUMBER(L2588),ISNUMBER(INDIRECT("FECHA_"&amp;$B2588,1))), IF(L2588&lt;=INDIRECT("FECHA_"&amp;$B2588,1),"INCUMPLIDA","PROCESO"), "VERIFICAR FECHA")),"SIN VALOR AVANCE")</f>
        <v>CUMPLIDA</v>
      </c>
    </row>
    <row r="2589" spans="1:17" ht="75">
      <c r="A2589" s="192" t="s">
        <v>938</v>
      </c>
      <c r="B2589" s="173" t="s">
        <v>3295</v>
      </c>
      <c r="C2589" s="485"/>
      <c r="D2589" s="485"/>
      <c r="E2589" s="486"/>
      <c r="F2589" s="486"/>
      <c r="G2589" s="174" t="s">
        <v>4972</v>
      </c>
      <c r="H2589" s="382" t="s">
        <v>4973</v>
      </c>
      <c r="I2589" s="385" t="s">
        <v>4974</v>
      </c>
      <c r="J2589" s="181">
        <v>1</v>
      </c>
      <c r="K2589" s="176">
        <v>45352</v>
      </c>
      <c r="L2589" s="176">
        <v>45382</v>
      </c>
      <c r="M2589" s="177">
        <f t="shared" si="115"/>
        <v>4.2857142857142856</v>
      </c>
      <c r="N2589" s="178">
        <v>1</v>
      </c>
      <c r="O2589" s="382" t="s">
        <v>5013</v>
      </c>
      <c r="P2589" s="178">
        <f t="shared" si="116"/>
        <v>1</v>
      </c>
      <c r="Q2589" s="179" t="str" cm="1">
        <f t="array" aca="1" ref="Q2589" ca="1">IF(ISNUMBER(P2589),IF(P2589=100%,"CUMPLIDA",IF(AND(ISNUMBER(L2589),ISNUMBER(INDIRECT("FECHA_"&amp;$B2589,1))), IF(L2589&lt;=INDIRECT("FECHA_"&amp;$B2589,1),"INCUMPLIDA","PROCESO"), "VERIFICAR FECHA")),"SIN VALOR AVANCE")</f>
        <v>CUMPLIDA</v>
      </c>
    </row>
    <row r="2590" spans="1:17" ht="105">
      <c r="A2590" s="192" t="s">
        <v>938</v>
      </c>
      <c r="B2590" s="173" t="s">
        <v>3295</v>
      </c>
      <c r="C2590" s="485"/>
      <c r="D2590" s="485"/>
      <c r="E2590" s="486"/>
      <c r="F2590" s="486"/>
      <c r="G2590" s="174" t="s">
        <v>4976</v>
      </c>
      <c r="H2590" s="382" t="s">
        <v>4977</v>
      </c>
      <c r="I2590" s="385" t="s">
        <v>4978</v>
      </c>
      <c r="J2590" s="181">
        <v>6</v>
      </c>
      <c r="K2590" s="176">
        <v>45383</v>
      </c>
      <c r="L2590" s="176">
        <v>45565</v>
      </c>
      <c r="M2590" s="177">
        <f t="shared" si="115"/>
        <v>26</v>
      </c>
      <c r="N2590" s="178">
        <v>1</v>
      </c>
      <c r="O2590" s="382" t="s">
        <v>5013</v>
      </c>
      <c r="P2590" s="178">
        <f t="shared" si="116"/>
        <v>1</v>
      </c>
      <c r="Q2590" s="179" t="str" cm="1">
        <f t="array" aca="1" ref="Q2590" ca="1">IF(ISNUMBER(P2590),IF(P2590=100%,"CUMPLIDA",IF(AND(ISNUMBER(L2590),ISNUMBER(INDIRECT("FECHA_"&amp;$B2590,1))), IF(L2590&lt;=INDIRECT("FECHA_"&amp;$B2590,1),"INCUMPLIDA","PROCESO"), "VERIFICAR FECHA")),"SIN VALOR AVANCE")</f>
        <v>CUMPLIDA</v>
      </c>
    </row>
    <row r="2591" spans="1:17" ht="75">
      <c r="A2591" s="192" t="s">
        <v>938</v>
      </c>
      <c r="B2591" s="173" t="s">
        <v>3295</v>
      </c>
      <c r="C2591" s="485"/>
      <c r="D2591" s="485"/>
      <c r="E2591" s="486"/>
      <c r="F2591" s="486"/>
      <c r="G2591" s="174" t="s">
        <v>5000</v>
      </c>
      <c r="H2591" s="382" t="s">
        <v>5001</v>
      </c>
      <c r="I2591" s="382" t="s">
        <v>143</v>
      </c>
      <c r="J2591" s="181">
        <v>6</v>
      </c>
      <c r="K2591" s="176">
        <v>45383</v>
      </c>
      <c r="L2591" s="176">
        <v>45565</v>
      </c>
      <c r="M2591" s="177">
        <f t="shared" si="115"/>
        <v>26</v>
      </c>
      <c r="N2591" s="178">
        <v>1</v>
      </c>
      <c r="O2591" s="382" t="s">
        <v>5013</v>
      </c>
      <c r="P2591" s="178">
        <f t="shared" si="116"/>
        <v>1</v>
      </c>
      <c r="Q2591" s="179" t="str" cm="1">
        <f t="array" aca="1" ref="Q2591" ca="1">IF(ISNUMBER(P2591),IF(P2591=100%,"CUMPLIDA",IF(AND(ISNUMBER(L2591),ISNUMBER(INDIRECT("FECHA_"&amp;$B2591,1))), IF(L2591&lt;=INDIRECT("FECHA_"&amp;$B2591,1),"INCUMPLIDA","PROCESO"), "VERIFICAR FECHA")),"SIN VALOR AVANCE")</f>
        <v>CUMPLIDA</v>
      </c>
    </row>
    <row r="2592" spans="1:17" ht="150">
      <c r="A2592" s="192" t="s">
        <v>938</v>
      </c>
      <c r="B2592" s="173" t="s">
        <v>3295</v>
      </c>
      <c r="C2592" s="485"/>
      <c r="D2592" s="485"/>
      <c r="E2592" s="174" t="s">
        <v>5014</v>
      </c>
      <c r="F2592" s="486"/>
      <c r="G2592" s="174" t="s">
        <v>5015</v>
      </c>
      <c r="H2592" s="382" t="s">
        <v>5016</v>
      </c>
      <c r="I2592" s="382" t="s">
        <v>5017</v>
      </c>
      <c r="J2592" s="181">
        <v>6</v>
      </c>
      <c r="K2592" s="176">
        <v>44937</v>
      </c>
      <c r="L2592" s="176">
        <v>45596</v>
      </c>
      <c r="M2592" s="177">
        <f t="shared" si="115"/>
        <v>94.142857142857139</v>
      </c>
      <c r="N2592" s="178">
        <v>1</v>
      </c>
      <c r="O2592" s="382" t="s">
        <v>5018</v>
      </c>
      <c r="P2592" s="178">
        <f t="shared" si="116"/>
        <v>1</v>
      </c>
      <c r="Q2592" s="179" t="str" cm="1">
        <f t="array" aca="1" ref="Q2592" ca="1">IF(ISNUMBER(P2592),IF(P2592=100%,"CUMPLIDA",IF(AND(ISNUMBER(L2592),ISNUMBER(INDIRECT("FECHA_"&amp;$B2592,1))), IF(L2592&lt;=INDIRECT("FECHA_"&amp;$B2592,1),"INCUMPLIDA","PROCESO"), "VERIFICAR FECHA")),"SIN VALOR AVANCE")</f>
        <v>CUMPLIDA</v>
      </c>
    </row>
    <row r="2593" spans="1:17" ht="150">
      <c r="A2593" s="192" t="s">
        <v>938</v>
      </c>
      <c r="B2593" s="173" t="s">
        <v>3295</v>
      </c>
      <c r="C2593" s="485"/>
      <c r="D2593" s="485"/>
      <c r="E2593" s="174" t="s">
        <v>5019</v>
      </c>
      <c r="F2593" s="486"/>
      <c r="G2593" s="174" t="s">
        <v>5020</v>
      </c>
      <c r="H2593" s="382" t="s">
        <v>5021</v>
      </c>
      <c r="I2593" s="382" t="s">
        <v>5017</v>
      </c>
      <c r="J2593" s="181">
        <v>6</v>
      </c>
      <c r="K2593" s="176">
        <v>44937</v>
      </c>
      <c r="L2593" s="176">
        <v>45596</v>
      </c>
      <c r="M2593" s="177">
        <f t="shared" si="115"/>
        <v>94.142857142857139</v>
      </c>
      <c r="N2593" s="178">
        <v>1</v>
      </c>
      <c r="O2593" s="382" t="s">
        <v>5018</v>
      </c>
      <c r="P2593" s="178">
        <f t="shared" si="116"/>
        <v>1</v>
      </c>
      <c r="Q2593" s="179" t="str" cm="1">
        <f t="array" aca="1" ref="Q2593" ca="1">IF(ISNUMBER(P2593),IF(P2593=100%,"CUMPLIDA",IF(AND(ISNUMBER(L2593),ISNUMBER(INDIRECT("FECHA_"&amp;$B2593,1))), IF(L2593&lt;=INDIRECT("FECHA_"&amp;$B2593,1),"INCUMPLIDA","PROCESO"), "VERIFICAR FECHA")),"SIN VALOR AVANCE")</f>
        <v>CUMPLIDA</v>
      </c>
    </row>
    <row r="2594" spans="1:17" ht="30.75" customHeight="1">
      <c r="A2594" s="192" t="s">
        <v>938</v>
      </c>
      <c r="B2594" s="173" t="s">
        <v>3295</v>
      </c>
      <c r="C2594" s="485" t="s">
        <v>5022</v>
      </c>
      <c r="D2594" s="485" t="s">
        <v>3329</v>
      </c>
      <c r="E2594" s="486" t="s">
        <v>5023</v>
      </c>
      <c r="F2594" s="486" t="s">
        <v>5024</v>
      </c>
      <c r="G2594" s="486" t="s">
        <v>5025</v>
      </c>
      <c r="H2594" s="486" t="s">
        <v>5026</v>
      </c>
      <c r="I2594" s="382" t="s">
        <v>776</v>
      </c>
      <c r="J2594" s="181">
        <v>4</v>
      </c>
      <c r="K2594" s="176">
        <v>45809</v>
      </c>
      <c r="L2594" s="176">
        <v>47483</v>
      </c>
      <c r="M2594" s="177">
        <f t="shared" si="115"/>
        <v>239.14285714285714</v>
      </c>
      <c r="N2594" s="178">
        <v>0.14000000000000001</v>
      </c>
      <c r="O2594" s="382" t="s">
        <v>5027</v>
      </c>
      <c r="P2594" s="178">
        <f t="shared" si="116"/>
        <v>0.14000000000000001</v>
      </c>
      <c r="Q2594" s="179" t="str" cm="1">
        <f t="array" aca="1" ref="Q2594" ca="1">IF(ISNUMBER(P2594),IF(P2594=100%,"CUMPLIDA",IF(AND(ISNUMBER(L2594),ISNUMBER(INDIRECT("FECHA_"&amp;$B2594,1))), IF(L2594&lt;=INDIRECT("FECHA_"&amp;$B2594,1),"INCUMPLIDA","PROCESO"), "VERIFICAR FECHA")),"SIN VALOR AVANCE")</f>
        <v>PROCESO</v>
      </c>
    </row>
    <row r="2595" spans="1:17" ht="30.75">
      <c r="A2595" s="192" t="s">
        <v>938</v>
      </c>
      <c r="B2595" s="173" t="s">
        <v>3295</v>
      </c>
      <c r="C2595" s="485"/>
      <c r="D2595" s="485"/>
      <c r="E2595" s="486"/>
      <c r="F2595" s="486"/>
      <c r="G2595" s="486"/>
      <c r="H2595" s="486"/>
      <c r="I2595" s="382" t="s">
        <v>5028</v>
      </c>
      <c r="J2595" s="181">
        <v>1</v>
      </c>
      <c r="K2595" s="176">
        <v>45809</v>
      </c>
      <c r="L2595" s="176">
        <v>47483</v>
      </c>
      <c r="M2595" s="177">
        <f t="shared" si="115"/>
        <v>239.14285714285714</v>
      </c>
      <c r="N2595" s="178">
        <v>0.14000000000000001</v>
      </c>
      <c r="O2595" s="382" t="s">
        <v>5027</v>
      </c>
      <c r="P2595" s="178">
        <f t="shared" si="116"/>
        <v>0.14000000000000001</v>
      </c>
      <c r="Q2595" s="179" t="str" cm="1">
        <f t="array" aca="1" ref="Q2595" ca="1">IF(ISNUMBER(P2595),IF(P2595=100%,"CUMPLIDA",IF(AND(ISNUMBER(L2595),ISNUMBER(INDIRECT("FECHA_"&amp;$B2595,1))), IF(L2595&lt;=INDIRECT("FECHA_"&amp;$B2595,1),"INCUMPLIDA","PROCESO"), "VERIFICAR FECHA")),"SIN VALOR AVANCE")</f>
        <v>PROCESO</v>
      </c>
    </row>
    <row r="2596" spans="1:17" ht="30.75">
      <c r="A2596" s="192" t="s">
        <v>938</v>
      </c>
      <c r="B2596" s="173" t="s">
        <v>3295</v>
      </c>
      <c r="C2596" s="485"/>
      <c r="D2596" s="485"/>
      <c r="E2596" s="486"/>
      <c r="F2596" s="486"/>
      <c r="G2596" s="486"/>
      <c r="H2596" s="486"/>
      <c r="I2596" s="382" t="s">
        <v>5029</v>
      </c>
      <c r="J2596" s="181">
        <v>1</v>
      </c>
      <c r="K2596" s="176">
        <v>45809</v>
      </c>
      <c r="L2596" s="176">
        <v>47483</v>
      </c>
      <c r="M2596" s="177">
        <f t="shared" si="115"/>
        <v>239.14285714285714</v>
      </c>
      <c r="N2596" s="178">
        <v>0.14000000000000001</v>
      </c>
      <c r="O2596" s="382" t="s">
        <v>5027</v>
      </c>
      <c r="P2596" s="178">
        <f t="shared" si="116"/>
        <v>0.14000000000000001</v>
      </c>
      <c r="Q2596" s="179" t="str" cm="1">
        <f t="array" aca="1" ref="Q2596" ca="1">IF(ISNUMBER(P2596),IF(P2596=100%,"CUMPLIDA",IF(AND(ISNUMBER(L2596),ISNUMBER(INDIRECT("FECHA_"&amp;$B2596,1))), IF(L2596&lt;=INDIRECT("FECHA_"&amp;$B2596,1),"INCUMPLIDA","PROCESO"), "VERIFICAR FECHA")),"SIN VALOR AVANCE")</f>
        <v>PROCESO</v>
      </c>
    </row>
    <row r="2597" spans="1:17" ht="105.75" customHeight="1">
      <c r="A2597" s="192" t="s">
        <v>938</v>
      </c>
      <c r="B2597" s="173" t="s">
        <v>3295</v>
      </c>
      <c r="C2597" s="485"/>
      <c r="D2597" s="485"/>
      <c r="E2597" s="486"/>
      <c r="F2597" s="486"/>
      <c r="G2597" s="486" t="s">
        <v>5030</v>
      </c>
      <c r="H2597" s="490" t="s">
        <v>5031</v>
      </c>
      <c r="I2597" s="490" t="s">
        <v>5032</v>
      </c>
      <c r="J2597" s="183">
        <v>1</v>
      </c>
      <c r="K2597" s="176">
        <v>45323</v>
      </c>
      <c r="L2597" s="176">
        <v>45473</v>
      </c>
      <c r="M2597" s="177">
        <f t="shared" si="115"/>
        <v>21.428571428571427</v>
      </c>
      <c r="N2597" s="178">
        <v>1</v>
      </c>
      <c r="O2597" s="382" t="s">
        <v>5033</v>
      </c>
      <c r="P2597" s="178">
        <f t="shared" si="116"/>
        <v>1</v>
      </c>
      <c r="Q2597" s="179" t="str" cm="1">
        <f t="array" aca="1" ref="Q2597" ca="1">IF(ISNUMBER(P2597),IF(P2597=100%,"CUMPLIDA",IF(AND(ISNUMBER(L2597),ISNUMBER(INDIRECT("FECHA_"&amp;$B2597,1))), IF(L2597&lt;=INDIRECT("FECHA_"&amp;$B2597,1),"INCUMPLIDA","PROCESO"), "VERIFICAR FECHA")),"SIN VALOR AVANCE")</f>
        <v>CUMPLIDA</v>
      </c>
    </row>
    <row r="2598" spans="1:17" ht="105.75">
      <c r="A2598" s="192" t="s">
        <v>938</v>
      </c>
      <c r="B2598" s="173" t="s">
        <v>3295</v>
      </c>
      <c r="C2598" s="485"/>
      <c r="D2598" s="485"/>
      <c r="E2598" s="486"/>
      <c r="F2598" s="486"/>
      <c r="G2598" s="486"/>
      <c r="H2598" s="490"/>
      <c r="I2598" s="490"/>
      <c r="J2598" s="183">
        <v>1</v>
      </c>
      <c r="K2598" s="176">
        <v>45474</v>
      </c>
      <c r="L2598" s="176">
        <v>45657</v>
      </c>
      <c r="M2598" s="177">
        <f t="shared" si="115"/>
        <v>26.142857142857142</v>
      </c>
      <c r="N2598" s="178">
        <v>1</v>
      </c>
      <c r="O2598" s="382" t="s">
        <v>5033</v>
      </c>
      <c r="P2598" s="178">
        <f t="shared" si="116"/>
        <v>1</v>
      </c>
      <c r="Q2598" s="179" t="str" cm="1">
        <f t="array" aca="1" ref="Q2598" ca="1">IF(ISNUMBER(P2598),IF(P2598=100%,"CUMPLIDA",IF(AND(ISNUMBER(L2598),ISNUMBER(INDIRECT("FECHA_"&amp;$B2598,1))), IF(L2598&lt;=INDIRECT("FECHA_"&amp;$B2598,1),"INCUMPLIDA","PROCESO"), "VERIFICAR FECHA")),"SIN VALOR AVANCE")</f>
        <v>CUMPLIDA</v>
      </c>
    </row>
    <row r="2599" spans="1:17" ht="105.75">
      <c r="A2599" s="192" t="s">
        <v>938</v>
      </c>
      <c r="B2599" s="173" t="s">
        <v>3295</v>
      </c>
      <c r="C2599" s="485"/>
      <c r="D2599" s="485"/>
      <c r="E2599" s="486"/>
      <c r="F2599" s="486"/>
      <c r="G2599" s="486"/>
      <c r="H2599" s="490"/>
      <c r="I2599" s="490"/>
      <c r="J2599" s="183">
        <v>1</v>
      </c>
      <c r="K2599" s="176">
        <v>45658</v>
      </c>
      <c r="L2599" s="176">
        <v>45838</v>
      </c>
      <c r="M2599" s="177">
        <f t="shared" si="115"/>
        <v>25.714285714285715</v>
      </c>
      <c r="N2599" s="178">
        <v>1</v>
      </c>
      <c r="O2599" s="382" t="s">
        <v>5033</v>
      </c>
      <c r="P2599" s="178">
        <f t="shared" si="116"/>
        <v>1</v>
      </c>
      <c r="Q2599" s="179" t="str" cm="1">
        <f t="array" aca="1" ref="Q2599" ca="1">IF(ISNUMBER(P2599),IF(P2599=100%,"CUMPLIDA",IF(AND(ISNUMBER(L2599),ISNUMBER(INDIRECT("FECHA_"&amp;$B2599,1))), IF(L2599&lt;=INDIRECT("FECHA_"&amp;$B2599,1),"INCUMPLIDA","PROCESO"), "VERIFICAR FECHA")),"SIN VALOR AVANCE")</f>
        <v>CUMPLIDA</v>
      </c>
    </row>
    <row r="2600" spans="1:17" ht="105.75">
      <c r="A2600" s="192" t="s">
        <v>938</v>
      </c>
      <c r="B2600" s="173" t="s">
        <v>3295</v>
      </c>
      <c r="C2600" s="485"/>
      <c r="D2600" s="485"/>
      <c r="E2600" s="486"/>
      <c r="F2600" s="486"/>
      <c r="G2600" s="486"/>
      <c r="H2600" s="490"/>
      <c r="I2600" s="490"/>
      <c r="J2600" s="183">
        <v>1</v>
      </c>
      <c r="K2600" s="176">
        <v>45839</v>
      </c>
      <c r="L2600" s="176">
        <v>46022</v>
      </c>
      <c r="M2600" s="177">
        <f t="shared" si="115"/>
        <v>26.142857142857142</v>
      </c>
      <c r="N2600" s="178">
        <v>1</v>
      </c>
      <c r="O2600" s="382" t="s">
        <v>5033</v>
      </c>
      <c r="P2600" s="178">
        <f t="shared" si="116"/>
        <v>1</v>
      </c>
      <c r="Q2600" s="179" t="str" cm="1">
        <f t="array" aca="1" ref="Q2600" ca="1">IF(ISNUMBER(P2600),IF(P2600=100%,"CUMPLIDA",IF(AND(ISNUMBER(L2600),ISNUMBER(INDIRECT("FECHA_"&amp;$B2600,1))), IF(L2600&lt;=INDIRECT("FECHA_"&amp;$B2600,1),"INCUMPLIDA","PROCESO"), "VERIFICAR FECHA")),"SIN VALOR AVANCE")</f>
        <v>CUMPLIDA</v>
      </c>
    </row>
    <row r="2601" spans="1:17" ht="105.75">
      <c r="A2601" s="192" t="s">
        <v>938</v>
      </c>
      <c r="B2601" s="173" t="s">
        <v>3295</v>
      </c>
      <c r="C2601" s="485"/>
      <c r="D2601" s="485"/>
      <c r="E2601" s="486"/>
      <c r="F2601" s="486"/>
      <c r="G2601" s="486"/>
      <c r="H2601" s="490"/>
      <c r="I2601" s="490"/>
      <c r="J2601" s="183">
        <v>1</v>
      </c>
      <c r="K2601" s="176">
        <v>46023</v>
      </c>
      <c r="L2601" s="176">
        <v>46142</v>
      </c>
      <c r="M2601" s="177">
        <f t="shared" si="115"/>
        <v>17</v>
      </c>
      <c r="N2601" s="178">
        <v>1</v>
      </c>
      <c r="O2601" s="382" t="s">
        <v>5033</v>
      </c>
      <c r="P2601" s="178">
        <f t="shared" si="116"/>
        <v>1</v>
      </c>
      <c r="Q2601" s="179" t="str" cm="1">
        <f t="array" aca="1" ref="Q2601" ca="1">IF(ISNUMBER(P2601),IF(P2601=100%,"CUMPLIDA",IF(AND(ISNUMBER(L2601),ISNUMBER(INDIRECT("FECHA_"&amp;$B2601,1))), IF(L2601&lt;=INDIRECT("FECHA_"&amp;$B2601,1),"INCUMPLIDA","PROCESO"), "VERIFICAR FECHA")),"SIN VALOR AVANCE")</f>
        <v>CUMPLIDA</v>
      </c>
    </row>
    <row r="2602" spans="1:17" ht="30.75" customHeight="1">
      <c r="A2602" s="192" t="s">
        <v>938</v>
      </c>
      <c r="B2602" s="173" t="s">
        <v>3295</v>
      </c>
      <c r="C2602" s="485"/>
      <c r="D2602" s="485"/>
      <c r="E2602" s="486"/>
      <c r="F2602" s="486"/>
      <c r="G2602" s="486" t="s">
        <v>5034</v>
      </c>
      <c r="H2602" s="486" t="s">
        <v>5026</v>
      </c>
      <c r="I2602" s="382" t="s">
        <v>776</v>
      </c>
      <c r="J2602" s="181">
        <v>4</v>
      </c>
      <c r="K2602" s="176">
        <v>45809</v>
      </c>
      <c r="L2602" s="176">
        <v>47483</v>
      </c>
      <c r="M2602" s="177">
        <f t="shared" si="115"/>
        <v>239.14285714285714</v>
      </c>
      <c r="N2602" s="178">
        <v>0.16600000000000001</v>
      </c>
      <c r="O2602" s="382" t="s">
        <v>5027</v>
      </c>
      <c r="P2602" s="178">
        <f t="shared" si="116"/>
        <v>0.16600000000000001</v>
      </c>
      <c r="Q2602" s="179" t="str" cm="1">
        <f t="array" aca="1" ref="Q2602" ca="1">IF(ISNUMBER(P2602),IF(P2602=100%,"CUMPLIDA",IF(AND(ISNUMBER(L2602),ISNUMBER(INDIRECT("FECHA_"&amp;$B2602,1))), IF(L2602&lt;=INDIRECT("FECHA_"&amp;$B2602,1),"INCUMPLIDA","PROCESO"), "VERIFICAR FECHA")),"SIN VALOR AVANCE")</f>
        <v>PROCESO</v>
      </c>
    </row>
    <row r="2603" spans="1:17" ht="30.75">
      <c r="A2603" s="192" t="s">
        <v>938</v>
      </c>
      <c r="B2603" s="173" t="s">
        <v>3295</v>
      </c>
      <c r="C2603" s="485"/>
      <c r="D2603" s="485"/>
      <c r="E2603" s="486"/>
      <c r="F2603" s="486"/>
      <c r="G2603" s="486"/>
      <c r="H2603" s="486"/>
      <c r="I2603" s="382" t="s">
        <v>5028</v>
      </c>
      <c r="J2603" s="181">
        <v>1</v>
      </c>
      <c r="K2603" s="176">
        <v>45809</v>
      </c>
      <c r="L2603" s="176">
        <v>47483</v>
      </c>
      <c r="M2603" s="177">
        <f t="shared" si="115"/>
        <v>239.14285714285714</v>
      </c>
      <c r="N2603" s="178">
        <v>0.16600000000000001</v>
      </c>
      <c r="O2603" s="382" t="s">
        <v>5027</v>
      </c>
      <c r="P2603" s="178">
        <f t="shared" si="116"/>
        <v>0.16600000000000001</v>
      </c>
      <c r="Q2603" s="179" t="str" cm="1">
        <f t="array" aca="1" ref="Q2603" ca="1">IF(ISNUMBER(P2603),IF(P2603=100%,"CUMPLIDA",IF(AND(ISNUMBER(L2603),ISNUMBER(INDIRECT("FECHA_"&amp;$B2603,1))), IF(L2603&lt;=INDIRECT("FECHA_"&amp;$B2603,1),"INCUMPLIDA","PROCESO"), "VERIFICAR FECHA")),"SIN VALOR AVANCE")</f>
        <v>PROCESO</v>
      </c>
    </row>
    <row r="2604" spans="1:17" ht="30.75">
      <c r="A2604" s="192" t="s">
        <v>938</v>
      </c>
      <c r="B2604" s="173" t="s">
        <v>3295</v>
      </c>
      <c r="C2604" s="485"/>
      <c r="D2604" s="485"/>
      <c r="E2604" s="486"/>
      <c r="F2604" s="486"/>
      <c r="G2604" s="486"/>
      <c r="H2604" s="486"/>
      <c r="I2604" s="382" t="s">
        <v>5029</v>
      </c>
      <c r="J2604" s="181">
        <v>1</v>
      </c>
      <c r="K2604" s="176">
        <v>45809</v>
      </c>
      <c r="L2604" s="176">
        <v>47483</v>
      </c>
      <c r="M2604" s="177">
        <f t="shared" si="115"/>
        <v>239.14285714285714</v>
      </c>
      <c r="N2604" s="178">
        <v>0.16600000000000001</v>
      </c>
      <c r="O2604" s="382" t="s">
        <v>5027</v>
      </c>
      <c r="P2604" s="178">
        <f t="shared" si="116"/>
        <v>0.16600000000000001</v>
      </c>
      <c r="Q2604" s="179" t="str" cm="1">
        <f t="array" aca="1" ref="Q2604" ca="1">IF(ISNUMBER(P2604),IF(P2604=100%,"CUMPLIDA",IF(AND(ISNUMBER(L2604),ISNUMBER(INDIRECT("FECHA_"&amp;$B2604,1))), IF(L2604&lt;=INDIRECT("FECHA_"&amp;$B2604,1),"INCUMPLIDA","PROCESO"), "VERIFICAR FECHA")),"SIN VALOR AVANCE")</f>
        <v>PROCESO</v>
      </c>
    </row>
    <row r="2605" spans="1:17" ht="105.75">
      <c r="A2605" s="192" t="s">
        <v>938</v>
      </c>
      <c r="B2605" s="173" t="s">
        <v>3295</v>
      </c>
      <c r="C2605" s="485"/>
      <c r="D2605" s="485"/>
      <c r="E2605" s="486"/>
      <c r="F2605" s="486"/>
      <c r="G2605" s="486" t="s">
        <v>5035</v>
      </c>
      <c r="H2605" s="490" t="s">
        <v>5036</v>
      </c>
      <c r="I2605" s="490" t="s">
        <v>5037</v>
      </c>
      <c r="J2605" s="183">
        <v>1</v>
      </c>
      <c r="K2605" s="176">
        <v>45323</v>
      </c>
      <c r="L2605" s="176">
        <v>45473</v>
      </c>
      <c r="M2605" s="177">
        <f t="shared" si="115"/>
        <v>21.428571428571427</v>
      </c>
      <c r="N2605" s="178">
        <v>1</v>
      </c>
      <c r="O2605" s="382" t="s">
        <v>5033</v>
      </c>
      <c r="P2605" s="178">
        <f t="shared" si="116"/>
        <v>1</v>
      </c>
      <c r="Q2605" s="179" t="str" cm="1">
        <f t="array" aca="1" ref="Q2605" ca="1">IF(ISNUMBER(P2605),IF(P2605=100%,"CUMPLIDA",IF(AND(ISNUMBER(L2605),ISNUMBER(INDIRECT("FECHA_"&amp;$B2605,1))), IF(L2605&lt;=INDIRECT("FECHA_"&amp;$B2605,1),"INCUMPLIDA","PROCESO"), "VERIFICAR FECHA")),"SIN VALOR AVANCE")</f>
        <v>CUMPLIDA</v>
      </c>
    </row>
    <row r="2606" spans="1:17" ht="105.75">
      <c r="A2606" s="192" t="s">
        <v>938</v>
      </c>
      <c r="B2606" s="173" t="s">
        <v>3295</v>
      </c>
      <c r="C2606" s="485"/>
      <c r="D2606" s="485"/>
      <c r="E2606" s="486"/>
      <c r="F2606" s="486"/>
      <c r="G2606" s="486"/>
      <c r="H2606" s="490"/>
      <c r="I2606" s="490"/>
      <c r="J2606" s="183">
        <v>1</v>
      </c>
      <c r="K2606" s="176">
        <v>45474</v>
      </c>
      <c r="L2606" s="176">
        <v>45657</v>
      </c>
      <c r="M2606" s="177">
        <f t="shared" si="115"/>
        <v>26.142857142857142</v>
      </c>
      <c r="N2606" s="178">
        <v>1</v>
      </c>
      <c r="O2606" s="382" t="s">
        <v>5033</v>
      </c>
      <c r="P2606" s="178">
        <f t="shared" si="116"/>
        <v>1</v>
      </c>
      <c r="Q2606" s="179" t="str" cm="1">
        <f t="array" aca="1" ref="Q2606" ca="1">IF(ISNUMBER(P2606),IF(P2606=100%,"CUMPLIDA",IF(AND(ISNUMBER(L2606),ISNUMBER(INDIRECT("FECHA_"&amp;$B2606,1))), IF(L2606&lt;=INDIRECT("FECHA_"&amp;$B2606,1),"INCUMPLIDA","PROCESO"), "VERIFICAR FECHA")),"SIN VALOR AVANCE")</f>
        <v>CUMPLIDA</v>
      </c>
    </row>
    <row r="2607" spans="1:17" ht="105.75">
      <c r="A2607" s="192" t="s">
        <v>938</v>
      </c>
      <c r="B2607" s="173" t="s">
        <v>3295</v>
      </c>
      <c r="C2607" s="485"/>
      <c r="D2607" s="485"/>
      <c r="E2607" s="486"/>
      <c r="F2607" s="486"/>
      <c r="G2607" s="486"/>
      <c r="H2607" s="490"/>
      <c r="I2607" s="490"/>
      <c r="J2607" s="183">
        <v>1</v>
      </c>
      <c r="K2607" s="176">
        <v>45658</v>
      </c>
      <c r="L2607" s="176">
        <v>45838</v>
      </c>
      <c r="M2607" s="177">
        <f t="shared" si="115"/>
        <v>25.714285714285715</v>
      </c>
      <c r="N2607" s="178">
        <v>1</v>
      </c>
      <c r="O2607" s="382" t="s">
        <v>5033</v>
      </c>
      <c r="P2607" s="178">
        <f t="shared" si="116"/>
        <v>1</v>
      </c>
      <c r="Q2607" s="179" t="str" cm="1">
        <f t="array" aca="1" ref="Q2607" ca="1">IF(ISNUMBER(P2607),IF(P2607=100%,"CUMPLIDA",IF(AND(ISNUMBER(L2607),ISNUMBER(INDIRECT("FECHA_"&amp;$B2607,1))), IF(L2607&lt;=INDIRECT("FECHA_"&amp;$B2607,1),"INCUMPLIDA","PROCESO"), "VERIFICAR FECHA")),"SIN VALOR AVANCE")</f>
        <v>CUMPLIDA</v>
      </c>
    </row>
    <row r="2608" spans="1:17" ht="105.75">
      <c r="A2608" s="192" t="s">
        <v>938</v>
      </c>
      <c r="B2608" s="173" t="s">
        <v>3295</v>
      </c>
      <c r="C2608" s="485"/>
      <c r="D2608" s="485"/>
      <c r="E2608" s="486"/>
      <c r="F2608" s="486"/>
      <c r="G2608" s="486"/>
      <c r="H2608" s="490"/>
      <c r="I2608" s="490"/>
      <c r="J2608" s="183">
        <v>1</v>
      </c>
      <c r="K2608" s="176">
        <v>45839</v>
      </c>
      <c r="L2608" s="176">
        <v>46022</v>
      </c>
      <c r="M2608" s="177">
        <f t="shared" si="115"/>
        <v>26.142857142857142</v>
      </c>
      <c r="N2608" s="178">
        <v>1</v>
      </c>
      <c r="O2608" s="382" t="s">
        <v>5033</v>
      </c>
      <c r="P2608" s="178">
        <f t="shared" si="116"/>
        <v>1</v>
      </c>
      <c r="Q2608" s="179" t="str" cm="1">
        <f t="array" aca="1" ref="Q2608" ca="1">IF(ISNUMBER(P2608),IF(P2608=100%,"CUMPLIDA",IF(AND(ISNUMBER(L2608),ISNUMBER(INDIRECT("FECHA_"&amp;$B2608,1))), IF(L2608&lt;=INDIRECT("FECHA_"&amp;$B2608,1),"INCUMPLIDA","PROCESO"), "VERIFICAR FECHA")),"SIN VALOR AVANCE")</f>
        <v>CUMPLIDA</v>
      </c>
    </row>
    <row r="2609" spans="1:17" ht="105.75">
      <c r="A2609" s="192" t="s">
        <v>938</v>
      </c>
      <c r="B2609" s="173" t="s">
        <v>3295</v>
      </c>
      <c r="C2609" s="485"/>
      <c r="D2609" s="485"/>
      <c r="E2609" s="486"/>
      <c r="F2609" s="486"/>
      <c r="G2609" s="486"/>
      <c r="H2609" s="490"/>
      <c r="I2609" s="490"/>
      <c r="J2609" s="183">
        <v>1</v>
      </c>
      <c r="K2609" s="176">
        <v>46023</v>
      </c>
      <c r="L2609" s="176">
        <v>46203</v>
      </c>
      <c r="M2609" s="177">
        <f t="shared" si="115"/>
        <v>25.714285714285715</v>
      </c>
      <c r="N2609" s="178">
        <v>1</v>
      </c>
      <c r="O2609" s="382" t="s">
        <v>5033</v>
      </c>
      <c r="P2609" s="178">
        <f t="shared" si="116"/>
        <v>1</v>
      </c>
      <c r="Q2609" s="179" t="str" cm="1">
        <f t="array" aca="1" ref="Q2609" ca="1">IF(ISNUMBER(P2609),IF(P2609=100%,"CUMPLIDA",IF(AND(ISNUMBER(L2609),ISNUMBER(INDIRECT("FECHA_"&amp;$B2609,1))), IF(L2609&lt;=INDIRECT("FECHA_"&amp;$B2609,1),"INCUMPLIDA","PROCESO"), "VERIFICAR FECHA")),"SIN VALOR AVANCE")</f>
        <v>CUMPLIDA</v>
      </c>
    </row>
    <row r="2610" spans="1:17" ht="105.75">
      <c r="A2610" s="192" t="s">
        <v>938</v>
      </c>
      <c r="B2610" s="173" t="s">
        <v>3295</v>
      </c>
      <c r="C2610" s="485"/>
      <c r="D2610" s="485"/>
      <c r="E2610" s="486"/>
      <c r="F2610" s="486"/>
      <c r="G2610" s="486"/>
      <c r="H2610" s="490"/>
      <c r="I2610" s="490"/>
      <c r="J2610" s="183">
        <v>1</v>
      </c>
      <c r="K2610" s="176">
        <v>46204</v>
      </c>
      <c r="L2610" s="176">
        <v>46387</v>
      </c>
      <c r="M2610" s="177">
        <f t="shared" si="115"/>
        <v>26.142857142857142</v>
      </c>
      <c r="N2610" s="178">
        <v>1</v>
      </c>
      <c r="O2610" s="382" t="s">
        <v>5033</v>
      </c>
      <c r="P2610" s="178">
        <f t="shared" si="116"/>
        <v>1</v>
      </c>
      <c r="Q2610" s="179" t="str" cm="1">
        <f t="array" aca="1" ref="Q2610" ca="1">IF(ISNUMBER(P2610),IF(P2610=100%,"CUMPLIDA",IF(AND(ISNUMBER(L2610),ISNUMBER(INDIRECT("FECHA_"&amp;$B2610,1))), IF(L2610&lt;=INDIRECT("FECHA_"&amp;$B2610,1),"INCUMPLIDA","PROCESO"), "VERIFICAR FECHA")),"SIN VALOR AVANCE")</f>
        <v>CUMPLIDA</v>
      </c>
    </row>
    <row r="2611" spans="1:17" ht="105.75">
      <c r="A2611" s="192" t="s">
        <v>938</v>
      </c>
      <c r="B2611" s="173" t="s">
        <v>3295</v>
      </c>
      <c r="C2611" s="485"/>
      <c r="D2611" s="485"/>
      <c r="E2611" s="486"/>
      <c r="F2611" s="486"/>
      <c r="G2611" s="486"/>
      <c r="H2611" s="490"/>
      <c r="I2611" s="490"/>
      <c r="J2611" s="183">
        <v>1</v>
      </c>
      <c r="K2611" s="176">
        <v>46388</v>
      </c>
      <c r="L2611" s="176">
        <v>46507</v>
      </c>
      <c r="M2611" s="177">
        <f t="shared" si="115"/>
        <v>17</v>
      </c>
      <c r="N2611" s="178">
        <v>1</v>
      </c>
      <c r="O2611" s="382" t="s">
        <v>5033</v>
      </c>
      <c r="P2611" s="178">
        <f t="shared" si="116"/>
        <v>1</v>
      </c>
      <c r="Q2611" s="179" t="str" cm="1">
        <f t="array" aca="1" ref="Q2611" ca="1">IF(ISNUMBER(P2611),IF(P2611=100%,"CUMPLIDA",IF(AND(ISNUMBER(L2611),ISNUMBER(INDIRECT("FECHA_"&amp;$B2611,1))), IF(L2611&lt;=INDIRECT("FECHA_"&amp;$B2611,1),"INCUMPLIDA","PROCESO"), "VERIFICAR FECHA")),"SIN VALOR AVANCE")</f>
        <v>CUMPLIDA</v>
      </c>
    </row>
    <row r="2612" spans="1:17" ht="90">
      <c r="A2612" s="192" t="s">
        <v>938</v>
      </c>
      <c r="B2612" s="173" t="s">
        <v>3295</v>
      </c>
      <c r="C2612" s="485"/>
      <c r="D2612" s="485"/>
      <c r="E2612" s="486"/>
      <c r="F2612" s="486"/>
      <c r="G2612" s="174" t="s">
        <v>5038</v>
      </c>
      <c r="H2612" s="382" t="s">
        <v>5039</v>
      </c>
      <c r="I2612" s="382" t="s">
        <v>5040</v>
      </c>
      <c r="J2612" s="181">
        <v>1</v>
      </c>
      <c r="K2612" s="176">
        <v>45231</v>
      </c>
      <c r="L2612" s="176">
        <v>45351</v>
      </c>
      <c r="M2612" s="177">
        <f t="shared" si="115"/>
        <v>17.142857142857142</v>
      </c>
      <c r="N2612" s="178">
        <v>1</v>
      </c>
      <c r="O2612" s="382" t="s">
        <v>5041</v>
      </c>
      <c r="P2612" s="178">
        <f t="shared" si="116"/>
        <v>1</v>
      </c>
      <c r="Q2612" s="179" t="str" cm="1">
        <f t="array" aca="1" ref="Q2612" ca="1">IF(ISNUMBER(P2612),IF(P2612=100%,"CUMPLIDA",IF(AND(ISNUMBER(L2612),ISNUMBER(INDIRECT("FECHA_"&amp;$B2612,1))), IF(L2612&lt;=INDIRECT("FECHA_"&amp;$B2612,1),"INCUMPLIDA","PROCESO"), "VERIFICAR FECHA")),"SIN VALOR AVANCE")</f>
        <v>CUMPLIDA</v>
      </c>
    </row>
    <row r="2613" spans="1:17" ht="60.75" customHeight="1">
      <c r="A2613" s="192" t="s">
        <v>938</v>
      </c>
      <c r="B2613" s="173" t="s">
        <v>3295</v>
      </c>
      <c r="C2613" s="485"/>
      <c r="D2613" s="485"/>
      <c r="E2613" s="486"/>
      <c r="F2613" s="486"/>
      <c r="G2613" s="486" t="s">
        <v>5042</v>
      </c>
      <c r="H2613" s="490" t="s">
        <v>5043</v>
      </c>
      <c r="I2613" s="382" t="s">
        <v>5044</v>
      </c>
      <c r="J2613" s="181">
        <v>1</v>
      </c>
      <c r="K2613" s="176">
        <v>45323</v>
      </c>
      <c r="L2613" s="176">
        <v>45351</v>
      </c>
      <c r="M2613" s="177">
        <f t="shared" si="115"/>
        <v>4</v>
      </c>
      <c r="N2613" s="178">
        <v>1</v>
      </c>
      <c r="O2613" s="382" t="s">
        <v>5041</v>
      </c>
      <c r="P2613" s="178">
        <f t="shared" si="116"/>
        <v>1</v>
      </c>
      <c r="Q2613" s="179" t="str" cm="1">
        <f t="array" aca="1" ref="Q2613" ca="1">IF(ISNUMBER(P2613),IF(P2613=100%,"CUMPLIDA",IF(AND(ISNUMBER(L2613),ISNUMBER(INDIRECT("FECHA_"&amp;$B2613,1))), IF(L2613&lt;=INDIRECT("FECHA_"&amp;$B2613,1),"INCUMPLIDA","PROCESO"), "VERIFICAR FECHA")),"SIN VALOR AVANCE")</f>
        <v>CUMPLIDA</v>
      </c>
    </row>
    <row r="2614" spans="1:17" ht="60.75">
      <c r="A2614" s="192" t="s">
        <v>938</v>
      </c>
      <c r="B2614" s="173" t="s">
        <v>3295</v>
      </c>
      <c r="C2614" s="485"/>
      <c r="D2614" s="485"/>
      <c r="E2614" s="486"/>
      <c r="F2614" s="486"/>
      <c r="G2614" s="486"/>
      <c r="H2614" s="490"/>
      <c r="I2614" s="382" t="s">
        <v>5045</v>
      </c>
      <c r="J2614" s="181">
        <v>1</v>
      </c>
      <c r="K2614" s="176">
        <v>45474</v>
      </c>
      <c r="L2614" s="176">
        <v>45535</v>
      </c>
      <c r="M2614" s="177">
        <f t="shared" si="115"/>
        <v>8.7142857142857135</v>
      </c>
      <c r="N2614" s="178">
        <v>1</v>
      </c>
      <c r="O2614" s="382" t="s">
        <v>5041</v>
      </c>
      <c r="P2614" s="178">
        <f t="shared" si="116"/>
        <v>1</v>
      </c>
      <c r="Q2614" s="179" t="str" cm="1">
        <f t="array" aca="1" ref="Q2614" ca="1">IF(ISNUMBER(P2614),IF(P2614=100%,"CUMPLIDA",IF(AND(ISNUMBER(L2614),ISNUMBER(INDIRECT("FECHA_"&amp;$B2614,1))), IF(L2614&lt;=INDIRECT("FECHA_"&amp;$B2614,1),"INCUMPLIDA","PROCESO"), "VERIFICAR FECHA")),"SIN VALOR AVANCE")</f>
        <v>CUMPLIDA</v>
      </c>
    </row>
    <row r="2615" spans="1:17" ht="60.75" customHeight="1">
      <c r="A2615" s="192" t="s">
        <v>938</v>
      </c>
      <c r="B2615" s="173" t="s">
        <v>3295</v>
      </c>
      <c r="C2615" s="485"/>
      <c r="D2615" s="485"/>
      <c r="E2615" s="486"/>
      <c r="F2615" s="486"/>
      <c r="G2615" s="486" t="s">
        <v>5046</v>
      </c>
      <c r="H2615" s="490" t="s">
        <v>5047</v>
      </c>
      <c r="I2615" s="490" t="s">
        <v>5048</v>
      </c>
      <c r="J2615" s="181">
        <v>1</v>
      </c>
      <c r="K2615" s="176">
        <v>45351</v>
      </c>
      <c r="L2615" s="176">
        <v>45359</v>
      </c>
      <c r="M2615" s="177">
        <f t="shared" si="115"/>
        <v>1.1428571428571428</v>
      </c>
      <c r="N2615" s="178">
        <v>1</v>
      </c>
      <c r="O2615" s="382" t="s">
        <v>5041</v>
      </c>
      <c r="P2615" s="178">
        <f t="shared" si="116"/>
        <v>1</v>
      </c>
      <c r="Q2615" s="179" t="str" cm="1">
        <f t="array" aca="1" ref="Q2615" ca="1">IF(ISNUMBER(P2615),IF(P2615=100%,"CUMPLIDA",IF(AND(ISNUMBER(L2615),ISNUMBER(INDIRECT("FECHA_"&amp;$B2615,1))), IF(L2615&lt;=INDIRECT("FECHA_"&amp;$B2615,1),"INCUMPLIDA","PROCESO"), "VERIFICAR FECHA")),"SIN VALOR AVANCE")</f>
        <v>CUMPLIDA</v>
      </c>
    </row>
    <row r="2616" spans="1:17" ht="60.75">
      <c r="A2616" s="192" t="s">
        <v>938</v>
      </c>
      <c r="B2616" s="173" t="s">
        <v>3295</v>
      </c>
      <c r="C2616" s="485"/>
      <c r="D2616" s="485"/>
      <c r="E2616" s="486"/>
      <c r="F2616" s="486"/>
      <c r="G2616" s="486"/>
      <c r="H2616" s="490"/>
      <c r="I2616" s="490"/>
      <c r="J2616" s="181">
        <v>1</v>
      </c>
      <c r="K2616" s="176">
        <v>45535</v>
      </c>
      <c r="L2616" s="176">
        <v>45541</v>
      </c>
      <c r="M2616" s="177">
        <f t="shared" si="115"/>
        <v>0.8571428571428571</v>
      </c>
      <c r="N2616" s="178">
        <v>1</v>
      </c>
      <c r="O2616" s="382" t="s">
        <v>5041</v>
      </c>
      <c r="P2616" s="178">
        <f t="shared" si="116"/>
        <v>1</v>
      </c>
      <c r="Q2616" s="179" t="str" cm="1">
        <f t="array" aca="1" ref="Q2616" ca="1">IF(ISNUMBER(P2616),IF(P2616=100%,"CUMPLIDA",IF(AND(ISNUMBER(L2616),ISNUMBER(INDIRECT("FECHA_"&amp;$B2616,1))), IF(L2616&lt;=INDIRECT("FECHA_"&amp;$B2616,1),"INCUMPLIDA","PROCESO"), "VERIFICAR FECHA")),"SIN VALOR AVANCE")</f>
        <v>CUMPLIDA</v>
      </c>
    </row>
    <row r="2617" spans="1:17" ht="90">
      <c r="A2617" s="192" t="s">
        <v>938</v>
      </c>
      <c r="B2617" s="173" t="s">
        <v>3295</v>
      </c>
      <c r="C2617" s="485"/>
      <c r="D2617" s="485"/>
      <c r="E2617" s="486"/>
      <c r="F2617" s="486"/>
      <c r="G2617" s="174" t="s">
        <v>5049</v>
      </c>
      <c r="H2617" s="382" t="s">
        <v>5050</v>
      </c>
      <c r="I2617" s="382" t="s">
        <v>5051</v>
      </c>
      <c r="J2617" s="180" t="s">
        <v>5052</v>
      </c>
      <c r="K2617" s="176">
        <v>45351</v>
      </c>
      <c r="L2617" s="176">
        <v>45473</v>
      </c>
      <c r="M2617" s="177">
        <f t="shared" si="115"/>
        <v>17.428571428571427</v>
      </c>
      <c r="N2617" s="178">
        <v>1</v>
      </c>
      <c r="O2617" s="382" t="s">
        <v>5053</v>
      </c>
      <c r="P2617" s="178">
        <f t="shared" si="116"/>
        <v>1</v>
      </c>
      <c r="Q2617" s="179" t="str" cm="1">
        <f t="array" aca="1" ref="Q2617" ca="1">IF(ISNUMBER(P2617),IF(P2617=100%,"CUMPLIDA",IF(AND(ISNUMBER(L2617),ISNUMBER(INDIRECT("FECHA_"&amp;$B2617,1))), IF(L2617&lt;=INDIRECT("FECHA_"&amp;$B2617,1),"INCUMPLIDA","PROCESO"), "VERIFICAR FECHA")),"SIN VALOR AVANCE")</f>
        <v>CUMPLIDA</v>
      </c>
    </row>
    <row r="2618" spans="1:17" ht="30.75" customHeight="1">
      <c r="A2618" s="192" t="s">
        <v>938</v>
      </c>
      <c r="B2618" s="173" t="s">
        <v>3295</v>
      </c>
      <c r="C2618" s="485"/>
      <c r="D2618" s="485"/>
      <c r="E2618" s="486"/>
      <c r="F2618" s="486"/>
      <c r="G2618" s="486" t="s">
        <v>5054</v>
      </c>
      <c r="H2618" s="486" t="s">
        <v>5026</v>
      </c>
      <c r="I2618" s="382" t="s">
        <v>776</v>
      </c>
      <c r="J2618" s="181">
        <v>4</v>
      </c>
      <c r="K2618" s="176">
        <v>45809</v>
      </c>
      <c r="L2618" s="176">
        <v>47483</v>
      </c>
      <c r="M2618" s="177">
        <f t="shared" si="115"/>
        <v>239.14285714285714</v>
      </c>
      <c r="N2618" s="178">
        <v>0.16600000000000001</v>
      </c>
      <c r="O2618" s="382" t="s">
        <v>5027</v>
      </c>
      <c r="P2618" s="178">
        <f t="shared" si="116"/>
        <v>0.16600000000000001</v>
      </c>
      <c r="Q2618" s="179" t="str" cm="1">
        <f t="array" aca="1" ref="Q2618" ca="1">IF(ISNUMBER(P2618),IF(P2618=100%,"CUMPLIDA",IF(AND(ISNUMBER(L2618),ISNUMBER(INDIRECT("FECHA_"&amp;$B2618,1))), IF(L2618&lt;=INDIRECT("FECHA_"&amp;$B2618,1),"INCUMPLIDA","PROCESO"), "VERIFICAR FECHA")),"SIN VALOR AVANCE")</f>
        <v>PROCESO</v>
      </c>
    </row>
    <row r="2619" spans="1:17" ht="30.75">
      <c r="A2619" s="192" t="s">
        <v>938</v>
      </c>
      <c r="B2619" s="173" t="s">
        <v>3295</v>
      </c>
      <c r="C2619" s="485"/>
      <c r="D2619" s="485"/>
      <c r="E2619" s="486"/>
      <c r="F2619" s="486"/>
      <c r="G2619" s="486"/>
      <c r="H2619" s="486"/>
      <c r="I2619" s="382" t="s">
        <v>5028</v>
      </c>
      <c r="J2619" s="181">
        <v>1</v>
      </c>
      <c r="K2619" s="176">
        <v>45809</v>
      </c>
      <c r="L2619" s="176">
        <v>47483</v>
      </c>
      <c r="M2619" s="177">
        <f t="shared" si="115"/>
        <v>239.14285714285714</v>
      </c>
      <c r="N2619" s="178">
        <v>0.16600000000000001</v>
      </c>
      <c r="O2619" s="382" t="s">
        <v>5027</v>
      </c>
      <c r="P2619" s="178">
        <f t="shared" si="116"/>
        <v>0.16600000000000001</v>
      </c>
      <c r="Q2619" s="179" t="str" cm="1">
        <f t="array" aca="1" ref="Q2619" ca="1">IF(ISNUMBER(P2619),IF(P2619=100%,"CUMPLIDA",IF(AND(ISNUMBER(L2619),ISNUMBER(INDIRECT("FECHA_"&amp;$B2619,1))), IF(L2619&lt;=INDIRECT("FECHA_"&amp;$B2619,1),"INCUMPLIDA","PROCESO"), "VERIFICAR FECHA")),"SIN VALOR AVANCE")</f>
        <v>PROCESO</v>
      </c>
    </row>
    <row r="2620" spans="1:17" ht="30.75">
      <c r="A2620" s="192" t="s">
        <v>938</v>
      </c>
      <c r="B2620" s="173" t="s">
        <v>3295</v>
      </c>
      <c r="C2620" s="485"/>
      <c r="D2620" s="485"/>
      <c r="E2620" s="486"/>
      <c r="F2620" s="486"/>
      <c r="G2620" s="486"/>
      <c r="H2620" s="486"/>
      <c r="I2620" s="382" t="s">
        <v>5029</v>
      </c>
      <c r="J2620" s="181">
        <v>1</v>
      </c>
      <c r="K2620" s="176">
        <v>45809</v>
      </c>
      <c r="L2620" s="176">
        <v>47483</v>
      </c>
      <c r="M2620" s="177">
        <f t="shared" si="115"/>
        <v>239.14285714285714</v>
      </c>
      <c r="N2620" s="178">
        <v>0.16600000000000001</v>
      </c>
      <c r="O2620" s="382" t="s">
        <v>5027</v>
      </c>
      <c r="P2620" s="178">
        <f t="shared" si="116"/>
        <v>0.16600000000000001</v>
      </c>
      <c r="Q2620" s="179" t="str" cm="1">
        <f t="array" aca="1" ref="Q2620" ca="1">IF(ISNUMBER(P2620),IF(P2620=100%,"CUMPLIDA",IF(AND(ISNUMBER(L2620),ISNUMBER(INDIRECT("FECHA_"&amp;$B2620,1))), IF(L2620&lt;=INDIRECT("FECHA_"&amp;$B2620,1),"INCUMPLIDA","PROCESO"), "VERIFICAR FECHA")),"SIN VALOR AVANCE")</f>
        <v>PROCESO</v>
      </c>
    </row>
    <row r="2621" spans="1:17" ht="180" customHeight="1">
      <c r="A2621" s="192" t="s">
        <v>938</v>
      </c>
      <c r="B2621" s="173" t="s">
        <v>3295</v>
      </c>
      <c r="C2621" s="485" t="s">
        <v>5055</v>
      </c>
      <c r="D2621" s="485" t="s">
        <v>3329</v>
      </c>
      <c r="E2621" s="486" t="s">
        <v>5056</v>
      </c>
      <c r="F2621" s="486" t="s">
        <v>5057</v>
      </c>
      <c r="G2621" s="174" t="s">
        <v>5058</v>
      </c>
      <c r="H2621" s="382" t="s">
        <v>5059</v>
      </c>
      <c r="I2621" s="382" t="s">
        <v>5060</v>
      </c>
      <c r="J2621" s="183">
        <v>1</v>
      </c>
      <c r="K2621" s="176">
        <v>45703</v>
      </c>
      <c r="L2621" s="176">
        <v>45853</v>
      </c>
      <c r="M2621" s="177">
        <f t="shared" si="115"/>
        <v>21.428571428571427</v>
      </c>
      <c r="N2621" s="178">
        <v>1</v>
      </c>
      <c r="O2621" s="382" t="s">
        <v>2961</v>
      </c>
      <c r="P2621" s="178">
        <f t="shared" si="116"/>
        <v>1</v>
      </c>
      <c r="Q2621" s="179" t="str" cm="1">
        <f t="array" aca="1" ref="Q2621" ca="1">IF(ISNUMBER(P2621),IF(P2621=100%,"CUMPLIDA",IF(AND(ISNUMBER(L2621),ISNUMBER(INDIRECT("FECHA_"&amp;$B2621,1))), IF(L2621&lt;=INDIRECT("FECHA_"&amp;$B2621,1),"INCUMPLIDA","PROCESO"), "VERIFICAR FECHA")),"SIN VALOR AVANCE")</f>
        <v>CUMPLIDA</v>
      </c>
    </row>
    <row r="2622" spans="1:17" ht="135.75">
      <c r="A2622" s="192" t="s">
        <v>938</v>
      </c>
      <c r="B2622" s="173" t="s">
        <v>3295</v>
      </c>
      <c r="C2622" s="485"/>
      <c r="D2622" s="485"/>
      <c r="E2622" s="486"/>
      <c r="F2622" s="486"/>
      <c r="G2622" s="486" t="s">
        <v>5061</v>
      </c>
      <c r="H2622" s="382" t="s">
        <v>5062</v>
      </c>
      <c r="I2622" s="382" t="s">
        <v>5063</v>
      </c>
      <c r="J2622" s="183">
        <v>1</v>
      </c>
      <c r="K2622" s="176">
        <v>45717</v>
      </c>
      <c r="L2622" s="176">
        <v>45838</v>
      </c>
      <c r="M2622" s="177">
        <f t="shared" si="115"/>
        <v>17.285714285714285</v>
      </c>
      <c r="N2622" s="178">
        <v>1</v>
      </c>
      <c r="O2622" s="382" t="s">
        <v>5064</v>
      </c>
      <c r="P2622" s="178">
        <f t="shared" si="116"/>
        <v>1</v>
      </c>
      <c r="Q2622" s="179" t="str" cm="1">
        <f t="array" aca="1" ref="Q2622" ca="1">IF(ISNUMBER(P2622),IF(P2622=100%,"CUMPLIDA",IF(AND(ISNUMBER(L2622),ISNUMBER(INDIRECT("FECHA_"&amp;$B2622,1))), IF(L2622&lt;=INDIRECT("FECHA_"&amp;$B2622,1),"INCUMPLIDA","PROCESO"), "VERIFICAR FECHA")),"SIN VALOR AVANCE")</f>
        <v>CUMPLIDA</v>
      </c>
    </row>
    <row r="2623" spans="1:17" ht="135.75">
      <c r="A2623" s="192" t="s">
        <v>938</v>
      </c>
      <c r="B2623" s="173" t="s">
        <v>3295</v>
      </c>
      <c r="C2623" s="485"/>
      <c r="D2623" s="485"/>
      <c r="E2623" s="486"/>
      <c r="F2623" s="486"/>
      <c r="G2623" s="486"/>
      <c r="H2623" s="382" t="s">
        <v>5065</v>
      </c>
      <c r="I2623" s="382" t="s">
        <v>5066</v>
      </c>
      <c r="J2623" s="185">
        <v>1</v>
      </c>
      <c r="K2623" s="176">
        <v>45839</v>
      </c>
      <c r="L2623" s="176">
        <v>45842</v>
      </c>
      <c r="M2623" s="177">
        <f t="shared" si="115"/>
        <v>0.42857142857142855</v>
      </c>
      <c r="N2623" s="178">
        <v>1</v>
      </c>
      <c r="O2623" s="382" t="s">
        <v>5064</v>
      </c>
      <c r="P2623" s="178">
        <f t="shared" si="116"/>
        <v>1</v>
      </c>
      <c r="Q2623" s="179" t="str" cm="1">
        <f t="array" aca="1" ref="Q2623" ca="1">IF(ISNUMBER(P2623),IF(P2623=100%,"CUMPLIDA",IF(AND(ISNUMBER(L2623),ISNUMBER(INDIRECT("FECHA_"&amp;$B2623,1))), IF(L2623&lt;=INDIRECT("FECHA_"&amp;$B2623,1),"INCUMPLIDA","PROCESO"), "VERIFICAR FECHA")),"SIN VALOR AVANCE")</f>
        <v>CUMPLIDA</v>
      </c>
    </row>
    <row r="2624" spans="1:17" ht="120.75">
      <c r="A2624" s="192" t="s">
        <v>938</v>
      </c>
      <c r="B2624" s="173" t="s">
        <v>3295</v>
      </c>
      <c r="C2624" s="485"/>
      <c r="D2624" s="485"/>
      <c r="E2624" s="486"/>
      <c r="F2624" s="486"/>
      <c r="G2624" s="174" t="s">
        <v>5067</v>
      </c>
      <c r="H2624" s="382" t="s">
        <v>5068</v>
      </c>
      <c r="I2624" s="382" t="s">
        <v>5069</v>
      </c>
      <c r="J2624" s="183">
        <v>1</v>
      </c>
      <c r="K2624" s="176">
        <v>45717</v>
      </c>
      <c r="L2624" s="176">
        <v>46081</v>
      </c>
      <c r="M2624" s="177">
        <f t="shared" si="115"/>
        <v>52</v>
      </c>
      <c r="N2624" s="178">
        <v>1</v>
      </c>
      <c r="O2624" s="382" t="s">
        <v>5070</v>
      </c>
      <c r="P2624" s="178">
        <f t="shared" si="116"/>
        <v>1</v>
      </c>
      <c r="Q2624" s="179" t="str" cm="1">
        <f t="array" aca="1" ref="Q2624" ca="1">IF(ISNUMBER(P2624),IF(P2624=100%,"CUMPLIDA",IF(AND(ISNUMBER(L2624),ISNUMBER(INDIRECT("FECHA_"&amp;$B2624,1))), IF(L2624&lt;=INDIRECT("FECHA_"&amp;$B2624,1),"INCUMPLIDA","PROCESO"), "VERIFICAR FECHA")),"SIN VALOR AVANCE")</f>
        <v>CUMPLIDA</v>
      </c>
    </row>
    <row r="2625" spans="1:17" ht="135">
      <c r="A2625" s="192" t="s">
        <v>938</v>
      </c>
      <c r="B2625" s="173" t="s">
        <v>3295</v>
      </c>
      <c r="C2625" s="485"/>
      <c r="D2625" s="485"/>
      <c r="E2625" s="486"/>
      <c r="F2625" s="486"/>
      <c r="G2625" s="174" t="s">
        <v>5071</v>
      </c>
      <c r="H2625" s="382" t="s">
        <v>5072</v>
      </c>
      <c r="I2625" s="385" t="s">
        <v>5073</v>
      </c>
      <c r="J2625" s="183">
        <v>8</v>
      </c>
      <c r="K2625" s="176">
        <v>45717</v>
      </c>
      <c r="L2625" s="176">
        <v>46081</v>
      </c>
      <c r="M2625" s="177">
        <f t="shared" si="115"/>
        <v>52</v>
      </c>
      <c r="N2625" s="178">
        <v>0.75</v>
      </c>
      <c r="O2625" s="382" t="s">
        <v>5074</v>
      </c>
      <c r="P2625" s="178">
        <f t="shared" si="116"/>
        <v>0.75</v>
      </c>
      <c r="Q2625" s="179" t="str" cm="1">
        <f t="array" aca="1" ref="Q2625" ca="1">IF(ISNUMBER(P2625),IF(P2625=100%,"CUMPLIDA",IF(AND(ISNUMBER(L2625),ISNUMBER(INDIRECT("FECHA_"&amp;$B2625,1))), IF(L2625&lt;=INDIRECT("FECHA_"&amp;$B2625,1),"INCUMPLIDA","PROCESO"), "VERIFICAR FECHA")),"SIN VALOR AVANCE")</f>
        <v>PROCESO</v>
      </c>
    </row>
    <row r="2626" spans="1:17" ht="120.75">
      <c r="A2626" s="192" t="s">
        <v>938</v>
      </c>
      <c r="B2626" s="173" t="s">
        <v>3295</v>
      </c>
      <c r="C2626" s="485"/>
      <c r="D2626" s="485"/>
      <c r="E2626" s="486"/>
      <c r="F2626" s="486"/>
      <c r="G2626" s="174" t="s">
        <v>5075</v>
      </c>
      <c r="H2626" s="382" t="s">
        <v>5076</v>
      </c>
      <c r="I2626" s="385" t="s">
        <v>5073</v>
      </c>
      <c r="J2626" s="183">
        <v>8</v>
      </c>
      <c r="K2626" s="176">
        <v>45717</v>
      </c>
      <c r="L2626" s="176">
        <v>46081</v>
      </c>
      <c r="M2626" s="177">
        <f t="shared" si="115"/>
        <v>52</v>
      </c>
      <c r="N2626" s="178">
        <v>0.75</v>
      </c>
      <c r="O2626" s="382" t="s">
        <v>5074</v>
      </c>
      <c r="P2626" s="178">
        <f t="shared" si="116"/>
        <v>0.75</v>
      </c>
      <c r="Q2626" s="179" t="str" cm="1">
        <f t="array" aca="1" ref="Q2626" ca="1">IF(ISNUMBER(P2626),IF(P2626=100%,"CUMPLIDA",IF(AND(ISNUMBER(L2626),ISNUMBER(INDIRECT("FECHA_"&amp;$B2626,1))), IF(L2626&lt;=INDIRECT("FECHA_"&amp;$B2626,1),"INCUMPLIDA","PROCESO"), "VERIFICAR FECHA")),"SIN VALOR AVANCE")</f>
        <v>PROCESO</v>
      </c>
    </row>
    <row r="2627" spans="1:17" ht="150.75" customHeight="1">
      <c r="A2627" s="192" t="s">
        <v>938</v>
      </c>
      <c r="B2627" s="173" t="s">
        <v>3295</v>
      </c>
      <c r="C2627" s="485"/>
      <c r="D2627" s="485"/>
      <c r="E2627" s="486" t="s">
        <v>5077</v>
      </c>
      <c r="F2627" s="486"/>
      <c r="G2627" s="174" t="s">
        <v>5078</v>
      </c>
      <c r="H2627" s="382" t="s">
        <v>5079</v>
      </c>
      <c r="I2627" s="382" t="s">
        <v>5080</v>
      </c>
      <c r="J2627" s="183">
        <v>2</v>
      </c>
      <c r="K2627" s="176">
        <v>45717</v>
      </c>
      <c r="L2627" s="176">
        <v>46081</v>
      </c>
      <c r="M2627" s="177">
        <f t="shared" si="115"/>
        <v>52</v>
      </c>
      <c r="N2627" s="178">
        <v>0.5</v>
      </c>
      <c r="O2627" s="382" t="s">
        <v>5081</v>
      </c>
      <c r="P2627" s="178">
        <f t="shared" si="116"/>
        <v>0.5</v>
      </c>
      <c r="Q2627" s="179" t="str" cm="1">
        <f t="array" aca="1" ref="Q2627" ca="1">IF(ISNUMBER(P2627),IF(P2627=100%,"CUMPLIDA",IF(AND(ISNUMBER(L2627),ISNUMBER(INDIRECT("FECHA_"&amp;$B2627,1))), IF(L2627&lt;=INDIRECT("FECHA_"&amp;$B2627,1),"INCUMPLIDA","PROCESO"), "VERIFICAR FECHA")),"SIN VALOR AVANCE")</f>
        <v>PROCESO</v>
      </c>
    </row>
    <row r="2628" spans="1:17" ht="150.75">
      <c r="A2628" s="192" t="s">
        <v>938</v>
      </c>
      <c r="B2628" s="173" t="s">
        <v>3295</v>
      </c>
      <c r="C2628" s="485"/>
      <c r="D2628" s="485"/>
      <c r="E2628" s="486"/>
      <c r="F2628" s="486"/>
      <c r="G2628" s="174" t="s">
        <v>5082</v>
      </c>
      <c r="H2628" s="382" t="s">
        <v>5083</v>
      </c>
      <c r="I2628" s="382" t="s">
        <v>5084</v>
      </c>
      <c r="J2628" s="183">
        <v>2</v>
      </c>
      <c r="K2628" s="176">
        <v>45717</v>
      </c>
      <c r="L2628" s="176">
        <v>45960</v>
      </c>
      <c r="M2628" s="177">
        <f t="shared" ref="M2628:M2691" si="117">(L2628-K2628)/7</f>
        <v>34.714285714285715</v>
      </c>
      <c r="N2628" s="178">
        <v>1</v>
      </c>
      <c r="O2628" s="382" t="s">
        <v>5085</v>
      </c>
      <c r="P2628" s="178">
        <f t="shared" ref="P2628:P2636" si="118">IF(B2628="ITRC",N2628,N2628/J2628)</f>
        <v>1</v>
      </c>
      <c r="Q2628" s="179" t="str" cm="1">
        <f t="array" aca="1" ref="Q2628" ca="1">IF(ISNUMBER(P2628),IF(P2628=100%,"CUMPLIDA",IF(AND(ISNUMBER(L2628),ISNUMBER(INDIRECT("FECHA_"&amp;$B2628,1))), IF(L2628&lt;=INDIRECT("FECHA_"&amp;$B2628,1),"INCUMPLIDA","PROCESO"), "VERIFICAR FECHA")),"SIN VALOR AVANCE")</f>
        <v>CUMPLIDA</v>
      </c>
    </row>
    <row r="2629" spans="1:17" ht="210.75">
      <c r="A2629" s="192" t="s">
        <v>938</v>
      </c>
      <c r="B2629" s="173" t="s">
        <v>3295</v>
      </c>
      <c r="C2629" s="485"/>
      <c r="D2629" s="485"/>
      <c r="E2629" s="486"/>
      <c r="F2629" s="486"/>
      <c r="G2629" s="174" t="s">
        <v>5086</v>
      </c>
      <c r="H2629" s="382" t="s">
        <v>5087</v>
      </c>
      <c r="I2629" s="382" t="s">
        <v>5088</v>
      </c>
      <c r="J2629" s="183">
        <v>2</v>
      </c>
      <c r="K2629" s="176">
        <v>45717</v>
      </c>
      <c r="L2629" s="176">
        <v>46081</v>
      </c>
      <c r="M2629" s="177">
        <f t="shared" si="117"/>
        <v>52</v>
      </c>
      <c r="N2629" s="178">
        <v>1</v>
      </c>
      <c r="O2629" s="382" t="s">
        <v>5089</v>
      </c>
      <c r="P2629" s="178">
        <f t="shared" si="118"/>
        <v>1</v>
      </c>
      <c r="Q2629" s="179" t="str" cm="1">
        <f t="array" aca="1" ref="Q2629" ca="1">IF(ISNUMBER(P2629),IF(P2629=100%,"CUMPLIDA",IF(AND(ISNUMBER(L2629),ISNUMBER(INDIRECT("FECHA_"&amp;$B2629,1))), IF(L2629&lt;=INDIRECT("FECHA_"&amp;$B2629,1),"INCUMPLIDA","PROCESO"), "VERIFICAR FECHA")),"SIN VALOR AVANCE")</f>
        <v>CUMPLIDA</v>
      </c>
    </row>
    <row r="2630" spans="1:17" ht="120.75" customHeight="1">
      <c r="A2630" s="192" t="s">
        <v>938</v>
      </c>
      <c r="B2630" s="173" t="s">
        <v>3295</v>
      </c>
      <c r="C2630" s="485"/>
      <c r="D2630" s="485"/>
      <c r="E2630" s="486" t="s">
        <v>5090</v>
      </c>
      <c r="F2630" s="486"/>
      <c r="G2630" s="174" t="s">
        <v>5091</v>
      </c>
      <c r="H2630" s="382" t="s">
        <v>5068</v>
      </c>
      <c r="I2630" s="382" t="s">
        <v>5069</v>
      </c>
      <c r="J2630" s="183">
        <v>1</v>
      </c>
      <c r="K2630" s="176">
        <v>45717</v>
      </c>
      <c r="L2630" s="176">
        <v>46081</v>
      </c>
      <c r="M2630" s="177">
        <f t="shared" si="117"/>
        <v>52</v>
      </c>
      <c r="N2630" s="178">
        <v>1</v>
      </c>
      <c r="O2630" s="382" t="s">
        <v>5070</v>
      </c>
      <c r="P2630" s="178">
        <f t="shared" si="118"/>
        <v>1</v>
      </c>
      <c r="Q2630" s="179" t="str" cm="1">
        <f t="array" aca="1" ref="Q2630" ca="1">IF(ISNUMBER(P2630),IF(P2630=100%,"CUMPLIDA",IF(AND(ISNUMBER(L2630),ISNUMBER(INDIRECT("FECHA_"&amp;$B2630,1))), IF(L2630&lt;=INDIRECT("FECHA_"&amp;$B2630,1),"INCUMPLIDA","PROCESO"), "VERIFICAR FECHA")),"SIN VALOR AVANCE")</f>
        <v>CUMPLIDA</v>
      </c>
    </row>
    <row r="2631" spans="1:17" ht="135">
      <c r="A2631" s="192" t="s">
        <v>938</v>
      </c>
      <c r="B2631" s="173" t="s">
        <v>3295</v>
      </c>
      <c r="C2631" s="485"/>
      <c r="D2631" s="485"/>
      <c r="E2631" s="486"/>
      <c r="F2631" s="486"/>
      <c r="G2631" s="174" t="s">
        <v>5092</v>
      </c>
      <c r="H2631" s="382" t="s">
        <v>5072</v>
      </c>
      <c r="I2631" s="385" t="s">
        <v>5073</v>
      </c>
      <c r="J2631" s="183">
        <v>8</v>
      </c>
      <c r="K2631" s="176">
        <v>45717</v>
      </c>
      <c r="L2631" s="176">
        <v>46081</v>
      </c>
      <c r="M2631" s="177">
        <f t="shared" si="117"/>
        <v>52</v>
      </c>
      <c r="N2631" s="178">
        <v>0.75</v>
      </c>
      <c r="O2631" s="382" t="s">
        <v>5074</v>
      </c>
      <c r="P2631" s="178">
        <f t="shared" si="118"/>
        <v>0.75</v>
      </c>
      <c r="Q2631" s="179" t="str" cm="1">
        <f t="array" aca="1" ref="Q2631" ca="1">IF(ISNUMBER(P2631),IF(P2631=100%,"CUMPLIDA",IF(AND(ISNUMBER(L2631),ISNUMBER(INDIRECT("FECHA_"&amp;$B2631,1))), IF(L2631&lt;=INDIRECT("FECHA_"&amp;$B2631,1),"INCUMPLIDA","PROCESO"), "VERIFICAR FECHA")),"SIN VALOR AVANCE")</f>
        <v>PROCESO</v>
      </c>
    </row>
    <row r="2632" spans="1:17" ht="90.75">
      <c r="A2632" s="192" t="s">
        <v>938</v>
      </c>
      <c r="B2632" s="173" t="s">
        <v>3295</v>
      </c>
      <c r="C2632" s="485"/>
      <c r="D2632" s="485"/>
      <c r="E2632" s="486"/>
      <c r="F2632" s="486"/>
      <c r="G2632" s="174" t="s">
        <v>5093</v>
      </c>
      <c r="H2632" s="382" t="s">
        <v>5094</v>
      </c>
      <c r="I2632" s="382" t="s">
        <v>5095</v>
      </c>
      <c r="J2632" s="183">
        <v>12</v>
      </c>
      <c r="K2632" s="176">
        <v>45717</v>
      </c>
      <c r="L2632" s="176">
        <v>46081</v>
      </c>
      <c r="M2632" s="177">
        <f t="shared" si="117"/>
        <v>52</v>
      </c>
      <c r="N2632" s="178">
        <v>0.83330000000000004</v>
      </c>
      <c r="O2632" s="382" t="s">
        <v>5096</v>
      </c>
      <c r="P2632" s="178">
        <f t="shared" si="118"/>
        <v>0.83330000000000004</v>
      </c>
      <c r="Q2632" s="179" t="str" cm="1">
        <f t="array" aca="1" ref="Q2632" ca="1">IF(ISNUMBER(P2632),IF(P2632=100%,"CUMPLIDA",IF(AND(ISNUMBER(L2632),ISNUMBER(INDIRECT("FECHA_"&amp;$B2632,1))), IF(L2632&lt;=INDIRECT("FECHA_"&amp;$B2632,1),"INCUMPLIDA","PROCESO"), "VERIFICAR FECHA")),"SIN VALOR AVANCE")</f>
        <v>PROCESO</v>
      </c>
    </row>
    <row r="2633" spans="1:17" ht="120">
      <c r="A2633" s="192" t="s">
        <v>938</v>
      </c>
      <c r="B2633" s="173" t="s">
        <v>3295</v>
      </c>
      <c r="C2633" s="485"/>
      <c r="D2633" s="485"/>
      <c r="E2633" s="486"/>
      <c r="F2633" s="486"/>
      <c r="G2633" s="174" t="s">
        <v>5097</v>
      </c>
      <c r="H2633" s="382" t="s">
        <v>5098</v>
      </c>
      <c r="I2633" s="382" t="s">
        <v>2909</v>
      </c>
      <c r="J2633" s="178">
        <v>1</v>
      </c>
      <c r="K2633" s="176">
        <v>45717</v>
      </c>
      <c r="L2633" s="176">
        <v>46081</v>
      </c>
      <c r="M2633" s="177">
        <f t="shared" si="117"/>
        <v>52</v>
      </c>
      <c r="N2633" s="178">
        <v>0.83330000000000004</v>
      </c>
      <c r="O2633" s="382" t="s">
        <v>5099</v>
      </c>
      <c r="P2633" s="178">
        <f t="shared" si="118"/>
        <v>0.83330000000000004</v>
      </c>
      <c r="Q2633" s="179" t="str" cm="1">
        <f t="array" aca="1" ref="Q2633" ca="1">IF(ISNUMBER(P2633),IF(P2633=100%,"CUMPLIDA",IF(AND(ISNUMBER(L2633),ISNUMBER(INDIRECT("FECHA_"&amp;$B2633,1))), IF(L2633&lt;=INDIRECT("FECHA_"&amp;$B2633,1),"INCUMPLIDA","PROCESO"), "VERIFICAR FECHA")),"SIN VALOR AVANCE")</f>
        <v>PROCESO</v>
      </c>
    </row>
    <row r="2634" spans="1:17" ht="150.75">
      <c r="A2634" s="192" t="s">
        <v>938</v>
      </c>
      <c r="B2634" s="173" t="s">
        <v>3295</v>
      </c>
      <c r="C2634" s="485"/>
      <c r="D2634" s="485"/>
      <c r="E2634" s="486" t="s">
        <v>5100</v>
      </c>
      <c r="F2634" s="486"/>
      <c r="G2634" s="174" t="s">
        <v>5101</v>
      </c>
      <c r="H2634" s="382" t="s">
        <v>5083</v>
      </c>
      <c r="I2634" s="382" t="s">
        <v>5084</v>
      </c>
      <c r="J2634" s="183">
        <v>2</v>
      </c>
      <c r="K2634" s="176">
        <v>45717</v>
      </c>
      <c r="L2634" s="176">
        <v>45960</v>
      </c>
      <c r="M2634" s="177">
        <f t="shared" si="117"/>
        <v>34.714285714285715</v>
      </c>
      <c r="N2634" s="178">
        <v>1</v>
      </c>
      <c r="O2634" s="382" t="s">
        <v>5085</v>
      </c>
      <c r="P2634" s="178">
        <f t="shared" si="118"/>
        <v>1</v>
      </c>
      <c r="Q2634" s="179" t="str" cm="1">
        <f t="array" aca="1" ref="Q2634" ca="1">IF(ISNUMBER(P2634),IF(P2634=100%,"CUMPLIDA",IF(AND(ISNUMBER(L2634),ISNUMBER(INDIRECT("FECHA_"&amp;$B2634,1))), IF(L2634&lt;=INDIRECT("FECHA_"&amp;$B2634,1),"INCUMPLIDA","PROCESO"), "VERIFICAR FECHA")),"SIN VALOR AVANCE")</f>
        <v>CUMPLIDA</v>
      </c>
    </row>
    <row r="2635" spans="1:17" ht="270">
      <c r="A2635" s="192" t="s">
        <v>938</v>
      </c>
      <c r="B2635" s="173" t="s">
        <v>3295</v>
      </c>
      <c r="C2635" s="485"/>
      <c r="D2635" s="485"/>
      <c r="E2635" s="486"/>
      <c r="F2635" s="486"/>
      <c r="G2635" s="174" t="s">
        <v>5102</v>
      </c>
      <c r="H2635" s="382" t="s">
        <v>5087</v>
      </c>
      <c r="I2635" s="382" t="s">
        <v>5088</v>
      </c>
      <c r="J2635" s="183">
        <v>2</v>
      </c>
      <c r="K2635" s="176">
        <v>45717</v>
      </c>
      <c r="L2635" s="176">
        <v>46081</v>
      </c>
      <c r="M2635" s="177">
        <f t="shared" si="117"/>
        <v>52</v>
      </c>
      <c r="N2635" s="178">
        <v>1</v>
      </c>
      <c r="O2635" s="382" t="s">
        <v>2928</v>
      </c>
      <c r="P2635" s="178">
        <f t="shared" si="118"/>
        <v>1</v>
      </c>
      <c r="Q2635" s="179" t="str" cm="1">
        <f t="array" aca="1" ref="Q2635" ca="1">IF(ISNUMBER(P2635),IF(P2635=100%,"CUMPLIDA",IF(AND(ISNUMBER(L2635),ISNUMBER(INDIRECT("FECHA_"&amp;$B2635,1))), IF(L2635&lt;=INDIRECT("FECHA_"&amp;$B2635,1),"INCUMPLIDA","PROCESO"), "VERIFICAR FECHA")),"SIN VALOR AVANCE")</f>
        <v>CUMPLIDA</v>
      </c>
    </row>
    <row r="2636" spans="1:17" ht="90.75" customHeight="1">
      <c r="A2636" s="192" t="s">
        <v>938</v>
      </c>
      <c r="B2636" s="173" t="s">
        <v>3295</v>
      </c>
      <c r="C2636" s="485"/>
      <c r="D2636" s="485"/>
      <c r="E2636" s="486" t="s">
        <v>5103</v>
      </c>
      <c r="F2636" s="486"/>
      <c r="G2636" s="174" t="s">
        <v>5104</v>
      </c>
      <c r="H2636" s="382" t="s">
        <v>5105</v>
      </c>
      <c r="I2636" s="382" t="s">
        <v>5095</v>
      </c>
      <c r="J2636" s="183">
        <v>12</v>
      </c>
      <c r="K2636" s="176">
        <v>45717</v>
      </c>
      <c r="L2636" s="176">
        <v>46081</v>
      </c>
      <c r="M2636" s="177">
        <f t="shared" si="117"/>
        <v>52</v>
      </c>
      <c r="N2636" s="178">
        <v>0.83330000000000004</v>
      </c>
      <c r="O2636" s="382" t="s">
        <v>5106</v>
      </c>
      <c r="P2636" s="178">
        <f t="shared" si="118"/>
        <v>0.83330000000000004</v>
      </c>
      <c r="Q2636" s="179" t="str" cm="1">
        <f t="array" aca="1" ref="Q2636" ca="1">IF(ISNUMBER(P2636),IF(P2636=100%,"CUMPLIDA",IF(AND(ISNUMBER(L2636),ISNUMBER(INDIRECT("FECHA_"&amp;$B2636,1))), IF(L2636&lt;=INDIRECT("FECHA_"&amp;$B2636,1),"INCUMPLIDA","PROCESO"), "VERIFICAR FECHA")),"SIN VALOR AVANCE")</f>
        <v>PROCESO</v>
      </c>
    </row>
    <row r="2637" spans="1:17" ht="120">
      <c r="A2637" s="192" t="s">
        <v>938</v>
      </c>
      <c r="B2637" s="173" t="s">
        <v>3295</v>
      </c>
      <c r="C2637" s="485"/>
      <c r="D2637" s="485"/>
      <c r="E2637" s="486"/>
      <c r="F2637" s="486"/>
      <c r="G2637" s="174" t="s">
        <v>5107</v>
      </c>
      <c r="H2637" s="382" t="s">
        <v>5108</v>
      </c>
      <c r="I2637" s="382" t="s">
        <v>2909</v>
      </c>
      <c r="J2637" s="178">
        <v>1</v>
      </c>
      <c r="K2637" s="176">
        <v>45717</v>
      </c>
      <c r="L2637" s="176">
        <v>46081</v>
      </c>
      <c r="M2637" s="177">
        <f t="shared" si="117"/>
        <v>52</v>
      </c>
      <c r="N2637" s="178">
        <v>0.83330000000000004</v>
      </c>
      <c r="O2637" s="382" t="s">
        <v>5099</v>
      </c>
      <c r="P2637" s="178">
        <f t="shared" ref="P2637:P2697" si="119">IF(B2637="ITRC",N2637,N2637/J2637)</f>
        <v>0.83330000000000004</v>
      </c>
      <c r="Q2637" s="179" t="str" cm="1">
        <f t="array" aca="1" ref="Q2637" ca="1">IF(ISNUMBER(P2637),IF(P2637=100%,"CUMPLIDA",IF(AND(ISNUMBER(L2637),ISNUMBER(INDIRECT("FECHA_"&amp;$B2637,1))), IF(L2637&lt;=INDIRECT("FECHA_"&amp;$B2637,1),"INCUMPLIDA","PROCESO"), "VERIFICAR FECHA")),"SIN VALOR AVANCE")</f>
        <v>PROCESO</v>
      </c>
    </row>
    <row r="2638" spans="1:17" ht="150.75">
      <c r="A2638" s="192" t="s">
        <v>938</v>
      </c>
      <c r="B2638" s="173" t="s">
        <v>3295</v>
      </c>
      <c r="C2638" s="485"/>
      <c r="D2638" s="485"/>
      <c r="E2638" s="486" t="s">
        <v>5109</v>
      </c>
      <c r="F2638" s="486"/>
      <c r="G2638" s="174" t="s">
        <v>5110</v>
      </c>
      <c r="H2638" s="382" t="s">
        <v>5083</v>
      </c>
      <c r="I2638" s="382" t="s">
        <v>5084</v>
      </c>
      <c r="J2638" s="183">
        <v>2</v>
      </c>
      <c r="K2638" s="176">
        <v>45717</v>
      </c>
      <c r="L2638" s="176">
        <v>45960</v>
      </c>
      <c r="M2638" s="177">
        <f t="shared" si="117"/>
        <v>34.714285714285715</v>
      </c>
      <c r="N2638" s="178">
        <v>1</v>
      </c>
      <c r="O2638" s="382" t="s">
        <v>5111</v>
      </c>
      <c r="P2638" s="178">
        <f t="shared" si="119"/>
        <v>1</v>
      </c>
      <c r="Q2638" s="179" t="str" cm="1">
        <f t="array" aca="1" ref="Q2638" ca="1">IF(ISNUMBER(P2638),IF(P2638=100%,"CUMPLIDA",IF(AND(ISNUMBER(L2638),ISNUMBER(INDIRECT("FECHA_"&amp;$B2638,1))), IF(L2638&lt;=INDIRECT("FECHA_"&amp;$B2638,1),"INCUMPLIDA","PROCESO"), "VERIFICAR FECHA")),"SIN VALOR AVANCE")</f>
        <v>CUMPLIDA</v>
      </c>
    </row>
    <row r="2639" spans="1:17" ht="255">
      <c r="A2639" s="192" t="s">
        <v>938</v>
      </c>
      <c r="B2639" s="173" t="s">
        <v>3295</v>
      </c>
      <c r="C2639" s="485"/>
      <c r="D2639" s="485"/>
      <c r="E2639" s="486"/>
      <c r="F2639" s="486"/>
      <c r="G2639" s="174" t="s">
        <v>5112</v>
      </c>
      <c r="H2639" s="382" t="s">
        <v>5087</v>
      </c>
      <c r="I2639" s="382" t="s">
        <v>5088</v>
      </c>
      <c r="J2639" s="183">
        <v>2</v>
      </c>
      <c r="K2639" s="176">
        <v>45717</v>
      </c>
      <c r="L2639" s="176">
        <v>46081</v>
      </c>
      <c r="M2639" s="177">
        <f t="shared" si="117"/>
        <v>52</v>
      </c>
      <c r="N2639" s="178">
        <v>1</v>
      </c>
      <c r="O2639" s="382" t="s">
        <v>2928</v>
      </c>
      <c r="P2639" s="178">
        <f t="shared" si="119"/>
        <v>1</v>
      </c>
      <c r="Q2639" s="179" t="str" cm="1">
        <f t="array" aca="1" ref="Q2639" ca="1">IF(ISNUMBER(P2639),IF(P2639=100%,"CUMPLIDA",IF(AND(ISNUMBER(L2639),ISNUMBER(INDIRECT("FECHA_"&amp;$B2639,1))), IF(L2639&lt;=INDIRECT("FECHA_"&amp;$B2639,1),"INCUMPLIDA","PROCESO"), "VERIFICAR FECHA")),"SIN VALOR AVANCE")</f>
        <v>CUMPLIDA</v>
      </c>
    </row>
    <row r="2640" spans="1:17" ht="150.75">
      <c r="A2640" s="192" t="s">
        <v>938</v>
      </c>
      <c r="B2640" s="173" t="s">
        <v>3295</v>
      </c>
      <c r="C2640" s="485"/>
      <c r="D2640" s="485"/>
      <c r="E2640" s="486"/>
      <c r="F2640" s="486"/>
      <c r="G2640" s="174" t="s">
        <v>5113</v>
      </c>
      <c r="H2640" s="382" t="s">
        <v>5083</v>
      </c>
      <c r="I2640" s="382" t="s">
        <v>5084</v>
      </c>
      <c r="J2640" s="183">
        <v>2</v>
      </c>
      <c r="K2640" s="176">
        <v>45717</v>
      </c>
      <c r="L2640" s="176">
        <v>45960</v>
      </c>
      <c r="M2640" s="177">
        <f t="shared" si="117"/>
        <v>34.714285714285715</v>
      </c>
      <c r="N2640" s="178">
        <v>1</v>
      </c>
      <c r="O2640" s="382" t="s">
        <v>5085</v>
      </c>
      <c r="P2640" s="178">
        <f t="shared" si="119"/>
        <v>1</v>
      </c>
      <c r="Q2640" s="179" t="str" cm="1">
        <f t="array" aca="1" ref="Q2640" ca="1">IF(ISNUMBER(P2640),IF(P2640=100%,"CUMPLIDA",IF(AND(ISNUMBER(L2640),ISNUMBER(INDIRECT("FECHA_"&amp;$B2640,1))), IF(L2640&lt;=INDIRECT("FECHA_"&amp;$B2640,1),"INCUMPLIDA","PROCESO"), "VERIFICAR FECHA")),"SIN VALOR AVANCE")</f>
        <v>CUMPLIDA</v>
      </c>
    </row>
    <row r="2641" spans="1:17" ht="240">
      <c r="A2641" s="192" t="s">
        <v>938</v>
      </c>
      <c r="B2641" s="173" t="s">
        <v>3295</v>
      </c>
      <c r="C2641" s="485"/>
      <c r="D2641" s="485"/>
      <c r="E2641" s="486"/>
      <c r="F2641" s="486"/>
      <c r="G2641" s="174" t="s">
        <v>5114</v>
      </c>
      <c r="H2641" s="382" t="s">
        <v>5087</v>
      </c>
      <c r="I2641" s="382" t="s">
        <v>5088</v>
      </c>
      <c r="J2641" s="183">
        <v>2</v>
      </c>
      <c r="K2641" s="176">
        <v>45717</v>
      </c>
      <c r="L2641" s="176">
        <v>46081</v>
      </c>
      <c r="M2641" s="177">
        <f t="shared" si="117"/>
        <v>52</v>
      </c>
      <c r="N2641" s="178">
        <v>1</v>
      </c>
      <c r="O2641" s="382" t="s">
        <v>5115</v>
      </c>
      <c r="P2641" s="178">
        <f t="shared" si="119"/>
        <v>1</v>
      </c>
      <c r="Q2641" s="179" t="str" cm="1">
        <f t="array" aca="1" ref="Q2641" ca="1">IF(ISNUMBER(P2641),IF(P2641=100%,"CUMPLIDA",IF(AND(ISNUMBER(L2641),ISNUMBER(INDIRECT("FECHA_"&amp;$B2641,1))), IF(L2641&lt;=INDIRECT("FECHA_"&amp;$B2641,1),"INCUMPLIDA","PROCESO"), "VERIFICAR FECHA")),"SIN VALOR AVANCE")</f>
        <v>CUMPLIDA</v>
      </c>
    </row>
    <row r="2642" spans="1:17" ht="180.75">
      <c r="A2642" s="192" t="s">
        <v>938</v>
      </c>
      <c r="B2642" s="173" t="s">
        <v>3295</v>
      </c>
      <c r="C2642" s="485"/>
      <c r="D2642" s="485"/>
      <c r="E2642" s="486"/>
      <c r="F2642" s="486"/>
      <c r="G2642" s="174" t="s">
        <v>5116</v>
      </c>
      <c r="H2642" s="382" t="s">
        <v>5117</v>
      </c>
      <c r="I2642" s="382" t="s">
        <v>2258</v>
      </c>
      <c r="J2642" s="183">
        <v>1</v>
      </c>
      <c r="K2642" s="176">
        <v>45717</v>
      </c>
      <c r="L2642" s="176">
        <v>45838</v>
      </c>
      <c r="M2642" s="177">
        <f t="shared" si="117"/>
        <v>17.285714285714285</v>
      </c>
      <c r="N2642" s="178">
        <v>1</v>
      </c>
      <c r="O2642" s="382" t="s">
        <v>5118</v>
      </c>
      <c r="P2642" s="178">
        <f t="shared" si="119"/>
        <v>1</v>
      </c>
      <c r="Q2642" s="179" t="str" cm="1">
        <f t="array" aca="1" ref="Q2642" ca="1">IF(ISNUMBER(P2642),IF(P2642=100%,"CUMPLIDA",IF(AND(ISNUMBER(L2642),ISNUMBER(INDIRECT("FECHA_"&amp;$B2642,1))), IF(L2642&lt;=INDIRECT("FECHA_"&amp;$B2642,1),"INCUMPLIDA","PROCESO"), "VERIFICAR FECHA")),"SIN VALOR AVANCE")</f>
        <v>CUMPLIDA</v>
      </c>
    </row>
    <row r="2643" spans="1:17" ht="180">
      <c r="A2643" s="192" t="s">
        <v>938</v>
      </c>
      <c r="B2643" s="173" t="s">
        <v>3295</v>
      </c>
      <c r="C2643" s="485"/>
      <c r="D2643" s="485"/>
      <c r="E2643" s="486"/>
      <c r="F2643" s="486"/>
      <c r="G2643" s="174" t="s">
        <v>5119</v>
      </c>
      <c r="H2643" s="382" t="s">
        <v>5120</v>
      </c>
      <c r="I2643" s="382" t="s">
        <v>2258</v>
      </c>
      <c r="J2643" s="183">
        <v>1</v>
      </c>
      <c r="K2643" s="176">
        <v>45717</v>
      </c>
      <c r="L2643" s="176">
        <v>45838</v>
      </c>
      <c r="M2643" s="177">
        <f t="shared" si="117"/>
        <v>17.285714285714285</v>
      </c>
      <c r="N2643" s="178">
        <v>1</v>
      </c>
      <c r="O2643" s="382" t="s">
        <v>5121</v>
      </c>
      <c r="P2643" s="178">
        <f t="shared" si="119"/>
        <v>1</v>
      </c>
      <c r="Q2643" s="179" t="str" cm="1">
        <f t="array" aca="1" ref="Q2643" ca="1">IF(ISNUMBER(P2643),IF(P2643=100%,"CUMPLIDA",IF(AND(ISNUMBER(L2643),ISNUMBER(INDIRECT("FECHA_"&amp;$B2643,1))), IF(L2643&lt;=INDIRECT("FECHA_"&amp;$B2643,1),"INCUMPLIDA","PROCESO"), "VERIFICAR FECHA")),"SIN VALOR AVANCE")</f>
        <v>CUMPLIDA</v>
      </c>
    </row>
    <row r="2644" spans="1:17" ht="150.75">
      <c r="A2644" s="192" t="s">
        <v>938</v>
      </c>
      <c r="B2644" s="173" t="s">
        <v>3295</v>
      </c>
      <c r="C2644" s="485"/>
      <c r="D2644" s="485"/>
      <c r="E2644" s="486"/>
      <c r="F2644" s="486"/>
      <c r="G2644" s="174" t="s">
        <v>5122</v>
      </c>
      <c r="H2644" s="382" t="s">
        <v>5083</v>
      </c>
      <c r="I2644" s="382" t="s">
        <v>5084</v>
      </c>
      <c r="J2644" s="183">
        <v>2</v>
      </c>
      <c r="K2644" s="176">
        <v>45717</v>
      </c>
      <c r="L2644" s="176">
        <v>45960</v>
      </c>
      <c r="M2644" s="177">
        <f t="shared" si="117"/>
        <v>34.714285714285715</v>
      </c>
      <c r="N2644" s="178">
        <v>1</v>
      </c>
      <c r="O2644" s="382" t="s">
        <v>5085</v>
      </c>
      <c r="P2644" s="178">
        <f t="shared" si="119"/>
        <v>1</v>
      </c>
      <c r="Q2644" s="179" t="str" cm="1">
        <f t="array" aca="1" ref="Q2644" ca="1">IF(ISNUMBER(P2644),IF(P2644=100%,"CUMPLIDA",IF(AND(ISNUMBER(L2644),ISNUMBER(INDIRECT("FECHA_"&amp;$B2644,1))), IF(L2644&lt;=INDIRECT("FECHA_"&amp;$B2644,1),"INCUMPLIDA","PROCESO"), "VERIFICAR FECHA")),"SIN VALOR AVANCE")</f>
        <v>CUMPLIDA</v>
      </c>
    </row>
    <row r="2645" spans="1:17" ht="225.75">
      <c r="A2645" s="192" t="s">
        <v>938</v>
      </c>
      <c r="B2645" s="173" t="s">
        <v>3295</v>
      </c>
      <c r="C2645" s="485"/>
      <c r="D2645" s="485"/>
      <c r="E2645" s="486"/>
      <c r="F2645" s="486"/>
      <c r="G2645" s="174" t="s">
        <v>5123</v>
      </c>
      <c r="H2645" s="382" t="s">
        <v>5124</v>
      </c>
      <c r="I2645" s="382" t="s">
        <v>5088</v>
      </c>
      <c r="J2645" s="183">
        <v>2</v>
      </c>
      <c r="K2645" s="176">
        <v>45717</v>
      </c>
      <c r="L2645" s="176">
        <v>46081</v>
      </c>
      <c r="M2645" s="177">
        <f t="shared" si="117"/>
        <v>52</v>
      </c>
      <c r="N2645" s="178">
        <v>1</v>
      </c>
      <c r="O2645" s="382" t="s">
        <v>5125</v>
      </c>
      <c r="P2645" s="178">
        <f t="shared" si="119"/>
        <v>1</v>
      </c>
      <c r="Q2645" s="179" t="str" cm="1">
        <f t="array" aca="1" ref="Q2645" ca="1">IF(ISNUMBER(P2645),IF(P2645=100%,"CUMPLIDA",IF(AND(ISNUMBER(L2645),ISNUMBER(INDIRECT("FECHA_"&amp;$B2645,1))), IF(L2645&lt;=INDIRECT("FECHA_"&amp;$B2645,1),"INCUMPLIDA","PROCESO"), "VERIFICAR FECHA")),"SIN VALOR AVANCE")</f>
        <v>CUMPLIDA</v>
      </c>
    </row>
    <row r="2646" spans="1:17" ht="285">
      <c r="A2646" s="192" t="s">
        <v>938</v>
      </c>
      <c r="B2646" s="173" t="s">
        <v>3295</v>
      </c>
      <c r="C2646" s="485" t="s">
        <v>5126</v>
      </c>
      <c r="D2646" s="485" t="s">
        <v>5127</v>
      </c>
      <c r="E2646" s="486" t="s">
        <v>5128</v>
      </c>
      <c r="F2646" s="486" t="s">
        <v>5129</v>
      </c>
      <c r="G2646" s="174" t="s">
        <v>5130</v>
      </c>
      <c r="H2646" s="382" t="s">
        <v>5131</v>
      </c>
      <c r="I2646" s="382" t="s">
        <v>5132</v>
      </c>
      <c r="J2646" s="183">
        <v>4</v>
      </c>
      <c r="K2646" s="176">
        <v>45662</v>
      </c>
      <c r="L2646" s="176">
        <v>46142</v>
      </c>
      <c r="M2646" s="177">
        <f t="shared" si="117"/>
        <v>68.571428571428569</v>
      </c>
      <c r="N2646" s="178">
        <v>0.5</v>
      </c>
      <c r="O2646" s="382" t="s">
        <v>5133</v>
      </c>
      <c r="P2646" s="178">
        <f t="shared" si="119"/>
        <v>0.5</v>
      </c>
      <c r="Q2646" s="179" t="str" cm="1">
        <f t="array" aca="1" ref="Q2646" ca="1">IF(ISNUMBER(P2646),IF(P2646=100%,"CUMPLIDA",IF(AND(ISNUMBER(L2646),ISNUMBER(INDIRECT("FECHA_"&amp;$B2646,1))), IF(L2646&lt;=INDIRECT("FECHA_"&amp;$B2646,1),"INCUMPLIDA","PROCESO"), "VERIFICAR FECHA")),"SIN VALOR AVANCE")</f>
        <v>PROCESO</v>
      </c>
    </row>
    <row r="2647" spans="1:17" ht="30.75">
      <c r="A2647" s="192" t="s">
        <v>938</v>
      </c>
      <c r="B2647" s="173" t="s">
        <v>3295</v>
      </c>
      <c r="C2647" s="485"/>
      <c r="D2647" s="485"/>
      <c r="E2647" s="486"/>
      <c r="F2647" s="486"/>
      <c r="G2647" s="174" t="s">
        <v>5134</v>
      </c>
      <c r="H2647" s="382" t="s">
        <v>4696</v>
      </c>
      <c r="I2647" s="382" t="s">
        <v>4603</v>
      </c>
      <c r="J2647" s="183">
        <v>1</v>
      </c>
      <c r="K2647" s="176">
        <v>45231</v>
      </c>
      <c r="L2647" s="176">
        <v>45504</v>
      </c>
      <c r="M2647" s="177">
        <f t="shared" si="117"/>
        <v>39</v>
      </c>
      <c r="N2647" s="178">
        <v>1</v>
      </c>
      <c r="O2647" s="382" t="s">
        <v>4697</v>
      </c>
      <c r="P2647" s="178">
        <f t="shared" si="119"/>
        <v>1</v>
      </c>
      <c r="Q2647" s="179" t="str" cm="1">
        <f t="array" aca="1" ref="Q2647" ca="1">IF(ISNUMBER(P2647),IF(P2647=100%,"CUMPLIDA",IF(AND(ISNUMBER(L2647),ISNUMBER(INDIRECT("FECHA_"&amp;$B2647,1))), IF(L2647&lt;=INDIRECT("FECHA_"&amp;$B2647,1),"INCUMPLIDA","PROCESO"), "VERIFICAR FECHA")),"SIN VALOR AVANCE")</f>
        <v>CUMPLIDA</v>
      </c>
    </row>
    <row r="2648" spans="1:17" ht="105.75">
      <c r="A2648" s="192" t="s">
        <v>938</v>
      </c>
      <c r="B2648" s="173" t="s">
        <v>3295</v>
      </c>
      <c r="C2648" s="485"/>
      <c r="D2648" s="485"/>
      <c r="E2648" s="486"/>
      <c r="F2648" s="486"/>
      <c r="G2648" s="174" t="s">
        <v>5135</v>
      </c>
      <c r="H2648" s="382" t="s">
        <v>801</v>
      </c>
      <c r="I2648" s="382" t="s">
        <v>761</v>
      </c>
      <c r="J2648" s="183">
        <v>1</v>
      </c>
      <c r="K2648" s="176">
        <v>45323</v>
      </c>
      <c r="L2648" s="176">
        <v>45747</v>
      </c>
      <c r="M2648" s="177">
        <f t="shared" si="117"/>
        <v>60.571428571428569</v>
      </c>
      <c r="N2648" s="178">
        <v>1</v>
      </c>
      <c r="O2648" s="382" t="s">
        <v>4698</v>
      </c>
      <c r="P2648" s="178">
        <f t="shared" si="119"/>
        <v>1</v>
      </c>
      <c r="Q2648" s="179" t="str" cm="1">
        <f t="array" aca="1" ref="Q2648" ca="1">IF(ISNUMBER(P2648),IF(P2648=100%,"CUMPLIDA",IF(AND(ISNUMBER(L2648),ISNUMBER(INDIRECT("FECHA_"&amp;$B2648,1))), IF(L2648&lt;=INDIRECT("FECHA_"&amp;$B2648,1),"INCUMPLIDA","PROCESO"), "VERIFICAR FECHA")),"SIN VALOR AVANCE")</f>
        <v>CUMPLIDA</v>
      </c>
    </row>
    <row r="2649" spans="1:17" ht="30.75">
      <c r="A2649" s="192" t="s">
        <v>938</v>
      </c>
      <c r="B2649" s="173" t="s">
        <v>3295</v>
      </c>
      <c r="C2649" s="485"/>
      <c r="D2649" s="485"/>
      <c r="E2649" s="486"/>
      <c r="F2649" s="486"/>
      <c r="G2649" s="174" t="s">
        <v>5136</v>
      </c>
      <c r="H2649" s="382" t="s">
        <v>804</v>
      </c>
      <c r="I2649" s="382" t="s">
        <v>805</v>
      </c>
      <c r="J2649" s="183">
        <v>1</v>
      </c>
      <c r="K2649" s="176">
        <v>45323</v>
      </c>
      <c r="L2649" s="176">
        <v>45747</v>
      </c>
      <c r="M2649" s="177">
        <f t="shared" si="117"/>
        <v>60.571428571428569</v>
      </c>
      <c r="N2649" s="178">
        <v>1</v>
      </c>
      <c r="O2649" s="382" t="s">
        <v>4697</v>
      </c>
      <c r="P2649" s="178">
        <f t="shared" si="119"/>
        <v>1</v>
      </c>
      <c r="Q2649" s="179" t="str" cm="1">
        <f t="array" aca="1" ref="Q2649" ca="1">IF(ISNUMBER(P2649),IF(P2649=100%,"CUMPLIDA",IF(AND(ISNUMBER(L2649),ISNUMBER(INDIRECT("FECHA_"&amp;$B2649,1))), IF(L2649&lt;=INDIRECT("FECHA_"&amp;$B2649,1),"INCUMPLIDA","PROCESO"), "VERIFICAR FECHA")),"SIN VALOR AVANCE")</f>
        <v>CUMPLIDA</v>
      </c>
    </row>
    <row r="2650" spans="1:17" ht="45">
      <c r="A2650" s="192" t="s">
        <v>938</v>
      </c>
      <c r="B2650" s="173" t="s">
        <v>3295</v>
      </c>
      <c r="C2650" s="485"/>
      <c r="D2650" s="485"/>
      <c r="E2650" s="486"/>
      <c r="F2650" s="486"/>
      <c r="G2650" s="174" t="s">
        <v>5137</v>
      </c>
      <c r="H2650" s="382" t="s">
        <v>767</v>
      </c>
      <c r="I2650" s="382" t="s">
        <v>768</v>
      </c>
      <c r="J2650" s="183">
        <v>1</v>
      </c>
      <c r="K2650" s="176">
        <v>45231</v>
      </c>
      <c r="L2650" s="176">
        <v>45747</v>
      </c>
      <c r="M2650" s="177">
        <f t="shared" si="117"/>
        <v>73.714285714285708</v>
      </c>
      <c r="N2650" s="178">
        <v>1</v>
      </c>
      <c r="O2650" s="382" t="s">
        <v>4697</v>
      </c>
      <c r="P2650" s="178">
        <f t="shared" si="119"/>
        <v>1</v>
      </c>
      <c r="Q2650" s="179" t="str" cm="1">
        <f t="array" aca="1" ref="Q2650" ca="1">IF(ISNUMBER(P2650),IF(P2650=100%,"CUMPLIDA",IF(AND(ISNUMBER(L2650),ISNUMBER(INDIRECT("FECHA_"&amp;$B2650,1))), IF(L2650&lt;=INDIRECT("FECHA_"&amp;$B2650,1),"INCUMPLIDA","PROCESO"), "VERIFICAR FECHA")),"SIN VALOR AVANCE")</f>
        <v>CUMPLIDA</v>
      </c>
    </row>
    <row r="2651" spans="1:17" ht="105.75">
      <c r="A2651" s="192" t="s">
        <v>938</v>
      </c>
      <c r="B2651" s="173" t="s">
        <v>3295</v>
      </c>
      <c r="C2651" s="485"/>
      <c r="D2651" s="485"/>
      <c r="E2651" s="486"/>
      <c r="F2651" s="486"/>
      <c r="G2651" s="174" t="s">
        <v>5138</v>
      </c>
      <c r="H2651" s="382" t="s">
        <v>769</v>
      </c>
      <c r="I2651" s="382" t="s">
        <v>770</v>
      </c>
      <c r="J2651" s="183">
        <v>1</v>
      </c>
      <c r="K2651" s="176">
        <v>45323</v>
      </c>
      <c r="L2651" s="176">
        <v>45747</v>
      </c>
      <c r="M2651" s="177">
        <f t="shared" si="117"/>
        <v>60.571428571428569</v>
      </c>
      <c r="N2651" s="178">
        <v>1</v>
      </c>
      <c r="O2651" s="382" t="s">
        <v>4698</v>
      </c>
      <c r="P2651" s="178">
        <f t="shared" si="119"/>
        <v>1</v>
      </c>
      <c r="Q2651" s="179" t="str" cm="1">
        <f t="array" aca="1" ref="Q2651" ca="1">IF(ISNUMBER(P2651),IF(P2651=100%,"CUMPLIDA",IF(AND(ISNUMBER(L2651),ISNUMBER(INDIRECT("FECHA_"&amp;$B2651,1))), IF(L2651&lt;=INDIRECT("FECHA_"&amp;$B2651,1),"INCUMPLIDA","PROCESO"), "VERIFICAR FECHA")),"SIN VALOR AVANCE")</f>
        <v>CUMPLIDA</v>
      </c>
    </row>
    <row r="2652" spans="1:17" ht="30.75">
      <c r="A2652" s="192" t="s">
        <v>938</v>
      </c>
      <c r="B2652" s="173" t="s">
        <v>3295</v>
      </c>
      <c r="C2652" s="485"/>
      <c r="D2652" s="485"/>
      <c r="E2652" s="486"/>
      <c r="F2652" s="486"/>
      <c r="G2652" s="174" t="s">
        <v>5139</v>
      </c>
      <c r="H2652" s="382" t="s">
        <v>371</v>
      </c>
      <c r="I2652" s="382" t="s">
        <v>771</v>
      </c>
      <c r="J2652" s="183">
        <v>1</v>
      </c>
      <c r="K2652" s="176">
        <v>45231</v>
      </c>
      <c r="L2652" s="176">
        <v>45747</v>
      </c>
      <c r="M2652" s="177">
        <f t="shared" si="117"/>
        <v>73.714285714285708</v>
      </c>
      <c r="N2652" s="178">
        <v>1</v>
      </c>
      <c r="O2652" s="382" t="s">
        <v>4697</v>
      </c>
      <c r="P2652" s="178">
        <f t="shared" si="119"/>
        <v>1</v>
      </c>
      <c r="Q2652" s="179" t="str" cm="1">
        <f t="array" aca="1" ref="Q2652" ca="1">IF(ISNUMBER(P2652),IF(P2652=100%,"CUMPLIDA",IF(AND(ISNUMBER(L2652),ISNUMBER(INDIRECT("FECHA_"&amp;$B2652,1))), IF(L2652&lt;=INDIRECT("FECHA_"&amp;$B2652,1),"INCUMPLIDA","PROCESO"), "VERIFICAR FECHA")),"SIN VALOR AVANCE")</f>
        <v>CUMPLIDA</v>
      </c>
    </row>
    <row r="2653" spans="1:17" ht="135.75">
      <c r="A2653" s="192" t="s">
        <v>938</v>
      </c>
      <c r="B2653" s="173" t="s">
        <v>3295</v>
      </c>
      <c r="C2653" s="485"/>
      <c r="D2653" s="485"/>
      <c r="E2653" s="486"/>
      <c r="F2653" s="486"/>
      <c r="G2653" s="174" t="s">
        <v>5140</v>
      </c>
      <c r="H2653" s="382" t="s">
        <v>772</v>
      </c>
      <c r="I2653" s="382" t="s">
        <v>773</v>
      </c>
      <c r="J2653" s="183">
        <v>1</v>
      </c>
      <c r="K2653" s="176">
        <v>45231</v>
      </c>
      <c r="L2653" s="176">
        <v>45808</v>
      </c>
      <c r="M2653" s="177">
        <f t="shared" si="117"/>
        <v>82.428571428571431</v>
      </c>
      <c r="N2653" s="178">
        <v>1</v>
      </c>
      <c r="O2653" s="382" t="s">
        <v>4700</v>
      </c>
      <c r="P2653" s="178">
        <f t="shared" si="119"/>
        <v>1</v>
      </c>
      <c r="Q2653" s="179" t="str" cm="1">
        <f t="array" aca="1" ref="Q2653" ca="1">IF(ISNUMBER(P2653),IF(P2653=100%,"CUMPLIDA",IF(AND(ISNUMBER(L2653),ISNUMBER(INDIRECT("FECHA_"&amp;$B2653,1))), IF(L2653&lt;=INDIRECT("FECHA_"&amp;$B2653,1),"INCUMPLIDA","PROCESO"), "VERIFICAR FECHA")),"SIN VALOR AVANCE")</f>
        <v>CUMPLIDA</v>
      </c>
    </row>
    <row r="2654" spans="1:17" ht="30.75">
      <c r="A2654" s="192" t="s">
        <v>938</v>
      </c>
      <c r="B2654" s="173" t="s">
        <v>3295</v>
      </c>
      <c r="C2654" s="485"/>
      <c r="D2654" s="485"/>
      <c r="E2654" s="486"/>
      <c r="F2654" s="486"/>
      <c r="G2654" s="174" t="s">
        <v>5141</v>
      </c>
      <c r="H2654" s="382" t="s">
        <v>775</v>
      </c>
      <c r="I2654" s="382" t="s">
        <v>776</v>
      </c>
      <c r="J2654" s="183">
        <v>7</v>
      </c>
      <c r="K2654" s="176">
        <v>46024</v>
      </c>
      <c r="L2654" s="176">
        <v>46660</v>
      </c>
      <c r="M2654" s="177">
        <f t="shared" si="117"/>
        <v>90.857142857142861</v>
      </c>
      <c r="N2654" s="178">
        <v>0</v>
      </c>
      <c r="O2654" s="382" t="s">
        <v>4697</v>
      </c>
      <c r="P2654" s="178">
        <f t="shared" si="119"/>
        <v>0</v>
      </c>
      <c r="Q2654" s="179" t="str" cm="1">
        <f t="array" aca="1" ref="Q2654" ca="1">IF(ISNUMBER(P2654),IF(P2654=100%,"CUMPLIDA",IF(AND(ISNUMBER(L2654),ISNUMBER(INDIRECT("FECHA_"&amp;$B2654,1))), IF(L2654&lt;=INDIRECT("FECHA_"&amp;$B2654,1),"INCUMPLIDA","PROCESO"), "VERIFICAR FECHA")),"SIN VALOR AVANCE")</f>
        <v>PROCESO</v>
      </c>
    </row>
    <row r="2655" spans="1:17" ht="105.75">
      <c r="A2655" s="192" t="s">
        <v>938</v>
      </c>
      <c r="B2655" s="173" t="s">
        <v>3295</v>
      </c>
      <c r="C2655" s="485"/>
      <c r="D2655" s="485"/>
      <c r="E2655" s="486"/>
      <c r="F2655" s="486"/>
      <c r="G2655" s="174" t="s">
        <v>5142</v>
      </c>
      <c r="H2655" s="382" t="s">
        <v>779</v>
      </c>
      <c r="I2655" s="382" t="s">
        <v>780</v>
      </c>
      <c r="J2655" s="183">
        <v>1</v>
      </c>
      <c r="K2655" s="176">
        <v>46024</v>
      </c>
      <c r="L2655" s="176">
        <v>46660</v>
      </c>
      <c r="M2655" s="177">
        <f t="shared" si="117"/>
        <v>90.857142857142861</v>
      </c>
      <c r="N2655" s="178">
        <v>0</v>
      </c>
      <c r="O2655" s="382" t="s">
        <v>4698</v>
      </c>
      <c r="P2655" s="178">
        <f t="shared" si="119"/>
        <v>0</v>
      </c>
      <c r="Q2655" s="179" t="str" cm="1">
        <f t="array" aca="1" ref="Q2655" ca="1">IF(ISNUMBER(P2655),IF(P2655=100%,"CUMPLIDA",IF(AND(ISNUMBER(L2655),ISNUMBER(INDIRECT("FECHA_"&amp;$B2655,1))), IF(L2655&lt;=INDIRECT("FECHA_"&amp;$B2655,1),"INCUMPLIDA","PROCESO"), "VERIFICAR FECHA")),"SIN VALOR AVANCE")</f>
        <v>PROCESO</v>
      </c>
    </row>
    <row r="2656" spans="1:17" ht="135.75">
      <c r="A2656" s="192" t="s">
        <v>938</v>
      </c>
      <c r="B2656" s="173" t="s">
        <v>3295</v>
      </c>
      <c r="C2656" s="485"/>
      <c r="D2656" s="485"/>
      <c r="E2656" s="486"/>
      <c r="F2656" s="486"/>
      <c r="G2656" s="174" t="s">
        <v>5143</v>
      </c>
      <c r="H2656" s="382" t="s">
        <v>782</v>
      </c>
      <c r="I2656" s="382" t="s">
        <v>813</v>
      </c>
      <c r="J2656" s="183">
        <v>2</v>
      </c>
      <c r="K2656" s="176">
        <v>46024</v>
      </c>
      <c r="L2656" s="176">
        <v>46660</v>
      </c>
      <c r="M2656" s="177">
        <f t="shared" si="117"/>
        <v>90.857142857142861</v>
      </c>
      <c r="N2656" s="178">
        <v>0</v>
      </c>
      <c r="O2656" s="382" t="s">
        <v>4700</v>
      </c>
      <c r="P2656" s="178">
        <f t="shared" si="119"/>
        <v>0</v>
      </c>
      <c r="Q2656" s="179" t="str" cm="1">
        <f t="array" aca="1" ref="Q2656" ca="1">IF(ISNUMBER(P2656),IF(P2656=100%,"CUMPLIDA",IF(AND(ISNUMBER(L2656),ISNUMBER(INDIRECT("FECHA_"&amp;$B2656,1))), IF(L2656&lt;=INDIRECT("FECHA_"&amp;$B2656,1),"INCUMPLIDA","PROCESO"), "VERIFICAR FECHA")),"SIN VALOR AVANCE")</f>
        <v>PROCESO</v>
      </c>
    </row>
    <row r="2657" spans="1:17" ht="210">
      <c r="A2657" s="192" t="s">
        <v>938</v>
      </c>
      <c r="B2657" s="173" t="s">
        <v>3295</v>
      </c>
      <c r="C2657" s="485"/>
      <c r="D2657" s="485"/>
      <c r="E2657" s="486" t="s">
        <v>5144</v>
      </c>
      <c r="F2657" s="486"/>
      <c r="G2657" s="174" t="s">
        <v>5145</v>
      </c>
      <c r="H2657" s="382" t="s">
        <v>5146</v>
      </c>
      <c r="I2657" s="382" t="s">
        <v>5147</v>
      </c>
      <c r="J2657" s="183">
        <v>36</v>
      </c>
      <c r="K2657" s="176">
        <v>45662</v>
      </c>
      <c r="L2657" s="176">
        <v>46142</v>
      </c>
      <c r="M2657" s="177">
        <f t="shared" si="117"/>
        <v>68.571428571428569</v>
      </c>
      <c r="N2657" s="178">
        <v>0.67</v>
      </c>
      <c r="O2657" s="382" t="s">
        <v>5148</v>
      </c>
      <c r="P2657" s="178">
        <f t="shared" si="119"/>
        <v>0.67</v>
      </c>
      <c r="Q2657" s="179" t="str" cm="1">
        <f t="array" aca="1" ref="Q2657" ca="1">IF(ISNUMBER(P2657),IF(P2657=100%,"CUMPLIDA",IF(AND(ISNUMBER(L2657),ISNUMBER(INDIRECT("FECHA_"&amp;$B2657,1))), IF(L2657&lt;=INDIRECT("FECHA_"&amp;$B2657,1),"INCUMPLIDA","PROCESO"), "VERIFICAR FECHA")),"SIN VALOR AVANCE")</f>
        <v>PROCESO</v>
      </c>
    </row>
    <row r="2658" spans="1:17" ht="105">
      <c r="A2658" s="192" t="s">
        <v>938</v>
      </c>
      <c r="B2658" s="173" t="s">
        <v>3295</v>
      </c>
      <c r="C2658" s="485"/>
      <c r="D2658" s="485"/>
      <c r="E2658" s="486"/>
      <c r="F2658" s="486"/>
      <c r="G2658" s="174" t="s">
        <v>5149</v>
      </c>
      <c r="H2658" s="382" t="s">
        <v>5150</v>
      </c>
      <c r="I2658" s="382" t="s">
        <v>5151</v>
      </c>
      <c r="J2658" s="183">
        <v>4</v>
      </c>
      <c r="K2658" s="176">
        <v>45689</v>
      </c>
      <c r="L2658" s="176">
        <v>46053</v>
      </c>
      <c r="M2658" s="177">
        <f t="shared" si="117"/>
        <v>52</v>
      </c>
      <c r="N2658" s="178">
        <v>0.75</v>
      </c>
      <c r="O2658" s="382" t="s">
        <v>5152</v>
      </c>
      <c r="P2658" s="178">
        <f t="shared" si="119"/>
        <v>0.75</v>
      </c>
      <c r="Q2658" s="179" t="str" cm="1">
        <f t="array" aca="1" ref="Q2658" ca="1">IF(ISNUMBER(P2658),IF(P2658=100%,"CUMPLIDA",IF(AND(ISNUMBER(L2658),ISNUMBER(INDIRECT("FECHA_"&amp;$B2658,1))), IF(L2658&lt;=INDIRECT("FECHA_"&amp;$B2658,1),"INCUMPLIDA","PROCESO"), "VERIFICAR FECHA")),"SIN VALOR AVANCE")</f>
        <v>PROCESO</v>
      </c>
    </row>
    <row r="2659" spans="1:17" ht="75" customHeight="1">
      <c r="A2659" s="192" t="s">
        <v>938</v>
      </c>
      <c r="B2659" s="173" t="s">
        <v>3295</v>
      </c>
      <c r="C2659" s="485"/>
      <c r="D2659" s="485"/>
      <c r="E2659" s="486" t="s">
        <v>5153</v>
      </c>
      <c r="F2659" s="486"/>
      <c r="G2659" s="174" t="s">
        <v>5154</v>
      </c>
      <c r="H2659" s="382" t="s">
        <v>5155</v>
      </c>
      <c r="I2659" s="382" t="s">
        <v>5156</v>
      </c>
      <c r="J2659" s="183">
        <v>18</v>
      </c>
      <c r="K2659" s="176">
        <v>45662</v>
      </c>
      <c r="L2659" s="176">
        <v>46142</v>
      </c>
      <c r="M2659" s="177">
        <f t="shared" si="117"/>
        <v>68.571428571428569</v>
      </c>
      <c r="N2659" s="178">
        <v>0.67</v>
      </c>
      <c r="O2659" s="388" t="s">
        <v>5157</v>
      </c>
      <c r="P2659" s="178">
        <f t="shared" si="119"/>
        <v>0.67</v>
      </c>
      <c r="Q2659" s="179" t="str" cm="1">
        <f t="array" aca="1" ref="Q2659" ca="1">IF(ISNUMBER(P2659),IF(P2659=100%,"CUMPLIDA",IF(AND(ISNUMBER(L2659),ISNUMBER(INDIRECT("FECHA_"&amp;$B2659,1))), IF(L2659&lt;=INDIRECT("FECHA_"&amp;$B2659,1),"INCUMPLIDA","PROCESO"), "VERIFICAR FECHA")),"SIN VALOR AVANCE")</f>
        <v>PROCESO</v>
      </c>
    </row>
    <row r="2660" spans="1:17" ht="30.75">
      <c r="A2660" s="192" t="s">
        <v>938</v>
      </c>
      <c r="B2660" s="173" t="s">
        <v>3295</v>
      </c>
      <c r="C2660" s="485"/>
      <c r="D2660" s="485"/>
      <c r="E2660" s="486"/>
      <c r="F2660" s="486"/>
      <c r="G2660" s="174" t="s">
        <v>5134</v>
      </c>
      <c r="H2660" s="382" t="s">
        <v>4696</v>
      </c>
      <c r="I2660" s="382" t="s">
        <v>4603</v>
      </c>
      <c r="J2660" s="183">
        <v>1</v>
      </c>
      <c r="K2660" s="176">
        <v>45231</v>
      </c>
      <c r="L2660" s="176">
        <v>45504</v>
      </c>
      <c r="M2660" s="177">
        <f t="shared" si="117"/>
        <v>39</v>
      </c>
      <c r="N2660" s="178">
        <v>1</v>
      </c>
      <c r="O2660" s="382" t="s">
        <v>4697</v>
      </c>
      <c r="P2660" s="178">
        <f t="shared" si="119"/>
        <v>1</v>
      </c>
      <c r="Q2660" s="179" t="str" cm="1">
        <f t="array" aca="1" ref="Q2660" ca="1">IF(ISNUMBER(P2660),IF(P2660=100%,"CUMPLIDA",IF(AND(ISNUMBER(L2660),ISNUMBER(INDIRECT("FECHA_"&amp;$B2660,1))), IF(L2660&lt;=INDIRECT("FECHA_"&amp;$B2660,1),"INCUMPLIDA","PROCESO"), "VERIFICAR FECHA")),"SIN VALOR AVANCE")</f>
        <v>CUMPLIDA</v>
      </c>
    </row>
    <row r="2661" spans="1:17" ht="105.75">
      <c r="A2661" s="192" t="s">
        <v>938</v>
      </c>
      <c r="B2661" s="173" t="s">
        <v>3295</v>
      </c>
      <c r="C2661" s="485"/>
      <c r="D2661" s="485"/>
      <c r="E2661" s="486"/>
      <c r="F2661" s="486"/>
      <c r="G2661" s="174" t="s">
        <v>5135</v>
      </c>
      <c r="H2661" s="382" t="s">
        <v>801</v>
      </c>
      <c r="I2661" s="382" t="s">
        <v>761</v>
      </c>
      <c r="J2661" s="183">
        <v>1</v>
      </c>
      <c r="K2661" s="176">
        <v>45323</v>
      </c>
      <c r="L2661" s="176">
        <v>45747</v>
      </c>
      <c r="M2661" s="177">
        <f t="shared" si="117"/>
        <v>60.571428571428569</v>
      </c>
      <c r="N2661" s="178">
        <v>1</v>
      </c>
      <c r="O2661" s="382" t="s">
        <v>4698</v>
      </c>
      <c r="P2661" s="178">
        <f t="shared" si="119"/>
        <v>1</v>
      </c>
      <c r="Q2661" s="179" t="str" cm="1">
        <f t="array" aca="1" ref="Q2661" ca="1">IF(ISNUMBER(P2661),IF(P2661=100%,"CUMPLIDA",IF(AND(ISNUMBER(L2661),ISNUMBER(INDIRECT("FECHA_"&amp;$B2661,1))), IF(L2661&lt;=INDIRECT("FECHA_"&amp;$B2661,1),"INCUMPLIDA","PROCESO"), "VERIFICAR FECHA")),"SIN VALOR AVANCE")</f>
        <v>CUMPLIDA</v>
      </c>
    </row>
    <row r="2662" spans="1:17" ht="30.75">
      <c r="A2662" s="192" t="s">
        <v>938</v>
      </c>
      <c r="B2662" s="173" t="s">
        <v>3295</v>
      </c>
      <c r="C2662" s="485"/>
      <c r="D2662" s="485"/>
      <c r="E2662" s="486"/>
      <c r="F2662" s="486"/>
      <c r="G2662" s="174" t="s">
        <v>5136</v>
      </c>
      <c r="H2662" s="382" t="s">
        <v>804</v>
      </c>
      <c r="I2662" s="382" t="s">
        <v>805</v>
      </c>
      <c r="J2662" s="183">
        <v>1</v>
      </c>
      <c r="K2662" s="176">
        <v>45323</v>
      </c>
      <c r="L2662" s="176">
        <v>45747</v>
      </c>
      <c r="M2662" s="177">
        <f t="shared" si="117"/>
        <v>60.571428571428569</v>
      </c>
      <c r="N2662" s="178">
        <v>1</v>
      </c>
      <c r="O2662" s="382" t="s">
        <v>4697</v>
      </c>
      <c r="P2662" s="178">
        <f t="shared" si="119"/>
        <v>1</v>
      </c>
      <c r="Q2662" s="179" t="str" cm="1">
        <f t="array" aca="1" ref="Q2662" ca="1">IF(ISNUMBER(P2662),IF(P2662=100%,"CUMPLIDA",IF(AND(ISNUMBER(L2662),ISNUMBER(INDIRECT("FECHA_"&amp;$B2662,1))), IF(L2662&lt;=INDIRECT("FECHA_"&amp;$B2662,1),"INCUMPLIDA","PROCESO"), "VERIFICAR FECHA")),"SIN VALOR AVANCE")</f>
        <v>CUMPLIDA</v>
      </c>
    </row>
    <row r="2663" spans="1:17" ht="45">
      <c r="A2663" s="192" t="s">
        <v>938</v>
      </c>
      <c r="B2663" s="173" t="s">
        <v>3295</v>
      </c>
      <c r="C2663" s="485"/>
      <c r="D2663" s="485"/>
      <c r="E2663" s="486"/>
      <c r="F2663" s="486"/>
      <c r="G2663" s="174" t="s">
        <v>5137</v>
      </c>
      <c r="H2663" s="382" t="s">
        <v>767</v>
      </c>
      <c r="I2663" s="382" t="s">
        <v>768</v>
      </c>
      <c r="J2663" s="183">
        <v>1</v>
      </c>
      <c r="K2663" s="176">
        <v>45231</v>
      </c>
      <c r="L2663" s="176">
        <v>45747</v>
      </c>
      <c r="M2663" s="177">
        <f t="shared" si="117"/>
        <v>73.714285714285708</v>
      </c>
      <c r="N2663" s="178">
        <v>1</v>
      </c>
      <c r="O2663" s="382" t="s">
        <v>4697</v>
      </c>
      <c r="P2663" s="178">
        <f t="shared" si="119"/>
        <v>1</v>
      </c>
      <c r="Q2663" s="179" t="str" cm="1">
        <f t="array" aca="1" ref="Q2663" ca="1">IF(ISNUMBER(P2663),IF(P2663=100%,"CUMPLIDA",IF(AND(ISNUMBER(L2663),ISNUMBER(INDIRECT("FECHA_"&amp;$B2663,1))), IF(L2663&lt;=INDIRECT("FECHA_"&amp;$B2663,1),"INCUMPLIDA","PROCESO"), "VERIFICAR FECHA")),"SIN VALOR AVANCE")</f>
        <v>CUMPLIDA</v>
      </c>
    </row>
    <row r="2664" spans="1:17" ht="105.75">
      <c r="A2664" s="192" t="s">
        <v>938</v>
      </c>
      <c r="B2664" s="173" t="s">
        <v>3295</v>
      </c>
      <c r="C2664" s="485"/>
      <c r="D2664" s="485"/>
      <c r="E2664" s="486"/>
      <c r="F2664" s="486"/>
      <c r="G2664" s="174" t="s">
        <v>5138</v>
      </c>
      <c r="H2664" s="382" t="s">
        <v>769</v>
      </c>
      <c r="I2664" s="382" t="s">
        <v>770</v>
      </c>
      <c r="J2664" s="183">
        <v>1</v>
      </c>
      <c r="K2664" s="176">
        <v>45323</v>
      </c>
      <c r="L2664" s="176">
        <v>45747</v>
      </c>
      <c r="M2664" s="177">
        <f t="shared" si="117"/>
        <v>60.571428571428569</v>
      </c>
      <c r="N2664" s="178">
        <v>1</v>
      </c>
      <c r="O2664" s="382" t="s">
        <v>4698</v>
      </c>
      <c r="P2664" s="178">
        <f t="shared" si="119"/>
        <v>1</v>
      </c>
      <c r="Q2664" s="179" t="str" cm="1">
        <f t="array" aca="1" ref="Q2664" ca="1">IF(ISNUMBER(P2664),IF(P2664=100%,"CUMPLIDA",IF(AND(ISNUMBER(L2664),ISNUMBER(INDIRECT("FECHA_"&amp;$B2664,1))), IF(L2664&lt;=INDIRECT("FECHA_"&amp;$B2664,1),"INCUMPLIDA","PROCESO"), "VERIFICAR FECHA")),"SIN VALOR AVANCE")</f>
        <v>CUMPLIDA</v>
      </c>
    </row>
    <row r="2665" spans="1:17" ht="30.75">
      <c r="A2665" s="192" t="s">
        <v>938</v>
      </c>
      <c r="B2665" s="173" t="s">
        <v>3295</v>
      </c>
      <c r="C2665" s="485"/>
      <c r="D2665" s="485"/>
      <c r="E2665" s="486"/>
      <c r="F2665" s="486"/>
      <c r="G2665" s="174" t="s">
        <v>5139</v>
      </c>
      <c r="H2665" s="382" t="s">
        <v>371</v>
      </c>
      <c r="I2665" s="382" t="s">
        <v>771</v>
      </c>
      <c r="J2665" s="183">
        <v>1</v>
      </c>
      <c r="K2665" s="176">
        <v>45231</v>
      </c>
      <c r="L2665" s="176">
        <v>45747</v>
      </c>
      <c r="M2665" s="177">
        <f t="shared" si="117"/>
        <v>73.714285714285708</v>
      </c>
      <c r="N2665" s="178">
        <v>1</v>
      </c>
      <c r="O2665" s="382" t="s">
        <v>4697</v>
      </c>
      <c r="P2665" s="178">
        <f t="shared" si="119"/>
        <v>1</v>
      </c>
      <c r="Q2665" s="179" t="str" cm="1">
        <f t="array" aca="1" ref="Q2665" ca="1">IF(ISNUMBER(P2665),IF(P2665=100%,"CUMPLIDA",IF(AND(ISNUMBER(L2665),ISNUMBER(INDIRECT("FECHA_"&amp;$B2665,1))), IF(L2665&lt;=INDIRECT("FECHA_"&amp;$B2665,1),"INCUMPLIDA","PROCESO"), "VERIFICAR FECHA")),"SIN VALOR AVANCE")</f>
        <v>CUMPLIDA</v>
      </c>
    </row>
    <row r="2666" spans="1:17" ht="105.75">
      <c r="A2666" s="192" t="s">
        <v>938</v>
      </c>
      <c r="B2666" s="173" t="s">
        <v>3295</v>
      </c>
      <c r="C2666" s="485"/>
      <c r="D2666" s="485"/>
      <c r="E2666" s="486"/>
      <c r="F2666" s="486"/>
      <c r="G2666" s="174" t="s">
        <v>5140</v>
      </c>
      <c r="H2666" s="382" t="s">
        <v>772</v>
      </c>
      <c r="I2666" s="382" t="s">
        <v>773</v>
      </c>
      <c r="J2666" s="183">
        <v>1</v>
      </c>
      <c r="K2666" s="176">
        <v>45231</v>
      </c>
      <c r="L2666" s="176">
        <v>45808</v>
      </c>
      <c r="M2666" s="177">
        <f t="shared" si="117"/>
        <v>82.428571428571431</v>
      </c>
      <c r="N2666" s="178">
        <v>1</v>
      </c>
      <c r="O2666" s="382" t="s">
        <v>4698</v>
      </c>
      <c r="P2666" s="178">
        <f t="shared" si="119"/>
        <v>1</v>
      </c>
      <c r="Q2666" s="179" t="str" cm="1">
        <f t="array" aca="1" ref="Q2666" ca="1">IF(ISNUMBER(P2666),IF(P2666=100%,"CUMPLIDA",IF(AND(ISNUMBER(L2666),ISNUMBER(INDIRECT("FECHA_"&amp;$B2666,1))), IF(L2666&lt;=INDIRECT("FECHA_"&amp;$B2666,1),"INCUMPLIDA","PROCESO"), "VERIFICAR FECHA")),"SIN VALOR AVANCE")</f>
        <v>CUMPLIDA</v>
      </c>
    </row>
    <row r="2667" spans="1:17" ht="30.75">
      <c r="A2667" s="192" t="s">
        <v>938</v>
      </c>
      <c r="B2667" s="173" t="s">
        <v>3295</v>
      </c>
      <c r="C2667" s="485"/>
      <c r="D2667" s="485"/>
      <c r="E2667" s="486"/>
      <c r="F2667" s="486"/>
      <c r="G2667" s="174" t="s">
        <v>5141</v>
      </c>
      <c r="H2667" s="382" t="s">
        <v>775</v>
      </c>
      <c r="I2667" s="382" t="s">
        <v>776</v>
      </c>
      <c r="J2667" s="183">
        <v>7</v>
      </c>
      <c r="K2667" s="176">
        <v>46024</v>
      </c>
      <c r="L2667" s="176">
        <v>46660</v>
      </c>
      <c r="M2667" s="177">
        <f t="shared" si="117"/>
        <v>90.857142857142861</v>
      </c>
      <c r="N2667" s="178">
        <v>0</v>
      </c>
      <c r="O2667" s="382" t="s">
        <v>4697</v>
      </c>
      <c r="P2667" s="178">
        <f t="shared" si="119"/>
        <v>0</v>
      </c>
      <c r="Q2667" s="179" t="str" cm="1">
        <f t="array" aca="1" ref="Q2667" ca="1">IF(ISNUMBER(P2667),IF(P2667=100%,"CUMPLIDA",IF(AND(ISNUMBER(L2667),ISNUMBER(INDIRECT("FECHA_"&amp;$B2667,1))), IF(L2667&lt;=INDIRECT("FECHA_"&amp;$B2667,1),"INCUMPLIDA","PROCESO"), "VERIFICAR FECHA")),"SIN VALOR AVANCE")</f>
        <v>PROCESO</v>
      </c>
    </row>
    <row r="2668" spans="1:17" ht="105.75">
      <c r="A2668" s="192" t="s">
        <v>938</v>
      </c>
      <c r="B2668" s="173" t="s">
        <v>3295</v>
      </c>
      <c r="C2668" s="485"/>
      <c r="D2668" s="485"/>
      <c r="E2668" s="486"/>
      <c r="F2668" s="486"/>
      <c r="G2668" s="174" t="s">
        <v>5142</v>
      </c>
      <c r="H2668" s="382" t="s">
        <v>779</v>
      </c>
      <c r="I2668" s="382" t="s">
        <v>780</v>
      </c>
      <c r="J2668" s="183">
        <v>1</v>
      </c>
      <c r="K2668" s="176">
        <v>46024</v>
      </c>
      <c r="L2668" s="176">
        <v>46660</v>
      </c>
      <c r="M2668" s="177">
        <f t="shared" si="117"/>
        <v>90.857142857142861</v>
      </c>
      <c r="N2668" s="178">
        <v>0</v>
      </c>
      <c r="O2668" s="382" t="s">
        <v>4698</v>
      </c>
      <c r="P2668" s="178">
        <f t="shared" si="119"/>
        <v>0</v>
      </c>
      <c r="Q2668" s="179" t="str" cm="1">
        <f t="array" aca="1" ref="Q2668" ca="1">IF(ISNUMBER(P2668),IF(P2668=100%,"CUMPLIDA",IF(AND(ISNUMBER(L2668),ISNUMBER(INDIRECT("FECHA_"&amp;$B2668,1))), IF(L2668&lt;=INDIRECT("FECHA_"&amp;$B2668,1),"INCUMPLIDA","PROCESO"), "VERIFICAR FECHA")),"SIN VALOR AVANCE")</f>
        <v>PROCESO</v>
      </c>
    </row>
    <row r="2669" spans="1:17" ht="135">
      <c r="A2669" s="192" t="s">
        <v>938</v>
      </c>
      <c r="B2669" s="173" t="s">
        <v>3295</v>
      </c>
      <c r="C2669" s="485"/>
      <c r="D2669" s="485"/>
      <c r="E2669" s="486"/>
      <c r="F2669" s="486"/>
      <c r="G2669" s="174" t="s">
        <v>5143</v>
      </c>
      <c r="H2669" s="382" t="s">
        <v>782</v>
      </c>
      <c r="I2669" s="382" t="s">
        <v>813</v>
      </c>
      <c r="J2669" s="183">
        <v>2</v>
      </c>
      <c r="K2669" s="176">
        <v>46024</v>
      </c>
      <c r="L2669" s="176">
        <v>46660</v>
      </c>
      <c r="M2669" s="177">
        <f t="shared" si="117"/>
        <v>90.857142857142861</v>
      </c>
      <c r="N2669" s="178">
        <v>0</v>
      </c>
      <c r="O2669" s="382" t="s">
        <v>4698</v>
      </c>
      <c r="P2669" s="178">
        <f t="shared" si="119"/>
        <v>0</v>
      </c>
      <c r="Q2669" s="179" t="str" cm="1">
        <f t="array" aca="1" ref="Q2669" ca="1">IF(ISNUMBER(P2669),IF(P2669=100%,"CUMPLIDA",IF(AND(ISNUMBER(L2669),ISNUMBER(INDIRECT("FECHA_"&amp;$B2669,1))), IF(L2669&lt;=INDIRECT("FECHA_"&amp;$B2669,1),"INCUMPLIDA","PROCESO"), "VERIFICAR FECHA")),"SIN VALOR AVANCE")</f>
        <v>PROCESO</v>
      </c>
    </row>
    <row r="2670" spans="1:17" ht="180">
      <c r="A2670" s="192" t="s">
        <v>938</v>
      </c>
      <c r="B2670" s="173" t="s">
        <v>3295</v>
      </c>
      <c r="C2670" s="485" t="s">
        <v>5158</v>
      </c>
      <c r="D2670" s="485" t="s">
        <v>5159</v>
      </c>
      <c r="E2670" s="174" t="s">
        <v>5160</v>
      </c>
      <c r="F2670" s="486" t="s">
        <v>5161</v>
      </c>
      <c r="G2670" s="174" t="s">
        <v>5162</v>
      </c>
      <c r="H2670" s="382" t="s">
        <v>5163</v>
      </c>
      <c r="I2670" s="382" t="s">
        <v>5164</v>
      </c>
      <c r="J2670" s="183">
        <v>1</v>
      </c>
      <c r="K2670" s="176">
        <v>45901</v>
      </c>
      <c r="L2670" s="176">
        <v>46022</v>
      </c>
      <c r="M2670" s="177">
        <f t="shared" si="117"/>
        <v>17.285714285714285</v>
      </c>
      <c r="N2670" s="178">
        <v>1</v>
      </c>
      <c r="O2670" s="389" t="s">
        <v>5165</v>
      </c>
      <c r="P2670" s="178">
        <f t="shared" si="119"/>
        <v>1</v>
      </c>
      <c r="Q2670" s="179" t="str" cm="1">
        <f t="array" aca="1" ref="Q2670" ca="1">IF(ISNUMBER(P2670),IF(P2670=100%,"CUMPLIDA",IF(AND(ISNUMBER(L2670),ISNUMBER(INDIRECT("FECHA_"&amp;$B2670,1))), IF(L2670&lt;=INDIRECT("FECHA_"&amp;$B2670,1),"INCUMPLIDA","PROCESO"), "VERIFICAR FECHA")),"SIN VALOR AVANCE")</f>
        <v>CUMPLIDA</v>
      </c>
    </row>
    <row r="2671" spans="1:17" ht="120">
      <c r="A2671" s="192" t="s">
        <v>938</v>
      </c>
      <c r="B2671" s="173" t="s">
        <v>3295</v>
      </c>
      <c r="C2671" s="485"/>
      <c r="D2671" s="485"/>
      <c r="E2671" s="486" t="s">
        <v>5166</v>
      </c>
      <c r="F2671" s="486"/>
      <c r="G2671" s="174" t="s">
        <v>5167</v>
      </c>
      <c r="H2671" s="382" t="s">
        <v>5168</v>
      </c>
      <c r="I2671" s="382" t="s">
        <v>5169</v>
      </c>
      <c r="J2671" s="183">
        <v>1</v>
      </c>
      <c r="K2671" s="176">
        <v>45901</v>
      </c>
      <c r="L2671" s="176">
        <v>46081</v>
      </c>
      <c r="M2671" s="177">
        <f t="shared" si="117"/>
        <v>25.714285714285715</v>
      </c>
      <c r="N2671" s="178">
        <v>1</v>
      </c>
      <c r="O2671" s="389" t="s">
        <v>5170</v>
      </c>
      <c r="P2671" s="178">
        <f t="shared" si="119"/>
        <v>1</v>
      </c>
      <c r="Q2671" s="179" t="str" cm="1">
        <f t="array" aca="1" ref="Q2671" ca="1">IF(ISNUMBER(P2671),IF(P2671=100%,"CUMPLIDA",IF(AND(ISNUMBER(L2671),ISNUMBER(INDIRECT("FECHA_"&amp;$B2671,1))), IF(L2671&lt;=INDIRECT("FECHA_"&amp;$B2671,1),"INCUMPLIDA","PROCESO"), "VERIFICAR FECHA")),"SIN VALOR AVANCE")</f>
        <v>CUMPLIDA</v>
      </c>
    </row>
    <row r="2672" spans="1:17" ht="150">
      <c r="A2672" s="192" t="s">
        <v>938</v>
      </c>
      <c r="B2672" s="173" t="s">
        <v>3295</v>
      </c>
      <c r="C2672" s="485"/>
      <c r="D2672" s="485"/>
      <c r="E2672" s="486"/>
      <c r="F2672" s="486"/>
      <c r="G2672" s="174" t="s">
        <v>5171</v>
      </c>
      <c r="H2672" s="382" t="s">
        <v>5172</v>
      </c>
      <c r="I2672" s="382" t="s">
        <v>5173</v>
      </c>
      <c r="J2672" s="183">
        <v>1</v>
      </c>
      <c r="K2672" s="176">
        <v>45901</v>
      </c>
      <c r="L2672" s="176">
        <v>46387</v>
      </c>
      <c r="M2672" s="177">
        <f t="shared" si="117"/>
        <v>69.428571428571431</v>
      </c>
      <c r="N2672" s="178">
        <v>0.5</v>
      </c>
      <c r="O2672" s="389" t="s">
        <v>5170</v>
      </c>
      <c r="P2672" s="178">
        <f t="shared" si="119"/>
        <v>0.5</v>
      </c>
      <c r="Q2672" s="179" t="str" cm="1">
        <f t="array" aca="1" ref="Q2672" ca="1">IF(ISNUMBER(P2672),IF(P2672=100%,"CUMPLIDA",IF(AND(ISNUMBER(L2672),ISNUMBER(INDIRECT("FECHA_"&amp;$B2672,1))), IF(L2672&lt;=INDIRECT("FECHA_"&amp;$B2672,1),"INCUMPLIDA","PROCESO"), "VERIFICAR FECHA")),"SIN VALOR AVANCE")</f>
        <v>PROCESO</v>
      </c>
    </row>
    <row r="2673" spans="1:17" ht="409.5">
      <c r="A2673" s="192" t="s">
        <v>938</v>
      </c>
      <c r="B2673" s="173" t="s">
        <v>3295</v>
      </c>
      <c r="C2673" s="485"/>
      <c r="D2673" s="485"/>
      <c r="E2673" s="174" t="s">
        <v>5174</v>
      </c>
      <c r="F2673" s="486"/>
      <c r="G2673" s="174" t="s">
        <v>5175</v>
      </c>
      <c r="H2673" s="382" t="s">
        <v>5176</v>
      </c>
      <c r="I2673" s="382" t="s">
        <v>5177</v>
      </c>
      <c r="J2673" s="183">
        <v>3</v>
      </c>
      <c r="K2673" s="176">
        <v>45901</v>
      </c>
      <c r="L2673" s="176">
        <v>46387</v>
      </c>
      <c r="M2673" s="177">
        <f t="shared" si="117"/>
        <v>69.428571428571431</v>
      </c>
      <c r="N2673" s="178">
        <v>0.5</v>
      </c>
      <c r="O2673" s="389" t="s">
        <v>5170</v>
      </c>
      <c r="P2673" s="178">
        <f t="shared" si="119"/>
        <v>0.5</v>
      </c>
      <c r="Q2673" s="179" t="str" cm="1">
        <f t="array" aca="1" ref="Q2673" ca="1">IF(ISNUMBER(P2673),IF(P2673=100%,"CUMPLIDA",IF(AND(ISNUMBER(L2673),ISNUMBER(INDIRECT("FECHA_"&amp;$B2673,1))), IF(L2673&lt;=INDIRECT("FECHA_"&amp;$B2673,1),"INCUMPLIDA","PROCESO"), "VERIFICAR FECHA")),"SIN VALOR AVANCE")</f>
        <v>PROCESO</v>
      </c>
    </row>
    <row r="2674" spans="1:17" ht="105.75">
      <c r="A2674" s="192" t="s">
        <v>938</v>
      </c>
      <c r="B2674" s="173" t="s">
        <v>3295</v>
      </c>
      <c r="C2674" s="485"/>
      <c r="D2674" s="485"/>
      <c r="E2674" s="174" t="s">
        <v>5178</v>
      </c>
      <c r="F2674" s="486"/>
      <c r="G2674" s="174" t="s">
        <v>5179</v>
      </c>
      <c r="H2674" s="382" t="s">
        <v>5180</v>
      </c>
      <c r="I2674" s="382" t="s">
        <v>5181</v>
      </c>
      <c r="J2674" s="183">
        <v>4</v>
      </c>
      <c r="K2674" s="176">
        <v>45931</v>
      </c>
      <c r="L2674" s="176">
        <v>46295</v>
      </c>
      <c r="M2674" s="177">
        <f t="shared" si="117"/>
        <v>52</v>
      </c>
      <c r="N2674" s="178">
        <v>0.25</v>
      </c>
      <c r="O2674" s="389" t="s">
        <v>5182</v>
      </c>
      <c r="P2674" s="178">
        <f t="shared" si="119"/>
        <v>0.25</v>
      </c>
      <c r="Q2674" s="179" t="str" cm="1">
        <f t="array" aca="1" ref="Q2674" ca="1">IF(ISNUMBER(P2674),IF(P2674=100%,"CUMPLIDA",IF(AND(ISNUMBER(L2674),ISNUMBER(INDIRECT("FECHA_"&amp;$B2674,1))), IF(L2674&lt;=INDIRECT("FECHA_"&amp;$B2674,1),"INCUMPLIDA","PROCESO"), "VERIFICAR FECHA")),"SIN VALOR AVANCE")</f>
        <v>PROCESO</v>
      </c>
    </row>
    <row r="2675" spans="1:17" ht="150">
      <c r="A2675" s="192" t="s">
        <v>938</v>
      </c>
      <c r="B2675" s="173" t="s">
        <v>3295</v>
      </c>
      <c r="C2675" s="485"/>
      <c r="D2675" s="485"/>
      <c r="E2675" s="174" t="s">
        <v>5183</v>
      </c>
      <c r="F2675" s="486"/>
      <c r="G2675" s="174" t="s">
        <v>5184</v>
      </c>
      <c r="H2675" s="382" t="s">
        <v>5185</v>
      </c>
      <c r="I2675" s="382" t="s">
        <v>5186</v>
      </c>
      <c r="J2675" s="183">
        <v>6</v>
      </c>
      <c r="K2675" s="176">
        <v>45901</v>
      </c>
      <c r="L2675" s="176">
        <v>46265</v>
      </c>
      <c r="M2675" s="177">
        <f t="shared" si="117"/>
        <v>52</v>
      </c>
      <c r="N2675" s="178">
        <v>0.16</v>
      </c>
      <c r="O2675" s="389" t="s">
        <v>1500</v>
      </c>
      <c r="P2675" s="178">
        <f t="shared" si="119"/>
        <v>0.16</v>
      </c>
      <c r="Q2675" s="179" t="str" cm="1">
        <f t="array" aca="1" ref="Q2675" ca="1">IF(ISNUMBER(P2675),IF(P2675=100%,"CUMPLIDA",IF(AND(ISNUMBER(L2675),ISNUMBER(INDIRECT("FECHA_"&amp;$B2675,1))), IF(L2675&lt;=INDIRECT("FECHA_"&amp;$B2675,1),"INCUMPLIDA","PROCESO"), "VERIFICAR FECHA")),"SIN VALOR AVANCE")</f>
        <v>PROCESO</v>
      </c>
    </row>
    <row r="2676" spans="1:17" ht="120">
      <c r="A2676" s="192" t="s">
        <v>938</v>
      </c>
      <c r="B2676" s="173" t="s">
        <v>3295</v>
      </c>
      <c r="C2676" s="485"/>
      <c r="D2676" s="485"/>
      <c r="E2676" s="486" t="s">
        <v>5187</v>
      </c>
      <c r="F2676" s="486"/>
      <c r="G2676" s="486" t="s">
        <v>5188</v>
      </c>
      <c r="H2676" s="382" t="s">
        <v>5189</v>
      </c>
      <c r="I2676" s="382" t="s">
        <v>5190</v>
      </c>
      <c r="J2676" s="183">
        <v>1</v>
      </c>
      <c r="K2676" s="176">
        <v>45901</v>
      </c>
      <c r="L2676" s="176">
        <v>46387</v>
      </c>
      <c r="M2676" s="177">
        <f t="shared" si="117"/>
        <v>69.428571428571431</v>
      </c>
      <c r="N2676" s="178">
        <v>0.1</v>
      </c>
      <c r="O2676" s="382" t="s">
        <v>5191</v>
      </c>
      <c r="P2676" s="178">
        <f t="shared" si="119"/>
        <v>0.1</v>
      </c>
      <c r="Q2676" s="179" t="str" cm="1">
        <f t="array" aca="1" ref="Q2676" ca="1">IF(ISNUMBER(P2676),IF(P2676=100%,"CUMPLIDA",IF(AND(ISNUMBER(L2676),ISNUMBER(INDIRECT("FECHA_"&amp;$B2676,1))), IF(L2676&lt;=INDIRECT("FECHA_"&amp;$B2676,1),"INCUMPLIDA","PROCESO"), "VERIFICAR FECHA")),"SIN VALOR AVANCE")</f>
        <v>PROCESO</v>
      </c>
    </row>
    <row r="2677" spans="1:17" ht="45.75">
      <c r="A2677" s="192" t="s">
        <v>938</v>
      </c>
      <c r="B2677" s="173" t="s">
        <v>3295</v>
      </c>
      <c r="C2677" s="485"/>
      <c r="D2677" s="485"/>
      <c r="E2677" s="486"/>
      <c r="F2677" s="486"/>
      <c r="G2677" s="486"/>
      <c r="H2677" s="382" t="s">
        <v>5192</v>
      </c>
      <c r="I2677" s="382" t="s">
        <v>5193</v>
      </c>
      <c r="J2677" s="183">
        <v>1</v>
      </c>
      <c r="K2677" s="176">
        <v>45901</v>
      </c>
      <c r="L2677" s="176">
        <v>46356</v>
      </c>
      <c r="M2677" s="177">
        <f t="shared" si="117"/>
        <v>65</v>
      </c>
      <c r="N2677" s="178">
        <v>0.1</v>
      </c>
      <c r="O2677" s="382" t="s">
        <v>5170</v>
      </c>
      <c r="P2677" s="178">
        <f t="shared" si="119"/>
        <v>0.1</v>
      </c>
      <c r="Q2677" s="179" t="str" cm="1">
        <f t="array" aca="1" ref="Q2677" ca="1">IF(ISNUMBER(P2677),IF(P2677=100%,"CUMPLIDA",IF(AND(ISNUMBER(L2677),ISNUMBER(INDIRECT("FECHA_"&amp;$B2677,1))), IF(L2677&lt;=INDIRECT("FECHA_"&amp;$B2677,1),"INCUMPLIDA","PROCESO"), "VERIFICAR FECHA")),"SIN VALOR AVANCE")</f>
        <v>PROCESO</v>
      </c>
    </row>
    <row r="2678" spans="1:17" ht="105">
      <c r="A2678" s="192" t="s">
        <v>938</v>
      </c>
      <c r="B2678" s="173" t="s">
        <v>3295</v>
      </c>
      <c r="C2678" s="485"/>
      <c r="D2678" s="485"/>
      <c r="E2678" s="486" t="s">
        <v>5194</v>
      </c>
      <c r="F2678" s="486"/>
      <c r="G2678" s="174" t="s">
        <v>5195</v>
      </c>
      <c r="H2678" s="382" t="s">
        <v>5196</v>
      </c>
      <c r="I2678" s="382" t="s">
        <v>5197</v>
      </c>
      <c r="J2678" s="183">
        <v>1</v>
      </c>
      <c r="K2678" s="176">
        <v>45901</v>
      </c>
      <c r="L2678" s="176">
        <v>45930</v>
      </c>
      <c r="M2678" s="177">
        <f t="shared" si="117"/>
        <v>4.1428571428571432</v>
      </c>
      <c r="N2678" s="178">
        <v>1</v>
      </c>
      <c r="O2678" s="389" t="s">
        <v>1500</v>
      </c>
      <c r="P2678" s="178">
        <f t="shared" si="119"/>
        <v>1</v>
      </c>
      <c r="Q2678" s="179" t="str" cm="1">
        <f t="array" aca="1" ref="Q2678" ca="1">IF(ISNUMBER(P2678),IF(P2678=100%,"CUMPLIDA",IF(AND(ISNUMBER(L2678),ISNUMBER(INDIRECT("FECHA_"&amp;$B2678,1))), IF(L2678&lt;=INDIRECT("FECHA_"&amp;$B2678,1),"INCUMPLIDA","PROCESO"), "VERIFICAR FECHA")),"SIN VALOR AVANCE")</f>
        <v>CUMPLIDA</v>
      </c>
    </row>
    <row r="2679" spans="1:17" ht="120">
      <c r="A2679" s="192" t="s">
        <v>938</v>
      </c>
      <c r="B2679" s="173" t="s">
        <v>3295</v>
      </c>
      <c r="C2679" s="485"/>
      <c r="D2679" s="485"/>
      <c r="E2679" s="486"/>
      <c r="F2679" s="486"/>
      <c r="G2679" s="174" t="s">
        <v>5198</v>
      </c>
      <c r="H2679" s="382" t="s">
        <v>5199</v>
      </c>
      <c r="I2679" s="382" t="s">
        <v>5200</v>
      </c>
      <c r="J2679" s="183">
        <v>1</v>
      </c>
      <c r="K2679" s="176">
        <v>45931</v>
      </c>
      <c r="L2679" s="176">
        <v>46053</v>
      </c>
      <c r="M2679" s="177">
        <f t="shared" si="117"/>
        <v>17.428571428571427</v>
      </c>
      <c r="N2679" s="178">
        <v>0</v>
      </c>
      <c r="O2679" s="382" t="s">
        <v>5191</v>
      </c>
      <c r="P2679" s="178">
        <f t="shared" si="119"/>
        <v>0</v>
      </c>
      <c r="Q2679" s="179" t="str" cm="1">
        <f t="array" aca="1" ref="Q2679" ca="1">IF(ISNUMBER(P2679),IF(P2679=100%,"CUMPLIDA",IF(AND(ISNUMBER(L2679),ISNUMBER(INDIRECT("FECHA_"&amp;$B2679,1))), IF(L2679&lt;=INDIRECT("FECHA_"&amp;$B2679,1),"INCUMPLIDA","PROCESO"), "VERIFICAR FECHA")),"SIN VALOR AVANCE")</f>
        <v>PROCESO</v>
      </c>
    </row>
    <row r="2680" spans="1:17" ht="90">
      <c r="A2680" s="192" t="s">
        <v>938</v>
      </c>
      <c r="B2680" s="173" t="s">
        <v>3295</v>
      </c>
      <c r="C2680" s="485"/>
      <c r="D2680" s="485"/>
      <c r="E2680" s="486"/>
      <c r="F2680" s="486"/>
      <c r="G2680" s="174" t="s">
        <v>5201</v>
      </c>
      <c r="H2680" s="382" t="s">
        <v>5202</v>
      </c>
      <c r="I2680" s="382" t="s">
        <v>5203</v>
      </c>
      <c r="J2680" s="183">
        <v>2</v>
      </c>
      <c r="K2680" s="176">
        <v>45991</v>
      </c>
      <c r="L2680" s="176">
        <v>46080</v>
      </c>
      <c r="M2680" s="177">
        <f t="shared" si="117"/>
        <v>12.714285714285714</v>
      </c>
      <c r="N2680" s="178">
        <v>0.66</v>
      </c>
      <c r="O2680" s="389" t="s">
        <v>1500</v>
      </c>
      <c r="P2680" s="178">
        <f t="shared" si="119"/>
        <v>0.66</v>
      </c>
      <c r="Q2680" s="179" t="str" cm="1">
        <f t="array" aca="1" ref="Q2680" ca="1">IF(ISNUMBER(P2680),IF(P2680=100%,"CUMPLIDA",IF(AND(ISNUMBER(L2680),ISNUMBER(INDIRECT("FECHA_"&amp;$B2680,1))), IF(L2680&lt;=INDIRECT("FECHA_"&amp;$B2680,1),"INCUMPLIDA","PROCESO"), "VERIFICAR FECHA")),"SIN VALOR AVANCE")</f>
        <v>PROCESO</v>
      </c>
    </row>
    <row r="2681" spans="1:17" ht="150">
      <c r="A2681" s="192" t="s">
        <v>938</v>
      </c>
      <c r="B2681" s="173" t="s">
        <v>3295</v>
      </c>
      <c r="C2681" s="485"/>
      <c r="D2681" s="485"/>
      <c r="E2681" s="174" t="s">
        <v>5204</v>
      </c>
      <c r="F2681" s="486"/>
      <c r="G2681" s="174" t="s">
        <v>5205</v>
      </c>
      <c r="H2681" s="382" t="s">
        <v>5206</v>
      </c>
      <c r="I2681" s="382" t="s">
        <v>5207</v>
      </c>
      <c r="J2681" s="183">
        <v>4</v>
      </c>
      <c r="K2681" s="176">
        <v>45901</v>
      </c>
      <c r="L2681" s="176">
        <v>46295</v>
      </c>
      <c r="M2681" s="177">
        <f t="shared" si="117"/>
        <v>56.285714285714285</v>
      </c>
      <c r="N2681" s="178">
        <v>0.25</v>
      </c>
      <c r="O2681" s="382" t="s">
        <v>5170</v>
      </c>
      <c r="P2681" s="178">
        <f t="shared" si="119"/>
        <v>0.25</v>
      </c>
      <c r="Q2681" s="179" t="str" cm="1">
        <f t="array" aca="1" ref="Q2681" ca="1">IF(ISNUMBER(P2681),IF(P2681=100%,"CUMPLIDA",IF(AND(ISNUMBER(L2681),ISNUMBER(INDIRECT("FECHA_"&amp;$B2681,1))), IF(L2681&lt;=INDIRECT("FECHA_"&amp;$B2681,1),"INCUMPLIDA","PROCESO"), "VERIFICAR FECHA")),"SIN VALOR AVANCE")</f>
        <v>PROCESO</v>
      </c>
    </row>
    <row r="2682" spans="1:17" ht="240">
      <c r="A2682" s="192" t="s">
        <v>938</v>
      </c>
      <c r="B2682" s="173" t="s">
        <v>3295</v>
      </c>
      <c r="C2682" s="485" t="s">
        <v>5208</v>
      </c>
      <c r="D2682" s="485" t="s">
        <v>5209</v>
      </c>
      <c r="E2682" s="486" t="s">
        <v>5210</v>
      </c>
      <c r="F2682" s="486" t="s">
        <v>5211</v>
      </c>
      <c r="G2682" s="174" t="s">
        <v>5212</v>
      </c>
      <c r="H2682" s="382" t="s">
        <v>5213</v>
      </c>
      <c r="I2682" s="382" t="s">
        <v>5214</v>
      </c>
      <c r="J2682" s="183">
        <v>1</v>
      </c>
      <c r="K2682" s="176">
        <v>46032</v>
      </c>
      <c r="L2682" s="176">
        <v>46172</v>
      </c>
      <c r="M2682" s="177">
        <f t="shared" si="117"/>
        <v>20</v>
      </c>
      <c r="N2682" s="178">
        <v>0</v>
      </c>
      <c r="O2682" s="382" t="s">
        <v>5215</v>
      </c>
      <c r="P2682" s="178">
        <f t="shared" si="119"/>
        <v>0</v>
      </c>
      <c r="Q2682" s="179" t="str" cm="1">
        <f t="array" aca="1" ref="Q2682" ca="1">IF(ISNUMBER(P2682),IF(P2682=100%,"CUMPLIDA",IF(AND(ISNUMBER(L2682),ISNUMBER(INDIRECT("FECHA_"&amp;$B2682,1))), IF(L2682&lt;=INDIRECT("FECHA_"&amp;$B2682,1),"INCUMPLIDA","PROCESO"), "VERIFICAR FECHA")),"SIN VALOR AVANCE")</f>
        <v>PROCESO</v>
      </c>
    </row>
    <row r="2683" spans="1:17" ht="225">
      <c r="A2683" s="192" t="s">
        <v>938</v>
      </c>
      <c r="B2683" s="173" t="s">
        <v>3295</v>
      </c>
      <c r="C2683" s="485"/>
      <c r="D2683" s="485"/>
      <c r="E2683" s="486"/>
      <c r="F2683" s="486"/>
      <c r="G2683" s="174" t="s">
        <v>5216</v>
      </c>
      <c r="H2683" s="382" t="s">
        <v>5217</v>
      </c>
      <c r="I2683" s="382" t="s">
        <v>5218</v>
      </c>
      <c r="J2683" s="183">
        <v>12</v>
      </c>
      <c r="K2683" s="176">
        <v>46055</v>
      </c>
      <c r="L2683" s="176">
        <v>46446</v>
      </c>
      <c r="M2683" s="177">
        <f t="shared" si="117"/>
        <v>55.857142857142854</v>
      </c>
      <c r="N2683" s="178">
        <v>0</v>
      </c>
      <c r="O2683" s="382" t="s">
        <v>5219</v>
      </c>
      <c r="P2683" s="178">
        <f t="shared" si="119"/>
        <v>0</v>
      </c>
      <c r="Q2683" s="179" t="str" cm="1">
        <f t="array" aca="1" ref="Q2683" ca="1">IF(ISNUMBER(P2683),IF(P2683=100%,"CUMPLIDA",IF(AND(ISNUMBER(L2683),ISNUMBER(INDIRECT("FECHA_"&amp;$B2683,1))), IF(L2683&lt;=INDIRECT("FECHA_"&amp;$B2683,1),"INCUMPLIDA","PROCESO"), "VERIFICAR FECHA")),"SIN VALOR AVANCE")</f>
        <v>PROCESO</v>
      </c>
    </row>
    <row r="2684" spans="1:17" ht="90.75">
      <c r="A2684" s="192" t="s">
        <v>938</v>
      </c>
      <c r="B2684" s="173" t="s">
        <v>3295</v>
      </c>
      <c r="C2684" s="485"/>
      <c r="D2684" s="485"/>
      <c r="E2684" s="486"/>
      <c r="F2684" s="486"/>
      <c r="G2684" s="174" t="s">
        <v>5220</v>
      </c>
      <c r="H2684" s="382" t="s">
        <v>5221</v>
      </c>
      <c r="I2684" s="382" t="s">
        <v>5222</v>
      </c>
      <c r="J2684" s="183">
        <v>48</v>
      </c>
      <c r="K2684" s="176">
        <v>46055</v>
      </c>
      <c r="L2684" s="176">
        <v>46433</v>
      </c>
      <c r="M2684" s="177">
        <f t="shared" si="117"/>
        <v>54</v>
      </c>
      <c r="N2684" s="178">
        <v>0</v>
      </c>
      <c r="O2684" s="382" t="s">
        <v>5219</v>
      </c>
      <c r="P2684" s="178">
        <f t="shared" si="119"/>
        <v>0</v>
      </c>
      <c r="Q2684" s="179" t="str" cm="1">
        <f t="array" aca="1" ref="Q2684" ca="1">IF(ISNUMBER(P2684),IF(P2684=100%,"CUMPLIDA",IF(AND(ISNUMBER(L2684),ISNUMBER(INDIRECT("FECHA_"&amp;$B2684,1))), IF(L2684&lt;=INDIRECT("FECHA_"&amp;$B2684,1),"INCUMPLIDA","PROCESO"), "VERIFICAR FECHA")),"SIN VALOR AVANCE")</f>
        <v>PROCESO</v>
      </c>
    </row>
    <row r="2685" spans="1:17" ht="225">
      <c r="A2685" s="192" t="s">
        <v>938</v>
      </c>
      <c r="B2685" s="173" t="s">
        <v>3295</v>
      </c>
      <c r="C2685" s="485"/>
      <c r="D2685" s="485"/>
      <c r="E2685" s="486" t="s">
        <v>5223</v>
      </c>
      <c r="F2685" s="486"/>
      <c r="G2685" s="174" t="s">
        <v>5224</v>
      </c>
      <c r="H2685" s="382" t="s">
        <v>5217</v>
      </c>
      <c r="I2685" s="382" t="s">
        <v>5218</v>
      </c>
      <c r="J2685" s="183">
        <v>12</v>
      </c>
      <c r="K2685" s="176">
        <v>46055</v>
      </c>
      <c r="L2685" s="176">
        <v>46433</v>
      </c>
      <c r="M2685" s="177">
        <f t="shared" si="117"/>
        <v>54</v>
      </c>
      <c r="N2685" s="178">
        <v>0</v>
      </c>
      <c r="O2685" s="382" t="s">
        <v>5225</v>
      </c>
      <c r="P2685" s="178">
        <f t="shared" si="119"/>
        <v>0</v>
      </c>
      <c r="Q2685" s="179" t="str" cm="1">
        <f t="array" aca="1" ref="Q2685" ca="1">IF(ISNUMBER(P2685),IF(P2685=100%,"CUMPLIDA",IF(AND(ISNUMBER(L2685),ISNUMBER(INDIRECT("FECHA_"&amp;$B2685,1))), IF(L2685&lt;=INDIRECT("FECHA_"&amp;$B2685,1),"INCUMPLIDA","PROCESO"), "VERIFICAR FECHA")),"SIN VALOR AVANCE")</f>
        <v>PROCESO</v>
      </c>
    </row>
    <row r="2686" spans="1:17" ht="225">
      <c r="A2686" s="192" t="s">
        <v>938</v>
      </c>
      <c r="B2686" s="173" t="s">
        <v>3295</v>
      </c>
      <c r="C2686" s="485"/>
      <c r="D2686" s="485"/>
      <c r="E2686" s="486"/>
      <c r="F2686" s="486"/>
      <c r="G2686" s="174" t="s">
        <v>5226</v>
      </c>
      <c r="H2686" s="382" t="s">
        <v>5217</v>
      </c>
      <c r="I2686" s="382" t="s">
        <v>5218</v>
      </c>
      <c r="J2686" s="183">
        <v>12</v>
      </c>
      <c r="K2686" s="176">
        <v>46054</v>
      </c>
      <c r="L2686" s="176">
        <v>46433</v>
      </c>
      <c r="M2686" s="177">
        <f t="shared" si="117"/>
        <v>54.142857142857146</v>
      </c>
      <c r="N2686" s="178">
        <v>0</v>
      </c>
      <c r="O2686" s="382" t="s">
        <v>5225</v>
      </c>
      <c r="P2686" s="178">
        <f t="shared" si="119"/>
        <v>0</v>
      </c>
      <c r="Q2686" s="179" t="str" cm="1">
        <f t="array" aca="1" ref="Q2686" ca="1">IF(ISNUMBER(P2686),IF(P2686=100%,"CUMPLIDA",IF(AND(ISNUMBER(L2686),ISNUMBER(INDIRECT("FECHA_"&amp;$B2686,1))), IF(L2686&lt;=INDIRECT("FECHA_"&amp;$B2686,1),"INCUMPLIDA","PROCESO"), "VERIFICAR FECHA")),"SIN VALOR AVANCE")</f>
        <v>PROCESO</v>
      </c>
    </row>
    <row r="2687" spans="1:17" ht="165">
      <c r="A2687" s="192" t="s">
        <v>938</v>
      </c>
      <c r="B2687" s="173" t="s">
        <v>3295</v>
      </c>
      <c r="C2687" s="485"/>
      <c r="D2687" s="485"/>
      <c r="E2687" s="174" t="s">
        <v>5227</v>
      </c>
      <c r="F2687" s="486"/>
      <c r="G2687" s="174" t="s">
        <v>5228</v>
      </c>
      <c r="H2687" s="382" t="s">
        <v>5229</v>
      </c>
      <c r="I2687" s="382" t="s">
        <v>5230</v>
      </c>
      <c r="J2687" s="183">
        <v>48</v>
      </c>
      <c r="K2687" s="176">
        <v>46032</v>
      </c>
      <c r="L2687" s="176">
        <v>46417</v>
      </c>
      <c r="M2687" s="177">
        <f t="shared" si="117"/>
        <v>55</v>
      </c>
      <c r="N2687" s="178">
        <v>0</v>
      </c>
      <c r="O2687" s="382" t="s">
        <v>5219</v>
      </c>
      <c r="P2687" s="178">
        <f t="shared" si="119"/>
        <v>0</v>
      </c>
      <c r="Q2687" s="179" t="str" cm="1">
        <f t="array" aca="1" ref="Q2687" ca="1">IF(ISNUMBER(P2687),IF(P2687=100%,"CUMPLIDA",IF(AND(ISNUMBER(L2687),ISNUMBER(INDIRECT("FECHA_"&amp;$B2687,1))), IF(L2687&lt;=INDIRECT("FECHA_"&amp;$B2687,1),"INCUMPLIDA","PROCESO"), "VERIFICAR FECHA")),"SIN VALOR AVANCE")</f>
        <v>PROCESO</v>
      </c>
    </row>
    <row r="2688" spans="1:17" ht="195">
      <c r="A2688" s="192" t="s">
        <v>938</v>
      </c>
      <c r="B2688" s="173" t="s">
        <v>3295</v>
      </c>
      <c r="C2688" s="485"/>
      <c r="D2688" s="485"/>
      <c r="E2688" s="486" t="s">
        <v>5231</v>
      </c>
      <c r="F2688" s="486"/>
      <c r="G2688" s="174" t="s">
        <v>5232</v>
      </c>
      <c r="H2688" s="382" t="s">
        <v>5233</v>
      </c>
      <c r="I2688" s="382" t="s">
        <v>5230</v>
      </c>
      <c r="J2688" s="183">
        <v>48</v>
      </c>
      <c r="K2688" s="176">
        <v>46032</v>
      </c>
      <c r="L2688" s="176">
        <v>46417</v>
      </c>
      <c r="M2688" s="177">
        <f t="shared" si="117"/>
        <v>55</v>
      </c>
      <c r="N2688" s="178">
        <v>0</v>
      </c>
      <c r="O2688" s="382" t="s">
        <v>5219</v>
      </c>
      <c r="P2688" s="178">
        <f t="shared" si="119"/>
        <v>0</v>
      </c>
      <c r="Q2688" s="179" t="str" cm="1">
        <f t="array" aca="1" ref="Q2688" ca="1">IF(ISNUMBER(P2688),IF(P2688=100%,"CUMPLIDA",IF(AND(ISNUMBER(L2688),ISNUMBER(INDIRECT("FECHA_"&amp;$B2688,1))), IF(L2688&lt;=INDIRECT("FECHA_"&amp;$B2688,1),"INCUMPLIDA","PROCESO"), "VERIFICAR FECHA")),"SIN VALOR AVANCE")</f>
        <v>PROCESO</v>
      </c>
    </row>
    <row r="2689" spans="1:17" ht="210">
      <c r="A2689" s="192" t="s">
        <v>938</v>
      </c>
      <c r="B2689" s="173" t="s">
        <v>3295</v>
      </c>
      <c r="C2689" s="485"/>
      <c r="D2689" s="485"/>
      <c r="E2689" s="486"/>
      <c r="F2689" s="486"/>
      <c r="G2689" s="174" t="s">
        <v>5234</v>
      </c>
      <c r="H2689" s="382" t="s">
        <v>5235</v>
      </c>
      <c r="I2689" s="382" t="s">
        <v>5236</v>
      </c>
      <c r="J2689" s="183">
        <v>12</v>
      </c>
      <c r="K2689" s="176">
        <v>46032</v>
      </c>
      <c r="L2689" s="176">
        <v>46417</v>
      </c>
      <c r="M2689" s="177">
        <f t="shared" si="117"/>
        <v>55</v>
      </c>
      <c r="N2689" s="178">
        <v>0</v>
      </c>
      <c r="O2689" s="382" t="s">
        <v>5237</v>
      </c>
      <c r="P2689" s="178">
        <f t="shared" si="119"/>
        <v>0</v>
      </c>
      <c r="Q2689" s="179" t="str" cm="1">
        <f t="array" aca="1" ref="Q2689" ca="1">IF(ISNUMBER(P2689),IF(P2689=100%,"CUMPLIDA",IF(AND(ISNUMBER(L2689),ISNUMBER(INDIRECT("FECHA_"&amp;$B2689,1))), IF(L2689&lt;=INDIRECT("FECHA_"&amp;$B2689,1),"INCUMPLIDA","PROCESO"), "VERIFICAR FECHA")),"SIN VALOR AVANCE")</f>
        <v>PROCESO</v>
      </c>
    </row>
    <row r="2690" spans="1:17" ht="345">
      <c r="A2690" s="192" t="s">
        <v>938</v>
      </c>
      <c r="B2690" s="173" t="s">
        <v>3295</v>
      </c>
      <c r="C2690" s="485"/>
      <c r="D2690" s="485"/>
      <c r="E2690" s="486"/>
      <c r="F2690" s="486"/>
      <c r="G2690" s="174" t="s">
        <v>5238</v>
      </c>
      <c r="H2690" s="382" t="s">
        <v>5239</v>
      </c>
      <c r="I2690" s="382" t="s">
        <v>5240</v>
      </c>
      <c r="J2690" s="183">
        <v>1</v>
      </c>
      <c r="K2690" s="176">
        <v>46037</v>
      </c>
      <c r="L2690" s="176">
        <v>46172</v>
      </c>
      <c r="M2690" s="177">
        <f t="shared" si="117"/>
        <v>19.285714285714285</v>
      </c>
      <c r="N2690" s="178">
        <v>0</v>
      </c>
      <c r="O2690" s="382" t="s">
        <v>5241</v>
      </c>
      <c r="P2690" s="178">
        <f t="shared" si="119"/>
        <v>0</v>
      </c>
      <c r="Q2690" s="179" t="str" cm="1">
        <f t="array" aca="1" ref="Q2690" ca="1">IF(ISNUMBER(P2690),IF(P2690=100%,"CUMPLIDA",IF(AND(ISNUMBER(L2690),ISNUMBER(INDIRECT("FECHA_"&amp;$B2690,1))), IF(L2690&lt;=INDIRECT("FECHA_"&amp;$B2690,1),"INCUMPLIDA","PROCESO"), "VERIFICAR FECHA")),"SIN VALOR AVANCE")</f>
        <v>PROCESO</v>
      </c>
    </row>
    <row r="2691" spans="1:17" ht="105.75">
      <c r="A2691" s="192" t="s">
        <v>938</v>
      </c>
      <c r="B2691" s="173" t="s">
        <v>3295</v>
      </c>
      <c r="C2691" s="485"/>
      <c r="D2691" s="485"/>
      <c r="E2691" s="486"/>
      <c r="F2691" s="486"/>
      <c r="G2691" s="174" t="s">
        <v>5242</v>
      </c>
      <c r="H2691" s="382" t="s">
        <v>5243</v>
      </c>
      <c r="I2691" s="382" t="s">
        <v>5244</v>
      </c>
      <c r="J2691" s="183">
        <v>12</v>
      </c>
      <c r="K2691" s="176">
        <v>46032</v>
      </c>
      <c r="L2691" s="176">
        <v>46417</v>
      </c>
      <c r="M2691" s="177">
        <f t="shared" si="117"/>
        <v>55</v>
      </c>
      <c r="N2691" s="178">
        <v>0</v>
      </c>
      <c r="O2691" s="382" t="s">
        <v>5245</v>
      </c>
      <c r="P2691" s="178">
        <f t="shared" si="119"/>
        <v>0</v>
      </c>
      <c r="Q2691" s="179" t="str" cm="1">
        <f t="array" aca="1" ref="Q2691" ca="1">IF(ISNUMBER(P2691),IF(P2691=100%,"CUMPLIDA",IF(AND(ISNUMBER(L2691),ISNUMBER(INDIRECT("FECHA_"&amp;$B2691,1))), IF(L2691&lt;=INDIRECT("FECHA_"&amp;$B2691,1),"INCUMPLIDA","PROCESO"), "VERIFICAR FECHA")),"SIN VALOR AVANCE")</f>
        <v>PROCESO</v>
      </c>
    </row>
    <row r="2692" spans="1:17" ht="210">
      <c r="A2692" s="192" t="s">
        <v>938</v>
      </c>
      <c r="B2692" s="173" t="s">
        <v>3295</v>
      </c>
      <c r="C2692" s="485"/>
      <c r="D2692" s="485"/>
      <c r="E2692" s="486" t="s">
        <v>5246</v>
      </c>
      <c r="F2692" s="486"/>
      <c r="G2692" s="174" t="s">
        <v>5247</v>
      </c>
      <c r="H2692" s="382" t="s">
        <v>5235</v>
      </c>
      <c r="I2692" s="382" t="s">
        <v>5236</v>
      </c>
      <c r="J2692" s="183">
        <v>12</v>
      </c>
      <c r="K2692" s="176">
        <v>46032</v>
      </c>
      <c r="L2692" s="176">
        <v>46417</v>
      </c>
      <c r="M2692" s="177">
        <f t="shared" ref="M2692:M2697" si="120">(L2692-K2692)/7</f>
        <v>55</v>
      </c>
      <c r="N2692" s="178">
        <v>0</v>
      </c>
      <c r="O2692" s="382" t="s">
        <v>5248</v>
      </c>
      <c r="P2692" s="178">
        <f t="shared" si="119"/>
        <v>0</v>
      </c>
      <c r="Q2692" s="179" t="str" cm="1">
        <f t="array" aca="1" ref="Q2692" ca="1">IF(ISNUMBER(P2692),IF(P2692=100%,"CUMPLIDA",IF(AND(ISNUMBER(L2692),ISNUMBER(INDIRECT("FECHA_"&amp;$B2692,1))), IF(L2692&lt;=INDIRECT("FECHA_"&amp;$B2692,1),"INCUMPLIDA","PROCESO"), "VERIFICAR FECHA")),"SIN VALOR AVANCE")</f>
        <v>PROCESO</v>
      </c>
    </row>
    <row r="2693" spans="1:17" ht="345">
      <c r="A2693" s="192" t="s">
        <v>938</v>
      </c>
      <c r="B2693" s="173" t="s">
        <v>3295</v>
      </c>
      <c r="C2693" s="485"/>
      <c r="D2693" s="485"/>
      <c r="E2693" s="486"/>
      <c r="F2693" s="486"/>
      <c r="G2693" s="174" t="s">
        <v>5249</v>
      </c>
      <c r="H2693" s="382" t="s">
        <v>5239</v>
      </c>
      <c r="I2693" s="382" t="s">
        <v>5240</v>
      </c>
      <c r="J2693" s="183">
        <v>1</v>
      </c>
      <c r="K2693" s="176">
        <v>46037</v>
      </c>
      <c r="L2693" s="176">
        <v>46172</v>
      </c>
      <c r="M2693" s="177">
        <f t="shared" si="120"/>
        <v>19.285714285714285</v>
      </c>
      <c r="N2693" s="178">
        <v>0</v>
      </c>
      <c r="O2693" s="382" t="s">
        <v>5241</v>
      </c>
      <c r="P2693" s="178">
        <f t="shared" si="119"/>
        <v>0</v>
      </c>
      <c r="Q2693" s="179" t="str" cm="1">
        <f t="array" aca="1" ref="Q2693" ca="1">IF(ISNUMBER(P2693),IF(P2693=100%,"CUMPLIDA",IF(AND(ISNUMBER(L2693),ISNUMBER(INDIRECT("FECHA_"&amp;$B2693,1))), IF(L2693&lt;=INDIRECT("FECHA_"&amp;$B2693,1),"INCUMPLIDA","PROCESO"), "VERIFICAR FECHA")),"SIN VALOR AVANCE")</f>
        <v>PROCESO</v>
      </c>
    </row>
    <row r="2694" spans="1:17" ht="90.75">
      <c r="A2694" s="192" t="s">
        <v>938</v>
      </c>
      <c r="B2694" s="173" t="s">
        <v>3295</v>
      </c>
      <c r="C2694" s="485"/>
      <c r="D2694" s="485"/>
      <c r="E2694" s="486"/>
      <c r="F2694" s="486"/>
      <c r="G2694" s="174" t="s">
        <v>5250</v>
      </c>
      <c r="H2694" s="382" t="s">
        <v>5251</v>
      </c>
      <c r="I2694" s="382" t="s">
        <v>5252</v>
      </c>
      <c r="J2694" s="183">
        <v>12</v>
      </c>
      <c r="K2694" s="176">
        <v>46032</v>
      </c>
      <c r="L2694" s="176">
        <v>46417</v>
      </c>
      <c r="M2694" s="177">
        <f t="shared" si="120"/>
        <v>55</v>
      </c>
      <c r="N2694" s="178">
        <v>0</v>
      </c>
      <c r="O2694" s="382" t="s">
        <v>5248</v>
      </c>
      <c r="P2694" s="178">
        <f t="shared" si="119"/>
        <v>0</v>
      </c>
      <c r="Q2694" s="179" t="str" cm="1">
        <f t="array" aca="1" ref="Q2694" ca="1">IF(ISNUMBER(P2694),IF(P2694=100%,"CUMPLIDA",IF(AND(ISNUMBER(L2694),ISNUMBER(INDIRECT("FECHA_"&amp;$B2694,1))), IF(L2694&lt;=INDIRECT("FECHA_"&amp;$B2694,1),"INCUMPLIDA","PROCESO"), "VERIFICAR FECHA")),"SIN VALOR AVANCE")</f>
        <v>PROCESO</v>
      </c>
    </row>
    <row r="2695" spans="1:17" ht="120">
      <c r="A2695" s="192" t="s">
        <v>938</v>
      </c>
      <c r="B2695" s="173" t="s">
        <v>3295</v>
      </c>
      <c r="C2695" s="485"/>
      <c r="D2695" s="485"/>
      <c r="E2695" s="486" t="s">
        <v>5253</v>
      </c>
      <c r="F2695" s="486"/>
      <c r="G2695" s="174" t="s">
        <v>5254</v>
      </c>
      <c r="H2695" s="382" t="s">
        <v>5255</v>
      </c>
      <c r="I2695" s="382" t="s">
        <v>5256</v>
      </c>
      <c r="J2695" s="183">
        <v>1</v>
      </c>
      <c r="K2695" s="176">
        <v>46032</v>
      </c>
      <c r="L2695" s="176">
        <v>46172</v>
      </c>
      <c r="M2695" s="177">
        <f t="shared" si="120"/>
        <v>20</v>
      </c>
      <c r="N2695" s="178">
        <v>0</v>
      </c>
      <c r="O2695" s="382" t="s">
        <v>5215</v>
      </c>
      <c r="P2695" s="178">
        <f t="shared" si="119"/>
        <v>0</v>
      </c>
      <c r="Q2695" s="179" t="str" cm="1">
        <f t="array" aca="1" ref="Q2695" ca="1">IF(ISNUMBER(P2695),IF(P2695=100%,"CUMPLIDA",IF(AND(ISNUMBER(L2695),ISNUMBER(INDIRECT("FECHA_"&amp;$B2695,1))), IF(L2695&lt;=INDIRECT("FECHA_"&amp;$B2695,1),"INCUMPLIDA","PROCESO"), "VERIFICAR FECHA")),"SIN VALOR AVANCE")</f>
        <v>PROCESO</v>
      </c>
    </row>
    <row r="2696" spans="1:17" ht="150">
      <c r="A2696" s="192" t="s">
        <v>938</v>
      </c>
      <c r="B2696" s="173" t="s">
        <v>3295</v>
      </c>
      <c r="C2696" s="485"/>
      <c r="D2696" s="485"/>
      <c r="E2696" s="486"/>
      <c r="F2696" s="486"/>
      <c r="G2696" s="174" t="s">
        <v>5257</v>
      </c>
      <c r="H2696" s="382" t="s">
        <v>5258</v>
      </c>
      <c r="I2696" s="382" t="s">
        <v>5259</v>
      </c>
      <c r="J2696" s="183">
        <v>12</v>
      </c>
      <c r="K2696" s="176">
        <v>46032</v>
      </c>
      <c r="L2696" s="176">
        <v>46417</v>
      </c>
      <c r="M2696" s="177">
        <f t="shared" si="120"/>
        <v>55</v>
      </c>
      <c r="N2696" s="178">
        <v>0</v>
      </c>
      <c r="O2696" s="382" t="s">
        <v>5219</v>
      </c>
      <c r="P2696" s="178">
        <f t="shared" si="119"/>
        <v>0</v>
      </c>
      <c r="Q2696" s="179" t="str" cm="1">
        <f t="array" aca="1" ref="Q2696" ca="1">IF(ISNUMBER(P2696),IF(P2696=100%,"CUMPLIDA",IF(AND(ISNUMBER(L2696),ISNUMBER(INDIRECT("FECHA_"&amp;$B2696,1))), IF(L2696&lt;=INDIRECT("FECHA_"&amp;$B2696,1),"INCUMPLIDA","PROCESO"), "VERIFICAR FECHA")),"SIN VALOR AVANCE")</f>
        <v>PROCESO</v>
      </c>
    </row>
    <row r="2697" spans="1:17" ht="195">
      <c r="A2697" s="192" t="s">
        <v>938</v>
      </c>
      <c r="B2697" s="173" t="s">
        <v>3295</v>
      </c>
      <c r="C2697" s="485"/>
      <c r="D2697" s="485"/>
      <c r="E2697" s="174" t="s">
        <v>5260</v>
      </c>
      <c r="F2697" s="486"/>
      <c r="G2697" s="174" t="s">
        <v>5261</v>
      </c>
      <c r="H2697" s="382" t="s">
        <v>5233</v>
      </c>
      <c r="I2697" s="382" t="s">
        <v>5230</v>
      </c>
      <c r="J2697" s="183">
        <v>48</v>
      </c>
      <c r="K2697" s="176">
        <v>46032</v>
      </c>
      <c r="L2697" s="176">
        <v>46417</v>
      </c>
      <c r="M2697" s="177">
        <f t="shared" si="120"/>
        <v>55</v>
      </c>
      <c r="N2697" s="178">
        <v>0</v>
      </c>
      <c r="O2697" s="382" t="s">
        <v>5219</v>
      </c>
      <c r="P2697" s="178">
        <f t="shared" si="119"/>
        <v>0</v>
      </c>
      <c r="Q2697" s="179" t="str" cm="1">
        <f t="array" aca="1" ref="Q2697" ca="1">IF(ISNUMBER(P2697),IF(P2697=100%,"CUMPLIDA",IF(AND(ISNUMBER(L2697),ISNUMBER(INDIRECT("FECHA_"&amp;$B2697,1))), IF(L2697&lt;=INDIRECT("FECHA_"&amp;$B2697,1),"INCUMPLIDA","PROCESO"), "VERIFICAR FECHA")),"SIN VALOR AVANCE")</f>
        <v>PROCESO</v>
      </c>
    </row>
    <row r="2698" spans="1:17" ht="120" customHeight="1">
      <c r="A2698" s="192" t="s">
        <v>432</v>
      </c>
      <c r="B2698" s="173" t="s">
        <v>3295</v>
      </c>
      <c r="C2698" s="485" t="s">
        <v>5262</v>
      </c>
      <c r="D2698" s="485" t="s">
        <v>3329</v>
      </c>
      <c r="E2698" s="486" t="s">
        <v>5263</v>
      </c>
      <c r="F2698" s="486" t="s">
        <v>5264</v>
      </c>
      <c r="G2698" s="174" t="s">
        <v>5265</v>
      </c>
      <c r="H2698" s="382" t="s">
        <v>5266</v>
      </c>
      <c r="I2698" s="382" t="s">
        <v>5267</v>
      </c>
      <c r="J2698" s="181">
        <v>4</v>
      </c>
      <c r="K2698" s="176">
        <v>44805</v>
      </c>
      <c r="L2698" s="176">
        <v>45168</v>
      </c>
      <c r="M2698" s="177">
        <f t="shared" ref="M2698:M2729" si="121">(L2698-K2698)/7</f>
        <v>51.857142857142854</v>
      </c>
      <c r="N2698" s="178">
        <v>1</v>
      </c>
      <c r="O2698" s="382" t="s">
        <v>5268</v>
      </c>
      <c r="P2698" s="178">
        <f t="shared" ref="P2698:P2705" si="122">IF(B2698="ITRC",N2698,N2698/J2698)</f>
        <v>1</v>
      </c>
      <c r="Q2698" s="179" t="str" cm="1">
        <f t="array" aca="1" ref="Q2698" ca="1">IF(ISNUMBER(P2698),IF(P2698=100%,"CUMPLIDA",IF(AND(ISNUMBER(L2698),ISNUMBER(INDIRECT("FECHA_"&amp;$B2698,1))), IF(L2698&lt;=INDIRECT("FECHA_"&amp;$B2698,1),"INCUMPLIDA","PROCESO"), "VERIFICAR FECHA")),"SIN VALOR AVANCE")</f>
        <v>CUMPLIDA</v>
      </c>
    </row>
    <row r="2699" spans="1:17" ht="45.75">
      <c r="A2699" s="192" t="s">
        <v>432</v>
      </c>
      <c r="B2699" s="173" t="s">
        <v>3295</v>
      </c>
      <c r="C2699" s="485"/>
      <c r="D2699" s="485"/>
      <c r="E2699" s="486"/>
      <c r="F2699" s="486"/>
      <c r="G2699" s="486" t="s">
        <v>5269</v>
      </c>
      <c r="H2699" s="382" t="s">
        <v>5270</v>
      </c>
      <c r="I2699" s="382" t="s">
        <v>5271</v>
      </c>
      <c r="J2699" s="181">
        <v>1</v>
      </c>
      <c r="K2699" s="176">
        <v>44805</v>
      </c>
      <c r="L2699" s="176">
        <v>44926</v>
      </c>
      <c r="M2699" s="177">
        <f t="shared" si="121"/>
        <v>17.285714285714285</v>
      </c>
      <c r="N2699" s="178">
        <v>1</v>
      </c>
      <c r="O2699" s="382" t="s">
        <v>5272</v>
      </c>
      <c r="P2699" s="178">
        <f t="shared" si="122"/>
        <v>1</v>
      </c>
      <c r="Q2699" s="179" t="str" cm="1">
        <f t="array" aca="1" ref="Q2699" ca="1">IF(ISNUMBER(P2699),IF(P2699=100%,"CUMPLIDA",IF(AND(ISNUMBER(L2699),ISNUMBER(INDIRECT("FECHA_"&amp;$B2699,1))), IF(L2699&lt;=INDIRECT("FECHA_"&amp;$B2699,1),"INCUMPLIDA","PROCESO"), "VERIFICAR FECHA")),"SIN VALOR AVANCE")</f>
        <v>CUMPLIDA</v>
      </c>
    </row>
    <row r="2700" spans="1:17" ht="60.75">
      <c r="A2700" s="192" t="s">
        <v>432</v>
      </c>
      <c r="B2700" s="173" t="s">
        <v>3295</v>
      </c>
      <c r="C2700" s="485"/>
      <c r="D2700" s="485"/>
      <c r="E2700" s="486"/>
      <c r="F2700" s="486"/>
      <c r="G2700" s="486"/>
      <c r="H2700" s="382" t="s">
        <v>5273</v>
      </c>
      <c r="I2700" s="382" t="s">
        <v>5271</v>
      </c>
      <c r="J2700" s="181">
        <v>1</v>
      </c>
      <c r="K2700" s="176">
        <v>44805</v>
      </c>
      <c r="L2700" s="176">
        <v>44926</v>
      </c>
      <c r="M2700" s="177">
        <f t="shared" si="121"/>
        <v>17.285714285714285</v>
      </c>
      <c r="N2700" s="178">
        <v>1</v>
      </c>
      <c r="O2700" s="382" t="s">
        <v>5268</v>
      </c>
      <c r="P2700" s="178">
        <f t="shared" si="122"/>
        <v>1</v>
      </c>
      <c r="Q2700" s="179" t="str" cm="1">
        <f t="array" aca="1" ref="Q2700" ca="1">IF(ISNUMBER(P2700),IF(P2700=100%,"CUMPLIDA",IF(AND(ISNUMBER(L2700),ISNUMBER(INDIRECT("FECHA_"&amp;$B2700,1))), IF(L2700&lt;=INDIRECT("FECHA_"&amp;$B2700,1),"INCUMPLIDA","PROCESO"), "VERIFICAR FECHA")),"SIN VALOR AVANCE")</f>
        <v>CUMPLIDA</v>
      </c>
    </row>
    <row r="2701" spans="1:17" ht="60">
      <c r="A2701" s="192" t="s">
        <v>432</v>
      </c>
      <c r="B2701" s="173" t="s">
        <v>3295</v>
      </c>
      <c r="C2701" s="485"/>
      <c r="D2701" s="485"/>
      <c r="E2701" s="486"/>
      <c r="F2701" s="486"/>
      <c r="G2701" s="174" t="s">
        <v>5274</v>
      </c>
      <c r="H2701" s="382" t="s">
        <v>5275</v>
      </c>
      <c r="I2701" s="382" t="s">
        <v>5276</v>
      </c>
      <c r="J2701" s="178">
        <v>1</v>
      </c>
      <c r="K2701" s="176">
        <v>44835</v>
      </c>
      <c r="L2701" s="176">
        <v>45199</v>
      </c>
      <c r="M2701" s="177">
        <f t="shared" si="121"/>
        <v>52</v>
      </c>
      <c r="N2701" s="178">
        <v>1</v>
      </c>
      <c r="O2701" s="382" t="s">
        <v>5272</v>
      </c>
      <c r="P2701" s="178">
        <f t="shared" si="122"/>
        <v>1</v>
      </c>
      <c r="Q2701" s="179" t="str" cm="1">
        <f t="array" aca="1" ref="Q2701" ca="1">IF(ISNUMBER(P2701),IF(P2701=100%,"CUMPLIDA",IF(AND(ISNUMBER(L2701),ISNUMBER(INDIRECT("FECHA_"&amp;$B2701,1))), IF(L2701&lt;=INDIRECT("FECHA_"&amp;$B2701,1),"INCUMPLIDA","PROCESO"), "VERIFICAR FECHA")),"SIN VALOR AVANCE")</f>
        <v>CUMPLIDA</v>
      </c>
    </row>
    <row r="2702" spans="1:17" ht="90">
      <c r="A2702" s="192" t="s">
        <v>432</v>
      </c>
      <c r="B2702" s="173" t="s">
        <v>3295</v>
      </c>
      <c r="C2702" s="485"/>
      <c r="D2702" s="485"/>
      <c r="E2702" s="486" t="s">
        <v>5277</v>
      </c>
      <c r="F2702" s="486"/>
      <c r="G2702" s="174" t="s">
        <v>5278</v>
      </c>
      <c r="H2702" s="382" t="s">
        <v>5279</v>
      </c>
      <c r="I2702" s="382" t="s">
        <v>5280</v>
      </c>
      <c r="J2702" s="181">
        <v>3</v>
      </c>
      <c r="K2702" s="176">
        <v>44805</v>
      </c>
      <c r="L2702" s="176">
        <v>44895</v>
      </c>
      <c r="M2702" s="177">
        <f t="shared" si="121"/>
        <v>12.857142857142858</v>
      </c>
      <c r="N2702" s="178">
        <v>1</v>
      </c>
      <c r="O2702" s="382" t="s">
        <v>5268</v>
      </c>
      <c r="P2702" s="178">
        <f t="shared" si="122"/>
        <v>1</v>
      </c>
      <c r="Q2702" s="179" t="str" cm="1">
        <f t="array" aca="1" ref="Q2702" ca="1">IF(ISNUMBER(P2702),IF(P2702=100%,"CUMPLIDA",IF(AND(ISNUMBER(L2702),ISNUMBER(INDIRECT("FECHA_"&amp;$B2702,1))), IF(L2702&lt;=INDIRECT("FECHA_"&amp;$B2702,1),"INCUMPLIDA","PROCESO"), "VERIFICAR FECHA")),"SIN VALOR AVANCE")</f>
        <v>CUMPLIDA</v>
      </c>
    </row>
    <row r="2703" spans="1:17" ht="60.75">
      <c r="A2703" s="192" t="s">
        <v>432</v>
      </c>
      <c r="B2703" s="173" t="s">
        <v>3295</v>
      </c>
      <c r="C2703" s="485"/>
      <c r="D2703" s="485"/>
      <c r="E2703" s="486"/>
      <c r="F2703" s="486"/>
      <c r="G2703" s="174" t="s">
        <v>5269</v>
      </c>
      <c r="H2703" s="382" t="s">
        <v>5281</v>
      </c>
      <c r="I2703" s="382" t="s">
        <v>5271</v>
      </c>
      <c r="J2703" s="181">
        <v>1</v>
      </c>
      <c r="K2703" s="176">
        <v>44805</v>
      </c>
      <c r="L2703" s="176">
        <v>44926</v>
      </c>
      <c r="M2703" s="177">
        <f t="shared" si="121"/>
        <v>17.285714285714285</v>
      </c>
      <c r="N2703" s="178">
        <v>1</v>
      </c>
      <c r="O2703" s="382" t="s">
        <v>5268</v>
      </c>
      <c r="P2703" s="178">
        <f t="shared" si="122"/>
        <v>1</v>
      </c>
      <c r="Q2703" s="179" t="str" cm="1">
        <f t="array" aca="1" ref="Q2703" ca="1">IF(ISNUMBER(P2703),IF(P2703=100%,"CUMPLIDA",IF(AND(ISNUMBER(L2703),ISNUMBER(INDIRECT("FECHA_"&amp;$B2703,1))), IF(L2703&lt;=INDIRECT("FECHA_"&amp;$B2703,1),"INCUMPLIDA","PROCESO"), "VERIFICAR FECHA")),"SIN VALOR AVANCE")</f>
        <v>CUMPLIDA</v>
      </c>
    </row>
    <row r="2704" spans="1:17" ht="105">
      <c r="A2704" s="192" t="s">
        <v>432</v>
      </c>
      <c r="B2704" s="173" t="s">
        <v>3295</v>
      </c>
      <c r="C2704" s="485"/>
      <c r="D2704" s="485"/>
      <c r="E2704" s="486"/>
      <c r="F2704" s="486"/>
      <c r="G2704" s="174" t="s">
        <v>5282</v>
      </c>
      <c r="H2704" s="382" t="s">
        <v>5283</v>
      </c>
      <c r="I2704" s="382" t="s">
        <v>5284</v>
      </c>
      <c r="J2704" s="178">
        <v>1</v>
      </c>
      <c r="K2704" s="176">
        <v>44835</v>
      </c>
      <c r="L2704" s="176">
        <v>44956</v>
      </c>
      <c r="M2704" s="177">
        <f t="shared" si="121"/>
        <v>17.285714285714285</v>
      </c>
      <c r="N2704" s="178">
        <v>1</v>
      </c>
      <c r="O2704" s="382" t="s">
        <v>5268</v>
      </c>
      <c r="P2704" s="178">
        <f t="shared" si="122"/>
        <v>1</v>
      </c>
      <c r="Q2704" s="179" t="str" cm="1">
        <f t="array" aca="1" ref="Q2704" ca="1">IF(ISNUMBER(P2704),IF(P2704=100%,"CUMPLIDA",IF(AND(ISNUMBER(L2704),ISNUMBER(INDIRECT("FECHA_"&amp;$B2704,1))), IF(L2704&lt;=INDIRECT("FECHA_"&amp;$B2704,1),"INCUMPLIDA","PROCESO"), "VERIFICAR FECHA")),"SIN VALOR AVANCE")</f>
        <v>CUMPLIDA</v>
      </c>
    </row>
    <row r="2705" spans="1:17" ht="105">
      <c r="A2705" s="192" t="s">
        <v>432</v>
      </c>
      <c r="B2705" s="173" t="s">
        <v>3295</v>
      </c>
      <c r="C2705" s="485"/>
      <c r="D2705" s="485"/>
      <c r="E2705" s="486"/>
      <c r="F2705" s="486"/>
      <c r="G2705" s="174" t="s">
        <v>5285</v>
      </c>
      <c r="H2705" s="382" t="s">
        <v>5286</v>
      </c>
      <c r="I2705" s="382" t="s">
        <v>5287</v>
      </c>
      <c r="J2705" s="181">
        <v>4</v>
      </c>
      <c r="K2705" s="176">
        <v>44835</v>
      </c>
      <c r="L2705" s="176">
        <v>44956</v>
      </c>
      <c r="M2705" s="177">
        <f t="shared" si="121"/>
        <v>17.285714285714285</v>
      </c>
      <c r="N2705" s="178">
        <v>1</v>
      </c>
      <c r="O2705" s="382" t="s">
        <v>5268</v>
      </c>
      <c r="P2705" s="178">
        <f t="shared" si="122"/>
        <v>1</v>
      </c>
      <c r="Q2705" s="179" t="str" cm="1">
        <f t="array" aca="1" ref="Q2705" ca="1">IF(ISNUMBER(P2705),IF(P2705=100%,"CUMPLIDA",IF(AND(ISNUMBER(L2705),ISNUMBER(INDIRECT("FECHA_"&amp;$B2705,1))), IF(L2705&lt;=INDIRECT("FECHA_"&amp;$B2705,1),"INCUMPLIDA","PROCESO"), "VERIFICAR FECHA")),"SIN VALOR AVANCE")</f>
        <v>CUMPLIDA</v>
      </c>
    </row>
    <row r="2706" spans="1:17" ht="45.75">
      <c r="A2706" s="192" t="s">
        <v>432</v>
      </c>
      <c r="B2706" s="173" t="s">
        <v>3295</v>
      </c>
      <c r="C2706" s="485"/>
      <c r="D2706" s="485"/>
      <c r="E2706" s="486"/>
      <c r="F2706" s="486"/>
      <c r="G2706" s="174" t="s">
        <v>5288</v>
      </c>
      <c r="H2706" s="382" t="s">
        <v>5289</v>
      </c>
      <c r="I2706" s="382" t="s">
        <v>4475</v>
      </c>
      <c r="J2706" s="181">
        <v>1</v>
      </c>
      <c r="K2706" s="176">
        <v>44805</v>
      </c>
      <c r="L2706" s="176">
        <v>44926</v>
      </c>
      <c r="M2706" s="177">
        <f t="shared" si="121"/>
        <v>17.285714285714285</v>
      </c>
      <c r="N2706" s="178">
        <v>1</v>
      </c>
      <c r="O2706" s="382" t="s">
        <v>5272</v>
      </c>
      <c r="P2706" s="178">
        <f t="shared" ref="P2706:P2750" si="123">IF(B2706="ITRC",N2706,N2706/J2706)</f>
        <v>1</v>
      </c>
      <c r="Q2706" s="179" t="str" cm="1">
        <f t="array" aca="1" ref="Q2706" ca="1">IF(ISNUMBER(P2706),IF(P2706=100%,"CUMPLIDA",IF(AND(ISNUMBER(L2706),ISNUMBER(INDIRECT("FECHA_"&amp;$B2706,1))), IF(L2706&lt;=INDIRECT("FECHA_"&amp;$B2706,1),"INCUMPLIDA","PROCESO"), "VERIFICAR FECHA")),"SIN VALOR AVANCE")</f>
        <v>CUMPLIDA</v>
      </c>
    </row>
    <row r="2707" spans="1:17" ht="135" customHeight="1">
      <c r="A2707" s="192" t="s">
        <v>432</v>
      </c>
      <c r="B2707" s="173" t="s">
        <v>3295</v>
      </c>
      <c r="C2707" s="485" t="s">
        <v>5290</v>
      </c>
      <c r="D2707" s="485" t="s">
        <v>3329</v>
      </c>
      <c r="E2707" s="182" t="s">
        <v>5291</v>
      </c>
      <c r="F2707" s="174"/>
      <c r="G2707" s="182" t="s">
        <v>5292</v>
      </c>
      <c r="H2707" s="382" t="s">
        <v>3779</v>
      </c>
      <c r="I2707" s="382" t="s">
        <v>3779</v>
      </c>
      <c r="J2707" s="181">
        <v>0</v>
      </c>
      <c r="K2707" s="176">
        <v>44805</v>
      </c>
      <c r="L2707" s="176">
        <v>44805</v>
      </c>
      <c r="M2707" s="177">
        <f t="shared" si="121"/>
        <v>0</v>
      </c>
      <c r="N2707" s="178">
        <v>1</v>
      </c>
      <c r="O2707" s="382" t="s">
        <v>5272</v>
      </c>
      <c r="P2707" s="178">
        <f t="shared" si="123"/>
        <v>1</v>
      </c>
      <c r="Q2707" s="179" t="str" cm="1">
        <f t="array" aca="1" ref="Q2707" ca="1">IF(ISNUMBER(P2707),IF(P2707=100%,"CUMPLIDA",IF(AND(ISNUMBER(L2707),ISNUMBER(INDIRECT("FECHA_"&amp;$B2707,1))), IF(L2707&lt;=INDIRECT("FECHA_"&amp;$B2707,1),"INCUMPLIDA","PROCESO"), "VERIFICAR FECHA")),"SIN VALOR AVANCE")</f>
        <v>CUMPLIDA</v>
      </c>
    </row>
    <row r="2708" spans="1:17" ht="60" customHeight="1">
      <c r="A2708" s="192" t="s">
        <v>432</v>
      </c>
      <c r="B2708" s="173" t="s">
        <v>3295</v>
      </c>
      <c r="C2708" s="485"/>
      <c r="D2708" s="485"/>
      <c r="E2708" s="487" t="s">
        <v>5293</v>
      </c>
      <c r="F2708" s="174" t="s">
        <v>5294</v>
      </c>
      <c r="G2708" s="182" t="s">
        <v>5295</v>
      </c>
      <c r="H2708" s="385" t="s">
        <v>5296</v>
      </c>
      <c r="I2708" s="385" t="s">
        <v>5297</v>
      </c>
      <c r="J2708" s="181">
        <v>1</v>
      </c>
      <c r="K2708" s="176">
        <v>44927</v>
      </c>
      <c r="L2708" s="176">
        <v>45054</v>
      </c>
      <c r="M2708" s="177">
        <f t="shared" si="121"/>
        <v>18.142857142857142</v>
      </c>
      <c r="N2708" s="178">
        <v>1</v>
      </c>
      <c r="O2708" s="382" t="s">
        <v>5272</v>
      </c>
      <c r="P2708" s="178">
        <f t="shared" si="123"/>
        <v>1</v>
      </c>
      <c r="Q2708" s="179" t="str" cm="1">
        <f t="array" aca="1" ref="Q2708" ca="1">IF(ISNUMBER(P2708),IF(P2708=100%,"CUMPLIDA",IF(AND(ISNUMBER(L2708),ISNUMBER(INDIRECT("FECHA_"&amp;$B2708,1))), IF(L2708&lt;=INDIRECT("FECHA_"&amp;$B2708,1),"INCUMPLIDA","PROCESO"), "VERIFICAR FECHA")),"SIN VALOR AVANCE")</f>
        <v>CUMPLIDA</v>
      </c>
    </row>
    <row r="2709" spans="1:17" ht="135.75">
      <c r="A2709" s="192" t="s">
        <v>432</v>
      </c>
      <c r="B2709" s="173" t="s">
        <v>3295</v>
      </c>
      <c r="C2709" s="485"/>
      <c r="D2709" s="485"/>
      <c r="E2709" s="487"/>
      <c r="F2709" s="174"/>
      <c r="G2709" s="182" t="s">
        <v>5298</v>
      </c>
      <c r="H2709" s="385" t="s">
        <v>5299</v>
      </c>
      <c r="I2709" s="385" t="s">
        <v>5300</v>
      </c>
      <c r="J2709" s="181">
        <v>4</v>
      </c>
      <c r="K2709" s="176">
        <v>44927</v>
      </c>
      <c r="L2709" s="176">
        <v>45291</v>
      </c>
      <c r="M2709" s="177">
        <f t="shared" si="121"/>
        <v>52</v>
      </c>
      <c r="N2709" s="178">
        <v>1</v>
      </c>
      <c r="O2709" s="382" t="s">
        <v>5301</v>
      </c>
      <c r="P2709" s="178">
        <f t="shared" si="123"/>
        <v>1</v>
      </c>
      <c r="Q2709" s="179" t="str" cm="1">
        <f t="array" aca="1" ref="Q2709" ca="1">IF(ISNUMBER(P2709),IF(P2709=100%,"CUMPLIDA",IF(AND(ISNUMBER(L2709),ISNUMBER(INDIRECT("FECHA_"&amp;$B2709,1))), IF(L2709&lt;=INDIRECT("FECHA_"&amp;$B2709,1),"INCUMPLIDA","PROCESO"), "VERIFICAR FECHA")),"SIN VALOR AVANCE")</f>
        <v>CUMPLIDA</v>
      </c>
    </row>
    <row r="2710" spans="1:17" ht="90">
      <c r="A2710" s="192" t="s">
        <v>432</v>
      </c>
      <c r="B2710" s="173" t="s">
        <v>3295</v>
      </c>
      <c r="C2710" s="485"/>
      <c r="D2710" s="485"/>
      <c r="E2710" s="487" t="s">
        <v>5302</v>
      </c>
      <c r="F2710" s="174"/>
      <c r="G2710" s="182" t="s">
        <v>5303</v>
      </c>
      <c r="H2710" s="385" t="s">
        <v>5304</v>
      </c>
      <c r="I2710" s="385" t="s">
        <v>5305</v>
      </c>
      <c r="J2710" s="181">
        <v>1</v>
      </c>
      <c r="K2710" s="176">
        <v>44927</v>
      </c>
      <c r="L2710" s="176">
        <v>45054</v>
      </c>
      <c r="M2710" s="177">
        <f t="shared" si="121"/>
        <v>18.142857142857142</v>
      </c>
      <c r="N2710" s="178">
        <v>1</v>
      </c>
      <c r="O2710" s="382" t="s">
        <v>5272</v>
      </c>
      <c r="P2710" s="178">
        <f t="shared" si="123"/>
        <v>1</v>
      </c>
      <c r="Q2710" s="179" t="str" cm="1">
        <f t="array" aca="1" ref="Q2710" ca="1">IF(ISNUMBER(P2710),IF(P2710=100%,"CUMPLIDA",IF(AND(ISNUMBER(L2710),ISNUMBER(INDIRECT("FECHA_"&amp;$B2710,1))), IF(L2710&lt;=INDIRECT("FECHA_"&amp;$B2710,1),"INCUMPLIDA","PROCESO"), "VERIFICAR FECHA")),"SIN VALOR AVANCE")</f>
        <v>CUMPLIDA</v>
      </c>
    </row>
    <row r="2711" spans="1:17" ht="135.75">
      <c r="A2711" s="192" t="s">
        <v>432</v>
      </c>
      <c r="B2711" s="173" t="s">
        <v>3295</v>
      </c>
      <c r="C2711" s="485"/>
      <c r="D2711" s="485"/>
      <c r="E2711" s="487"/>
      <c r="F2711" s="174"/>
      <c r="G2711" s="182" t="s">
        <v>5298</v>
      </c>
      <c r="H2711" s="385" t="s">
        <v>5306</v>
      </c>
      <c r="I2711" s="385" t="s">
        <v>5300</v>
      </c>
      <c r="J2711" s="181">
        <v>4</v>
      </c>
      <c r="K2711" s="176">
        <v>44927</v>
      </c>
      <c r="L2711" s="176">
        <v>45291</v>
      </c>
      <c r="M2711" s="177">
        <f t="shared" si="121"/>
        <v>52</v>
      </c>
      <c r="N2711" s="178">
        <v>1</v>
      </c>
      <c r="O2711" s="382" t="s">
        <v>5301</v>
      </c>
      <c r="P2711" s="178">
        <f t="shared" si="123"/>
        <v>1</v>
      </c>
      <c r="Q2711" s="179" t="str" cm="1">
        <f t="array" aca="1" ref="Q2711" ca="1">IF(ISNUMBER(P2711),IF(P2711=100%,"CUMPLIDA",IF(AND(ISNUMBER(L2711),ISNUMBER(INDIRECT("FECHA_"&amp;$B2711,1))), IF(L2711&lt;=INDIRECT("FECHA_"&amp;$B2711,1),"INCUMPLIDA","PROCESO"), "VERIFICAR FECHA")),"SIN VALOR AVANCE")</f>
        <v>CUMPLIDA</v>
      </c>
    </row>
    <row r="2712" spans="1:17" ht="75" customHeight="1">
      <c r="A2712" s="192" t="s">
        <v>432</v>
      </c>
      <c r="B2712" s="173" t="s">
        <v>3295</v>
      </c>
      <c r="C2712" s="485" t="s">
        <v>5307</v>
      </c>
      <c r="D2712" s="485" t="s">
        <v>3329</v>
      </c>
      <c r="E2712" s="486" t="s">
        <v>5308</v>
      </c>
      <c r="F2712" s="486" t="s">
        <v>5309</v>
      </c>
      <c r="G2712" s="182" t="s">
        <v>5310</v>
      </c>
      <c r="H2712" s="385" t="s">
        <v>5311</v>
      </c>
      <c r="I2712" s="385" t="s">
        <v>5312</v>
      </c>
      <c r="J2712" s="181">
        <v>1</v>
      </c>
      <c r="K2712" s="176">
        <v>45040</v>
      </c>
      <c r="L2712" s="176">
        <v>45169</v>
      </c>
      <c r="M2712" s="177">
        <f t="shared" si="121"/>
        <v>18.428571428571427</v>
      </c>
      <c r="N2712" s="178">
        <v>1</v>
      </c>
      <c r="O2712" s="382" t="s">
        <v>5313</v>
      </c>
      <c r="P2712" s="178">
        <f t="shared" si="123"/>
        <v>1</v>
      </c>
      <c r="Q2712" s="179" t="str" cm="1">
        <f t="array" aca="1" ref="Q2712" ca="1">IF(ISNUMBER(P2712),IF(P2712=100%,"CUMPLIDA",IF(AND(ISNUMBER(L2712),ISNUMBER(INDIRECT("FECHA_"&amp;$B2712,1))), IF(L2712&lt;=INDIRECT("FECHA_"&amp;$B2712,1),"INCUMPLIDA","PROCESO"), "VERIFICAR FECHA")),"SIN VALOR AVANCE")</f>
        <v>CUMPLIDA</v>
      </c>
    </row>
    <row r="2713" spans="1:17" ht="120">
      <c r="A2713" s="192" t="s">
        <v>432</v>
      </c>
      <c r="B2713" s="173" t="s">
        <v>3295</v>
      </c>
      <c r="C2713" s="485"/>
      <c r="D2713" s="485"/>
      <c r="E2713" s="486"/>
      <c r="F2713" s="486"/>
      <c r="G2713" s="182" t="s">
        <v>5314</v>
      </c>
      <c r="H2713" s="382" t="s">
        <v>5315</v>
      </c>
      <c r="I2713" s="385" t="s">
        <v>5316</v>
      </c>
      <c r="J2713" s="181">
        <v>1</v>
      </c>
      <c r="K2713" s="176">
        <v>45170</v>
      </c>
      <c r="L2713" s="176">
        <v>45260</v>
      </c>
      <c r="M2713" s="177">
        <f t="shared" si="121"/>
        <v>12.857142857142858</v>
      </c>
      <c r="N2713" s="178">
        <v>1</v>
      </c>
      <c r="O2713" s="382" t="s">
        <v>5313</v>
      </c>
      <c r="P2713" s="178">
        <f t="shared" si="123"/>
        <v>1</v>
      </c>
      <c r="Q2713" s="179" t="str" cm="1">
        <f t="array" aca="1" ref="Q2713" ca="1">IF(ISNUMBER(P2713),IF(P2713=100%,"CUMPLIDA",IF(AND(ISNUMBER(L2713),ISNUMBER(INDIRECT("FECHA_"&amp;$B2713,1))), IF(L2713&lt;=INDIRECT("FECHA_"&amp;$B2713,1),"INCUMPLIDA","PROCESO"), "VERIFICAR FECHA")),"SIN VALOR AVANCE")</f>
        <v>CUMPLIDA</v>
      </c>
    </row>
    <row r="2714" spans="1:17" ht="105.75">
      <c r="A2714" s="192" t="s">
        <v>432</v>
      </c>
      <c r="B2714" s="173" t="s">
        <v>3295</v>
      </c>
      <c r="C2714" s="485"/>
      <c r="D2714" s="485"/>
      <c r="E2714" s="486"/>
      <c r="F2714" s="486"/>
      <c r="G2714" s="182" t="s">
        <v>5317</v>
      </c>
      <c r="H2714" s="385" t="s">
        <v>5318</v>
      </c>
      <c r="I2714" s="385" t="s">
        <v>3033</v>
      </c>
      <c r="J2714" s="181">
        <v>1</v>
      </c>
      <c r="K2714" s="176">
        <v>45170</v>
      </c>
      <c r="L2714" s="176">
        <v>45260</v>
      </c>
      <c r="M2714" s="177">
        <f t="shared" si="121"/>
        <v>12.857142857142858</v>
      </c>
      <c r="N2714" s="178">
        <v>1</v>
      </c>
      <c r="O2714" s="382" t="s">
        <v>5319</v>
      </c>
      <c r="P2714" s="178">
        <f t="shared" si="123"/>
        <v>1</v>
      </c>
      <c r="Q2714" s="179" t="str" cm="1">
        <f t="array" aca="1" ref="Q2714" ca="1">IF(ISNUMBER(P2714),IF(P2714=100%,"CUMPLIDA",IF(AND(ISNUMBER(L2714),ISNUMBER(INDIRECT("FECHA_"&amp;$B2714,1))), IF(L2714&lt;=INDIRECT("FECHA_"&amp;$B2714,1),"INCUMPLIDA","PROCESO"), "VERIFICAR FECHA")),"SIN VALOR AVANCE")</f>
        <v>CUMPLIDA</v>
      </c>
    </row>
    <row r="2715" spans="1:17" ht="120">
      <c r="A2715" s="192" t="s">
        <v>432</v>
      </c>
      <c r="B2715" s="173" t="s">
        <v>3295</v>
      </c>
      <c r="C2715" s="485"/>
      <c r="D2715" s="485"/>
      <c r="E2715" s="486"/>
      <c r="F2715" s="486"/>
      <c r="G2715" s="182" t="s">
        <v>5320</v>
      </c>
      <c r="H2715" s="385" t="s">
        <v>5321</v>
      </c>
      <c r="I2715" s="385" t="s">
        <v>5322</v>
      </c>
      <c r="J2715" s="181">
        <v>1</v>
      </c>
      <c r="K2715" s="176">
        <v>44930</v>
      </c>
      <c r="L2715" s="176">
        <v>45291</v>
      </c>
      <c r="M2715" s="177">
        <f t="shared" si="121"/>
        <v>51.571428571428569</v>
      </c>
      <c r="N2715" s="178">
        <v>1</v>
      </c>
      <c r="O2715" s="382" t="s">
        <v>5323</v>
      </c>
      <c r="P2715" s="178">
        <f t="shared" si="123"/>
        <v>1</v>
      </c>
      <c r="Q2715" s="179" t="str" cm="1">
        <f t="array" aca="1" ref="Q2715" ca="1">IF(ISNUMBER(P2715),IF(P2715=100%,"CUMPLIDA",IF(AND(ISNUMBER(L2715),ISNUMBER(INDIRECT("FECHA_"&amp;$B2715,1))), IF(L2715&lt;=INDIRECT("FECHA_"&amp;$B2715,1),"INCUMPLIDA","PROCESO"), "VERIFICAR FECHA")),"SIN VALOR AVANCE")</f>
        <v>CUMPLIDA</v>
      </c>
    </row>
    <row r="2716" spans="1:17" ht="75">
      <c r="A2716" s="192" t="s">
        <v>432</v>
      </c>
      <c r="B2716" s="173" t="s">
        <v>3295</v>
      </c>
      <c r="C2716" s="485"/>
      <c r="D2716" s="485"/>
      <c r="E2716" s="487" t="s">
        <v>5324</v>
      </c>
      <c r="F2716" s="486"/>
      <c r="G2716" s="182" t="s">
        <v>5310</v>
      </c>
      <c r="H2716" s="385" t="s">
        <v>5311</v>
      </c>
      <c r="I2716" s="382" t="s">
        <v>5312</v>
      </c>
      <c r="J2716" s="181">
        <v>1</v>
      </c>
      <c r="K2716" s="176">
        <v>45040</v>
      </c>
      <c r="L2716" s="176">
        <v>45169</v>
      </c>
      <c r="M2716" s="177">
        <f t="shared" si="121"/>
        <v>18.428571428571427</v>
      </c>
      <c r="N2716" s="178">
        <v>1</v>
      </c>
      <c r="O2716" s="382" t="s">
        <v>5313</v>
      </c>
      <c r="P2716" s="178">
        <f t="shared" si="123"/>
        <v>1</v>
      </c>
      <c r="Q2716" s="179" t="str" cm="1">
        <f t="array" aca="1" ref="Q2716" ca="1">IF(ISNUMBER(P2716),IF(P2716=100%,"CUMPLIDA",IF(AND(ISNUMBER(L2716),ISNUMBER(INDIRECT("FECHA_"&amp;$B2716,1))), IF(L2716&lt;=INDIRECT("FECHA_"&amp;$B2716,1),"INCUMPLIDA","PROCESO"), "VERIFICAR FECHA")),"SIN VALOR AVANCE")</f>
        <v>CUMPLIDA</v>
      </c>
    </row>
    <row r="2717" spans="1:17" ht="45.75">
      <c r="A2717" s="192" t="s">
        <v>432</v>
      </c>
      <c r="B2717" s="173" t="s">
        <v>3295</v>
      </c>
      <c r="C2717" s="485"/>
      <c r="D2717" s="485"/>
      <c r="E2717" s="487"/>
      <c r="F2717" s="486"/>
      <c r="G2717" s="182" t="s">
        <v>5314</v>
      </c>
      <c r="H2717" s="385" t="s">
        <v>5315</v>
      </c>
      <c r="I2717" s="382" t="s">
        <v>5316</v>
      </c>
      <c r="J2717" s="181">
        <v>1</v>
      </c>
      <c r="K2717" s="176">
        <v>45170</v>
      </c>
      <c r="L2717" s="176">
        <v>45260</v>
      </c>
      <c r="M2717" s="177">
        <f t="shared" si="121"/>
        <v>12.857142857142858</v>
      </c>
      <c r="N2717" s="178">
        <v>1</v>
      </c>
      <c r="O2717" s="382" t="s">
        <v>5313</v>
      </c>
      <c r="P2717" s="178">
        <f t="shared" si="123"/>
        <v>1</v>
      </c>
      <c r="Q2717" s="179" t="str" cm="1">
        <f t="array" aca="1" ref="Q2717" ca="1">IF(ISNUMBER(P2717),IF(P2717=100%,"CUMPLIDA",IF(AND(ISNUMBER(L2717),ISNUMBER(INDIRECT("FECHA_"&amp;$B2717,1))), IF(L2717&lt;=INDIRECT("FECHA_"&amp;$B2717,1),"INCUMPLIDA","PROCESO"), "VERIFICAR FECHA")),"SIN VALOR AVANCE")</f>
        <v>CUMPLIDA</v>
      </c>
    </row>
    <row r="2718" spans="1:17" ht="105.75">
      <c r="A2718" s="192" t="s">
        <v>432</v>
      </c>
      <c r="B2718" s="173" t="s">
        <v>3295</v>
      </c>
      <c r="C2718" s="485"/>
      <c r="D2718" s="485"/>
      <c r="E2718" s="487"/>
      <c r="F2718" s="486"/>
      <c r="G2718" s="182" t="s">
        <v>5317</v>
      </c>
      <c r="H2718" s="385" t="s">
        <v>5318</v>
      </c>
      <c r="I2718" s="382" t="s">
        <v>3033</v>
      </c>
      <c r="J2718" s="181">
        <v>1</v>
      </c>
      <c r="K2718" s="176">
        <v>45170</v>
      </c>
      <c r="L2718" s="176">
        <v>45260</v>
      </c>
      <c r="M2718" s="177">
        <f t="shared" si="121"/>
        <v>12.857142857142858</v>
      </c>
      <c r="N2718" s="178">
        <v>1</v>
      </c>
      <c r="O2718" s="382" t="s">
        <v>5319</v>
      </c>
      <c r="P2718" s="178">
        <f t="shared" si="123"/>
        <v>1</v>
      </c>
      <c r="Q2718" s="179" t="str" cm="1">
        <f t="array" aca="1" ref="Q2718" ca="1">IF(ISNUMBER(P2718),IF(P2718=100%,"CUMPLIDA",IF(AND(ISNUMBER(L2718),ISNUMBER(INDIRECT("FECHA_"&amp;$B2718,1))), IF(L2718&lt;=INDIRECT("FECHA_"&amp;$B2718,1),"INCUMPLIDA","PROCESO"), "VERIFICAR FECHA")),"SIN VALOR AVANCE")</f>
        <v>CUMPLIDA</v>
      </c>
    </row>
    <row r="2719" spans="1:17" ht="225">
      <c r="A2719" s="192" t="s">
        <v>432</v>
      </c>
      <c r="B2719" s="173" t="s">
        <v>3295</v>
      </c>
      <c r="C2719" s="485" t="s">
        <v>5325</v>
      </c>
      <c r="D2719" s="485" t="s">
        <v>3329</v>
      </c>
      <c r="E2719" s="486" t="s">
        <v>5326</v>
      </c>
      <c r="F2719" s="486" t="s">
        <v>5327</v>
      </c>
      <c r="G2719" s="174" t="s">
        <v>5328</v>
      </c>
      <c r="H2719" s="382" t="s">
        <v>5329</v>
      </c>
      <c r="I2719" s="382" t="s">
        <v>5330</v>
      </c>
      <c r="J2719" s="181">
        <v>1</v>
      </c>
      <c r="K2719" s="176">
        <v>44805</v>
      </c>
      <c r="L2719" s="176">
        <v>44834</v>
      </c>
      <c r="M2719" s="177">
        <f t="shared" si="121"/>
        <v>4.1428571428571432</v>
      </c>
      <c r="N2719" s="178">
        <v>1</v>
      </c>
      <c r="O2719" s="382" t="s">
        <v>5331</v>
      </c>
      <c r="P2719" s="178">
        <f t="shared" si="123"/>
        <v>1</v>
      </c>
      <c r="Q2719" s="179" t="str" cm="1">
        <f t="array" aca="1" ref="Q2719" ca="1">IF(ISNUMBER(P2719),IF(P2719=100%,"CUMPLIDA",IF(AND(ISNUMBER(L2719),ISNUMBER(INDIRECT("FECHA_"&amp;$B2719,1))), IF(L2719&lt;=INDIRECT("FECHA_"&amp;$B2719,1),"INCUMPLIDA","PROCESO"), "VERIFICAR FECHA")),"SIN VALOR AVANCE")</f>
        <v>CUMPLIDA</v>
      </c>
    </row>
    <row r="2720" spans="1:17" ht="150.75">
      <c r="A2720" s="192" t="s">
        <v>432</v>
      </c>
      <c r="B2720" s="173" t="s">
        <v>3295</v>
      </c>
      <c r="C2720" s="485"/>
      <c r="D2720" s="485"/>
      <c r="E2720" s="486"/>
      <c r="F2720" s="486"/>
      <c r="G2720" s="174" t="s">
        <v>5332</v>
      </c>
      <c r="H2720" s="382" t="s">
        <v>5333</v>
      </c>
      <c r="I2720" s="382" t="s">
        <v>5334</v>
      </c>
      <c r="J2720" s="181">
        <v>6</v>
      </c>
      <c r="K2720" s="176">
        <v>44835</v>
      </c>
      <c r="L2720" s="176">
        <v>45016</v>
      </c>
      <c r="M2720" s="177">
        <f t="shared" si="121"/>
        <v>25.857142857142858</v>
      </c>
      <c r="N2720" s="178">
        <v>1</v>
      </c>
      <c r="O2720" s="382" t="s">
        <v>5335</v>
      </c>
      <c r="P2720" s="178">
        <f t="shared" si="123"/>
        <v>1</v>
      </c>
      <c r="Q2720" s="179" t="str" cm="1">
        <f t="array" aca="1" ref="Q2720" ca="1">IF(ISNUMBER(P2720),IF(P2720=100%,"CUMPLIDA",IF(AND(ISNUMBER(L2720),ISNUMBER(INDIRECT("FECHA_"&amp;$B2720,1))), IF(L2720&lt;=INDIRECT("FECHA_"&amp;$B2720,1),"INCUMPLIDA","PROCESO"), "VERIFICAR FECHA")),"SIN VALOR AVANCE")</f>
        <v>CUMPLIDA</v>
      </c>
    </row>
    <row r="2721" spans="1:17" ht="105">
      <c r="A2721" s="192" t="s">
        <v>432</v>
      </c>
      <c r="B2721" s="173" t="s">
        <v>3295</v>
      </c>
      <c r="C2721" s="485"/>
      <c r="D2721" s="485"/>
      <c r="E2721" s="486"/>
      <c r="F2721" s="486"/>
      <c r="G2721" s="174" t="s">
        <v>5336</v>
      </c>
      <c r="H2721" s="382" t="s">
        <v>5337</v>
      </c>
      <c r="I2721" s="382" t="s">
        <v>5338</v>
      </c>
      <c r="J2721" s="178">
        <v>1</v>
      </c>
      <c r="K2721" s="176">
        <v>44805</v>
      </c>
      <c r="L2721" s="176">
        <v>45291</v>
      </c>
      <c r="M2721" s="177">
        <f t="shared" si="121"/>
        <v>69.428571428571431</v>
      </c>
      <c r="N2721" s="178">
        <v>1</v>
      </c>
      <c r="O2721" s="382" t="s">
        <v>5339</v>
      </c>
      <c r="P2721" s="178">
        <f t="shared" si="123"/>
        <v>1</v>
      </c>
      <c r="Q2721" s="179" t="str" cm="1">
        <f t="array" aca="1" ref="Q2721" ca="1">IF(ISNUMBER(P2721),IF(P2721=100%,"CUMPLIDA",IF(AND(ISNUMBER(L2721),ISNUMBER(INDIRECT("FECHA_"&amp;$B2721,1))), IF(L2721&lt;=INDIRECT("FECHA_"&amp;$B2721,1),"INCUMPLIDA","PROCESO"), "VERIFICAR FECHA")),"SIN VALOR AVANCE")</f>
        <v>CUMPLIDA</v>
      </c>
    </row>
    <row r="2722" spans="1:17" ht="105">
      <c r="A2722" s="192" t="s">
        <v>432</v>
      </c>
      <c r="B2722" s="173" t="s">
        <v>3295</v>
      </c>
      <c r="C2722" s="485"/>
      <c r="D2722" s="485"/>
      <c r="E2722" s="486" t="s">
        <v>5340</v>
      </c>
      <c r="F2722" s="486"/>
      <c r="G2722" s="174" t="s">
        <v>5336</v>
      </c>
      <c r="H2722" s="382" t="s">
        <v>5337</v>
      </c>
      <c r="I2722" s="382" t="s">
        <v>5341</v>
      </c>
      <c r="J2722" s="178">
        <v>1</v>
      </c>
      <c r="K2722" s="176">
        <v>45108</v>
      </c>
      <c r="L2722" s="176">
        <v>45473</v>
      </c>
      <c r="M2722" s="177">
        <f t="shared" si="121"/>
        <v>52.142857142857146</v>
      </c>
      <c r="N2722" s="178">
        <v>1</v>
      </c>
      <c r="O2722" s="382" t="s">
        <v>5339</v>
      </c>
      <c r="P2722" s="178">
        <f t="shared" si="123"/>
        <v>1</v>
      </c>
      <c r="Q2722" s="179" t="str" cm="1">
        <f t="array" aca="1" ref="Q2722" ca="1">IF(ISNUMBER(P2722),IF(P2722=100%,"CUMPLIDA",IF(AND(ISNUMBER(L2722),ISNUMBER(INDIRECT("FECHA_"&amp;$B2722,1))), IF(L2722&lt;=INDIRECT("FECHA_"&amp;$B2722,1),"INCUMPLIDA","PROCESO"), "VERIFICAR FECHA")),"SIN VALOR AVANCE")</f>
        <v>CUMPLIDA</v>
      </c>
    </row>
    <row r="2723" spans="1:17" ht="135">
      <c r="A2723" s="192" t="s">
        <v>432</v>
      </c>
      <c r="B2723" s="173" t="s">
        <v>3295</v>
      </c>
      <c r="C2723" s="485"/>
      <c r="D2723" s="485"/>
      <c r="E2723" s="486"/>
      <c r="F2723" s="486"/>
      <c r="G2723" s="174" t="s">
        <v>5265</v>
      </c>
      <c r="H2723" s="382" t="s">
        <v>5342</v>
      </c>
      <c r="I2723" s="382" t="s">
        <v>5267</v>
      </c>
      <c r="J2723" s="181">
        <v>4</v>
      </c>
      <c r="K2723" s="176">
        <v>44805</v>
      </c>
      <c r="L2723" s="176">
        <v>45168</v>
      </c>
      <c r="M2723" s="177">
        <f t="shared" si="121"/>
        <v>51.857142857142854</v>
      </c>
      <c r="N2723" s="178">
        <v>1</v>
      </c>
      <c r="O2723" s="382" t="s">
        <v>5339</v>
      </c>
      <c r="P2723" s="178">
        <f t="shared" si="123"/>
        <v>1</v>
      </c>
      <c r="Q2723" s="179" t="str" cm="1">
        <f t="array" aca="1" ref="Q2723" ca="1">IF(ISNUMBER(P2723),IF(P2723=100%,"CUMPLIDA",IF(AND(ISNUMBER(L2723),ISNUMBER(INDIRECT("FECHA_"&amp;$B2723,1))), IF(L2723&lt;=INDIRECT("FECHA_"&amp;$B2723,1),"INCUMPLIDA","PROCESO"), "VERIFICAR FECHA")),"SIN VALOR AVANCE")</f>
        <v>CUMPLIDA</v>
      </c>
    </row>
    <row r="2724" spans="1:17" ht="105">
      <c r="A2724" s="192" t="s">
        <v>432</v>
      </c>
      <c r="B2724" s="173" t="s">
        <v>3295</v>
      </c>
      <c r="C2724" s="485"/>
      <c r="D2724" s="485"/>
      <c r="E2724" s="486"/>
      <c r="F2724" s="486"/>
      <c r="G2724" s="174" t="s">
        <v>5282</v>
      </c>
      <c r="H2724" s="382" t="s">
        <v>5283</v>
      </c>
      <c r="I2724" s="382" t="s">
        <v>5284</v>
      </c>
      <c r="J2724" s="178">
        <v>1</v>
      </c>
      <c r="K2724" s="176">
        <v>44835</v>
      </c>
      <c r="L2724" s="176">
        <v>44956</v>
      </c>
      <c r="M2724" s="177">
        <f t="shared" si="121"/>
        <v>17.285714285714285</v>
      </c>
      <c r="N2724" s="178">
        <v>1</v>
      </c>
      <c r="O2724" s="382" t="s">
        <v>5339</v>
      </c>
      <c r="P2724" s="178">
        <f t="shared" si="123"/>
        <v>1</v>
      </c>
      <c r="Q2724" s="179" t="str" cm="1">
        <f t="array" aca="1" ref="Q2724" ca="1">IF(ISNUMBER(P2724),IF(P2724=100%,"CUMPLIDA",IF(AND(ISNUMBER(L2724),ISNUMBER(INDIRECT("FECHA_"&amp;$B2724,1))), IF(L2724&lt;=INDIRECT("FECHA_"&amp;$B2724,1),"INCUMPLIDA","PROCESO"), "VERIFICAR FECHA")),"SIN VALOR AVANCE")</f>
        <v>CUMPLIDA</v>
      </c>
    </row>
    <row r="2725" spans="1:17" ht="105">
      <c r="A2725" s="192" t="s">
        <v>432</v>
      </c>
      <c r="B2725" s="173" t="s">
        <v>3295</v>
      </c>
      <c r="C2725" s="485"/>
      <c r="D2725" s="485"/>
      <c r="E2725" s="486" t="s">
        <v>5343</v>
      </c>
      <c r="F2725" s="486"/>
      <c r="G2725" s="174" t="s">
        <v>5285</v>
      </c>
      <c r="H2725" s="382" t="s">
        <v>5344</v>
      </c>
      <c r="I2725" s="382" t="s">
        <v>5287</v>
      </c>
      <c r="J2725" s="181">
        <v>4</v>
      </c>
      <c r="K2725" s="176">
        <v>44835</v>
      </c>
      <c r="L2725" s="176">
        <v>44956</v>
      </c>
      <c r="M2725" s="177">
        <f t="shared" si="121"/>
        <v>17.285714285714285</v>
      </c>
      <c r="N2725" s="178">
        <v>1</v>
      </c>
      <c r="O2725" s="382" t="s">
        <v>5339</v>
      </c>
      <c r="P2725" s="178">
        <f t="shared" si="123"/>
        <v>1</v>
      </c>
      <c r="Q2725" s="179" t="str" cm="1">
        <f t="array" aca="1" ref="Q2725" ca="1">IF(ISNUMBER(P2725),IF(P2725=100%,"CUMPLIDA",IF(AND(ISNUMBER(L2725),ISNUMBER(INDIRECT("FECHA_"&amp;$B2725,1))), IF(L2725&lt;=INDIRECT("FECHA_"&amp;$B2725,1),"INCUMPLIDA","PROCESO"), "VERIFICAR FECHA")),"SIN VALOR AVANCE")</f>
        <v>CUMPLIDA</v>
      </c>
    </row>
    <row r="2726" spans="1:17" ht="90.75">
      <c r="A2726" s="192" t="s">
        <v>432</v>
      </c>
      <c r="B2726" s="173" t="s">
        <v>3295</v>
      </c>
      <c r="C2726" s="485"/>
      <c r="D2726" s="485"/>
      <c r="E2726" s="486"/>
      <c r="F2726" s="486"/>
      <c r="G2726" s="174" t="s">
        <v>5345</v>
      </c>
      <c r="H2726" s="382" t="s">
        <v>5346</v>
      </c>
      <c r="I2726" s="382" t="s">
        <v>5347</v>
      </c>
      <c r="J2726" s="181">
        <v>1</v>
      </c>
      <c r="K2726" s="176">
        <v>44805</v>
      </c>
      <c r="L2726" s="176">
        <v>44865</v>
      </c>
      <c r="M2726" s="177">
        <f t="shared" si="121"/>
        <v>8.5714285714285712</v>
      </c>
      <c r="N2726" s="178">
        <v>1</v>
      </c>
      <c r="O2726" s="382" t="s">
        <v>5348</v>
      </c>
      <c r="P2726" s="178">
        <f t="shared" si="123"/>
        <v>1</v>
      </c>
      <c r="Q2726" s="179" t="str" cm="1">
        <f t="array" aca="1" ref="Q2726" ca="1">IF(ISNUMBER(P2726),IF(P2726=100%,"CUMPLIDA",IF(AND(ISNUMBER(L2726),ISNUMBER(INDIRECT("FECHA_"&amp;$B2726,1))), IF(L2726&lt;=INDIRECT("FECHA_"&amp;$B2726,1),"INCUMPLIDA","PROCESO"), "VERIFICAR FECHA")),"SIN VALOR AVANCE")</f>
        <v>CUMPLIDA</v>
      </c>
    </row>
    <row r="2727" spans="1:17" ht="60.75">
      <c r="A2727" s="192" t="s">
        <v>432</v>
      </c>
      <c r="B2727" s="173" t="s">
        <v>3295</v>
      </c>
      <c r="C2727" s="485"/>
      <c r="D2727" s="485"/>
      <c r="E2727" s="486"/>
      <c r="F2727" s="486"/>
      <c r="G2727" s="174" t="s">
        <v>5349</v>
      </c>
      <c r="H2727" s="382" t="s">
        <v>5350</v>
      </c>
      <c r="I2727" s="382" t="s">
        <v>5351</v>
      </c>
      <c r="J2727" s="181">
        <v>2</v>
      </c>
      <c r="K2727" s="176">
        <v>44805</v>
      </c>
      <c r="L2727" s="176">
        <v>44834</v>
      </c>
      <c r="M2727" s="177">
        <f t="shared" si="121"/>
        <v>4.1428571428571432</v>
      </c>
      <c r="N2727" s="178">
        <v>1</v>
      </c>
      <c r="O2727" s="382" t="s">
        <v>5352</v>
      </c>
      <c r="P2727" s="178">
        <f t="shared" si="123"/>
        <v>1</v>
      </c>
      <c r="Q2727" s="179" t="str" cm="1">
        <f t="array" aca="1" ref="Q2727" ca="1">IF(ISNUMBER(P2727),IF(P2727=100%,"CUMPLIDA",IF(AND(ISNUMBER(L2727),ISNUMBER(INDIRECT("FECHA_"&amp;$B2727,1))), IF(L2727&lt;=INDIRECT("FECHA_"&amp;$B2727,1),"INCUMPLIDA","PROCESO"), "VERIFICAR FECHA")),"SIN VALOR AVANCE")</f>
        <v>CUMPLIDA</v>
      </c>
    </row>
    <row r="2728" spans="1:17" ht="330">
      <c r="A2728" s="192" t="s">
        <v>432</v>
      </c>
      <c r="B2728" s="173" t="s">
        <v>3295</v>
      </c>
      <c r="C2728" s="180" t="s">
        <v>5353</v>
      </c>
      <c r="D2728" s="180" t="s">
        <v>3329</v>
      </c>
      <c r="E2728" s="174" t="s">
        <v>5354</v>
      </c>
      <c r="F2728" s="174" t="s">
        <v>5355</v>
      </c>
      <c r="G2728" s="174" t="s">
        <v>5356</v>
      </c>
      <c r="H2728" s="382" t="s">
        <v>5357</v>
      </c>
      <c r="I2728" s="382" t="s">
        <v>5358</v>
      </c>
      <c r="J2728" s="178">
        <v>1</v>
      </c>
      <c r="K2728" s="176">
        <v>45292</v>
      </c>
      <c r="L2728" s="176">
        <v>45657</v>
      </c>
      <c r="M2728" s="177">
        <f t="shared" si="121"/>
        <v>52.142857142857146</v>
      </c>
      <c r="N2728" s="178">
        <v>1</v>
      </c>
      <c r="O2728" s="382" t="s">
        <v>5359</v>
      </c>
      <c r="P2728" s="178">
        <f t="shared" si="123"/>
        <v>1</v>
      </c>
      <c r="Q2728" s="179" t="str" cm="1">
        <f t="array" aca="1" ref="Q2728" ca="1">IF(ISNUMBER(P2728),IF(P2728=100%,"CUMPLIDA",IF(AND(ISNUMBER(L2728),ISNUMBER(INDIRECT("FECHA_"&amp;$B2728,1))), IF(L2728&lt;=INDIRECT("FECHA_"&amp;$B2728,1),"INCUMPLIDA","PROCESO"), "VERIFICAR FECHA")),"SIN VALOR AVANCE")</f>
        <v>CUMPLIDA</v>
      </c>
    </row>
    <row r="2729" spans="1:17" ht="90" customHeight="1">
      <c r="A2729" s="192" t="s">
        <v>432</v>
      </c>
      <c r="B2729" s="173" t="s">
        <v>3295</v>
      </c>
      <c r="C2729" s="485" t="s">
        <v>5360</v>
      </c>
      <c r="D2729" s="485" t="s">
        <v>5209</v>
      </c>
      <c r="E2729" s="486" t="s">
        <v>5361</v>
      </c>
      <c r="F2729" s="486" t="s">
        <v>5362</v>
      </c>
      <c r="G2729" s="174" t="s">
        <v>5363</v>
      </c>
      <c r="H2729" s="382" t="s">
        <v>5364</v>
      </c>
      <c r="I2729" s="382" t="s">
        <v>5365</v>
      </c>
      <c r="J2729" s="178">
        <v>1</v>
      </c>
      <c r="K2729" s="176">
        <v>45566</v>
      </c>
      <c r="L2729" s="176">
        <v>45838</v>
      </c>
      <c r="M2729" s="177">
        <f t="shared" si="121"/>
        <v>38.857142857142854</v>
      </c>
      <c r="N2729" s="178">
        <v>1</v>
      </c>
      <c r="O2729" s="388" t="s">
        <v>5366</v>
      </c>
      <c r="P2729" s="178">
        <f t="shared" si="123"/>
        <v>1</v>
      </c>
      <c r="Q2729" s="179" t="str" cm="1">
        <f t="array" aca="1" ref="Q2729" ca="1">IF(ISNUMBER(P2729),IF(P2729=100%,"CUMPLIDA",IF(AND(ISNUMBER(L2729),ISNUMBER(INDIRECT("FECHA_"&amp;$B2729,1))), IF(L2729&lt;=INDIRECT("FECHA_"&amp;$B2729,1),"INCUMPLIDA","PROCESO"), "VERIFICAR FECHA")),"SIN VALOR AVANCE")</f>
        <v>CUMPLIDA</v>
      </c>
    </row>
    <row r="2730" spans="1:17" ht="180">
      <c r="A2730" s="192" t="s">
        <v>432</v>
      </c>
      <c r="B2730" s="173" t="s">
        <v>3295</v>
      </c>
      <c r="C2730" s="485"/>
      <c r="D2730" s="485"/>
      <c r="E2730" s="486"/>
      <c r="F2730" s="486"/>
      <c r="G2730" s="174" t="s">
        <v>5367</v>
      </c>
      <c r="H2730" s="382" t="s">
        <v>5368</v>
      </c>
      <c r="I2730" s="382" t="s">
        <v>5369</v>
      </c>
      <c r="J2730" s="175">
        <v>15</v>
      </c>
      <c r="K2730" s="176">
        <v>45566</v>
      </c>
      <c r="L2730" s="176">
        <v>45657</v>
      </c>
      <c r="M2730" s="177">
        <f t="shared" ref="M2730:M2756" si="124">(L2730-K2730)/7</f>
        <v>13</v>
      </c>
      <c r="N2730" s="178">
        <v>1</v>
      </c>
      <c r="O2730" s="388" t="s">
        <v>5370</v>
      </c>
      <c r="P2730" s="178">
        <f t="shared" si="123"/>
        <v>1</v>
      </c>
      <c r="Q2730" s="179" t="str" cm="1">
        <f t="array" aca="1" ref="Q2730" ca="1">IF(ISNUMBER(P2730),IF(P2730=100%,"CUMPLIDA",IF(AND(ISNUMBER(L2730),ISNUMBER(INDIRECT("FECHA_"&amp;$B2730,1))), IF(L2730&lt;=INDIRECT("FECHA_"&amp;$B2730,1),"INCUMPLIDA","PROCESO"), "VERIFICAR FECHA")),"SIN VALOR AVANCE")</f>
        <v>CUMPLIDA</v>
      </c>
    </row>
    <row r="2731" spans="1:17" ht="165">
      <c r="A2731" s="192" t="s">
        <v>432</v>
      </c>
      <c r="B2731" s="173" t="s">
        <v>3295</v>
      </c>
      <c r="C2731" s="485"/>
      <c r="D2731" s="485"/>
      <c r="E2731" s="486"/>
      <c r="F2731" s="486"/>
      <c r="G2731" s="174" t="s">
        <v>5371</v>
      </c>
      <c r="H2731" s="382" t="s">
        <v>5372</v>
      </c>
      <c r="I2731" s="382" t="s">
        <v>5373</v>
      </c>
      <c r="J2731" s="178">
        <v>1</v>
      </c>
      <c r="K2731" s="176">
        <v>45566</v>
      </c>
      <c r="L2731" s="176">
        <v>45657</v>
      </c>
      <c r="M2731" s="177">
        <f t="shared" si="124"/>
        <v>13</v>
      </c>
      <c r="N2731" s="178">
        <v>1</v>
      </c>
      <c r="O2731" s="388" t="s">
        <v>5374</v>
      </c>
      <c r="P2731" s="178">
        <f t="shared" si="123"/>
        <v>1</v>
      </c>
      <c r="Q2731" s="179" t="str" cm="1">
        <f t="array" aca="1" ref="Q2731" ca="1">IF(ISNUMBER(P2731),IF(P2731=100%,"CUMPLIDA",IF(AND(ISNUMBER(L2731),ISNUMBER(INDIRECT("FECHA_"&amp;$B2731,1))), IF(L2731&lt;=INDIRECT("FECHA_"&amp;$B2731,1),"INCUMPLIDA","PROCESO"), "VERIFICAR FECHA")),"SIN VALOR AVANCE")</f>
        <v>CUMPLIDA</v>
      </c>
    </row>
    <row r="2732" spans="1:17" ht="195">
      <c r="A2732" s="192" t="s">
        <v>432</v>
      </c>
      <c r="B2732" s="173" t="s">
        <v>3295</v>
      </c>
      <c r="C2732" s="485" t="s">
        <v>5375</v>
      </c>
      <c r="D2732" s="485" t="s">
        <v>5376</v>
      </c>
      <c r="E2732" s="486" t="s">
        <v>5377</v>
      </c>
      <c r="F2732" s="486" t="s">
        <v>5378</v>
      </c>
      <c r="G2732" s="174" t="s">
        <v>5379</v>
      </c>
      <c r="H2732" s="382" t="s">
        <v>5380</v>
      </c>
      <c r="I2732" s="382" t="s">
        <v>5381</v>
      </c>
      <c r="J2732" s="175">
        <v>5</v>
      </c>
      <c r="K2732" s="176">
        <v>45566</v>
      </c>
      <c r="L2732" s="176">
        <v>45657</v>
      </c>
      <c r="M2732" s="177">
        <f t="shared" si="124"/>
        <v>13</v>
      </c>
      <c r="N2732" s="178">
        <v>1</v>
      </c>
      <c r="O2732" s="382" t="s">
        <v>5382</v>
      </c>
      <c r="P2732" s="178">
        <f t="shared" si="123"/>
        <v>1</v>
      </c>
      <c r="Q2732" s="179" t="str" cm="1">
        <f t="array" aca="1" ref="Q2732" ca="1">IF(ISNUMBER(P2732),IF(P2732=100%,"CUMPLIDA",IF(AND(ISNUMBER(L2732),ISNUMBER(INDIRECT("FECHA_"&amp;$B2732,1))), IF(L2732&lt;=INDIRECT("FECHA_"&amp;$B2732,1),"INCUMPLIDA","PROCESO"), "VERIFICAR FECHA")),"SIN VALOR AVANCE")</f>
        <v>CUMPLIDA</v>
      </c>
    </row>
    <row r="2733" spans="1:17" ht="195">
      <c r="A2733" s="192" t="s">
        <v>432</v>
      </c>
      <c r="B2733" s="173" t="s">
        <v>3295</v>
      </c>
      <c r="C2733" s="485"/>
      <c r="D2733" s="485"/>
      <c r="E2733" s="486"/>
      <c r="F2733" s="486"/>
      <c r="G2733" s="174" t="s">
        <v>5379</v>
      </c>
      <c r="H2733" s="382" t="s">
        <v>5383</v>
      </c>
      <c r="I2733" s="382" t="s">
        <v>5381</v>
      </c>
      <c r="J2733" s="175">
        <v>5</v>
      </c>
      <c r="K2733" s="176">
        <v>45566</v>
      </c>
      <c r="L2733" s="176">
        <v>45657</v>
      </c>
      <c r="M2733" s="177">
        <f t="shared" si="124"/>
        <v>13</v>
      </c>
      <c r="N2733" s="178">
        <v>1</v>
      </c>
      <c r="O2733" s="382" t="s">
        <v>5382</v>
      </c>
      <c r="P2733" s="178">
        <f t="shared" si="123"/>
        <v>1</v>
      </c>
      <c r="Q2733" s="179" t="str" cm="1">
        <f t="array" aca="1" ref="Q2733" ca="1">IF(ISNUMBER(P2733),IF(P2733=100%,"CUMPLIDA",IF(AND(ISNUMBER(L2733),ISNUMBER(INDIRECT("FECHA_"&amp;$B2733,1))), IF(L2733&lt;=INDIRECT("FECHA_"&amp;$B2733,1),"INCUMPLIDA","PROCESO"), "VERIFICAR FECHA")),"SIN VALOR AVANCE")</f>
        <v>CUMPLIDA</v>
      </c>
    </row>
    <row r="2734" spans="1:17" ht="195">
      <c r="A2734" s="192" t="s">
        <v>432</v>
      </c>
      <c r="B2734" s="173" t="s">
        <v>3295</v>
      </c>
      <c r="C2734" s="485"/>
      <c r="D2734" s="485"/>
      <c r="E2734" s="486"/>
      <c r="F2734" s="486"/>
      <c r="G2734" s="174" t="s">
        <v>5384</v>
      </c>
      <c r="H2734" s="382" t="s">
        <v>5380</v>
      </c>
      <c r="I2734" s="382" t="s">
        <v>5381</v>
      </c>
      <c r="J2734" s="175">
        <v>5</v>
      </c>
      <c r="K2734" s="176">
        <v>45566</v>
      </c>
      <c r="L2734" s="176">
        <v>45657</v>
      </c>
      <c r="M2734" s="177">
        <f t="shared" si="124"/>
        <v>13</v>
      </c>
      <c r="N2734" s="178">
        <v>1</v>
      </c>
      <c r="O2734" s="382" t="s">
        <v>5382</v>
      </c>
      <c r="P2734" s="178">
        <f t="shared" si="123"/>
        <v>1</v>
      </c>
      <c r="Q2734" s="179" t="str" cm="1">
        <f t="array" aca="1" ref="Q2734" ca="1">IF(ISNUMBER(P2734),IF(P2734=100%,"CUMPLIDA",IF(AND(ISNUMBER(L2734),ISNUMBER(INDIRECT("FECHA_"&amp;$B2734,1))), IF(L2734&lt;=INDIRECT("FECHA_"&amp;$B2734,1),"INCUMPLIDA","PROCESO"), "VERIFICAR FECHA")),"SIN VALOR AVANCE")</f>
        <v>CUMPLIDA</v>
      </c>
    </row>
    <row r="2735" spans="1:17" ht="195">
      <c r="A2735" s="192" t="s">
        <v>432</v>
      </c>
      <c r="B2735" s="173" t="s">
        <v>3295</v>
      </c>
      <c r="C2735" s="485"/>
      <c r="D2735" s="485"/>
      <c r="E2735" s="486"/>
      <c r="F2735" s="486"/>
      <c r="G2735" s="174" t="s">
        <v>5379</v>
      </c>
      <c r="H2735" s="382" t="s">
        <v>5380</v>
      </c>
      <c r="I2735" s="382" t="s">
        <v>5381</v>
      </c>
      <c r="J2735" s="175">
        <v>5</v>
      </c>
      <c r="K2735" s="176">
        <v>45566</v>
      </c>
      <c r="L2735" s="176">
        <v>45657</v>
      </c>
      <c r="M2735" s="177">
        <f t="shared" si="124"/>
        <v>13</v>
      </c>
      <c r="N2735" s="178">
        <v>1</v>
      </c>
      <c r="O2735" s="382" t="s">
        <v>5382</v>
      </c>
      <c r="P2735" s="178">
        <f t="shared" si="123"/>
        <v>1</v>
      </c>
      <c r="Q2735" s="179" t="str" cm="1">
        <f t="array" aca="1" ref="Q2735" ca="1">IF(ISNUMBER(P2735),IF(P2735=100%,"CUMPLIDA",IF(AND(ISNUMBER(L2735),ISNUMBER(INDIRECT("FECHA_"&amp;$B2735,1))), IF(L2735&lt;=INDIRECT("FECHA_"&amp;$B2735,1),"INCUMPLIDA","PROCESO"), "VERIFICAR FECHA")),"SIN VALOR AVANCE")</f>
        <v>CUMPLIDA</v>
      </c>
    </row>
    <row r="2736" spans="1:17" ht="195">
      <c r="A2736" s="192" t="s">
        <v>432</v>
      </c>
      <c r="B2736" s="173" t="s">
        <v>3295</v>
      </c>
      <c r="C2736" s="485"/>
      <c r="D2736" s="485"/>
      <c r="E2736" s="486" t="s">
        <v>5385</v>
      </c>
      <c r="F2736" s="486"/>
      <c r="G2736" s="174" t="s">
        <v>5379</v>
      </c>
      <c r="H2736" s="382" t="s">
        <v>5380</v>
      </c>
      <c r="I2736" s="382" t="s">
        <v>5381</v>
      </c>
      <c r="J2736" s="175">
        <v>5</v>
      </c>
      <c r="K2736" s="176">
        <v>45566</v>
      </c>
      <c r="L2736" s="176">
        <v>45657</v>
      </c>
      <c r="M2736" s="177">
        <f t="shared" si="124"/>
        <v>13</v>
      </c>
      <c r="N2736" s="178">
        <v>1</v>
      </c>
      <c r="O2736" s="382" t="s">
        <v>5382</v>
      </c>
      <c r="P2736" s="178">
        <f t="shared" si="123"/>
        <v>1</v>
      </c>
      <c r="Q2736" s="179" t="str" cm="1">
        <f t="array" aca="1" ref="Q2736" ca="1">IF(ISNUMBER(P2736),IF(P2736=100%,"CUMPLIDA",IF(AND(ISNUMBER(L2736),ISNUMBER(INDIRECT("FECHA_"&amp;$B2736,1))), IF(L2736&lt;=INDIRECT("FECHA_"&amp;$B2736,1),"INCUMPLIDA","PROCESO"), "VERIFICAR FECHA")),"SIN VALOR AVANCE")</f>
        <v>CUMPLIDA</v>
      </c>
    </row>
    <row r="2737" spans="1:17" ht="195">
      <c r="A2737" s="192" t="s">
        <v>432</v>
      </c>
      <c r="B2737" s="173" t="s">
        <v>3295</v>
      </c>
      <c r="C2737" s="485"/>
      <c r="D2737" s="485"/>
      <c r="E2737" s="486"/>
      <c r="F2737" s="486"/>
      <c r="G2737" s="174" t="s">
        <v>5386</v>
      </c>
      <c r="H2737" s="382" t="s">
        <v>5380</v>
      </c>
      <c r="I2737" s="382" t="s">
        <v>5381</v>
      </c>
      <c r="J2737" s="175">
        <v>5</v>
      </c>
      <c r="K2737" s="176">
        <v>45566</v>
      </c>
      <c r="L2737" s="176">
        <v>45657</v>
      </c>
      <c r="M2737" s="177">
        <f t="shared" si="124"/>
        <v>13</v>
      </c>
      <c r="N2737" s="178">
        <v>1</v>
      </c>
      <c r="O2737" s="382" t="s">
        <v>5382</v>
      </c>
      <c r="P2737" s="178">
        <f t="shared" si="123"/>
        <v>1</v>
      </c>
      <c r="Q2737" s="179" t="str" cm="1">
        <f t="array" aca="1" ref="Q2737" ca="1">IF(ISNUMBER(P2737),IF(P2737=100%,"CUMPLIDA",IF(AND(ISNUMBER(L2737),ISNUMBER(INDIRECT("FECHA_"&amp;$B2737,1))), IF(L2737&lt;=INDIRECT("FECHA_"&amp;$B2737,1),"INCUMPLIDA","PROCESO"), "VERIFICAR FECHA")),"SIN VALOR AVANCE")</f>
        <v>CUMPLIDA</v>
      </c>
    </row>
    <row r="2738" spans="1:17" ht="195">
      <c r="A2738" s="192" t="s">
        <v>432</v>
      </c>
      <c r="B2738" s="173" t="s">
        <v>3295</v>
      </c>
      <c r="C2738" s="485"/>
      <c r="D2738" s="485"/>
      <c r="E2738" s="486"/>
      <c r="F2738" s="486"/>
      <c r="G2738" s="174" t="s">
        <v>5379</v>
      </c>
      <c r="H2738" s="382" t="s">
        <v>5380</v>
      </c>
      <c r="I2738" s="382" t="s">
        <v>5381</v>
      </c>
      <c r="J2738" s="175">
        <v>5</v>
      </c>
      <c r="K2738" s="176">
        <v>45566</v>
      </c>
      <c r="L2738" s="176">
        <v>45657</v>
      </c>
      <c r="M2738" s="177">
        <f t="shared" si="124"/>
        <v>13</v>
      </c>
      <c r="N2738" s="178">
        <v>1</v>
      </c>
      <c r="O2738" s="382" t="s">
        <v>5382</v>
      </c>
      <c r="P2738" s="178">
        <f t="shared" si="123"/>
        <v>1</v>
      </c>
      <c r="Q2738" s="179" t="str" cm="1">
        <f t="array" aca="1" ref="Q2738" ca="1">IF(ISNUMBER(P2738),IF(P2738=100%,"CUMPLIDA",IF(AND(ISNUMBER(L2738),ISNUMBER(INDIRECT("FECHA_"&amp;$B2738,1))), IF(L2738&lt;=INDIRECT("FECHA_"&amp;$B2738,1),"INCUMPLIDA","PROCESO"), "VERIFICAR FECHA")),"SIN VALOR AVANCE")</f>
        <v>CUMPLIDA</v>
      </c>
    </row>
    <row r="2739" spans="1:17" ht="195">
      <c r="A2739" s="192" t="s">
        <v>432</v>
      </c>
      <c r="B2739" s="173" t="s">
        <v>3295</v>
      </c>
      <c r="C2739" s="485"/>
      <c r="D2739" s="485"/>
      <c r="E2739" s="486" t="s">
        <v>5387</v>
      </c>
      <c r="F2739" s="486"/>
      <c r="G2739" s="174" t="s">
        <v>5379</v>
      </c>
      <c r="H2739" s="382" t="s">
        <v>5380</v>
      </c>
      <c r="I2739" s="382" t="s">
        <v>5381</v>
      </c>
      <c r="J2739" s="175">
        <v>5</v>
      </c>
      <c r="K2739" s="176">
        <v>45566</v>
      </c>
      <c r="L2739" s="176">
        <v>45657</v>
      </c>
      <c r="M2739" s="177">
        <f t="shared" si="124"/>
        <v>13</v>
      </c>
      <c r="N2739" s="178">
        <v>1</v>
      </c>
      <c r="O2739" s="382" t="s">
        <v>5382</v>
      </c>
      <c r="P2739" s="178">
        <f t="shared" si="123"/>
        <v>1</v>
      </c>
      <c r="Q2739" s="179" t="str" cm="1">
        <f t="array" aca="1" ref="Q2739" ca="1">IF(ISNUMBER(P2739),IF(P2739=100%,"CUMPLIDA",IF(AND(ISNUMBER(L2739),ISNUMBER(INDIRECT("FECHA_"&amp;$B2739,1))), IF(L2739&lt;=INDIRECT("FECHA_"&amp;$B2739,1),"INCUMPLIDA","PROCESO"), "VERIFICAR FECHA")),"SIN VALOR AVANCE")</f>
        <v>CUMPLIDA</v>
      </c>
    </row>
    <row r="2740" spans="1:17" ht="195">
      <c r="A2740" s="192" t="s">
        <v>432</v>
      </c>
      <c r="B2740" s="173" t="s">
        <v>3295</v>
      </c>
      <c r="C2740" s="485"/>
      <c r="D2740" s="485"/>
      <c r="E2740" s="486"/>
      <c r="F2740" s="486"/>
      <c r="G2740" s="174" t="s">
        <v>5379</v>
      </c>
      <c r="H2740" s="382" t="s">
        <v>5380</v>
      </c>
      <c r="I2740" s="382" t="s">
        <v>5381</v>
      </c>
      <c r="J2740" s="175">
        <v>5</v>
      </c>
      <c r="K2740" s="176">
        <v>45566</v>
      </c>
      <c r="L2740" s="176">
        <v>45657</v>
      </c>
      <c r="M2740" s="177">
        <f t="shared" si="124"/>
        <v>13</v>
      </c>
      <c r="N2740" s="178">
        <v>1</v>
      </c>
      <c r="O2740" s="382" t="s">
        <v>5382</v>
      </c>
      <c r="P2740" s="178">
        <f t="shared" si="123"/>
        <v>1</v>
      </c>
      <c r="Q2740" s="179" t="str" cm="1">
        <f t="array" aca="1" ref="Q2740" ca="1">IF(ISNUMBER(P2740),IF(P2740=100%,"CUMPLIDA",IF(AND(ISNUMBER(L2740),ISNUMBER(INDIRECT("FECHA_"&amp;$B2740,1))), IF(L2740&lt;=INDIRECT("FECHA_"&amp;$B2740,1),"INCUMPLIDA","PROCESO"), "VERIFICAR FECHA")),"SIN VALOR AVANCE")</f>
        <v>CUMPLIDA</v>
      </c>
    </row>
    <row r="2741" spans="1:17" ht="195">
      <c r="A2741" s="192" t="s">
        <v>432</v>
      </c>
      <c r="B2741" s="173" t="s">
        <v>3295</v>
      </c>
      <c r="C2741" s="485"/>
      <c r="D2741" s="485"/>
      <c r="E2741" s="486"/>
      <c r="F2741" s="486"/>
      <c r="G2741" s="174" t="s">
        <v>5379</v>
      </c>
      <c r="H2741" s="382" t="s">
        <v>5380</v>
      </c>
      <c r="I2741" s="382" t="s">
        <v>5381</v>
      </c>
      <c r="J2741" s="175">
        <v>5</v>
      </c>
      <c r="K2741" s="176">
        <v>45566</v>
      </c>
      <c r="L2741" s="176">
        <v>45657</v>
      </c>
      <c r="M2741" s="177">
        <f t="shared" si="124"/>
        <v>13</v>
      </c>
      <c r="N2741" s="178">
        <v>1</v>
      </c>
      <c r="O2741" s="382" t="s">
        <v>5382</v>
      </c>
      <c r="P2741" s="178">
        <f t="shared" si="123"/>
        <v>1</v>
      </c>
      <c r="Q2741" s="179" t="str" cm="1">
        <f t="array" aca="1" ref="Q2741" ca="1">IF(ISNUMBER(P2741),IF(P2741=100%,"CUMPLIDA",IF(AND(ISNUMBER(L2741),ISNUMBER(INDIRECT("FECHA_"&amp;$B2741,1))), IF(L2741&lt;=INDIRECT("FECHA_"&amp;$B2741,1),"INCUMPLIDA","PROCESO"), "VERIFICAR FECHA")),"SIN VALOR AVANCE")</f>
        <v>CUMPLIDA</v>
      </c>
    </row>
    <row r="2742" spans="1:17" ht="195">
      <c r="A2742" s="192" t="s">
        <v>432</v>
      </c>
      <c r="B2742" s="173" t="s">
        <v>3295</v>
      </c>
      <c r="C2742" s="485"/>
      <c r="D2742" s="485"/>
      <c r="E2742" s="486" t="s">
        <v>5388</v>
      </c>
      <c r="F2742" s="486"/>
      <c r="G2742" s="174" t="s">
        <v>5379</v>
      </c>
      <c r="H2742" s="382" t="s">
        <v>5383</v>
      </c>
      <c r="I2742" s="382" t="s">
        <v>5389</v>
      </c>
      <c r="J2742" s="175">
        <v>5</v>
      </c>
      <c r="K2742" s="176">
        <v>45566</v>
      </c>
      <c r="L2742" s="176">
        <v>45657</v>
      </c>
      <c r="M2742" s="177">
        <f t="shared" si="124"/>
        <v>13</v>
      </c>
      <c r="N2742" s="178">
        <v>1</v>
      </c>
      <c r="O2742" s="382" t="s">
        <v>5382</v>
      </c>
      <c r="P2742" s="178">
        <f t="shared" si="123"/>
        <v>1</v>
      </c>
      <c r="Q2742" s="179" t="str" cm="1">
        <f t="array" aca="1" ref="Q2742" ca="1">IF(ISNUMBER(P2742),IF(P2742=100%,"CUMPLIDA",IF(AND(ISNUMBER(L2742),ISNUMBER(INDIRECT("FECHA_"&amp;$B2742,1))), IF(L2742&lt;=INDIRECT("FECHA_"&amp;$B2742,1),"INCUMPLIDA","PROCESO"), "VERIFICAR FECHA")),"SIN VALOR AVANCE")</f>
        <v>CUMPLIDA</v>
      </c>
    </row>
    <row r="2743" spans="1:17" ht="195">
      <c r="A2743" s="192" t="s">
        <v>432</v>
      </c>
      <c r="B2743" s="173" t="s">
        <v>3295</v>
      </c>
      <c r="C2743" s="485"/>
      <c r="D2743" s="485"/>
      <c r="E2743" s="486"/>
      <c r="F2743" s="486"/>
      <c r="G2743" s="174" t="s">
        <v>5379</v>
      </c>
      <c r="H2743" s="382" t="s">
        <v>5383</v>
      </c>
      <c r="I2743" s="382" t="s">
        <v>5389</v>
      </c>
      <c r="J2743" s="175">
        <v>5</v>
      </c>
      <c r="K2743" s="176">
        <v>45566</v>
      </c>
      <c r="L2743" s="176">
        <v>45657</v>
      </c>
      <c r="M2743" s="177">
        <f t="shared" si="124"/>
        <v>13</v>
      </c>
      <c r="N2743" s="178">
        <v>1</v>
      </c>
      <c r="O2743" s="382" t="s">
        <v>5382</v>
      </c>
      <c r="P2743" s="178">
        <f t="shared" si="123"/>
        <v>1</v>
      </c>
      <c r="Q2743" s="179" t="str" cm="1">
        <f t="array" aca="1" ref="Q2743" ca="1">IF(ISNUMBER(P2743),IF(P2743=100%,"CUMPLIDA",IF(AND(ISNUMBER(L2743),ISNUMBER(INDIRECT("FECHA_"&amp;$B2743,1))), IF(L2743&lt;=INDIRECT("FECHA_"&amp;$B2743,1),"INCUMPLIDA","PROCESO"), "VERIFICAR FECHA")),"SIN VALOR AVANCE")</f>
        <v>CUMPLIDA</v>
      </c>
    </row>
    <row r="2744" spans="1:17" ht="195">
      <c r="A2744" s="192" t="s">
        <v>432</v>
      </c>
      <c r="B2744" s="173" t="s">
        <v>3295</v>
      </c>
      <c r="C2744" s="485"/>
      <c r="D2744" s="485"/>
      <c r="E2744" s="486"/>
      <c r="F2744" s="486"/>
      <c r="G2744" s="174" t="s">
        <v>5379</v>
      </c>
      <c r="H2744" s="382" t="s">
        <v>5383</v>
      </c>
      <c r="I2744" s="382" t="s">
        <v>5389</v>
      </c>
      <c r="J2744" s="175">
        <v>5</v>
      </c>
      <c r="K2744" s="176">
        <v>45566</v>
      </c>
      <c r="L2744" s="176">
        <v>45657</v>
      </c>
      <c r="M2744" s="177">
        <f t="shared" si="124"/>
        <v>13</v>
      </c>
      <c r="N2744" s="178">
        <v>1</v>
      </c>
      <c r="O2744" s="382" t="s">
        <v>5382</v>
      </c>
      <c r="P2744" s="178">
        <f t="shared" si="123"/>
        <v>1</v>
      </c>
      <c r="Q2744" s="179" t="str" cm="1">
        <f t="array" aca="1" ref="Q2744" ca="1">IF(ISNUMBER(P2744),IF(P2744=100%,"CUMPLIDA",IF(AND(ISNUMBER(L2744),ISNUMBER(INDIRECT("FECHA_"&amp;$B2744,1))), IF(L2744&lt;=INDIRECT("FECHA_"&amp;$B2744,1),"INCUMPLIDA","PROCESO"), "VERIFICAR FECHA")),"SIN VALOR AVANCE")</f>
        <v>CUMPLIDA</v>
      </c>
    </row>
    <row r="2745" spans="1:17" ht="195">
      <c r="A2745" s="192" t="s">
        <v>432</v>
      </c>
      <c r="B2745" s="173" t="s">
        <v>3295</v>
      </c>
      <c r="C2745" s="485"/>
      <c r="D2745" s="485"/>
      <c r="E2745" s="486" t="s">
        <v>5390</v>
      </c>
      <c r="F2745" s="486"/>
      <c r="G2745" s="174" t="s">
        <v>5379</v>
      </c>
      <c r="H2745" s="382" t="s">
        <v>5383</v>
      </c>
      <c r="I2745" s="382" t="s">
        <v>5389</v>
      </c>
      <c r="J2745" s="175">
        <v>5</v>
      </c>
      <c r="K2745" s="176">
        <v>45566</v>
      </c>
      <c r="L2745" s="176">
        <v>45657</v>
      </c>
      <c r="M2745" s="177">
        <f t="shared" si="124"/>
        <v>13</v>
      </c>
      <c r="N2745" s="178">
        <v>1</v>
      </c>
      <c r="O2745" s="382" t="s">
        <v>5382</v>
      </c>
      <c r="P2745" s="178">
        <f t="shared" si="123"/>
        <v>1</v>
      </c>
      <c r="Q2745" s="179" t="str" cm="1">
        <f t="array" aca="1" ref="Q2745" ca="1">IF(ISNUMBER(P2745),IF(P2745=100%,"CUMPLIDA",IF(AND(ISNUMBER(L2745),ISNUMBER(INDIRECT("FECHA_"&amp;$B2745,1))), IF(L2745&lt;=INDIRECT("FECHA_"&amp;$B2745,1),"INCUMPLIDA","PROCESO"), "VERIFICAR FECHA")),"SIN VALOR AVANCE")</f>
        <v>CUMPLIDA</v>
      </c>
    </row>
    <row r="2746" spans="1:17" ht="195">
      <c r="A2746" s="192" t="s">
        <v>432</v>
      </c>
      <c r="B2746" s="173" t="s">
        <v>3295</v>
      </c>
      <c r="C2746" s="485"/>
      <c r="D2746" s="485"/>
      <c r="E2746" s="486"/>
      <c r="F2746" s="486"/>
      <c r="G2746" s="174" t="s">
        <v>5379</v>
      </c>
      <c r="H2746" s="382" t="s">
        <v>5383</v>
      </c>
      <c r="I2746" s="382" t="s">
        <v>5389</v>
      </c>
      <c r="J2746" s="175">
        <v>5</v>
      </c>
      <c r="K2746" s="176">
        <v>45566</v>
      </c>
      <c r="L2746" s="176">
        <v>45657</v>
      </c>
      <c r="M2746" s="177">
        <f t="shared" si="124"/>
        <v>13</v>
      </c>
      <c r="N2746" s="178">
        <v>1</v>
      </c>
      <c r="O2746" s="382" t="s">
        <v>5382</v>
      </c>
      <c r="P2746" s="178">
        <f t="shared" si="123"/>
        <v>1</v>
      </c>
      <c r="Q2746" s="179" t="str" cm="1">
        <f t="array" aca="1" ref="Q2746" ca="1">IF(ISNUMBER(P2746),IF(P2746=100%,"CUMPLIDA",IF(AND(ISNUMBER(L2746),ISNUMBER(INDIRECT("FECHA_"&amp;$B2746,1))), IF(L2746&lt;=INDIRECT("FECHA_"&amp;$B2746,1),"INCUMPLIDA","PROCESO"), "VERIFICAR FECHA")),"SIN VALOR AVANCE")</f>
        <v>CUMPLIDA</v>
      </c>
    </row>
    <row r="2747" spans="1:17" ht="195">
      <c r="A2747" s="192" t="s">
        <v>432</v>
      </c>
      <c r="B2747" s="173" t="s">
        <v>3295</v>
      </c>
      <c r="C2747" s="485"/>
      <c r="D2747" s="485"/>
      <c r="E2747" s="486"/>
      <c r="F2747" s="486"/>
      <c r="G2747" s="174" t="s">
        <v>5379</v>
      </c>
      <c r="H2747" s="382" t="s">
        <v>5383</v>
      </c>
      <c r="I2747" s="382" t="s">
        <v>5389</v>
      </c>
      <c r="J2747" s="175">
        <v>5</v>
      </c>
      <c r="K2747" s="176">
        <v>45566</v>
      </c>
      <c r="L2747" s="176">
        <v>45657</v>
      </c>
      <c r="M2747" s="177">
        <f t="shared" si="124"/>
        <v>13</v>
      </c>
      <c r="N2747" s="178">
        <v>1</v>
      </c>
      <c r="O2747" s="382" t="s">
        <v>5382</v>
      </c>
      <c r="P2747" s="178">
        <f t="shared" si="123"/>
        <v>1</v>
      </c>
      <c r="Q2747" s="179" t="str" cm="1">
        <f t="array" aca="1" ref="Q2747" ca="1">IF(ISNUMBER(P2747),IF(P2747=100%,"CUMPLIDA",IF(AND(ISNUMBER(L2747),ISNUMBER(INDIRECT("FECHA_"&amp;$B2747,1))), IF(L2747&lt;=INDIRECT("FECHA_"&amp;$B2747,1),"INCUMPLIDA","PROCESO"), "VERIFICAR FECHA")),"SIN VALOR AVANCE")</f>
        <v>CUMPLIDA</v>
      </c>
    </row>
    <row r="2748" spans="1:17" ht="120">
      <c r="A2748" s="192" t="s">
        <v>432</v>
      </c>
      <c r="B2748" s="173" t="s">
        <v>3295</v>
      </c>
      <c r="C2748" s="485" t="s">
        <v>5391</v>
      </c>
      <c r="D2748" s="485" t="s">
        <v>5392</v>
      </c>
      <c r="E2748" s="174" t="s">
        <v>5393</v>
      </c>
      <c r="F2748" s="486" t="s">
        <v>5394</v>
      </c>
      <c r="G2748" s="486" t="s">
        <v>5395</v>
      </c>
      <c r="H2748" s="382" t="s">
        <v>5396</v>
      </c>
      <c r="I2748" s="382" t="s">
        <v>5397</v>
      </c>
      <c r="J2748" s="175">
        <v>1</v>
      </c>
      <c r="K2748" s="176">
        <v>45597</v>
      </c>
      <c r="L2748" s="176">
        <v>45925</v>
      </c>
      <c r="M2748" s="177">
        <f t="shared" si="124"/>
        <v>46.857142857142854</v>
      </c>
      <c r="N2748" s="178">
        <v>1</v>
      </c>
      <c r="O2748" s="382" t="s">
        <v>5398</v>
      </c>
      <c r="P2748" s="178">
        <f t="shared" si="123"/>
        <v>1</v>
      </c>
      <c r="Q2748" s="179" t="str" cm="1">
        <f t="array" aca="1" ref="Q2748" ca="1">IF(ISNUMBER(P2748),IF(P2748=100%,"CUMPLIDA",IF(AND(ISNUMBER(L2748),ISNUMBER(INDIRECT("FECHA_"&amp;$B2748,1))), IF(L2748&lt;=INDIRECT("FECHA_"&amp;$B2748,1),"INCUMPLIDA","PROCESO"), "VERIFICAR FECHA")),"SIN VALOR AVANCE")</f>
        <v>CUMPLIDA</v>
      </c>
    </row>
    <row r="2749" spans="1:17" ht="60">
      <c r="A2749" s="192" t="s">
        <v>432</v>
      </c>
      <c r="B2749" s="173" t="s">
        <v>3295</v>
      </c>
      <c r="C2749" s="485"/>
      <c r="D2749" s="485"/>
      <c r="E2749" s="174" t="s">
        <v>5399</v>
      </c>
      <c r="F2749" s="486"/>
      <c r="G2749" s="487"/>
      <c r="H2749" s="382" t="s">
        <v>5400</v>
      </c>
      <c r="I2749" s="382" t="s">
        <v>5401</v>
      </c>
      <c r="J2749" s="175">
        <v>1</v>
      </c>
      <c r="K2749" s="176">
        <v>45566</v>
      </c>
      <c r="L2749" s="176">
        <v>45925</v>
      </c>
      <c r="M2749" s="177">
        <f t="shared" si="124"/>
        <v>51.285714285714285</v>
      </c>
      <c r="N2749" s="178">
        <v>1</v>
      </c>
      <c r="O2749" s="382" t="s">
        <v>5402</v>
      </c>
      <c r="P2749" s="178">
        <f t="shared" si="123"/>
        <v>1</v>
      </c>
      <c r="Q2749" s="179" t="str" cm="1">
        <f t="array" aca="1" ref="Q2749" ca="1">IF(ISNUMBER(P2749),IF(P2749=100%,"CUMPLIDA",IF(AND(ISNUMBER(L2749),ISNUMBER(INDIRECT("FECHA_"&amp;$B2749,1))), IF(L2749&lt;=INDIRECT("FECHA_"&amp;$B2749,1),"INCUMPLIDA","PROCESO"), "VERIFICAR FECHA")),"SIN VALOR AVANCE")</f>
        <v>CUMPLIDA</v>
      </c>
    </row>
    <row r="2750" spans="1:17" ht="90.75" customHeight="1">
      <c r="A2750" s="192" t="s">
        <v>432</v>
      </c>
      <c r="B2750" s="173" t="s">
        <v>3295</v>
      </c>
      <c r="C2750" s="485"/>
      <c r="D2750" s="485"/>
      <c r="E2750" s="486" t="s">
        <v>5403</v>
      </c>
      <c r="F2750" s="486"/>
      <c r="G2750" s="486" t="s">
        <v>5404</v>
      </c>
      <c r="H2750" s="382" t="s">
        <v>5405</v>
      </c>
      <c r="I2750" s="382" t="s">
        <v>5406</v>
      </c>
      <c r="J2750" s="175">
        <v>1</v>
      </c>
      <c r="K2750" s="176">
        <v>45658</v>
      </c>
      <c r="L2750" s="176">
        <v>45992</v>
      </c>
      <c r="M2750" s="177">
        <f t="shared" si="124"/>
        <v>47.714285714285715</v>
      </c>
      <c r="N2750" s="178">
        <v>1</v>
      </c>
      <c r="O2750" s="382" t="s">
        <v>5407</v>
      </c>
      <c r="P2750" s="178">
        <f t="shared" si="123"/>
        <v>1</v>
      </c>
      <c r="Q2750" s="179" t="str" cm="1">
        <f t="array" aca="1" ref="Q2750" ca="1">IF(ISNUMBER(P2750),IF(P2750=100%,"CUMPLIDA",IF(AND(ISNUMBER(L2750),ISNUMBER(INDIRECT("FECHA_"&amp;$B2750,1))), IF(L2750&lt;=INDIRECT("FECHA_"&amp;$B2750,1),"INCUMPLIDA","PROCESO"), "VERIFICAR FECHA")),"SIN VALOR AVANCE")</f>
        <v>CUMPLIDA</v>
      </c>
    </row>
    <row r="2751" spans="1:17" ht="45.75">
      <c r="A2751" s="192" t="s">
        <v>432</v>
      </c>
      <c r="B2751" s="173" t="s">
        <v>3295</v>
      </c>
      <c r="C2751" s="485"/>
      <c r="D2751" s="485"/>
      <c r="E2751" s="486"/>
      <c r="F2751" s="486"/>
      <c r="G2751" s="486"/>
      <c r="H2751" s="382" t="s">
        <v>5408</v>
      </c>
      <c r="I2751" s="382" t="s">
        <v>5409</v>
      </c>
      <c r="J2751" s="175">
        <v>1</v>
      </c>
      <c r="K2751" s="176">
        <v>45717</v>
      </c>
      <c r="L2751" s="176">
        <v>46203</v>
      </c>
      <c r="M2751" s="177">
        <f t="shared" si="124"/>
        <v>69.428571428571431</v>
      </c>
      <c r="N2751" s="178">
        <v>0.5</v>
      </c>
      <c r="O2751" s="382" t="s">
        <v>5410</v>
      </c>
      <c r="P2751" s="178">
        <f t="shared" ref="P2751:P2756" si="125">IF(B2751="ITRC",N2751,N2751/J2751)</f>
        <v>0.5</v>
      </c>
      <c r="Q2751" s="179" t="str" cm="1">
        <f t="array" aca="1" ref="Q2751" ca="1">IF(ISNUMBER(P2751),IF(P2751=100%,"CUMPLIDA",IF(AND(ISNUMBER(L2751),ISNUMBER(INDIRECT("FECHA_"&amp;$B2751,1))), IF(L2751&lt;=INDIRECT("FECHA_"&amp;$B2751,1),"INCUMPLIDA","PROCESO"), "VERIFICAR FECHA")),"SIN VALOR AVANCE")</f>
        <v>PROCESO</v>
      </c>
    </row>
    <row r="2752" spans="1:17" ht="60.75" customHeight="1">
      <c r="A2752" s="192" t="s">
        <v>432</v>
      </c>
      <c r="B2752" s="173" t="s">
        <v>3295</v>
      </c>
      <c r="C2752" s="485"/>
      <c r="D2752" s="485"/>
      <c r="E2752" s="486" t="s">
        <v>5411</v>
      </c>
      <c r="F2752" s="486"/>
      <c r="G2752" s="486" t="s">
        <v>5412</v>
      </c>
      <c r="H2752" s="382" t="s">
        <v>5413</v>
      </c>
      <c r="I2752" s="386" t="s">
        <v>5414</v>
      </c>
      <c r="J2752" s="175">
        <v>1</v>
      </c>
      <c r="K2752" s="176">
        <v>45748</v>
      </c>
      <c r="L2752" s="176">
        <v>46203</v>
      </c>
      <c r="M2752" s="177">
        <f t="shared" si="124"/>
        <v>65</v>
      </c>
      <c r="N2752" s="178">
        <v>0.66</v>
      </c>
      <c r="O2752" s="382" t="s">
        <v>5415</v>
      </c>
      <c r="P2752" s="178">
        <f t="shared" si="125"/>
        <v>0.66</v>
      </c>
      <c r="Q2752" s="179" t="str" cm="1">
        <f t="array" aca="1" ref="Q2752" ca="1">IF(ISNUMBER(P2752),IF(P2752=100%,"CUMPLIDA",IF(AND(ISNUMBER(L2752),ISNUMBER(INDIRECT("FECHA_"&amp;$B2752,1))), IF(L2752&lt;=INDIRECT("FECHA_"&amp;$B2752,1),"INCUMPLIDA","PROCESO"), "VERIFICAR FECHA")),"SIN VALOR AVANCE")</f>
        <v>PROCESO</v>
      </c>
    </row>
    <row r="2753" spans="1:17" ht="90.75">
      <c r="A2753" s="192" t="s">
        <v>432</v>
      </c>
      <c r="B2753" s="173" t="s">
        <v>3295</v>
      </c>
      <c r="C2753" s="485"/>
      <c r="D2753" s="485"/>
      <c r="E2753" s="486"/>
      <c r="F2753" s="486"/>
      <c r="G2753" s="486"/>
      <c r="H2753" s="382" t="s">
        <v>5416</v>
      </c>
      <c r="I2753" s="382" t="s">
        <v>5417</v>
      </c>
      <c r="J2753" s="175">
        <v>1</v>
      </c>
      <c r="K2753" s="484">
        <v>45658</v>
      </c>
      <c r="L2753" s="176">
        <v>46022</v>
      </c>
      <c r="M2753" s="177">
        <f t="shared" si="124"/>
        <v>52</v>
      </c>
      <c r="N2753" s="178">
        <v>1</v>
      </c>
      <c r="O2753" s="382" t="s">
        <v>5407</v>
      </c>
      <c r="P2753" s="178">
        <f t="shared" si="125"/>
        <v>1</v>
      </c>
      <c r="Q2753" s="179" t="str" cm="1">
        <f t="array" aca="1" ref="Q2753" ca="1">IF(ISNUMBER(P2753),IF(P2753=100%,"CUMPLIDA",IF(AND(ISNUMBER(L2753),ISNUMBER(INDIRECT("FECHA_"&amp;$B2753,1))), IF(L2753&lt;=INDIRECT("FECHA_"&amp;$B2753,1),"INCUMPLIDA","PROCESO"), "VERIFICAR FECHA")),"SIN VALOR AVANCE")</f>
        <v>CUMPLIDA</v>
      </c>
    </row>
    <row r="2754" spans="1:17" ht="105">
      <c r="A2754" s="192" t="s">
        <v>432</v>
      </c>
      <c r="B2754" s="173" t="s">
        <v>3295</v>
      </c>
      <c r="C2754" s="485"/>
      <c r="D2754" s="485"/>
      <c r="E2754" s="486" t="s">
        <v>5418</v>
      </c>
      <c r="F2754" s="486"/>
      <c r="G2754" s="486"/>
      <c r="H2754" s="382" t="s">
        <v>5419</v>
      </c>
      <c r="I2754" s="382" t="s">
        <v>5420</v>
      </c>
      <c r="J2754" s="175">
        <v>1</v>
      </c>
      <c r="K2754" s="176">
        <v>45870</v>
      </c>
      <c r="L2754" s="176">
        <v>46203</v>
      </c>
      <c r="M2754" s="177">
        <f t="shared" si="124"/>
        <v>47.571428571428569</v>
      </c>
      <c r="N2754" s="178">
        <v>0.66</v>
      </c>
      <c r="O2754" s="382" t="s">
        <v>5410</v>
      </c>
      <c r="P2754" s="178">
        <f t="shared" si="125"/>
        <v>0.66</v>
      </c>
      <c r="Q2754" s="179" t="str" cm="1">
        <f t="array" aca="1" ref="Q2754" ca="1">IF(ISNUMBER(P2754),IF(P2754=100%,"CUMPLIDA",IF(AND(ISNUMBER(L2754),ISNUMBER(INDIRECT("FECHA_"&amp;$B2754,1))), IF(L2754&lt;=INDIRECT("FECHA_"&amp;$B2754,1),"INCUMPLIDA","PROCESO"), "VERIFICAR FECHA")),"SIN VALOR AVANCE")</f>
        <v>PROCESO</v>
      </c>
    </row>
    <row r="2755" spans="1:17" ht="105">
      <c r="A2755" s="192" t="s">
        <v>432</v>
      </c>
      <c r="B2755" s="173" t="s">
        <v>3295</v>
      </c>
      <c r="C2755" s="485"/>
      <c r="D2755" s="485"/>
      <c r="E2755" s="486"/>
      <c r="F2755" s="486"/>
      <c r="G2755" s="174" t="s">
        <v>5421</v>
      </c>
      <c r="H2755" s="382" t="s">
        <v>5422</v>
      </c>
      <c r="I2755" s="382" t="s">
        <v>5423</v>
      </c>
      <c r="J2755" s="175">
        <v>1</v>
      </c>
      <c r="K2755" s="176">
        <v>45536</v>
      </c>
      <c r="L2755" s="176">
        <v>45734</v>
      </c>
      <c r="M2755" s="177">
        <f t="shared" si="124"/>
        <v>28.285714285714285</v>
      </c>
      <c r="N2755" s="178">
        <v>1</v>
      </c>
      <c r="O2755" s="382" t="s">
        <v>5424</v>
      </c>
      <c r="P2755" s="178">
        <f t="shared" si="125"/>
        <v>1</v>
      </c>
      <c r="Q2755" s="179" t="str" cm="1">
        <f t="array" aca="1" ref="Q2755" ca="1">IF(ISNUMBER(P2755),IF(P2755=100%,"CUMPLIDA",IF(AND(ISNUMBER(L2755),ISNUMBER(INDIRECT("FECHA_"&amp;$B2755,1))), IF(L2755&lt;=INDIRECT("FECHA_"&amp;$B2755,1),"INCUMPLIDA","PROCESO"), "VERIFICAR FECHA")),"SIN VALOR AVANCE")</f>
        <v>CUMPLIDA</v>
      </c>
    </row>
    <row r="2756" spans="1:17" ht="60" customHeight="1">
      <c r="A2756" s="192" t="s">
        <v>432</v>
      </c>
      <c r="B2756" s="173" t="s">
        <v>3295</v>
      </c>
      <c r="C2756" s="485" t="s">
        <v>5425</v>
      </c>
      <c r="D2756" s="485" t="s">
        <v>5426</v>
      </c>
      <c r="E2756" s="477" t="s">
        <v>5427</v>
      </c>
      <c r="F2756" s="486" t="s">
        <v>5428</v>
      </c>
      <c r="G2756" s="477" t="s">
        <v>5429</v>
      </c>
      <c r="H2756" s="382" t="s">
        <v>5430</v>
      </c>
      <c r="I2756" s="478" t="s">
        <v>5431</v>
      </c>
      <c r="J2756" s="175">
        <v>1</v>
      </c>
      <c r="K2756" s="479">
        <v>46096</v>
      </c>
      <c r="L2756" s="479">
        <v>46387</v>
      </c>
      <c r="M2756" s="177">
        <f t="shared" si="124"/>
        <v>41.571428571428569</v>
      </c>
      <c r="N2756" s="178">
        <v>0</v>
      </c>
      <c r="O2756" s="389" t="s">
        <v>5432</v>
      </c>
      <c r="P2756" s="178">
        <f t="shared" si="125"/>
        <v>0</v>
      </c>
      <c r="Q2756" s="179" t="str" cm="1">
        <f t="array" aca="1" ref="Q2756" ca="1">IF(ISNUMBER(P2756),IF(P2756=100%,"CUMPLIDA",IF(AND(ISNUMBER(L2756),ISNUMBER(INDIRECT("FECHA_"&amp;$B2756,1))), IF(L2756&lt;=INDIRECT("FECHA_"&amp;$B2756,1),"INCUMPLIDA","PROCESO"), "VERIFICAR FECHA")),"SIN VALOR AVANCE")</f>
        <v>PROCESO</v>
      </c>
    </row>
    <row r="2757" spans="1:17" ht="135">
      <c r="A2757" s="192" t="s">
        <v>432</v>
      </c>
      <c r="B2757" s="173" t="s">
        <v>3295</v>
      </c>
      <c r="C2757" s="488"/>
      <c r="D2757" s="485"/>
      <c r="E2757" s="489" t="s">
        <v>5433</v>
      </c>
      <c r="F2757" s="486"/>
      <c r="G2757" s="480" t="s">
        <v>5434</v>
      </c>
      <c r="H2757" s="478" t="s">
        <v>5435</v>
      </c>
      <c r="I2757" s="481" t="s">
        <v>5436</v>
      </c>
      <c r="J2757" s="175">
        <v>1</v>
      </c>
      <c r="K2757" s="479">
        <v>46096</v>
      </c>
      <c r="L2757" s="479">
        <v>46387</v>
      </c>
      <c r="M2757" s="177">
        <f t="shared" ref="M2757:M2758" si="126">(L2757-K2757)/7</f>
        <v>41.571428571428569</v>
      </c>
      <c r="N2757" s="178">
        <v>0</v>
      </c>
      <c r="O2757" s="389" t="s">
        <v>5432</v>
      </c>
      <c r="P2757" s="178">
        <f t="shared" ref="P2757:P2758" si="127">IF(B2757="ITRC",N2757,N2757/J2757)</f>
        <v>0</v>
      </c>
      <c r="Q2757" s="179" t="str" cm="1">
        <f t="array" aca="1" ref="Q2757" ca="1">IF(ISNUMBER(P2757),IF(P2757=100%,"CUMPLIDA",IF(AND(ISNUMBER(L2757),ISNUMBER(INDIRECT("FECHA_"&amp;$B2757,1))), IF(L2757&lt;=INDIRECT("FECHA_"&amp;$B2757,1),"INCUMPLIDA","PROCESO"), "VERIFICAR FECHA")),"SIN VALOR AVANCE")</f>
        <v>PROCESO</v>
      </c>
    </row>
    <row r="2758" spans="1:17" ht="90">
      <c r="A2758" s="192" t="s">
        <v>432</v>
      </c>
      <c r="B2758" s="173" t="s">
        <v>3295</v>
      </c>
      <c r="C2758" s="488"/>
      <c r="D2758" s="485"/>
      <c r="E2758" s="489"/>
      <c r="F2758" s="486"/>
      <c r="G2758" s="480" t="s">
        <v>5437</v>
      </c>
      <c r="H2758" s="478" t="s">
        <v>5435</v>
      </c>
      <c r="I2758" s="481" t="s">
        <v>5438</v>
      </c>
      <c r="J2758" s="175">
        <v>1</v>
      </c>
      <c r="K2758" s="479">
        <v>46096</v>
      </c>
      <c r="L2758" s="479">
        <v>46387</v>
      </c>
      <c r="M2758" s="177">
        <f t="shared" si="126"/>
        <v>41.571428571428569</v>
      </c>
      <c r="N2758" s="178">
        <v>0</v>
      </c>
      <c r="O2758" s="389" t="s">
        <v>5432</v>
      </c>
      <c r="P2758" s="178">
        <f t="shared" si="127"/>
        <v>0</v>
      </c>
      <c r="Q2758" s="179" t="str" cm="1">
        <f t="array" aca="1" ref="Q2758" ca="1">IF(ISNUMBER(P2758),IF(P2758=100%,"CUMPLIDA",IF(AND(ISNUMBER(L2758),ISNUMBER(INDIRECT("FECHA_"&amp;$B2758,1))), IF(L2758&lt;=INDIRECT("FECHA_"&amp;$B2758,1),"INCUMPLIDA","PROCESO"), "VERIFICAR FECHA")),"SIN VALOR AVANCE")</f>
        <v>PROCESO</v>
      </c>
    </row>
  </sheetData>
  <sheetProtection algorithmName="SHA-512" hashValue="QDmG3VEOVxVUtCcYAPzjdx0Pp/Fh4mqWMUZcqLlZ6qIaI0qMKsCARREVJmrjbGnSJG106yz5fT065dCg8UPX8Q==" saltValue="F4FT6gJJUh/C9r6x1JvpwA==" spinCount="100000" sheet="1" formatCells="0" formatColumns="0" formatRows="0" autoFilter="0"/>
  <protectedRanges>
    <protectedRange sqref="O593:O597" name="Rango2_4_1_2_1_1"/>
    <protectedRange sqref="J593:J595" name="Rango2_4_17_1_2_1_1_1_1"/>
    <protectedRange sqref="K593:L595" name="Rango2_4_18_2_1_1_1_1"/>
    <protectedRange sqref="J596" name="Rango2_4_17_1_1_1_1_1_1"/>
    <protectedRange sqref="K596:L597" name="Rango2_4_18_1_1_1_1_1"/>
    <protectedRange sqref="O22:O23" name="Rango2_8_8_1_1_1_1_1_1_3_1_1_1_2_1"/>
    <protectedRange sqref="O24:O28" name="Rango2_4_3_2_1_1_1_1_1_1_3_1_1_1_2_1"/>
    <protectedRange sqref="K22:L28" name="Rango2_8_6_1_1_2_1_1_1_1_1_1_3_1_1_1_2_1"/>
    <protectedRange sqref="E39:E41" name="Rango2_7_1_1_1_2_1"/>
    <protectedRange sqref="K39:L41" name="Rango2_4_3_1_1_1_1_1_2_1"/>
    <protectedRange sqref="F43:F49" name="Rango2_12_2_1_2_1_1_1_2_1"/>
    <protectedRange sqref="G50:I51" name="Rango2_19_3_1_1_1_2_1"/>
    <protectedRange sqref="J50:J51" name="Rango2_20_2_3_1_1_1_2_1"/>
    <protectedRange sqref="K50:L51" name="Rango2_21_2_3_1_1_1_2_1"/>
    <protectedRange sqref="O42" name="Rango2_22_2_3_1_1_1_2_1"/>
    <protectedRange sqref="O51" name="Rango2_23_2_3_1_1_1_2_1"/>
    <protectedRange sqref="F52:F56" name="Rango2_25_2_3_1_1_1_2_1"/>
    <protectedRange sqref="L21" name="Rango2_38_1_2_1_1_1_1_1_1_3_1_1_2_1_1_2_1"/>
    <protectedRange sqref="L29" name="Rango2_62_1_2_1_1_1_1_1_1_3_1_1_2_1_1_2_1"/>
    <protectedRange sqref="K30:L32" name="Rango2_4_2_1_1_1_1_2_2_3_1_1_2_1_1_2_1"/>
    <protectedRange sqref="K54:L54 K55" name="Rango2_21_2_3_5_1_1_1_2_1"/>
    <protectedRange sqref="K52:K53" name="Rango2_1_2_2_3_2_2_4_1_1_1_2_1"/>
    <protectedRange sqref="I52:I55" name="Rango2_1_1_1_3_1_2_4_1_1_1_2_1"/>
    <protectedRange sqref="J52:J55" name="Rango2_27_2_3_1_2_4_1_1_1_2_1"/>
    <protectedRange sqref="H52:H55" name="Rango2_1_1_1_3_2_1_4_1_1_1_2_1"/>
    <protectedRange sqref="G52:G55" name="Rango2_26_2_3_1_2_1_1_1_2_1"/>
    <protectedRange sqref="G58:I58" name="Rango2_26_2_3_6_1_1_1_2_1"/>
    <protectedRange sqref="G56:I57" name="Rango2_2_1_2_3_6_1_1_1_2_1"/>
    <protectedRange sqref="J56:J58" name="Rango2_27_2_3_6_1_1_1_2_1"/>
    <protectedRange sqref="K56:L58" name="Rango2_1_2_2_3_7_1_1_1_2_1"/>
    <protectedRange sqref="E52:E58" name="Rango2_24_2_3_1_1_1_1_1_2_1"/>
    <protectedRange sqref="E59:E66" name="Rango2_1_3_1_1_2_1"/>
    <protectedRange sqref="E67:E68" name="Rango2_2_1_3_1_1_2_1"/>
    <protectedRange sqref="E71:E72" name="Rango2_4_1_3_1_1_2_1"/>
    <protectedRange sqref="E75" name="Rango2_5_1_3_1_1_2_1"/>
    <protectedRange sqref="K33:L33" name="Rango2_4_2_1_1_1_1_2_2_3_1_1_2_1_1_1_1_2_1"/>
    <protectedRange sqref="K34:L34" name="Rango2_4_2_1_1_1_1_2_2_3_1_1_2_1_1_1_2_3_1"/>
    <protectedRange sqref="K35:L35" name="Rango2_4_2_1_1_1_1_2_2_3_1_1_2_1_1_1_2_1_1_1"/>
    <protectedRange sqref="K36:L36" name="Rango2_4_2_1_1_1_1_2_2_3_1_1_2_1_1_1_3_2_1"/>
    <protectedRange sqref="E83:E84" name="Rango2_1_11_1_1_2_1_1_1_1_3_1_1_1_2_1"/>
    <protectedRange sqref="L52" name="Rango2_1_2_2_3_3_4_1_1_1_1_1_2_1"/>
    <protectedRange sqref="L53" name="Rango2_1_2_2_3_3_4_1_1_1_2_2_1"/>
    <protectedRange sqref="L55" name="Rango2_21_2_3_5_1_1_1_1_1_2_1"/>
    <protectedRange sqref="E76:E81" name="Rango2_6_1_2_1"/>
    <protectedRange sqref="F76:F81" name="Rango2_1_4_1_2_1"/>
    <protectedRange sqref="E86:E87" name="Rango2_4_2_1"/>
    <protectedRange sqref="F86:F87" name="Rango2_5_2_1"/>
    <protectedRange sqref="G86:G87" name="Rango2_6_2_1_1_1"/>
    <protectedRange sqref="H86" name="Rango2_7_1_1_1_1"/>
    <protectedRange sqref="H87" name="Rango2_2_1_2_1_1_1"/>
    <protectedRange sqref="I86:I87" name="Rango2_8_1_1_1_1"/>
    <protectedRange sqref="J86" name="Rango2_9_1_1_1_1"/>
    <protectedRange sqref="K86:L87" name="Rango2_10_1_1_1_1"/>
    <protectedRange sqref="F88:F92" name="Rango2_1_4_2_1_1_1"/>
    <protectedRange sqref="G88:G90" name="Rango2_1_5_1_1_1_1"/>
    <protectedRange sqref="H88" name="Rango2_11_1_1_1_1"/>
    <protectedRange sqref="H89:H90" name="Rango2_2_2_1_1_1_1"/>
    <protectedRange sqref="I88:I90" name="Rango2_1_6_1_1_1_1"/>
    <protectedRange sqref="J88:J90" name="Rango2_1_7_1_1_1_1"/>
    <protectedRange sqref="K88:L90" name="Rango2_12_1_1_1_1"/>
    <protectedRange sqref="G91:G92 I91:I92" name="Rango2_1_8_1_1_1_1"/>
    <protectedRange sqref="H91:H92" name="Rango2_2_3_1_1_1_1"/>
    <protectedRange sqref="J91:J92" name="Rango2_1_9_1_1_1_1"/>
    <protectedRange sqref="K91:L92" name="Rango2_13_1_1_1_1"/>
    <protectedRange sqref="F93:F96" name="Rango2_1_11_1_1_1_1"/>
    <protectedRange sqref="F105" name="Rango2_2_5_1_1_1_1"/>
    <protectedRange sqref="F106" name="Rango2_3_1_2_1_1_1"/>
    <protectedRange sqref="F107" name="Rango2_4_1_3_1_1_1"/>
    <protectedRange sqref="K93:L102" name="Rango2_17_1_1_1_1"/>
    <protectedRange sqref="G97:G99 H98:J98 G100:J102 I97:J97 G93:J96 G103:L104" name="Rango2_2_8_1_1_1_1"/>
    <protectedRange sqref="K105:L105" name="Rango2_18_1_1_1_1"/>
    <protectedRange sqref="G105:J105 G106:L107 H108 K108:L110" name="Rango2_2_9_1_1_1_1"/>
    <protectedRange sqref="G108 I108:J108" name="Rango2_5_4_1_1_1_1"/>
    <protectedRange sqref="M127" name="Rango2_2_10_1_1_1_1"/>
    <protectedRange sqref="M128:M129" name="Rango2_2_11_1_1_1_1"/>
    <protectedRange sqref="M130:M143" name="Rango2_2_12_1_1_1_1"/>
    <protectedRange sqref="E144:E148" name="Rango2_16_1_1_3_2_1_1_1_2_1"/>
    <protectedRange sqref="E170:E181" name="Rango2_2_3_1_1_1_2_2_1_1_1_2_1"/>
    <protectedRange sqref="E182:E185" name="Rango2_2_6_1_1_2_2_1_1_1_2_1"/>
    <protectedRange sqref="F144:F148" name="Rango2_5_1_2_1_1_2_2_1_1_1_2_1"/>
    <protectedRange sqref="F170:F181" name="Rango2_6_3_1_1_2_2_1_1_1_2_1"/>
    <protectedRange sqref="G186:I193" name="Rango2_43_1_1_2_2_6_1_1_1_1_1"/>
    <protectedRange sqref="J186:J193" name="Rango2_44_1_1_2_2_6_1_1_1_1_1"/>
    <protectedRange sqref="K186:L193" name="Rango2_45_1_1_2_2_6_1_1_1_1_1"/>
    <protectedRange sqref="G196:I197 H198:I199" name="Rango2_43_1_1_2_2_6_1_2_1_1_1"/>
    <protectedRange sqref="J196:J199" name="Rango2_44_1_1_2_2_6_1_2_1_1_1"/>
    <protectedRange sqref="K196:L199" name="Rango2_45_1_1_2_2_6_1_2_1_1_1"/>
    <protectedRange sqref="H205:I206" name="Rango2_43_1_1_2_2_6_1_4_1_1_1"/>
    <protectedRange sqref="J205:J206" name="Rango2_44_1_1_2_2_6_1_4_1_1_1"/>
    <protectedRange sqref="K205:L206" name="Rango2_45_1_1_2_2_6_1_4_1_1_1"/>
    <protectedRange sqref="H215:I216" name="Rango2_43_1_1_2_2_6_1_5_1_1_1"/>
    <protectedRange sqref="J215:J216" name="Rango2_44_1_1_2_2_6_1_5_1_1_1"/>
    <protectedRange sqref="K215:L216" name="Rango2_45_1_1_2_2_6_1_5_1_1_1"/>
    <protectedRange sqref="H217:I218 H221:I222" name="Rango2_43_1_1_2_2_6_1_6_1_1_1"/>
    <protectedRange sqref="J217:J218 J221:J222" name="Rango2_44_1_1_2_2_6_1_6_1_1_1"/>
    <protectedRange sqref="K217:L218 K221:L222" name="Rango2_45_1_1_2_2_6_1_6_1_1_1"/>
    <protectedRange sqref="H239:I239" name="Rango2_43_1_1_2_2_6_1_7_1_1_1"/>
    <protectedRange sqref="J239" name="Rango2_44_1_1_2_2_6_1_7_1_1_1"/>
    <protectedRange sqref="E241:E242" name="Rango2_4_1_1_1_1_1"/>
    <protectedRange sqref="F241:F242" name="Rango2_1_3_2_1_1_1"/>
    <protectedRange sqref="E266:E272 E280:E281" name="Rango2_14_1"/>
    <protectedRange sqref="F266:F272 F280:F281" name="Rango2_1_10_1"/>
    <protectedRange sqref="E282:E283" name="Rango2_3_2_1"/>
    <protectedRange sqref="F282:F283" name="Rango2_1_2_2_1"/>
    <protectedRange sqref="E284:E298" name="Rango2_2_4_1"/>
    <protectedRange sqref="F284:F298" name="Rango2_1_1_2_1"/>
    <protectedRange sqref="O413:O416 O428" name="Rango2_37_1_1_1_1_1_1_3_7_1_1_2_2_1"/>
    <protectedRange sqref="G413:G416" name="Rango2_34_1_1_2_1_1_1_1_1_3_8_1_1_2_2_1"/>
    <protectedRange sqref="E518:E519" name="Rango2_2_1_1_1_4_6_1_1_2_2_1"/>
    <protectedRange sqref="E520" name="Rango2_3_1_1_3_6_1_1_2_2_1"/>
    <protectedRange sqref="F518:F519" name="Rango2_20_1_3_6_1_1_2_2_1"/>
    <protectedRange sqref="G518:G520" name="Rango2_21_1_1_2_6_1_1_2_2_1"/>
    <protectedRange sqref="O519" name="Rango2_26_1_3_7_1_1_2_2_1"/>
    <protectedRange sqref="F531" name="Rango2_47_1_1_2_6_1_1_2_2_1"/>
    <protectedRange sqref="H429:H430" name="Rango2_11_2_1_1_2_1_1_3_1_1_6_1_1_2_2_1"/>
    <protectedRange sqref="H431:H432" name="Rango2_11_3_1_2_1_1_1_3_1_1_6_1_1_2_2_1"/>
    <protectedRange sqref="I429:I432" name="Rango2_11_4_1_2_1_1_1_3_1_1_6_1_1_2_2_1"/>
    <protectedRange sqref="J429:J432" name="Rango2_12_1_2_1_2_1_1_3_1_1_6_1_1_2_2_1"/>
    <protectedRange sqref="K429:L432" name="Rango2_14_1_2_2_1_1_1_3_1_1_6_1_1_2_2_1"/>
    <protectedRange sqref="H332:H333" name="Rango2_38_2_12_1_4_1_1_2_1_1_1_1_2_1_1_1_1_1_3_1_1_6_1_1_2_2_1"/>
    <protectedRange sqref="I332:I333" name="Rango2_38_2_12_1_2_2_1_1_2_1_1_1_1_2_1_1_1_1_1_3_1_1_6_1_1_2_2_1"/>
    <protectedRange sqref="I345" name="Rango2_41_2_2_1_1_1_1_1_1_2_1_1_1_1_2_1_1_1_1_1_3_1_1_6_1_1_2_2_1"/>
    <protectedRange sqref="H357:H358" name="Rango2_40_2_3_1_1_1_1_1_2_1_1_1_1_2_1_1_1_1_1_3_1_1_6_1_1_2_2_1"/>
    <protectedRange sqref="I357:I358" name="Rango2_41_2_2_1_1_1_1_1_1_2_1_1_1_1_2_1_2_1_1_3_1_1_6_1_1_2_2_1"/>
    <protectedRange sqref="H374:H377" name="Rango2_2_14_1_2_1_1_1_1_1_3_1_1_6_1_1_2_2_1"/>
    <protectedRange sqref="H373 H371" name="Rango2_1_2_4_1_2_1_1_1_1_1_3_1_1_6_1_1_2_2_1"/>
    <protectedRange sqref="H372" name="Rango2_1_1_1_2_1_1_2_1_1_1_1_1_3_1_1_6_1_1_2_2_1"/>
    <protectedRange sqref="I374:I377" name="Rango2_3_7_1_2_1_1_1_1_1_3_1_1_6_1_1_2_2_1"/>
    <protectedRange sqref="I373 I371" name="Rango2_1_3_13_1_2_1_1_1_1_1_3_1_1_6_1_1_2_2_1"/>
    <protectedRange sqref="I372" name="Rango2_1_1_2_2_1_2_1_1_1_1_1_3_1_1_6_1_1_2_2_1"/>
    <protectedRange sqref="J374:J377" name="Rango2_4_21_1_2_1_1_1_1_1_3_1_1_6_1_1_2_2_1"/>
    <protectedRange sqref="J371 J373" name="Rango2_1_4_1_2_2_1_1_1_1_1_3_1_1_6_1_1_2_2_1"/>
    <protectedRange sqref="J372" name="Rango2_1_1_3_1_1_2_1_1_1_1_1_3_1_1_6_1_1_2_2_1"/>
    <protectedRange sqref="K371:L371 K373:L373" name="Rango2_1_5_1_1_2_1_1_1_1_1_3_1_1_6_1_1_2_2_1"/>
    <protectedRange sqref="K372:L372" name="Rango2_1_1_4_1_1_2_1_1_1_1_1_3_1_1_6_1_1_2_2_1"/>
    <protectedRange sqref="K374:L377" name="Rango2_5_3_1_2_1_2_1_1_1_1_1_3_1_1_6_1_1_2_2_1"/>
    <protectedRange sqref="H370" name="Rango2_1_2_4_1_1_2_1_1_1_1_1_3_1_1_6_1_1_2_2_1"/>
    <protectedRange sqref="I370" name="Rango2_1_3_13_1_1_2_1_1_1_1_1_3_1_1_6_1_1_2_2_1"/>
    <protectedRange sqref="J370" name="Rango2_1_4_1_1_2_1_1_1_1_1_3_2_6_1_1_2_2_1"/>
    <protectedRange sqref="K370:L370" name="Rango2_1_5_1_2_4_1_1_1_1_1_3_1_1_6_1_1_2_2_1"/>
    <protectedRange sqref="H391:H392" name="Rango2_2_3_2_1_2_1_1_1_1_1_3_2_6_1_1_2_2_1"/>
    <protectedRange sqref="H390" name="Rango2_7_3_1_1_2_1_1_1_1_1_3_2_6_1_1_2_2_1"/>
    <protectedRange sqref="I391:I392" name="Rango2_2_4_1_1_2_1_1_1_1_1_3_1_1_6_1_1_2_2_1"/>
    <protectedRange sqref="I390" name="Rango2_7_4_1_1_2_1_1_1_1_1_3_1_1_6_1_1_2_2_1"/>
    <protectedRange sqref="J391:J392" name="Rango2_2_5_1_1_2_1_1_1_1_1_3_1_1_6_1_1_2_2_1"/>
    <protectedRange sqref="J390" name="Rango2_7_5_1_1_2_1_1_1_1_1_3_1_1_6_1_1_2_2_1"/>
    <protectedRange sqref="K391:K392" name="Rango2_14_8_1_2_1_1_1_1_1_3_2_6_1_1_2_2_1"/>
    <protectedRange sqref="L391:L392" name="Rango2_2_6_1_1_2_1_1_1_1_1_3_2_6_1_1_2_2_1"/>
    <protectedRange sqref="K390:L390" name="Rango2_7_6_1_1_2_1_1_1_1_1_3_1_1_6_1_1_2_2_1"/>
    <protectedRange sqref="H389" name="Rango2_11_5_1_2_1_1_1_1_3_1_1_6_1_1_2_2_1"/>
    <protectedRange sqref="I389" name="Rango2_12_4_2_1_1_1_1_1_3_2_6_1_1_2_2_1"/>
    <protectedRange sqref="J389" name="Rango2_13_6_2_1_1_1_1_1_3_2_6_1_1_2_2_1"/>
    <protectedRange sqref="K389" name="Rango2_14_8_2_1_1_1_1_1_3_1_1_6_1_1_2_2_1"/>
    <protectedRange sqref="L389" name="Rango2_1_5_1_2_1_1_1_1_1_1_1_3_1_1_6_1_1_2_2_1"/>
    <protectedRange sqref="H394:H397" name="Rango2_17_2_1_2_1_1_1_1_1_3_2_6_1_1_2_2_1"/>
    <protectedRange sqref="I394:I397" name="Rango2_18_1_1_2_1_1_1_1_1_3_2_6_1_1_2_2_1"/>
    <protectedRange sqref="J394:J397" name="Rango2_20_1_1_2_1_1_1_1_1_3_1_1_6_1_1_2_2_1"/>
    <protectedRange sqref="K394:L397" name="Rango2_5_3_2_1_2_2_1_1_1_1_1_3_1_1_6_1_1_2_2_1"/>
    <protectedRange sqref="H393" name="Rango2_17_2_2_1_1_1_1_1_3_1_1_6_1_1_2_2_1"/>
    <protectedRange sqref="I393" name="Rango2_18_1_2_1_1_1_1_1_3_1_1_6_1_1_2_2_1"/>
    <protectedRange sqref="J393" name="Rango2_20_1_2_1_1_1_1_1_3_2_6_1_1_2_2_1"/>
    <protectedRange sqref="L393" name="Rango2_1_5_1_2_2_1_1_1_1_1_1_3_2_6_1_1_2_2_1"/>
    <protectedRange sqref="H412" name="Rango2_27_1_1_2_1_1_1_1_1_3_1_1_6_1_1_2_2_1"/>
    <protectedRange sqref="H410" name="Rango2_3_3_2_1_2_1_1_1_1_1_3_1_1_6_1_1_2_2_1"/>
    <protectedRange sqref="I412:J412" name="Rango2_28_1_1_2_1_1_1_1_1_3_1_1_6_1_1_2_2_1"/>
    <protectedRange sqref="I410:J410" name="Rango2_3_4_2_1_2_1_1_1_1_1_3_1_1_6_1_1_2_2_1"/>
    <protectedRange sqref="K412 K410" name="Rango2_29_1_1_2_1_1_1_1_1_3_1_1_6_1_1_2_2_1"/>
    <protectedRange sqref="L410" name="Rango2_2_7_1_1_2_1_1_1_1_1_3_1_1_6_1_1_2_2_1"/>
    <protectedRange sqref="H409" name="Rango2_27_1_2_1_1_1_1_1_3_1_1_6_1_1_2_2_1"/>
    <protectedRange sqref="I409:J409" name="Rango2_28_1_3_1_1_1_1_1_3_1_1_6_1_1_2_2_1"/>
    <protectedRange sqref="K409" name="Rango2_29_1_3_1_1_1_1_1_3_1_1_6_1_1_2_2_1"/>
    <protectedRange sqref="J411" name="Rango2_28_1_2_1_1_1_1_1_1_3_1_1_6_1_1_2_2_1"/>
    <protectedRange sqref="H411" name="Rango2_27_1_1_1_2_1_1_1_1_1_3_2_6_1_1_2_2_1"/>
    <protectedRange sqref="L409" name="Rango2_1_5_1_2_3_1_1_1_1_1_1_3_2_6_1_1_2_2_1"/>
    <protectedRange sqref="I411" name="Rango2_28_1_1_1_2_1_1_1_1_1_3_2_6_1_1_2_2_1"/>
    <protectedRange sqref="K411" name="Rango2_29_1_2_1_1_1_1_1_1_3_2_6_1_1_2_2_1"/>
    <protectedRange sqref="L411" name="Rango2_2_7_1_3_1_1_1_1_1_3_2_6_1_1_2_2_1"/>
    <protectedRange sqref="L412" name="Rango2_2_7_1_2_1_1_1_1_1_1_3_2_6_1_1_2_2_1"/>
    <protectedRange sqref="H413:H416" name="Rango2_34_1_1_2_1_1_1_1_1_3_2_6_1_1_2_2_1"/>
    <protectedRange sqref="I413:J416" name="Rango2_35_1_1_2_1_1_1_1_1_3_2_6_1_1_2_2_1"/>
    <protectedRange sqref="K413:L416" name="Rango2_5_3_3_1_1_2_1_1_1_1_1_3_2_6_1_1_2_2_1"/>
    <protectedRange sqref="I428:J428" name="Rango2_35_1_2_1_1_1_1_1_3_2_6_1_1_2_2_1"/>
    <protectedRange sqref="K428" name="Rango2_36_1_2_1_1_1_2_1_3_2_6_1_1_2_2_1"/>
    <protectedRange sqref="L428" name="Rango2_36_1_2_1_1_1_1_2_1_3_2_6_1_1_2_2_1"/>
    <protectedRange sqref="H518:H520" name="Rango2_22_1_1_2_2_6_1_1_2_2_1"/>
    <protectedRange sqref="I518:I520" name="Rango2_23_1_3_2_6_1_1_2_2_1"/>
    <protectedRange sqref="J518:J519" name="Rango2_24_1_3_2_6_1_1_2_2_1"/>
    <protectedRange sqref="K518:L519" name="Rango2_25_1_3_2_6_1_1_2_2_1"/>
    <protectedRange sqref="J520" name="Rango2_31_1_3_2_6_1_1_2_2_1"/>
    <protectedRange sqref="K520:L520" name="Rango2_32_1_3_2_6_1_1_2_2_1"/>
    <protectedRange sqref="H521:I527" name="Rango2_37_1_3_2_6_1_1_2_2_1"/>
    <protectedRange sqref="J521:J526" name="Rango2_38_1_1_2_2_6_1_1_2_2_1"/>
    <protectedRange sqref="K521:L525" name="Rango2_39_1_1_2_2_6_1_1_2_2_1"/>
    <protectedRange sqref="H529:I530" name="Rango2_43_1_1_2_2_6_1_1_2_1_2_1"/>
    <protectedRange sqref="J529:J530" name="Rango2_44_1_1_2_2_6_1_1_2_1_2_1"/>
    <protectedRange sqref="K529:L530" name="Rango2_45_1_1_2_2_6_1_1_2_1_2_1"/>
    <protectedRange sqref="H531:I531" name="Rango2_49_1_1_2_2_6_1_1_2_2_1"/>
    <protectedRange sqref="J531:J532" name="Rango2_50_1_1_2_2_6_1_1_2_2_1"/>
    <protectedRange sqref="K531:L532" name="Rango2_51_1_1_2_2_6_1_1_2_2_1"/>
    <protectedRange sqref="E575:E578 E572:E573" name="Rango2_5_1_1_2_1"/>
    <protectedRange sqref="F575:F578 F572:F573" name="Rango2_1_3_3_1_2_1"/>
    <protectedRange sqref="O518 O520" name="Rango2_26_1_3_1_2_1"/>
    <protectedRange sqref="E621:M621 H624:L624 E620:J620 J625" name="Rango2_2"/>
    <protectedRange sqref="E622:M623 E624:G624 M624 K620:M620" name="Rango2_1_1"/>
    <protectedRange sqref="M1800:M1879 M779:M832 M839:M856 M867:M1740 M643:M775" name="Rango2_2_12_1_1_1"/>
    <protectedRange sqref="O775" name="Rango2_5_2_2_1_1_1"/>
    <protectedRange sqref="O2336:O2337" name="Rango2_40_1_1_1_1_1_1_1_1_1_1_1_1_1_1_1_1_1_2_1_1_1_1_1_1_2"/>
    <protectedRange sqref="E1894:F1905" name="Rango2_2_1_1_1_2_1_1_1_1_1_1_1_1_1_1_1_1_1_1_1_2_1_1_1_1_1_1_2"/>
    <protectedRange sqref="G2334 G2336:G2337" name="Rango2_6_1_2_1_1_1_1_1_1_1_1_2_1_1_1_1_1_1_2"/>
    <protectedRange sqref="I2334 I2336:I2337" name="Rango2_1_2_1_2_1_1_1_1_1_1_1_1_2_1_1_1_1_1_1_2"/>
    <protectedRange sqref="I2338" name="Rango2_2_1_3_1_1_1_1_1_1_1_1_1_1_1_2_1_1_1_1_1_1_2"/>
    <protectedRange sqref="K2334:L2334 K2336:L2337" name="Rango2_3_2_1_2_1_1_1_1_1_1_1_1_2_1_1_1_1_1_1_2"/>
    <protectedRange sqref="K2338:L2338" name="Rango2_2_2_1_1_1_1_1_1_1_1_1_1_1_1_2_1_1_1_1_1_1_2"/>
    <protectedRange sqref="J2334 J2337" name="Rango2_4_2_1_1_1_1_1_1_1_1_1_1_2_1_1_1_1_1_1_2"/>
    <protectedRange sqref="J2338" name="Rango2_2_3_3_1_1_1_1_1_1_1_1_1_1_1_2_1_1_1_1_1_1_2"/>
    <protectedRange sqref="G1894:G1905 I1894:I1905" name="Rango2_9_2_2_1_1_1_1_1_1_1_1_2_1_1_1_1_1_1_1_2_1_1_1_1_1_1_2"/>
    <protectedRange sqref="G2721:G2722" name="Rango2_40_2_1_1_1_1_5_3_1_1_1_1_1_1_1_1_1_1_1_1_1_1_1_1_2_1_1_1_1_1_1_2"/>
    <protectedRange sqref="H2721:H2722" name="Rango2_40_2_1_1_1_1_5_5_1_1_1_1_1_1_1_1_1_1_1_1_1_1_1_1_2_1_1_1_1_1_1_2"/>
    <protectedRange sqref="O2213:O2217" name="Rango2_5_1_1_1_1_1_1_1_2_1_1_1_1_1_1_2"/>
    <protectedRange sqref="O2218 O2222" name="Rango2_5_3_1_1_1_1_1_1_1_2_1_1_1_1_1_1_2"/>
    <protectedRange sqref="O2219" name="Rango2_5_4_1_1_1_1_1_1_1_2_1_1_1_1_1_1_2"/>
    <protectedRange sqref="O2220" name="Rango2_5_5_1_1_1_1_1_1_1_2_1_1_1_1_1_1_2"/>
    <protectedRange sqref="O2221 O2223:O2228" name="Rango2_5_6_1_1_1_1_1_1_1_2_1_1_1_1_1_1_2"/>
    <protectedRange sqref="I2213" name="Rango2_4_2_1_1_1_1_1_1_2_1_1_1_1_1_1_2"/>
    <protectedRange sqref="I2214" name="Rango2_4_1_1_1_1_1_1_1_1_2_1_1_1_1_1_1_2"/>
    <protectedRange sqref="I2243" name="Rango2_1_3_1_1_1_1_1_1_2_1_1_1_1_1_1_2"/>
    <protectedRange sqref="I2244" name="Rango2_1_1_1_1_1_1_1_1_1_2_1_1_1_1_1_1_2"/>
    <protectedRange sqref="I2245" name="Rango2_1_2_1_1_1_1_1_1_1_2_1_1_1_1_1_1_2"/>
    <protectedRange sqref="K2244:L2244" name="Rango2_3_2_1_1_1_1_1_1_1_2_1_1_1_1_1_1_2"/>
    <protectedRange sqref="K2245:L2245" name="Rango2_3_3_2_1_1_1_1_1_1_2_1_1_1_1_1_1_2"/>
    <protectedRange sqref="O2442:O2443 O2454" name="Rango2_2_1_14_2_1_1_1_1_1_1_1_1_1_1_1_1_1_1_1_1_1_1_1_1_1_1_1_1_1_1_1_2"/>
    <protectedRange sqref="G2436:G2441" name="Rango2_40_2_1_1_1_1_4_1_1_1_1_1_1_1_1_1_1_1_1_1_1_1_1_1_1_1_1_1_1_1_1_1_2"/>
    <protectedRange sqref="G2442:G2448 G2454 H2446:H2453" name="Rango2_40_2_1_1_1_1_5_1_1_1_1_1_1_1_1_1_1_1_1_1_1_1_1_1_1_1_1_1_1_1_1_1_2"/>
    <protectedRange sqref="G2455:G2475" name="Rango2_40_2_1_1_1_1_2_2_1_1_1_1_1_1_1_1_1_1_1_1_1_1_1_1_1_1_1_1_1_1_1_1_1_2"/>
    <protectedRange sqref="I2476:I2480" name="Rango2_4_4_1_10_3_1_8_1_2_1_1_1_1_1_1_1_1_1_1_1_1_1_1_1_1_1_1_1_1_1_1_1_1_1_2"/>
    <protectedRange sqref="I2481:I2483" name="Rango2_2_4_2_10_3_1_8_1_2_1_1_1_1_1_1_1_1_1_1_1_1_1_1_1_1_1_1_1_1_1_1_1_1_1_2"/>
    <protectedRange sqref="I2488 I2490:I2494" name="Rango2_2_4_2_10_3_1_8_1_2_1_1_1_1_1_1_1_1_2_1_1_1_1_1_1_1_1_1_1_1_1_1_1_1_1_2"/>
    <protectedRange sqref="I2487 I2489" name="Rango2_4_4_1_10_3_1_8_1_2_1_1_1_1_1_1_1_1_2_1_1_1_1_1_1_1_1_1_1_1_1_1_1_1_1_2"/>
    <protectedRange sqref="I2497:I2501" name="Rango2_4_4_1_10_3_1_8_1_2_1_1_1_1_1_1_1_1_3_1_1_1_1_1_1_1_1_1_1_1_1_1_1_1_1_2"/>
    <protectedRange sqref="I2502:I2504" name="Rango2_2_4_2_10_3_1_8_1_2_1_1_1_1_1_1_1_1_3_1_1_1_1_1_1_1_1_1_1_1_1_1_1_1_1_2"/>
    <protectedRange sqref="I2507:I2511" name="Rango2_4_4_1_10_3_1_8_1_2_1_1_1_1_1_1_1_1_4_1_1_1_1_1_1_1_1_1_1_1_1_1_1_1_1_2"/>
    <protectedRange sqref="I2512:I2514" name="Rango2_2_4_2_10_3_1_8_1_2_1_1_1_1_1_1_1_1_4_1_1_1_1_1_1_1_1_1_1_1_1_1_1_1_1_2"/>
    <protectedRange sqref="I2283" name="Rango2_1_1_1_1_1_1_1_2"/>
    <protectedRange sqref="K2283" name="Rango2_3_3_2_1_1_1_1_2"/>
    <protectedRange sqref="L2283" name="Rango2_3_3_1_1_1_1_1_1_2"/>
  </protectedRanges>
  <autoFilter ref="A9:Q2758" xr:uid="{00000000-0001-0000-0100-000000000000}"/>
  <mergeCells count="1555">
    <mergeCell ref="G2699:G2700"/>
    <mergeCell ref="E2702:E2706"/>
    <mergeCell ref="C2707:C2711"/>
    <mergeCell ref="D2707:D2711"/>
    <mergeCell ref="C2594:C2620"/>
    <mergeCell ref="D2594:D2620"/>
    <mergeCell ref="E2594:E2620"/>
    <mergeCell ref="F2594:F2620"/>
    <mergeCell ref="C2621:C2645"/>
    <mergeCell ref="D2621:D2645"/>
    <mergeCell ref="E2621:E2626"/>
    <mergeCell ref="F2621:F2645"/>
    <mergeCell ref="C2682:C2697"/>
    <mergeCell ref="D2682:D2697"/>
    <mergeCell ref="E2682:E2684"/>
    <mergeCell ref="E2688:E2691"/>
    <mergeCell ref="E2736:E2738"/>
    <mergeCell ref="F2682:F2697"/>
    <mergeCell ref="E2685:E2686"/>
    <mergeCell ref="E2692:E2694"/>
    <mergeCell ref="E2695:E2696"/>
    <mergeCell ref="C2698:C2706"/>
    <mergeCell ref="D2698:D2706"/>
    <mergeCell ref="E2698:E2701"/>
    <mergeCell ref="F2698:F2706"/>
    <mergeCell ref="G2605:G2611"/>
    <mergeCell ref="C2670:C2681"/>
    <mergeCell ref="D2670:D2681"/>
    <mergeCell ref="F2670:F2681"/>
    <mergeCell ref="E2671:E2672"/>
    <mergeCell ref="E2676:E2677"/>
    <mergeCell ref="G2676:G2677"/>
    <mergeCell ref="C2396:C2409"/>
    <mergeCell ref="D2396:D2409"/>
    <mergeCell ref="E2396:E2405"/>
    <mergeCell ref="F2396:F2409"/>
    <mergeCell ref="E2406:E2407"/>
    <mergeCell ref="E2408:E2409"/>
    <mergeCell ref="C2410:C2435"/>
    <mergeCell ref="D2410:D2435"/>
    <mergeCell ref="E2410:E2411"/>
    <mergeCell ref="F2410:F2435"/>
    <mergeCell ref="E2412:E2413"/>
    <mergeCell ref="E2414:E2415"/>
    <mergeCell ref="E2416:E2417"/>
    <mergeCell ref="E2418:E2419"/>
    <mergeCell ref="E2421:E2423"/>
    <mergeCell ref="C2476:C2514"/>
    <mergeCell ref="D2476:D2514"/>
    <mergeCell ref="E2476:E2514"/>
    <mergeCell ref="F2476:F2514"/>
    <mergeCell ref="E2424:E2425"/>
    <mergeCell ref="E2426:E2427"/>
    <mergeCell ref="E2428:E2429"/>
    <mergeCell ref="E2430:E2434"/>
    <mergeCell ref="C2436:C2441"/>
    <mergeCell ref="D2436:D2441"/>
    <mergeCell ref="E2436:E2437"/>
    <mergeCell ref="F2436:F2441"/>
    <mergeCell ref="E2438:E2439"/>
    <mergeCell ref="C1892:C1893"/>
    <mergeCell ref="D1892:D1893"/>
    <mergeCell ref="E1892:E1893"/>
    <mergeCell ref="F1892:F1893"/>
    <mergeCell ref="G1892:G1893"/>
    <mergeCell ref="C1877:C1879"/>
    <mergeCell ref="D1877:D1879"/>
    <mergeCell ref="E1877:E1879"/>
    <mergeCell ref="F1877:F1879"/>
    <mergeCell ref="G1877:G1878"/>
    <mergeCell ref="C1880:C1885"/>
    <mergeCell ref="D1880:D1885"/>
    <mergeCell ref="E1880:E1885"/>
    <mergeCell ref="F1880:F1885"/>
    <mergeCell ref="G1880:G1881"/>
    <mergeCell ref="G1882:G1883"/>
    <mergeCell ref="G1884:G1885"/>
    <mergeCell ref="C1886:C1891"/>
    <mergeCell ref="D1886:D1891"/>
    <mergeCell ref="E1886:E1891"/>
    <mergeCell ref="F1886:F1891"/>
    <mergeCell ref="G1886:G1887"/>
    <mergeCell ref="G1888:G1889"/>
    <mergeCell ref="G1890:G1891"/>
    <mergeCell ref="C1816:C1831"/>
    <mergeCell ref="D1816:D1831"/>
    <mergeCell ref="E1816:E1831"/>
    <mergeCell ref="F1816:F1831"/>
    <mergeCell ref="G1827:G1831"/>
    <mergeCell ref="C1832:C1840"/>
    <mergeCell ref="D1832:D1840"/>
    <mergeCell ref="E1832:E1840"/>
    <mergeCell ref="F1832:F1840"/>
    <mergeCell ref="G1834:G1840"/>
    <mergeCell ref="C1841:C1852"/>
    <mergeCell ref="D1841:D1852"/>
    <mergeCell ref="E1841:E1852"/>
    <mergeCell ref="F1841:F1852"/>
    <mergeCell ref="C1853:C1876"/>
    <mergeCell ref="D1853:D1876"/>
    <mergeCell ref="E1853:E1876"/>
    <mergeCell ref="F1853:F1876"/>
    <mergeCell ref="C1788:C1793"/>
    <mergeCell ref="D1788:D1793"/>
    <mergeCell ref="E1788:E1793"/>
    <mergeCell ref="F1788:F1793"/>
    <mergeCell ref="G1788:G1789"/>
    <mergeCell ref="G1790:G1791"/>
    <mergeCell ref="C1794:C1799"/>
    <mergeCell ref="D1794:D1799"/>
    <mergeCell ref="E1794:E1799"/>
    <mergeCell ref="F1794:F1799"/>
    <mergeCell ref="G1794:G1795"/>
    <mergeCell ref="G1796:G1797"/>
    <mergeCell ref="C1800:C1815"/>
    <mergeCell ref="D1800:D1815"/>
    <mergeCell ref="E1800:E1815"/>
    <mergeCell ref="F1800:F1815"/>
    <mergeCell ref="G1800:G1805"/>
    <mergeCell ref="C1773:C1777"/>
    <mergeCell ref="D1773:D1777"/>
    <mergeCell ref="E1773:E1777"/>
    <mergeCell ref="F1773:F1777"/>
    <mergeCell ref="G1773:G1774"/>
    <mergeCell ref="G1775:G1776"/>
    <mergeCell ref="C1778:C1782"/>
    <mergeCell ref="D1778:D1782"/>
    <mergeCell ref="E1778:E1782"/>
    <mergeCell ref="F1778:F1782"/>
    <mergeCell ref="G1778:G1779"/>
    <mergeCell ref="G1780:G1781"/>
    <mergeCell ref="C1783:C1787"/>
    <mergeCell ref="D1783:D1787"/>
    <mergeCell ref="E1783:E1787"/>
    <mergeCell ref="F1783:F1787"/>
    <mergeCell ref="G1783:G1784"/>
    <mergeCell ref="C1756:C1760"/>
    <mergeCell ref="D1756:D1760"/>
    <mergeCell ref="E1756:E1760"/>
    <mergeCell ref="F1756:F1760"/>
    <mergeCell ref="G1756:G1757"/>
    <mergeCell ref="G1758:G1759"/>
    <mergeCell ref="C1761:C1765"/>
    <mergeCell ref="D1761:D1765"/>
    <mergeCell ref="E1761:E1765"/>
    <mergeCell ref="F1761:F1765"/>
    <mergeCell ref="G1761:G1762"/>
    <mergeCell ref="G1763:G1764"/>
    <mergeCell ref="C1766:C1771"/>
    <mergeCell ref="D1766:D1771"/>
    <mergeCell ref="E1766:E1771"/>
    <mergeCell ref="F1766:F1771"/>
    <mergeCell ref="G1766:G1767"/>
    <mergeCell ref="G1768:G1769"/>
    <mergeCell ref="C1738:C1740"/>
    <mergeCell ref="D1738:D1740"/>
    <mergeCell ref="E1738:E1740"/>
    <mergeCell ref="F1738:F1740"/>
    <mergeCell ref="C1741:C1745"/>
    <mergeCell ref="D1741:D1745"/>
    <mergeCell ref="E1741:E1745"/>
    <mergeCell ref="F1741:F1745"/>
    <mergeCell ref="G1741:G1742"/>
    <mergeCell ref="G1743:G1744"/>
    <mergeCell ref="C1746:C1750"/>
    <mergeCell ref="D1746:D1750"/>
    <mergeCell ref="E1746:E1750"/>
    <mergeCell ref="F1746:F1750"/>
    <mergeCell ref="G1746:G1747"/>
    <mergeCell ref="G1748:G1749"/>
    <mergeCell ref="C1751:C1755"/>
    <mergeCell ref="D1751:D1755"/>
    <mergeCell ref="E1751:E1755"/>
    <mergeCell ref="F1751:F1755"/>
    <mergeCell ref="G1751:G1752"/>
    <mergeCell ref="G1753:G1754"/>
    <mergeCell ref="C1723:C1726"/>
    <mergeCell ref="D1723:D1726"/>
    <mergeCell ref="E1723:E1726"/>
    <mergeCell ref="F1723:F1726"/>
    <mergeCell ref="G1723:G1724"/>
    <mergeCell ref="C1727:C1730"/>
    <mergeCell ref="D1727:D1730"/>
    <mergeCell ref="E1727:E1730"/>
    <mergeCell ref="F1727:F1730"/>
    <mergeCell ref="G1727:G1728"/>
    <mergeCell ref="C1731:C1732"/>
    <mergeCell ref="D1731:D1732"/>
    <mergeCell ref="E1731:E1732"/>
    <mergeCell ref="F1731:F1732"/>
    <mergeCell ref="C1733:C1737"/>
    <mergeCell ref="D1733:D1737"/>
    <mergeCell ref="E1733:E1737"/>
    <mergeCell ref="F1733:F1737"/>
    <mergeCell ref="G1733:G1734"/>
    <mergeCell ref="G1736:G1737"/>
    <mergeCell ref="C1710:C1714"/>
    <mergeCell ref="D1710:D1714"/>
    <mergeCell ref="E1710:E1714"/>
    <mergeCell ref="F1710:F1714"/>
    <mergeCell ref="G1710:G1711"/>
    <mergeCell ref="G1712:G1713"/>
    <mergeCell ref="C1715:C1718"/>
    <mergeCell ref="D1715:D1718"/>
    <mergeCell ref="E1715:E1718"/>
    <mergeCell ref="F1715:F1718"/>
    <mergeCell ref="G1715:G1716"/>
    <mergeCell ref="G1717:G1718"/>
    <mergeCell ref="C1719:C1722"/>
    <mergeCell ref="D1719:D1722"/>
    <mergeCell ref="E1719:E1722"/>
    <mergeCell ref="F1719:F1722"/>
    <mergeCell ref="G1719:G1720"/>
    <mergeCell ref="G1721:G1722"/>
    <mergeCell ref="C1687:C1690"/>
    <mergeCell ref="D1687:D1690"/>
    <mergeCell ref="E1687:E1690"/>
    <mergeCell ref="F1687:F1690"/>
    <mergeCell ref="G1689:G1690"/>
    <mergeCell ref="C1691:C1694"/>
    <mergeCell ref="D1691:D1694"/>
    <mergeCell ref="E1691:E1694"/>
    <mergeCell ref="F1691:F1694"/>
    <mergeCell ref="G1667:G1668"/>
    <mergeCell ref="G1681:G1683"/>
    <mergeCell ref="F1697:F1700"/>
    <mergeCell ref="C1701:C1703"/>
    <mergeCell ref="D1701:D1703"/>
    <mergeCell ref="E1701:E1703"/>
    <mergeCell ref="F1701:F1703"/>
    <mergeCell ref="C1705:C1709"/>
    <mergeCell ref="D1705:D1709"/>
    <mergeCell ref="E1705:E1709"/>
    <mergeCell ref="F1705:F1709"/>
    <mergeCell ref="G1705:G1706"/>
    <mergeCell ref="G1708:G1709"/>
    <mergeCell ref="F1663:F1678"/>
    <mergeCell ref="G1663:G1666"/>
    <mergeCell ref="C1679:C1683"/>
    <mergeCell ref="D1679:D1683"/>
    <mergeCell ref="E1679:E1683"/>
    <mergeCell ref="F1679:F1683"/>
    <mergeCell ref="C1684:C1686"/>
    <mergeCell ref="D1684:D1686"/>
    <mergeCell ref="E1684:E1686"/>
    <mergeCell ref="F1684:F1686"/>
    <mergeCell ref="C1472:C1486"/>
    <mergeCell ref="D1472:D1486"/>
    <mergeCell ref="E1472:E1486"/>
    <mergeCell ref="F1472:F1486"/>
    <mergeCell ref="G1473:G1474"/>
    <mergeCell ref="C1488:C1503"/>
    <mergeCell ref="D1488:D1503"/>
    <mergeCell ref="E1488:E1503"/>
    <mergeCell ref="F1488:F1503"/>
    <mergeCell ref="C1504:C1518"/>
    <mergeCell ref="D1504:D1518"/>
    <mergeCell ref="E1504:E1518"/>
    <mergeCell ref="F1504:F1518"/>
    <mergeCell ref="C1519:C1533"/>
    <mergeCell ref="D1519:D1533"/>
    <mergeCell ref="F1297:F1307"/>
    <mergeCell ref="C1308:C1318"/>
    <mergeCell ref="D1308:D1318"/>
    <mergeCell ref="E1308:E1318"/>
    <mergeCell ref="F1308:F1318"/>
    <mergeCell ref="G1308:G1309"/>
    <mergeCell ref="C1319:C1329"/>
    <mergeCell ref="D1319:D1329"/>
    <mergeCell ref="E1319:E1329"/>
    <mergeCell ref="F1319:F1329"/>
    <mergeCell ref="G1319:G1320"/>
    <mergeCell ref="G1297:G1298"/>
    <mergeCell ref="C1297:C1307"/>
    <mergeCell ref="D1297:D1307"/>
    <mergeCell ref="E1297:E1307"/>
    <mergeCell ref="E1404:E1420"/>
    <mergeCell ref="F1404:F1420"/>
    <mergeCell ref="F1135:F1146"/>
    <mergeCell ref="G1135:G1137"/>
    <mergeCell ref="C1147:C1158"/>
    <mergeCell ref="D1147:D1158"/>
    <mergeCell ref="E1147:E1158"/>
    <mergeCell ref="F1147:F1158"/>
    <mergeCell ref="G1147:G1149"/>
    <mergeCell ref="E1226:E1237"/>
    <mergeCell ref="F1226:F1237"/>
    <mergeCell ref="G1226:G1228"/>
    <mergeCell ref="C1238:C1248"/>
    <mergeCell ref="D1238:D1248"/>
    <mergeCell ref="E1238:E1248"/>
    <mergeCell ref="F1238:F1248"/>
    <mergeCell ref="G1238:G1239"/>
    <mergeCell ref="C1249:C1259"/>
    <mergeCell ref="D1249:D1259"/>
    <mergeCell ref="E1249:E1259"/>
    <mergeCell ref="F1249:F1259"/>
    <mergeCell ref="G1249:G1250"/>
    <mergeCell ref="C1177:C1188"/>
    <mergeCell ref="D1177:D1188"/>
    <mergeCell ref="E1177:E1188"/>
    <mergeCell ref="F1177:F1188"/>
    <mergeCell ref="G1177:G1179"/>
    <mergeCell ref="C1189:C1202"/>
    <mergeCell ref="D1189:D1202"/>
    <mergeCell ref="E1189:E1202"/>
    <mergeCell ref="F1189:F1202"/>
    <mergeCell ref="G1191:G1193"/>
    <mergeCell ref="C1203:C1213"/>
    <mergeCell ref="D1203:D1213"/>
    <mergeCell ref="C942:C952"/>
    <mergeCell ref="D942:D952"/>
    <mergeCell ref="E942:E952"/>
    <mergeCell ref="F942:F952"/>
    <mergeCell ref="G942:G943"/>
    <mergeCell ref="C953:C963"/>
    <mergeCell ref="D953:D963"/>
    <mergeCell ref="E953:E963"/>
    <mergeCell ref="F953:F963"/>
    <mergeCell ref="G953:G954"/>
    <mergeCell ref="C1014:C1025"/>
    <mergeCell ref="D1014:D1025"/>
    <mergeCell ref="E1014:E1025"/>
    <mergeCell ref="F1014:F1025"/>
    <mergeCell ref="G1015:G1016"/>
    <mergeCell ref="C1026:C1037"/>
    <mergeCell ref="D1026:D1037"/>
    <mergeCell ref="E1026:E1037"/>
    <mergeCell ref="F1026:F1037"/>
    <mergeCell ref="G1027:G1028"/>
    <mergeCell ref="C987:C998"/>
    <mergeCell ref="D987:D998"/>
    <mergeCell ref="E987:E998"/>
    <mergeCell ref="F987:F998"/>
    <mergeCell ref="G988:G989"/>
    <mergeCell ref="C999:C1001"/>
    <mergeCell ref="D999:D1001"/>
    <mergeCell ref="E999:E1001"/>
    <mergeCell ref="F999:F1001"/>
    <mergeCell ref="G999:G1001"/>
    <mergeCell ref="C1002:C1013"/>
    <mergeCell ref="D1002:D1013"/>
    <mergeCell ref="D937:D941"/>
    <mergeCell ref="E937:E941"/>
    <mergeCell ref="F937:F941"/>
    <mergeCell ref="G937:G938"/>
    <mergeCell ref="G939:G940"/>
    <mergeCell ref="G934:G935"/>
    <mergeCell ref="C906:C918"/>
    <mergeCell ref="D906:D918"/>
    <mergeCell ref="E906:E918"/>
    <mergeCell ref="F906:F918"/>
    <mergeCell ref="G906:G907"/>
    <mergeCell ref="G908:G909"/>
    <mergeCell ref="C919:C933"/>
    <mergeCell ref="D919:D933"/>
    <mergeCell ref="E919:E933"/>
    <mergeCell ref="F919:F933"/>
    <mergeCell ref="G921:G924"/>
    <mergeCell ref="C934:C936"/>
    <mergeCell ref="C844:C847"/>
    <mergeCell ref="D844:D847"/>
    <mergeCell ref="E844:E847"/>
    <mergeCell ref="F844:F847"/>
    <mergeCell ref="G846:G847"/>
    <mergeCell ref="C848:C856"/>
    <mergeCell ref="D848:D852"/>
    <mergeCell ref="E848:E852"/>
    <mergeCell ref="F848:F852"/>
    <mergeCell ref="G848:G849"/>
    <mergeCell ref="G850:G852"/>
    <mergeCell ref="D853:D856"/>
    <mergeCell ref="E853:E856"/>
    <mergeCell ref="F853:F856"/>
    <mergeCell ref="G853:G854"/>
    <mergeCell ref="E864:E866"/>
    <mergeCell ref="F864:F866"/>
    <mergeCell ref="G864:G866"/>
    <mergeCell ref="C857:C860"/>
    <mergeCell ref="D857:D860"/>
    <mergeCell ref="E857:E860"/>
    <mergeCell ref="F857:F860"/>
    <mergeCell ref="G857:G858"/>
    <mergeCell ref="C861:C863"/>
    <mergeCell ref="D861:D863"/>
    <mergeCell ref="E861:E863"/>
    <mergeCell ref="F861:F863"/>
    <mergeCell ref="G862:G863"/>
    <mergeCell ref="C864:C866"/>
    <mergeCell ref="D864:D866"/>
    <mergeCell ref="C818:C820"/>
    <mergeCell ref="D818:D820"/>
    <mergeCell ref="E818:E820"/>
    <mergeCell ref="F818:F820"/>
    <mergeCell ref="G818:G819"/>
    <mergeCell ref="C821:C825"/>
    <mergeCell ref="D821:D825"/>
    <mergeCell ref="E821:E825"/>
    <mergeCell ref="F821:F825"/>
    <mergeCell ref="G822:G823"/>
    <mergeCell ref="C826:C830"/>
    <mergeCell ref="D826:D830"/>
    <mergeCell ref="E826:E830"/>
    <mergeCell ref="F826:F830"/>
    <mergeCell ref="G828:G829"/>
    <mergeCell ref="D839:D843"/>
    <mergeCell ref="E839:E843"/>
    <mergeCell ref="F839:F843"/>
    <mergeCell ref="G840:G841"/>
    <mergeCell ref="G805:G806"/>
    <mergeCell ref="G807:G808"/>
    <mergeCell ref="C811:C812"/>
    <mergeCell ref="D811:D812"/>
    <mergeCell ref="E811:E812"/>
    <mergeCell ref="F811:F812"/>
    <mergeCell ref="G811:G812"/>
    <mergeCell ref="C813:C814"/>
    <mergeCell ref="D813:D814"/>
    <mergeCell ref="E813:E814"/>
    <mergeCell ref="F813:F814"/>
    <mergeCell ref="G813:G814"/>
    <mergeCell ref="C815:C817"/>
    <mergeCell ref="D815:D817"/>
    <mergeCell ref="E815:E817"/>
    <mergeCell ref="F815:F817"/>
    <mergeCell ref="G815:G816"/>
    <mergeCell ref="C779:C780"/>
    <mergeCell ref="D779:D780"/>
    <mergeCell ref="E779:E780"/>
    <mergeCell ref="F779:F780"/>
    <mergeCell ref="C785:C789"/>
    <mergeCell ref="D785:D789"/>
    <mergeCell ref="E785:E789"/>
    <mergeCell ref="F785:F789"/>
    <mergeCell ref="G785:G786"/>
    <mergeCell ref="G787:G788"/>
    <mergeCell ref="C790:C797"/>
    <mergeCell ref="D790:D797"/>
    <mergeCell ref="E790:E797"/>
    <mergeCell ref="F790:F797"/>
    <mergeCell ref="G791:G792"/>
    <mergeCell ref="G796:G797"/>
    <mergeCell ref="G793:G794"/>
    <mergeCell ref="H680:H681"/>
    <mergeCell ref="G692:G696"/>
    <mergeCell ref="H692:H693"/>
    <mergeCell ref="H694:H695"/>
    <mergeCell ref="G699:G700"/>
    <mergeCell ref="C702:C714"/>
    <mergeCell ref="D702:D714"/>
    <mergeCell ref="E702:E714"/>
    <mergeCell ref="F702:F714"/>
    <mergeCell ref="G702:G704"/>
    <mergeCell ref="C715:C727"/>
    <mergeCell ref="D715:D727"/>
    <mergeCell ref="E715:E727"/>
    <mergeCell ref="F715:F727"/>
    <mergeCell ref="G715:G717"/>
    <mergeCell ref="C728:C740"/>
    <mergeCell ref="D728:D740"/>
    <mergeCell ref="E728:E740"/>
    <mergeCell ref="F728:F740"/>
    <mergeCell ref="G728:G730"/>
    <mergeCell ref="C630:C631"/>
    <mergeCell ref="D630:D631"/>
    <mergeCell ref="E630:E631"/>
    <mergeCell ref="F630:F631"/>
    <mergeCell ref="G630:G631"/>
    <mergeCell ref="C632:C633"/>
    <mergeCell ref="D632:D633"/>
    <mergeCell ref="E632:E633"/>
    <mergeCell ref="F632:F633"/>
    <mergeCell ref="G632:G633"/>
    <mergeCell ref="C635:C636"/>
    <mergeCell ref="D635:D636"/>
    <mergeCell ref="E635:E636"/>
    <mergeCell ref="F635:F636"/>
    <mergeCell ref="G635:G636"/>
    <mergeCell ref="C640:C641"/>
    <mergeCell ref="D640:D641"/>
    <mergeCell ref="E640:E641"/>
    <mergeCell ref="F640:F641"/>
    <mergeCell ref="G640:G641"/>
    <mergeCell ref="C616:C619"/>
    <mergeCell ref="D616:D619"/>
    <mergeCell ref="E616:E619"/>
    <mergeCell ref="F616:F619"/>
    <mergeCell ref="G616:G617"/>
    <mergeCell ref="C620:C621"/>
    <mergeCell ref="D620:D621"/>
    <mergeCell ref="E620:E621"/>
    <mergeCell ref="F620:F621"/>
    <mergeCell ref="C622:C624"/>
    <mergeCell ref="D622:D624"/>
    <mergeCell ref="E622:E624"/>
    <mergeCell ref="F622:F624"/>
    <mergeCell ref="C628:C629"/>
    <mergeCell ref="D628:D629"/>
    <mergeCell ref="E628:E629"/>
    <mergeCell ref="F628:F629"/>
    <mergeCell ref="C603:C605"/>
    <mergeCell ref="D603:D605"/>
    <mergeCell ref="E603:E605"/>
    <mergeCell ref="F603:F605"/>
    <mergeCell ref="G604:G605"/>
    <mergeCell ref="C606:C608"/>
    <mergeCell ref="D606:D608"/>
    <mergeCell ref="E606:E608"/>
    <mergeCell ref="F606:F608"/>
    <mergeCell ref="G606:G608"/>
    <mergeCell ref="C609:C611"/>
    <mergeCell ref="D609:D611"/>
    <mergeCell ref="E609:E611"/>
    <mergeCell ref="F609:F611"/>
    <mergeCell ref="G609:G611"/>
    <mergeCell ref="C612:C615"/>
    <mergeCell ref="D612:D615"/>
    <mergeCell ref="E612:E615"/>
    <mergeCell ref="F612:F615"/>
    <mergeCell ref="G614:G615"/>
    <mergeCell ref="C591:C592"/>
    <mergeCell ref="D591:D592"/>
    <mergeCell ref="E591:E592"/>
    <mergeCell ref="F591:F592"/>
    <mergeCell ref="G591:G592"/>
    <mergeCell ref="C593:C595"/>
    <mergeCell ref="D593:D595"/>
    <mergeCell ref="E593:E595"/>
    <mergeCell ref="F593:F595"/>
    <mergeCell ref="C596:C597"/>
    <mergeCell ref="D596:D597"/>
    <mergeCell ref="E596:E597"/>
    <mergeCell ref="F596:F597"/>
    <mergeCell ref="C598:C602"/>
    <mergeCell ref="D598:D602"/>
    <mergeCell ref="E598:E602"/>
    <mergeCell ref="F598:F602"/>
    <mergeCell ref="G601:G602"/>
    <mergeCell ref="C579:C581"/>
    <mergeCell ref="D579:D581"/>
    <mergeCell ref="E579:E581"/>
    <mergeCell ref="F579:F581"/>
    <mergeCell ref="G579:G580"/>
    <mergeCell ref="C582:C584"/>
    <mergeCell ref="D582:D584"/>
    <mergeCell ref="E582:E584"/>
    <mergeCell ref="F582:F584"/>
    <mergeCell ref="C585:C587"/>
    <mergeCell ref="D585:D587"/>
    <mergeCell ref="E585:E587"/>
    <mergeCell ref="F585:F587"/>
    <mergeCell ref="G585:G586"/>
    <mergeCell ref="C588:C590"/>
    <mergeCell ref="D588:D590"/>
    <mergeCell ref="E588:E590"/>
    <mergeCell ref="F588:F590"/>
    <mergeCell ref="C564:C565"/>
    <mergeCell ref="D564:D565"/>
    <mergeCell ref="E564:E565"/>
    <mergeCell ref="F564:F565"/>
    <mergeCell ref="C566:C567"/>
    <mergeCell ref="D566:D567"/>
    <mergeCell ref="E566:E567"/>
    <mergeCell ref="F566:F567"/>
    <mergeCell ref="C568:C570"/>
    <mergeCell ref="D568:D570"/>
    <mergeCell ref="E568:E570"/>
    <mergeCell ref="F568:F570"/>
    <mergeCell ref="G569:G570"/>
    <mergeCell ref="C572:C578"/>
    <mergeCell ref="D572:D578"/>
    <mergeCell ref="E572:E578"/>
    <mergeCell ref="F572:F578"/>
    <mergeCell ref="G576:G578"/>
    <mergeCell ref="C539:C546"/>
    <mergeCell ref="D539:D546"/>
    <mergeCell ref="E539:E546"/>
    <mergeCell ref="F539:F546"/>
    <mergeCell ref="G542:G545"/>
    <mergeCell ref="C547:C549"/>
    <mergeCell ref="D547:D549"/>
    <mergeCell ref="E547:E549"/>
    <mergeCell ref="F547:F549"/>
    <mergeCell ref="G548:G549"/>
    <mergeCell ref="C551:C552"/>
    <mergeCell ref="D551:D552"/>
    <mergeCell ref="E551:E552"/>
    <mergeCell ref="F551:F552"/>
    <mergeCell ref="G551:G552"/>
    <mergeCell ref="C553:C563"/>
    <mergeCell ref="D553:D563"/>
    <mergeCell ref="E553:E563"/>
    <mergeCell ref="F553:F563"/>
    <mergeCell ref="C529:C530"/>
    <mergeCell ref="D529:D530"/>
    <mergeCell ref="E529:E530"/>
    <mergeCell ref="F529:F530"/>
    <mergeCell ref="C531:C532"/>
    <mergeCell ref="D531:D532"/>
    <mergeCell ref="E531:E532"/>
    <mergeCell ref="F531:F532"/>
    <mergeCell ref="C533:C535"/>
    <mergeCell ref="D533:D535"/>
    <mergeCell ref="E533:E535"/>
    <mergeCell ref="F533:F535"/>
    <mergeCell ref="G533:G534"/>
    <mergeCell ref="C536:C538"/>
    <mergeCell ref="D536:D538"/>
    <mergeCell ref="E536:E538"/>
    <mergeCell ref="F536:F538"/>
    <mergeCell ref="G537:G538"/>
    <mergeCell ref="C504:C506"/>
    <mergeCell ref="D504:D506"/>
    <mergeCell ref="E504:E506"/>
    <mergeCell ref="F504:F506"/>
    <mergeCell ref="C507:C508"/>
    <mergeCell ref="D507:D508"/>
    <mergeCell ref="E507:E508"/>
    <mergeCell ref="F507:F508"/>
    <mergeCell ref="C509:C517"/>
    <mergeCell ref="D509:D517"/>
    <mergeCell ref="E509:E517"/>
    <mergeCell ref="F509:F517"/>
    <mergeCell ref="C518:C519"/>
    <mergeCell ref="D518:D519"/>
    <mergeCell ref="E518:E519"/>
    <mergeCell ref="F518:F519"/>
    <mergeCell ref="C521:C528"/>
    <mergeCell ref="D521:D528"/>
    <mergeCell ref="E521:E528"/>
    <mergeCell ref="F521:F528"/>
    <mergeCell ref="C484:C487"/>
    <mergeCell ref="D484:D487"/>
    <mergeCell ref="E484:E487"/>
    <mergeCell ref="F484:F487"/>
    <mergeCell ref="C488:C491"/>
    <mergeCell ref="D488:D491"/>
    <mergeCell ref="E488:E491"/>
    <mergeCell ref="F488:F491"/>
    <mergeCell ref="C492:C495"/>
    <mergeCell ref="D492:D495"/>
    <mergeCell ref="E492:E495"/>
    <mergeCell ref="F492:F495"/>
    <mergeCell ref="C496:C498"/>
    <mergeCell ref="D496:D498"/>
    <mergeCell ref="E496:E498"/>
    <mergeCell ref="F496:F498"/>
    <mergeCell ref="C499:C503"/>
    <mergeCell ref="D499:D503"/>
    <mergeCell ref="E499:E503"/>
    <mergeCell ref="F499:F503"/>
    <mergeCell ref="C429:C432"/>
    <mergeCell ref="D429:D432"/>
    <mergeCell ref="E429:E432"/>
    <mergeCell ref="F429:F432"/>
    <mergeCell ref="C433:C448"/>
    <mergeCell ref="D433:D448"/>
    <mergeCell ref="E433:E448"/>
    <mergeCell ref="F433:F448"/>
    <mergeCell ref="C449:C468"/>
    <mergeCell ref="D449:D468"/>
    <mergeCell ref="E449:E468"/>
    <mergeCell ref="F449:F468"/>
    <mergeCell ref="C469:C475"/>
    <mergeCell ref="D469:D475"/>
    <mergeCell ref="E469:E475"/>
    <mergeCell ref="F469:F475"/>
    <mergeCell ref="C476:C483"/>
    <mergeCell ref="D476:D483"/>
    <mergeCell ref="E476:E483"/>
    <mergeCell ref="F476:F483"/>
    <mergeCell ref="C389:C392"/>
    <mergeCell ref="D389:D392"/>
    <mergeCell ref="E389:E392"/>
    <mergeCell ref="F389:F392"/>
    <mergeCell ref="C393:C408"/>
    <mergeCell ref="D393:D408"/>
    <mergeCell ref="E393:E408"/>
    <mergeCell ref="F393:F408"/>
    <mergeCell ref="G398:G399"/>
    <mergeCell ref="C409:C412"/>
    <mergeCell ref="D409:D412"/>
    <mergeCell ref="E409:E412"/>
    <mergeCell ref="F409:F412"/>
    <mergeCell ref="C413:C428"/>
    <mergeCell ref="D413:D428"/>
    <mergeCell ref="E413:E428"/>
    <mergeCell ref="F413:F428"/>
    <mergeCell ref="G417:G418"/>
    <mergeCell ref="C332:C344"/>
    <mergeCell ref="D332:D344"/>
    <mergeCell ref="E332:E344"/>
    <mergeCell ref="F332:F344"/>
    <mergeCell ref="G334:G335"/>
    <mergeCell ref="C345:C358"/>
    <mergeCell ref="D345:D358"/>
    <mergeCell ref="E345:E358"/>
    <mergeCell ref="F345:F358"/>
    <mergeCell ref="G346:G347"/>
    <mergeCell ref="C359:C369"/>
    <mergeCell ref="D359:D369"/>
    <mergeCell ref="E359:E369"/>
    <mergeCell ref="F359:F369"/>
    <mergeCell ref="G359:G360"/>
    <mergeCell ref="C370:C388"/>
    <mergeCell ref="D370:D388"/>
    <mergeCell ref="E370:E388"/>
    <mergeCell ref="F370:F388"/>
    <mergeCell ref="C297:C298"/>
    <mergeCell ref="D297:D298"/>
    <mergeCell ref="E297:E298"/>
    <mergeCell ref="F297:F298"/>
    <mergeCell ref="C299:C309"/>
    <mergeCell ref="D299:D309"/>
    <mergeCell ref="E299:E309"/>
    <mergeCell ref="F299:F309"/>
    <mergeCell ref="G299:G300"/>
    <mergeCell ref="C310:C320"/>
    <mergeCell ref="D310:D320"/>
    <mergeCell ref="E310:E320"/>
    <mergeCell ref="F310:F320"/>
    <mergeCell ref="C321:C331"/>
    <mergeCell ref="D321:D331"/>
    <mergeCell ref="E321:E331"/>
    <mergeCell ref="F321:F331"/>
    <mergeCell ref="G321:G322"/>
    <mergeCell ref="C282:C283"/>
    <mergeCell ref="D282:D283"/>
    <mergeCell ref="E282:E283"/>
    <mergeCell ref="F282:F283"/>
    <mergeCell ref="C284:C286"/>
    <mergeCell ref="D284:D286"/>
    <mergeCell ref="E284:E286"/>
    <mergeCell ref="F284:F286"/>
    <mergeCell ref="C287:C289"/>
    <mergeCell ref="D287:D289"/>
    <mergeCell ref="E287:E289"/>
    <mergeCell ref="F287:F289"/>
    <mergeCell ref="C290:C293"/>
    <mergeCell ref="D290:D293"/>
    <mergeCell ref="E290:E293"/>
    <mergeCell ref="F290:F293"/>
    <mergeCell ref="C294:C296"/>
    <mergeCell ref="D294:D296"/>
    <mergeCell ref="E294:E296"/>
    <mergeCell ref="F294:F296"/>
    <mergeCell ref="C256:C265"/>
    <mergeCell ref="D256:D265"/>
    <mergeCell ref="E256:E265"/>
    <mergeCell ref="F256:F265"/>
    <mergeCell ref="C266:C267"/>
    <mergeCell ref="D266:D267"/>
    <mergeCell ref="E266:E267"/>
    <mergeCell ref="F266:F267"/>
    <mergeCell ref="C268:C279"/>
    <mergeCell ref="D268:D279"/>
    <mergeCell ref="E268:E279"/>
    <mergeCell ref="F268:F279"/>
    <mergeCell ref="G269:G272"/>
    <mergeCell ref="C280:C281"/>
    <mergeCell ref="D280:D281"/>
    <mergeCell ref="E280:E281"/>
    <mergeCell ref="F280:F281"/>
    <mergeCell ref="C238:C240"/>
    <mergeCell ref="D238:D240"/>
    <mergeCell ref="E238:E240"/>
    <mergeCell ref="F238:F240"/>
    <mergeCell ref="G238:G240"/>
    <mergeCell ref="C241:C242"/>
    <mergeCell ref="D241:D242"/>
    <mergeCell ref="E241:E242"/>
    <mergeCell ref="F241:F242"/>
    <mergeCell ref="C243:C253"/>
    <mergeCell ref="D243:D253"/>
    <mergeCell ref="E243:E253"/>
    <mergeCell ref="F243:F253"/>
    <mergeCell ref="C254:C255"/>
    <mergeCell ref="D254:D255"/>
    <mergeCell ref="E254:E255"/>
    <mergeCell ref="F254:F255"/>
    <mergeCell ref="C223:C224"/>
    <mergeCell ref="D223:D224"/>
    <mergeCell ref="E223:E224"/>
    <mergeCell ref="F223:F224"/>
    <mergeCell ref="C225:C226"/>
    <mergeCell ref="D225:D226"/>
    <mergeCell ref="E225:E226"/>
    <mergeCell ref="F225:F226"/>
    <mergeCell ref="C227:C232"/>
    <mergeCell ref="D227:D232"/>
    <mergeCell ref="E227:E232"/>
    <mergeCell ref="F227:F232"/>
    <mergeCell ref="G231:G232"/>
    <mergeCell ref="C233:C237"/>
    <mergeCell ref="D233:D237"/>
    <mergeCell ref="E233:E237"/>
    <mergeCell ref="F233:F237"/>
    <mergeCell ref="G233:G234"/>
    <mergeCell ref="C204:C212"/>
    <mergeCell ref="D204:D212"/>
    <mergeCell ref="E204:E212"/>
    <mergeCell ref="F204:F212"/>
    <mergeCell ref="G205:G206"/>
    <mergeCell ref="C213:C216"/>
    <mergeCell ref="D213:D216"/>
    <mergeCell ref="E213:E216"/>
    <mergeCell ref="F213:F216"/>
    <mergeCell ref="G213:G214"/>
    <mergeCell ref="G215:G216"/>
    <mergeCell ref="C217:C222"/>
    <mergeCell ref="D217:D222"/>
    <mergeCell ref="E217:E222"/>
    <mergeCell ref="F217:F222"/>
    <mergeCell ref="G217:G220"/>
    <mergeCell ref="G221:G222"/>
    <mergeCell ref="C182:C185"/>
    <mergeCell ref="D182:D185"/>
    <mergeCell ref="E182:E185"/>
    <mergeCell ref="F182:F185"/>
    <mergeCell ref="C186:C193"/>
    <mergeCell ref="D186:D193"/>
    <mergeCell ref="E186:E193"/>
    <mergeCell ref="F186:F193"/>
    <mergeCell ref="G186:G187"/>
    <mergeCell ref="G188:G189"/>
    <mergeCell ref="G190:G191"/>
    <mergeCell ref="G192:G193"/>
    <mergeCell ref="C194:C203"/>
    <mergeCell ref="D194:D203"/>
    <mergeCell ref="E194:E203"/>
    <mergeCell ref="F194:F203"/>
    <mergeCell ref="G194:G195"/>
    <mergeCell ref="G196:G197"/>
    <mergeCell ref="G198:G199"/>
    <mergeCell ref="C157:C159"/>
    <mergeCell ref="D157:D159"/>
    <mergeCell ref="E157:E159"/>
    <mergeCell ref="F157:F159"/>
    <mergeCell ref="G158:G159"/>
    <mergeCell ref="C160:C169"/>
    <mergeCell ref="D160:D169"/>
    <mergeCell ref="E160:E169"/>
    <mergeCell ref="F160:F169"/>
    <mergeCell ref="G161:G164"/>
    <mergeCell ref="G166:G169"/>
    <mergeCell ref="C170:C181"/>
    <mergeCell ref="D170:D181"/>
    <mergeCell ref="E170:E181"/>
    <mergeCell ref="F170:F181"/>
    <mergeCell ref="G170:G172"/>
    <mergeCell ref="G173:G176"/>
    <mergeCell ref="G177:G180"/>
    <mergeCell ref="C135:C143"/>
    <mergeCell ref="D135:D143"/>
    <mergeCell ref="E135:E143"/>
    <mergeCell ref="F135:F143"/>
    <mergeCell ref="G135:G138"/>
    <mergeCell ref="G139:G140"/>
    <mergeCell ref="G141:G143"/>
    <mergeCell ref="C144:C148"/>
    <mergeCell ref="D144:D148"/>
    <mergeCell ref="E144:E148"/>
    <mergeCell ref="F144:F148"/>
    <mergeCell ref="G146:G147"/>
    <mergeCell ref="C149:C156"/>
    <mergeCell ref="D149:D156"/>
    <mergeCell ref="E149:E156"/>
    <mergeCell ref="F149:F156"/>
    <mergeCell ref="G151:G153"/>
    <mergeCell ref="C105:C112"/>
    <mergeCell ref="D105:D112"/>
    <mergeCell ref="E105:E112"/>
    <mergeCell ref="F105:F112"/>
    <mergeCell ref="G106:G107"/>
    <mergeCell ref="G108:G110"/>
    <mergeCell ref="C113:C115"/>
    <mergeCell ref="D113:D115"/>
    <mergeCell ref="E113:E115"/>
    <mergeCell ref="F113:F115"/>
    <mergeCell ref="G114:G115"/>
    <mergeCell ref="C116:C119"/>
    <mergeCell ref="D116:D119"/>
    <mergeCell ref="E116:E119"/>
    <mergeCell ref="F116:F119"/>
    <mergeCell ref="G118:G119"/>
    <mergeCell ref="C120:C134"/>
    <mergeCell ref="D120:D134"/>
    <mergeCell ref="E120:E134"/>
    <mergeCell ref="F120:F134"/>
    <mergeCell ref="G120:G121"/>
    <mergeCell ref="G122:G123"/>
    <mergeCell ref="G128:G129"/>
    <mergeCell ref="G133:G134"/>
    <mergeCell ref="C86:C87"/>
    <mergeCell ref="D86:D87"/>
    <mergeCell ref="E86:E87"/>
    <mergeCell ref="F86:F87"/>
    <mergeCell ref="G86:G87"/>
    <mergeCell ref="C88:C92"/>
    <mergeCell ref="D88:D92"/>
    <mergeCell ref="E88:E92"/>
    <mergeCell ref="F88:F92"/>
    <mergeCell ref="G88:G90"/>
    <mergeCell ref="G91:G92"/>
    <mergeCell ref="C93:C104"/>
    <mergeCell ref="D93:D104"/>
    <mergeCell ref="E93:E104"/>
    <mergeCell ref="F93:F104"/>
    <mergeCell ref="G93:G94"/>
    <mergeCell ref="G96:G97"/>
    <mergeCell ref="G98:G99"/>
    <mergeCell ref="G103:G104"/>
    <mergeCell ref="C67:C70"/>
    <mergeCell ref="D67:D70"/>
    <mergeCell ref="E67:E70"/>
    <mergeCell ref="F67:F70"/>
    <mergeCell ref="C71:C74"/>
    <mergeCell ref="D71:D74"/>
    <mergeCell ref="E71:E74"/>
    <mergeCell ref="F71:F74"/>
    <mergeCell ref="C76:C82"/>
    <mergeCell ref="D76:D82"/>
    <mergeCell ref="E76:E82"/>
    <mergeCell ref="F76:F82"/>
    <mergeCell ref="G76:G77"/>
    <mergeCell ref="G79:G80"/>
    <mergeCell ref="C83:C85"/>
    <mergeCell ref="D83:D85"/>
    <mergeCell ref="E83:E85"/>
    <mergeCell ref="F83:F85"/>
    <mergeCell ref="C50:C51"/>
    <mergeCell ref="D50:D51"/>
    <mergeCell ref="E50:E51"/>
    <mergeCell ref="F50:F51"/>
    <mergeCell ref="C52:C58"/>
    <mergeCell ref="D52:D58"/>
    <mergeCell ref="E52:E58"/>
    <mergeCell ref="F52:F58"/>
    <mergeCell ref="C59:C66"/>
    <mergeCell ref="D59:D66"/>
    <mergeCell ref="E59:E66"/>
    <mergeCell ref="F59:F66"/>
    <mergeCell ref="G59:G61"/>
    <mergeCell ref="C22:C29"/>
    <mergeCell ref="D22:D29"/>
    <mergeCell ref="E22:E29"/>
    <mergeCell ref="F22:F29"/>
    <mergeCell ref="C30:C38"/>
    <mergeCell ref="D30:D38"/>
    <mergeCell ref="E30:E38"/>
    <mergeCell ref="F30:F38"/>
    <mergeCell ref="G30:G38"/>
    <mergeCell ref="C39:C41"/>
    <mergeCell ref="D39:D41"/>
    <mergeCell ref="E39:E41"/>
    <mergeCell ref="F39:F41"/>
    <mergeCell ref="C43:C49"/>
    <mergeCell ref="D43:D49"/>
    <mergeCell ref="E43:E49"/>
    <mergeCell ref="F43:F49"/>
    <mergeCell ref="O7:P7"/>
    <mergeCell ref="O6:P6"/>
    <mergeCell ref="O4:P4"/>
    <mergeCell ref="O5:P5"/>
    <mergeCell ref="G2:I2"/>
    <mergeCell ref="A4:E4"/>
    <mergeCell ref="A5:E5"/>
    <mergeCell ref="A6:E6"/>
    <mergeCell ref="A7:E7"/>
    <mergeCell ref="C11:C13"/>
    <mergeCell ref="D11:D13"/>
    <mergeCell ref="E11:E13"/>
    <mergeCell ref="F11:F13"/>
    <mergeCell ref="C14:C21"/>
    <mergeCell ref="D14:D21"/>
    <mergeCell ref="E14:E21"/>
    <mergeCell ref="F14:F21"/>
    <mergeCell ref="C643:C652"/>
    <mergeCell ref="D643:D652"/>
    <mergeCell ref="E643:E652"/>
    <mergeCell ref="F643:F652"/>
    <mergeCell ref="C653:C662"/>
    <mergeCell ref="D653:D662"/>
    <mergeCell ref="E653:E662"/>
    <mergeCell ref="F653:F662"/>
    <mergeCell ref="G653:G655"/>
    <mergeCell ref="G659:G660"/>
    <mergeCell ref="G661:G662"/>
    <mergeCell ref="C663:C701"/>
    <mergeCell ref="D663:D701"/>
    <mergeCell ref="E663:E701"/>
    <mergeCell ref="F663:F701"/>
    <mergeCell ref="G664:G666"/>
    <mergeCell ref="G667:G672"/>
    <mergeCell ref="G673:G675"/>
    <mergeCell ref="G678:G679"/>
    <mergeCell ref="G680:G682"/>
    <mergeCell ref="C741:C751"/>
    <mergeCell ref="D741:D751"/>
    <mergeCell ref="E741:E751"/>
    <mergeCell ref="F741:F751"/>
    <mergeCell ref="C752:C762"/>
    <mergeCell ref="D752:D762"/>
    <mergeCell ref="E752:E762"/>
    <mergeCell ref="F752:F762"/>
    <mergeCell ref="G752:G753"/>
    <mergeCell ref="C763:C775"/>
    <mergeCell ref="D763:D775"/>
    <mergeCell ref="E763:E775"/>
    <mergeCell ref="F763:F775"/>
    <mergeCell ref="G763:G766"/>
    <mergeCell ref="G768:G770"/>
    <mergeCell ref="G773:G774"/>
    <mergeCell ref="C776:C778"/>
    <mergeCell ref="D776:D778"/>
    <mergeCell ref="E776:E778"/>
    <mergeCell ref="F776:F778"/>
    <mergeCell ref="G776:G778"/>
    <mergeCell ref="G798:G799"/>
    <mergeCell ref="C798:C799"/>
    <mergeCell ref="D798:D799"/>
    <mergeCell ref="E798:E799"/>
    <mergeCell ref="F798:F799"/>
    <mergeCell ref="C800:C801"/>
    <mergeCell ref="D800:D801"/>
    <mergeCell ref="E800:E801"/>
    <mergeCell ref="F800:F801"/>
    <mergeCell ref="G800:G801"/>
    <mergeCell ref="C802:C804"/>
    <mergeCell ref="D802:D804"/>
    <mergeCell ref="G844:G845"/>
    <mergeCell ref="C831:C832"/>
    <mergeCell ref="D831:D832"/>
    <mergeCell ref="E831:E832"/>
    <mergeCell ref="F831:F832"/>
    <mergeCell ref="G831:G832"/>
    <mergeCell ref="C833:C838"/>
    <mergeCell ref="D833:D838"/>
    <mergeCell ref="E833:E838"/>
    <mergeCell ref="F833:F838"/>
    <mergeCell ref="G833:G834"/>
    <mergeCell ref="G836:G837"/>
    <mergeCell ref="C839:C843"/>
    <mergeCell ref="E802:E804"/>
    <mergeCell ref="F802:F804"/>
    <mergeCell ref="G803:G804"/>
    <mergeCell ref="C805:C809"/>
    <mergeCell ref="D805:D809"/>
    <mergeCell ref="E805:E809"/>
    <mergeCell ref="F805:F809"/>
    <mergeCell ref="C867:C879"/>
    <mergeCell ref="D867:D879"/>
    <mergeCell ref="E867:E879"/>
    <mergeCell ref="F867:F879"/>
    <mergeCell ref="G867:G868"/>
    <mergeCell ref="G869:G870"/>
    <mergeCell ref="C880:C892"/>
    <mergeCell ref="C964:C974"/>
    <mergeCell ref="D964:D974"/>
    <mergeCell ref="E964:E974"/>
    <mergeCell ref="F964:F974"/>
    <mergeCell ref="G964:G965"/>
    <mergeCell ref="C975:C986"/>
    <mergeCell ref="D975:D986"/>
    <mergeCell ref="E975:E986"/>
    <mergeCell ref="F975:F986"/>
    <mergeCell ref="G976:G977"/>
    <mergeCell ref="D880:D892"/>
    <mergeCell ref="E880:E892"/>
    <mergeCell ref="F880:F892"/>
    <mergeCell ref="G880:G881"/>
    <mergeCell ref="G882:G883"/>
    <mergeCell ref="C893:C905"/>
    <mergeCell ref="D893:D905"/>
    <mergeCell ref="E893:E905"/>
    <mergeCell ref="F893:F905"/>
    <mergeCell ref="G893:G894"/>
    <mergeCell ref="G895:G896"/>
    <mergeCell ref="D934:D936"/>
    <mergeCell ref="E934:E936"/>
    <mergeCell ref="F934:F936"/>
    <mergeCell ref="C937:C941"/>
    <mergeCell ref="E1002:E1013"/>
    <mergeCell ref="F1002:F1013"/>
    <mergeCell ref="G1003:G1004"/>
    <mergeCell ref="C1053:C1064"/>
    <mergeCell ref="D1053:D1064"/>
    <mergeCell ref="E1053:E1064"/>
    <mergeCell ref="F1053:F1064"/>
    <mergeCell ref="G1054:G1055"/>
    <mergeCell ref="C1065:C1076"/>
    <mergeCell ref="D1065:D1076"/>
    <mergeCell ref="E1065:E1076"/>
    <mergeCell ref="F1065:F1076"/>
    <mergeCell ref="G1066:G1067"/>
    <mergeCell ref="C1077:C1088"/>
    <mergeCell ref="D1077:D1088"/>
    <mergeCell ref="E1077:E1088"/>
    <mergeCell ref="F1077:F1088"/>
    <mergeCell ref="G1078:G1079"/>
    <mergeCell ref="C1038:C1049"/>
    <mergeCell ref="D1038:D1049"/>
    <mergeCell ref="E1038:E1049"/>
    <mergeCell ref="F1038:F1049"/>
    <mergeCell ref="G1039:G1040"/>
    <mergeCell ref="C1050:C1052"/>
    <mergeCell ref="D1050:D1052"/>
    <mergeCell ref="E1050:E1052"/>
    <mergeCell ref="F1050:F1052"/>
    <mergeCell ref="G1050:G1052"/>
    <mergeCell ref="C1089:C1100"/>
    <mergeCell ref="D1089:D1100"/>
    <mergeCell ref="E1089:E1100"/>
    <mergeCell ref="F1089:F1100"/>
    <mergeCell ref="G1090:G1091"/>
    <mergeCell ref="C1101:C1111"/>
    <mergeCell ref="D1101:D1111"/>
    <mergeCell ref="E1101:E1111"/>
    <mergeCell ref="F1101:F1111"/>
    <mergeCell ref="C1159:C1170"/>
    <mergeCell ref="D1159:D1170"/>
    <mergeCell ref="E1159:E1170"/>
    <mergeCell ref="F1159:F1170"/>
    <mergeCell ref="G1159:G1161"/>
    <mergeCell ref="C1171:C1176"/>
    <mergeCell ref="D1171:D1176"/>
    <mergeCell ref="E1171:E1176"/>
    <mergeCell ref="F1171:F1176"/>
    <mergeCell ref="G1101:G1102"/>
    <mergeCell ref="C1112:C1122"/>
    <mergeCell ref="D1112:D1122"/>
    <mergeCell ref="E1112:E1122"/>
    <mergeCell ref="F1112:F1122"/>
    <mergeCell ref="G1112:G1113"/>
    <mergeCell ref="C1123:C1134"/>
    <mergeCell ref="D1123:D1134"/>
    <mergeCell ref="E1123:E1134"/>
    <mergeCell ref="F1123:F1134"/>
    <mergeCell ref="G1123:G1125"/>
    <mergeCell ref="C1135:C1146"/>
    <mergeCell ref="D1135:D1146"/>
    <mergeCell ref="E1135:E1146"/>
    <mergeCell ref="E1203:E1213"/>
    <mergeCell ref="F1203:F1213"/>
    <mergeCell ref="G1203:G1204"/>
    <mergeCell ref="C1214:C1225"/>
    <mergeCell ref="D1214:D1225"/>
    <mergeCell ref="E1214:E1225"/>
    <mergeCell ref="F1214:F1225"/>
    <mergeCell ref="G1214:G1216"/>
    <mergeCell ref="C1271:C1283"/>
    <mergeCell ref="D1271:D1283"/>
    <mergeCell ref="E1271:E1283"/>
    <mergeCell ref="F1271:F1283"/>
    <mergeCell ref="G1271:G1274"/>
    <mergeCell ref="C1284:C1296"/>
    <mergeCell ref="D1284:D1296"/>
    <mergeCell ref="E1284:E1296"/>
    <mergeCell ref="F1284:F1296"/>
    <mergeCell ref="G1284:G1287"/>
    <mergeCell ref="C1260:C1270"/>
    <mergeCell ref="D1260:D1270"/>
    <mergeCell ref="E1260:E1270"/>
    <mergeCell ref="F1260:F1270"/>
    <mergeCell ref="G1260:G1261"/>
    <mergeCell ref="C1226:C1237"/>
    <mergeCell ref="D1226:D1237"/>
    <mergeCell ref="C1343:C1344"/>
    <mergeCell ref="D1343:D1344"/>
    <mergeCell ref="E1343:E1344"/>
    <mergeCell ref="F1343:F1344"/>
    <mergeCell ref="G1343:G1344"/>
    <mergeCell ref="C1330:C1331"/>
    <mergeCell ref="D1330:D1331"/>
    <mergeCell ref="E1330:E1331"/>
    <mergeCell ref="F1330:F1331"/>
    <mergeCell ref="C1332:C1342"/>
    <mergeCell ref="D1332:D1342"/>
    <mergeCell ref="E1332:E1342"/>
    <mergeCell ref="F1332:F1342"/>
    <mergeCell ref="G1332:G1333"/>
    <mergeCell ref="C1345:C1355"/>
    <mergeCell ref="D1345:D1355"/>
    <mergeCell ref="E1345:E1355"/>
    <mergeCell ref="F1345:F1355"/>
    <mergeCell ref="G1345:G1346"/>
    <mergeCell ref="C1356:C1373"/>
    <mergeCell ref="D1356:D1373"/>
    <mergeCell ref="E1356:E1373"/>
    <mergeCell ref="F1356:F1373"/>
    <mergeCell ref="G1358:G1359"/>
    <mergeCell ref="C1440:C1456"/>
    <mergeCell ref="D1440:D1456"/>
    <mergeCell ref="E1440:E1456"/>
    <mergeCell ref="F1440:F1456"/>
    <mergeCell ref="G1441:G1442"/>
    <mergeCell ref="C1457:C1471"/>
    <mergeCell ref="D1457:D1471"/>
    <mergeCell ref="E1457:E1471"/>
    <mergeCell ref="F1457:F1471"/>
    <mergeCell ref="G1458:G1459"/>
    <mergeCell ref="C1374:C1388"/>
    <mergeCell ref="D1374:D1388"/>
    <mergeCell ref="E1374:E1388"/>
    <mergeCell ref="F1374:F1388"/>
    <mergeCell ref="G1375:G1376"/>
    <mergeCell ref="C1389:C1403"/>
    <mergeCell ref="D1389:D1403"/>
    <mergeCell ref="E1389:E1403"/>
    <mergeCell ref="F1389:F1403"/>
    <mergeCell ref="G1389:G1390"/>
    <mergeCell ref="C1404:C1420"/>
    <mergeCell ref="D1404:D1420"/>
    <mergeCell ref="C1421:C1439"/>
    <mergeCell ref="D1421:D1439"/>
    <mergeCell ref="E1421:E1439"/>
    <mergeCell ref="F1421:F1439"/>
    <mergeCell ref="G1422:G1423"/>
    <mergeCell ref="E1519:E1533"/>
    <mergeCell ref="F1519:F1533"/>
    <mergeCell ref="F1640:F1651"/>
    <mergeCell ref="C1534:C1549"/>
    <mergeCell ref="D1534:D1549"/>
    <mergeCell ref="E1534:E1549"/>
    <mergeCell ref="F1534:F1549"/>
    <mergeCell ref="C1550:C1567"/>
    <mergeCell ref="D1550:D1567"/>
    <mergeCell ref="E1550:E1567"/>
    <mergeCell ref="F1550:F1567"/>
    <mergeCell ref="G1551:G1552"/>
    <mergeCell ref="C1568:C1579"/>
    <mergeCell ref="D1568:D1579"/>
    <mergeCell ref="E1568:E1579"/>
    <mergeCell ref="F1568:F1579"/>
    <mergeCell ref="C1580:C1594"/>
    <mergeCell ref="D1580:D1594"/>
    <mergeCell ref="E1580:E1594"/>
    <mergeCell ref="F1580:F1594"/>
    <mergeCell ref="C1652:C1662"/>
    <mergeCell ref="D1652:D1662"/>
    <mergeCell ref="E1652:E1662"/>
    <mergeCell ref="F1652:F1662"/>
    <mergeCell ref="C1663:C1678"/>
    <mergeCell ref="D1663:D1678"/>
    <mergeCell ref="E1663:E1678"/>
    <mergeCell ref="G1785:G1786"/>
    <mergeCell ref="C1695:C1696"/>
    <mergeCell ref="D1695:D1696"/>
    <mergeCell ref="E1695:E1696"/>
    <mergeCell ref="F1695:F1696"/>
    <mergeCell ref="C1697:C1700"/>
    <mergeCell ref="D1697:D1700"/>
    <mergeCell ref="E1697:E1700"/>
    <mergeCell ref="C1595:C1611"/>
    <mergeCell ref="D1595:D1611"/>
    <mergeCell ref="E1595:E1611"/>
    <mergeCell ref="F1595:F1611"/>
    <mergeCell ref="C1612:C1623"/>
    <mergeCell ref="D1612:D1623"/>
    <mergeCell ref="E1612:E1623"/>
    <mergeCell ref="F1612:F1623"/>
    <mergeCell ref="G1612:G1613"/>
    <mergeCell ref="C1624:C1638"/>
    <mergeCell ref="D1624:D1638"/>
    <mergeCell ref="E1624:E1638"/>
    <mergeCell ref="F1624:F1638"/>
    <mergeCell ref="G1624:G1629"/>
    <mergeCell ref="C1640:C1651"/>
    <mergeCell ref="D1640:D1651"/>
    <mergeCell ref="E1640:E1651"/>
    <mergeCell ref="C1894:C1905"/>
    <mergeCell ref="D1894:D1905"/>
    <mergeCell ref="E1894:E1896"/>
    <mergeCell ref="F1894:F1905"/>
    <mergeCell ref="G1894:G1895"/>
    <mergeCell ref="G1896:G1897"/>
    <mergeCell ref="E1897:E1899"/>
    <mergeCell ref="G1899:G1900"/>
    <mergeCell ref="E1900:E1902"/>
    <mergeCell ref="G1901:G1902"/>
    <mergeCell ref="E1903:E1905"/>
    <mergeCell ref="G1904:G1905"/>
    <mergeCell ref="C1906:C1913"/>
    <mergeCell ref="D1906:D1913"/>
    <mergeCell ref="E1906:E1913"/>
    <mergeCell ref="F1906:F1913"/>
    <mergeCell ref="C1914:C1924"/>
    <mergeCell ref="D1914:D1924"/>
    <mergeCell ref="E1914:E1918"/>
    <mergeCell ref="F1914:F1924"/>
    <mergeCell ref="E1919:E1924"/>
    <mergeCell ref="C1975:C1993"/>
    <mergeCell ref="D1975:D1993"/>
    <mergeCell ref="F1975:F1993"/>
    <mergeCell ref="E1981:E1993"/>
    <mergeCell ref="C1950:C1974"/>
    <mergeCell ref="D1950:D1974"/>
    <mergeCell ref="F1950:F1974"/>
    <mergeCell ref="E1953:E1974"/>
    <mergeCell ref="C1925:C1932"/>
    <mergeCell ref="D1925:D1932"/>
    <mergeCell ref="E1925:E1928"/>
    <mergeCell ref="F1925:F1932"/>
    <mergeCell ref="E1929:E1932"/>
    <mergeCell ref="C1933:C1949"/>
    <mergeCell ref="D1933:D1949"/>
    <mergeCell ref="E1933:E1935"/>
    <mergeCell ref="F1933:F1949"/>
    <mergeCell ref="E1936:E1938"/>
    <mergeCell ref="E1939:E1941"/>
    <mergeCell ref="E1942:E1944"/>
    <mergeCell ref="E1945:E1947"/>
    <mergeCell ref="E1948:E1949"/>
    <mergeCell ref="C2053:C2087"/>
    <mergeCell ref="D2053:D2087"/>
    <mergeCell ref="F2053:F2087"/>
    <mergeCell ref="E2057:E2059"/>
    <mergeCell ref="E2060:E2062"/>
    <mergeCell ref="E2063:E2064"/>
    <mergeCell ref="E2065:E2087"/>
    <mergeCell ref="C2088:C2092"/>
    <mergeCell ref="C1994:C2012"/>
    <mergeCell ref="D1994:D2012"/>
    <mergeCell ref="E1994:E1999"/>
    <mergeCell ref="F1994:F2012"/>
    <mergeCell ref="G1999:G2002"/>
    <mergeCell ref="E2000:E2005"/>
    <mergeCell ref="G2004:G2007"/>
    <mergeCell ref="E2006:E2012"/>
    <mergeCell ref="G2010:G2011"/>
    <mergeCell ref="C2013:C2052"/>
    <mergeCell ref="D2013:D2052"/>
    <mergeCell ref="E2013:E2052"/>
    <mergeCell ref="F2013:F2052"/>
    <mergeCell ref="D2088:D2092"/>
    <mergeCell ref="F2088:F2092"/>
    <mergeCell ref="C2305:C2313"/>
    <mergeCell ref="D2305:D2313"/>
    <mergeCell ref="F2305:F2313"/>
    <mergeCell ref="E2320:E2322"/>
    <mergeCell ref="G2322:G2323"/>
    <mergeCell ref="E2251:E2252"/>
    <mergeCell ref="E2253:E2254"/>
    <mergeCell ref="E2269:E2270"/>
    <mergeCell ref="C2247:C2262"/>
    <mergeCell ref="D2247:D2262"/>
    <mergeCell ref="E2247:E2248"/>
    <mergeCell ref="F2247:F2261"/>
    <mergeCell ref="E2249:E2250"/>
    <mergeCell ref="C2165:C2177"/>
    <mergeCell ref="D2165:D2177"/>
    <mergeCell ref="E2165:E2166"/>
    <mergeCell ref="F2165:F2177"/>
    <mergeCell ref="E2167:E2169"/>
    <mergeCell ref="E2170:E2171"/>
    <mergeCell ref="E2172:E2174"/>
    <mergeCell ref="E2176:E2177"/>
    <mergeCell ref="C2178:C2180"/>
    <mergeCell ref="D2178:D2180"/>
    <mergeCell ref="E2178:E2180"/>
    <mergeCell ref="F2178:F2180"/>
    <mergeCell ref="C2181:C2197"/>
    <mergeCell ref="D2181:D2197"/>
    <mergeCell ref="E2181:E2186"/>
    <mergeCell ref="F2181:F2197"/>
    <mergeCell ref="E2187:E2188"/>
    <mergeCell ref="E2189:E2191"/>
    <mergeCell ref="E2193:E2194"/>
    <mergeCell ref="C2093:C2112"/>
    <mergeCell ref="D2093:D2112"/>
    <mergeCell ref="E2093:E2095"/>
    <mergeCell ref="F2093:F2112"/>
    <mergeCell ref="E2096:E2098"/>
    <mergeCell ref="E2099:E2100"/>
    <mergeCell ref="E2102:E2103"/>
    <mergeCell ref="E2104:E2106"/>
    <mergeCell ref="E2107:E2109"/>
    <mergeCell ref="E2110:E2112"/>
    <mergeCell ref="C2113:C2164"/>
    <mergeCell ref="D2113:D2164"/>
    <mergeCell ref="E2113:E2115"/>
    <mergeCell ref="F2113:F2164"/>
    <mergeCell ref="E2116:E2120"/>
    <mergeCell ref="E2121:E2141"/>
    <mergeCell ref="E2142:E2153"/>
    <mergeCell ref="E2154:E2164"/>
    <mergeCell ref="E2195:E2196"/>
    <mergeCell ref="C2198:C2207"/>
    <mergeCell ref="D2198:D2207"/>
    <mergeCell ref="E2198:E2199"/>
    <mergeCell ref="F2198:F2207"/>
    <mergeCell ref="E2200:E2201"/>
    <mergeCell ref="E2202:E2204"/>
    <mergeCell ref="E2205:E2207"/>
    <mergeCell ref="C2208:C2246"/>
    <mergeCell ref="D2208:D2246"/>
    <mergeCell ref="E2208:E2210"/>
    <mergeCell ref="F2208:F2246"/>
    <mergeCell ref="E2211:E2212"/>
    <mergeCell ref="E2213:E2215"/>
    <mergeCell ref="E2216:E2217"/>
    <mergeCell ref="E2218:E2225"/>
    <mergeCell ref="E2226:E2228"/>
    <mergeCell ref="E2229:E2234"/>
    <mergeCell ref="E2235:E2241"/>
    <mergeCell ref="E2242:E2245"/>
    <mergeCell ref="G2253:G2254"/>
    <mergeCell ref="E2255:E2256"/>
    <mergeCell ref="E2257:E2258"/>
    <mergeCell ref="E2259:E2262"/>
    <mergeCell ref="C2263:C2278"/>
    <mergeCell ref="D2263:D2278"/>
    <mergeCell ref="E2263:E2264"/>
    <mergeCell ref="F2263:F2278"/>
    <mergeCell ref="E2265:E2268"/>
    <mergeCell ref="E2271:E2274"/>
    <mergeCell ref="E2276:E2278"/>
    <mergeCell ref="C2279:C2304"/>
    <mergeCell ref="D2279:D2304"/>
    <mergeCell ref="F2279:F2304"/>
    <mergeCell ref="E2280:E2282"/>
    <mergeCell ref="E2284:E2285"/>
    <mergeCell ref="E2287:E2288"/>
    <mergeCell ref="E2292:E2293"/>
    <mergeCell ref="E2298:E2300"/>
    <mergeCell ref="E2301:E2303"/>
    <mergeCell ref="H2322:H2323"/>
    <mergeCell ref="E2323:E2329"/>
    <mergeCell ref="E2330:E2331"/>
    <mergeCell ref="E2332:E2338"/>
    <mergeCell ref="C2339:C2345"/>
    <mergeCell ref="D2339:D2345"/>
    <mergeCell ref="E2339:E2345"/>
    <mergeCell ref="F2339:F2345"/>
    <mergeCell ref="C2346:C2363"/>
    <mergeCell ref="D2346:D2363"/>
    <mergeCell ref="E2346:E2363"/>
    <mergeCell ref="F2346:F2363"/>
    <mergeCell ref="C2364:C2395"/>
    <mergeCell ref="D2364:D2395"/>
    <mergeCell ref="F2364:F2395"/>
    <mergeCell ref="E2365:E2367"/>
    <mergeCell ref="E2368:E2371"/>
    <mergeCell ref="E2372:E2373"/>
    <mergeCell ref="E2374:E2376"/>
    <mergeCell ref="E2377:E2379"/>
    <mergeCell ref="E2380:E2382"/>
    <mergeCell ref="E2383:E2385"/>
    <mergeCell ref="E2386:E2390"/>
    <mergeCell ref="E2391:E2393"/>
    <mergeCell ref="E2394:E2395"/>
    <mergeCell ref="C2314:C2338"/>
    <mergeCell ref="D2314:D2338"/>
    <mergeCell ref="E2314:E2316"/>
    <mergeCell ref="F2314:F2338"/>
    <mergeCell ref="E2317:E2319"/>
    <mergeCell ref="G2439:G2440"/>
    <mergeCell ref="C2442:C2454"/>
    <mergeCell ref="D2442:D2454"/>
    <mergeCell ref="E2442:E2454"/>
    <mergeCell ref="F2442:F2454"/>
    <mergeCell ref="C2455:C2475"/>
    <mergeCell ref="D2455:D2475"/>
    <mergeCell ref="E2455:E2459"/>
    <mergeCell ref="F2455:F2475"/>
    <mergeCell ref="G2455:G2456"/>
    <mergeCell ref="E2460:E2468"/>
    <mergeCell ref="E2469:E2475"/>
    <mergeCell ref="G2469:G2470"/>
    <mergeCell ref="G2471:G2472"/>
    <mergeCell ref="G2473:G2474"/>
    <mergeCell ref="C2515:C2563"/>
    <mergeCell ref="D2515:D2563"/>
    <mergeCell ref="E2515:E2536"/>
    <mergeCell ref="F2515:F2563"/>
    <mergeCell ref="E2537:E2547"/>
    <mergeCell ref="E2550:E2551"/>
    <mergeCell ref="E2552:E2563"/>
    <mergeCell ref="C2564:C2576"/>
    <mergeCell ref="D2564:D2576"/>
    <mergeCell ref="E2564:E2568"/>
    <mergeCell ref="F2564:F2576"/>
    <mergeCell ref="E2569:E2573"/>
    <mergeCell ref="C2577:C2593"/>
    <mergeCell ref="D2577:D2593"/>
    <mergeCell ref="E2577:E2580"/>
    <mergeCell ref="F2577:F2593"/>
    <mergeCell ref="E2582:E2585"/>
    <mergeCell ref="E2588:E2591"/>
    <mergeCell ref="G2594:G2596"/>
    <mergeCell ref="H2594:H2596"/>
    <mergeCell ref="G2597:G2601"/>
    <mergeCell ref="H2597:H2601"/>
    <mergeCell ref="I2597:I2601"/>
    <mergeCell ref="G2602:G2604"/>
    <mergeCell ref="H2602:H2604"/>
    <mergeCell ref="H2605:H2611"/>
    <mergeCell ref="I2605:I2611"/>
    <mergeCell ref="G2613:G2614"/>
    <mergeCell ref="H2613:H2614"/>
    <mergeCell ref="G2615:G2616"/>
    <mergeCell ref="H2615:H2616"/>
    <mergeCell ref="I2615:I2616"/>
    <mergeCell ref="G2618:G2620"/>
    <mergeCell ref="H2618:H2620"/>
    <mergeCell ref="G2622:G2623"/>
    <mergeCell ref="E2627:E2629"/>
    <mergeCell ref="E2630:E2633"/>
    <mergeCell ref="E2634:E2635"/>
    <mergeCell ref="E2636:E2637"/>
    <mergeCell ref="E2638:E2645"/>
    <mergeCell ref="C2646:C2669"/>
    <mergeCell ref="D2646:D2669"/>
    <mergeCell ref="E2646:E2656"/>
    <mergeCell ref="F2646:F2669"/>
    <mergeCell ref="E2657:E2658"/>
    <mergeCell ref="E2659:E2669"/>
    <mergeCell ref="E2678:E2680"/>
    <mergeCell ref="E2708:E2709"/>
    <mergeCell ref="E2710:E2711"/>
    <mergeCell ref="C2712:C2718"/>
    <mergeCell ref="D2712:D2718"/>
    <mergeCell ref="E2712:E2715"/>
    <mergeCell ref="F2712:F2718"/>
    <mergeCell ref="E2716:E2718"/>
    <mergeCell ref="C2719:C2727"/>
    <mergeCell ref="D2719:D2727"/>
    <mergeCell ref="E2719:E2721"/>
    <mergeCell ref="F2719:F2727"/>
    <mergeCell ref="E2722:E2724"/>
    <mergeCell ref="E2725:E2727"/>
    <mergeCell ref="C2729:C2731"/>
    <mergeCell ref="D2729:D2731"/>
    <mergeCell ref="E2729:E2731"/>
    <mergeCell ref="F2729:F2731"/>
    <mergeCell ref="C2732:C2747"/>
    <mergeCell ref="D2732:D2747"/>
    <mergeCell ref="E2732:E2735"/>
    <mergeCell ref="F2732:F2747"/>
    <mergeCell ref="E2739:E2741"/>
    <mergeCell ref="E2742:E2744"/>
    <mergeCell ref="E2745:E2747"/>
    <mergeCell ref="C2748:C2755"/>
    <mergeCell ref="D2748:D2755"/>
    <mergeCell ref="F2748:F2755"/>
    <mergeCell ref="G2748:G2749"/>
    <mergeCell ref="E2750:E2751"/>
    <mergeCell ref="G2750:G2751"/>
    <mergeCell ref="E2752:E2753"/>
    <mergeCell ref="G2752:G2754"/>
    <mergeCell ref="E2754:E2755"/>
    <mergeCell ref="C2756:C2758"/>
    <mergeCell ref="D2756:D2758"/>
    <mergeCell ref="F2756:F2758"/>
    <mergeCell ref="E2757:E2758"/>
  </mergeCells>
  <conditionalFormatting sqref="Q10:Q2758">
    <cfRule type="cellIs" dxfId="29" priority="1" operator="equal">
      <formula>"SIN VALOR AVANCE"</formula>
    </cfRule>
    <cfRule type="cellIs" dxfId="28" priority="2" operator="equal">
      <formula>"VALIDAR FECHA"</formula>
    </cfRule>
    <cfRule type="cellIs" dxfId="27" priority="3" operator="equal">
      <formula>"INCUMPLIDA"</formula>
    </cfRule>
    <cfRule type="cellIs" dxfId="26" priority="4" operator="equal">
      <formula>"PROCESO"</formula>
    </cfRule>
    <cfRule type="cellIs" dxfId="25" priority="5" operator="equal">
      <formula>"CUMPLIDA"</formula>
    </cfRule>
  </conditionalFormatting>
  <dataValidations xWindow="527" yWindow="339" count="12">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593:H596 H118 H128 H133 H244 G417 H367:H369 G378:G379 G398 H386:H388 H406:H408 H425:H427 H307:H309 H318:H320 H329:H331 H342:H344 H354:H356 H815 H798:H804 H1179:H1181 H1192:H1194 H1205:H1207 H1874:H1878 H1216:H1218 H1238:H1242 H1251:H1253 H1264:H1266 H1840:H1842 H712:H714 H1278:H1280 H1295:H1297 H1855:H1865 H1309:H1311 H1325:H1327 H1342:H1344 H689:H691 H719 H1361:H1363 H1378:H1380 H1393:H1395 H1409:H1411 H1723:H1725 H1705 H1675:H1677 H1727 H1685:H1687 H1711:H1713 H1734:H1736 H1669 H1425:H1427 H1679 H1440:H1442 H1455:H1457 H1471:H1473 H1489:H1491 H1501:H1503 H1516:H1518 H1548:H1552 H1572:H1578 H1587:H1589 H1716 H1536:H1539 H1227:H1229 H883:H885 H1532:H1534 H1561:H1563 H872:H874 H887:H888 H895:H897 H907:H909 H922:H924 H934:H936 H946:H948 H950:H951 H958:H960 H965:H966 H973:H975 H985:H987 H989:H990 H997:H999 H1009:H1011 H1020:H1022 H1031:H1033 H1043:H1045 H1055:H1057 H1067:H1069 H1079:H1081 H1097:H1099 H1111:H1113 H1122:H1124 H1134:H1136 H1146:H1148 H1157:H1159 H1168:H1170 H732 H738:H740 H748:H750 H760:H762 H725:H727 H706 H644 H742 H650:H652 H1801:H1803 H1814:H1816 H1827:H1829 H776" xr:uid="{00000000-0002-0000-01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17:I118 I127:I128 I132:I133 I244 I327:I331 I340:I344 I352:I356 I365:I369 I384:I388 I423:I427 I305:I309 I347 I300 I335 I399 I316:I320 I404:I408 I360 I379 I418 I311 I322 I1139 I1150 I1853:I1865 I1161 I1872:I1878 I723:I727 H1833:I1833 I1848 I706 I1172 I644 I842 I1838:I1842 I1185 I698 I1198 I1867 I847 I1209 I1220 I1231 I1244 I1257 I1271 I815 I798:I804 I772 I1288 I1302 I1318 I1335 I1354 I1371 I1386 I1407:I1411 I1418 I1433 I1721:I1725 I1727 I1709:I1713 I1683:I1687 I1705 I1673:I1677 I1732:I1736 I1448 I1669 I1679 I1464 I1482 I1494 I1509 I1541 I1536:I1539 I1554 I1585:I1589 J1590 I1716 I1580 J1615 J1597:J1598 J1612 J1606 I1525 I1423:I1427 I1438:I1442 I1469:I1473 I1514:I1518 I1453:I1457 I1402 I1487:I1491 I1499:I1503 I1236:I1242 I876 I887:I888 I899:I900 I915 I920:I924 I932:I936 I950:I951 I965:I966 I971:I975 I983:I987 I1024 I1029:I1033 I1041:I1045 I1048 I1065:I1069 I1077:I1081 I1104 I1120:I1124 I1166:I1170 I1225:I1229 I1249:I1253 I1214:I1218 I1262:I1266 I1203:I1207 I1276:I1280 I1190:I1194 I1293:I1297 I1155:I1159 I1307:I1311 I1144:I1148 I1323:I1327 I1177:I1181 I1132:I1136 I1340:I1344 I1013 I1376:I1380 I1095:I1099 I1359:I1363 I1001:I1002 I1391:I1395 I1546:I1552 I1530:I1534 I1559:I1563 I1565 I1570:I1578 I870:I874 I881:I885 I893:I897 I905:I909 I927 I939 I944:I948 I956:I960 I978 I989:I990 I995:I999 I1007:I1011 I1018:I1022 I1036 I1053:I1057 I1060 I1072 I1090 I1109:I1113 I1115 I1127 I658 I742 I753 I710:I714 I677 I650:I652 I687:I691 I719 I732 I736:I740 I746:I750 I758:I762 I1806:I1807 I1812:I1816 I1820 I1825:I1829 I1800:I1803 I776 I2083:I2090 H2016:I2020 I2058:I2062 I2066:I2070 I2074:I2078 I1983:I1987 H2036:I2036" xr:uid="{00000000-0002-0000-0100-00000100000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17 K127 K132 K306 K341 K328 K385 K317 K683:K689 K1839 K815 K798:K804 K1862 K1876:K1878 K1392 K1263 K1277 K1294 K1308 K1324 K1854 K1859 K698 K772 K1590 K1341 K1360 K1575:K1577 K1586 K1552 K1571 K1078 K1068 K1377 K1488 K1500 K1515 K1536:K1538 K1531 K1547 K871 K887:K888 K885 K921 K933 K945 K957 K972 K984 K996 K1008 K1019 K1030 K1042 K1056 K1087 K1096 K1112 K1133 K1145 K1156 K1560 K1180 K1470 K1454 K1439 K1424 K1408 K677 K754:K760 K658 K1800 K1813 K1826 K776" xr:uid="{00000000-0002-0000-0100-000002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16 G131 G1858 G815 G798:G803 G1865 G1551:G1554 G1536 G1860:G1861 G1230 G1863 G1208 G1241:G1243 G1579 G1575 G1219 G657 G644 G676 G697 G771 G776" xr:uid="{00000000-0002-0000-0100-000009000000}">
      <formula1>0</formula1>
      <formula2>390</formula2>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M776" xr:uid="{7A0B7B78-6740-44B8-BC28-2BBC166914F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815 N1596 N776:N778 N1880:N1893 N833:N838 N857:N866 N1741:N1799" xr:uid="{2857FEB7-0F08-4834-A2E2-EF8F1AEDD9A3}">
      <formula1>-9223372036854770000</formula1>
      <formula2>9223372036854770000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798 D800 D815 D1861 D802 D1858 D1267 D1536:D1543 D1551:D1559 D1256:D1263 D1208:D1217 D1219:D1254 D776 D1866:D1879 D867:D885" xr:uid="{4F5E1A1B-4B53-4F51-8AF8-3DC1C6326011}">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798 E802 E800 E1858 E1861 E1256:E1263 E1536:E1543 E1551:E1559 E875:E882 E1208:E1217 E1219:E1254 E776 E1866:E1879 E867:E869" xr:uid="{982B5A7C-F1AC-49E0-8C1A-FAE5924CFC2B}">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798:F804 F815 F1858 F1536:F1563 F1219:F1254 F1208:F1217 F875:F882 F776 F1861:F1879 F867:F869" xr:uid="{573A4535-9354-4550-B0A1-002701C2E9EF}">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798:O804 O1858:O1865 O1254" xr:uid="{A0122B13-0303-42BA-85A0-C4ED207B32E3}">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798:L804 L815 L1590 L1575:L1578 L1536:L1539 L1552 L776" xr:uid="{9A162A16-83AF-457A-9837-9F787A4A48A9}">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798:J804 J815 J1536:J1539 J1575:J1578 J1552 J776" xr:uid="{9260E41B-850D-41FB-B545-09420F7A6C4B}">
      <formula1>-9223372036854770000</formula1>
      <formula2>9223372036854770000</formula2>
    </dataValidation>
  </dataValidations>
  <pageMargins left="0.7" right="0.7" top="0.75" bottom="0.75" header="0.3" footer="0.3"/>
  <pageSetup scale="10" orientation="portrait" r:id="rId1"/>
  <headerFooter>
    <oddFooter>&amp;R_x000D_&amp;1#&amp;"Calibri"&amp;10&amp;K000000 Información Pública</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722"/>
  <sheetViews>
    <sheetView topLeftCell="C1" zoomScale="55" zoomScaleNormal="55" workbookViewId="0">
      <selection activeCell="D7" sqref="D7"/>
    </sheetView>
  </sheetViews>
  <sheetFormatPr baseColWidth="10" defaultColWidth="11.5703125" defaultRowHeight="15"/>
  <cols>
    <col min="1" max="1" width="19.140625" style="222" bestFit="1" customWidth="1"/>
    <col min="2" max="2" width="5.28515625" style="222" customWidth="1"/>
    <col min="3" max="3" width="30" style="222" bestFit="1" customWidth="1"/>
    <col min="4" max="4" width="83.5703125" style="222" bestFit="1" customWidth="1"/>
    <col min="5" max="5" width="6.5703125" style="222" customWidth="1"/>
    <col min="6" max="6" width="35.140625" style="222" bestFit="1" customWidth="1"/>
    <col min="7" max="7" width="83.5703125" style="222" bestFit="1" customWidth="1"/>
    <col min="8" max="8" width="46.5703125" style="222" bestFit="1" customWidth="1"/>
    <col min="9" max="9" width="9" style="222" customWidth="1"/>
    <col min="10" max="10" width="17.85546875" style="222" bestFit="1" customWidth="1"/>
    <col min="11" max="11" width="15" style="222" customWidth="1"/>
    <col min="12" max="12" width="7.7109375" style="222" hidden="1" customWidth="1"/>
    <col min="13" max="13" width="68.140625" style="222" hidden="1" customWidth="1"/>
    <col min="14" max="14" width="57.85546875" style="222" hidden="1" customWidth="1"/>
    <col min="15" max="15" width="29.7109375" style="222" hidden="1" customWidth="1"/>
    <col min="16" max="16" width="16.7109375" style="222" hidden="1" customWidth="1"/>
    <col min="17" max="17" width="12.140625" style="222" hidden="1" customWidth="1"/>
    <col min="18" max="18" width="19.140625" style="222" hidden="1" customWidth="1"/>
    <col min="19" max="28" width="0" style="222" hidden="1" customWidth="1"/>
    <col min="29" max="29" width="49.28515625" style="222" hidden="1" customWidth="1"/>
    <col min="30" max="30" width="76.42578125" style="222" hidden="1" customWidth="1"/>
    <col min="31" max="31" width="30.28515625" style="222" hidden="1" customWidth="1"/>
    <col min="32" max="32" width="7.28515625" style="222" hidden="1" customWidth="1"/>
    <col min="33" max="33" width="5.7109375" style="222" hidden="1" customWidth="1"/>
    <col min="34" max="34" width="7.28515625" style="222" hidden="1" customWidth="1"/>
    <col min="35" max="35" width="5.28515625" style="222" hidden="1" customWidth="1"/>
    <col min="36" max="54" width="0" style="222" hidden="1" customWidth="1"/>
    <col min="55" max="16384" width="11.5703125" style="222"/>
  </cols>
  <sheetData>
    <row r="1" spans="1:35" ht="15.75" thickBot="1">
      <c r="A1" s="474"/>
      <c r="B1" s="219"/>
      <c r="C1" s="220"/>
      <c r="D1" s="220"/>
      <c r="E1" s="220"/>
      <c r="F1" s="220"/>
      <c r="G1" s="220"/>
      <c r="H1" s="220"/>
      <c r="I1" s="220"/>
      <c r="J1" s="220"/>
      <c r="K1" s="221"/>
      <c r="L1" s="221"/>
    </row>
    <row r="2" spans="1:35" ht="24" thickBot="1">
      <c r="A2" s="225"/>
      <c r="B2" s="223"/>
      <c r="C2" s="581" t="s">
        <v>5439</v>
      </c>
      <c r="D2" s="582"/>
      <c r="E2" s="582"/>
      <c r="F2" s="582"/>
      <c r="G2" s="582"/>
      <c r="H2" s="582"/>
      <c r="I2" s="582"/>
      <c r="J2" s="582"/>
      <c r="K2" s="583"/>
      <c r="L2" s="224"/>
      <c r="AD2" s="222" t="s">
        <v>5440</v>
      </c>
    </row>
    <row r="3" spans="1:35" ht="15.75" thickBot="1">
      <c r="A3" s="225"/>
      <c r="B3" s="223"/>
      <c r="C3" s="225"/>
      <c r="D3" s="225"/>
      <c r="E3" s="225"/>
      <c r="F3" s="225"/>
      <c r="G3" s="225"/>
      <c r="H3" s="225"/>
      <c r="I3" s="225"/>
      <c r="J3" s="225"/>
      <c r="K3" s="224"/>
      <c r="L3" s="224"/>
      <c r="AD3" s="226" t="s">
        <v>5441</v>
      </c>
      <c r="AE3" s="226" t="s">
        <v>5442</v>
      </c>
      <c r="AF3" s="227"/>
      <c r="AG3"/>
      <c r="AH3"/>
      <c r="AI3"/>
    </row>
    <row r="4" spans="1:35" ht="15.75" thickBot="1">
      <c r="A4" s="225"/>
      <c r="B4" s="223"/>
      <c r="C4" s="584" t="s">
        <v>5443</v>
      </c>
      <c r="D4" s="585"/>
      <c r="E4" s="225"/>
      <c r="F4" s="584" t="s">
        <v>5444</v>
      </c>
      <c r="G4" s="585"/>
      <c r="H4" s="225"/>
      <c r="I4" s="225"/>
      <c r="J4" s="225"/>
      <c r="K4" s="224"/>
      <c r="L4" s="224"/>
      <c r="AD4" s="228" t="s">
        <v>5445</v>
      </c>
      <c r="AE4" s="229" t="s">
        <v>5446</v>
      </c>
      <c r="AF4" s="230" t="s">
        <v>5447</v>
      </c>
      <c r="AG4"/>
      <c r="AH4"/>
      <c r="AI4"/>
    </row>
    <row r="5" spans="1:35" ht="15.75" thickBot="1">
      <c r="A5" s="225"/>
      <c r="B5" s="223"/>
      <c r="C5" s="787" t="s">
        <v>10</v>
      </c>
      <c r="D5" s="773" t="s">
        <v>5448</v>
      </c>
      <c r="E5" s="225"/>
      <c r="F5" s="807" t="s">
        <v>10</v>
      </c>
      <c r="G5" s="846" t="s">
        <v>5449</v>
      </c>
      <c r="H5" s="225"/>
      <c r="I5" s="225"/>
      <c r="J5" s="225"/>
      <c r="K5" s="224"/>
      <c r="L5" s="224"/>
      <c r="AD5" s="231" t="s">
        <v>26</v>
      </c>
      <c r="AE5" s="229">
        <v>8</v>
      </c>
      <c r="AF5" s="230">
        <v>8</v>
      </c>
      <c r="AG5"/>
      <c r="AH5"/>
      <c r="AI5"/>
    </row>
    <row r="6" spans="1:35" ht="15.75" thickBot="1">
      <c r="A6" s="225"/>
      <c r="B6" s="223"/>
      <c r="C6" s="788" t="s">
        <v>1793</v>
      </c>
      <c r="D6" s="789">
        <v>148</v>
      </c>
      <c r="E6" s="225"/>
      <c r="F6" s="232"/>
      <c r="G6" s="233"/>
      <c r="H6" s="225"/>
      <c r="I6" s="225"/>
      <c r="J6" s="225"/>
      <c r="K6" s="224"/>
      <c r="L6" s="224"/>
      <c r="AD6"/>
      <c r="AE6"/>
      <c r="AF6"/>
      <c r="AG6"/>
      <c r="AH6"/>
      <c r="AI6"/>
    </row>
    <row r="7" spans="1:35" ht="15.75" thickBot="1">
      <c r="A7" s="225"/>
      <c r="B7" s="223"/>
      <c r="C7" s="790" t="s">
        <v>3295</v>
      </c>
      <c r="D7" s="791">
        <v>234</v>
      </c>
      <c r="E7" s="225"/>
      <c r="F7" s="808" t="s">
        <v>5450</v>
      </c>
      <c r="G7" s="809" t="s">
        <v>5448</v>
      </c>
      <c r="H7" s="225"/>
      <c r="I7" s="225"/>
      <c r="J7" s="225"/>
      <c r="K7" s="224"/>
      <c r="L7" s="224"/>
      <c r="AD7"/>
      <c r="AE7"/>
      <c r="AF7"/>
      <c r="AG7"/>
      <c r="AH7"/>
      <c r="AI7"/>
    </row>
    <row r="8" spans="1:35" ht="15.75" thickBot="1">
      <c r="A8" s="225"/>
      <c r="B8" s="223"/>
      <c r="C8" s="792" t="s">
        <v>27</v>
      </c>
      <c r="D8" s="793">
        <v>122</v>
      </c>
      <c r="E8" s="225"/>
      <c r="F8" s="814" t="s">
        <v>1518</v>
      </c>
      <c r="G8" s="847">
        <v>136</v>
      </c>
      <c r="H8" s="225"/>
      <c r="I8" s="225"/>
      <c r="J8" s="225"/>
      <c r="K8" s="224"/>
      <c r="L8" s="224"/>
      <c r="AD8"/>
      <c r="AE8"/>
      <c r="AF8"/>
      <c r="AG8"/>
      <c r="AH8"/>
      <c r="AI8"/>
    </row>
    <row r="9" spans="1:35" ht="15.75" thickBot="1">
      <c r="A9" s="225"/>
      <c r="B9" s="223"/>
      <c r="C9" s="783" t="s">
        <v>5447</v>
      </c>
      <c r="D9" s="794">
        <v>504</v>
      </c>
      <c r="E9" s="225"/>
      <c r="F9" s="814" t="s">
        <v>26</v>
      </c>
      <c r="G9" s="847">
        <v>72</v>
      </c>
      <c r="H9" s="225"/>
      <c r="I9" s="225"/>
      <c r="J9" s="225"/>
      <c r="K9" s="224"/>
      <c r="L9" s="224"/>
      <c r="AD9"/>
      <c r="AE9"/>
      <c r="AF9"/>
      <c r="AG9"/>
      <c r="AH9"/>
      <c r="AI9"/>
    </row>
    <row r="10" spans="1:35">
      <c r="A10" s="225"/>
      <c r="B10" s="223"/>
      <c r="C10"/>
      <c r="D10" s="237"/>
      <c r="E10" s="225"/>
      <c r="F10" s="814" t="s">
        <v>432</v>
      </c>
      <c r="G10" s="847">
        <v>48</v>
      </c>
      <c r="H10" s="225"/>
      <c r="I10" s="225"/>
      <c r="J10" s="225"/>
      <c r="K10" s="224"/>
      <c r="L10" s="224"/>
      <c r="AD10"/>
      <c r="AE10"/>
      <c r="AF10"/>
      <c r="AG10"/>
      <c r="AH10"/>
      <c r="AI10"/>
    </row>
    <row r="11" spans="1:35" ht="15.75" thickBot="1">
      <c r="A11" s="225"/>
      <c r="B11" s="223"/>
      <c r="C11" s="237"/>
      <c r="D11" s="237"/>
      <c r="E11" s="225"/>
      <c r="F11" s="814" t="s">
        <v>938</v>
      </c>
      <c r="G11" s="847">
        <v>211</v>
      </c>
      <c r="H11" s="225"/>
      <c r="I11" s="225"/>
      <c r="J11" s="225"/>
      <c r="K11" s="224"/>
      <c r="L11" s="224"/>
      <c r="AD11"/>
      <c r="AE11"/>
      <c r="AF11"/>
      <c r="AG11"/>
      <c r="AH11"/>
      <c r="AI11"/>
    </row>
    <row r="12" spans="1:35" ht="15.75" thickBot="1">
      <c r="A12" s="225"/>
      <c r="B12" s="223"/>
      <c r="C12" s="225"/>
      <c r="D12" s="225"/>
      <c r="E12" s="225"/>
      <c r="F12" s="814" t="s">
        <v>746</v>
      </c>
      <c r="G12" s="847">
        <v>21</v>
      </c>
      <c r="H12" s="225"/>
      <c r="I12" s="225"/>
      <c r="J12" s="225"/>
      <c r="K12" s="224"/>
      <c r="L12" s="224"/>
      <c r="AC12"/>
      <c r="AD12" s="234" t="s">
        <v>5447</v>
      </c>
      <c r="AE12" s="235">
        <f>SUM(AE5:AE11)</f>
        <v>8</v>
      </c>
      <c r="AF12" s="235">
        <f>SUM(AF5:AF11)</f>
        <v>8</v>
      </c>
      <c r="AG12" s="235">
        <f>SUM(AG5:AG11)</f>
        <v>0</v>
      </c>
      <c r="AH12" s="235">
        <f>SUM(AH5:AH11)</f>
        <v>0</v>
      </c>
      <c r="AI12" s="236">
        <f>SUM(AI5:AI11)</f>
        <v>0</v>
      </c>
    </row>
    <row r="13" spans="1:35">
      <c r="A13" s="225"/>
      <c r="B13" s="223"/>
      <c r="C13" s="225"/>
      <c r="D13" s="225"/>
      <c r="E13" s="225"/>
      <c r="F13" s="814" t="s">
        <v>3327</v>
      </c>
      <c r="G13" s="847">
        <v>5</v>
      </c>
      <c r="H13" s="225"/>
      <c r="I13" s="225"/>
      <c r="J13" s="225"/>
      <c r="K13" s="224"/>
      <c r="L13" s="224"/>
      <c r="AC13"/>
      <c r="AD13"/>
    </row>
    <row r="14" spans="1:35">
      <c r="A14" s="225"/>
      <c r="B14" s="223"/>
      <c r="C14" s="225"/>
      <c r="D14" s="225"/>
      <c r="E14" s="225"/>
      <c r="F14" s="814" t="s">
        <v>3294</v>
      </c>
      <c r="G14" s="847">
        <v>4</v>
      </c>
      <c r="H14" s="225"/>
      <c r="I14" s="225"/>
      <c r="J14" s="225"/>
      <c r="K14" s="224"/>
      <c r="L14" s="224"/>
      <c r="AC14"/>
      <c r="AD14"/>
    </row>
    <row r="15" spans="1:35" ht="15.75" thickBot="1">
      <c r="A15" s="225"/>
      <c r="B15" s="223"/>
      <c r="C15" s="225"/>
      <c r="D15" s="225"/>
      <c r="E15" s="225"/>
      <c r="F15" s="815" t="s">
        <v>1993</v>
      </c>
      <c r="G15" s="847">
        <v>7</v>
      </c>
      <c r="H15" s="225"/>
      <c r="I15" s="225"/>
      <c r="J15" s="225"/>
      <c r="K15" s="224"/>
      <c r="L15" s="224"/>
      <c r="AC15"/>
      <c r="AD15"/>
    </row>
    <row r="16" spans="1:35" ht="15.75" thickBot="1">
      <c r="A16" s="225"/>
      <c r="B16" s="223"/>
      <c r="C16" s="225"/>
      <c r="D16" s="225"/>
      <c r="E16" s="225"/>
      <c r="F16" s="783" t="s">
        <v>5451</v>
      </c>
      <c r="G16" s="794">
        <v>504</v>
      </c>
      <c r="H16" s="225"/>
      <c r="I16" s="225"/>
      <c r="J16" s="225"/>
      <c r="K16" s="224"/>
      <c r="L16" s="224"/>
      <c r="AC16"/>
      <c r="AD16"/>
    </row>
    <row r="17" spans="1:30" ht="15.75" thickBot="1">
      <c r="A17" s="225"/>
      <c r="B17" s="223"/>
      <c r="C17" s="225"/>
      <c r="D17" s="225"/>
      <c r="E17" s="225"/>
      <c r="F17"/>
      <c r="G17"/>
      <c r="H17" s="225"/>
      <c r="I17" s="225"/>
      <c r="J17" s="225"/>
      <c r="K17" s="224"/>
      <c r="L17" s="224"/>
      <c r="AC17"/>
      <c r="AD17"/>
    </row>
    <row r="18" spans="1:30" ht="15.75" thickBot="1">
      <c r="A18" s="225"/>
      <c r="B18" s="223"/>
      <c r="C18" s="587"/>
      <c r="D18" s="587"/>
      <c r="E18" s="225"/>
      <c r="F18" s="584" t="s">
        <v>5452</v>
      </c>
      <c r="G18" s="585"/>
      <c r="H18" s="225"/>
      <c r="I18" s="225"/>
      <c r="J18" s="225"/>
      <c r="K18" s="224"/>
      <c r="L18" s="224"/>
      <c r="AC18"/>
      <c r="AD18"/>
    </row>
    <row r="19" spans="1:30" ht="15.75" thickBot="1">
      <c r="A19" s="225"/>
      <c r="B19" s="223"/>
      <c r="C19" s="237"/>
      <c r="D19" s="237"/>
      <c r="E19" s="225"/>
      <c r="F19" s="807" t="s">
        <v>10</v>
      </c>
      <c r="G19" s="771" t="s">
        <v>5449</v>
      </c>
      <c r="H19" s="225"/>
      <c r="I19" s="225"/>
      <c r="J19" s="225"/>
      <c r="K19" s="224"/>
      <c r="L19" s="224"/>
      <c r="AC19"/>
      <c r="AD19"/>
    </row>
    <row r="20" spans="1:30" ht="15.75" thickBot="1">
      <c r="A20" s="225"/>
      <c r="B20" s="223"/>
      <c r="C20" s="584" t="s">
        <v>5453</v>
      </c>
      <c r="D20" s="585"/>
      <c r="E20" s="225"/>
      <c r="F20" s="232"/>
      <c r="G20" s="233"/>
      <c r="H20" s="225"/>
      <c r="I20" s="225"/>
      <c r="J20" s="225"/>
      <c r="K20" s="224"/>
      <c r="L20" s="224"/>
      <c r="AC20"/>
    </row>
    <row r="21" spans="1:30" ht="15.75" thickBot="1">
      <c r="A21" s="225"/>
      <c r="B21" s="223"/>
      <c r="C21" s="844" t="s">
        <v>9</v>
      </c>
      <c r="D21" s="845" t="s">
        <v>5449</v>
      </c>
      <c r="E21" s="237"/>
      <c r="F21" s="808" t="s">
        <v>5450</v>
      </c>
      <c r="G21" s="809" t="s">
        <v>5454</v>
      </c>
      <c r="H21" s="225"/>
      <c r="I21" s="225"/>
      <c r="J21" s="225"/>
      <c r="K21" s="224"/>
      <c r="L21" s="224"/>
      <c r="AC21"/>
    </row>
    <row r="22" spans="1:30" ht="15.75" thickBot="1">
      <c r="A22" s="225"/>
      <c r="B22" s="223"/>
      <c r="C22" s="232"/>
      <c r="D22" s="233"/>
      <c r="E22" s="237"/>
      <c r="F22" s="774" t="s">
        <v>1518</v>
      </c>
      <c r="G22" s="810">
        <v>465</v>
      </c>
      <c r="H22" s="225"/>
      <c r="I22" s="225"/>
      <c r="J22" s="225"/>
      <c r="K22" s="224"/>
      <c r="L22" s="224"/>
      <c r="AC22"/>
    </row>
    <row r="23" spans="1:30" ht="15.75" thickBot="1">
      <c r="A23" s="225"/>
      <c r="B23" s="223"/>
      <c r="C23" s="808" t="s">
        <v>10</v>
      </c>
      <c r="D23" s="773" t="s">
        <v>5455</v>
      </c>
      <c r="E23" s="237"/>
      <c r="F23" s="811" t="s">
        <v>26</v>
      </c>
      <c r="G23" s="812">
        <v>232</v>
      </c>
      <c r="H23" s="225"/>
      <c r="I23" s="225"/>
      <c r="J23" s="225"/>
      <c r="K23" s="224"/>
      <c r="L23" s="224"/>
      <c r="AC23"/>
    </row>
    <row r="24" spans="1:30">
      <c r="A24" s="225"/>
      <c r="B24" s="223"/>
      <c r="C24" s="774" t="s">
        <v>1793</v>
      </c>
      <c r="D24" s="789">
        <v>1044</v>
      </c>
      <c r="E24" s="237"/>
      <c r="F24" s="811" t="s">
        <v>432</v>
      </c>
      <c r="G24" s="812">
        <v>136</v>
      </c>
      <c r="H24" s="225"/>
      <c r="I24" s="225"/>
      <c r="J24" s="225"/>
      <c r="K24" s="224"/>
      <c r="L24" s="224"/>
      <c r="AC24"/>
    </row>
    <row r="25" spans="1:30">
      <c r="A25" s="225"/>
      <c r="B25" s="223"/>
      <c r="C25" s="811" t="s">
        <v>3295</v>
      </c>
      <c r="D25" s="791">
        <v>821</v>
      </c>
      <c r="E25" s="237"/>
      <c r="F25" s="811" t="s">
        <v>938</v>
      </c>
      <c r="G25" s="812">
        <v>1353</v>
      </c>
      <c r="H25" s="225"/>
      <c r="I25" s="225"/>
      <c r="J25" s="225"/>
      <c r="K25" s="224"/>
      <c r="L25" s="224"/>
      <c r="AC25"/>
    </row>
    <row r="26" spans="1:30" ht="15.75" thickBot="1">
      <c r="A26" s="225"/>
      <c r="B26" s="223"/>
      <c r="C26" s="813" t="s">
        <v>27</v>
      </c>
      <c r="D26" s="791">
        <v>525</v>
      </c>
      <c r="E26" s="237"/>
      <c r="F26" s="811" t="s">
        <v>746</v>
      </c>
      <c r="G26" s="812">
        <v>152</v>
      </c>
      <c r="H26" s="225"/>
      <c r="I26" s="225"/>
      <c r="J26" s="225"/>
      <c r="K26" s="224"/>
      <c r="L26" s="224"/>
      <c r="AC26"/>
    </row>
    <row r="27" spans="1:30" ht="15.75" thickBot="1">
      <c r="A27" s="225"/>
      <c r="B27" s="223"/>
      <c r="C27" s="783" t="s">
        <v>5451</v>
      </c>
      <c r="D27" s="794">
        <v>2390</v>
      </c>
      <c r="E27" s="237"/>
      <c r="F27" s="811" t="s">
        <v>3327</v>
      </c>
      <c r="G27" s="812">
        <v>27</v>
      </c>
      <c r="H27" s="225"/>
      <c r="I27" s="225"/>
      <c r="J27" s="225"/>
      <c r="K27" s="224"/>
      <c r="L27" s="224"/>
      <c r="AC27"/>
    </row>
    <row r="28" spans="1:30">
      <c r="A28" s="225"/>
      <c r="B28" s="223"/>
      <c r="C28" s="237"/>
      <c r="D28" s="237"/>
      <c r="E28" s="225"/>
      <c r="F28" s="811" t="s">
        <v>3294</v>
      </c>
      <c r="G28" s="812">
        <v>7</v>
      </c>
      <c r="H28" s="225"/>
      <c r="I28" s="225"/>
      <c r="J28" s="225"/>
      <c r="K28" s="224"/>
      <c r="L28" s="224"/>
    </row>
    <row r="29" spans="1:30" ht="15.75" thickBot="1">
      <c r="A29" s="225"/>
      <c r="B29" s="223"/>
      <c r="C29" s="237"/>
      <c r="D29" s="237"/>
      <c r="E29" s="225"/>
      <c r="F29" s="813" t="s">
        <v>1993</v>
      </c>
      <c r="G29" s="812">
        <v>18</v>
      </c>
      <c r="H29" s="225"/>
      <c r="I29" s="225"/>
      <c r="J29" s="225"/>
      <c r="K29" s="224"/>
      <c r="L29" s="224"/>
    </row>
    <row r="30" spans="1:30" ht="15.75" thickBot="1">
      <c r="A30" s="225"/>
      <c r="B30" s="223"/>
      <c r="C30"/>
      <c r="D30"/>
      <c r="E30" s="225"/>
      <c r="F30" s="783" t="s">
        <v>5451</v>
      </c>
      <c r="G30" s="794">
        <v>2390</v>
      </c>
      <c r="H30" s="225"/>
      <c r="I30" s="225"/>
      <c r="J30" s="225"/>
      <c r="K30" s="224"/>
      <c r="L30" s="224"/>
    </row>
    <row r="31" spans="1:30">
      <c r="A31" s="225"/>
      <c r="B31" s="223"/>
      <c r="C31" s="225"/>
      <c r="D31" s="225"/>
      <c r="E31" s="225"/>
      <c r="F31"/>
      <c r="G31"/>
      <c r="H31" s="225"/>
      <c r="I31" s="225"/>
      <c r="J31" s="225"/>
      <c r="K31" s="224"/>
      <c r="L31" s="224"/>
    </row>
    <row r="32" spans="1:30" ht="15.75" thickBot="1">
      <c r="A32" s="225"/>
      <c r="B32" s="223"/>
      <c r="C32" s="225"/>
      <c r="D32" s="225"/>
      <c r="E32" s="225"/>
      <c r="F32" s="225"/>
      <c r="G32" s="225"/>
      <c r="H32" s="225"/>
      <c r="I32" s="225"/>
      <c r="J32" s="225"/>
      <c r="K32" s="224"/>
      <c r="L32" s="224"/>
    </row>
    <row r="33" spans="1:12" ht="15.75" thickBot="1">
      <c r="A33" s="225"/>
      <c r="B33" s="223"/>
      <c r="C33" s="584" t="s">
        <v>5456</v>
      </c>
      <c r="D33" s="585"/>
      <c r="E33" s="225"/>
      <c r="F33" s="584" t="s">
        <v>5457</v>
      </c>
      <c r="G33" s="586"/>
      <c r="H33" s="585"/>
      <c r="I33" s="225"/>
      <c r="J33" s="225"/>
      <c r="K33" s="224"/>
      <c r="L33" s="224"/>
    </row>
    <row r="34" spans="1:12" ht="15.75" thickBot="1">
      <c r="A34" s="225"/>
      <c r="B34" s="223"/>
      <c r="C34" s="808" t="s">
        <v>10</v>
      </c>
      <c r="D34" s="773" t="s">
        <v>5458</v>
      </c>
      <c r="E34" s="237"/>
      <c r="F34" s="743" t="s">
        <v>10</v>
      </c>
      <c r="G34" s="771" t="s">
        <v>5449</v>
      </c>
      <c r="H34" s="238"/>
      <c r="I34" s="225"/>
      <c r="J34" s="225"/>
      <c r="K34" s="224"/>
      <c r="L34" s="224"/>
    </row>
    <row r="35" spans="1:12" ht="15.75" thickBot="1">
      <c r="A35" s="225"/>
      <c r="B35" s="223"/>
      <c r="C35" s="814" t="s">
        <v>1793</v>
      </c>
      <c r="D35" s="789">
        <v>1251</v>
      </c>
      <c r="E35" s="237"/>
      <c r="F35" s="239"/>
      <c r="G35" s="240"/>
      <c r="H35" s="241"/>
      <c r="I35" s="225"/>
      <c r="J35" s="225"/>
      <c r="K35" s="224"/>
      <c r="L35" s="224"/>
    </row>
    <row r="36" spans="1:12" ht="15.75" thickBot="1">
      <c r="A36" s="225"/>
      <c r="B36" s="223"/>
      <c r="C36" s="814" t="s">
        <v>27</v>
      </c>
      <c r="D36" s="812">
        <v>633</v>
      </c>
      <c r="E36" s="237"/>
      <c r="F36" s="772" t="s">
        <v>5450</v>
      </c>
      <c r="G36" s="772" t="s">
        <v>25</v>
      </c>
      <c r="H36" s="773" t="s">
        <v>5459</v>
      </c>
      <c r="I36" s="225"/>
      <c r="J36" s="225"/>
      <c r="K36" s="224"/>
      <c r="L36" s="224"/>
    </row>
    <row r="37" spans="1:12" ht="15.75" thickBot="1">
      <c r="A37" s="225"/>
      <c r="B37" s="223"/>
      <c r="C37" s="815" t="s">
        <v>3295</v>
      </c>
      <c r="D37" s="791">
        <v>865</v>
      </c>
      <c r="E37" s="237"/>
      <c r="F37" s="774" t="s">
        <v>1518</v>
      </c>
      <c r="G37" s="775"/>
      <c r="H37" s="776">
        <v>513</v>
      </c>
      <c r="I37" s="225"/>
      <c r="J37" s="225"/>
      <c r="K37" s="224"/>
      <c r="L37" s="224"/>
    </row>
    <row r="38" spans="1:12" ht="15.75" thickBot="1">
      <c r="A38" s="225"/>
      <c r="B38" s="223"/>
      <c r="C38" s="783" t="s">
        <v>5451</v>
      </c>
      <c r="D38" s="816">
        <v>2749</v>
      </c>
      <c r="E38" s="237"/>
      <c r="F38" s="777"/>
      <c r="G38" s="744" t="s">
        <v>5460</v>
      </c>
      <c r="H38" s="745">
        <v>318</v>
      </c>
      <c r="I38" s="225"/>
      <c r="J38" s="225"/>
      <c r="K38" s="224"/>
      <c r="L38" s="224"/>
    </row>
    <row r="39" spans="1:12" ht="15.75" thickBot="1">
      <c r="A39" s="225"/>
      <c r="B39" s="223"/>
      <c r="C39"/>
      <c r="D39"/>
      <c r="E39" s="237"/>
      <c r="F39" s="778"/>
      <c r="G39" s="746" t="s">
        <v>2211</v>
      </c>
      <c r="H39" s="747">
        <v>195</v>
      </c>
      <c r="I39" s="225"/>
      <c r="J39" s="225"/>
      <c r="K39" s="224"/>
      <c r="L39" s="224"/>
    </row>
    <row r="40" spans="1:12" ht="15.75" thickBot="1">
      <c r="A40" s="225"/>
      <c r="B40" s="223"/>
      <c r="C40" s="225"/>
      <c r="D40" s="225"/>
      <c r="E40" s="225"/>
      <c r="F40" s="779" t="s">
        <v>26</v>
      </c>
      <c r="G40" s="775"/>
      <c r="H40" s="776">
        <v>285</v>
      </c>
      <c r="I40" s="225"/>
      <c r="J40" s="225"/>
      <c r="K40" s="224"/>
      <c r="L40" s="224"/>
    </row>
    <row r="41" spans="1:12" ht="15.75" thickBot="1">
      <c r="A41" s="225"/>
      <c r="B41" s="223"/>
      <c r="C41" s="225"/>
      <c r="D41" s="225"/>
      <c r="E41" s="225"/>
      <c r="F41" s="748"/>
      <c r="G41" s="744" t="s">
        <v>5460</v>
      </c>
      <c r="H41" s="745">
        <v>143</v>
      </c>
      <c r="I41" s="225"/>
      <c r="J41" s="225"/>
      <c r="K41" s="224"/>
      <c r="L41" s="224"/>
    </row>
    <row r="42" spans="1:12" ht="15.75" thickBot="1">
      <c r="A42" s="225"/>
      <c r="B42" s="223"/>
      <c r="C42" s="584" t="s">
        <v>5461</v>
      </c>
      <c r="D42" s="585"/>
      <c r="E42" s="225"/>
      <c r="F42" s="749"/>
      <c r="G42" s="746" t="s">
        <v>2211</v>
      </c>
      <c r="H42" s="747">
        <v>142</v>
      </c>
      <c r="I42" s="225"/>
      <c r="J42" s="225"/>
      <c r="K42" s="224"/>
      <c r="L42" s="224"/>
    </row>
    <row r="43" spans="1:12" ht="15.75" thickBot="1">
      <c r="A43" s="225"/>
      <c r="B43" s="223"/>
      <c r="C43" s="750" t="s">
        <v>9</v>
      </c>
      <c r="D43" s="751" t="s">
        <v>5449</v>
      </c>
      <c r="E43" s="225"/>
      <c r="F43" s="779" t="s">
        <v>432</v>
      </c>
      <c r="G43" s="775"/>
      <c r="H43" s="776">
        <v>188</v>
      </c>
      <c r="I43" s="225"/>
      <c r="J43" s="225"/>
      <c r="K43" s="224"/>
      <c r="L43" s="224"/>
    </row>
    <row r="44" spans="1:12" ht="15.75" thickBot="1">
      <c r="A44" s="225"/>
      <c r="B44" s="223"/>
      <c r="C44" s="242"/>
      <c r="D44" s="243"/>
      <c r="E44" s="225"/>
      <c r="F44" s="748"/>
      <c r="G44" s="744" t="s">
        <v>5460</v>
      </c>
      <c r="H44" s="745">
        <v>125</v>
      </c>
      <c r="I44" s="225"/>
      <c r="J44" s="225"/>
      <c r="K44" s="224"/>
      <c r="L44" s="224"/>
    </row>
    <row r="45" spans="1:12" ht="15.75" thickBot="1">
      <c r="A45" s="225"/>
      <c r="B45" s="223"/>
      <c r="C45" s="795" t="s">
        <v>5445</v>
      </c>
      <c r="D45" s="795" t="s">
        <v>5462</v>
      </c>
      <c r="E45" s="237"/>
      <c r="F45" s="749"/>
      <c r="G45" s="746" t="s">
        <v>2211</v>
      </c>
      <c r="H45" s="747">
        <v>63</v>
      </c>
      <c r="I45" s="225"/>
      <c r="J45" s="225"/>
      <c r="K45" s="224"/>
      <c r="L45" s="224"/>
    </row>
    <row r="46" spans="1:12" ht="15.75" thickBot="1">
      <c r="A46" s="225"/>
      <c r="B46" s="223"/>
      <c r="C46" s="796" t="s">
        <v>1793</v>
      </c>
      <c r="D46" s="797">
        <v>1251</v>
      </c>
      <c r="E46" s="237"/>
      <c r="F46" s="779" t="s">
        <v>938</v>
      </c>
      <c r="G46" s="775"/>
      <c r="H46" s="776">
        <v>1515</v>
      </c>
      <c r="I46" s="225"/>
      <c r="J46" s="225"/>
      <c r="K46" s="224"/>
      <c r="L46" s="224"/>
    </row>
    <row r="47" spans="1:12" ht="15.75" thickBot="1">
      <c r="A47" s="225"/>
      <c r="B47" s="223"/>
      <c r="C47" s="798" t="s">
        <v>5460</v>
      </c>
      <c r="D47" s="799">
        <v>841</v>
      </c>
      <c r="E47" s="237"/>
      <c r="F47" s="748"/>
      <c r="G47" s="744" t="s">
        <v>5460</v>
      </c>
      <c r="H47" s="745">
        <v>1075</v>
      </c>
      <c r="I47" s="225"/>
      <c r="J47" s="225"/>
      <c r="K47" s="224"/>
      <c r="L47" s="224"/>
    </row>
    <row r="48" spans="1:12" ht="15.75" thickBot="1">
      <c r="A48" s="225"/>
      <c r="B48" s="223"/>
      <c r="C48" s="800" t="s">
        <v>2211</v>
      </c>
      <c r="D48" s="801">
        <v>410</v>
      </c>
      <c r="E48" s="237"/>
      <c r="F48" s="749"/>
      <c r="G48" s="746" t="s">
        <v>2211</v>
      </c>
      <c r="H48" s="747">
        <v>440</v>
      </c>
      <c r="I48" s="225"/>
      <c r="J48" s="225"/>
      <c r="K48" s="224"/>
      <c r="L48" s="224"/>
    </row>
    <row r="49" spans="1:14" ht="19.5" thickBot="1">
      <c r="A49" s="225"/>
      <c r="B49" s="223"/>
      <c r="C49" s="796" t="s">
        <v>3295</v>
      </c>
      <c r="D49" s="797">
        <v>865</v>
      </c>
      <c r="E49" s="237"/>
      <c r="F49" s="779" t="s">
        <v>746</v>
      </c>
      <c r="G49" s="775"/>
      <c r="H49" s="776">
        <v>189</v>
      </c>
      <c r="I49" s="225"/>
      <c r="J49" s="225"/>
      <c r="K49" s="224"/>
      <c r="L49" s="224"/>
      <c r="N49" s="244" t="s">
        <v>5463</v>
      </c>
    </row>
    <row r="50" spans="1:14">
      <c r="A50" s="225"/>
      <c r="B50" s="223"/>
      <c r="C50" s="802" t="s">
        <v>5460</v>
      </c>
      <c r="D50" s="803">
        <v>648</v>
      </c>
      <c r="E50" s="237"/>
      <c r="F50" s="748"/>
      <c r="G50" s="779" t="s">
        <v>5460</v>
      </c>
      <c r="H50" s="780">
        <v>121</v>
      </c>
      <c r="I50" s="225"/>
      <c r="J50" s="225"/>
      <c r="K50" s="224"/>
      <c r="L50" s="224"/>
    </row>
    <row r="51" spans="1:14" ht="15.75" thickBot="1">
      <c r="A51" s="225"/>
      <c r="B51" s="223"/>
      <c r="C51" s="800" t="s">
        <v>2211</v>
      </c>
      <c r="D51" s="801">
        <v>217</v>
      </c>
      <c r="E51" s="237"/>
      <c r="F51" s="749"/>
      <c r="G51" s="781" t="s">
        <v>2211</v>
      </c>
      <c r="H51" s="782">
        <v>68</v>
      </c>
      <c r="I51" s="225"/>
      <c r="J51" s="225"/>
      <c r="K51" s="224"/>
      <c r="L51" s="224"/>
    </row>
    <row r="52" spans="1:14" ht="15.75" thickBot="1">
      <c r="A52" s="225"/>
      <c r="B52" s="223"/>
      <c r="C52" s="796" t="s">
        <v>27</v>
      </c>
      <c r="D52" s="804">
        <v>633</v>
      </c>
      <c r="E52" s="237"/>
      <c r="F52" s="779" t="s">
        <v>3327</v>
      </c>
      <c r="G52" s="775"/>
      <c r="H52" s="776">
        <v>27</v>
      </c>
      <c r="I52" s="225"/>
      <c r="J52" s="225"/>
      <c r="K52" s="224"/>
      <c r="L52" s="224"/>
    </row>
    <row r="53" spans="1:14" ht="15.75" thickBot="1">
      <c r="A53" s="225"/>
      <c r="B53" s="223"/>
      <c r="C53" s="805" t="s">
        <v>5460</v>
      </c>
      <c r="D53" s="803">
        <v>349</v>
      </c>
      <c r="E53" s="237"/>
      <c r="F53" s="752"/>
      <c r="G53" s="753" t="s">
        <v>5460</v>
      </c>
      <c r="H53" s="754">
        <v>27</v>
      </c>
      <c r="I53" s="225"/>
      <c r="J53" s="225"/>
      <c r="K53" s="224"/>
      <c r="L53" s="224"/>
    </row>
    <row r="54" spans="1:14" ht="15.75" thickBot="1">
      <c r="A54" s="225"/>
      <c r="B54" s="223"/>
      <c r="C54" s="800" t="s">
        <v>2211</v>
      </c>
      <c r="D54" s="801">
        <v>284</v>
      </c>
      <c r="E54" s="237"/>
      <c r="F54" s="774" t="s">
        <v>3294</v>
      </c>
      <c r="G54" s="775"/>
      <c r="H54" s="776">
        <v>12</v>
      </c>
      <c r="I54" s="225"/>
      <c r="J54" s="225"/>
      <c r="K54" s="224"/>
      <c r="L54" s="224"/>
    </row>
    <row r="55" spans="1:14" ht="15.75" thickBot="1">
      <c r="A55" s="225"/>
      <c r="B55" s="223"/>
      <c r="C55" s="796" t="s">
        <v>5464</v>
      </c>
      <c r="D55" s="806">
        <v>2749</v>
      </c>
      <c r="E55" s="237"/>
      <c r="F55" s="778"/>
      <c r="G55" s="753" t="s">
        <v>5460</v>
      </c>
      <c r="H55" s="754">
        <v>12</v>
      </c>
      <c r="I55" s="225"/>
      <c r="J55" s="225"/>
      <c r="K55" s="224"/>
      <c r="L55" s="224"/>
    </row>
    <row r="56" spans="1:14" ht="15.75" thickBot="1">
      <c r="A56" s="225"/>
      <c r="B56" s="223"/>
      <c r="C56" s="237"/>
      <c r="D56" s="237"/>
      <c r="E56" s="237"/>
      <c r="F56" s="774" t="s">
        <v>1993</v>
      </c>
      <c r="G56" s="775"/>
      <c r="H56" s="776">
        <v>20</v>
      </c>
      <c r="I56" s="225"/>
      <c r="J56" s="225"/>
      <c r="K56" s="224"/>
      <c r="L56" s="224"/>
    </row>
    <row r="57" spans="1:14" ht="15.75" thickBot="1">
      <c r="A57" s="225"/>
      <c r="B57" s="223"/>
      <c r="C57" s="237"/>
      <c r="D57" s="237"/>
      <c r="E57" s="237"/>
      <c r="F57" s="777"/>
      <c r="G57" s="753" t="s">
        <v>5460</v>
      </c>
      <c r="H57" s="754">
        <v>17</v>
      </c>
      <c r="I57" s="225"/>
      <c r="J57" s="225"/>
      <c r="K57" s="224"/>
      <c r="L57" s="224"/>
    </row>
    <row r="58" spans="1:14" ht="15.75" thickBot="1">
      <c r="A58" s="225"/>
      <c r="B58" s="223"/>
      <c r="C58" s="237"/>
      <c r="D58" s="237"/>
      <c r="E58" s="237"/>
      <c r="F58" s="778"/>
      <c r="G58" s="783" t="s">
        <v>2211</v>
      </c>
      <c r="H58" s="776">
        <v>3</v>
      </c>
      <c r="I58" s="225"/>
      <c r="J58" s="225"/>
      <c r="K58" s="224"/>
      <c r="L58" s="224"/>
    </row>
    <row r="59" spans="1:14" ht="15.75" thickBot="1">
      <c r="A59" s="225"/>
      <c r="B59" s="223"/>
      <c r="C59" s="237"/>
      <c r="D59" s="237"/>
      <c r="E59" s="237"/>
      <c r="F59" s="784" t="s">
        <v>5451</v>
      </c>
      <c r="G59" s="785"/>
      <c r="H59" s="786">
        <v>2749</v>
      </c>
      <c r="I59" s="225"/>
      <c r="J59" s="225"/>
      <c r="K59" s="224"/>
      <c r="L59" s="224"/>
    </row>
    <row r="60" spans="1:14">
      <c r="A60" s="225"/>
      <c r="B60" s="223"/>
      <c r="C60" s="237"/>
      <c r="D60" s="237"/>
      <c r="E60" s="225"/>
      <c r="F60" s="237"/>
      <c r="G60" s="237"/>
      <c r="H60" s="237"/>
      <c r="I60" s="225"/>
      <c r="J60" s="225"/>
      <c r="K60" s="224"/>
      <c r="L60" s="224"/>
    </row>
    <row r="61" spans="1:14">
      <c r="A61" s="225"/>
      <c r="B61" s="223"/>
      <c r="C61" s="237"/>
      <c r="D61" s="237"/>
      <c r="E61" s="225"/>
      <c r="F61" s="237"/>
      <c r="G61" s="237"/>
      <c r="H61" s="237"/>
      <c r="I61" s="225"/>
      <c r="J61" s="225"/>
      <c r="K61" s="224"/>
      <c r="L61" s="224"/>
    </row>
    <row r="62" spans="1:14">
      <c r="A62" s="225"/>
      <c r="B62" s="223"/>
      <c r="C62" s="237"/>
      <c r="D62" s="237"/>
      <c r="E62" s="225"/>
      <c r="F62" s="237"/>
      <c r="G62" s="237"/>
      <c r="H62" s="237"/>
      <c r="I62" s="225"/>
      <c r="J62" s="225"/>
      <c r="K62" s="224"/>
      <c r="L62" s="224"/>
    </row>
    <row r="63" spans="1:14" ht="15.75" thickBot="1">
      <c r="A63" s="225"/>
      <c r="B63" s="223"/>
      <c r="C63" s="225"/>
      <c r="D63" s="225"/>
      <c r="E63" s="225"/>
      <c r="F63" s="237"/>
      <c r="G63" s="237"/>
      <c r="H63" s="237"/>
      <c r="I63" s="225"/>
      <c r="J63" s="225"/>
      <c r="K63" s="224"/>
      <c r="L63" s="224"/>
    </row>
    <row r="64" spans="1:14" ht="15.75" thickBot="1">
      <c r="A64" s="225"/>
      <c r="B64" s="223"/>
      <c r="C64" s="225"/>
      <c r="D64" s="225"/>
      <c r="E64" s="225"/>
      <c r="F64" s="237"/>
      <c r="G64" s="237"/>
      <c r="H64" s="237"/>
      <c r="I64" s="225"/>
      <c r="J64" s="225"/>
      <c r="K64" s="224"/>
      <c r="L64" s="224"/>
    </row>
    <row r="65" spans="1:14" ht="36.75" customHeight="1">
      <c r="A65" s="225"/>
      <c r="B65" s="223"/>
      <c r="C65" s="225"/>
      <c r="D65" s="225"/>
      <c r="E65" s="225"/>
      <c r="F65" s="237"/>
      <c r="G65" s="237"/>
      <c r="H65" s="237"/>
      <c r="I65" s="225"/>
      <c r="J65" s="225"/>
      <c r="K65" s="224"/>
      <c r="L65" s="224"/>
    </row>
    <row r="66" spans="1:14">
      <c r="A66" s="225"/>
      <c r="B66" s="223"/>
      <c r="C66" s="237"/>
      <c r="D66" s="237"/>
      <c r="E66" s="225"/>
      <c r="F66" s="237"/>
      <c r="G66" s="237"/>
      <c r="H66" s="237"/>
      <c r="I66" s="225"/>
      <c r="J66" s="225"/>
      <c r="K66" s="224"/>
      <c r="L66" s="224"/>
    </row>
    <row r="67" spans="1:14" ht="16.5" thickBot="1">
      <c r="A67" s="225"/>
      <c r="B67" s="223"/>
      <c r="C67" s="237"/>
      <c r="D67" s="237"/>
      <c r="E67" s="245"/>
      <c r="F67" s="580" t="s">
        <v>5465</v>
      </c>
      <c r="G67" s="580"/>
      <c r="H67" s="580"/>
      <c r="I67" s="580"/>
      <c r="J67" s="580"/>
      <c r="K67" s="246"/>
      <c r="L67" s="224"/>
    </row>
    <row r="68" spans="1:14" ht="15.75" thickBot="1">
      <c r="A68" s="225"/>
      <c r="B68" s="223"/>
      <c r="C68" s="237"/>
      <c r="D68" s="237"/>
      <c r="E68" s="237"/>
      <c r="F68" s="817" t="s">
        <v>5458</v>
      </c>
      <c r="G68" s="817" t="s">
        <v>5442</v>
      </c>
      <c r="H68" s="818"/>
      <c r="I68" s="819"/>
      <c r="J68" s="820"/>
      <c r="K68" s="254"/>
      <c r="L68"/>
      <c r="M68"/>
      <c r="N68"/>
    </row>
    <row r="69" spans="1:14" ht="15.75" thickBot="1">
      <c r="A69" s="225"/>
      <c r="B69" s="223"/>
      <c r="C69" s="237"/>
      <c r="D69" s="237"/>
      <c r="E69" s="237"/>
      <c r="F69" s="821" t="s">
        <v>5445</v>
      </c>
      <c r="G69" s="822" t="s">
        <v>1793</v>
      </c>
      <c r="H69" s="822" t="s">
        <v>3295</v>
      </c>
      <c r="I69" s="823" t="s">
        <v>27</v>
      </c>
      <c r="J69" s="823" t="s">
        <v>5464</v>
      </c>
      <c r="K69" s="254"/>
      <c r="L69"/>
      <c r="M69"/>
      <c r="N69"/>
    </row>
    <row r="70" spans="1:14" ht="15.75" thickBot="1">
      <c r="A70" s="225"/>
      <c r="B70" s="223"/>
      <c r="C70" s="237"/>
      <c r="D70" s="237"/>
      <c r="E70" s="237"/>
      <c r="F70" s="757" t="s">
        <v>1518</v>
      </c>
      <c r="G70" s="824">
        <v>94</v>
      </c>
      <c r="H70" s="825">
        <v>355</v>
      </c>
      <c r="I70" s="825">
        <v>64</v>
      </c>
      <c r="J70" s="826">
        <v>513</v>
      </c>
      <c r="K70" s="254"/>
      <c r="L70"/>
      <c r="M70"/>
      <c r="N70"/>
    </row>
    <row r="71" spans="1:14">
      <c r="A71" s="225"/>
      <c r="B71" s="223"/>
      <c r="C71" s="237"/>
      <c r="D71" s="237"/>
      <c r="E71" s="237"/>
      <c r="F71" s="827" t="s">
        <v>5460</v>
      </c>
      <c r="G71" s="828">
        <v>67</v>
      </c>
      <c r="H71" s="829">
        <v>249</v>
      </c>
      <c r="I71" s="829">
        <v>2</v>
      </c>
      <c r="J71" s="830">
        <v>318</v>
      </c>
      <c r="K71" s="254"/>
      <c r="L71"/>
      <c r="M71"/>
      <c r="N71"/>
    </row>
    <row r="72" spans="1:14" ht="15.75" thickBot="1">
      <c r="A72" s="225"/>
      <c r="B72" s="223"/>
      <c r="C72" s="237"/>
      <c r="D72" s="237"/>
      <c r="E72" s="237"/>
      <c r="F72" s="831" t="s">
        <v>2211</v>
      </c>
      <c r="G72" s="832">
        <v>27</v>
      </c>
      <c r="H72" s="833">
        <v>106</v>
      </c>
      <c r="I72" s="833">
        <v>62</v>
      </c>
      <c r="J72" s="834">
        <v>195</v>
      </c>
      <c r="K72" s="254"/>
      <c r="L72"/>
      <c r="M72"/>
      <c r="N72"/>
    </row>
    <row r="73" spans="1:14" ht="15.75" thickBot="1">
      <c r="A73" s="225"/>
      <c r="B73" s="223"/>
      <c r="C73" s="237"/>
      <c r="D73" s="237"/>
      <c r="E73" s="237"/>
      <c r="F73" s="757" t="s">
        <v>26</v>
      </c>
      <c r="G73" s="824">
        <v>60</v>
      </c>
      <c r="H73" s="825">
        <v>91</v>
      </c>
      <c r="I73" s="825">
        <v>134</v>
      </c>
      <c r="J73" s="826">
        <v>285</v>
      </c>
      <c r="K73" s="254"/>
      <c r="L73"/>
      <c r="M73"/>
      <c r="N73"/>
    </row>
    <row r="74" spans="1:14">
      <c r="A74" s="225"/>
      <c r="B74" s="223"/>
      <c r="C74" s="237"/>
      <c r="D74" s="237"/>
      <c r="E74" s="237"/>
      <c r="F74" s="755" t="s">
        <v>5460</v>
      </c>
      <c r="G74" s="828">
        <v>24</v>
      </c>
      <c r="H74" s="829">
        <v>72</v>
      </c>
      <c r="I74" s="829">
        <v>47</v>
      </c>
      <c r="J74" s="830">
        <v>143</v>
      </c>
      <c r="K74" s="254"/>
      <c r="L74"/>
      <c r="M74"/>
      <c r="N74"/>
    </row>
    <row r="75" spans="1:14" s="251" customFormat="1" ht="15.75" thickBot="1">
      <c r="A75" s="256"/>
      <c r="B75" s="248"/>
      <c r="C75" s="249"/>
      <c r="D75" s="249"/>
      <c r="E75" s="249"/>
      <c r="F75" s="756" t="s">
        <v>2211</v>
      </c>
      <c r="G75" s="832">
        <v>36</v>
      </c>
      <c r="H75" s="833">
        <v>19</v>
      </c>
      <c r="I75" s="833">
        <v>87</v>
      </c>
      <c r="J75" s="834">
        <v>142</v>
      </c>
      <c r="K75" s="252"/>
      <c r="L75" s="250"/>
      <c r="M75" s="250"/>
      <c r="N75" s="250"/>
    </row>
    <row r="76" spans="1:14" ht="15.75" thickBot="1">
      <c r="A76" s="225"/>
      <c r="B76" s="223"/>
      <c r="C76" s="237"/>
      <c r="D76" s="237"/>
      <c r="E76" s="237"/>
      <c r="F76" s="757" t="s">
        <v>3294</v>
      </c>
      <c r="G76" s="824"/>
      <c r="H76" s="825">
        <v>12</v>
      </c>
      <c r="I76" s="825"/>
      <c r="J76" s="826">
        <v>12</v>
      </c>
      <c r="K76" s="254"/>
      <c r="L76"/>
      <c r="M76"/>
      <c r="N76"/>
    </row>
    <row r="77" spans="1:14" ht="15.75" thickBot="1">
      <c r="A77" s="225"/>
      <c r="B77" s="223"/>
      <c r="C77" s="237"/>
      <c r="D77" s="237"/>
      <c r="E77" s="237"/>
      <c r="F77" s="757" t="s">
        <v>5460</v>
      </c>
      <c r="G77" s="824"/>
      <c r="H77" s="825">
        <v>12</v>
      </c>
      <c r="I77" s="825"/>
      <c r="J77" s="826">
        <v>12</v>
      </c>
      <c r="K77" s="254"/>
      <c r="L77"/>
      <c r="M77"/>
      <c r="N77"/>
    </row>
    <row r="78" spans="1:14" ht="15.75" thickBot="1">
      <c r="A78" s="225"/>
      <c r="B78" s="223"/>
      <c r="C78" s="237"/>
      <c r="D78" s="237"/>
      <c r="E78" s="237"/>
      <c r="F78" s="757" t="s">
        <v>432</v>
      </c>
      <c r="G78" s="824">
        <v>28</v>
      </c>
      <c r="H78" s="825">
        <v>61</v>
      </c>
      <c r="I78" s="825">
        <v>99</v>
      </c>
      <c r="J78" s="826">
        <v>188</v>
      </c>
      <c r="K78" s="254"/>
      <c r="L78"/>
      <c r="M78"/>
      <c r="N78"/>
    </row>
    <row r="79" spans="1:14">
      <c r="A79" s="225"/>
      <c r="B79" s="223"/>
      <c r="C79" s="237"/>
      <c r="D79" s="237"/>
      <c r="E79" s="237"/>
      <c r="F79" s="755" t="s">
        <v>5460</v>
      </c>
      <c r="G79" s="828">
        <v>6</v>
      </c>
      <c r="H79" s="829">
        <v>55</v>
      </c>
      <c r="I79" s="829">
        <v>64</v>
      </c>
      <c r="J79" s="830">
        <v>125</v>
      </c>
      <c r="K79" s="254"/>
      <c r="L79"/>
      <c r="M79"/>
      <c r="N79"/>
    </row>
    <row r="80" spans="1:14" s="251" customFormat="1" ht="15.75" thickBot="1">
      <c r="A80" s="256"/>
      <c r="B80" s="248"/>
      <c r="C80" s="249"/>
      <c r="D80" s="249"/>
      <c r="E80" s="249"/>
      <c r="F80" s="756" t="s">
        <v>2211</v>
      </c>
      <c r="G80" s="832">
        <v>22</v>
      </c>
      <c r="H80" s="833">
        <v>6</v>
      </c>
      <c r="I80" s="833">
        <v>35</v>
      </c>
      <c r="J80" s="834">
        <v>63</v>
      </c>
      <c r="K80" s="252"/>
      <c r="L80" s="253"/>
    </row>
    <row r="81" spans="1:18" ht="15.75" thickBot="1">
      <c r="A81" s="225"/>
      <c r="B81" s="223"/>
      <c r="C81" s="237"/>
      <c r="D81" s="237"/>
      <c r="E81" s="237"/>
      <c r="F81" s="757" t="s">
        <v>938</v>
      </c>
      <c r="G81" s="824">
        <v>933</v>
      </c>
      <c r="H81" s="825">
        <v>302</v>
      </c>
      <c r="I81" s="825">
        <v>280</v>
      </c>
      <c r="J81" s="826">
        <v>1515</v>
      </c>
      <c r="K81" s="254"/>
      <c r="L81" s="255"/>
    </row>
    <row r="82" spans="1:18">
      <c r="A82" s="225"/>
      <c r="B82" s="223"/>
      <c r="C82" s="237"/>
      <c r="D82" s="237"/>
      <c r="E82" s="237"/>
      <c r="F82" s="827" t="s">
        <v>5460</v>
      </c>
      <c r="G82" s="828">
        <v>654</v>
      </c>
      <c r="H82" s="829">
        <v>216</v>
      </c>
      <c r="I82" s="829">
        <v>205</v>
      </c>
      <c r="J82" s="830">
        <v>1075</v>
      </c>
      <c r="K82" s="254"/>
      <c r="L82" s="255"/>
    </row>
    <row r="83" spans="1:18" s="251" customFormat="1" ht="15.75" thickBot="1">
      <c r="A83" s="256"/>
      <c r="B83" s="248"/>
      <c r="C83" s="249"/>
      <c r="D83" s="249"/>
      <c r="E83" s="249"/>
      <c r="F83" s="831" t="s">
        <v>2211</v>
      </c>
      <c r="G83" s="832">
        <v>279</v>
      </c>
      <c r="H83" s="833">
        <v>86</v>
      </c>
      <c r="I83" s="833">
        <v>75</v>
      </c>
      <c r="J83" s="834">
        <v>440</v>
      </c>
      <c r="K83" s="252"/>
      <c r="L83" s="253"/>
    </row>
    <row r="84" spans="1:18" ht="15.75" thickBot="1">
      <c r="A84" s="225"/>
      <c r="B84" s="223"/>
      <c r="C84" s="237"/>
      <c r="D84" s="237"/>
      <c r="E84" s="237"/>
      <c r="F84" s="757" t="s">
        <v>746</v>
      </c>
      <c r="G84" s="824">
        <v>133</v>
      </c>
      <c r="H84" s="825"/>
      <c r="I84" s="825">
        <v>56</v>
      </c>
      <c r="J84" s="826">
        <v>189</v>
      </c>
      <c r="K84" s="254"/>
      <c r="L84" s="255"/>
    </row>
    <row r="85" spans="1:18">
      <c r="A85" s="225"/>
      <c r="B85" s="223"/>
      <c r="C85" s="237"/>
      <c r="D85" s="237"/>
      <c r="E85" s="237"/>
      <c r="F85" s="827" t="s">
        <v>5460</v>
      </c>
      <c r="G85" s="828">
        <v>90</v>
      </c>
      <c r="H85" s="829"/>
      <c r="I85" s="829">
        <v>31</v>
      </c>
      <c r="J85" s="830">
        <v>121</v>
      </c>
      <c r="K85" s="254"/>
      <c r="L85" s="255"/>
    </row>
    <row r="86" spans="1:18" ht="15.75" thickBot="1">
      <c r="A86" s="225"/>
      <c r="B86" s="223"/>
      <c r="C86" s="237"/>
      <c r="D86" s="237"/>
      <c r="E86" s="237"/>
      <c r="F86" s="831" t="s">
        <v>2211</v>
      </c>
      <c r="G86" s="832">
        <v>43</v>
      </c>
      <c r="H86" s="833"/>
      <c r="I86" s="833">
        <v>25</v>
      </c>
      <c r="J86" s="834">
        <v>68</v>
      </c>
      <c r="K86" s="254"/>
      <c r="L86" s="255"/>
    </row>
    <row r="87" spans="1:18" s="251" customFormat="1" ht="15.75" thickBot="1">
      <c r="A87" s="256"/>
      <c r="B87" s="248"/>
      <c r="C87" s="249"/>
      <c r="D87" s="249"/>
      <c r="E87" s="249"/>
      <c r="F87" s="757" t="s">
        <v>3327</v>
      </c>
      <c r="G87" s="824"/>
      <c r="H87" s="825">
        <v>27</v>
      </c>
      <c r="I87" s="825"/>
      <c r="J87" s="826">
        <v>27</v>
      </c>
      <c r="K87" s="252"/>
      <c r="L87" s="253"/>
    </row>
    <row r="88" spans="1:18" ht="15.75" thickBot="1">
      <c r="A88" s="225"/>
      <c r="B88" s="223"/>
      <c r="C88" s="237"/>
      <c r="D88" s="237"/>
      <c r="E88" s="237"/>
      <c r="F88" s="757" t="s">
        <v>5460</v>
      </c>
      <c r="G88" s="824"/>
      <c r="H88" s="825">
        <v>27</v>
      </c>
      <c r="I88" s="825"/>
      <c r="J88" s="826">
        <v>27</v>
      </c>
      <c r="K88" s="254"/>
      <c r="L88" s="255"/>
    </row>
    <row r="89" spans="1:18" ht="15.75" thickBot="1">
      <c r="A89" s="225"/>
      <c r="B89" s="223"/>
      <c r="C89" s="237"/>
      <c r="D89" s="237"/>
      <c r="E89" s="225"/>
      <c r="F89" s="757" t="s">
        <v>1993</v>
      </c>
      <c r="G89" s="835">
        <v>3</v>
      </c>
      <c r="H89" s="836">
        <v>17</v>
      </c>
      <c r="I89" s="836"/>
      <c r="J89" s="837">
        <v>20</v>
      </c>
      <c r="K89" s="254"/>
      <c r="L89" s="255"/>
    </row>
    <row r="90" spans="1:18" ht="15.75" thickBot="1">
      <c r="A90" s="225"/>
      <c r="B90" s="223"/>
      <c r="C90" s="237"/>
      <c r="D90" s="237"/>
      <c r="E90" s="225"/>
      <c r="F90" s="757" t="s">
        <v>5460</v>
      </c>
      <c r="G90" s="824"/>
      <c r="H90" s="825">
        <v>17</v>
      </c>
      <c r="I90" s="825"/>
      <c r="J90" s="826">
        <v>17</v>
      </c>
      <c r="K90" s="254"/>
      <c r="L90" s="255"/>
    </row>
    <row r="91" spans="1:18" ht="15.75" thickBot="1">
      <c r="A91" s="225"/>
      <c r="B91" s="223"/>
      <c r="C91" s="237"/>
      <c r="D91" s="237"/>
      <c r="E91" s="225"/>
      <c r="F91" s="770" t="s">
        <v>2211</v>
      </c>
      <c r="G91" s="838">
        <v>3</v>
      </c>
      <c r="H91" s="838"/>
      <c r="I91" s="838"/>
      <c r="J91" s="839">
        <v>3</v>
      </c>
      <c r="K91" s="254"/>
      <c r="L91" s="255"/>
      <c r="M91"/>
      <c r="N91"/>
      <c r="O91"/>
      <c r="P91"/>
    </row>
    <row r="92" spans="1:18" s="251" customFormat="1" ht="15.75" thickBot="1">
      <c r="A92" s="256"/>
      <c r="B92" s="248"/>
      <c r="C92" s="249"/>
      <c r="D92" s="249"/>
      <c r="E92" s="256"/>
      <c r="F92" s="840" t="s">
        <v>5464</v>
      </c>
      <c r="G92" s="841">
        <v>1251</v>
      </c>
      <c r="H92" s="842">
        <v>865</v>
      </c>
      <c r="I92" s="842">
        <v>633</v>
      </c>
      <c r="J92" s="843">
        <v>2749</v>
      </c>
      <c r="K92" s="252"/>
      <c r="L92" s="253"/>
      <c r="M92" s="250"/>
      <c r="N92" s="250"/>
      <c r="O92" s="250"/>
      <c r="P92" s="250"/>
    </row>
    <row r="93" spans="1:18">
      <c r="A93" s="225"/>
      <c r="B93" s="223"/>
      <c r="C93" s="237"/>
      <c r="D93" s="237"/>
      <c r="E93" s="225"/>
      <c r="F93"/>
      <c r="G93"/>
      <c r="H93"/>
      <c r="I93"/>
      <c r="J93"/>
      <c r="K93" s="254"/>
      <c r="L93" s="255"/>
      <c r="M93"/>
      <c r="N93"/>
    </row>
    <row r="94" spans="1:18">
      <c r="A94" s="225"/>
      <c r="B94" s="223"/>
      <c r="C94" s="225"/>
      <c r="D94" s="225"/>
      <c r="E94" s="225"/>
      <c r="F94" s="237"/>
      <c r="G94" s="237"/>
      <c r="H94" s="237"/>
      <c r="I94" s="237"/>
      <c r="J94" s="237"/>
      <c r="K94" s="254"/>
      <c r="L94" s="224"/>
      <c r="M94"/>
      <c r="N94"/>
    </row>
    <row r="95" spans="1:18">
      <c r="A95" s="225"/>
      <c r="B95" s="223"/>
      <c r="C95" s="225"/>
      <c r="D95" s="225"/>
      <c r="E95" s="225"/>
      <c r="F95" s="237"/>
      <c r="G95" s="237"/>
      <c r="H95" s="237"/>
      <c r="I95" s="237"/>
      <c r="J95" s="237"/>
      <c r="K95" s="247"/>
      <c r="L95" s="224"/>
      <c r="M95"/>
      <c r="N95"/>
    </row>
    <row r="96" spans="1:18" ht="15.75" thickBot="1">
      <c r="B96" s="257"/>
      <c r="C96" s="258"/>
      <c r="D96" s="258"/>
      <c r="E96" s="259"/>
      <c r="F96" s="237"/>
      <c r="G96" s="237"/>
      <c r="H96" s="237"/>
      <c r="I96" s="237"/>
      <c r="J96" s="237"/>
      <c r="K96" s="260"/>
      <c r="L96" s="260"/>
      <c r="M96"/>
      <c r="N96"/>
      <c r="O96"/>
      <c r="P96"/>
      <c r="Q96"/>
      <c r="R96"/>
    </row>
    <row r="97" spans="1:18" ht="15.75" thickBot="1">
      <c r="A97" s="225"/>
      <c r="B97" s="225"/>
      <c r="C97" s="225"/>
      <c r="D97" s="225"/>
      <c r="E97" s="237"/>
      <c r="F97" s="237"/>
      <c r="G97" s="237"/>
      <c r="H97" s="237"/>
      <c r="I97" s="237"/>
      <c r="J97" s="237"/>
      <c r="K97" s="225"/>
      <c r="M97"/>
      <c r="N97"/>
      <c r="O97"/>
      <c r="P97"/>
      <c r="Q97"/>
      <c r="R97"/>
    </row>
    <row r="98" spans="1:18" ht="29.25" customHeight="1">
      <c r="A98" s="225"/>
      <c r="B98" s="225"/>
      <c r="C98" s="225"/>
      <c r="D98" s="225"/>
      <c r="E98" s="237"/>
      <c r="F98" s="237"/>
      <c r="G98" s="237"/>
      <c r="H98" s="237"/>
      <c r="I98" s="237"/>
      <c r="J98" s="237"/>
      <c r="K98" s="225"/>
      <c r="M98"/>
      <c r="N98"/>
      <c r="O98"/>
      <c r="P98"/>
      <c r="Q98"/>
      <c r="R98"/>
    </row>
    <row r="99" spans="1:18" ht="42.75" customHeight="1">
      <c r="A99" s="225"/>
      <c r="B99" s="225"/>
      <c r="C99" s="579" t="s">
        <v>5466</v>
      </c>
      <c r="D99" s="579"/>
      <c r="E99"/>
      <c r="F99" s="237"/>
      <c r="G99" s="237"/>
      <c r="H99" s="237"/>
      <c r="I99" s="237"/>
      <c r="J99" s="237"/>
      <c r="K99" s="225"/>
      <c r="M99"/>
      <c r="N99"/>
      <c r="O99"/>
      <c r="P99"/>
      <c r="Q99"/>
      <c r="R99"/>
    </row>
    <row r="100" spans="1:18">
      <c r="A100" s="225"/>
      <c r="B100" s="225"/>
      <c r="C100" s="237"/>
      <c r="D100" s="237"/>
      <c r="E100" s="237"/>
      <c r="F100" s="225"/>
      <c r="G100" s="225"/>
      <c r="H100" s="225"/>
      <c r="I100" s="225"/>
      <c r="J100" s="225"/>
      <c r="K100" s="225"/>
      <c r="M100"/>
      <c r="N100"/>
      <c r="O100"/>
      <c r="P100"/>
      <c r="Q100"/>
      <c r="R100"/>
    </row>
    <row r="101" spans="1:18">
      <c r="A101" s="225"/>
      <c r="B101" s="225"/>
      <c r="C101" s="237"/>
      <c r="D101" s="237"/>
      <c r="E101" s="237"/>
      <c r="F101" s="225"/>
      <c r="G101" s="225"/>
      <c r="H101" s="225"/>
      <c r="I101" s="225"/>
      <c r="J101" s="225"/>
      <c r="K101" s="225"/>
      <c r="M101"/>
      <c r="N101"/>
      <c r="O101"/>
      <c r="P101"/>
      <c r="Q101"/>
      <c r="R101"/>
    </row>
    <row r="102" spans="1:18">
      <c r="A102" s="225"/>
      <c r="B102" s="225"/>
      <c r="C102" s="237"/>
      <c r="D102" s="237"/>
      <c r="E102" s="237"/>
      <c r="F102" s="225"/>
      <c r="G102" s="225"/>
      <c r="H102" s="225"/>
      <c r="I102" s="225"/>
      <c r="J102" s="225"/>
      <c r="K102" s="225"/>
      <c r="M102"/>
      <c r="N102"/>
      <c r="O102"/>
      <c r="P102"/>
      <c r="Q102"/>
      <c r="R102"/>
    </row>
    <row r="103" spans="1:18">
      <c r="B103" s="225"/>
      <c r="C103" s="237"/>
      <c r="D103" s="237"/>
      <c r="E103" s="237"/>
      <c r="F103" s="225"/>
      <c r="G103" s="225"/>
      <c r="H103" s="225"/>
      <c r="I103" s="225"/>
      <c r="J103" s="225"/>
      <c r="K103" s="225"/>
      <c r="M103"/>
      <c r="N103"/>
      <c r="O103"/>
      <c r="P103"/>
      <c r="Q103"/>
      <c r="R103"/>
    </row>
    <row r="104" spans="1:18">
      <c r="C104"/>
      <c r="D104"/>
      <c r="E104"/>
      <c r="M104"/>
      <c r="N104"/>
      <c r="O104"/>
      <c r="P104"/>
      <c r="Q104"/>
      <c r="R104"/>
    </row>
    <row r="105" spans="1:18">
      <c r="C105"/>
      <c r="D105"/>
      <c r="E105"/>
      <c r="M105"/>
      <c r="N105"/>
      <c r="O105"/>
      <c r="P105"/>
      <c r="Q105"/>
      <c r="R105"/>
    </row>
    <row r="106" spans="1:18">
      <c r="C106"/>
      <c r="D106"/>
      <c r="E106"/>
      <c r="M106"/>
      <c r="N106"/>
      <c r="O106"/>
      <c r="P106"/>
      <c r="Q106"/>
      <c r="R106"/>
    </row>
    <row r="107" spans="1:18">
      <c r="C107"/>
      <c r="D107"/>
      <c r="E107"/>
      <c r="M107"/>
      <c r="N107"/>
    </row>
    <row r="108" spans="1:18">
      <c r="C108"/>
      <c r="D108"/>
      <c r="E108"/>
      <c r="M108"/>
      <c r="N108"/>
    </row>
    <row r="109" spans="1:18">
      <c r="C109"/>
      <c r="D109"/>
      <c r="E109"/>
    </row>
    <row r="110" spans="1:18">
      <c r="C110"/>
      <c r="D110"/>
      <c r="E110"/>
    </row>
    <row r="111" spans="1:18">
      <c r="C111"/>
      <c r="D111"/>
      <c r="E111"/>
    </row>
    <row r="112" spans="1:18">
      <c r="C112"/>
      <c r="D112"/>
      <c r="E112"/>
    </row>
    <row r="113" spans="3:8">
      <c r="C113"/>
      <c r="D113"/>
      <c r="E113"/>
    </row>
    <row r="114" spans="3:8">
      <c r="C114"/>
      <c r="D114"/>
      <c r="E114"/>
    </row>
    <row r="115" spans="3:8">
      <c r="C115"/>
      <c r="D115"/>
      <c r="E115"/>
    </row>
    <row r="116" spans="3:8">
      <c r="C116"/>
      <c r="D116"/>
      <c r="E116"/>
      <c r="F116"/>
      <c r="G116"/>
      <c r="H116"/>
    </row>
    <row r="117" spans="3:8">
      <c r="C117"/>
      <c r="D117"/>
      <c r="E117"/>
      <c r="F117"/>
      <c r="G117"/>
      <c r="H117"/>
    </row>
    <row r="118" spans="3:8">
      <c r="C118"/>
      <c r="D118"/>
      <c r="E118"/>
      <c r="F118"/>
      <c r="G118"/>
      <c r="H118"/>
    </row>
    <row r="119" spans="3:8">
      <c r="C119"/>
      <c r="D119"/>
      <c r="E119"/>
      <c r="F119"/>
      <c r="G119"/>
      <c r="H119"/>
    </row>
    <row r="120" spans="3:8">
      <c r="C120"/>
      <c r="D120"/>
      <c r="E120"/>
      <c r="F120"/>
      <c r="G120"/>
      <c r="H120"/>
    </row>
    <row r="121" spans="3:8">
      <c r="C121"/>
      <c r="D121"/>
    </row>
    <row r="122" spans="3:8">
      <c r="C122"/>
      <c r="D122"/>
    </row>
    <row r="123" spans="3:8">
      <c r="C123"/>
      <c r="D123"/>
    </row>
    <row r="124" spans="3:8">
      <c r="C124"/>
      <c r="D124"/>
    </row>
    <row r="125" spans="3:8">
      <c r="C125"/>
      <c r="D125"/>
    </row>
    <row r="126" spans="3:8">
      <c r="C126"/>
      <c r="D126"/>
    </row>
    <row r="127" spans="3:8">
      <c r="C127"/>
      <c r="D127"/>
    </row>
    <row r="128" spans="3:8">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row r="171" spans="3:4">
      <c r="C171"/>
      <c r="D171"/>
    </row>
    <row r="172" spans="3:4">
      <c r="C172"/>
      <c r="D172"/>
    </row>
    <row r="173" spans="3:4">
      <c r="C173"/>
      <c r="D173"/>
    </row>
    <row r="174" spans="3:4">
      <c r="C174"/>
      <c r="D174"/>
    </row>
    <row r="175" spans="3:4">
      <c r="C175"/>
      <c r="D175"/>
    </row>
    <row r="176" spans="3:4">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row r="188" spans="3:4">
      <c r="C188"/>
      <c r="D188"/>
    </row>
    <row r="189" spans="3:4">
      <c r="C189"/>
      <c r="D189"/>
    </row>
    <row r="190" spans="3:4">
      <c r="C190"/>
      <c r="D190"/>
    </row>
    <row r="191" spans="3:4">
      <c r="C191"/>
      <c r="D191"/>
    </row>
    <row r="192" spans="3:4">
      <c r="C192"/>
      <c r="D192"/>
    </row>
    <row r="193" spans="3:4">
      <c r="C193"/>
      <c r="D193"/>
    </row>
    <row r="194" spans="3:4">
      <c r="C194"/>
      <c r="D194"/>
    </row>
    <row r="195" spans="3:4">
      <c r="C195"/>
      <c r="D195"/>
    </row>
    <row r="196" spans="3:4">
      <c r="C196"/>
      <c r="D196"/>
    </row>
    <row r="197" spans="3:4">
      <c r="C197"/>
      <c r="D197"/>
    </row>
    <row r="198" spans="3:4">
      <c r="C198"/>
      <c r="D198"/>
    </row>
    <row r="199" spans="3:4">
      <c r="C199"/>
      <c r="D199"/>
    </row>
    <row r="200" spans="3:4">
      <c r="C200"/>
      <c r="D200"/>
    </row>
    <row r="201" spans="3:4">
      <c r="C201"/>
      <c r="D201"/>
    </row>
    <row r="202" spans="3:4">
      <c r="C202"/>
      <c r="D202"/>
    </row>
    <row r="203" spans="3:4">
      <c r="C203"/>
      <c r="D203"/>
    </row>
    <row r="204" spans="3:4">
      <c r="C204"/>
      <c r="D204"/>
    </row>
    <row r="205" spans="3:4">
      <c r="C205"/>
      <c r="D205"/>
    </row>
    <row r="206" spans="3:4">
      <c r="C206"/>
      <c r="D206"/>
    </row>
    <row r="207" spans="3:4">
      <c r="C207"/>
      <c r="D207"/>
    </row>
    <row r="208" spans="3:4">
      <c r="C208"/>
      <c r="D208"/>
    </row>
    <row r="209" spans="3:4">
      <c r="C209"/>
      <c r="D209"/>
    </row>
    <row r="210" spans="3:4">
      <c r="C210"/>
      <c r="D210"/>
    </row>
    <row r="211" spans="3:4">
      <c r="C211"/>
      <c r="D211"/>
    </row>
    <row r="212" spans="3:4">
      <c r="C212"/>
      <c r="D212"/>
    </row>
    <row r="213" spans="3:4">
      <c r="C213"/>
      <c r="D213"/>
    </row>
    <row r="214" spans="3:4">
      <c r="C214"/>
      <c r="D214"/>
    </row>
    <row r="215" spans="3:4">
      <c r="C215"/>
      <c r="D215"/>
    </row>
    <row r="216" spans="3:4">
      <c r="C216"/>
      <c r="D216"/>
    </row>
    <row r="217" spans="3:4">
      <c r="C217"/>
      <c r="D217"/>
    </row>
    <row r="218" spans="3:4">
      <c r="C218"/>
      <c r="D218"/>
    </row>
    <row r="219" spans="3:4">
      <c r="C219"/>
      <c r="D219"/>
    </row>
    <row r="220" spans="3:4">
      <c r="C220"/>
      <c r="D220"/>
    </row>
    <row r="221" spans="3:4">
      <c r="C221"/>
      <c r="D221"/>
    </row>
    <row r="222" spans="3:4">
      <c r="C222"/>
      <c r="D222"/>
    </row>
    <row r="223" spans="3:4">
      <c r="C223"/>
      <c r="D223"/>
    </row>
    <row r="224" spans="3:4">
      <c r="C224"/>
      <c r="D224"/>
    </row>
    <row r="225" spans="3:4">
      <c r="C225"/>
      <c r="D225"/>
    </row>
    <row r="226" spans="3:4">
      <c r="C226"/>
      <c r="D226"/>
    </row>
    <row r="227" spans="3:4">
      <c r="C227"/>
      <c r="D227"/>
    </row>
    <row r="228" spans="3:4">
      <c r="C228"/>
      <c r="D228"/>
    </row>
    <row r="229" spans="3:4">
      <c r="C229"/>
      <c r="D229"/>
    </row>
    <row r="230" spans="3:4">
      <c r="C230"/>
      <c r="D230"/>
    </row>
    <row r="231" spans="3:4">
      <c r="C231"/>
      <c r="D231"/>
    </row>
    <row r="232" spans="3:4">
      <c r="C232"/>
      <c r="D232"/>
    </row>
    <row r="233" spans="3:4">
      <c r="C233"/>
      <c r="D233"/>
    </row>
    <row r="234" spans="3:4">
      <c r="C234"/>
      <c r="D234"/>
    </row>
    <row r="235" spans="3:4">
      <c r="C235"/>
      <c r="D235"/>
    </row>
    <row r="236" spans="3:4">
      <c r="C236"/>
      <c r="D236"/>
    </row>
    <row r="237" spans="3:4">
      <c r="C237"/>
      <c r="D237"/>
    </row>
    <row r="238" spans="3:4">
      <c r="C238"/>
      <c r="D238"/>
    </row>
    <row r="239" spans="3:4">
      <c r="C239"/>
      <c r="D239"/>
    </row>
    <row r="240" spans="3:4">
      <c r="C240"/>
      <c r="D240"/>
    </row>
    <row r="241" spans="3:4">
      <c r="C241"/>
      <c r="D241"/>
    </row>
    <row r="242" spans="3:4">
      <c r="C242"/>
      <c r="D242"/>
    </row>
    <row r="243" spans="3:4">
      <c r="C243"/>
      <c r="D243"/>
    </row>
    <row r="244" spans="3:4">
      <c r="C244"/>
      <c r="D244"/>
    </row>
    <row r="245" spans="3:4">
      <c r="C245"/>
      <c r="D245"/>
    </row>
    <row r="246" spans="3:4">
      <c r="C246"/>
      <c r="D246"/>
    </row>
    <row r="247" spans="3:4">
      <c r="C247"/>
      <c r="D247"/>
    </row>
    <row r="248" spans="3:4">
      <c r="C248"/>
      <c r="D248"/>
    </row>
    <row r="249" spans="3:4">
      <c r="C249"/>
      <c r="D249"/>
    </row>
    <row r="250" spans="3:4">
      <c r="C250"/>
      <c r="D250"/>
    </row>
    <row r="251" spans="3:4">
      <c r="C251"/>
      <c r="D251"/>
    </row>
    <row r="252" spans="3:4">
      <c r="C252"/>
      <c r="D252"/>
    </row>
    <row r="253" spans="3:4">
      <c r="C253"/>
      <c r="D253"/>
    </row>
    <row r="254" spans="3:4">
      <c r="C254"/>
      <c r="D254"/>
    </row>
    <row r="255" spans="3:4">
      <c r="C255"/>
      <c r="D255"/>
    </row>
    <row r="256" spans="3:4">
      <c r="C256"/>
      <c r="D256"/>
    </row>
    <row r="257" spans="3:4">
      <c r="C257"/>
      <c r="D257"/>
    </row>
    <row r="258" spans="3:4">
      <c r="C258"/>
      <c r="D258"/>
    </row>
    <row r="259" spans="3:4">
      <c r="C259"/>
      <c r="D259"/>
    </row>
    <row r="260" spans="3:4">
      <c r="C260"/>
      <c r="D260"/>
    </row>
    <row r="261" spans="3:4">
      <c r="C261"/>
      <c r="D261"/>
    </row>
    <row r="262" spans="3:4">
      <c r="C262"/>
      <c r="D262"/>
    </row>
    <row r="263" spans="3:4">
      <c r="C263"/>
      <c r="D263"/>
    </row>
    <row r="264" spans="3:4">
      <c r="C264"/>
      <c r="D264"/>
    </row>
    <row r="265" spans="3:4">
      <c r="C265"/>
      <c r="D265"/>
    </row>
    <row r="266" spans="3:4">
      <c r="C266"/>
      <c r="D266"/>
    </row>
    <row r="267" spans="3:4">
      <c r="C267"/>
      <c r="D267"/>
    </row>
    <row r="268" spans="3:4">
      <c r="C268"/>
      <c r="D268"/>
    </row>
    <row r="269" spans="3:4">
      <c r="C269"/>
      <c r="D269"/>
    </row>
    <row r="270" spans="3:4">
      <c r="C270"/>
      <c r="D270"/>
    </row>
    <row r="271" spans="3:4">
      <c r="C271"/>
      <c r="D271"/>
    </row>
    <row r="272" spans="3:4">
      <c r="C272"/>
      <c r="D272"/>
    </row>
    <row r="273" spans="3:4">
      <c r="C273"/>
      <c r="D273"/>
    </row>
    <row r="274" spans="3:4">
      <c r="C274"/>
      <c r="D274"/>
    </row>
    <row r="275" spans="3:4">
      <c r="C275"/>
      <c r="D275"/>
    </row>
    <row r="276" spans="3:4">
      <c r="C276"/>
      <c r="D276"/>
    </row>
    <row r="277" spans="3:4">
      <c r="C277"/>
      <c r="D277"/>
    </row>
    <row r="278" spans="3:4">
      <c r="C278"/>
      <c r="D278"/>
    </row>
    <row r="279" spans="3:4">
      <c r="C279"/>
      <c r="D279"/>
    </row>
    <row r="280" spans="3:4">
      <c r="C280"/>
      <c r="D280"/>
    </row>
    <row r="281" spans="3:4">
      <c r="C281"/>
      <c r="D281"/>
    </row>
    <row r="282" spans="3:4">
      <c r="C282"/>
      <c r="D282"/>
    </row>
    <row r="283" spans="3:4">
      <c r="C283"/>
      <c r="D283"/>
    </row>
    <row r="284" spans="3:4">
      <c r="C284"/>
      <c r="D284"/>
    </row>
    <row r="285" spans="3:4">
      <c r="C285"/>
      <c r="D285"/>
    </row>
    <row r="286" spans="3:4">
      <c r="C286"/>
      <c r="D286"/>
    </row>
    <row r="287" spans="3:4">
      <c r="C287"/>
      <c r="D287"/>
    </row>
    <row r="288" spans="3:4">
      <c r="C288"/>
      <c r="D288"/>
    </row>
    <row r="289" spans="3:4">
      <c r="C289"/>
      <c r="D289"/>
    </row>
    <row r="290" spans="3:4">
      <c r="C290"/>
      <c r="D290"/>
    </row>
    <row r="291" spans="3:4">
      <c r="C291"/>
      <c r="D291"/>
    </row>
    <row r="292" spans="3:4">
      <c r="C292"/>
      <c r="D292"/>
    </row>
    <row r="293" spans="3:4">
      <c r="C293"/>
      <c r="D293"/>
    </row>
    <row r="294" spans="3:4">
      <c r="C294"/>
      <c r="D294"/>
    </row>
    <row r="295" spans="3:4">
      <c r="C295"/>
      <c r="D295"/>
    </row>
    <row r="296" spans="3:4">
      <c r="C296"/>
      <c r="D296"/>
    </row>
    <row r="297" spans="3:4">
      <c r="C297"/>
      <c r="D297"/>
    </row>
    <row r="298" spans="3:4">
      <c r="C298"/>
      <c r="D298"/>
    </row>
    <row r="299" spans="3:4">
      <c r="C299"/>
      <c r="D299"/>
    </row>
    <row r="300" spans="3:4">
      <c r="C300"/>
      <c r="D300"/>
    </row>
    <row r="301" spans="3:4">
      <c r="C301"/>
      <c r="D301"/>
    </row>
    <row r="302" spans="3:4">
      <c r="C302"/>
      <c r="D302"/>
    </row>
    <row r="303" spans="3:4">
      <c r="C303"/>
      <c r="D303"/>
    </row>
    <row r="304" spans="3:4">
      <c r="C304"/>
      <c r="D304"/>
    </row>
    <row r="305" spans="3:4">
      <c r="C305"/>
      <c r="D305"/>
    </row>
    <row r="306" spans="3:4">
      <c r="C306"/>
      <c r="D306"/>
    </row>
    <row r="307" spans="3:4">
      <c r="C307"/>
      <c r="D307"/>
    </row>
    <row r="308" spans="3:4">
      <c r="C308"/>
      <c r="D308"/>
    </row>
    <row r="309" spans="3:4">
      <c r="C309"/>
      <c r="D309"/>
    </row>
    <row r="310" spans="3:4">
      <c r="C310"/>
      <c r="D310"/>
    </row>
    <row r="311" spans="3:4">
      <c r="C311"/>
      <c r="D311"/>
    </row>
    <row r="312" spans="3:4">
      <c r="C312"/>
      <c r="D312"/>
    </row>
    <row r="313" spans="3:4">
      <c r="C313"/>
      <c r="D313"/>
    </row>
    <row r="314" spans="3:4">
      <c r="C314"/>
      <c r="D314"/>
    </row>
    <row r="315" spans="3:4">
      <c r="C315"/>
      <c r="D315"/>
    </row>
    <row r="316" spans="3:4">
      <c r="C316"/>
      <c r="D316"/>
    </row>
    <row r="317" spans="3:4">
      <c r="C317"/>
      <c r="D317"/>
    </row>
    <row r="318" spans="3:4">
      <c r="C318"/>
      <c r="D318"/>
    </row>
    <row r="319" spans="3:4">
      <c r="C319"/>
      <c r="D319"/>
    </row>
    <row r="320" spans="3:4">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ht="15.75" thickBot="1">
      <c r="C646"/>
      <c r="D646"/>
    </row>
    <row r="647" spans="3:4" ht="15.75" thickBot="1">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ht="15.75" thickBot="1">
      <c r="C721"/>
      <c r="D721"/>
    </row>
    <row r="722" spans="3:4" ht="15.75" thickBot="1">
      <c r="C722"/>
      <c r="D722"/>
    </row>
  </sheetData>
  <sheetProtection algorithmName="SHA-512" hashValue="bqGZFhPOY5pYcM+13YW4FncMgOYtti4hBjCtYvwxQsokWEQcLN6I+E0+TmRqU+u1aD+LZQFmqR2TnIoLCVK1kQ==" saltValue="dkAAFls/6xPhzvQ4c97VxA==" spinCount="100000" sheet="1" formatCells="0" formatColumns="0" formatRows="0" autoFilter="0"/>
  <dataConsolidate function="count"/>
  <mergeCells count="11">
    <mergeCell ref="C99:D99"/>
    <mergeCell ref="F67:J67"/>
    <mergeCell ref="C2:K2"/>
    <mergeCell ref="C42:D42"/>
    <mergeCell ref="C33:D33"/>
    <mergeCell ref="F33:H33"/>
    <mergeCell ref="C4:D4"/>
    <mergeCell ref="F4:G4"/>
    <mergeCell ref="F18:G18"/>
    <mergeCell ref="C18:D18"/>
    <mergeCell ref="C20:D20"/>
  </mergeCells>
  <pageMargins left="0.7" right="0.7" top="0.75" bottom="0.75" header="0.3" footer="0.3"/>
  <pageSetup orientation="portrait" r:id="rId10"/>
  <headerFooter>
    <oddFooter>&amp;R_x000D_&amp;1#&amp;"Calibri"&amp;10&amp;K000000 Información Pública</oddFooter>
  </headerFooter>
  <drawing r:id="rId1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875"/>
  <sheetViews>
    <sheetView topLeftCell="H1" zoomScale="55" zoomScaleNormal="55" workbookViewId="0">
      <selection activeCell="A10" sqref="A10:Q10"/>
    </sheetView>
  </sheetViews>
  <sheetFormatPr baseColWidth="10" defaultColWidth="11.42578125" defaultRowHeight="15"/>
  <cols>
    <col min="1" max="1" width="24.5703125" style="170" customWidth="1"/>
    <col min="2" max="2" width="20.85546875" style="16" customWidth="1"/>
    <col min="3" max="3" width="26.28515625" style="16" customWidth="1"/>
    <col min="4" max="4" width="33.85546875" style="16" customWidth="1"/>
    <col min="5" max="5" width="53" style="15" customWidth="1"/>
    <col min="6" max="6" width="25.5703125" style="15" customWidth="1"/>
    <col min="7" max="7" width="37.28515625" style="15" customWidth="1"/>
    <col min="8" max="8" width="38.85546875" style="18" customWidth="1"/>
    <col min="9" max="9" width="40.140625" style="18" customWidth="1"/>
    <col min="10" max="10" width="25.140625" style="16" customWidth="1"/>
    <col min="11" max="11" width="23.28515625" style="167" customWidth="1"/>
    <col min="12" max="12" width="20.140625" style="167" customWidth="1"/>
    <col min="13" max="13" width="25.85546875" style="168" customWidth="1"/>
    <col min="14" max="14" width="15.140625" style="16" customWidth="1"/>
    <col min="15" max="15" width="52.28515625" style="189" customWidth="1"/>
    <col min="16" max="16" width="34" style="16" customWidth="1"/>
    <col min="17" max="17" width="31" style="16" customWidth="1"/>
    <col min="18" max="16384" width="11.42578125" style="17"/>
  </cols>
  <sheetData>
    <row r="1" spans="1:17" ht="22.5" customHeight="1">
      <c r="A1" s="647"/>
      <c r="B1" s="648"/>
      <c r="C1" s="651" t="s">
        <v>5467</v>
      </c>
      <c r="D1" s="651"/>
      <c r="E1" s="651"/>
      <c r="F1" s="651"/>
      <c r="G1" s="651"/>
      <c r="H1" s="651"/>
      <c r="I1" s="651"/>
      <c r="J1" s="651"/>
      <c r="K1" s="651"/>
      <c r="L1" s="651"/>
      <c r="M1" s="651"/>
      <c r="N1" s="651"/>
      <c r="O1" s="651"/>
      <c r="P1" s="651"/>
      <c r="Q1" s="652"/>
    </row>
    <row r="2" spans="1:17" ht="22.5" customHeight="1">
      <c r="A2" s="649"/>
      <c r="B2" s="650"/>
      <c r="C2" s="653"/>
      <c r="D2" s="653"/>
      <c r="E2" s="653"/>
      <c r="F2" s="653"/>
      <c r="G2" s="653"/>
      <c r="H2" s="653"/>
      <c r="I2" s="653"/>
      <c r="J2" s="653"/>
      <c r="K2" s="653"/>
      <c r="L2" s="653"/>
      <c r="M2" s="653"/>
      <c r="N2" s="653"/>
      <c r="O2" s="653"/>
      <c r="P2" s="653"/>
      <c r="Q2" s="654"/>
    </row>
    <row r="3" spans="1:17" ht="48.75" customHeight="1">
      <c r="A3" s="649"/>
      <c r="B3" s="650"/>
      <c r="C3" s="650"/>
      <c r="D3" s="650"/>
      <c r="E3" s="650"/>
      <c r="F3" s="650"/>
      <c r="G3" s="650"/>
      <c r="H3" s="650"/>
      <c r="I3" s="650"/>
      <c r="J3" s="650"/>
      <c r="K3" s="650"/>
      <c r="L3" s="650"/>
      <c r="M3" s="650"/>
      <c r="N3" s="650"/>
      <c r="O3" s="650"/>
      <c r="P3" s="650"/>
      <c r="Q3" s="655"/>
    </row>
    <row r="4" spans="1:17" ht="15.75">
      <c r="A4" s="656" t="s">
        <v>1</v>
      </c>
      <c r="B4" s="657"/>
      <c r="C4" s="657"/>
      <c r="D4" s="657"/>
      <c r="E4" s="657"/>
      <c r="F4" s="657"/>
      <c r="G4" s="657"/>
      <c r="H4" s="657"/>
      <c r="I4" s="657"/>
      <c r="J4" s="19"/>
      <c r="K4" s="658"/>
      <c r="L4" s="658"/>
      <c r="M4" s="658"/>
      <c r="N4" s="658"/>
      <c r="O4" s="658"/>
      <c r="P4" s="42"/>
      <c r="Q4" s="39"/>
    </row>
    <row r="5" spans="1:17" ht="15.75">
      <c r="A5" s="171" t="s">
        <v>3</v>
      </c>
      <c r="B5" s="19"/>
      <c r="C5" s="19"/>
      <c r="D5" s="19"/>
      <c r="E5" s="31"/>
      <c r="F5" s="31"/>
      <c r="G5" s="31"/>
      <c r="H5" s="25"/>
      <c r="I5" s="25"/>
      <c r="J5" s="19"/>
      <c r="K5" s="659" t="s">
        <v>4</v>
      </c>
      <c r="L5" s="659"/>
      <c r="M5" s="659"/>
      <c r="N5" s="659"/>
      <c r="O5" s="659"/>
      <c r="P5" s="203">
        <v>46022</v>
      </c>
      <c r="Q5" s="39"/>
    </row>
    <row r="6" spans="1:17" ht="15.75">
      <c r="A6" s="656" t="s">
        <v>5927</v>
      </c>
      <c r="B6" s="657"/>
      <c r="C6" s="657"/>
      <c r="D6" s="657"/>
      <c r="E6" s="31"/>
      <c r="F6" s="31"/>
      <c r="G6" s="31"/>
      <c r="H6" s="25"/>
      <c r="I6" s="25"/>
      <c r="J6" s="19"/>
      <c r="K6" s="659"/>
      <c r="L6" s="659"/>
      <c r="M6" s="659"/>
      <c r="N6" s="659"/>
      <c r="O6" s="659"/>
      <c r="P6" s="42"/>
      <c r="Q6" s="39"/>
    </row>
    <row r="7" spans="1:17" ht="15.75">
      <c r="A7" s="656" t="s">
        <v>5928</v>
      </c>
      <c r="B7" s="657"/>
      <c r="C7" s="657"/>
      <c r="D7" s="657"/>
      <c r="E7" s="31"/>
      <c r="F7" s="31"/>
      <c r="G7" s="31"/>
      <c r="H7" s="25"/>
      <c r="I7" s="25"/>
      <c r="J7" s="19"/>
      <c r="K7" s="659"/>
      <c r="L7" s="659"/>
      <c r="M7" s="659"/>
      <c r="N7" s="659"/>
      <c r="O7" s="659"/>
      <c r="P7" s="42"/>
      <c r="Q7" s="39"/>
    </row>
    <row r="8" spans="1:17" ht="15.75">
      <c r="A8" s="656" t="s">
        <v>7</v>
      </c>
      <c r="B8" s="657"/>
      <c r="C8" s="657"/>
      <c r="D8" s="657"/>
      <c r="E8" s="31"/>
      <c r="F8" s="31"/>
      <c r="G8" s="31"/>
      <c r="H8" s="25"/>
      <c r="I8" s="25"/>
      <c r="J8" s="19"/>
      <c r="K8" s="659" t="s">
        <v>5929</v>
      </c>
      <c r="L8" s="659"/>
      <c r="M8" s="659"/>
      <c r="N8" s="659"/>
      <c r="O8" s="659"/>
      <c r="P8" s="203">
        <v>46111</v>
      </c>
      <c r="Q8" s="39"/>
    </row>
    <row r="9" spans="1:17" ht="15.75">
      <c r="A9" s="172"/>
      <c r="B9" s="21"/>
      <c r="C9" s="21"/>
      <c r="D9" s="21"/>
      <c r="E9" s="22"/>
      <c r="F9" s="22"/>
      <c r="G9" s="22"/>
      <c r="H9" s="26"/>
      <c r="I9" s="26"/>
      <c r="J9" s="21"/>
      <c r="K9" s="164"/>
      <c r="L9" s="165"/>
      <c r="M9" s="166"/>
      <c r="N9" s="23"/>
      <c r="O9" s="188"/>
      <c r="P9" s="23"/>
      <c r="Q9" s="41"/>
    </row>
    <row r="10" spans="1:17" ht="78.75">
      <c r="A10" s="169" t="s">
        <v>9</v>
      </c>
      <c r="B10" s="142" t="s">
        <v>10</v>
      </c>
      <c r="C10" s="142" t="s">
        <v>11</v>
      </c>
      <c r="D10" s="142" t="s">
        <v>5471</v>
      </c>
      <c r="E10" s="143" t="s">
        <v>13</v>
      </c>
      <c r="F10" s="142" t="s">
        <v>5473</v>
      </c>
      <c r="G10" s="142" t="s">
        <v>15</v>
      </c>
      <c r="H10" s="142" t="s">
        <v>16</v>
      </c>
      <c r="I10" s="144" t="s">
        <v>17</v>
      </c>
      <c r="J10" s="144" t="s">
        <v>18</v>
      </c>
      <c r="K10" s="145" t="s">
        <v>19</v>
      </c>
      <c r="L10" s="145" t="s">
        <v>20</v>
      </c>
      <c r="M10" s="47" t="s">
        <v>21</v>
      </c>
      <c r="N10" s="47" t="s">
        <v>22</v>
      </c>
      <c r="O10" s="144" t="s">
        <v>23</v>
      </c>
      <c r="P10" s="146" t="s">
        <v>24</v>
      </c>
      <c r="Q10" s="144" t="s">
        <v>25</v>
      </c>
    </row>
    <row r="11" spans="1:17" ht="120.75" customHeight="1">
      <c r="A11" s="192" t="s">
        <v>3294</v>
      </c>
      <c r="B11" s="173" t="s">
        <v>3295</v>
      </c>
      <c r="C11" s="492" t="s">
        <v>3296</v>
      </c>
      <c r="D11" s="492" t="s">
        <v>3297</v>
      </c>
      <c r="E11" s="493" t="s">
        <v>3298</v>
      </c>
      <c r="F11" s="493" t="s">
        <v>3299</v>
      </c>
      <c r="G11" s="486" t="s">
        <v>3300</v>
      </c>
      <c r="H11" s="382" t="s">
        <v>3301</v>
      </c>
      <c r="I11" s="382" t="s">
        <v>3302</v>
      </c>
      <c r="J11" s="175">
        <v>1</v>
      </c>
      <c r="K11" s="176">
        <v>44440</v>
      </c>
      <c r="L11" s="176">
        <v>44530</v>
      </c>
      <c r="M11" s="177">
        <f t="shared" ref="M11:M74" si="0">(L11-K11)/7</f>
        <v>12.857142857142858</v>
      </c>
      <c r="N11" s="178">
        <v>1</v>
      </c>
      <c r="O11" s="382" t="s">
        <v>3303</v>
      </c>
      <c r="P11" s="178">
        <f t="shared" ref="P11:P74" si="1">IF(B11="ITRC",N11,N11/J11)</f>
        <v>1</v>
      </c>
      <c r="Q11" s="179" t="str" cm="1">
        <f t="array" aca="1" ref="Q11" ca="1">IF(ISNUMBER(P11),IF(P11=100%,"CUMPLIDA",IF(AND(ISNUMBER(L11),ISNUMBER(INDIRECT("FECHA_"&amp;$B11,1))), IF(L11&lt;=INDIRECT("FECHA_"&amp;$B11,1),"INCUMPLIDA","PROCESO"), "VERIFICAR FECHA")),"SIN VALOR AVANCE")</f>
        <v>CUMPLIDA</v>
      </c>
    </row>
    <row r="12" spans="1:17" ht="105.75">
      <c r="A12" s="192" t="s">
        <v>3294</v>
      </c>
      <c r="B12" s="173" t="s">
        <v>3295</v>
      </c>
      <c r="C12" s="492"/>
      <c r="D12" s="492"/>
      <c r="E12" s="493"/>
      <c r="F12" s="493"/>
      <c r="G12" s="486"/>
      <c r="H12" s="382" t="s">
        <v>3304</v>
      </c>
      <c r="I12" s="382" t="s">
        <v>3305</v>
      </c>
      <c r="J12" s="175">
        <v>1</v>
      </c>
      <c r="K12" s="176">
        <v>44531</v>
      </c>
      <c r="L12" s="176">
        <v>44561</v>
      </c>
      <c r="M12" s="177">
        <f t="shared" si="0"/>
        <v>4.2857142857142856</v>
      </c>
      <c r="N12" s="178">
        <v>1</v>
      </c>
      <c r="O12" s="382" t="s">
        <v>3306</v>
      </c>
      <c r="P12" s="178">
        <f t="shared" si="1"/>
        <v>1</v>
      </c>
      <c r="Q12" s="179" t="str" cm="1">
        <f t="array" aca="1" ref="Q12" ca="1">IF(ISNUMBER(P12),IF(P12=100%,"CUMPLIDA",IF(AND(ISNUMBER(L12),ISNUMBER(INDIRECT("FECHA_"&amp;$B12,1))), IF(L12&lt;=INDIRECT("FECHA_"&amp;$B12,1),"INCUMPLIDA","PROCESO"), "VERIFICAR FECHA")),"SIN VALOR AVANCE")</f>
        <v>CUMPLIDA</v>
      </c>
    </row>
    <row r="13" spans="1:17" ht="90.75" customHeight="1">
      <c r="A13" s="192" t="s">
        <v>3294</v>
      </c>
      <c r="B13" s="173" t="s">
        <v>3295</v>
      </c>
      <c r="C13" s="492"/>
      <c r="D13" s="492"/>
      <c r="E13" s="493"/>
      <c r="F13" s="493"/>
      <c r="G13" s="486" t="s">
        <v>3307</v>
      </c>
      <c r="H13" s="382" t="s">
        <v>3308</v>
      </c>
      <c r="I13" s="382" t="s">
        <v>3309</v>
      </c>
      <c r="J13" s="175">
        <v>1</v>
      </c>
      <c r="K13" s="176">
        <v>44531</v>
      </c>
      <c r="L13" s="176">
        <v>44712</v>
      </c>
      <c r="M13" s="177">
        <f t="shared" si="0"/>
        <v>25.857142857142858</v>
      </c>
      <c r="N13" s="178">
        <v>1</v>
      </c>
      <c r="O13" s="382" t="s">
        <v>3306</v>
      </c>
      <c r="P13" s="178">
        <f t="shared" si="1"/>
        <v>1</v>
      </c>
      <c r="Q13" s="179" t="str" cm="1">
        <f t="array" aca="1" ref="Q13" ca="1">IF(ISNUMBER(P13),IF(P13=100%,"CUMPLIDA",IF(AND(ISNUMBER(L13),ISNUMBER(INDIRECT("FECHA_"&amp;$B13,1))), IF(L13&lt;=INDIRECT("FECHA_"&amp;$B13,1),"INCUMPLIDA","PROCESO"), "VERIFICAR FECHA")),"SIN VALOR AVANCE")</f>
        <v>CUMPLIDA</v>
      </c>
    </row>
    <row r="14" spans="1:17" ht="90.75" customHeight="1">
      <c r="A14" s="192" t="s">
        <v>3294</v>
      </c>
      <c r="B14" s="173" t="s">
        <v>3295</v>
      </c>
      <c r="C14" s="492"/>
      <c r="D14" s="492"/>
      <c r="E14" s="493" t="s">
        <v>3310</v>
      </c>
      <c r="F14" s="493"/>
      <c r="G14" s="486"/>
      <c r="H14" s="382" t="s">
        <v>3311</v>
      </c>
      <c r="I14" s="382" t="s">
        <v>3312</v>
      </c>
      <c r="J14" s="175">
        <v>1</v>
      </c>
      <c r="K14" s="176">
        <v>44713</v>
      </c>
      <c r="L14" s="176">
        <v>45289</v>
      </c>
      <c r="M14" s="177">
        <f t="shared" si="0"/>
        <v>82.285714285714292</v>
      </c>
      <c r="N14" s="178">
        <v>1</v>
      </c>
      <c r="O14" s="382" t="s">
        <v>3306</v>
      </c>
      <c r="P14" s="178">
        <f t="shared" si="1"/>
        <v>1</v>
      </c>
      <c r="Q14" s="179" t="str" cm="1">
        <f t="array" aca="1" ref="Q14" ca="1">IF(ISNUMBER(P14),IF(P14=100%,"CUMPLIDA",IF(AND(ISNUMBER(L14),ISNUMBER(INDIRECT("FECHA_"&amp;$B14,1))), IF(L14&lt;=INDIRECT("FECHA_"&amp;$B14,1),"INCUMPLIDA","PROCESO"), "VERIFICAR FECHA")),"SIN VALOR AVANCE")</f>
        <v>CUMPLIDA</v>
      </c>
    </row>
    <row r="15" spans="1:17" ht="120">
      <c r="A15" s="192" t="s">
        <v>3294</v>
      </c>
      <c r="B15" s="173" t="s">
        <v>3295</v>
      </c>
      <c r="C15" s="492"/>
      <c r="D15" s="492"/>
      <c r="E15" s="493"/>
      <c r="F15" s="493"/>
      <c r="G15" s="174" t="s">
        <v>3313</v>
      </c>
      <c r="H15" s="382" t="s">
        <v>3314</v>
      </c>
      <c r="I15" s="382" t="s">
        <v>776</v>
      </c>
      <c r="J15" s="175">
        <v>6</v>
      </c>
      <c r="K15" s="176">
        <v>44805</v>
      </c>
      <c r="L15" s="176">
        <v>45289</v>
      </c>
      <c r="M15" s="177">
        <f t="shared" si="0"/>
        <v>69.142857142857139</v>
      </c>
      <c r="N15" s="178">
        <v>1</v>
      </c>
      <c r="O15" s="382" t="s">
        <v>3306</v>
      </c>
      <c r="P15" s="178">
        <f t="shared" si="1"/>
        <v>1</v>
      </c>
      <c r="Q15" s="179" t="str" cm="1">
        <f t="array" aca="1" ref="Q15" ca="1">IF(ISNUMBER(P15),IF(P15=100%,"CUMPLIDA",IF(AND(ISNUMBER(L15),ISNUMBER(INDIRECT("FECHA_"&amp;$B15,1))), IF(L15&lt;=INDIRECT("FECHA_"&amp;$B15,1),"INCUMPLIDA","PROCESO"), "VERIFICAR FECHA")),"SIN VALOR AVANCE")</f>
        <v>CUMPLIDA</v>
      </c>
    </row>
    <row r="16" spans="1:17" ht="105.75" customHeight="1">
      <c r="A16" s="192" t="s">
        <v>3294</v>
      </c>
      <c r="B16" s="173" t="s">
        <v>3295</v>
      </c>
      <c r="C16" s="492"/>
      <c r="D16" s="492"/>
      <c r="E16" s="493"/>
      <c r="F16" s="493"/>
      <c r="G16" s="486" t="s">
        <v>3315</v>
      </c>
      <c r="H16" s="382" t="s">
        <v>3301</v>
      </c>
      <c r="I16" s="382" t="s">
        <v>3302</v>
      </c>
      <c r="J16" s="175">
        <v>1</v>
      </c>
      <c r="K16" s="176">
        <v>44440</v>
      </c>
      <c r="L16" s="176">
        <v>44530</v>
      </c>
      <c r="M16" s="177">
        <f t="shared" si="0"/>
        <v>12.857142857142858</v>
      </c>
      <c r="N16" s="178">
        <v>1</v>
      </c>
      <c r="O16" s="382" t="s">
        <v>3316</v>
      </c>
      <c r="P16" s="178">
        <f t="shared" si="1"/>
        <v>1</v>
      </c>
      <c r="Q16" s="179" t="str" cm="1">
        <f t="array" aca="1" ref="Q16" ca="1">IF(ISNUMBER(P16),IF(P16=100%,"CUMPLIDA",IF(AND(ISNUMBER(L16),ISNUMBER(INDIRECT("FECHA_"&amp;$B16,1))), IF(L16&lt;=INDIRECT("FECHA_"&amp;$B16,1),"INCUMPLIDA","PROCESO"), "VERIFICAR FECHA")),"SIN VALOR AVANCE")</f>
        <v>CUMPLIDA</v>
      </c>
    </row>
    <row r="17" spans="1:17" ht="90.75" customHeight="1">
      <c r="A17" s="192" t="s">
        <v>3294</v>
      </c>
      <c r="B17" s="173" t="s">
        <v>3295</v>
      </c>
      <c r="C17" s="492"/>
      <c r="D17" s="492"/>
      <c r="E17" s="493" t="s">
        <v>3317</v>
      </c>
      <c r="F17" s="493"/>
      <c r="G17" s="486"/>
      <c r="H17" s="382" t="s">
        <v>3304</v>
      </c>
      <c r="I17" s="382" t="s">
        <v>3305</v>
      </c>
      <c r="J17" s="175">
        <v>1</v>
      </c>
      <c r="K17" s="176">
        <v>44531</v>
      </c>
      <c r="L17" s="176">
        <v>44561</v>
      </c>
      <c r="M17" s="177">
        <f t="shared" si="0"/>
        <v>4.2857142857142856</v>
      </c>
      <c r="N17" s="178">
        <v>1</v>
      </c>
      <c r="O17" s="382" t="s">
        <v>3306</v>
      </c>
      <c r="P17" s="178">
        <f t="shared" si="1"/>
        <v>1</v>
      </c>
      <c r="Q17" s="179" t="str" cm="1">
        <f t="array" aca="1" ref="Q17" ca="1">IF(ISNUMBER(P17),IF(P17=100%,"CUMPLIDA",IF(AND(ISNUMBER(L17),ISNUMBER(INDIRECT("FECHA_"&amp;$B17,1))), IF(L17&lt;=INDIRECT("FECHA_"&amp;$B17,1),"INCUMPLIDA","PROCESO"), "VERIFICAR FECHA")),"SIN VALOR AVANCE")</f>
        <v>CUMPLIDA</v>
      </c>
    </row>
    <row r="18" spans="1:17" ht="105.75" customHeight="1">
      <c r="A18" s="192" t="s">
        <v>3294</v>
      </c>
      <c r="B18" s="173" t="s">
        <v>3295</v>
      </c>
      <c r="C18" s="492"/>
      <c r="D18" s="492"/>
      <c r="E18" s="493"/>
      <c r="F18" s="493"/>
      <c r="G18" s="486" t="s">
        <v>3318</v>
      </c>
      <c r="H18" s="382" t="s">
        <v>3301</v>
      </c>
      <c r="I18" s="382" t="s">
        <v>3302</v>
      </c>
      <c r="J18" s="175">
        <v>1</v>
      </c>
      <c r="K18" s="176">
        <v>44440</v>
      </c>
      <c r="L18" s="176">
        <v>44530</v>
      </c>
      <c r="M18" s="177">
        <f t="shared" si="0"/>
        <v>12.857142857142858</v>
      </c>
      <c r="N18" s="178">
        <v>1</v>
      </c>
      <c r="O18" s="382" t="s">
        <v>3316</v>
      </c>
      <c r="P18" s="178">
        <f t="shared" si="1"/>
        <v>1</v>
      </c>
      <c r="Q18" s="179" t="str" cm="1">
        <f t="array" aca="1" ref="Q18" ca="1">IF(ISNUMBER(P18),IF(P18=100%,"CUMPLIDA",IF(AND(ISNUMBER(L18),ISNUMBER(INDIRECT("FECHA_"&amp;$B18,1))), IF(L18&lt;=INDIRECT("FECHA_"&amp;$B18,1),"INCUMPLIDA","PROCESO"), "VERIFICAR FECHA")),"SIN VALOR AVANCE")</f>
        <v>CUMPLIDA</v>
      </c>
    </row>
    <row r="19" spans="1:17" ht="105.75">
      <c r="A19" s="192" t="s">
        <v>3294</v>
      </c>
      <c r="B19" s="173" t="s">
        <v>3295</v>
      </c>
      <c r="C19" s="492"/>
      <c r="D19" s="492"/>
      <c r="E19" s="493"/>
      <c r="F19" s="493"/>
      <c r="G19" s="486"/>
      <c r="H19" s="382" t="s">
        <v>3304</v>
      </c>
      <c r="I19" s="382" t="s">
        <v>3305</v>
      </c>
      <c r="J19" s="175">
        <v>1</v>
      </c>
      <c r="K19" s="176">
        <v>44531</v>
      </c>
      <c r="L19" s="176">
        <v>44561</v>
      </c>
      <c r="M19" s="177">
        <f t="shared" si="0"/>
        <v>4.2857142857142856</v>
      </c>
      <c r="N19" s="178">
        <v>1</v>
      </c>
      <c r="O19" s="382" t="s">
        <v>3306</v>
      </c>
      <c r="P19" s="178">
        <f t="shared" si="1"/>
        <v>1</v>
      </c>
      <c r="Q19" s="179" t="str" cm="1">
        <f t="array" aca="1" ref="Q19" ca="1">IF(ISNUMBER(P19),IF(P19=100%,"CUMPLIDA",IF(AND(ISNUMBER(L19),ISNUMBER(INDIRECT("FECHA_"&amp;$B19,1))), IF(L19&lt;=INDIRECT("FECHA_"&amp;$B19,1),"INCUMPLIDA","PROCESO"), "VERIFICAR FECHA")),"SIN VALOR AVANCE")</f>
        <v>CUMPLIDA</v>
      </c>
    </row>
    <row r="20" spans="1:17" ht="150" customHeight="1">
      <c r="A20" s="192" t="s">
        <v>3294</v>
      </c>
      <c r="B20" s="173" t="s">
        <v>3295</v>
      </c>
      <c r="C20" s="492"/>
      <c r="D20" s="492"/>
      <c r="E20" s="493" t="s">
        <v>3319</v>
      </c>
      <c r="F20" s="493"/>
      <c r="G20" s="174" t="s">
        <v>3320</v>
      </c>
      <c r="H20" s="382" t="s">
        <v>3321</v>
      </c>
      <c r="I20" s="382" t="s">
        <v>3322</v>
      </c>
      <c r="J20" s="175">
        <v>1</v>
      </c>
      <c r="K20" s="176">
        <v>44440</v>
      </c>
      <c r="L20" s="176">
        <v>44651</v>
      </c>
      <c r="M20" s="177">
        <f t="shared" si="0"/>
        <v>30.142857142857142</v>
      </c>
      <c r="N20" s="178">
        <v>1</v>
      </c>
      <c r="O20" s="382" t="s">
        <v>3323</v>
      </c>
      <c r="P20" s="178">
        <f t="shared" si="1"/>
        <v>1</v>
      </c>
      <c r="Q20" s="179" t="str" cm="1">
        <f t="array" aca="1" ref="Q20" ca="1">IF(ISNUMBER(P20),IF(P20=100%,"CUMPLIDA",IF(AND(ISNUMBER(L20),ISNUMBER(INDIRECT("FECHA_"&amp;$B20,1))), IF(L20&lt;=INDIRECT("FECHA_"&amp;$B20,1),"INCUMPLIDA","PROCESO"), "VERIFICAR FECHA")),"SIN VALOR AVANCE")</f>
        <v>CUMPLIDA</v>
      </c>
    </row>
    <row r="21" spans="1:17" ht="90.75" customHeight="1">
      <c r="A21" s="192" t="s">
        <v>3294</v>
      </c>
      <c r="B21" s="173" t="s">
        <v>3295</v>
      </c>
      <c r="C21" s="492"/>
      <c r="D21" s="492"/>
      <c r="E21" s="493"/>
      <c r="F21" s="493"/>
      <c r="G21" s="486" t="s">
        <v>3324</v>
      </c>
      <c r="H21" s="382" t="s">
        <v>3325</v>
      </c>
      <c r="I21" s="382" t="s">
        <v>3302</v>
      </c>
      <c r="J21" s="175">
        <v>1</v>
      </c>
      <c r="K21" s="176">
        <v>44440</v>
      </c>
      <c r="L21" s="176">
        <v>44592</v>
      </c>
      <c r="M21" s="177">
        <f t="shared" si="0"/>
        <v>21.714285714285715</v>
      </c>
      <c r="N21" s="178">
        <v>1</v>
      </c>
      <c r="O21" s="382" t="s">
        <v>3306</v>
      </c>
      <c r="P21" s="178">
        <f t="shared" si="1"/>
        <v>1</v>
      </c>
      <c r="Q21" s="179" t="str" cm="1">
        <f t="array" aca="1" ref="Q21" ca="1">IF(ISNUMBER(P21),IF(P21=100%,"CUMPLIDA",IF(AND(ISNUMBER(L21),ISNUMBER(INDIRECT("FECHA_"&amp;$B21,1))), IF(L21&lt;=INDIRECT("FECHA_"&amp;$B21,1),"INCUMPLIDA","PROCESO"), "VERIFICAR FECHA")),"SIN VALOR AVANCE")</f>
        <v>CUMPLIDA</v>
      </c>
    </row>
    <row r="22" spans="1:17" ht="105.75">
      <c r="A22" s="192" t="s">
        <v>3294</v>
      </c>
      <c r="B22" s="173" t="s">
        <v>3295</v>
      </c>
      <c r="C22" s="492"/>
      <c r="D22" s="492"/>
      <c r="E22" s="493"/>
      <c r="F22" s="493"/>
      <c r="G22" s="486"/>
      <c r="H22" s="382" t="s">
        <v>3326</v>
      </c>
      <c r="I22" s="382" t="s">
        <v>3305</v>
      </c>
      <c r="J22" s="175">
        <v>1</v>
      </c>
      <c r="K22" s="176">
        <v>44593</v>
      </c>
      <c r="L22" s="176">
        <v>44621</v>
      </c>
      <c r="M22" s="177">
        <f t="shared" si="0"/>
        <v>4</v>
      </c>
      <c r="N22" s="178">
        <v>1</v>
      </c>
      <c r="O22" s="382" t="s">
        <v>3306</v>
      </c>
      <c r="P22" s="178">
        <f t="shared" si="1"/>
        <v>1</v>
      </c>
      <c r="Q22" s="179" t="str" cm="1">
        <f t="array" aca="1" ref="Q22" ca="1">IF(ISNUMBER(P22),IF(P22=100%,"CUMPLIDA",IF(AND(ISNUMBER(L22),ISNUMBER(INDIRECT("FECHA_"&amp;$B22,1))), IF(L22&lt;=INDIRECT("FECHA_"&amp;$B22,1),"INCUMPLIDA","PROCESO"), "VERIFICAR FECHA")),"SIN VALOR AVANCE")</f>
        <v>CUMPLIDA</v>
      </c>
    </row>
    <row r="23" spans="1:17" ht="75" customHeight="1">
      <c r="A23" s="192" t="s">
        <v>3327</v>
      </c>
      <c r="B23" s="173" t="s">
        <v>3295</v>
      </c>
      <c r="C23" s="485" t="s">
        <v>3328</v>
      </c>
      <c r="D23" s="485" t="s">
        <v>3329</v>
      </c>
      <c r="E23" s="486" t="s">
        <v>3330</v>
      </c>
      <c r="F23" s="486" t="s">
        <v>3331</v>
      </c>
      <c r="G23" s="174" t="s">
        <v>3332</v>
      </c>
      <c r="H23" s="382" t="s">
        <v>3333</v>
      </c>
      <c r="I23" s="382" t="s">
        <v>3334</v>
      </c>
      <c r="J23" s="181">
        <v>1</v>
      </c>
      <c r="K23" s="176">
        <v>44593</v>
      </c>
      <c r="L23" s="176">
        <v>44743</v>
      </c>
      <c r="M23" s="177">
        <f t="shared" si="0"/>
        <v>21.428571428571427</v>
      </c>
      <c r="N23" s="178">
        <v>1</v>
      </c>
      <c r="O23" s="382" t="s">
        <v>3335</v>
      </c>
      <c r="P23" s="178">
        <f t="shared" si="1"/>
        <v>1</v>
      </c>
      <c r="Q23" s="179" t="str" cm="1">
        <f t="array" aca="1" ref="Q23" ca="1">IF(ISNUMBER(P23),IF(P23=100%,"CUMPLIDA",IF(AND(ISNUMBER(L23),ISNUMBER(INDIRECT("FECHA_"&amp;$B23,1))), IF(L23&lt;=INDIRECT("FECHA_"&amp;$B23,1),"INCUMPLIDA","PROCESO"), "VERIFICAR FECHA")),"SIN VALOR AVANCE")</f>
        <v>CUMPLIDA</v>
      </c>
    </row>
    <row r="24" spans="1:17" ht="105">
      <c r="A24" s="192" t="s">
        <v>3327</v>
      </c>
      <c r="B24" s="173" t="s">
        <v>3295</v>
      </c>
      <c r="C24" s="485"/>
      <c r="D24" s="485"/>
      <c r="E24" s="486"/>
      <c r="F24" s="486"/>
      <c r="G24" s="174" t="s">
        <v>3336</v>
      </c>
      <c r="H24" s="382" t="s">
        <v>3337</v>
      </c>
      <c r="I24" s="382" t="s">
        <v>3338</v>
      </c>
      <c r="J24" s="181">
        <v>1</v>
      </c>
      <c r="K24" s="176">
        <v>44756</v>
      </c>
      <c r="L24" s="176">
        <v>44926</v>
      </c>
      <c r="M24" s="177">
        <f t="shared" si="0"/>
        <v>24.285714285714285</v>
      </c>
      <c r="N24" s="178">
        <v>1</v>
      </c>
      <c r="O24" s="382" t="s">
        <v>3335</v>
      </c>
      <c r="P24" s="178">
        <f t="shared" si="1"/>
        <v>1</v>
      </c>
      <c r="Q24" s="179" t="str" cm="1">
        <f t="array" aca="1" ref="Q24" ca="1">IF(ISNUMBER(P24),IF(P24=100%,"CUMPLIDA",IF(AND(ISNUMBER(L24),ISNUMBER(INDIRECT("FECHA_"&amp;$B24,1))), IF(L24&lt;=INDIRECT("FECHA_"&amp;$B24,1),"INCUMPLIDA","PROCESO"), "VERIFICAR FECHA")),"SIN VALOR AVANCE")</f>
        <v>CUMPLIDA</v>
      </c>
    </row>
    <row r="25" spans="1:17" ht="105">
      <c r="A25" s="192" t="s">
        <v>3327</v>
      </c>
      <c r="B25" s="173" t="s">
        <v>3295</v>
      </c>
      <c r="C25" s="485"/>
      <c r="D25" s="485"/>
      <c r="E25" s="486"/>
      <c r="F25" s="486"/>
      <c r="G25" s="174" t="s">
        <v>3339</v>
      </c>
      <c r="H25" s="382" t="s">
        <v>3340</v>
      </c>
      <c r="I25" s="382" t="s">
        <v>3341</v>
      </c>
      <c r="J25" s="181">
        <v>4</v>
      </c>
      <c r="K25" s="176">
        <v>44593</v>
      </c>
      <c r="L25" s="176">
        <v>44957</v>
      </c>
      <c r="M25" s="177">
        <f t="shared" si="0"/>
        <v>52</v>
      </c>
      <c r="N25" s="178">
        <v>1</v>
      </c>
      <c r="O25" s="382" t="s">
        <v>3335</v>
      </c>
      <c r="P25" s="178">
        <f t="shared" si="1"/>
        <v>1</v>
      </c>
      <c r="Q25" s="179" t="str" cm="1">
        <f t="array" aca="1" ref="Q25" ca="1">IF(ISNUMBER(P25),IF(P25=100%,"CUMPLIDA",IF(AND(ISNUMBER(L25),ISNUMBER(INDIRECT("FECHA_"&amp;$B25,1))), IF(L25&lt;=INDIRECT("FECHA_"&amp;$B25,1),"INCUMPLIDA","PROCESO"), "VERIFICAR FECHA")),"SIN VALOR AVANCE")</f>
        <v>CUMPLIDA</v>
      </c>
    </row>
    <row r="26" spans="1:17" ht="75">
      <c r="A26" s="192" t="s">
        <v>3327</v>
      </c>
      <c r="B26" s="173" t="s">
        <v>3295</v>
      </c>
      <c r="C26" s="485"/>
      <c r="D26" s="485"/>
      <c r="E26" s="486"/>
      <c r="F26" s="486"/>
      <c r="G26" s="174" t="s">
        <v>3342</v>
      </c>
      <c r="H26" s="382" t="s">
        <v>3343</v>
      </c>
      <c r="I26" s="382" t="s">
        <v>3344</v>
      </c>
      <c r="J26" s="181">
        <v>1</v>
      </c>
      <c r="K26" s="176">
        <v>44562</v>
      </c>
      <c r="L26" s="176">
        <v>44651</v>
      </c>
      <c r="M26" s="177">
        <f t="shared" si="0"/>
        <v>12.714285714285714</v>
      </c>
      <c r="N26" s="178">
        <v>1</v>
      </c>
      <c r="O26" s="382" t="s">
        <v>3335</v>
      </c>
      <c r="P26" s="178">
        <f t="shared" si="1"/>
        <v>1</v>
      </c>
      <c r="Q26" s="179" t="str" cm="1">
        <f t="array" aca="1" ref="Q26" ca="1">IF(ISNUMBER(P26),IF(P26=100%,"CUMPLIDA",IF(AND(ISNUMBER(L26),ISNUMBER(INDIRECT("FECHA_"&amp;$B26,1))), IF(L26&lt;=INDIRECT("FECHA_"&amp;$B26,1),"INCUMPLIDA","PROCESO"), "VERIFICAR FECHA")),"SIN VALOR AVANCE")</f>
        <v>CUMPLIDA</v>
      </c>
    </row>
    <row r="27" spans="1:17" ht="75">
      <c r="A27" s="192" t="s">
        <v>3327</v>
      </c>
      <c r="B27" s="173" t="s">
        <v>3295</v>
      </c>
      <c r="C27" s="485"/>
      <c r="D27" s="485"/>
      <c r="E27" s="486"/>
      <c r="F27" s="486"/>
      <c r="G27" s="174" t="s">
        <v>3345</v>
      </c>
      <c r="H27" s="382" t="s">
        <v>3346</v>
      </c>
      <c r="I27" s="382" t="s">
        <v>3344</v>
      </c>
      <c r="J27" s="181">
        <v>1</v>
      </c>
      <c r="K27" s="176">
        <v>44562</v>
      </c>
      <c r="L27" s="176">
        <v>44651</v>
      </c>
      <c r="M27" s="177">
        <f t="shared" si="0"/>
        <v>12.714285714285714</v>
      </c>
      <c r="N27" s="178">
        <v>1</v>
      </c>
      <c r="O27" s="382" t="s">
        <v>3335</v>
      </c>
      <c r="P27" s="178">
        <f t="shared" si="1"/>
        <v>1</v>
      </c>
      <c r="Q27" s="179" t="str" cm="1">
        <f t="array" aca="1" ref="Q27" ca="1">IF(ISNUMBER(P27),IF(P27=100%,"CUMPLIDA",IF(AND(ISNUMBER(L27),ISNUMBER(INDIRECT("FECHA_"&amp;$B27,1))), IF(L27&lt;=INDIRECT("FECHA_"&amp;$B27,1),"INCUMPLIDA","PROCESO"), "VERIFICAR FECHA")),"SIN VALOR AVANCE")</f>
        <v>CUMPLIDA</v>
      </c>
    </row>
    <row r="28" spans="1:17" ht="45.75">
      <c r="A28" s="192" t="s">
        <v>3327</v>
      </c>
      <c r="B28" s="173" t="s">
        <v>3295</v>
      </c>
      <c r="C28" s="485"/>
      <c r="D28" s="485"/>
      <c r="E28" s="486"/>
      <c r="F28" s="486"/>
      <c r="G28" s="174" t="s">
        <v>3347</v>
      </c>
      <c r="H28" s="382" t="s">
        <v>3348</v>
      </c>
      <c r="I28" s="382" t="s">
        <v>3349</v>
      </c>
      <c r="J28" s="181">
        <v>3</v>
      </c>
      <c r="K28" s="176">
        <v>44593</v>
      </c>
      <c r="L28" s="176">
        <v>44742</v>
      </c>
      <c r="M28" s="177">
        <f t="shared" si="0"/>
        <v>21.285714285714285</v>
      </c>
      <c r="N28" s="178">
        <v>1</v>
      </c>
      <c r="O28" s="382" t="s">
        <v>3335</v>
      </c>
      <c r="P28" s="178">
        <f t="shared" si="1"/>
        <v>1</v>
      </c>
      <c r="Q28" s="179" t="str" cm="1">
        <f t="array" aca="1" ref="Q28" ca="1">IF(ISNUMBER(P28),IF(P28=100%,"CUMPLIDA",IF(AND(ISNUMBER(L28),ISNUMBER(INDIRECT("FECHA_"&amp;$B28,1))), IF(L28&lt;=INDIRECT("FECHA_"&amp;$B28,1),"INCUMPLIDA","PROCESO"), "VERIFICAR FECHA")),"SIN VALOR AVANCE")</f>
        <v>CUMPLIDA</v>
      </c>
    </row>
    <row r="29" spans="1:17" ht="90">
      <c r="A29" s="192" t="s">
        <v>3327</v>
      </c>
      <c r="B29" s="173" t="s">
        <v>3295</v>
      </c>
      <c r="C29" s="485"/>
      <c r="D29" s="485"/>
      <c r="E29" s="486"/>
      <c r="F29" s="486"/>
      <c r="G29" s="174" t="s">
        <v>3350</v>
      </c>
      <c r="H29" s="382" t="s">
        <v>3351</v>
      </c>
      <c r="I29" s="382" t="s">
        <v>3352</v>
      </c>
      <c r="J29" s="181">
        <v>1</v>
      </c>
      <c r="K29" s="176">
        <v>44562</v>
      </c>
      <c r="L29" s="176">
        <v>44592</v>
      </c>
      <c r="M29" s="177">
        <f t="shared" si="0"/>
        <v>4.2857142857142856</v>
      </c>
      <c r="N29" s="178">
        <v>1</v>
      </c>
      <c r="O29" s="382" t="s">
        <v>3335</v>
      </c>
      <c r="P29" s="178">
        <f t="shared" si="1"/>
        <v>1</v>
      </c>
      <c r="Q29" s="179" t="str" cm="1">
        <f t="array" aca="1" ref="Q29" ca="1">IF(ISNUMBER(P29),IF(P29=100%,"CUMPLIDA",IF(AND(ISNUMBER(L29),ISNUMBER(INDIRECT("FECHA_"&amp;$B29,1))), IF(L29&lt;=INDIRECT("FECHA_"&amp;$B29,1),"INCUMPLIDA","PROCESO"), "VERIFICAR FECHA")),"SIN VALOR AVANCE")</f>
        <v>CUMPLIDA</v>
      </c>
    </row>
    <row r="30" spans="1:17" ht="90">
      <c r="A30" s="192" t="s">
        <v>3327</v>
      </c>
      <c r="B30" s="173" t="s">
        <v>3295</v>
      </c>
      <c r="C30" s="485"/>
      <c r="D30" s="485"/>
      <c r="E30" s="486"/>
      <c r="F30" s="486"/>
      <c r="G30" s="174" t="s">
        <v>3353</v>
      </c>
      <c r="H30" s="382" t="s">
        <v>3354</v>
      </c>
      <c r="I30" s="382" t="s">
        <v>3355</v>
      </c>
      <c r="J30" s="181">
        <v>3</v>
      </c>
      <c r="K30" s="176">
        <v>44566</v>
      </c>
      <c r="L30" s="176">
        <v>45046</v>
      </c>
      <c r="M30" s="177">
        <f t="shared" si="0"/>
        <v>68.571428571428569</v>
      </c>
      <c r="N30" s="178">
        <v>1</v>
      </c>
      <c r="O30" s="382" t="s">
        <v>3335</v>
      </c>
      <c r="P30" s="178">
        <f t="shared" si="1"/>
        <v>1</v>
      </c>
      <c r="Q30" s="179" t="str" cm="1">
        <f t="array" aca="1" ref="Q30" ca="1">IF(ISNUMBER(P30),IF(P30=100%,"CUMPLIDA",IF(AND(ISNUMBER(L30),ISNUMBER(INDIRECT("FECHA_"&amp;$B30,1))), IF(L30&lt;=INDIRECT("FECHA_"&amp;$B30,1),"INCUMPLIDA","PROCESO"), "VERIFICAR FECHA")),"SIN VALOR AVANCE")</f>
        <v>CUMPLIDA</v>
      </c>
    </row>
    <row r="31" spans="1:17" ht="90" customHeight="1">
      <c r="A31" s="192" t="s">
        <v>3327</v>
      </c>
      <c r="B31" s="173" t="s">
        <v>3295</v>
      </c>
      <c r="C31" s="485" t="s">
        <v>3356</v>
      </c>
      <c r="D31" s="485" t="s">
        <v>3329</v>
      </c>
      <c r="E31" s="486" t="s">
        <v>3357</v>
      </c>
      <c r="F31" s="486" t="s">
        <v>3358</v>
      </c>
      <c r="G31" s="174" t="s">
        <v>3359</v>
      </c>
      <c r="H31" s="382" t="s">
        <v>3360</v>
      </c>
      <c r="I31" s="382" t="s">
        <v>3361</v>
      </c>
      <c r="J31" s="181">
        <v>1</v>
      </c>
      <c r="K31" s="176">
        <v>44621</v>
      </c>
      <c r="L31" s="176">
        <v>44666</v>
      </c>
      <c r="M31" s="177">
        <f t="shared" si="0"/>
        <v>6.4285714285714288</v>
      </c>
      <c r="N31" s="178">
        <v>1</v>
      </c>
      <c r="O31" s="382" t="s">
        <v>3362</v>
      </c>
      <c r="P31" s="178">
        <f t="shared" si="1"/>
        <v>1</v>
      </c>
      <c r="Q31" s="179" t="str" cm="1">
        <f t="array" aca="1" ref="Q31" ca="1">IF(ISNUMBER(P31),IF(P31=100%,"CUMPLIDA",IF(AND(ISNUMBER(L31),ISNUMBER(INDIRECT("FECHA_"&amp;$B31,1))), IF(L31&lt;=INDIRECT("FECHA_"&amp;$B31,1),"INCUMPLIDA","PROCESO"), "VERIFICAR FECHA")),"SIN VALOR AVANCE")</f>
        <v>CUMPLIDA</v>
      </c>
    </row>
    <row r="32" spans="1:17" ht="180">
      <c r="A32" s="192" t="s">
        <v>3327</v>
      </c>
      <c r="B32" s="173" t="s">
        <v>3295</v>
      </c>
      <c r="C32" s="485"/>
      <c r="D32" s="485"/>
      <c r="E32" s="486"/>
      <c r="F32" s="486"/>
      <c r="G32" s="174" t="s">
        <v>3363</v>
      </c>
      <c r="H32" s="382" t="s">
        <v>3364</v>
      </c>
      <c r="I32" s="382" t="s">
        <v>3365</v>
      </c>
      <c r="J32" s="181">
        <v>2</v>
      </c>
      <c r="K32" s="176">
        <v>44681</v>
      </c>
      <c r="L32" s="176">
        <v>44864</v>
      </c>
      <c r="M32" s="177">
        <f t="shared" si="0"/>
        <v>26.142857142857142</v>
      </c>
      <c r="N32" s="178">
        <v>1</v>
      </c>
      <c r="O32" s="382" t="s">
        <v>3362</v>
      </c>
      <c r="P32" s="178">
        <f t="shared" si="1"/>
        <v>1</v>
      </c>
      <c r="Q32" s="179" t="str" cm="1">
        <f t="array" aca="1" ref="Q32" ca="1">IF(ISNUMBER(P32),IF(P32=100%,"CUMPLIDA",IF(AND(ISNUMBER(L32),ISNUMBER(INDIRECT("FECHA_"&amp;$B32,1))), IF(L32&lt;=INDIRECT("FECHA_"&amp;$B32,1),"INCUMPLIDA","PROCESO"), "VERIFICAR FECHA")),"SIN VALOR AVANCE")</f>
        <v>CUMPLIDA</v>
      </c>
    </row>
    <row r="33" spans="1:17" ht="90">
      <c r="A33" s="192" t="s">
        <v>3327</v>
      </c>
      <c r="B33" s="173" t="s">
        <v>3295</v>
      </c>
      <c r="C33" s="485"/>
      <c r="D33" s="485"/>
      <c r="E33" s="486"/>
      <c r="F33" s="486"/>
      <c r="G33" s="174" t="s">
        <v>3366</v>
      </c>
      <c r="H33" s="382" t="s">
        <v>3367</v>
      </c>
      <c r="I33" s="382" t="s">
        <v>3368</v>
      </c>
      <c r="J33" s="181">
        <v>1</v>
      </c>
      <c r="K33" s="176">
        <v>44612</v>
      </c>
      <c r="L33" s="176">
        <v>44711</v>
      </c>
      <c r="M33" s="177">
        <f t="shared" si="0"/>
        <v>14.142857142857142</v>
      </c>
      <c r="N33" s="178">
        <v>1</v>
      </c>
      <c r="O33" s="382" t="s">
        <v>3369</v>
      </c>
      <c r="P33" s="178">
        <f t="shared" si="1"/>
        <v>1</v>
      </c>
      <c r="Q33" s="179" t="str" cm="1">
        <f t="array" aca="1" ref="Q33" ca="1">IF(ISNUMBER(P33),IF(P33=100%,"CUMPLIDA",IF(AND(ISNUMBER(L33),ISNUMBER(INDIRECT("FECHA_"&amp;$B33,1))), IF(L33&lt;=INDIRECT("FECHA_"&amp;$B33,1),"INCUMPLIDA","PROCESO"), "VERIFICAR FECHA")),"SIN VALOR AVANCE")</f>
        <v>CUMPLIDA</v>
      </c>
    </row>
    <row r="34" spans="1:17" ht="135">
      <c r="A34" s="192" t="s">
        <v>3327</v>
      </c>
      <c r="B34" s="173" t="s">
        <v>3295</v>
      </c>
      <c r="C34" s="485"/>
      <c r="D34" s="485"/>
      <c r="E34" s="486"/>
      <c r="F34" s="486"/>
      <c r="G34" s="174" t="s">
        <v>3370</v>
      </c>
      <c r="H34" s="382" t="s">
        <v>3371</v>
      </c>
      <c r="I34" s="382" t="s">
        <v>3372</v>
      </c>
      <c r="J34" s="181">
        <v>9</v>
      </c>
      <c r="K34" s="176">
        <v>44713</v>
      </c>
      <c r="L34" s="176">
        <v>44804</v>
      </c>
      <c r="M34" s="177">
        <f t="shared" si="0"/>
        <v>13</v>
      </c>
      <c r="N34" s="178">
        <v>1</v>
      </c>
      <c r="O34" s="382" t="s">
        <v>3373</v>
      </c>
      <c r="P34" s="178">
        <f t="shared" si="1"/>
        <v>1</v>
      </c>
      <c r="Q34" s="179" t="str" cm="1">
        <f t="array" aca="1" ref="Q34" ca="1">IF(ISNUMBER(P34),IF(P34=100%,"CUMPLIDA",IF(AND(ISNUMBER(L34),ISNUMBER(INDIRECT("FECHA_"&amp;$B34,1))), IF(L34&lt;=INDIRECT("FECHA_"&amp;$B34,1),"INCUMPLIDA","PROCESO"), "VERIFICAR FECHA")),"SIN VALOR AVANCE")</f>
        <v>CUMPLIDA</v>
      </c>
    </row>
    <row r="35" spans="1:17" ht="90.75">
      <c r="A35" s="192" t="s">
        <v>3327</v>
      </c>
      <c r="B35" s="173" t="s">
        <v>3295</v>
      </c>
      <c r="C35" s="485"/>
      <c r="D35" s="485"/>
      <c r="E35" s="486"/>
      <c r="F35" s="486"/>
      <c r="G35" s="174" t="s">
        <v>3374</v>
      </c>
      <c r="H35" s="382" t="s">
        <v>3375</v>
      </c>
      <c r="I35" s="382" t="s">
        <v>3365</v>
      </c>
      <c r="J35" s="181">
        <v>2</v>
      </c>
      <c r="K35" s="176">
        <v>44681</v>
      </c>
      <c r="L35" s="176">
        <v>44788</v>
      </c>
      <c r="M35" s="177">
        <f t="shared" si="0"/>
        <v>15.285714285714286</v>
      </c>
      <c r="N35" s="178">
        <v>1</v>
      </c>
      <c r="O35" s="382" t="s">
        <v>3376</v>
      </c>
      <c r="P35" s="178">
        <f t="shared" si="1"/>
        <v>1</v>
      </c>
      <c r="Q35" s="179" t="str" cm="1">
        <f t="array" aca="1" ref="Q35" ca="1">IF(ISNUMBER(P35),IF(P35=100%,"CUMPLIDA",IF(AND(ISNUMBER(L35),ISNUMBER(INDIRECT("FECHA_"&amp;$B35,1))), IF(L35&lt;=INDIRECT("FECHA_"&amp;$B35,1),"INCUMPLIDA","PROCESO"), "VERIFICAR FECHA")),"SIN VALOR AVANCE")</f>
        <v>CUMPLIDA</v>
      </c>
    </row>
    <row r="36" spans="1:17" ht="90.75" customHeight="1">
      <c r="A36" s="192" t="s">
        <v>3327</v>
      </c>
      <c r="B36" s="173" t="s">
        <v>3295</v>
      </c>
      <c r="C36" s="485"/>
      <c r="D36" s="485"/>
      <c r="E36" s="486" t="s">
        <v>3377</v>
      </c>
      <c r="F36" s="486"/>
      <c r="G36" s="174" t="s">
        <v>3378</v>
      </c>
      <c r="H36" s="382" t="s">
        <v>3379</v>
      </c>
      <c r="I36" s="382" t="s">
        <v>3380</v>
      </c>
      <c r="J36" s="181">
        <v>1</v>
      </c>
      <c r="K36" s="176">
        <v>44602</v>
      </c>
      <c r="L36" s="176">
        <v>44635</v>
      </c>
      <c r="M36" s="177">
        <f t="shared" si="0"/>
        <v>4.7142857142857144</v>
      </c>
      <c r="N36" s="178">
        <v>1</v>
      </c>
      <c r="O36" s="382" t="s">
        <v>3381</v>
      </c>
      <c r="P36" s="178">
        <f t="shared" si="1"/>
        <v>1</v>
      </c>
      <c r="Q36" s="179" t="str" cm="1">
        <f t="array" aca="1" ref="Q36" ca="1">IF(ISNUMBER(P36),IF(P36=100%,"CUMPLIDA",IF(AND(ISNUMBER(L36),ISNUMBER(INDIRECT("FECHA_"&amp;$B36,1))), IF(L36&lt;=INDIRECT("FECHA_"&amp;$B36,1),"INCUMPLIDA","PROCESO"), "VERIFICAR FECHA")),"SIN VALOR AVANCE")</f>
        <v>CUMPLIDA</v>
      </c>
    </row>
    <row r="37" spans="1:17" ht="75">
      <c r="A37" s="192" t="s">
        <v>3327</v>
      </c>
      <c r="B37" s="173" t="s">
        <v>3295</v>
      </c>
      <c r="C37" s="485"/>
      <c r="D37" s="485"/>
      <c r="E37" s="486"/>
      <c r="F37" s="486"/>
      <c r="G37" s="174" t="s">
        <v>3382</v>
      </c>
      <c r="H37" s="382" t="s">
        <v>3383</v>
      </c>
      <c r="I37" s="382" t="s">
        <v>3384</v>
      </c>
      <c r="J37" s="181">
        <v>1</v>
      </c>
      <c r="K37" s="176">
        <v>44636</v>
      </c>
      <c r="L37" s="176">
        <v>44895</v>
      </c>
      <c r="M37" s="177">
        <f t="shared" si="0"/>
        <v>37</v>
      </c>
      <c r="N37" s="178">
        <v>1</v>
      </c>
      <c r="O37" s="382" t="s">
        <v>3385</v>
      </c>
      <c r="P37" s="178">
        <f t="shared" si="1"/>
        <v>1</v>
      </c>
      <c r="Q37" s="179" t="str" cm="1">
        <f t="array" aca="1" ref="Q37" ca="1">IF(ISNUMBER(P37),IF(P37=100%,"CUMPLIDA",IF(AND(ISNUMBER(L37),ISNUMBER(INDIRECT("FECHA_"&amp;$B37,1))), IF(L37&lt;=INDIRECT("FECHA_"&amp;$B37,1),"INCUMPLIDA","PROCESO"), "VERIFICAR FECHA")),"SIN VALOR AVANCE")</f>
        <v>CUMPLIDA</v>
      </c>
    </row>
    <row r="38" spans="1:17" ht="105">
      <c r="A38" s="192" t="s">
        <v>3327</v>
      </c>
      <c r="B38" s="173" t="s">
        <v>3295</v>
      </c>
      <c r="C38" s="485"/>
      <c r="D38" s="485"/>
      <c r="E38" s="486"/>
      <c r="F38" s="486"/>
      <c r="G38" s="174" t="s">
        <v>3386</v>
      </c>
      <c r="H38" s="382" t="s">
        <v>3387</v>
      </c>
      <c r="I38" s="382" t="s">
        <v>3388</v>
      </c>
      <c r="J38" s="181">
        <v>2</v>
      </c>
      <c r="K38" s="176">
        <v>44757</v>
      </c>
      <c r="L38" s="176">
        <v>44972</v>
      </c>
      <c r="M38" s="177">
        <f t="shared" si="0"/>
        <v>30.714285714285715</v>
      </c>
      <c r="N38" s="178">
        <v>1</v>
      </c>
      <c r="O38" s="382" t="s">
        <v>3362</v>
      </c>
      <c r="P38" s="178">
        <f t="shared" si="1"/>
        <v>1</v>
      </c>
      <c r="Q38" s="179" t="str" cm="1">
        <f t="array" aca="1" ref="Q38" ca="1">IF(ISNUMBER(P38),IF(P38=100%,"CUMPLIDA",IF(AND(ISNUMBER(L38),ISNUMBER(INDIRECT("FECHA_"&amp;$B38,1))), IF(L38&lt;=INDIRECT("FECHA_"&amp;$B38,1),"INCUMPLIDA","PROCESO"), "VERIFICAR FECHA")),"SIN VALOR AVANCE")</f>
        <v>CUMPLIDA</v>
      </c>
    </row>
    <row r="39" spans="1:17" ht="135.75">
      <c r="A39" s="192" t="s">
        <v>3327</v>
      </c>
      <c r="B39" s="173" t="s">
        <v>3295</v>
      </c>
      <c r="C39" s="485"/>
      <c r="D39" s="485"/>
      <c r="E39" s="486"/>
      <c r="F39" s="486"/>
      <c r="G39" s="174" t="s">
        <v>3389</v>
      </c>
      <c r="H39" s="382" t="s">
        <v>3390</v>
      </c>
      <c r="I39" s="382" t="s">
        <v>3391</v>
      </c>
      <c r="J39" s="181">
        <v>9</v>
      </c>
      <c r="K39" s="176">
        <v>44773</v>
      </c>
      <c r="L39" s="176">
        <v>44834</v>
      </c>
      <c r="M39" s="177">
        <f t="shared" si="0"/>
        <v>8.7142857142857135</v>
      </c>
      <c r="N39" s="178">
        <v>1</v>
      </c>
      <c r="O39" s="382" t="s">
        <v>3392</v>
      </c>
      <c r="P39" s="178">
        <f t="shared" si="1"/>
        <v>1</v>
      </c>
      <c r="Q39" s="179" t="str" cm="1">
        <f t="array" aca="1" ref="Q39" ca="1">IF(ISNUMBER(P39),IF(P39=100%,"CUMPLIDA",IF(AND(ISNUMBER(L39),ISNUMBER(INDIRECT("FECHA_"&amp;$B39,1))), IF(L39&lt;=INDIRECT("FECHA_"&amp;$B39,1),"INCUMPLIDA","PROCESO"), "VERIFICAR FECHA")),"SIN VALOR AVANCE")</f>
        <v>CUMPLIDA</v>
      </c>
    </row>
    <row r="40" spans="1:17" ht="90">
      <c r="A40" s="192" t="s">
        <v>3327</v>
      </c>
      <c r="B40" s="173" t="s">
        <v>3295</v>
      </c>
      <c r="C40" s="485"/>
      <c r="D40" s="485"/>
      <c r="E40" s="486"/>
      <c r="F40" s="486"/>
      <c r="G40" s="174" t="s">
        <v>3393</v>
      </c>
      <c r="H40" s="382" t="s">
        <v>3394</v>
      </c>
      <c r="I40" s="382" t="s">
        <v>3395</v>
      </c>
      <c r="J40" s="181">
        <v>2</v>
      </c>
      <c r="K40" s="176">
        <v>44621</v>
      </c>
      <c r="L40" s="176">
        <v>44712</v>
      </c>
      <c r="M40" s="177">
        <f t="shared" si="0"/>
        <v>13</v>
      </c>
      <c r="N40" s="178">
        <v>1</v>
      </c>
      <c r="O40" s="382" t="s">
        <v>3362</v>
      </c>
      <c r="P40" s="178">
        <f t="shared" si="1"/>
        <v>1</v>
      </c>
      <c r="Q40" s="179" t="str" cm="1">
        <f t="array" aca="1" ref="Q40" ca="1">IF(ISNUMBER(P40),IF(P40=100%,"CUMPLIDA",IF(AND(ISNUMBER(L40),ISNUMBER(INDIRECT("FECHA_"&amp;$B40,1))), IF(L40&lt;=INDIRECT("FECHA_"&amp;$B40,1),"INCUMPLIDA","PROCESO"), "VERIFICAR FECHA")),"SIN VALOR AVANCE")</f>
        <v>CUMPLIDA</v>
      </c>
    </row>
    <row r="41" spans="1:17" ht="90">
      <c r="A41" s="192" t="s">
        <v>3327</v>
      </c>
      <c r="B41" s="173" t="s">
        <v>3295</v>
      </c>
      <c r="C41" s="485"/>
      <c r="D41" s="485"/>
      <c r="E41" s="486"/>
      <c r="F41" s="486"/>
      <c r="G41" s="174" t="s">
        <v>3396</v>
      </c>
      <c r="H41" s="382" t="s">
        <v>3397</v>
      </c>
      <c r="I41" s="382" t="s">
        <v>3398</v>
      </c>
      <c r="J41" s="181">
        <v>1</v>
      </c>
      <c r="K41" s="176">
        <v>44621</v>
      </c>
      <c r="L41" s="176">
        <v>44666</v>
      </c>
      <c r="M41" s="177">
        <f t="shared" si="0"/>
        <v>6.4285714285714288</v>
      </c>
      <c r="N41" s="178">
        <v>1</v>
      </c>
      <c r="O41" s="382" t="s">
        <v>3362</v>
      </c>
      <c r="P41" s="178">
        <f t="shared" si="1"/>
        <v>1</v>
      </c>
      <c r="Q41" s="179" t="str" cm="1">
        <f t="array" aca="1" ref="Q41" ca="1">IF(ISNUMBER(P41),IF(P41=100%,"CUMPLIDA",IF(AND(ISNUMBER(L41),ISNUMBER(INDIRECT("FECHA_"&amp;$B41,1))), IF(L41&lt;=INDIRECT("FECHA_"&amp;$B41,1),"INCUMPLIDA","PROCESO"), "VERIFICAR FECHA")),"SIN VALOR AVANCE")</f>
        <v>CUMPLIDA</v>
      </c>
    </row>
    <row r="42" spans="1:17" ht="135" customHeight="1">
      <c r="A42" s="192" t="s">
        <v>3327</v>
      </c>
      <c r="B42" s="173" t="s">
        <v>3295</v>
      </c>
      <c r="C42" s="485" t="s">
        <v>3399</v>
      </c>
      <c r="D42" s="485" t="s">
        <v>3329</v>
      </c>
      <c r="E42" s="486" t="s">
        <v>3400</v>
      </c>
      <c r="F42" s="486" t="s">
        <v>3401</v>
      </c>
      <c r="G42" s="174" t="s">
        <v>3402</v>
      </c>
      <c r="H42" s="382" t="s">
        <v>3403</v>
      </c>
      <c r="I42" s="382" t="s">
        <v>3404</v>
      </c>
      <c r="J42" s="181">
        <v>1</v>
      </c>
      <c r="K42" s="176">
        <v>44712</v>
      </c>
      <c r="L42" s="176">
        <v>44925</v>
      </c>
      <c r="M42" s="177">
        <f t="shared" si="0"/>
        <v>30.428571428571427</v>
      </c>
      <c r="N42" s="178">
        <v>1</v>
      </c>
      <c r="O42" s="382" t="s">
        <v>3405</v>
      </c>
      <c r="P42" s="178">
        <f t="shared" si="1"/>
        <v>1</v>
      </c>
      <c r="Q42" s="179" t="str" cm="1">
        <f t="array" aca="1" ref="Q42" ca="1">IF(ISNUMBER(P42),IF(P42=100%,"CUMPLIDA",IF(AND(ISNUMBER(L42),ISNUMBER(INDIRECT("FECHA_"&amp;$B42,1))), IF(L42&lt;=INDIRECT("FECHA_"&amp;$B42,1),"INCUMPLIDA","PROCESO"), "VERIFICAR FECHA")),"SIN VALOR AVANCE")</f>
        <v>CUMPLIDA</v>
      </c>
    </row>
    <row r="43" spans="1:17" ht="45.75">
      <c r="A43" s="192" t="s">
        <v>3327</v>
      </c>
      <c r="B43" s="173" t="s">
        <v>3295</v>
      </c>
      <c r="C43" s="485"/>
      <c r="D43" s="485"/>
      <c r="E43" s="486"/>
      <c r="F43" s="486"/>
      <c r="G43" s="174" t="s">
        <v>3406</v>
      </c>
      <c r="H43" s="382" t="s">
        <v>3407</v>
      </c>
      <c r="I43" s="382" t="s">
        <v>3408</v>
      </c>
      <c r="J43" s="181">
        <v>1</v>
      </c>
      <c r="K43" s="176">
        <v>44713</v>
      </c>
      <c r="L43" s="176">
        <v>44926</v>
      </c>
      <c r="M43" s="177">
        <f t="shared" si="0"/>
        <v>30.428571428571427</v>
      </c>
      <c r="N43" s="178">
        <v>1</v>
      </c>
      <c r="O43" s="382" t="s">
        <v>3409</v>
      </c>
      <c r="P43" s="178">
        <f t="shared" si="1"/>
        <v>1</v>
      </c>
      <c r="Q43" s="179" t="str" cm="1">
        <f t="array" aca="1" ref="Q43" ca="1">IF(ISNUMBER(P43),IF(P43=100%,"CUMPLIDA",IF(AND(ISNUMBER(L43),ISNUMBER(INDIRECT("FECHA_"&amp;$B43,1))), IF(L43&lt;=INDIRECT("FECHA_"&amp;$B43,1),"INCUMPLIDA","PROCESO"), "VERIFICAR FECHA")),"SIN VALOR AVANCE")</f>
        <v>CUMPLIDA</v>
      </c>
    </row>
    <row r="44" spans="1:17" ht="120">
      <c r="A44" s="192" t="s">
        <v>3327</v>
      </c>
      <c r="B44" s="173" t="s">
        <v>3295</v>
      </c>
      <c r="C44" s="485"/>
      <c r="D44" s="485"/>
      <c r="E44" s="486"/>
      <c r="F44" s="486"/>
      <c r="G44" s="174" t="s">
        <v>3410</v>
      </c>
      <c r="H44" s="382" t="s">
        <v>3411</v>
      </c>
      <c r="I44" s="382" t="s">
        <v>3412</v>
      </c>
      <c r="J44" s="181">
        <v>6</v>
      </c>
      <c r="K44" s="176">
        <v>44713</v>
      </c>
      <c r="L44" s="176">
        <v>44926</v>
      </c>
      <c r="M44" s="177">
        <f t="shared" si="0"/>
        <v>30.428571428571427</v>
      </c>
      <c r="N44" s="178">
        <v>1</v>
      </c>
      <c r="O44" s="382" t="s">
        <v>3413</v>
      </c>
      <c r="P44" s="178">
        <f t="shared" si="1"/>
        <v>1</v>
      </c>
      <c r="Q44" s="179" t="str" cm="1">
        <f t="array" aca="1" ref="Q44" ca="1">IF(ISNUMBER(P44),IF(P44=100%,"CUMPLIDA",IF(AND(ISNUMBER(L44),ISNUMBER(INDIRECT("FECHA_"&amp;$B44,1))), IF(L44&lt;=INDIRECT("FECHA_"&amp;$B44,1),"INCUMPLIDA","PROCESO"), "VERIFICAR FECHA")),"SIN VALOR AVANCE")</f>
        <v>CUMPLIDA</v>
      </c>
    </row>
    <row r="45" spans="1:17" ht="90">
      <c r="A45" s="192" t="s">
        <v>3327</v>
      </c>
      <c r="B45" s="173" t="s">
        <v>3295</v>
      </c>
      <c r="C45" s="485"/>
      <c r="D45" s="485"/>
      <c r="E45" s="486"/>
      <c r="F45" s="486"/>
      <c r="G45" s="174" t="s">
        <v>3414</v>
      </c>
      <c r="H45" s="382" t="s">
        <v>3415</v>
      </c>
      <c r="I45" s="382" t="s">
        <v>3416</v>
      </c>
      <c r="J45" s="181">
        <v>1</v>
      </c>
      <c r="K45" s="176">
        <v>44712</v>
      </c>
      <c r="L45" s="176">
        <v>44834</v>
      </c>
      <c r="M45" s="177">
        <f t="shared" si="0"/>
        <v>17.428571428571427</v>
      </c>
      <c r="N45" s="178">
        <v>1</v>
      </c>
      <c r="O45" s="382" t="s">
        <v>3417</v>
      </c>
      <c r="P45" s="178">
        <f t="shared" si="1"/>
        <v>1</v>
      </c>
      <c r="Q45" s="179" t="str" cm="1">
        <f t="array" aca="1" ref="Q45" ca="1">IF(ISNUMBER(P45),IF(P45=100%,"CUMPLIDA",IF(AND(ISNUMBER(L45),ISNUMBER(INDIRECT("FECHA_"&amp;$B45,1))), IF(L45&lt;=INDIRECT("FECHA_"&amp;$B45,1),"INCUMPLIDA","PROCESO"), "VERIFICAR FECHA")),"SIN VALOR AVANCE")</f>
        <v>CUMPLIDA</v>
      </c>
    </row>
    <row r="46" spans="1:17" ht="105" customHeight="1">
      <c r="A46" s="192" t="s">
        <v>3327</v>
      </c>
      <c r="B46" s="173" t="s">
        <v>3295</v>
      </c>
      <c r="C46" s="485"/>
      <c r="D46" s="485"/>
      <c r="E46" s="486" t="s">
        <v>3418</v>
      </c>
      <c r="F46" s="486"/>
      <c r="G46" s="174" t="s">
        <v>3419</v>
      </c>
      <c r="H46" s="382" t="s">
        <v>3420</v>
      </c>
      <c r="I46" s="382" t="s">
        <v>3421</v>
      </c>
      <c r="J46" s="181">
        <v>1</v>
      </c>
      <c r="K46" s="176">
        <v>44727</v>
      </c>
      <c r="L46" s="176">
        <v>44849</v>
      </c>
      <c r="M46" s="177">
        <f t="shared" si="0"/>
        <v>17.428571428571427</v>
      </c>
      <c r="N46" s="178">
        <v>1</v>
      </c>
      <c r="O46" s="382" t="s">
        <v>3417</v>
      </c>
      <c r="P46" s="178">
        <f t="shared" si="1"/>
        <v>1</v>
      </c>
      <c r="Q46" s="179" t="str" cm="1">
        <f t="array" aca="1" ref="Q46" ca="1">IF(ISNUMBER(P46),IF(P46=100%,"CUMPLIDA",IF(AND(ISNUMBER(L46),ISNUMBER(INDIRECT("FECHA_"&amp;$B46,1))), IF(L46&lt;=INDIRECT("FECHA_"&amp;$B46,1),"INCUMPLIDA","PROCESO"), "VERIFICAR FECHA")),"SIN VALOR AVANCE")</f>
        <v>CUMPLIDA</v>
      </c>
    </row>
    <row r="47" spans="1:17" ht="45.75">
      <c r="A47" s="192" t="s">
        <v>3327</v>
      </c>
      <c r="B47" s="173" t="s">
        <v>3295</v>
      </c>
      <c r="C47" s="485"/>
      <c r="D47" s="485"/>
      <c r="E47" s="486"/>
      <c r="F47" s="486"/>
      <c r="G47" s="174" t="s">
        <v>3422</v>
      </c>
      <c r="H47" s="382" t="s">
        <v>3423</v>
      </c>
      <c r="I47" s="382" t="s">
        <v>3424</v>
      </c>
      <c r="J47" s="181">
        <v>1</v>
      </c>
      <c r="K47" s="176">
        <v>44743</v>
      </c>
      <c r="L47" s="176">
        <v>44865</v>
      </c>
      <c r="M47" s="177">
        <f t="shared" si="0"/>
        <v>17.428571428571427</v>
      </c>
      <c r="N47" s="178">
        <v>1</v>
      </c>
      <c r="O47" s="382" t="s">
        <v>3413</v>
      </c>
      <c r="P47" s="178">
        <f t="shared" si="1"/>
        <v>1</v>
      </c>
      <c r="Q47" s="179" t="str" cm="1">
        <f t="array" aca="1" ref="Q47" ca="1">IF(ISNUMBER(P47),IF(P47=100%,"CUMPLIDA",IF(AND(ISNUMBER(L47),ISNUMBER(INDIRECT("FECHA_"&amp;$B47,1))), IF(L47&lt;=INDIRECT("FECHA_"&amp;$B47,1),"INCUMPLIDA","PROCESO"), "VERIFICAR FECHA")),"SIN VALOR AVANCE")</f>
        <v>CUMPLIDA</v>
      </c>
    </row>
    <row r="48" spans="1:17" ht="60">
      <c r="A48" s="192" t="s">
        <v>3327</v>
      </c>
      <c r="B48" s="173" t="s">
        <v>3295</v>
      </c>
      <c r="C48" s="485"/>
      <c r="D48" s="485"/>
      <c r="E48" s="486"/>
      <c r="F48" s="486"/>
      <c r="G48" s="174" t="s">
        <v>3425</v>
      </c>
      <c r="H48" s="382" t="s">
        <v>3426</v>
      </c>
      <c r="I48" s="382" t="s">
        <v>3427</v>
      </c>
      <c r="J48" s="181">
        <v>2</v>
      </c>
      <c r="K48" s="176">
        <v>44713</v>
      </c>
      <c r="L48" s="176">
        <v>44926</v>
      </c>
      <c r="M48" s="177">
        <f t="shared" si="0"/>
        <v>30.428571428571427</v>
      </c>
      <c r="N48" s="178">
        <v>1</v>
      </c>
      <c r="O48" s="382" t="s">
        <v>3428</v>
      </c>
      <c r="P48" s="178">
        <f t="shared" si="1"/>
        <v>1</v>
      </c>
      <c r="Q48" s="179" t="str" cm="1">
        <f t="array" aca="1" ref="Q48" ca="1">IF(ISNUMBER(P48),IF(P48=100%,"CUMPLIDA",IF(AND(ISNUMBER(L48),ISNUMBER(INDIRECT("FECHA_"&amp;$B48,1))), IF(L48&lt;=INDIRECT("FECHA_"&amp;$B48,1),"INCUMPLIDA","PROCESO"), "VERIFICAR FECHA")),"SIN VALOR AVANCE")</f>
        <v>CUMPLIDA</v>
      </c>
    </row>
    <row r="49" spans="1:17" ht="105">
      <c r="A49" s="192" t="s">
        <v>3327</v>
      </c>
      <c r="B49" s="173" t="s">
        <v>3295</v>
      </c>
      <c r="C49" s="485"/>
      <c r="D49" s="485"/>
      <c r="E49" s="486"/>
      <c r="F49" s="486"/>
      <c r="G49" s="174" t="s">
        <v>3429</v>
      </c>
      <c r="H49" s="382" t="s">
        <v>3429</v>
      </c>
      <c r="I49" s="382" t="s">
        <v>3430</v>
      </c>
      <c r="J49" s="181">
        <v>1</v>
      </c>
      <c r="K49" s="176">
        <v>44713</v>
      </c>
      <c r="L49" s="176">
        <v>44926</v>
      </c>
      <c r="M49" s="177">
        <f t="shared" si="0"/>
        <v>30.428571428571427</v>
      </c>
      <c r="N49" s="178">
        <v>1</v>
      </c>
      <c r="O49" s="382" t="s">
        <v>3428</v>
      </c>
      <c r="P49" s="178">
        <f t="shared" si="1"/>
        <v>1</v>
      </c>
      <c r="Q49" s="179" t="str" cm="1">
        <f t="array" aca="1" ref="Q49" ca="1">IF(ISNUMBER(P49),IF(P49=100%,"CUMPLIDA",IF(AND(ISNUMBER(L49),ISNUMBER(INDIRECT("FECHA_"&amp;$B49,1))), IF(L49&lt;=INDIRECT("FECHA_"&amp;$B49,1),"INCUMPLIDA","PROCESO"), "VERIFICAR FECHA")),"SIN VALOR AVANCE")</f>
        <v>CUMPLIDA</v>
      </c>
    </row>
    <row r="50" spans="1:17" ht="120" customHeight="1">
      <c r="A50" s="192" t="s">
        <v>1993</v>
      </c>
      <c r="B50" s="173" t="s">
        <v>3295</v>
      </c>
      <c r="C50" s="485" t="s">
        <v>3431</v>
      </c>
      <c r="D50" s="485" t="s">
        <v>3329</v>
      </c>
      <c r="E50" s="486" t="s">
        <v>3432</v>
      </c>
      <c r="F50" s="486" t="s">
        <v>3433</v>
      </c>
      <c r="G50" s="182" t="s">
        <v>3434</v>
      </c>
      <c r="H50" s="382" t="s">
        <v>3435</v>
      </c>
      <c r="I50" s="382" t="s">
        <v>453</v>
      </c>
      <c r="J50" s="181">
        <v>1</v>
      </c>
      <c r="K50" s="176">
        <v>45184</v>
      </c>
      <c r="L50" s="176">
        <v>45260</v>
      </c>
      <c r="M50" s="177">
        <f t="shared" si="0"/>
        <v>10.857142857142858</v>
      </c>
      <c r="N50" s="178">
        <v>1</v>
      </c>
      <c r="O50" s="382" t="s">
        <v>3436</v>
      </c>
      <c r="P50" s="178">
        <f t="shared" si="1"/>
        <v>1</v>
      </c>
      <c r="Q50" s="179" t="str" cm="1">
        <f t="array" aca="1" ref="Q50" ca="1">IF(ISNUMBER(P50),IF(P50=100%,"CUMPLIDA",IF(AND(ISNUMBER(L50),ISNUMBER(INDIRECT("FECHA_"&amp;$B50,1))), IF(L50&lt;=INDIRECT("FECHA_"&amp;$B50,1),"INCUMPLIDA","PROCESO"), "VERIFICAR FECHA")),"SIN VALOR AVANCE")</f>
        <v>CUMPLIDA</v>
      </c>
    </row>
    <row r="51" spans="1:17" ht="135">
      <c r="A51" s="192" t="s">
        <v>1993</v>
      </c>
      <c r="B51" s="173" t="s">
        <v>3295</v>
      </c>
      <c r="C51" s="485"/>
      <c r="D51" s="485"/>
      <c r="E51" s="486"/>
      <c r="F51" s="486"/>
      <c r="G51" s="182" t="s">
        <v>3437</v>
      </c>
      <c r="H51" s="382" t="s">
        <v>3438</v>
      </c>
      <c r="I51" s="382" t="s">
        <v>3439</v>
      </c>
      <c r="J51" s="181">
        <v>3</v>
      </c>
      <c r="K51" s="176">
        <v>45292</v>
      </c>
      <c r="L51" s="176">
        <v>45838</v>
      </c>
      <c r="M51" s="177">
        <f t="shared" si="0"/>
        <v>78</v>
      </c>
      <c r="N51" s="178">
        <v>1</v>
      </c>
      <c r="O51" s="382" t="s">
        <v>3440</v>
      </c>
      <c r="P51" s="178">
        <f t="shared" si="1"/>
        <v>1</v>
      </c>
      <c r="Q51" s="179" t="str" cm="1">
        <f t="array" aca="1" ref="Q51" ca="1">IF(ISNUMBER(P51),IF(P51=100%,"CUMPLIDA",IF(AND(ISNUMBER(L51),ISNUMBER(INDIRECT("FECHA_"&amp;$B51,1))), IF(L51&lt;=INDIRECT("FECHA_"&amp;$B51,1),"INCUMPLIDA","PROCESO"), "VERIFICAR FECHA")),"SIN VALOR AVANCE")</f>
        <v>CUMPLIDA</v>
      </c>
    </row>
    <row r="52" spans="1:17" ht="197.25">
      <c r="A52" s="192" t="s">
        <v>1993</v>
      </c>
      <c r="B52" s="173" t="s">
        <v>3295</v>
      </c>
      <c r="C52" s="485"/>
      <c r="D52" s="485"/>
      <c r="E52" s="486"/>
      <c r="F52" s="486"/>
      <c r="G52" s="182" t="s">
        <v>3441</v>
      </c>
      <c r="H52" s="382" t="s">
        <v>3442</v>
      </c>
      <c r="I52" s="382" t="s">
        <v>3443</v>
      </c>
      <c r="J52" s="181">
        <v>2</v>
      </c>
      <c r="K52" s="176">
        <v>45260</v>
      </c>
      <c r="L52" s="176">
        <v>45337</v>
      </c>
      <c r="M52" s="177">
        <f t="shared" si="0"/>
        <v>11</v>
      </c>
      <c r="N52" s="178">
        <v>1</v>
      </c>
      <c r="O52" s="382" t="s">
        <v>3444</v>
      </c>
      <c r="P52" s="178">
        <f t="shared" si="1"/>
        <v>1</v>
      </c>
      <c r="Q52" s="179" t="str" cm="1">
        <f t="array" aca="1" ref="Q52" ca="1">IF(ISNUMBER(P52),IF(P52=100%,"CUMPLIDA",IF(AND(ISNUMBER(L52),ISNUMBER(INDIRECT("FECHA_"&amp;$B52,1))), IF(L52&lt;=INDIRECT("FECHA_"&amp;$B52,1),"INCUMPLIDA","PROCESO"), "VERIFICAR FECHA")),"SIN VALOR AVANCE")</f>
        <v>CUMPLIDA</v>
      </c>
    </row>
    <row r="53" spans="1:17" ht="120" customHeight="1">
      <c r="A53" s="192" t="s">
        <v>1993</v>
      </c>
      <c r="B53" s="173" t="s">
        <v>3295</v>
      </c>
      <c r="C53" s="485"/>
      <c r="D53" s="485"/>
      <c r="E53" s="486" t="s">
        <v>3445</v>
      </c>
      <c r="F53" s="486"/>
      <c r="G53" s="182" t="s">
        <v>3434</v>
      </c>
      <c r="H53" s="382" t="s">
        <v>3435</v>
      </c>
      <c r="I53" s="382" t="s">
        <v>453</v>
      </c>
      <c r="J53" s="181">
        <v>1</v>
      </c>
      <c r="K53" s="176">
        <v>45184</v>
      </c>
      <c r="L53" s="176">
        <v>45260</v>
      </c>
      <c r="M53" s="177">
        <f t="shared" si="0"/>
        <v>10.857142857142858</v>
      </c>
      <c r="N53" s="178">
        <v>1</v>
      </c>
      <c r="O53" s="382" t="s">
        <v>3436</v>
      </c>
      <c r="P53" s="178">
        <f t="shared" si="1"/>
        <v>1</v>
      </c>
      <c r="Q53" s="179" t="str" cm="1">
        <f t="array" aca="1" ref="Q53" ca="1">IF(ISNUMBER(P53),IF(P53=100%,"CUMPLIDA",IF(AND(ISNUMBER(L53),ISNUMBER(INDIRECT("FECHA_"&amp;$B53,1))), IF(L53&lt;=INDIRECT("FECHA_"&amp;$B53,1),"INCUMPLIDA","PROCESO"), "VERIFICAR FECHA")),"SIN VALOR AVANCE")</f>
        <v>CUMPLIDA</v>
      </c>
    </row>
    <row r="54" spans="1:17" ht="135">
      <c r="A54" s="192" t="s">
        <v>1993</v>
      </c>
      <c r="B54" s="173" t="s">
        <v>3295</v>
      </c>
      <c r="C54" s="485"/>
      <c r="D54" s="485"/>
      <c r="E54" s="486"/>
      <c r="F54" s="486"/>
      <c r="G54" s="182" t="s">
        <v>3437</v>
      </c>
      <c r="H54" s="382" t="s">
        <v>3446</v>
      </c>
      <c r="I54" s="382" t="s">
        <v>3439</v>
      </c>
      <c r="J54" s="181">
        <v>3</v>
      </c>
      <c r="K54" s="176">
        <v>45292</v>
      </c>
      <c r="L54" s="176">
        <v>45838</v>
      </c>
      <c r="M54" s="177">
        <f t="shared" si="0"/>
        <v>78</v>
      </c>
      <c r="N54" s="178">
        <v>1</v>
      </c>
      <c r="O54" s="382" t="s">
        <v>3440</v>
      </c>
      <c r="P54" s="178">
        <f t="shared" si="1"/>
        <v>1</v>
      </c>
      <c r="Q54" s="179" t="str" cm="1">
        <f t="array" aca="1" ref="Q54" ca="1">IF(ISNUMBER(P54),IF(P54=100%,"CUMPLIDA",IF(AND(ISNUMBER(L54),ISNUMBER(INDIRECT("FECHA_"&amp;$B54,1))), IF(L54&lt;=INDIRECT("FECHA_"&amp;$B54,1),"INCUMPLIDA","PROCESO"), "VERIFICAR FECHA")),"SIN VALOR AVANCE")</f>
        <v>CUMPLIDA</v>
      </c>
    </row>
    <row r="55" spans="1:17" ht="197.25">
      <c r="A55" s="192" t="s">
        <v>1993</v>
      </c>
      <c r="B55" s="173" t="s">
        <v>3295</v>
      </c>
      <c r="C55" s="485"/>
      <c r="D55" s="485"/>
      <c r="E55" s="486"/>
      <c r="F55" s="486"/>
      <c r="G55" s="182" t="s">
        <v>3441</v>
      </c>
      <c r="H55" s="382" t="s">
        <v>3442</v>
      </c>
      <c r="I55" s="382" t="s">
        <v>3443</v>
      </c>
      <c r="J55" s="181">
        <v>2</v>
      </c>
      <c r="K55" s="176">
        <v>45260</v>
      </c>
      <c r="L55" s="176">
        <v>45337</v>
      </c>
      <c r="M55" s="177">
        <f t="shared" si="0"/>
        <v>11</v>
      </c>
      <c r="N55" s="178">
        <v>1</v>
      </c>
      <c r="O55" s="382" t="s">
        <v>3444</v>
      </c>
      <c r="P55" s="178">
        <f t="shared" si="1"/>
        <v>1</v>
      </c>
      <c r="Q55" s="179" t="str" cm="1">
        <f t="array" aca="1" ref="Q55" ca="1">IF(ISNUMBER(P55),IF(P55=100%,"CUMPLIDA",IF(AND(ISNUMBER(L55),ISNUMBER(INDIRECT("FECHA_"&amp;$B55,1))), IF(L55&lt;=INDIRECT("FECHA_"&amp;$B55,1),"INCUMPLIDA","PROCESO"), "VERIFICAR FECHA")),"SIN VALOR AVANCE")</f>
        <v>CUMPLIDA</v>
      </c>
    </row>
    <row r="56" spans="1:17" ht="150" customHeight="1">
      <c r="A56" s="192" t="s">
        <v>1993</v>
      </c>
      <c r="B56" s="173" t="s">
        <v>3295</v>
      </c>
      <c r="C56" s="485"/>
      <c r="D56" s="485"/>
      <c r="E56" s="486" t="s">
        <v>3447</v>
      </c>
      <c r="F56" s="486"/>
      <c r="G56" s="174" t="s">
        <v>3448</v>
      </c>
      <c r="H56" s="382" t="s">
        <v>3435</v>
      </c>
      <c r="I56" s="382" t="s">
        <v>453</v>
      </c>
      <c r="J56" s="181">
        <v>1</v>
      </c>
      <c r="K56" s="176">
        <v>45184</v>
      </c>
      <c r="L56" s="176">
        <v>45260</v>
      </c>
      <c r="M56" s="177">
        <f t="shared" si="0"/>
        <v>10.857142857142858</v>
      </c>
      <c r="N56" s="178">
        <v>1</v>
      </c>
      <c r="O56" s="382" t="s">
        <v>3436</v>
      </c>
      <c r="P56" s="178">
        <f t="shared" si="1"/>
        <v>1</v>
      </c>
      <c r="Q56" s="179" t="str" cm="1">
        <f t="array" aca="1" ref="Q56" ca="1">IF(ISNUMBER(P56),IF(P56=100%,"CUMPLIDA",IF(AND(ISNUMBER(L56),ISNUMBER(INDIRECT("FECHA_"&amp;$B56,1))), IF(L56&lt;=INDIRECT("FECHA_"&amp;$B56,1),"INCUMPLIDA","PROCESO"), "VERIFICAR FECHA")),"SIN VALOR AVANCE")</f>
        <v>CUMPLIDA</v>
      </c>
    </row>
    <row r="57" spans="1:17" ht="180">
      <c r="A57" s="192" t="s">
        <v>1993</v>
      </c>
      <c r="B57" s="173" t="s">
        <v>3295</v>
      </c>
      <c r="C57" s="485"/>
      <c r="D57" s="485"/>
      <c r="E57" s="486"/>
      <c r="F57" s="486"/>
      <c r="G57" s="182" t="s">
        <v>3449</v>
      </c>
      <c r="H57" s="382" t="s">
        <v>3446</v>
      </c>
      <c r="I57" s="382" t="s">
        <v>3439</v>
      </c>
      <c r="J57" s="181">
        <v>3</v>
      </c>
      <c r="K57" s="176">
        <v>45292</v>
      </c>
      <c r="L57" s="176">
        <v>45838</v>
      </c>
      <c r="M57" s="177">
        <f t="shared" si="0"/>
        <v>78</v>
      </c>
      <c r="N57" s="178">
        <v>1</v>
      </c>
      <c r="O57" s="382" t="s">
        <v>3440</v>
      </c>
      <c r="P57" s="178">
        <f t="shared" si="1"/>
        <v>1</v>
      </c>
      <c r="Q57" s="179" t="str" cm="1">
        <f t="array" aca="1" ref="Q57" ca="1">IF(ISNUMBER(P57),IF(P57=100%,"CUMPLIDA",IF(AND(ISNUMBER(L57),ISNUMBER(INDIRECT("FECHA_"&amp;$B57,1))), IF(L57&lt;=INDIRECT("FECHA_"&amp;$B57,1),"INCUMPLIDA","PROCESO"), "VERIFICAR FECHA")),"SIN VALOR AVANCE")</f>
        <v>CUMPLIDA</v>
      </c>
    </row>
    <row r="58" spans="1:17" ht="197.25">
      <c r="A58" s="192" t="s">
        <v>1993</v>
      </c>
      <c r="B58" s="173" t="s">
        <v>3295</v>
      </c>
      <c r="C58" s="485"/>
      <c r="D58" s="485"/>
      <c r="E58" s="486"/>
      <c r="F58" s="486"/>
      <c r="G58" s="182" t="s">
        <v>3450</v>
      </c>
      <c r="H58" s="382" t="s">
        <v>3442</v>
      </c>
      <c r="I58" s="382" t="s">
        <v>3443</v>
      </c>
      <c r="J58" s="181">
        <v>2</v>
      </c>
      <c r="K58" s="176">
        <v>45260</v>
      </c>
      <c r="L58" s="176">
        <v>45337</v>
      </c>
      <c r="M58" s="177">
        <f t="shared" si="0"/>
        <v>11</v>
      </c>
      <c r="N58" s="178">
        <v>1</v>
      </c>
      <c r="O58" s="382" t="s">
        <v>3444</v>
      </c>
      <c r="P58" s="178">
        <f t="shared" si="1"/>
        <v>1</v>
      </c>
      <c r="Q58" s="179" t="str" cm="1">
        <f t="array" aca="1" ref="Q58" ca="1">IF(ISNUMBER(P58),IF(P58=100%,"CUMPLIDA",IF(AND(ISNUMBER(L58),ISNUMBER(INDIRECT("FECHA_"&amp;$B58,1))), IF(L58&lt;=INDIRECT("FECHA_"&amp;$B58,1),"INCUMPLIDA","PROCESO"), "VERIFICAR FECHA")),"SIN VALOR AVANCE")</f>
        <v>CUMPLIDA</v>
      </c>
    </row>
    <row r="59" spans="1:17" ht="210">
      <c r="A59" s="192" t="s">
        <v>1993</v>
      </c>
      <c r="B59" s="173" t="s">
        <v>3295</v>
      </c>
      <c r="C59" s="485"/>
      <c r="D59" s="485"/>
      <c r="E59" s="486" t="s">
        <v>3451</v>
      </c>
      <c r="F59" s="486"/>
      <c r="G59" s="174" t="s">
        <v>3448</v>
      </c>
      <c r="H59" s="382" t="s">
        <v>3435</v>
      </c>
      <c r="I59" s="382" t="s">
        <v>453</v>
      </c>
      <c r="J59" s="181">
        <v>1</v>
      </c>
      <c r="K59" s="176">
        <v>45184</v>
      </c>
      <c r="L59" s="176">
        <v>45260</v>
      </c>
      <c r="M59" s="177">
        <f t="shared" si="0"/>
        <v>10.857142857142858</v>
      </c>
      <c r="N59" s="178">
        <v>1</v>
      </c>
      <c r="O59" s="382" t="s">
        <v>3436</v>
      </c>
      <c r="P59" s="178">
        <f t="shared" si="1"/>
        <v>1</v>
      </c>
      <c r="Q59" s="179" t="str" cm="1">
        <f t="array" aca="1" ref="Q59" ca="1">IF(ISNUMBER(P59),IF(P59=100%,"CUMPLIDA",IF(AND(ISNUMBER(L59),ISNUMBER(INDIRECT("FECHA_"&amp;$B59,1))), IF(L59&lt;=INDIRECT("FECHA_"&amp;$B59,1),"INCUMPLIDA","PROCESO"), "VERIFICAR FECHA")),"SIN VALOR AVANCE")</f>
        <v>CUMPLIDA</v>
      </c>
    </row>
    <row r="60" spans="1:17" ht="180">
      <c r="A60" s="192" t="s">
        <v>1993</v>
      </c>
      <c r="B60" s="173" t="s">
        <v>3295</v>
      </c>
      <c r="C60" s="485"/>
      <c r="D60" s="485"/>
      <c r="E60" s="486"/>
      <c r="F60" s="486"/>
      <c r="G60" s="182" t="s">
        <v>3449</v>
      </c>
      <c r="H60" s="382" t="s">
        <v>3446</v>
      </c>
      <c r="I60" s="382" t="s">
        <v>3439</v>
      </c>
      <c r="J60" s="181">
        <v>3</v>
      </c>
      <c r="K60" s="176">
        <v>45292</v>
      </c>
      <c r="L60" s="176">
        <v>45838</v>
      </c>
      <c r="M60" s="177">
        <f t="shared" si="0"/>
        <v>78</v>
      </c>
      <c r="N60" s="178">
        <v>1</v>
      </c>
      <c r="O60" s="382" t="s">
        <v>3440</v>
      </c>
      <c r="P60" s="178">
        <f t="shared" si="1"/>
        <v>1</v>
      </c>
      <c r="Q60" s="179" t="str" cm="1">
        <f t="array" aca="1" ref="Q60" ca="1">IF(ISNUMBER(P60),IF(P60=100%,"CUMPLIDA",IF(AND(ISNUMBER(L60),ISNUMBER(INDIRECT("FECHA_"&amp;$B60,1))), IF(L60&lt;=INDIRECT("FECHA_"&amp;$B60,1),"INCUMPLIDA","PROCESO"), "VERIFICAR FECHA")),"SIN VALOR AVANCE")</f>
        <v>CUMPLIDA</v>
      </c>
    </row>
    <row r="61" spans="1:17" ht="197.25">
      <c r="A61" s="192" t="s">
        <v>1993</v>
      </c>
      <c r="B61" s="173" t="s">
        <v>3295</v>
      </c>
      <c r="C61" s="485"/>
      <c r="D61" s="485"/>
      <c r="E61" s="486"/>
      <c r="F61" s="486"/>
      <c r="G61" s="182" t="s">
        <v>3450</v>
      </c>
      <c r="H61" s="382" t="s">
        <v>3442</v>
      </c>
      <c r="I61" s="382" t="s">
        <v>3443</v>
      </c>
      <c r="J61" s="181">
        <v>2</v>
      </c>
      <c r="K61" s="176">
        <v>45260</v>
      </c>
      <c r="L61" s="176">
        <v>45337</v>
      </c>
      <c r="M61" s="177">
        <f t="shared" si="0"/>
        <v>11</v>
      </c>
      <c r="N61" s="178">
        <v>1</v>
      </c>
      <c r="O61" s="382" t="s">
        <v>3444</v>
      </c>
      <c r="P61" s="178">
        <f t="shared" si="1"/>
        <v>1</v>
      </c>
      <c r="Q61" s="179" t="str" cm="1">
        <f t="array" aca="1" ref="Q61" ca="1">IF(ISNUMBER(P61),IF(P61=100%,"CUMPLIDA",IF(AND(ISNUMBER(L61),ISNUMBER(INDIRECT("FECHA_"&amp;$B61,1))), IF(L61&lt;=INDIRECT("FECHA_"&amp;$B61,1),"INCUMPLIDA","PROCESO"), "VERIFICAR FECHA")),"SIN VALOR AVANCE")</f>
        <v>CUMPLIDA</v>
      </c>
    </row>
    <row r="62" spans="1:17" ht="150" customHeight="1">
      <c r="A62" s="192" t="s">
        <v>1993</v>
      </c>
      <c r="B62" s="173" t="s">
        <v>3295</v>
      </c>
      <c r="C62" s="485"/>
      <c r="D62" s="485"/>
      <c r="E62" s="486" t="s">
        <v>3452</v>
      </c>
      <c r="F62" s="486"/>
      <c r="G62" s="174" t="s">
        <v>3448</v>
      </c>
      <c r="H62" s="382" t="s">
        <v>3435</v>
      </c>
      <c r="I62" s="382" t="s">
        <v>453</v>
      </c>
      <c r="J62" s="181">
        <v>1</v>
      </c>
      <c r="K62" s="176">
        <v>45184</v>
      </c>
      <c r="L62" s="176">
        <v>45260</v>
      </c>
      <c r="M62" s="177">
        <f t="shared" si="0"/>
        <v>10.857142857142858</v>
      </c>
      <c r="N62" s="178">
        <v>1</v>
      </c>
      <c r="O62" s="382" t="s">
        <v>3436</v>
      </c>
      <c r="P62" s="178">
        <f t="shared" si="1"/>
        <v>1</v>
      </c>
      <c r="Q62" s="179" t="str" cm="1">
        <f t="array" aca="1" ref="Q62" ca="1">IF(ISNUMBER(P62),IF(P62=100%,"CUMPLIDA",IF(AND(ISNUMBER(L62),ISNUMBER(INDIRECT("FECHA_"&amp;$B62,1))), IF(L62&lt;=INDIRECT("FECHA_"&amp;$B62,1),"INCUMPLIDA","PROCESO"), "VERIFICAR FECHA")),"SIN VALOR AVANCE")</f>
        <v>CUMPLIDA</v>
      </c>
    </row>
    <row r="63" spans="1:17" ht="180">
      <c r="A63" s="192" t="s">
        <v>1993</v>
      </c>
      <c r="B63" s="173" t="s">
        <v>3295</v>
      </c>
      <c r="C63" s="485"/>
      <c r="D63" s="485"/>
      <c r="E63" s="486"/>
      <c r="F63" s="486"/>
      <c r="G63" s="182" t="s">
        <v>3449</v>
      </c>
      <c r="H63" s="382" t="s">
        <v>3446</v>
      </c>
      <c r="I63" s="382" t="s">
        <v>3439</v>
      </c>
      <c r="J63" s="181">
        <v>3</v>
      </c>
      <c r="K63" s="176">
        <v>45292</v>
      </c>
      <c r="L63" s="176">
        <v>45838</v>
      </c>
      <c r="M63" s="177">
        <f t="shared" si="0"/>
        <v>78</v>
      </c>
      <c r="N63" s="178">
        <v>1</v>
      </c>
      <c r="O63" s="382" t="s">
        <v>3440</v>
      </c>
      <c r="P63" s="178">
        <f t="shared" si="1"/>
        <v>1</v>
      </c>
      <c r="Q63" s="179" t="str" cm="1">
        <f t="array" aca="1" ref="Q63" ca="1">IF(ISNUMBER(P63),IF(P63=100%,"CUMPLIDA",IF(AND(ISNUMBER(L63),ISNUMBER(INDIRECT("FECHA_"&amp;$B63,1))), IF(L63&lt;=INDIRECT("FECHA_"&amp;$B63,1),"INCUMPLIDA","PROCESO"), "VERIFICAR FECHA")),"SIN VALOR AVANCE")</f>
        <v>CUMPLIDA</v>
      </c>
    </row>
    <row r="64" spans="1:17" ht="197.25">
      <c r="A64" s="192" t="s">
        <v>1993</v>
      </c>
      <c r="B64" s="173" t="s">
        <v>3295</v>
      </c>
      <c r="C64" s="485"/>
      <c r="D64" s="485"/>
      <c r="E64" s="486"/>
      <c r="F64" s="486"/>
      <c r="G64" s="182" t="s">
        <v>3450</v>
      </c>
      <c r="H64" s="382" t="s">
        <v>3442</v>
      </c>
      <c r="I64" s="382" t="s">
        <v>3443</v>
      </c>
      <c r="J64" s="181">
        <v>2</v>
      </c>
      <c r="K64" s="176">
        <v>45260</v>
      </c>
      <c r="L64" s="176">
        <v>45337</v>
      </c>
      <c r="M64" s="177">
        <f t="shared" si="0"/>
        <v>11</v>
      </c>
      <c r="N64" s="178">
        <v>1</v>
      </c>
      <c r="O64" s="382" t="s">
        <v>3444</v>
      </c>
      <c r="P64" s="178">
        <f t="shared" si="1"/>
        <v>1</v>
      </c>
      <c r="Q64" s="179" t="str" cm="1">
        <f t="array" aca="1" ref="Q64" ca="1">IF(ISNUMBER(P64),IF(P64=100%,"CUMPLIDA",IF(AND(ISNUMBER(L64),ISNUMBER(INDIRECT("FECHA_"&amp;$B64,1))), IF(L64&lt;=INDIRECT("FECHA_"&amp;$B64,1),"INCUMPLIDA","PROCESO"), "VERIFICAR FECHA")),"SIN VALOR AVANCE")</f>
        <v>CUMPLIDA</v>
      </c>
    </row>
    <row r="65" spans="1:17" ht="135" customHeight="1">
      <c r="A65" s="192" t="s">
        <v>1993</v>
      </c>
      <c r="B65" s="173" t="s">
        <v>3295</v>
      </c>
      <c r="C65" s="485"/>
      <c r="D65" s="485"/>
      <c r="E65" s="486" t="s">
        <v>3453</v>
      </c>
      <c r="F65" s="486"/>
      <c r="G65" s="182" t="s">
        <v>3454</v>
      </c>
      <c r="H65" s="382" t="s">
        <v>3455</v>
      </c>
      <c r="I65" s="382" t="s">
        <v>3456</v>
      </c>
      <c r="J65" s="181">
        <v>2</v>
      </c>
      <c r="K65" s="176">
        <v>45201</v>
      </c>
      <c r="L65" s="176">
        <v>45280</v>
      </c>
      <c r="M65" s="177">
        <f t="shared" si="0"/>
        <v>11.285714285714286</v>
      </c>
      <c r="N65" s="178">
        <v>1</v>
      </c>
      <c r="O65" s="382" t="s">
        <v>3457</v>
      </c>
      <c r="P65" s="178">
        <f t="shared" si="1"/>
        <v>1</v>
      </c>
      <c r="Q65" s="179" t="str" cm="1">
        <f t="array" aca="1" ref="Q65" ca="1">IF(ISNUMBER(P65),IF(P65=100%,"CUMPLIDA",IF(AND(ISNUMBER(L65),ISNUMBER(INDIRECT("FECHA_"&amp;$B65,1))), IF(L65&lt;=INDIRECT("FECHA_"&amp;$B65,1),"INCUMPLIDA","PROCESO"), "VERIFICAR FECHA")),"SIN VALOR AVANCE")</f>
        <v>CUMPLIDA</v>
      </c>
    </row>
    <row r="66" spans="1:17" ht="105">
      <c r="A66" s="192" t="s">
        <v>1993</v>
      </c>
      <c r="B66" s="173" t="s">
        <v>3295</v>
      </c>
      <c r="C66" s="485"/>
      <c r="D66" s="485"/>
      <c r="E66" s="486"/>
      <c r="F66" s="486"/>
      <c r="G66" s="182" t="s">
        <v>3458</v>
      </c>
      <c r="H66" s="382" t="s">
        <v>3459</v>
      </c>
      <c r="I66" s="382" t="s">
        <v>3460</v>
      </c>
      <c r="J66" s="181">
        <v>4</v>
      </c>
      <c r="K66" s="176">
        <v>45201</v>
      </c>
      <c r="L66" s="176">
        <v>45596</v>
      </c>
      <c r="M66" s="177">
        <f t="shared" si="0"/>
        <v>56.428571428571431</v>
      </c>
      <c r="N66" s="178">
        <v>1</v>
      </c>
      <c r="O66" s="382" t="s">
        <v>3457</v>
      </c>
      <c r="P66" s="178">
        <f t="shared" si="1"/>
        <v>1</v>
      </c>
      <c r="Q66" s="179" t="str" cm="1">
        <f t="array" aca="1" ref="Q66" ca="1">IF(ISNUMBER(P66),IF(P66=100%,"CUMPLIDA",IF(AND(ISNUMBER(L66),ISNUMBER(INDIRECT("FECHA_"&amp;$B66,1))), IF(L66&lt;=INDIRECT("FECHA_"&amp;$B66,1),"INCUMPLIDA","PROCESO"), "VERIFICAR FECHA")),"SIN VALOR AVANCE")</f>
        <v>CUMPLIDA</v>
      </c>
    </row>
    <row r="67" spans="1:17" ht="90" customHeight="1">
      <c r="A67" s="192" t="s">
        <v>1518</v>
      </c>
      <c r="B67" s="173" t="s">
        <v>3295</v>
      </c>
      <c r="C67" s="485" t="s">
        <v>3461</v>
      </c>
      <c r="D67" s="485" t="s">
        <v>3462</v>
      </c>
      <c r="E67" s="174" t="s">
        <v>3463</v>
      </c>
      <c r="F67" s="486" t="s">
        <v>3464</v>
      </c>
      <c r="G67" s="174" t="s">
        <v>3465</v>
      </c>
      <c r="H67" s="382" t="s">
        <v>801</v>
      </c>
      <c r="I67" s="382" t="s">
        <v>761</v>
      </c>
      <c r="J67" s="184">
        <v>1</v>
      </c>
      <c r="K67" s="176">
        <v>45323</v>
      </c>
      <c r="L67" s="176">
        <v>45747</v>
      </c>
      <c r="M67" s="177">
        <f t="shared" si="0"/>
        <v>60.571428571428569</v>
      </c>
      <c r="N67" s="178">
        <v>1</v>
      </c>
      <c r="O67" s="382" t="s">
        <v>3466</v>
      </c>
      <c r="P67" s="178">
        <f t="shared" si="1"/>
        <v>1</v>
      </c>
      <c r="Q67" s="179" t="str" cm="1">
        <f t="array" aca="1" ref="Q67" ca="1">IF(ISNUMBER(P67),IF(P67=100%,"CUMPLIDA",IF(AND(ISNUMBER(L67),ISNUMBER(INDIRECT("FECHA_"&amp;$B67,1))), IF(L67&lt;=INDIRECT("FECHA_"&amp;$B67,1),"INCUMPLIDA","PROCESO"), "VERIFICAR FECHA")),"SIN VALOR AVANCE")</f>
        <v>CUMPLIDA</v>
      </c>
    </row>
    <row r="68" spans="1:17" ht="270">
      <c r="A68" s="192" t="s">
        <v>1518</v>
      </c>
      <c r="B68" s="173" t="s">
        <v>3295</v>
      </c>
      <c r="C68" s="485"/>
      <c r="D68" s="485"/>
      <c r="E68" s="174" t="s">
        <v>3467</v>
      </c>
      <c r="F68" s="486"/>
      <c r="G68" s="174" t="s">
        <v>3468</v>
      </c>
      <c r="H68" s="382" t="s">
        <v>804</v>
      </c>
      <c r="I68" s="382" t="s">
        <v>805</v>
      </c>
      <c r="J68" s="184">
        <v>1</v>
      </c>
      <c r="K68" s="176">
        <v>45323</v>
      </c>
      <c r="L68" s="176">
        <v>45747</v>
      </c>
      <c r="M68" s="177">
        <f t="shared" si="0"/>
        <v>60.571428571428569</v>
      </c>
      <c r="N68" s="178">
        <v>1</v>
      </c>
      <c r="O68" s="382" t="s">
        <v>3469</v>
      </c>
      <c r="P68" s="178">
        <f t="shared" si="1"/>
        <v>1</v>
      </c>
      <c r="Q68" s="179" t="str" cm="1">
        <f t="array" aca="1" ref="Q68" ca="1">IF(ISNUMBER(P68),IF(P68=100%,"CUMPLIDA",IF(AND(ISNUMBER(L68),ISNUMBER(INDIRECT("FECHA_"&amp;$B68,1))), IF(L68&lt;=INDIRECT("FECHA_"&amp;$B68,1),"INCUMPLIDA","PROCESO"), "VERIFICAR FECHA")),"SIN VALOR AVANCE")</f>
        <v>CUMPLIDA</v>
      </c>
    </row>
    <row r="69" spans="1:17" ht="135">
      <c r="A69" s="192" t="s">
        <v>1518</v>
      </c>
      <c r="B69" s="173" t="s">
        <v>3295</v>
      </c>
      <c r="C69" s="485"/>
      <c r="D69" s="485"/>
      <c r="E69" s="174" t="s">
        <v>3470</v>
      </c>
      <c r="F69" s="486"/>
      <c r="G69" s="174" t="s">
        <v>3471</v>
      </c>
      <c r="H69" s="382" t="s">
        <v>767</v>
      </c>
      <c r="I69" s="382" t="s">
        <v>768</v>
      </c>
      <c r="J69" s="184">
        <v>1</v>
      </c>
      <c r="K69" s="176">
        <v>45231</v>
      </c>
      <c r="L69" s="176">
        <v>45747</v>
      </c>
      <c r="M69" s="177">
        <f t="shared" si="0"/>
        <v>73.714285714285708</v>
      </c>
      <c r="N69" s="178">
        <v>1</v>
      </c>
      <c r="O69" s="382" t="s">
        <v>3469</v>
      </c>
      <c r="P69" s="178">
        <f t="shared" si="1"/>
        <v>1</v>
      </c>
      <c r="Q69" s="179" t="str" cm="1">
        <f t="array" aca="1" ref="Q69" ca="1">IF(ISNUMBER(P69),IF(P69=100%,"CUMPLIDA",IF(AND(ISNUMBER(L69),ISNUMBER(INDIRECT("FECHA_"&amp;$B69,1))), IF(L69&lt;=INDIRECT("FECHA_"&amp;$B69,1),"INCUMPLIDA","PROCESO"), "VERIFICAR FECHA")),"SIN VALOR AVANCE")</f>
        <v>CUMPLIDA</v>
      </c>
    </row>
    <row r="70" spans="1:17" ht="60.75" customHeight="1">
      <c r="A70" s="192" t="s">
        <v>1518</v>
      </c>
      <c r="B70" s="173" t="s">
        <v>3295</v>
      </c>
      <c r="C70" s="485"/>
      <c r="D70" s="485"/>
      <c r="E70" s="486" t="s">
        <v>3472</v>
      </c>
      <c r="F70" s="486"/>
      <c r="G70" s="174" t="s">
        <v>3473</v>
      </c>
      <c r="H70" s="382" t="s">
        <v>769</v>
      </c>
      <c r="I70" s="382" t="s">
        <v>770</v>
      </c>
      <c r="J70" s="184">
        <v>1</v>
      </c>
      <c r="K70" s="176">
        <v>45323</v>
      </c>
      <c r="L70" s="176">
        <v>45747</v>
      </c>
      <c r="M70" s="177">
        <f t="shared" si="0"/>
        <v>60.571428571428569</v>
      </c>
      <c r="N70" s="178">
        <v>1</v>
      </c>
      <c r="O70" s="382" t="s">
        <v>3466</v>
      </c>
      <c r="P70" s="178">
        <f t="shared" si="1"/>
        <v>1</v>
      </c>
      <c r="Q70" s="179" t="str" cm="1">
        <f t="array" aca="1" ref="Q70" ca="1">IF(ISNUMBER(P70),IF(P70=100%,"CUMPLIDA",IF(AND(ISNUMBER(L70),ISNUMBER(INDIRECT("FECHA_"&amp;$B70,1))), IF(L70&lt;=INDIRECT("FECHA_"&amp;$B70,1),"INCUMPLIDA","PROCESO"), "VERIFICAR FECHA")),"SIN VALOR AVANCE")</f>
        <v>CUMPLIDA</v>
      </c>
    </row>
    <row r="71" spans="1:17" ht="45.75">
      <c r="A71" s="192" t="s">
        <v>1518</v>
      </c>
      <c r="B71" s="173" t="s">
        <v>3295</v>
      </c>
      <c r="C71" s="485"/>
      <c r="D71" s="485"/>
      <c r="E71" s="486"/>
      <c r="F71" s="486"/>
      <c r="G71" s="174" t="s">
        <v>3474</v>
      </c>
      <c r="H71" s="382" t="s">
        <v>371</v>
      </c>
      <c r="I71" s="382" t="s">
        <v>771</v>
      </c>
      <c r="J71" s="184">
        <v>1</v>
      </c>
      <c r="K71" s="176">
        <v>45231</v>
      </c>
      <c r="L71" s="176">
        <v>45747</v>
      </c>
      <c r="M71" s="177">
        <f t="shared" si="0"/>
        <v>73.714285714285708</v>
      </c>
      <c r="N71" s="178">
        <v>1</v>
      </c>
      <c r="O71" s="382" t="s">
        <v>3469</v>
      </c>
      <c r="P71" s="178">
        <f t="shared" si="1"/>
        <v>1</v>
      </c>
      <c r="Q71" s="179" t="str" cm="1">
        <f t="array" aca="1" ref="Q71" ca="1">IF(ISNUMBER(P71),IF(P71=100%,"CUMPLIDA",IF(AND(ISNUMBER(L71),ISNUMBER(INDIRECT("FECHA_"&amp;$B71,1))), IF(L71&lt;=INDIRECT("FECHA_"&amp;$B71,1),"INCUMPLIDA","PROCESO"), "VERIFICAR FECHA")),"SIN VALOR AVANCE")</f>
        <v>CUMPLIDA</v>
      </c>
    </row>
    <row r="72" spans="1:17" ht="180.75">
      <c r="A72" s="192" t="s">
        <v>1518</v>
      </c>
      <c r="B72" s="173" t="s">
        <v>3295</v>
      </c>
      <c r="C72" s="485"/>
      <c r="D72" s="485"/>
      <c r="E72" s="486"/>
      <c r="F72" s="486"/>
      <c r="G72" s="174" t="s">
        <v>3475</v>
      </c>
      <c r="H72" s="382" t="s">
        <v>772</v>
      </c>
      <c r="I72" s="382" t="s">
        <v>773</v>
      </c>
      <c r="J72" s="184">
        <v>1</v>
      </c>
      <c r="K72" s="176">
        <v>45231</v>
      </c>
      <c r="L72" s="176">
        <v>45808</v>
      </c>
      <c r="M72" s="177">
        <f t="shared" si="0"/>
        <v>82.428571428571431</v>
      </c>
      <c r="N72" s="178">
        <v>1</v>
      </c>
      <c r="O72" s="382" t="s">
        <v>3476</v>
      </c>
      <c r="P72" s="178">
        <f t="shared" si="1"/>
        <v>1</v>
      </c>
      <c r="Q72" s="179" t="str" cm="1">
        <f t="array" aca="1" ref="Q72" ca="1">IF(ISNUMBER(P72),IF(P72=100%,"CUMPLIDA",IF(AND(ISNUMBER(L72),ISNUMBER(INDIRECT("FECHA_"&amp;$B72,1))), IF(L72&lt;=INDIRECT("FECHA_"&amp;$B72,1),"INCUMPLIDA","PROCESO"), "VERIFICAR FECHA")),"SIN VALOR AVANCE")</f>
        <v>CUMPLIDA</v>
      </c>
    </row>
    <row r="73" spans="1:17" ht="45.75">
      <c r="A73" s="192" t="s">
        <v>1518</v>
      </c>
      <c r="B73" s="173" t="s">
        <v>3295</v>
      </c>
      <c r="C73" s="485"/>
      <c r="D73" s="485"/>
      <c r="E73" s="486"/>
      <c r="F73" s="486"/>
      <c r="G73" s="174" t="s">
        <v>3477</v>
      </c>
      <c r="H73" s="382" t="s">
        <v>775</v>
      </c>
      <c r="I73" s="382" t="s">
        <v>776</v>
      </c>
      <c r="J73" s="184">
        <v>7</v>
      </c>
      <c r="K73" s="176">
        <v>45809</v>
      </c>
      <c r="L73" s="176">
        <v>46387</v>
      </c>
      <c r="M73" s="177">
        <f t="shared" si="0"/>
        <v>82.571428571428569</v>
      </c>
      <c r="N73" s="178">
        <v>0</v>
      </c>
      <c r="O73" s="382" t="s">
        <v>3469</v>
      </c>
      <c r="P73" s="178">
        <f t="shared" si="1"/>
        <v>0</v>
      </c>
      <c r="Q73" s="179" t="str" cm="1">
        <f t="array" aca="1" ref="Q73" ca="1">IF(ISNUMBER(P73),IF(P73=100%,"CUMPLIDA",IF(AND(ISNUMBER(L73),ISNUMBER(INDIRECT("FECHA_"&amp;$B73,1))), IF(L73&lt;=INDIRECT("FECHA_"&amp;$B73,1),"INCUMPLIDA","PROCESO"), "VERIFICAR FECHA")),"SIN VALOR AVANCE")</f>
        <v>PROCESO</v>
      </c>
    </row>
    <row r="74" spans="1:17" ht="60.75">
      <c r="A74" s="192" t="s">
        <v>1518</v>
      </c>
      <c r="B74" s="173" t="s">
        <v>3295</v>
      </c>
      <c r="C74" s="485"/>
      <c r="D74" s="485"/>
      <c r="E74" s="486"/>
      <c r="F74" s="486"/>
      <c r="G74" s="174" t="s">
        <v>3478</v>
      </c>
      <c r="H74" s="382" t="s">
        <v>779</v>
      </c>
      <c r="I74" s="382" t="s">
        <v>780</v>
      </c>
      <c r="J74" s="184">
        <v>1</v>
      </c>
      <c r="K74" s="176">
        <v>45809</v>
      </c>
      <c r="L74" s="176">
        <v>46387</v>
      </c>
      <c r="M74" s="177">
        <f t="shared" si="0"/>
        <v>82.571428571428569</v>
      </c>
      <c r="N74" s="178">
        <v>0</v>
      </c>
      <c r="O74" s="382" t="s">
        <v>3466</v>
      </c>
      <c r="P74" s="178">
        <f t="shared" si="1"/>
        <v>0</v>
      </c>
      <c r="Q74" s="179" t="str" cm="1">
        <f t="array" aca="1" ref="Q74" ca="1">IF(ISNUMBER(P74),IF(P74=100%,"CUMPLIDA",IF(AND(ISNUMBER(L74),ISNUMBER(INDIRECT("FECHA_"&amp;$B74,1))), IF(L74&lt;=INDIRECT("FECHA_"&amp;$B74,1),"INCUMPLIDA","PROCESO"), "VERIFICAR FECHA")),"SIN VALOR AVANCE")</f>
        <v>PROCESO</v>
      </c>
    </row>
    <row r="75" spans="1:17" ht="180.75">
      <c r="A75" s="192" t="s">
        <v>1518</v>
      </c>
      <c r="B75" s="173" t="s">
        <v>3295</v>
      </c>
      <c r="C75" s="485"/>
      <c r="D75" s="485"/>
      <c r="E75" s="486"/>
      <c r="F75" s="486"/>
      <c r="G75" s="174" t="s">
        <v>3479</v>
      </c>
      <c r="H75" s="382" t="s">
        <v>782</v>
      </c>
      <c r="I75" s="382" t="s">
        <v>813</v>
      </c>
      <c r="J75" s="184">
        <v>2</v>
      </c>
      <c r="K75" s="176">
        <v>45809</v>
      </c>
      <c r="L75" s="176">
        <v>46387</v>
      </c>
      <c r="M75" s="177">
        <f t="shared" ref="M75:M123" si="2">(L75-K75)/7</f>
        <v>82.571428571428569</v>
      </c>
      <c r="N75" s="178">
        <v>0</v>
      </c>
      <c r="O75" s="382" t="s">
        <v>3476</v>
      </c>
      <c r="P75" s="178">
        <f t="shared" ref="P75:P138" si="3">IF(B75="ITRC",N75,N75/J75)</f>
        <v>0</v>
      </c>
      <c r="Q75" s="179" t="str" cm="1">
        <f t="array" aca="1" ref="Q75" ca="1">IF(ISNUMBER(P75),IF(P75=100%,"CUMPLIDA",IF(AND(ISNUMBER(L75),ISNUMBER(INDIRECT("FECHA_"&amp;$B75,1))), IF(L75&lt;=INDIRECT("FECHA_"&amp;$B75,1),"INCUMPLIDA","PROCESO"), "VERIFICAR FECHA")),"SIN VALOR AVANCE")</f>
        <v>PROCESO</v>
      </c>
    </row>
    <row r="76" spans="1:17" ht="165.75">
      <c r="A76" s="192" t="s">
        <v>1518</v>
      </c>
      <c r="B76" s="173" t="s">
        <v>3295</v>
      </c>
      <c r="C76" s="485"/>
      <c r="D76" s="485"/>
      <c r="E76" s="486"/>
      <c r="F76" s="486"/>
      <c r="G76" s="174" t="s">
        <v>3480</v>
      </c>
      <c r="H76" s="382" t="s">
        <v>3481</v>
      </c>
      <c r="I76" s="382" t="s">
        <v>3482</v>
      </c>
      <c r="J76" s="191">
        <v>1</v>
      </c>
      <c r="K76" s="176">
        <v>43831</v>
      </c>
      <c r="L76" s="176">
        <v>43876</v>
      </c>
      <c r="M76" s="177">
        <f t="shared" si="2"/>
        <v>6.4285714285714288</v>
      </c>
      <c r="N76" s="178">
        <v>1</v>
      </c>
      <c r="O76" s="382" t="s">
        <v>3483</v>
      </c>
      <c r="P76" s="178">
        <f t="shared" si="3"/>
        <v>1</v>
      </c>
      <c r="Q76" s="179" t="str" cm="1">
        <f t="array" aca="1" ref="Q76" ca="1">IF(ISNUMBER(P76),IF(P76=100%,"CUMPLIDA",IF(AND(ISNUMBER(L76),ISNUMBER(INDIRECT("FECHA_"&amp;$B76,1))), IF(L76&lt;=INDIRECT("FECHA_"&amp;$B76,1),"INCUMPLIDA","PROCESO"), "VERIFICAR FECHA")),"SIN VALOR AVANCE")</f>
        <v>CUMPLIDA</v>
      </c>
    </row>
    <row r="77" spans="1:17" ht="60.75">
      <c r="A77" s="192" t="s">
        <v>1518</v>
      </c>
      <c r="B77" s="173" t="s">
        <v>3295</v>
      </c>
      <c r="C77" s="485"/>
      <c r="D77" s="485"/>
      <c r="E77" s="486"/>
      <c r="F77" s="486"/>
      <c r="G77" s="174" t="s">
        <v>3484</v>
      </c>
      <c r="H77" s="382" t="s">
        <v>3485</v>
      </c>
      <c r="I77" s="382" t="s">
        <v>3486</v>
      </c>
      <c r="J77" s="191">
        <v>1</v>
      </c>
      <c r="K77" s="176">
        <v>43877</v>
      </c>
      <c r="L77" s="176">
        <v>43905</v>
      </c>
      <c r="M77" s="177">
        <f t="shared" si="2"/>
        <v>4</v>
      </c>
      <c r="N77" s="178">
        <v>1</v>
      </c>
      <c r="O77" s="382" t="s">
        <v>3487</v>
      </c>
      <c r="P77" s="178">
        <f t="shared" si="3"/>
        <v>1</v>
      </c>
      <c r="Q77" s="179" t="str" cm="1">
        <f t="array" aca="1" ref="Q77" ca="1">IF(ISNUMBER(P77),IF(P77=100%,"CUMPLIDA",IF(AND(ISNUMBER(L77),ISNUMBER(INDIRECT("FECHA_"&amp;$B77,1))), IF(L77&lt;=INDIRECT("FECHA_"&amp;$B77,1),"INCUMPLIDA","PROCESO"), "VERIFICAR FECHA")),"SIN VALOR AVANCE")</f>
        <v>CUMPLIDA</v>
      </c>
    </row>
    <row r="78" spans="1:17" ht="180.75">
      <c r="A78" s="192" t="s">
        <v>1518</v>
      </c>
      <c r="B78" s="173" t="s">
        <v>3295</v>
      </c>
      <c r="C78" s="485"/>
      <c r="D78" s="485"/>
      <c r="E78" s="486"/>
      <c r="F78" s="486"/>
      <c r="G78" s="174" t="s">
        <v>3488</v>
      </c>
      <c r="H78" s="382" t="s">
        <v>3489</v>
      </c>
      <c r="I78" s="382" t="s">
        <v>3490</v>
      </c>
      <c r="J78" s="191">
        <v>1</v>
      </c>
      <c r="K78" s="176">
        <v>43831</v>
      </c>
      <c r="L78" s="176">
        <v>44742</v>
      </c>
      <c r="M78" s="177">
        <f t="shared" si="2"/>
        <v>130.14285714285714</v>
      </c>
      <c r="N78" s="178">
        <v>1</v>
      </c>
      <c r="O78" s="382" t="s">
        <v>3491</v>
      </c>
      <c r="P78" s="178">
        <f t="shared" si="3"/>
        <v>1</v>
      </c>
      <c r="Q78" s="179" t="str" cm="1">
        <f t="array" aca="1" ref="Q78" ca="1">IF(ISNUMBER(P78),IF(P78=100%,"CUMPLIDA",IF(AND(ISNUMBER(L78),ISNUMBER(INDIRECT("FECHA_"&amp;$B78,1))), IF(L78&lt;=INDIRECT("FECHA_"&amp;$B78,1),"INCUMPLIDA","PROCESO"), "VERIFICAR FECHA")),"SIN VALOR AVANCE")</f>
        <v>CUMPLIDA</v>
      </c>
    </row>
    <row r="79" spans="1:17" ht="135.75">
      <c r="A79" s="192" t="s">
        <v>1518</v>
      </c>
      <c r="B79" s="173" t="s">
        <v>3295</v>
      </c>
      <c r="C79" s="485"/>
      <c r="D79" s="485"/>
      <c r="E79" s="486"/>
      <c r="F79" s="486"/>
      <c r="G79" s="174" t="s">
        <v>3492</v>
      </c>
      <c r="H79" s="382" t="s">
        <v>3493</v>
      </c>
      <c r="I79" s="382" t="s">
        <v>2209</v>
      </c>
      <c r="J79" s="191">
        <v>1</v>
      </c>
      <c r="K79" s="176">
        <v>43831</v>
      </c>
      <c r="L79" s="176">
        <v>43889</v>
      </c>
      <c r="M79" s="177">
        <f t="shared" si="2"/>
        <v>8.2857142857142865</v>
      </c>
      <c r="N79" s="178">
        <v>1</v>
      </c>
      <c r="O79" s="382" t="s">
        <v>3494</v>
      </c>
      <c r="P79" s="178">
        <f t="shared" si="3"/>
        <v>1</v>
      </c>
      <c r="Q79" s="179" t="str" cm="1">
        <f t="array" aca="1" ref="Q79" ca="1">IF(ISNUMBER(P79),IF(P79=100%,"CUMPLIDA",IF(AND(ISNUMBER(L79),ISNUMBER(INDIRECT("FECHA_"&amp;$B79,1))), IF(L79&lt;=INDIRECT("FECHA_"&amp;$B79,1),"INCUMPLIDA","PROCESO"), "VERIFICAR FECHA")),"SIN VALOR AVANCE")</f>
        <v>CUMPLIDA</v>
      </c>
    </row>
    <row r="80" spans="1:17" ht="60.75">
      <c r="A80" s="192" t="s">
        <v>1518</v>
      </c>
      <c r="B80" s="173" t="s">
        <v>3295</v>
      </c>
      <c r="C80" s="485"/>
      <c r="D80" s="485"/>
      <c r="E80" s="486"/>
      <c r="F80" s="486"/>
      <c r="G80" s="174" t="s">
        <v>3495</v>
      </c>
      <c r="H80" s="382" t="s">
        <v>3496</v>
      </c>
      <c r="I80" s="382" t="s">
        <v>644</v>
      </c>
      <c r="J80" s="191">
        <v>4</v>
      </c>
      <c r="K80" s="176">
        <v>43891</v>
      </c>
      <c r="L80" s="176">
        <v>44012</v>
      </c>
      <c r="M80" s="177">
        <f t="shared" si="2"/>
        <v>17.285714285714285</v>
      </c>
      <c r="N80" s="178">
        <v>1</v>
      </c>
      <c r="O80" s="382" t="s">
        <v>3497</v>
      </c>
      <c r="P80" s="178">
        <f t="shared" si="3"/>
        <v>1</v>
      </c>
      <c r="Q80" s="179" t="str" cm="1">
        <f t="array" aca="1" ref="Q80" ca="1">IF(ISNUMBER(P80),IF(P80=100%,"CUMPLIDA",IF(AND(ISNUMBER(L80),ISNUMBER(INDIRECT("FECHA_"&amp;$B80,1))), IF(L80&lt;=INDIRECT("FECHA_"&amp;$B80,1),"INCUMPLIDA","PROCESO"), "VERIFICAR FECHA")),"SIN VALOR AVANCE")</f>
        <v>CUMPLIDA</v>
      </c>
    </row>
    <row r="81" spans="1:17" ht="135.75">
      <c r="A81" s="192" t="s">
        <v>1518</v>
      </c>
      <c r="B81" s="173" t="s">
        <v>3295</v>
      </c>
      <c r="C81" s="485"/>
      <c r="D81" s="485"/>
      <c r="E81" s="486"/>
      <c r="F81" s="486"/>
      <c r="G81" s="174" t="s">
        <v>3498</v>
      </c>
      <c r="H81" s="382" t="s">
        <v>3499</v>
      </c>
      <c r="I81" s="382" t="s">
        <v>453</v>
      </c>
      <c r="J81" s="191">
        <v>1</v>
      </c>
      <c r="K81" s="176">
        <v>43831</v>
      </c>
      <c r="L81" s="176">
        <v>43861</v>
      </c>
      <c r="M81" s="177">
        <f t="shared" si="2"/>
        <v>4.2857142857142856</v>
      </c>
      <c r="N81" s="178">
        <v>1</v>
      </c>
      <c r="O81" s="382" t="s">
        <v>3500</v>
      </c>
      <c r="P81" s="178">
        <f t="shared" si="3"/>
        <v>1</v>
      </c>
      <c r="Q81" s="179" t="str" cm="1">
        <f t="array" aca="1" ref="Q81" ca="1">IF(ISNUMBER(P81),IF(P81=100%,"CUMPLIDA",IF(AND(ISNUMBER(L81),ISNUMBER(INDIRECT("FECHA_"&amp;$B81,1))), IF(L81&lt;=INDIRECT("FECHA_"&amp;$B81,1),"INCUMPLIDA","PROCESO"), "VERIFICAR FECHA")),"SIN VALOR AVANCE")</f>
        <v>CUMPLIDA</v>
      </c>
    </row>
    <row r="82" spans="1:17" ht="150">
      <c r="A82" s="192" t="s">
        <v>1518</v>
      </c>
      <c r="B82" s="173" t="s">
        <v>3295</v>
      </c>
      <c r="C82" s="485"/>
      <c r="D82" s="485"/>
      <c r="E82" s="486"/>
      <c r="F82" s="486"/>
      <c r="G82" s="174" t="s">
        <v>3501</v>
      </c>
      <c r="H82" s="382" t="s">
        <v>3502</v>
      </c>
      <c r="I82" s="382" t="s">
        <v>3503</v>
      </c>
      <c r="J82" s="191">
        <v>4</v>
      </c>
      <c r="K82" s="176">
        <v>43891</v>
      </c>
      <c r="L82" s="176">
        <v>44012</v>
      </c>
      <c r="M82" s="177">
        <f t="shared" si="2"/>
        <v>17.285714285714285</v>
      </c>
      <c r="N82" s="178">
        <v>1</v>
      </c>
      <c r="O82" s="382" t="s">
        <v>3497</v>
      </c>
      <c r="P82" s="178">
        <f t="shared" si="3"/>
        <v>1</v>
      </c>
      <c r="Q82" s="179" t="str" cm="1">
        <f t="array" aca="1" ref="Q82" ca="1">IF(ISNUMBER(P82),IF(P82=100%,"CUMPLIDA",IF(AND(ISNUMBER(L82),ISNUMBER(INDIRECT("FECHA_"&amp;$B82,1))), IF(L82&lt;=INDIRECT("FECHA_"&amp;$B82,1),"INCUMPLIDA","PROCESO"), "VERIFICAR FECHA")),"SIN VALOR AVANCE")</f>
        <v>CUMPLIDA</v>
      </c>
    </row>
    <row r="83" spans="1:17" ht="75">
      <c r="A83" s="192" t="s">
        <v>1518</v>
      </c>
      <c r="B83" s="173" t="s">
        <v>3295</v>
      </c>
      <c r="C83" s="485"/>
      <c r="D83" s="485"/>
      <c r="E83" s="486"/>
      <c r="F83" s="486"/>
      <c r="G83" s="174" t="s">
        <v>3504</v>
      </c>
      <c r="H83" s="382" t="s">
        <v>3496</v>
      </c>
      <c r="I83" s="382" t="s">
        <v>644</v>
      </c>
      <c r="J83" s="191">
        <v>4</v>
      </c>
      <c r="K83" s="176">
        <v>43891</v>
      </c>
      <c r="L83" s="176">
        <v>44012</v>
      </c>
      <c r="M83" s="177">
        <f t="shared" si="2"/>
        <v>17.285714285714285</v>
      </c>
      <c r="N83" s="178">
        <v>1</v>
      </c>
      <c r="O83" s="382" t="s">
        <v>3497</v>
      </c>
      <c r="P83" s="178">
        <f t="shared" si="3"/>
        <v>1</v>
      </c>
      <c r="Q83" s="179" t="str" cm="1">
        <f t="array" aca="1" ref="Q83" ca="1">IF(ISNUMBER(P83),IF(P83=100%,"CUMPLIDA",IF(AND(ISNUMBER(L83),ISNUMBER(INDIRECT("FECHA_"&amp;$B83,1))), IF(L83&lt;=INDIRECT("FECHA_"&amp;$B83,1),"INCUMPLIDA","PROCESO"), "VERIFICAR FECHA")),"SIN VALOR AVANCE")</f>
        <v>CUMPLIDA</v>
      </c>
    </row>
    <row r="84" spans="1:17" ht="300">
      <c r="A84" s="192" t="s">
        <v>1518</v>
      </c>
      <c r="B84" s="173" t="s">
        <v>3295</v>
      </c>
      <c r="C84" s="485"/>
      <c r="D84" s="485"/>
      <c r="E84" s="486"/>
      <c r="F84" s="486"/>
      <c r="G84" s="174" t="s">
        <v>3505</v>
      </c>
      <c r="H84" s="382" t="s">
        <v>3506</v>
      </c>
      <c r="I84" s="382" t="s">
        <v>3507</v>
      </c>
      <c r="J84" s="184">
        <v>1</v>
      </c>
      <c r="K84" s="176">
        <v>43831</v>
      </c>
      <c r="L84" s="176">
        <v>43860</v>
      </c>
      <c r="M84" s="177">
        <f t="shared" si="2"/>
        <v>4.1428571428571432</v>
      </c>
      <c r="N84" s="178">
        <v>1</v>
      </c>
      <c r="O84" s="388" t="s">
        <v>3508</v>
      </c>
      <c r="P84" s="178">
        <f t="shared" si="3"/>
        <v>1</v>
      </c>
      <c r="Q84" s="179" t="str" cm="1">
        <f t="array" aca="1" ref="Q84" ca="1">IF(ISNUMBER(P84),IF(P84=100%,"CUMPLIDA",IF(AND(ISNUMBER(L84),ISNUMBER(INDIRECT("FECHA_"&amp;$B84,1))), IF(L84&lt;=INDIRECT("FECHA_"&amp;$B84,1),"INCUMPLIDA","PROCESO"), "VERIFICAR FECHA")),"SIN VALOR AVANCE")</f>
        <v>CUMPLIDA</v>
      </c>
    </row>
    <row r="85" spans="1:17" ht="180">
      <c r="A85" s="192" t="s">
        <v>1518</v>
      </c>
      <c r="B85" s="173" t="s">
        <v>3295</v>
      </c>
      <c r="C85" s="485"/>
      <c r="D85" s="485"/>
      <c r="E85" s="486"/>
      <c r="F85" s="486"/>
      <c r="G85" s="174" t="s">
        <v>3509</v>
      </c>
      <c r="H85" s="382" t="s">
        <v>3510</v>
      </c>
      <c r="I85" s="382" t="s">
        <v>3511</v>
      </c>
      <c r="J85" s="184">
        <v>1</v>
      </c>
      <c r="K85" s="176">
        <v>43862</v>
      </c>
      <c r="L85" s="176">
        <v>43889</v>
      </c>
      <c r="M85" s="177">
        <f t="shared" si="2"/>
        <v>3.8571428571428572</v>
      </c>
      <c r="N85" s="178">
        <v>1</v>
      </c>
      <c r="O85" s="382" t="s">
        <v>3512</v>
      </c>
      <c r="P85" s="178">
        <f t="shared" si="3"/>
        <v>1</v>
      </c>
      <c r="Q85" s="179" t="str" cm="1">
        <f t="array" aca="1" ref="Q85" ca="1">IF(ISNUMBER(P85),IF(P85=100%,"CUMPLIDA",IF(AND(ISNUMBER(L85),ISNUMBER(INDIRECT("FECHA_"&amp;$B85,1))), IF(L85&lt;=INDIRECT("FECHA_"&amp;$B85,1),"INCUMPLIDA","PROCESO"), "VERIFICAR FECHA")),"SIN VALOR AVANCE")</f>
        <v>CUMPLIDA</v>
      </c>
    </row>
    <row r="86" spans="1:17" ht="195.75">
      <c r="A86" s="192" t="s">
        <v>1518</v>
      </c>
      <c r="B86" s="173" t="s">
        <v>3295</v>
      </c>
      <c r="C86" s="485"/>
      <c r="D86" s="485"/>
      <c r="E86" s="486"/>
      <c r="F86" s="486"/>
      <c r="G86" s="174" t="s">
        <v>3513</v>
      </c>
      <c r="H86" s="382" t="s">
        <v>3514</v>
      </c>
      <c r="I86" s="382" t="s">
        <v>3515</v>
      </c>
      <c r="J86" s="184">
        <v>1</v>
      </c>
      <c r="K86" s="176">
        <v>43862</v>
      </c>
      <c r="L86" s="176">
        <v>43889</v>
      </c>
      <c r="M86" s="177">
        <f t="shared" si="2"/>
        <v>3.8571428571428572</v>
      </c>
      <c r="N86" s="178">
        <v>1</v>
      </c>
      <c r="O86" s="382" t="s">
        <v>3516</v>
      </c>
      <c r="P86" s="178">
        <f t="shared" si="3"/>
        <v>1</v>
      </c>
      <c r="Q86" s="179" t="str" cm="1">
        <f t="array" aca="1" ref="Q86" ca="1">IF(ISNUMBER(P86),IF(P86=100%,"CUMPLIDA",IF(AND(ISNUMBER(L86),ISNUMBER(INDIRECT("FECHA_"&amp;$B86,1))), IF(L86&lt;=INDIRECT("FECHA_"&amp;$B86,1),"INCUMPLIDA","PROCESO"), "VERIFICAR FECHA")),"SIN VALOR AVANCE")</f>
        <v>CUMPLIDA</v>
      </c>
    </row>
    <row r="87" spans="1:17" ht="210">
      <c r="A87" s="192" t="s">
        <v>1518</v>
      </c>
      <c r="B87" s="173" t="s">
        <v>3295</v>
      </c>
      <c r="C87" s="485"/>
      <c r="D87" s="485"/>
      <c r="E87" s="486"/>
      <c r="F87" s="486"/>
      <c r="G87" s="174" t="s">
        <v>3517</v>
      </c>
      <c r="H87" s="382" t="s">
        <v>3518</v>
      </c>
      <c r="I87" s="382" t="s">
        <v>453</v>
      </c>
      <c r="J87" s="184">
        <v>1</v>
      </c>
      <c r="K87" s="176">
        <v>43831</v>
      </c>
      <c r="L87" s="176">
        <v>43889</v>
      </c>
      <c r="M87" s="177">
        <f t="shared" si="2"/>
        <v>8.2857142857142865</v>
      </c>
      <c r="N87" s="178">
        <v>1</v>
      </c>
      <c r="O87" s="382" t="s">
        <v>3519</v>
      </c>
      <c r="P87" s="178">
        <f t="shared" si="3"/>
        <v>1</v>
      </c>
      <c r="Q87" s="179" t="str" cm="1">
        <f t="array" aca="1" ref="Q87" ca="1">IF(ISNUMBER(P87),IF(P87=100%,"CUMPLIDA",IF(AND(ISNUMBER(L87),ISNUMBER(INDIRECT("FECHA_"&amp;$B87,1))), IF(L87&lt;=INDIRECT("FECHA_"&amp;$B87,1),"INCUMPLIDA","PROCESO"), "VERIFICAR FECHA")),"SIN VALOR AVANCE")</f>
        <v>CUMPLIDA</v>
      </c>
    </row>
    <row r="88" spans="1:17" ht="150.75">
      <c r="A88" s="192" t="s">
        <v>1518</v>
      </c>
      <c r="B88" s="173" t="s">
        <v>3295</v>
      </c>
      <c r="C88" s="485"/>
      <c r="D88" s="485"/>
      <c r="E88" s="486"/>
      <c r="F88" s="486"/>
      <c r="G88" s="174" t="s">
        <v>3520</v>
      </c>
      <c r="H88" s="382" t="s">
        <v>3521</v>
      </c>
      <c r="I88" s="382" t="s">
        <v>3522</v>
      </c>
      <c r="J88" s="184">
        <v>1</v>
      </c>
      <c r="K88" s="176">
        <v>43891</v>
      </c>
      <c r="L88" s="176">
        <v>44012</v>
      </c>
      <c r="M88" s="177">
        <f t="shared" si="2"/>
        <v>17.285714285714285</v>
      </c>
      <c r="N88" s="178">
        <v>1</v>
      </c>
      <c r="O88" s="382" t="s">
        <v>3519</v>
      </c>
      <c r="P88" s="178">
        <f t="shared" si="3"/>
        <v>1</v>
      </c>
      <c r="Q88" s="179" t="str" cm="1">
        <f t="array" aca="1" ref="Q88" ca="1">IF(ISNUMBER(P88),IF(P88=100%,"CUMPLIDA",IF(AND(ISNUMBER(L88),ISNUMBER(INDIRECT("FECHA_"&amp;$B88,1))), IF(L88&lt;=INDIRECT("FECHA_"&amp;$B88,1),"INCUMPLIDA","PROCESO"), "VERIFICAR FECHA")),"SIN VALOR AVANCE")</f>
        <v>CUMPLIDA</v>
      </c>
    </row>
    <row r="89" spans="1:17" ht="150.75">
      <c r="A89" s="192" t="s">
        <v>1518</v>
      </c>
      <c r="B89" s="173" t="s">
        <v>3295</v>
      </c>
      <c r="C89" s="485"/>
      <c r="D89" s="485"/>
      <c r="E89" s="486"/>
      <c r="F89" s="486"/>
      <c r="G89" s="174" t="s">
        <v>3523</v>
      </c>
      <c r="H89" s="382" t="s">
        <v>3524</v>
      </c>
      <c r="I89" s="382" t="s">
        <v>3525</v>
      </c>
      <c r="J89" s="184">
        <v>1</v>
      </c>
      <c r="K89" s="176">
        <v>44013</v>
      </c>
      <c r="L89" s="176">
        <v>44073</v>
      </c>
      <c r="M89" s="177">
        <f t="shared" si="2"/>
        <v>8.5714285714285712</v>
      </c>
      <c r="N89" s="178">
        <v>1</v>
      </c>
      <c r="O89" s="382" t="s">
        <v>3519</v>
      </c>
      <c r="P89" s="178">
        <f t="shared" si="3"/>
        <v>1</v>
      </c>
      <c r="Q89" s="179" t="str" cm="1">
        <f t="array" aca="1" ref="Q89" ca="1">IF(ISNUMBER(P89),IF(P89=100%,"CUMPLIDA",IF(AND(ISNUMBER(L89),ISNUMBER(INDIRECT("FECHA_"&amp;$B89,1))), IF(L89&lt;=INDIRECT("FECHA_"&amp;$B89,1),"INCUMPLIDA","PROCESO"), "VERIFICAR FECHA")),"SIN VALOR AVANCE")</f>
        <v>CUMPLIDA</v>
      </c>
    </row>
    <row r="90" spans="1:17" ht="90">
      <c r="A90" s="192" t="s">
        <v>1518</v>
      </c>
      <c r="B90" s="173" t="s">
        <v>3295</v>
      </c>
      <c r="C90" s="485"/>
      <c r="D90" s="485"/>
      <c r="E90" s="486"/>
      <c r="F90" s="486"/>
      <c r="G90" s="174" t="s">
        <v>3526</v>
      </c>
      <c r="H90" s="382" t="s">
        <v>3527</v>
      </c>
      <c r="I90" s="382" t="s">
        <v>3528</v>
      </c>
      <c r="J90" s="191">
        <v>1</v>
      </c>
      <c r="K90" s="176">
        <v>43831</v>
      </c>
      <c r="L90" s="176">
        <v>43889</v>
      </c>
      <c r="M90" s="177">
        <f t="shared" si="2"/>
        <v>8.2857142857142865</v>
      </c>
      <c r="N90" s="178">
        <v>1</v>
      </c>
      <c r="O90" s="382" t="s">
        <v>3497</v>
      </c>
      <c r="P90" s="178">
        <f t="shared" si="3"/>
        <v>1</v>
      </c>
      <c r="Q90" s="179" t="str" cm="1">
        <f t="array" aca="1" ref="Q90" ca="1">IF(ISNUMBER(P90),IF(P90=100%,"CUMPLIDA",IF(AND(ISNUMBER(L90),ISNUMBER(INDIRECT("FECHA_"&amp;$B90,1))), IF(L90&lt;=INDIRECT("FECHA_"&amp;$B90,1),"INCUMPLIDA","PROCESO"), "VERIFICAR FECHA")),"SIN VALOR AVANCE")</f>
        <v>CUMPLIDA</v>
      </c>
    </row>
    <row r="91" spans="1:17" ht="150.75">
      <c r="A91" s="192" t="s">
        <v>1518</v>
      </c>
      <c r="B91" s="173" t="s">
        <v>3295</v>
      </c>
      <c r="C91" s="485"/>
      <c r="D91" s="485"/>
      <c r="E91" s="486"/>
      <c r="F91" s="486"/>
      <c r="G91" s="174" t="s">
        <v>3529</v>
      </c>
      <c r="H91" s="382" t="s">
        <v>3530</v>
      </c>
      <c r="I91" s="382" t="s">
        <v>3531</v>
      </c>
      <c r="J91" s="191">
        <v>1</v>
      </c>
      <c r="K91" s="176">
        <v>43891</v>
      </c>
      <c r="L91" s="176">
        <v>44012</v>
      </c>
      <c r="M91" s="177">
        <f t="shared" si="2"/>
        <v>17.285714285714285</v>
      </c>
      <c r="N91" s="178">
        <v>1</v>
      </c>
      <c r="O91" s="382" t="s">
        <v>3532</v>
      </c>
      <c r="P91" s="178">
        <f t="shared" si="3"/>
        <v>1</v>
      </c>
      <c r="Q91" s="179" t="str" cm="1">
        <f t="array" aca="1" ref="Q91" ca="1">IF(ISNUMBER(P91),IF(P91=100%,"CUMPLIDA",IF(AND(ISNUMBER(L91),ISNUMBER(INDIRECT("FECHA_"&amp;$B91,1))), IF(L91&lt;=INDIRECT("FECHA_"&amp;$B91,1),"INCUMPLIDA","PROCESO"), "VERIFICAR FECHA")),"SIN VALOR AVANCE")</f>
        <v>CUMPLIDA</v>
      </c>
    </row>
    <row r="92" spans="1:17" ht="135" customHeight="1">
      <c r="A92" s="192" t="s">
        <v>1518</v>
      </c>
      <c r="B92" s="173" t="s">
        <v>3295</v>
      </c>
      <c r="C92" s="485" t="s">
        <v>3533</v>
      </c>
      <c r="D92" s="485" t="s">
        <v>3297</v>
      </c>
      <c r="E92" s="174" t="s">
        <v>3534</v>
      </c>
      <c r="F92" s="486" t="s">
        <v>3535</v>
      </c>
      <c r="G92" s="174" t="s">
        <v>3536</v>
      </c>
      <c r="H92" s="382" t="s">
        <v>3537</v>
      </c>
      <c r="I92" s="382" t="s">
        <v>167</v>
      </c>
      <c r="J92" s="184">
        <v>1</v>
      </c>
      <c r="K92" s="176">
        <v>43983</v>
      </c>
      <c r="L92" s="176">
        <v>44074</v>
      </c>
      <c r="M92" s="177">
        <f t="shared" si="2"/>
        <v>13</v>
      </c>
      <c r="N92" s="178">
        <v>1</v>
      </c>
      <c r="O92" s="382" t="s">
        <v>3538</v>
      </c>
      <c r="P92" s="178">
        <f t="shared" si="3"/>
        <v>1</v>
      </c>
      <c r="Q92" s="179" t="str" cm="1">
        <f t="array" aca="1" ref="Q92" ca="1">IF(ISNUMBER(P92),IF(P92=100%,"CUMPLIDA",IF(AND(ISNUMBER(L92),ISNUMBER(INDIRECT("FECHA_"&amp;$B92,1))), IF(L92&lt;=INDIRECT("FECHA_"&amp;$B92,1),"INCUMPLIDA","PROCESO"), "VERIFICAR FECHA")),"SIN VALOR AVANCE")</f>
        <v>CUMPLIDA</v>
      </c>
    </row>
    <row r="93" spans="1:17" ht="240.75">
      <c r="A93" s="192" t="s">
        <v>1518</v>
      </c>
      <c r="B93" s="173" t="s">
        <v>3295</v>
      </c>
      <c r="C93" s="485"/>
      <c r="D93" s="485"/>
      <c r="E93" s="174" t="s">
        <v>3539</v>
      </c>
      <c r="F93" s="486"/>
      <c r="G93" s="174" t="s">
        <v>3540</v>
      </c>
      <c r="H93" s="382" t="s">
        <v>3541</v>
      </c>
      <c r="I93" s="382" t="s">
        <v>3542</v>
      </c>
      <c r="J93" s="184">
        <v>2</v>
      </c>
      <c r="K93" s="176">
        <v>44075</v>
      </c>
      <c r="L93" s="176">
        <v>44228</v>
      </c>
      <c r="M93" s="177">
        <f t="shared" si="2"/>
        <v>21.857142857142858</v>
      </c>
      <c r="N93" s="178">
        <v>1</v>
      </c>
      <c r="O93" s="382" t="s">
        <v>3543</v>
      </c>
      <c r="P93" s="178">
        <f t="shared" si="3"/>
        <v>1</v>
      </c>
      <c r="Q93" s="179" t="str" cm="1">
        <f t="array" aca="1" ref="Q93" ca="1">IF(ISNUMBER(P93),IF(P93=100%,"CUMPLIDA",IF(AND(ISNUMBER(L93),ISNUMBER(INDIRECT("FECHA_"&amp;$B93,1))), IF(L93&lt;=INDIRECT("FECHA_"&amp;$B93,1),"INCUMPLIDA","PROCESO"), "VERIFICAR FECHA")),"SIN VALOR AVANCE")</f>
        <v>CUMPLIDA</v>
      </c>
    </row>
    <row r="94" spans="1:17" ht="180">
      <c r="A94" s="192" t="s">
        <v>1518</v>
      </c>
      <c r="B94" s="173" t="s">
        <v>3295</v>
      </c>
      <c r="C94" s="485"/>
      <c r="D94" s="485"/>
      <c r="E94" s="174" t="s">
        <v>3544</v>
      </c>
      <c r="F94" s="486"/>
      <c r="G94" s="174" t="s">
        <v>3545</v>
      </c>
      <c r="H94" s="382" t="s">
        <v>3546</v>
      </c>
      <c r="I94" s="382" t="s">
        <v>3547</v>
      </c>
      <c r="J94" s="184">
        <v>1</v>
      </c>
      <c r="K94" s="176">
        <v>44105</v>
      </c>
      <c r="L94" s="176">
        <v>44196</v>
      </c>
      <c r="M94" s="177">
        <f t="shared" si="2"/>
        <v>13</v>
      </c>
      <c r="N94" s="178">
        <v>1</v>
      </c>
      <c r="O94" s="382" t="s">
        <v>3538</v>
      </c>
      <c r="P94" s="178">
        <f t="shared" si="3"/>
        <v>1</v>
      </c>
      <c r="Q94" s="179" t="str" cm="1">
        <f t="array" aca="1" ref="Q94" ca="1">IF(ISNUMBER(P94),IF(P94=100%,"CUMPLIDA",IF(AND(ISNUMBER(L94),ISNUMBER(INDIRECT("FECHA_"&amp;$B94,1))), IF(L94&lt;=INDIRECT("FECHA_"&amp;$B94,1),"INCUMPLIDA","PROCESO"), "VERIFICAR FECHA")),"SIN VALOR AVANCE")</f>
        <v>CUMPLIDA</v>
      </c>
    </row>
    <row r="95" spans="1:17" ht="270">
      <c r="A95" s="192" t="s">
        <v>1518</v>
      </c>
      <c r="B95" s="173" t="s">
        <v>3295</v>
      </c>
      <c r="C95" s="485"/>
      <c r="D95" s="485"/>
      <c r="E95" s="174" t="s">
        <v>3548</v>
      </c>
      <c r="F95" s="486"/>
      <c r="G95" s="174" t="s">
        <v>3549</v>
      </c>
      <c r="H95" s="382" t="s">
        <v>3550</v>
      </c>
      <c r="I95" s="386" t="s">
        <v>3551</v>
      </c>
      <c r="J95" s="184">
        <v>1</v>
      </c>
      <c r="K95" s="176">
        <v>44197</v>
      </c>
      <c r="L95" s="176">
        <v>44530</v>
      </c>
      <c r="M95" s="177">
        <f t="shared" si="2"/>
        <v>47.571428571428569</v>
      </c>
      <c r="N95" s="178">
        <v>1</v>
      </c>
      <c r="O95" s="382" t="s">
        <v>3552</v>
      </c>
      <c r="P95" s="178">
        <f t="shared" si="3"/>
        <v>1</v>
      </c>
      <c r="Q95" s="179" t="str" cm="1">
        <f t="array" aca="1" ref="Q95" ca="1">IF(ISNUMBER(P95),IF(P95=100%,"CUMPLIDA",IF(AND(ISNUMBER(L95),ISNUMBER(INDIRECT("FECHA_"&amp;$B95,1))), IF(L95&lt;=INDIRECT("FECHA_"&amp;$B95,1),"INCUMPLIDA","PROCESO"), "VERIFICAR FECHA")),"SIN VALOR AVANCE")</f>
        <v>CUMPLIDA</v>
      </c>
    </row>
    <row r="96" spans="1:17" ht="120">
      <c r="A96" s="192" t="s">
        <v>1518</v>
      </c>
      <c r="B96" s="173" t="s">
        <v>3295</v>
      </c>
      <c r="C96" s="485"/>
      <c r="D96" s="485"/>
      <c r="E96" s="174" t="s">
        <v>3553</v>
      </c>
      <c r="F96" s="486"/>
      <c r="G96" s="174" t="s">
        <v>3554</v>
      </c>
      <c r="H96" s="382" t="s">
        <v>3555</v>
      </c>
      <c r="I96" s="382" t="s">
        <v>3556</v>
      </c>
      <c r="J96" s="191">
        <v>1</v>
      </c>
      <c r="K96" s="176">
        <v>44013</v>
      </c>
      <c r="L96" s="176">
        <v>44195</v>
      </c>
      <c r="M96" s="177">
        <f t="shared" si="2"/>
        <v>26</v>
      </c>
      <c r="N96" s="178">
        <v>1</v>
      </c>
      <c r="O96" s="382" t="s">
        <v>3557</v>
      </c>
      <c r="P96" s="178">
        <f t="shared" si="3"/>
        <v>1</v>
      </c>
      <c r="Q96" s="179" t="str" cm="1">
        <f t="array" aca="1" ref="Q96" ca="1">IF(ISNUMBER(P96),IF(P96=100%,"CUMPLIDA",IF(AND(ISNUMBER(L96),ISNUMBER(INDIRECT("FECHA_"&amp;$B96,1))), IF(L96&lt;=INDIRECT("FECHA_"&amp;$B96,1),"INCUMPLIDA","PROCESO"), "VERIFICAR FECHA")),"SIN VALOR AVANCE")</f>
        <v>CUMPLIDA</v>
      </c>
    </row>
    <row r="97" spans="1:17" ht="330">
      <c r="A97" s="192" t="s">
        <v>1518</v>
      </c>
      <c r="B97" s="173" t="s">
        <v>3295</v>
      </c>
      <c r="C97" s="485"/>
      <c r="D97" s="485"/>
      <c r="E97" s="174" t="s">
        <v>3558</v>
      </c>
      <c r="F97" s="486"/>
      <c r="G97" s="174" t="s">
        <v>3559</v>
      </c>
      <c r="H97" s="382" t="s">
        <v>801</v>
      </c>
      <c r="I97" s="382" t="s">
        <v>761</v>
      </c>
      <c r="J97" s="184">
        <v>1</v>
      </c>
      <c r="K97" s="176">
        <v>45352</v>
      </c>
      <c r="L97" s="176">
        <v>45747</v>
      </c>
      <c r="M97" s="177">
        <f t="shared" si="2"/>
        <v>56.428571428571431</v>
      </c>
      <c r="N97" s="178">
        <v>1</v>
      </c>
      <c r="O97" s="382" t="s">
        <v>3560</v>
      </c>
      <c r="P97" s="178">
        <f t="shared" si="3"/>
        <v>1</v>
      </c>
      <c r="Q97" s="179" t="str" cm="1">
        <f t="array" aca="1" ref="Q97" ca="1">IF(ISNUMBER(P97),IF(P97=100%,"CUMPLIDA",IF(AND(ISNUMBER(L97),ISNUMBER(INDIRECT("FECHA_"&amp;$B97,1))), IF(L97&lt;=INDIRECT("FECHA_"&amp;$B97,1),"INCUMPLIDA","PROCESO"), "VERIFICAR FECHA")),"SIN VALOR AVANCE")</f>
        <v>CUMPLIDA</v>
      </c>
    </row>
    <row r="98" spans="1:17" ht="60.75" customHeight="1">
      <c r="A98" s="192" t="s">
        <v>1518</v>
      </c>
      <c r="B98" s="173" t="s">
        <v>3295</v>
      </c>
      <c r="C98" s="485"/>
      <c r="D98" s="485"/>
      <c r="E98" s="486" t="s">
        <v>3561</v>
      </c>
      <c r="F98" s="486"/>
      <c r="G98" s="174" t="s">
        <v>3562</v>
      </c>
      <c r="H98" s="382" t="s">
        <v>804</v>
      </c>
      <c r="I98" s="382" t="s">
        <v>805</v>
      </c>
      <c r="J98" s="184">
        <v>1</v>
      </c>
      <c r="K98" s="176">
        <v>45352</v>
      </c>
      <c r="L98" s="176">
        <v>45747</v>
      </c>
      <c r="M98" s="177">
        <f t="shared" si="2"/>
        <v>56.428571428571431</v>
      </c>
      <c r="N98" s="178">
        <v>1</v>
      </c>
      <c r="O98" s="382" t="s">
        <v>3563</v>
      </c>
      <c r="P98" s="178">
        <f t="shared" si="3"/>
        <v>1</v>
      </c>
      <c r="Q98" s="179" t="str" cm="1">
        <f t="array" aca="1" ref="Q98" ca="1">IF(ISNUMBER(P98),IF(P98=100%,"CUMPLIDA",IF(AND(ISNUMBER(L98),ISNUMBER(INDIRECT("FECHA_"&amp;$B98,1))), IF(L98&lt;=INDIRECT("FECHA_"&amp;$B98,1),"INCUMPLIDA","PROCESO"), "VERIFICAR FECHA")),"SIN VALOR AVANCE")</f>
        <v>CUMPLIDA</v>
      </c>
    </row>
    <row r="99" spans="1:17" ht="60.75">
      <c r="A99" s="192" t="s">
        <v>1518</v>
      </c>
      <c r="B99" s="173" t="s">
        <v>3295</v>
      </c>
      <c r="C99" s="485"/>
      <c r="D99" s="485"/>
      <c r="E99" s="486"/>
      <c r="F99" s="486"/>
      <c r="G99" s="174" t="s">
        <v>3564</v>
      </c>
      <c r="H99" s="382" t="s">
        <v>769</v>
      </c>
      <c r="I99" s="382" t="s">
        <v>770</v>
      </c>
      <c r="J99" s="184">
        <v>1</v>
      </c>
      <c r="K99" s="176">
        <v>45352</v>
      </c>
      <c r="L99" s="176">
        <v>45747</v>
      </c>
      <c r="M99" s="177">
        <f t="shared" si="2"/>
        <v>56.428571428571431</v>
      </c>
      <c r="N99" s="178">
        <v>1</v>
      </c>
      <c r="O99" s="382" t="s">
        <v>3560</v>
      </c>
      <c r="P99" s="178">
        <f t="shared" si="3"/>
        <v>1</v>
      </c>
      <c r="Q99" s="179" t="str" cm="1">
        <f t="array" aca="1" ref="Q99" ca="1">IF(ISNUMBER(P99),IF(P99=100%,"CUMPLIDA",IF(AND(ISNUMBER(L99),ISNUMBER(INDIRECT("FECHA_"&amp;$B99,1))), IF(L99&lt;=INDIRECT("FECHA_"&amp;$B99,1),"INCUMPLIDA","PROCESO"), "VERIFICAR FECHA")),"SIN VALOR AVANCE")</f>
        <v>CUMPLIDA</v>
      </c>
    </row>
    <row r="100" spans="1:17" ht="60.75">
      <c r="A100" s="192" t="s">
        <v>1518</v>
      </c>
      <c r="B100" s="173" t="s">
        <v>3295</v>
      </c>
      <c r="C100" s="485"/>
      <c r="D100" s="485"/>
      <c r="E100" s="486"/>
      <c r="F100" s="486"/>
      <c r="G100" s="174" t="s">
        <v>3565</v>
      </c>
      <c r="H100" s="382" t="s">
        <v>371</v>
      </c>
      <c r="I100" s="382" t="s">
        <v>771</v>
      </c>
      <c r="J100" s="184">
        <v>1</v>
      </c>
      <c r="K100" s="176">
        <v>45352</v>
      </c>
      <c r="L100" s="176">
        <v>45747</v>
      </c>
      <c r="M100" s="177">
        <f t="shared" si="2"/>
        <v>56.428571428571431</v>
      </c>
      <c r="N100" s="178">
        <v>1</v>
      </c>
      <c r="O100" s="382" t="s">
        <v>3563</v>
      </c>
      <c r="P100" s="178">
        <f t="shared" si="3"/>
        <v>1</v>
      </c>
      <c r="Q100" s="179" t="str" cm="1">
        <f t="array" aca="1" ref="Q100" ca="1">IF(ISNUMBER(P100),IF(P100=100%,"CUMPLIDA",IF(AND(ISNUMBER(L100),ISNUMBER(INDIRECT("FECHA_"&amp;$B100,1))), IF(L100&lt;=INDIRECT("FECHA_"&amp;$B100,1),"INCUMPLIDA","PROCESO"), "VERIFICAR FECHA")),"SIN VALOR AVANCE")</f>
        <v>CUMPLIDA</v>
      </c>
    </row>
    <row r="101" spans="1:17" ht="105.75">
      <c r="A101" s="192" t="s">
        <v>1518</v>
      </c>
      <c r="B101" s="173" t="s">
        <v>3295</v>
      </c>
      <c r="C101" s="485"/>
      <c r="D101" s="485"/>
      <c r="E101" s="486"/>
      <c r="F101" s="486"/>
      <c r="G101" s="174" t="s">
        <v>3566</v>
      </c>
      <c r="H101" s="382" t="s">
        <v>772</v>
      </c>
      <c r="I101" s="382" t="s">
        <v>773</v>
      </c>
      <c r="J101" s="184">
        <v>1</v>
      </c>
      <c r="K101" s="176">
        <v>45352</v>
      </c>
      <c r="L101" s="176">
        <v>45747</v>
      </c>
      <c r="M101" s="177">
        <f t="shared" si="2"/>
        <v>56.428571428571431</v>
      </c>
      <c r="N101" s="178">
        <v>1</v>
      </c>
      <c r="O101" s="382" t="s">
        <v>3567</v>
      </c>
      <c r="P101" s="178">
        <f t="shared" si="3"/>
        <v>1</v>
      </c>
      <c r="Q101" s="179" t="str" cm="1">
        <f t="array" aca="1" ref="Q101" ca="1">IF(ISNUMBER(P101),IF(P101=100%,"CUMPLIDA",IF(AND(ISNUMBER(L101),ISNUMBER(INDIRECT("FECHA_"&amp;$B101,1))), IF(L101&lt;=INDIRECT("FECHA_"&amp;$B101,1),"INCUMPLIDA","PROCESO"), "VERIFICAR FECHA")),"SIN VALOR AVANCE")</f>
        <v>CUMPLIDA</v>
      </c>
    </row>
    <row r="102" spans="1:17" ht="60.75">
      <c r="A102" s="192" t="s">
        <v>1518</v>
      </c>
      <c r="B102" s="173" t="s">
        <v>3295</v>
      </c>
      <c r="C102" s="485"/>
      <c r="D102" s="485"/>
      <c r="E102" s="486"/>
      <c r="F102" s="486"/>
      <c r="G102" s="174" t="s">
        <v>3568</v>
      </c>
      <c r="H102" s="382" t="s">
        <v>775</v>
      </c>
      <c r="I102" s="382" t="s">
        <v>776</v>
      </c>
      <c r="J102" s="184">
        <v>3</v>
      </c>
      <c r="K102" s="176">
        <v>45748</v>
      </c>
      <c r="L102" s="176">
        <v>46234</v>
      </c>
      <c r="M102" s="177">
        <f t="shared" si="2"/>
        <v>69.428571428571431</v>
      </c>
      <c r="N102" s="178">
        <v>0.61</v>
      </c>
      <c r="O102" s="382" t="s">
        <v>3563</v>
      </c>
      <c r="P102" s="178">
        <f t="shared" si="3"/>
        <v>0.61</v>
      </c>
      <c r="Q102" s="179" t="str" cm="1">
        <f t="array" aca="1" ref="Q102" ca="1">IF(ISNUMBER(P102),IF(P102=100%,"CUMPLIDA",IF(AND(ISNUMBER(L102),ISNUMBER(INDIRECT("FECHA_"&amp;$B102,1))), IF(L102&lt;=INDIRECT("FECHA_"&amp;$B102,1),"INCUMPLIDA","PROCESO"), "VERIFICAR FECHA")),"SIN VALOR AVANCE")</f>
        <v>PROCESO</v>
      </c>
    </row>
    <row r="103" spans="1:17" ht="60.75">
      <c r="A103" s="192" t="s">
        <v>1518</v>
      </c>
      <c r="B103" s="173" t="s">
        <v>3295</v>
      </c>
      <c r="C103" s="485"/>
      <c r="D103" s="485"/>
      <c r="E103" s="486"/>
      <c r="F103" s="486"/>
      <c r="G103" s="174" t="s">
        <v>3569</v>
      </c>
      <c r="H103" s="382" t="s">
        <v>779</v>
      </c>
      <c r="I103" s="382" t="s">
        <v>780</v>
      </c>
      <c r="J103" s="184">
        <v>1</v>
      </c>
      <c r="K103" s="176">
        <v>45748</v>
      </c>
      <c r="L103" s="176">
        <v>46234</v>
      </c>
      <c r="M103" s="177">
        <f t="shared" si="2"/>
        <v>69.428571428571431</v>
      </c>
      <c r="N103" s="178">
        <v>0</v>
      </c>
      <c r="O103" s="382" t="s">
        <v>3560</v>
      </c>
      <c r="P103" s="178">
        <f t="shared" si="3"/>
        <v>0</v>
      </c>
      <c r="Q103" s="179" t="str" cm="1">
        <f t="array" aca="1" ref="Q103" ca="1">IF(ISNUMBER(P103),IF(P103=100%,"CUMPLIDA",IF(AND(ISNUMBER(L103),ISNUMBER(INDIRECT("FECHA_"&amp;$B103,1))), IF(L103&lt;=INDIRECT("FECHA_"&amp;$B103,1),"INCUMPLIDA","PROCESO"), "VERIFICAR FECHA")),"SIN VALOR AVANCE")</f>
        <v>PROCESO</v>
      </c>
    </row>
    <row r="104" spans="1:17" ht="120">
      <c r="A104" s="192" t="s">
        <v>1518</v>
      </c>
      <c r="B104" s="173" t="s">
        <v>3295</v>
      </c>
      <c r="C104" s="485"/>
      <c r="D104" s="485"/>
      <c r="E104" s="486"/>
      <c r="F104" s="486"/>
      <c r="G104" s="174" t="s">
        <v>3570</v>
      </c>
      <c r="H104" s="382" t="s">
        <v>782</v>
      </c>
      <c r="I104" s="382" t="s">
        <v>813</v>
      </c>
      <c r="J104" s="184">
        <v>2</v>
      </c>
      <c r="K104" s="176">
        <v>45748</v>
      </c>
      <c r="L104" s="176">
        <v>46234</v>
      </c>
      <c r="M104" s="177">
        <f t="shared" si="2"/>
        <v>69.428571428571431</v>
      </c>
      <c r="N104" s="178">
        <v>0</v>
      </c>
      <c r="O104" s="382" t="s">
        <v>3567</v>
      </c>
      <c r="P104" s="178">
        <f t="shared" si="3"/>
        <v>0</v>
      </c>
      <c r="Q104" s="179" t="str" cm="1">
        <f t="array" aca="1" ref="Q104" ca="1">IF(ISNUMBER(P104),IF(P104=100%,"CUMPLIDA",IF(AND(ISNUMBER(L104),ISNUMBER(INDIRECT("FECHA_"&amp;$B104,1))), IF(L104&lt;=INDIRECT("FECHA_"&amp;$B104,1),"INCUMPLIDA","PROCESO"), "VERIFICAR FECHA")),"SIN VALOR AVANCE")</f>
        <v>PROCESO</v>
      </c>
    </row>
    <row r="105" spans="1:17" ht="135">
      <c r="A105" s="192" t="s">
        <v>1518</v>
      </c>
      <c r="B105" s="173" t="s">
        <v>3295</v>
      </c>
      <c r="C105" s="485"/>
      <c r="D105" s="485"/>
      <c r="E105" s="486"/>
      <c r="F105" s="486"/>
      <c r="G105" s="174" t="s">
        <v>3571</v>
      </c>
      <c r="H105" s="382" t="s">
        <v>3572</v>
      </c>
      <c r="I105" s="382" t="s">
        <v>3573</v>
      </c>
      <c r="J105" s="184">
        <v>4</v>
      </c>
      <c r="K105" s="176">
        <v>45047</v>
      </c>
      <c r="L105" s="176">
        <v>45473</v>
      </c>
      <c r="M105" s="177">
        <f t="shared" si="2"/>
        <v>60.857142857142854</v>
      </c>
      <c r="N105" s="178">
        <v>1</v>
      </c>
      <c r="O105" s="382" t="s">
        <v>3574</v>
      </c>
      <c r="P105" s="178">
        <f t="shared" si="3"/>
        <v>1</v>
      </c>
      <c r="Q105" s="179" t="str" cm="1">
        <f t="array" aca="1" ref="Q105" ca="1">IF(ISNUMBER(P105),IF(P105=100%,"CUMPLIDA",IF(AND(ISNUMBER(L105),ISNUMBER(INDIRECT("FECHA_"&amp;$B105,1))), IF(L105&lt;=INDIRECT("FECHA_"&amp;$B105,1),"INCUMPLIDA","PROCESO"), "VERIFICAR FECHA")),"SIN VALOR AVANCE")</f>
        <v>CUMPLIDA</v>
      </c>
    </row>
    <row r="106" spans="1:17" ht="90">
      <c r="A106" s="192" t="s">
        <v>1518</v>
      </c>
      <c r="B106" s="173" t="s">
        <v>3295</v>
      </c>
      <c r="C106" s="485"/>
      <c r="D106" s="485"/>
      <c r="E106" s="486"/>
      <c r="F106" s="486"/>
      <c r="G106" s="174" t="s">
        <v>3575</v>
      </c>
      <c r="H106" s="382" t="s">
        <v>3576</v>
      </c>
      <c r="I106" s="382" t="s">
        <v>3577</v>
      </c>
      <c r="J106" s="184">
        <v>2</v>
      </c>
      <c r="K106" s="176">
        <v>45047</v>
      </c>
      <c r="L106" s="176">
        <v>45473</v>
      </c>
      <c r="M106" s="177">
        <f t="shared" si="2"/>
        <v>60.857142857142854</v>
      </c>
      <c r="N106" s="178">
        <v>1</v>
      </c>
      <c r="O106" s="382" t="s">
        <v>3578</v>
      </c>
      <c r="P106" s="178">
        <f t="shared" si="3"/>
        <v>1</v>
      </c>
      <c r="Q106" s="179" t="str" cm="1">
        <f t="array" aca="1" ref="Q106" ca="1">IF(ISNUMBER(P106),IF(P106=100%,"CUMPLIDA",IF(AND(ISNUMBER(L106),ISNUMBER(INDIRECT("FECHA_"&amp;$B106,1))), IF(L106&lt;=INDIRECT("FECHA_"&amp;$B106,1),"INCUMPLIDA","PROCESO"), "VERIFICAR FECHA")),"SIN VALOR AVANCE")</f>
        <v>CUMPLIDA</v>
      </c>
    </row>
    <row r="107" spans="1:17" ht="75.75">
      <c r="A107" s="192" t="s">
        <v>1518</v>
      </c>
      <c r="B107" s="173" t="s">
        <v>3295</v>
      </c>
      <c r="C107" s="485"/>
      <c r="D107" s="485"/>
      <c r="E107" s="486"/>
      <c r="F107" s="486"/>
      <c r="G107" s="174" t="s">
        <v>3579</v>
      </c>
      <c r="H107" s="382" t="s">
        <v>3580</v>
      </c>
      <c r="I107" s="382" t="s">
        <v>3240</v>
      </c>
      <c r="J107" s="184">
        <v>1</v>
      </c>
      <c r="K107" s="176">
        <v>43831</v>
      </c>
      <c r="L107" s="176">
        <v>44043</v>
      </c>
      <c r="M107" s="177">
        <f t="shared" si="2"/>
        <v>30.285714285714285</v>
      </c>
      <c r="N107" s="178">
        <v>1</v>
      </c>
      <c r="O107" s="382" t="s">
        <v>3581</v>
      </c>
      <c r="P107" s="178">
        <f t="shared" si="3"/>
        <v>1</v>
      </c>
      <c r="Q107" s="179" t="str" cm="1">
        <f t="array" aca="1" ref="Q107" ca="1">IF(ISNUMBER(P107),IF(P107=100%,"CUMPLIDA",IF(AND(ISNUMBER(L107),ISNUMBER(INDIRECT("FECHA_"&amp;$B107,1))), IF(L107&lt;=INDIRECT("FECHA_"&amp;$B107,1),"INCUMPLIDA","PROCESO"), "VERIFICAR FECHA")),"SIN VALOR AVANCE")</f>
        <v>CUMPLIDA</v>
      </c>
    </row>
    <row r="108" spans="1:17" ht="75.75">
      <c r="A108" s="192" t="s">
        <v>1518</v>
      </c>
      <c r="B108" s="173" t="s">
        <v>3295</v>
      </c>
      <c r="C108" s="485"/>
      <c r="D108" s="485"/>
      <c r="E108" s="486"/>
      <c r="F108" s="486"/>
      <c r="G108" s="174" t="s">
        <v>3582</v>
      </c>
      <c r="H108" s="382" t="s">
        <v>3583</v>
      </c>
      <c r="I108" s="382" t="s">
        <v>3490</v>
      </c>
      <c r="J108" s="185">
        <v>1</v>
      </c>
      <c r="K108" s="176">
        <v>43831</v>
      </c>
      <c r="L108" s="176">
        <v>44742</v>
      </c>
      <c r="M108" s="177">
        <f t="shared" si="2"/>
        <v>130.14285714285714</v>
      </c>
      <c r="N108" s="178">
        <v>1</v>
      </c>
      <c r="O108" s="382" t="s">
        <v>3584</v>
      </c>
      <c r="P108" s="178">
        <f t="shared" si="3"/>
        <v>1</v>
      </c>
      <c r="Q108" s="179" t="str" cm="1">
        <f t="array" aca="1" ref="Q108" ca="1">IF(ISNUMBER(P108),IF(P108=100%,"CUMPLIDA",IF(AND(ISNUMBER(L108),ISNUMBER(INDIRECT("FECHA_"&amp;$B108,1))), IF(L108&lt;=INDIRECT("FECHA_"&amp;$B108,1),"INCUMPLIDA","PROCESO"), "VERIFICAR FECHA")),"SIN VALOR AVANCE")</f>
        <v>CUMPLIDA</v>
      </c>
    </row>
    <row r="109" spans="1:17" ht="150.75">
      <c r="A109" s="192" t="s">
        <v>1518</v>
      </c>
      <c r="B109" s="173" t="s">
        <v>3295</v>
      </c>
      <c r="C109" s="485"/>
      <c r="D109" s="485"/>
      <c r="E109" s="486"/>
      <c r="F109" s="486"/>
      <c r="G109" s="174" t="s">
        <v>3585</v>
      </c>
      <c r="H109" s="382" t="s">
        <v>3586</v>
      </c>
      <c r="I109" s="382" t="s">
        <v>3587</v>
      </c>
      <c r="J109" s="185">
        <v>1</v>
      </c>
      <c r="K109" s="176">
        <v>43936</v>
      </c>
      <c r="L109" s="176">
        <v>44043</v>
      </c>
      <c r="M109" s="177">
        <f t="shared" si="2"/>
        <v>15.285714285714286</v>
      </c>
      <c r="N109" s="178">
        <v>1</v>
      </c>
      <c r="O109" s="382" t="s">
        <v>3588</v>
      </c>
      <c r="P109" s="178">
        <f t="shared" si="3"/>
        <v>1</v>
      </c>
      <c r="Q109" s="179" t="str" cm="1">
        <f t="array" aca="1" ref="Q109" ca="1">IF(ISNUMBER(P109),IF(P109=100%,"CUMPLIDA",IF(AND(ISNUMBER(L109),ISNUMBER(INDIRECT("FECHA_"&amp;$B109,1))), IF(L109&lt;=INDIRECT("FECHA_"&amp;$B109,1),"INCUMPLIDA","PROCESO"), "VERIFICAR FECHA")),"SIN VALOR AVANCE")</f>
        <v>CUMPLIDA</v>
      </c>
    </row>
    <row r="110" spans="1:17" ht="195">
      <c r="A110" s="192" t="s">
        <v>1518</v>
      </c>
      <c r="B110" s="173" t="s">
        <v>3295</v>
      </c>
      <c r="C110" s="485"/>
      <c r="D110" s="485"/>
      <c r="E110" s="486"/>
      <c r="F110" s="486"/>
      <c r="G110" s="174" t="s">
        <v>3589</v>
      </c>
      <c r="H110" s="382" t="s">
        <v>3590</v>
      </c>
      <c r="I110" s="382" t="s">
        <v>3591</v>
      </c>
      <c r="J110" s="184">
        <v>1</v>
      </c>
      <c r="K110" s="176">
        <v>43936</v>
      </c>
      <c r="L110" s="176">
        <v>43982</v>
      </c>
      <c r="M110" s="177">
        <f>(L110-K110)/7</f>
        <v>6.5714285714285712</v>
      </c>
      <c r="N110" s="178">
        <v>1</v>
      </c>
      <c r="O110" s="382" t="s">
        <v>3592</v>
      </c>
      <c r="P110" s="178">
        <f t="shared" si="3"/>
        <v>1</v>
      </c>
      <c r="Q110" s="179" t="str" cm="1">
        <f t="array" aca="1" ref="Q110" ca="1">IF(ISNUMBER(P110),IF(P110=100%,"CUMPLIDA",IF(AND(ISNUMBER(L110),ISNUMBER(INDIRECT("FECHA_"&amp;$B110,1))), IF(L110&lt;=INDIRECT("FECHA_"&amp;$B110,1),"INCUMPLIDA","PROCESO"), "VERIFICAR FECHA")),"SIN VALOR AVANCE")</f>
        <v>CUMPLIDA</v>
      </c>
    </row>
    <row r="111" spans="1:17" ht="195">
      <c r="A111" s="192" t="s">
        <v>1518</v>
      </c>
      <c r="B111" s="173" t="s">
        <v>3295</v>
      </c>
      <c r="C111" s="485" t="s">
        <v>3593</v>
      </c>
      <c r="D111" s="485" t="s">
        <v>3297</v>
      </c>
      <c r="E111" s="486" t="s">
        <v>3594</v>
      </c>
      <c r="F111" s="486" t="s">
        <v>3595</v>
      </c>
      <c r="G111" s="174" t="s">
        <v>3596</v>
      </c>
      <c r="H111" s="382" t="s">
        <v>3597</v>
      </c>
      <c r="I111" s="382" t="s">
        <v>3598</v>
      </c>
      <c r="J111" s="175">
        <v>40</v>
      </c>
      <c r="K111" s="176">
        <v>44256</v>
      </c>
      <c r="L111" s="176">
        <v>44834</v>
      </c>
      <c r="M111" s="177">
        <f t="shared" ref="M111:M151" si="4">(L111-K111)/7</f>
        <v>82.571428571428569</v>
      </c>
      <c r="N111" s="178">
        <v>1</v>
      </c>
      <c r="O111" s="382" t="s">
        <v>3599</v>
      </c>
      <c r="P111" s="178">
        <f t="shared" si="3"/>
        <v>1</v>
      </c>
      <c r="Q111" s="179" t="str" cm="1">
        <f t="array" aca="1" ref="Q111" ca="1">IF(ISNUMBER(P111),IF(P111=100%,"CUMPLIDA",IF(AND(ISNUMBER(L111),ISNUMBER(INDIRECT("FECHA_"&amp;$B111,1))), IF(L111&lt;=INDIRECT("FECHA_"&amp;$B111,1),"INCUMPLIDA","PROCESO"), "VERIFICAR FECHA")),"SIN VALOR AVANCE")</f>
        <v>CUMPLIDA</v>
      </c>
    </row>
    <row r="112" spans="1:17" ht="135.75">
      <c r="A112" s="192" t="s">
        <v>1518</v>
      </c>
      <c r="B112" s="173" t="s">
        <v>3295</v>
      </c>
      <c r="C112" s="485"/>
      <c r="D112" s="485"/>
      <c r="E112" s="486"/>
      <c r="F112" s="486"/>
      <c r="G112" s="174" t="s">
        <v>3600</v>
      </c>
      <c r="H112" s="382" t="s">
        <v>3601</v>
      </c>
      <c r="I112" s="382" t="s">
        <v>3602</v>
      </c>
      <c r="J112" s="175">
        <v>1</v>
      </c>
      <c r="K112" s="176">
        <v>44075</v>
      </c>
      <c r="L112" s="176">
        <v>44926</v>
      </c>
      <c r="M112" s="177">
        <f t="shared" si="4"/>
        <v>121.57142857142857</v>
      </c>
      <c r="N112" s="178">
        <v>1</v>
      </c>
      <c r="O112" s="382" t="s">
        <v>3603</v>
      </c>
      <c r="P112" s="178">
        <f t="shared" si="3"/>
        <v>1</v>
      </c>
      <c r="Q112" s="179" t="str" cm="1">
        <f t="array" aca="1" ref="Q112" ca="1">IF(ISNUMBER(P112),IF(P112=100%,"CUMPLIDA",IF(AND(ISNUMBER(L112),ISNUMBER(INDIRECT("FECHA_"&amp;$B112,1))), IF(L112&lt;=INDIRECT("FECHA_"&amp;$B112,1),"INCUMPLIDA","PROCESO"), "VERIFICAR FECHA")),"SIN VALOR AVANCE")</f>
        <v>CUMPLIDA</v>
      </c>
    </row>
    <row r="113" spans="1:17" ht="135.75">
      <c r="A113" s="192" t="s">
        <v>1518</v>
      </c>
      <c r="B113" s="173" t="s">
        <v>3295</v>
      </c>
      <c r="C113" s="485"/>
      <c r="D113" s="485"/>
      <c r="E113" s="486"/>
      <c r="F113" s="486"/>
      <c r="G113" s="174" t="s">
        <v>3604</v>
      </c>
      <c r="H113" s="382" t="s">
        <v>3605</v>
      </c>
      <c r="I113" s="382" t="s">
        <v>3606</v>
      </c>
      <c r="J113" s="175">
        <v>1</v>
      </c>
      <c r="K113" s="176">
        <v>44136</v>
      </c>
      <c r="L113" s="176">
        <v>44286</v>
      </c>
      <c r="M113" s="177">
        <f t="shared" si="4"/>
        <v>21.428571428571427</v>
      </c>
      <c r="N113" s="178">
        <v>1</v>
      </c>
      <c r="O113" s="382" t="s">
        <v>3607</v>
      </c>
      <c r="P113" s="178">
        <f t="shared" si="3"/>
        <v>1</v>
      </c>
      <c r="Q113" s="179" t="str" cm="1">
        <f t="array" aca="1" ref="Q113" ca="1">IF(ISNUMBER(P113),IF(P113=100%,"CUMPLIDA",IF(AND(ISNUMBER(L113),ISNUMBER(INDIRECT("FECHA_"&amp;$B113,1))), IF(L113&lt;=INDIRECT("FECHA_"&amp;$B113,1),"INCUMPLIDA","PROCESO"), "VERIFICAR FECHA")),"SIN VALOR AVANCE")</f>
        <v>CUMPLIDA</v>
      </c>
    </row>
    <row r="114" spans="1:17" ht="165">
      <c r="A114" s="192" t="s">
        <v>1518</v>
      </c>
      <c r="B114" s="173" t="s">
        <v>3295</v>
      </c>
      <c r="C114" s="485"/>
      <c r="D114" s="485"/>
      <c r="E114" s="486"/>
      <c r="F114" s="486"/>
      <c r="G114" s="174" t="s">
        <v>3608</v>
      </c>
      <c r="H114" s="382" t="s">
        <v>3609</v>
      </c>
      <c r="I114" s="382" t="s">
        <v>3610</v>
      </c>
      <c r="J114" s="175">
        <v>1</v>
      </c>
      <c r="K114" s="176">
        <v>44044</v>
      </c>
      <c r="L114" s="176">
        <v>44196</v>
      </c>
      <c r="M114" s="177">
        <f t="shared" si="4"/>
        <v>21.714285714285715</v>
      </c>
      <c r="N114" s="178">
        <v>1</v>
      </c>
      <c r="O114" s="382" t="s">
        <v>3603</v>
      </c>
      <c r="P114" s="178">
        <f t="shared" si="3"/>
        <v>1</v>
      </c>
      <c r="Q114" s="179" t="str" cm="1">
        <f t="array" aca="1" ref="Q114" ca="1">IF(ISNUMBER(P114),IF(P114=100%,"CUMPLIDA",IF(AND(ISNUMBER(L114),ISNUMBER(INDIRECT("FECHA_"&amp;$B114,1))), IF(L114&lt;=INDIRECT("FECHA_"&amp;$B114,1),"INCUMPLIDA","PROCESO"), "VERIFICAR FECHA")),"SIN VALOR AVANCE")</f>
        <v>CUMPLIDA</v>
      </c>
    </row>
    <row r="115" spans="1:17" ht="135.75">
      <c r="A115" s="192" t="s">
        <v>1518</v>
      </c>
      <c r="B115" s="173" t="s">
        <v>3295</v>
      </c>
      <c r="C115" s="485"/>
      <c r="D115" s="485"/>
      <c r="E115" s="486"/>
      <c r="F115" s="486"/>
      <c r="G115" s="174" t="s">
        <v>3611</v>
      </c>
      <c r="H115" s="382" t="s">
        <v>3612</v>
      </c>
      <c r="I115" s="382" t="s">
        <v>3613</v>
      </c>
      <c r="J115" s="175">
        <v>2</v>
      </c>
      <c r="K115" s="176">
        <v>44197</v>
      </c>
      <c r="L115" s="176">
        <v>44926</v>
      </c>
      <c r="M115" s="177">
        <f t="shared" si="4"/>
        <v>104.14285714285714</v>
      </c>
      <c r="N115" s="178">
        <v>1</v>
      </c>
      <c r="O115" s="382" t="s">
        <v>3603</v>
      </c>
      <c r="P115" s="178">
        <f t="shared" si="3"/>
        <v>1</v>
      </c>
      <c r="Q115" s="179" t="str" cm="1">
        <f t="array" aca="1" ref="Q115" ca="1">IF(ISNUMBER(P115),IF(P115=100%,"CUMPLIDA",IF(AND(ISNUMBER(L115),ISNUMBER(INDIRECT("FECHA_"&amp;$B115,1))), IF(L115&lt;=INDIRECT("FECHA_"&amp;$B115,1),"INCUMPLIDA","PROCESO"), "VERIFICAR FECHA")),"SIN VALOR AVANCE")</f>
        <v>CUMPLIDA</v>
      </c>
    </row>
    <row r="116" spans="1:17" ht="135.75" customHeight="1">
      <c r="A116" s="192" t="s">
        <v>1518</v>
      </c>
      <c r="B116" s="173" t="s">
        <v>3295</v>
      </c>
      <c r="C116" s="485"/>
      <c r="D116" s="485"/>
      <c r="E116" s="486"/>
      <c r="F116" s="486"/>
      <c r="G116" s="486" t="s">
        <v>3614</v>
      </c>
      <c r="H116" s="382" t="s">
        <v>3615</v>
      </c>
      <c r="I116" s="382" t="s">
        <v>3616</v>
      </c>
      <c r="J116" s="175">
        <v>1</v>
      </c>
      <c r="K116" s="176">
        <v>44378</v>
      </c>
      <c r="L116" s="176">
        <v>44408</v>
      </c>
      <c r="M116" s="177">
        <f t="shared" si="4"/>
        <v>4.2857142857142856</v>
      </c>
      <c r="N116" s="178">
        <v>1</v>
      </c>
      <c r="O116" s="382" t="s">
        <v>3603</v>
      </c>
      <c r="P116" s="178">
        <f t="shared" si="3"/>
        <v>1</v>
      </c>
      <c r="Q116" s="179" t="str" cm="1">
        <f t="array" aca="1" ref="Q116" ca="1">IF(ISNUMBER(P116),IF(P116=100%,"CUMPLIDA",IF(AND(ISNUMBER(L116),ISNUMBER(INDIRECT("FECHA_"&amp;$B116,1))), IF(L116&lt;=INDIRECT("FECHA_"&amp;$B116,1),"INCUMPLIDA","PROCESO"), "VERIFICAR FECHA")),"SIN VALOR AVANCE")</f>
        <v>CUMPLIDA</v>
      </c>
    </row>
    <row r="117" spans="1:17" ht="135.75" customHeight="1">
      <c r="A117" s="192" t="s">
        <v>1518</v>
      </c>
      <c r="B117" s="173" t="s">
        <v>3295</v>
      </c>
      <c r="C117" s="485"/>
      <c r="D117" s="485"/>
      <c r="E117" s="486" t="s">
        <v>3617</v>
      </c>
      <c r="F117" s="486"/>
      <c r="G117" s="486"/>
      <c r="H117" s="382" t="s">
        <v>3615</v>
      </c>
      <c r="I117" s="382" t="s">
        <v>3618</v>
      </c>
      <c r="J117" s="175">
        <v>1</v>
      </c>
      <c r="K117" s="176">
        <v>44409</v>
      </c>
      <c r="L117" s="176">
        <v>44561</v>
      </c>
      <c r="M117" s="177">
        <f t="shared" si="4"/>
        <v>21.714285714285715</v>
      </c>
      <c r="N117" s="178">
        <v>1</v>
      </c>
      <c r="O117" s="382" t="s">
        <v>3603</v>
      </c>
      <c r="P117" s="178">
        <f t="shared" si="3"/>
        <v>1</v>
      </c>
      <c r="Q117" s="179" t="str" cm="1">
        <f t="array" aca="1" ref="Q117" ca="1">IF(ISNUMBER(P117),IF(P117=100%,"CUMPLIDA",IF(AND(ISNUMBER(L117),ISNUMBER(INDIRECT("FECHA_"&amp;$B117,1))), IF(L117&lt;=INDIRECT("FECHA_"&amp;$B117,1),"INCUMPLIDA","PROCESO"), "VERIFICAR FECHA")),"SIN VALOR AVANCE")</f>
        <v>CUMPLIDA</v>
      </c>
    </row>
    <row r="118" spans="1:17" ht="135.75">
      <c r="A118" s="192" t="s">
        <v>1518</v>
      </c>
      <c r="B118" s="173" t="s">
        <v>3295</v>
      </c>
      <c r="C118" s="485"/>
      <c r="D118" s="485"/>
      <c r="E118" s="486"/>
      <c r="F118" s="486"/>
      <c r="G118" s="486"/>
      <c r="H118" s="382" t="s">
        <v>3615</v>
      </c>
      <c r="I118" s="382" t="s">
        <v>3619</v>
      </c>
      <c r="J118" s="175">
        <v>1</v>
      </c>
      <c r="K118" s="176">
        <v>44743</v>
      </c>
      <c r="L118" s="176">
        <v>44773</v>
      </c>
      <c r="M118" s="177">
        <f t="shared" si="4"/>
        <v>4.2857142857142856</v>
      </c>
      <c r="N118" s="178">
        <v>1</v>
      </c>
      <c r="O118" s="382" t="s">
        <v>3603</v>
      </c>
      <c r="P118" s="178">
        <f t="shared" si="3"/>
        <v>1</v>
      </c>
      <c r="Q118" s="179" t="str" cm="1">
        <f t="array" aca="1" ref="Q118" ca="1">IF(ISNUMBER(P118),IF(P118=100%,"CUMPLIDA",IF(AND(ISNUMBER(L118),ISNUMBER(INDIRECT("FECHA_"&amp;$B118,1))), IF(L118&lt;=INDIRECT("FECHA_"&amp;$B118,1),"INCUMPLIDA","PROCESO"), "VERIFICAR FECHA")),"SIN VALOR AVANCE")</f>
        <v>CUMPLIDA</v>
      </c>
    </row>
    <row r="119" spans="1:17" ht="135.75">
      <c r="A119" s="192" t="s">
        <v>1518</v>
      </c>
      <c r="B119" s="173" t="s">
        <v>3295</v>
      </c>
      <c r="C119" s="485"/>
      <c r="D119" s="485"/>
      <c r="E119" s="486"/>
      <c r="F119" s="486"/>
      <c r="G119" s="486"/>
      <c r="H119" s="382" t="s">
        <v>3615</v>
      </c>
      <c r="I119" s="382" t="s">
        <v>3618</v>
      </c>
      <c r="J119" s="175">
        <v>1</v>
      </c>
      <c r="K119" s="176">
        <v>44774</v>
      </c>
      <c r="L119" s="176">
        <v>44926</v>
      </c>
      <c r="M119" s="177">
        <f t="shared" si="4"/>
        <v>21.714285714285715</v>
      </c>
      <c r="N119" s="178">
        <v>1</v>
      </c>
      <c r="O119" s="382" t="s">
        <v>3603</v>
      </c>
      <c r="P119" s="178">
        <f t="shared" si="3"/>
        <v>1</v>
      </c>
      <c r="Q119" s="179" t="str" cm="1">
        <f t="array" aca="1" ref="Q119" ca="1">IF(ISNUMBER(P119),IF(P119=100%,"CUMPLIDA",IF(AND(ISNUMBER(L119),ISNUMBER(INDIRECT("FECHA_"&amp;$B119,1))), IF(L119&lt;=INDIRECT("FECHA_"&amp;$B119,1),"INCUMPLIDA","PROCESO"), "VERIFICAR FECHA")),"SIN VALOR AVANCE")</f>
        <v>CUMPLIDA</v>
      </c>
    </row>
    <row r="120" spans="1:17" ht="135.75">
      <c r="A120" s="192" t="s">
        <v>1518</v>
      </c>
      <c r="B120" s="173" t="s">
        <v>3295</v>
      </c>
      <c r="C120" s="485"/>
      <c r="D120" s="485"/>
      <c r="E120" s="486"/>
      <c r="F120" s="486"/>
      <c r="G120" s="174" t="s">
        <v>3620</v>
      </c>
      <c r="H120" s="382" t="s">
        <v>3621</v>
      </c>
      <c r="I120" s="382" t="s">
        <v>3622</v>
      </c>
      <c r="J120" s="175">
        <v>1</v>
      </c>
      <c r="K120" s="176">
        <v>43800</v>
      </c>
      <c r="L120" s="176">
        <v>44316</v>
      </c>
      <c r="M120" s="177">
        <f t="shared" si="4"/>
        <v>73.714285714285708</v>
      </c>
      <c r="N120" s="178">
        <v>1</v>
      </c>
      <c r="O120" s="382" t="s">
        <v>3607</v>
      </c>
      <c r="P120" s="178">
        <f t="shared" si="3"/>
        <v>1</v>
      </c>
      <c r="Q120" s="179" t="str" cm="1">
        <f t="array" aca="1" ref="Q120" ca="1">IF(ISNUMBER(P120),IF(P120=100%,"CUMPLIDA",IF(AND(ISNUMBER(L120),ISNUMBER(INDIRECT("FECHA_"&amp;$B120,1))), IF(L120&lt;=INDIRECT("FECHA_"&amp;$B120,1),"INCUMPLIDA","PROCESO"), "VERIFICAR FECHA")),"SIN VALOR AVANCE")</f>
        <v>CUMPLIDA</v>
      </c>
    </row>
    <row r="121" spans="1:17" ht="90.75">
      <c r="A121" s="192" t="s">
        <v>1518</v>
      </c>
      <c r="B121" s="173" t="s">
        <v>3295</v>
      </c>
      <c r="C121" s="485"/>
      <c r="D121" s="485"/>
      <c r="E121" s="486"/>
      <c r="F121" s="486"/>
      <c r="G121" s="486" t="s">
        <v>3623</v>
      </c>
      <c r="H121" s="382" t="s">
        <v>3624</v>
      </c>
      <c r="I121" s="382" t="s">
        <v>3625</v>
      </c>
      <c r="J121" s="175">
        <v>4</v>
      </c>
      <c r="K121" s="176">
        <v>44197</v>
      </c>
      <c r="L121" s="176">
        <v>44926</v>
      </c>
      <c r="M121" s="177">
        <f t="shared" si="4"/>
        <v>104.14285714285714</v>
      </c>
      <c r="N121" s="178">
        <v>1</v>
      </c>
      <c r="O121" s="382" t="s">
        <v>3626</v>
      </c>
      <c r="P121" s="178">
        <f t="shared" si="3"/>
        <v>1</v>
      </c>
      <c r="Q121" s="179" t="str" cm="1">
        <f t="array" aca="1" ref="Q121" ca="1">IF(ISNUMBER(P121),IF(P121=100%,"CUMPLIDA",IF(AND(ISNUMBER(L121),ISNUMBER(INDIRECT("FECHA_"&amp;$B121,1))), IF(L121&lt;=INDIRECT("FECHA_"&amp;$B121,1),"INCUMPLIDA","PROCESO"), "VERIFICAR FECHA")),"SIN VALOR AVANCE")</f>
        <v>CUMPLIDA</v>
      </c>
    </row>
    <row r="122" spans="1:17" ht="150.75">
      <c r="A122" s="192" t="s">
        <v>1518</v>
      </c>
      <c r="B122" s="173" t="s">
        <v>3295</v>
      </c>
      <c r="C122" s="485"/>
      <c r="D122" s="485"/>
      <c r="E122" s="486"/>
      <c r="F122" s="486"/>
      <c r="G122" s="486"/>
      <c r="H122" s="382" t="s">
        <v>3624</v>
      </c>
      <c r="I122" s="382" t="s">
        <v>3625</v>
      </c>
      <c r="J122" s="175">
        <v>2</v>
      </c>
      <c r="K122" s="176">
        <v>44197</v>
      </c>
      <c r="L122" s="176">
        <v>44561</v>
      </c>
      <c r="M122" s="177">
        <f t="shared" si="4"/>
        <v>52</v>
      </c>
      <c r="N122" s="178">
        <v>1</v>
      </c>
      <c r="O122" s="382" t="s">
        <v>3627</v>
      </c>
      <c r="P122" s="178">
        <f t="shared" si="3"/>
        <v>1</v>
      </c>
      <c r="Q122" s="179" t="str" cm="1">
        <f t="array" aca="1" ref="Q122" ca="1">IF(ISNUMBER(P122),IF(P122=100%,"CUMPLIDA",IF(AND(ISNUMBER(L122),ISNUMBER(INDIRECT("FECHA_"&amp;$B122,1))), IF(L122&lt;=INDIRECT("FECHA_"&amp;$B122,1),"INCUMPLIDA","PROCESO"), "VERIFICAR FECHA")),"SIN VALOR AVANCE")</f>
        <v>CUMPLIDA</v>
      </c>
    </row>
    <row r="123" spans="1:17" ht="135.75" customHeight="1">
      <c r="A123" s="192" t="s">
        <v>1518</v>
      </c>
      <c r="B123" s="173" t="s">
        <v>3295</v>
      </c>
      <c r="C123" s="485"/>
      <c r="D123" s="485"/>
      <c r="E123" s="486" t="s">
        <v>3628</v>
      </c>
      <c r="F123" s="486"/>
      <c r="G123" s="486"/>
      <c r="H123" s="382" t="s">
        <v>3624</v>
      </c>
      <c r="I123" s="382" t="s">
        <v>3625</v>
      </c>
      <c r="J123" s="175">
        <v>2</v>
      </c>
      <c r="K123" s="176">
        <v>44197</v>
      </c>
      <c r="L123" s="176">
        <v>44561</v>
      </c>
      <c r="M123" s="177">
        <f t="shared" si="4"/>
        <v>52</v>
      </c>
      <c r="N123" s="178">
        <v>1</v>
      </c>
      <c r="O123" s="382" t="s">
        <v>3629</v>
      </c>
      <c r="P123" s="178">
        <f t="shared" si="3"/>
        <v>1</v>
      </c>
      <c r="Q123" s="179" t="str" cm="1">
        <f t="array" aca="1" ref="Q123" ca="1">IF(ISNUMBER(P123),IF(P123=100%,"CUMPLIDA",IF(AND(ISNUMBER(L123),ISNUMBER(INDIRECT("FECHA_"&amp;$B123,1))), IF(L123&lt;=INDIRECT("FECHA_"&amp;$B123,1),"INCUMPLIDA","PROCESO"), "VERIFICAR FECHA")),"SIN VALOR AVANCE")</f>
        <v>CUMPLIDA</v>
      </c>
    </row>
    <row r="124" spans="1:17" ht="135.75">
      <c r="A124" s="192" t="s">
        <v>1518</v>
      </c>
      <c r="B124" s="173" t="s">
        <v>3295</v>
      </c>
      <c r="C124" s="485"/>
      <c r="D124" s="485"/>
      <c r="E124" s="486"/>
      <c r="F124" s="486"/>
      <c r="G124" s="486"/>
      <c r="H124" s="382" t="s">
        <v>3624</v>
      </c>
      <c r="I124" s="382" t="s">
        <v>3625</v>
      </c>
      <c r="J124" s="175">
        <v>2</v>
      </c>
      <c r="K124" s="176">
        <v>44197</v>
      </c>
      <c r="L124" s="176">
        <v>44561</v>
      </c>
      <c r="M124" s="177">
        <f t="shared" si="4"/>
        <v>52</v>
      </c>
      <c r="N124" s="178">
        <v>1</v>
      </c>
      <c r="O124" s="382" t="s">
        <v>3630</v>
      </c>
      <c r="P124" s="178">
        <f t="shared" si="3"/>
        <v>1</v>
      </c>
      <c r="Q124" s="179" t="str" cm="1">
        <f t="array" aca="1" ref="Q124" ca="1">IF(ISNUMBER(P124),IF(P124=100%,"CUMPLIDA",IF(AND(ISNUMBER(L124),ISNUMBER(INDIRECT("FECHA_"&amp;$B124,1))), IF(L124&lt;=INDIRECT("FECHA_"&amp;$B124,1),"INCUMPLIDA","PROCESO"), "VERIFICAR FECHA")),"SIN VALOR AVANCE")</f>
        <v>CUMPLIDA</v>
      </c>
    </row>
    <row r="125" spans="1:17" ht="135.75">
      <c r="A125" s="192" t="s">
        <v>1518</v>
      </c>
      <c r="B125" s="173" t="s">
        <v>3295</v>
      </c>
      <c r="C125" s="485"/>
      <c r="D125" s="485"/>
      <c r="E125" s="486"/>
      <c r="F125" s="486"/>
      <c r="G125" s="174" t="s">
        <v>3631</v>
      </c>
      <c r="H125" s="382" t="s">
        <v>3632</v>
      </c>
      <c r="I125" s="382" t="s">
        <v>3622</v>
      </c>
      <c r="J125" s="175">
        <v>1</v>
      </c>
      <c r="K125" s="176">
        <v>43800</v>
      </c>
      <c r="L125" s="176">
        <v>44316</v>
      </c>
      <c r="M125" s="177">
        <f t="shared" si="4"/>
        <v>73.714285714285708</v>
      </c>
      <c r="N125" s="178">
        <v>1</v>
      </c>
      <c r="O125" s="382" t="s">
        <v>3607</v>
      </c>
      <c r="P125" s="178">
        <f t="shared" si="3"/>
        <v>1</v>
      </c>
      <c r="Q125" s="179" t="str" cm="1">
        <f t="array" aca="1" ref="Q125" ca="1">IF(ISNUMBER(P125),IF(P125=100%,"CUMPLIDA",IF(AND(ISNUMBER(L125),ISNUMBER(INDIRECT("FECHA_"&amp;$B125,1))), IF(L125&lt;=INDIRECT("FECHA_"&amp;$B125,1),"INCUMPLIDA","PROCESO"), "VERIFICAR FECHA")),"SIN VALOR AVANCE")</f>
        <v>CUMPLIDA</v>
      </c>
    </row>
    <row r="126" spans="1:17" ht="135.75">
      <c r="A126" s="192" t="s">
        <v>1518</v>
      </c>
      <c r="B126" s="173" t="s">
        <v>3295</v>
      </c>
      <c r="C126" s="485"/>
      <c r="D126" s="485"/>
      <c r="E126" s="486"/>
      <c r="F126" s="486"/>
      <c r="G126" s="174" t="s">
        <v>3633</v>
      </c>
      <c r="H126" s="382" t="s">
        <v>3634</v>
      </c>
      <c r="I126" s="382" t="s">
        <v>3622</v>
      </c>
      <c r="J126" s="175">
        <v>1</v>
      </c>
      <c r="K126" s="176">
        <v>43800</v>
      </c>
      <c r="L126" s="176">
        <v>44377</v>
      </c>
      <c r="M126" s="177">
        <f t="shared" si="4"/>
        <v>82.428571428571431</v>
      </c>
      <c r="N126" s="178">
        <v>1</v>
      </c>
      <c r="O126" s="382" t="s">
        <v>3607</v>
      </c>
      <c r="P126" s="178">
        <f t="shared" si="3"/>
        <v>1</v>
      </c>
      <c r="Q126" s="179" t="str" cm="1">
        <f t="array" aca="1" ref="Q126" ca="1">IF(ISNUMBER(P126),IF(P126=100%,"CUMPLIDA",IF(AND(ISNUMBER(L126),ISNUMBER(INDIRECT("FECHA_"&amp;$B126,1))), IF(L126&lt;=INDIRECT("FECHA_"&amp;$B126,1),"INCUMPLIDA","PROCESO"), "VERIFICAR FECHA")),"SIN VALOR AVANCE")</f>
        <v>CUMPLIDA</v>
      </c>
    </row>
    <row r="127" spans="1:17" ht="135.75">
      <c r="A127" s="192" t="s">
        <v>1518</v>
      </c>
      <c r="B127" s="173" t="s">
        <v>3295</v>
      </c>
      <c r="C127" s="485"/>
      <c r="D127" s="485"/>
      <c r="E127" s="486"/>
      <c r="F127" s="486"/>
      <c r="G127" s="486" t="s">
        <v>3635</v>
      </c>
      <c r="H127" s="382" t="s">
        <v>3636</v>
      </c>
      <c r="I127" s="382" t="s">
        <v>3622</v>
      </c>
      <c r="J127" s="175">
        <v>1</v>
      </c>
      <c r="K127" s="176">
        <v>43800</v>
      </c>
      <c r="L127" s="176">
        <v>44377</v>
      </c>
      <c r="M127" s="177">
        <f t="shared" si="4"/>
        <v>82.428571428571431</v>
      </c>
      <c r="N127" s="178">
        <v>1</v>
      </c>
      <c r="O127" s="382" t="s">
        <v>3607</v>
      </c>
      <c r="P127" s="178">
        <f t="shared" si="3"/>
        <v>1</v>
      </c>
      <c r="Q127" s="179" t="str" cm="1">
        <f t="array" aca="1" ref="Q127" ca="1">IF(ISNUMBER(P127),IF(P127=100%,"CUMPLIDA",IF(AND(ISNUMBER(L127),ISNUMBER(INDIRECT("FECHA_"&amp;$B127,1))), IF(L127&lt;=INDIRECT("FECHA_"&amp;$B127,1),"INCUMPLIDA","PROCESO"), "VERIFICAR FECHA")),"SIN VALOR AVANCE")</f>
        <v>CUMPLIDA</v>
      </c>
    </row>
    <row r="128" spans="1:17" ht="135.75">
      <c r="A128" s="192" t="s">
        <v>1518</v>
      </c>
      <c r="B128" s="173" t="s">
        <v>3295</v>
      </c>
      <c r="C128" s="485"/>
      <c r="D128" s="485"/>
      <c r="E128" s="486"/>
      <c r="F128" s="486"/>
      <c r="G128" s="486"/>
      <c r="H128" s="382" t="s">
        <v>3637</v>
      </c>
      <c r="I128" s="382" t="s">
        <v>3622</v>
      </c>
      <c r="J128" s="175">
        <v>1</v>
      </c>
      <c r="K128" s="176">
        <v>43800</v>
      </c>
      <c r="L128" s="176">
        <v>44377</v>
      </c>
      <c r="M128" s="177">
        <f t="shared" si="4"/>
        <v>82.428571428571431</v>
      </c>
      <c r="N128" s="178">
        <v>1</v>
      </c>
      <c r="O128" s="382" t="s">
        <v>3607</v>
      </c>
      <c r="P128" s="178">
        <f t="shared" si="3"/>
        <v>1</v>
      </c>
      <c r="Q128" s="179" t="str" cm="1">
        <f t="array" aca="1" ref="Q128" ca="1">IF(ISNUMBER(P128),IF(P128=100%,"CUMPLIDA",IF(AND(ISNUMBER(L128),ISNUMBER(INDIRECT("FECHA_"&amp;$B128,1))), IF(L128&lt;=INDIRECT("FECHA_"&amp;$B128,1),"INCUMPLIDA","PROCESO"), "VERIFICAR FECHA")),"SIN VALOR AVANCE")</f>
        <v>CUMPLIDA</v>
      </c>
    </row>
    <row r="129" spans="1:17" ht="135.75">
      <c r="A129" s="192" t="s">
        <v>1518</v>
      </c>
      <c r="B129" s="173" t="s">
        <v>3295</v>
      </c>
      <c r="C129" s="485"/>
      <c r="D129" s="485"/>
      <c r="E129" s="486"/>
      <c r="F129" s="486"/>
      <c r="G129" s="174" t="s">
        <v>3638</v>
      </c>
      <c r="H129" s="382" t="s">
        <v>3639</v>
      </c>
      <c r="I129" s="382" t="s">
        <v>3622</v>
      </c>
      <c r="J129" s="175">
        <v>1</v>
      </c>
      <c r="K129" s="176">
        <v>43800</v>
      </c>
      <c r="L129" s="176">
        <v>44377</v>
      </c>
      <c r="M129" s="177">
        <f t="shared" si="4"/>
        <v>82.428571428571431</v>
      </c>
      <c r="N129" s="178">
        <v>1</v>
      </c>
      <c r="O129" s="382" t="s">
        <v>3607</v>
      </c>
      <c r="P129" s="178">
        <f t="shared" si="3"/>
        <v>1</v>
      </c>
      <c r="Q129" s="179" t="str" cm="1">
        <f t="array" aca="1" ref="Q129" ca="1">IF(ISNUMBER(P129),IF(P129=100%,"CUMPLIDA",IF(AND(ISNUMBER(L129),ISNUMBER(INDIRECT("FECHA_"&amp;$B129,1))), IF(L129&lt;=INDIRECT("FECHA_"&amp;$B129,1),"INCUMPLIDA","PROCESO"), "VERIFICAR FECHA")),"SIN VALOR AVANCE")</f>
        <v>CUMPLIDA</v>
      </c>
    </row>
    <row r="130" spans="1:17" ht="150.75" customHeight="1">
      <c r="A130" s="192" t="s">
        <v>1518</v>
      </c>
      <c r="B130" s="173" t="s">
        <v>3295</v>
      </c>
      <c r="C130" s="485" t="s">
        <v>3640</v>
      </c>
      <c r="D130" s="485" t="s">
        <v>3641</v>
      </c>
      <c r="E130" s="486" t="s">
        <v>3642</v>
      </c>
      <c r="F130" s="486" t="s">
        <v>3643</v>
      </c>
      <c r="G130" s="174" t="s">
        <v>3644</v>
      </c>
      <c r="H130" s="382" t="s">
        <v>3645</v>
      </c>
      <c r="I130" s="382" t="s">
        <v>753</v>
      </c>
      <c r="J130" s="175">
        <v>1</v>
      </c>
      <c r="K130" s="176">
        <v>45231</v>
      </c>
      <c r="L130" s="176">
        <v>45504</v>
      </c>
      <c r="M130" s="177">
        <f t="shared" si="4"/>
        <v>39</v>
      </c>
      <c r="N130" s="178">
        <v>1</v>
      </c>
      <c r="O130" s="382" t="s">
        <v>3646</v>
      </c>
      <c r="P130" s="178">
        <f t="shared" si="3"/>
        <v>1</v>
      </c>
      <c r="Q130" s="179" t="str" cm="1">
        <f t="array" aca="1" ref="Q130" ca="1">IF(ISNUMBER(P130),IF(P130=100%,"CUMPLIDA",IF(AND(ISNUMBER(L130),ISNUMBER(INDIRECT("FECHA_"&amp;$B130,1))), IF(L130&lt;=INDIRECT("FECHA_"&amp;$B130,1),"INCUMPLIDA","PROCESO"), "VERIFICAR FECHA")),"SIN VALOR AVANCE")</f>
        <v>CUMPLIDA</v>
      </c>
    </row>
    <row r="131" spans="1:17" ht="105.75">
      <c r="A131" s="192" t="s">
        <v>1518</v>
      </c>
      <c r="B131" s="173" t="s">
        <v>3295</v>
      </c>
      <c r="C131" s="485"/>
      <c r="D131" s="485"/>
      <c r="E131" s="486"/>
      <c r="F131" s="486"/>
      <c r="G131" s="174" t="s">
        <v>3647</v>
      </c>
      <c r="H131" s="382" t="s">
        <v>761</v>
      </c>
      <c r="I131" s="382" t="s">
        <v>761</v>
      </c>
      <c r="J131" s="175">
        <v>1</v>
      </c>
      <c r="K131" s="176">
        <v>45352</v>
      </c>
      <c r="L131" s="176">
        <v>45747</v>
      </c>
      <c r="M131" s="177">
        <f t="shared" si="4"/>
        <v>56.428571428571431</v>
      </c>
      <c r="N131" s="178">
        <v>1</v>
      </c>
      <c r="O131" s="382" t="s">
        <v>3212</v>
      </c>
      <c r="P131" s="178">
        <f t="shared" si="3"/>
        <v>1</v>
      </c>
      <c r="Q131" s="179" t="str" cm="1">
        <f t="array" aca="1" ref="Q131" ca="1">IF(ISNUMBER(P131),IF(P131=100%,"CUMPLIDA",IF(AND(ISNUMBER(L131),ISNUMBER(INDIRECT("FECHA_"&amp;$B131,1))), IF(L131&lt;=INDIRECT("FECHA_"&amp;$B131,1),"INCUMPLIDA","PROCESO"), "VERIFICAR FECHA")),"SIN VALOR AVANCE")</f>
        <v>CUMPLIDA</v>
      </c>
    </row>
    <row r="132" spans="1:17" ht="60.75">
      <c r="A132" s="192" t="s">
        <v>1518</v>
      </c>
      <c r="B132" s="173" t="s">
        <v>3295</v>
      </c>
      <c r="C132" s="485"/>
      <c r="D132" s="485"/>
      <c r="E132" s="486"/>
      <c r="F132" s="486"/>
      <c r="G132" s="174" t="s">
        <v>3648</v>
      </c>
      <c r="H132" s="382" t="s">
        <v>805</v>
      </c>
      <c r="I132" s="382" t="s">
        <v>805</v>
      </c>
      <c r="J132" s="175">
        <v>1</v>
      </c>
      <c r="K132" s="176">
        <v>45352</v>
      </c>
      <c r="L132" s="176">
        <v>45747</v>
      </c>
      <c r="M132" s="177">
        <f t="shared" si="4"/>
        <v>56.428571428571431</v>
      </c>
      <c r="N132" s="178">
        <v>1</v>
      </c>
      <c r="O132" s="382" t="s">
        <v>3649</v>
      </c>
      <c r="P132" s="178">
        <f t="shared" si="3"/>
        <v>1</v>
      </c>
      <c r="Q132" s="179" t="str" cm="1">
        <f t="array" aca="1" ref="Q132" ca="1">IF(ISNUMBER(P132),IF(P132=100%,"CUMPLIDA",IF(AND(ISNUMBER(L132),ISNUMBER(INDIRECT("FECHA_"&amp;$B132,1))), IF(L132&lt;=INDIRECT("FECHA_"&amp;$B132,1),"INCUMPLIDA","PROCESO"), "VERIFICAR FECHA")),"SIN VALOR AVANCE")</f>
        <v>CUMPLIDA</v>
      </c>
    </row>
    <row r="133" spans="1:17" ht="105.75">
      <c r="A133" s="192" t="s">
        <v>1518</v>
      </c>
      <c r="B133" s="173" t="s">
        <v>3295</v>
      </c>
      <c r="C133" s="485"/>
      <c r="D133" s="485"/>
      <c r="E133" s="486"/>
      <c r="F133" s="486"/>
      <c r="G133" s="174" t="s">
        <v>3473</v>
      </c>
      <c r="H133" s="382" t="s">
        <v>770</v>
      </c>
      <c r="I133" s="382" t="s">
        <v>770</v>
      </c>
      <c r="J133" s="175">
        <v>1</v>
      </c>
      <c r="K133" s="176">
        <v>45352</v>
      </c>
      <c r="L133" s="176">
        <v>45747</v>
      </c>
      <c r="M133" s="177">
        <f t="shared" si="4"/>
        <v>56.428571428571431</v>
      </c>
      <c r="N133" s="178">
        <v>1</v>
      </c>
      <c r="O133" s="382" t="s">
        <v>3212</v>
      </c>
      <c r="P133" s="178">
        <f t="shared" si="3"/>
        <v>1</v>
      </c>
      <c r="Q133" s="179" t="str" cm="1">
        <f t="array" aca="1" ref="Q133" ca="1">IF(ISNUMBER(P133),IF(P133=100%,"CUMPLIDA",IF(AND(ISNUMBER(L133),ISNUMBER(INDIRECT("FECHA_"&amp;$B133,1))), IF(L133&lt;=INDIRECT("FECHA_"&amp;$B133,1),"INCUMPLIDA","PROCESO"), "VERIFICAR FECHA")),"SIN VALOR AVANCE")</f>
        <v>CUMPLIDA</v>
      </c>
    </row>
    <row r="134" spans="1:17" ht="60.75">
      <c r="A134" s="192" t="s">
        <v>1518</v>
      </c>
      <c r="B134" s="173" t="s">
        <v>3295</v>
      </c>
      <c r="C134" s="485"/>
      <c r="D134" s="485"/>
      <c r="E134" s="486"/>
      <c r="F134" s="486"/>
      <c r="G134" s="174" t="s">
        <v>3474</v>
      </c>
      <c r="H134" s="382" t="s">
        <v>771</v>
      </c>
      <c r="I134" s="382" t="s">
        <v>771</v>
      </c>
      <c r="J134" s="175">
        <v>1</v>
      </c>
      <c r="K134" s="176">
        <v>45352</v>
      </c>
      <c r="L134" s="176">
        <v>45747</v>
      </c>
      <c r="M134" s="177">
        <f t="shared" si="4"/>
        <v>56.428571428571431</v>
      </c>
      <c r="N134" s="178">
        <v>1</v>
      </c>
      <c r="O134" s="382" t="s">
        <v>3649</v>
      </c>
      <c r="P134" s="178">
        <f t="shared" si="3"/>
        <v>1</v>
      </c>
      <c r="Q134" s="179" t="str" cm="1">
        <f t="array" aca="1" ref="Q134" ca="1">IF(ISNUMBER(P134),IF(P134=100%,"CUMPLIDA",IF(AND(ISNUMBER(L134),ISNUMBER(INDIRECT("FECHA_"&amp;$B134,1))), IF(L134&lt;=INDIRECT("FECHA_"&amp;$B134,1),"INCUMPLIDA","PROCESO"), "VERIFICAR FECHA")),"SIN VALOR AVANCE")</f>
        <v>CUMPLIDA</v>
      </c>
    </row>
    <row r="135" spans="1:17" ht="60.75">
      <c r="A135" s="192" t="s">
        <v>1518</v>
      </c>
      <c r="B135" s="173" t="s">
        <v>3295</v>
      </c>
      <c r="C135" s="485"/>
      <c r="D135" s="485"/>
      <c r="E135" s="486"/>
      <c r="F135" s="486"/>
      <c r="G135" s="174" t="s">
        <v>3475</v>
      </c>
      <c r="H135" s="382" t="s">
        <v>773</v>
      </c>
      <c r="I135" s="382" t="s">
        <v>773</v>
      </c>
      <c r="J135" s="175">
        <v>1</v>
      </c>
      <c r="K135" s="176">
        <v>45352</v>
      </c>
      <c r="L135" s="176">
        <v>45747</v>
      </c>
      <c r="M135" s="177">
        <f t="shared" si="4"/>
        <v>56.428571428571431</v>
      </c>
      <c r="N135" s="178">
        <v>1</v>
      </c>
      <c r="O135" s="382" t="s">
        <v>3649</v>
      </c>
      <c r="P135" s="178">
        <f t="shared" si="3"/>
        <v>1</v>
      </c>
      <c r="Q135" s="179" t="str" cm="1">
        <f t="array" aca="1" ref="Q135" ca="1">IF(ISNUMBER(P135),IF(P135=100%,"CUMPLIDA",IF(AND(ISNUMBER(L135),ISNUMBER(INDIRECT("FECHA_"&amp;$B135,1))), IF(L135&lt;=INDIRECT("FECHA_"&amp;$B135,1),"INCUMPLIDA","PROCESO"), "VERIFICAR FECHA")),"SIN VALOR AVANCE")</f>
        <v>CUMPLIDA</v>
      </c>
    </row>
    <row r="136" spans="1:17" ht="105.75">
      <c r="A136" s="192" t="s">
        <v>1518</v>
      </c>
      <c r="B136" s="173" t="s">
        <v>3295</v>
      </c>
      <c r="C136" s="485"/>
      <c r="D136" s="485"/>
      <c r="E136" s="486"/>
      <c r="F136" s="486"/>
      <c r="G136" s="174" t="s">
        <v>3477</v>
      </c>
      <c r="H136" s="382" t="s">
        <v>776</v>
      </c>
      <c r="I136" s="382" t="s">
        <v>776</v>
      </c>
      <c r="J136" s="175">
        <v>2</v>
      </c>
      <c r="K136" s="176">
        <v>45748</v>
      </c>
      <c r="L136" s="176">
        <v>46234</v>
      </c>
      <c r="M136" s="177">
        <f t="shared" si="4"/>
        <v>69.428571428571431</v>
      </c>
      <c r="N136" s="178">
        <v>0.69499999999999995</v>
      </c>
      <c r="O136" s="382" t="s">
        <v>3212</v>
      </c>
      <c r="P136" s="178">
        <f t="shared" si="3"/>
        <v>0.69499999999999995</v>
      </c>
      <c r="Q136" s="179" t="str" cm="1">
        <f t="array" aca="1" ref="Q136" ca="1">IF(ISNUMBER(P136),IF(P136=100%,"CUMPLIDA",IF(AND(ISNUMBER(L136),ISNUMBER(INDIRECT("FECHA_"&amp;$B136,1))), IF(L136&lt;=INDIRECT("FECHA_"&amp;$B136,1),"INCUMPLIDA","PROCESO"), "VERIFICAR FECHA")),"SIN VALOR AVANCE")</f>
        <v>PROCESO</v>
      </c>
    </row>
    <row r="137" spans="1:17" ht="105.75">
      <c r="A137" s="192" t="s">
        <v>1518</v>
      </c>
      <c r="B137" s="173" t="s">
        <v>3295</v>
      </c>
      <c r="C137" s="485"/>
      <c r="D137" s="485"/>
      <c r="E137" s="486"/>
      <c r="F137" s="486"/>
      <c r="G137" s="174" t="s">
        <v>3478</v>
      </c>
      <c r="H137" s="382" t="s">
        <v>780</v>
      </c>
      <c r="I137" s="382" t="s">
        <v>780</v>
      </c>
      <c r="J137" s="175">
        <v>1</v>
      </c>
      <c r="K137" s="176">
        <v>45748</v>
      </c>
      <c r="L137" s="176">
        <v>46234</v>
      </c>
      <c r="M137" s="177">
        <f t="shared" si="4"/>
        <v>69.428571428571431</v>
      </c>
      <c r="N137" s="178">
        <v>0</v>
      </c>
      <c r="O137" s="382" t="s">
        <v>3212</v>
      </c>
      <c r="P137" s="178">
        <f t="shared" si="3"/>
        <v>0</v>
      </c>
      <c r="Q137" s="179" t="str" cm="1">
        <f t="array" aca="1" ref="Q137" ca="1">IF(ISNUMBER(P137),IF(P137=100%,"CUMPLIDA",IF(AND(ISNUMBER(L137),ISNUMBER(INDIRECT("FECHA_"&amp;$B137,1))), IF(L137&lt;=INDIRECT("FECHA_"&amp;$B137,1),"INCUMPLIDA","PROCESO"), "VERIFICAR FECHA")),"SIN VALOR AVANCE")</f>
        <v>PROCESO</v>
      </c>
    </row>
    <row r="138" spans="1:17" ht="150.75">
      <c r="A138" s="192" t="s">
        <v>1518</v>
      </c>
      <c r="B138" s="173" t="s">
        <v>3295</v>
      </c>
      <c r="C138" s="485"/>
      <c r="D138" s="485"/>
      <c r="E138" s="486"/>
      <c r="F138" s="486"/>
      <c r="G138" s="174" t="s">
        <v>3479</v>
      </c>
      <c r="H138" s="382" t="s">
        <v>813</v>
      </c>
      <c r="I138" s="382" t="s">
        <v>813</v>
      </c>
      <c r="J138" s="175">
        <v>2</v>
      </c>
      <c r="K138" s="176">
        <v>45748</v>
      </c>
      <c r="L138" s="176">
        <v>46234</v>
      </c>
      <c r="M138" s="177">
        <f t="shared" si="4"/>
        <v>69.428571428571431</v>
      </c>
      <c r="N138" s="178">
        <v>0</v>
      </c>
      <c r="O138" s="382" t="s">
        <v>3646</v>
      </c>
      <c r="P138" s="178">
        <f t="shared" si="3"/>
        <v>0</v>
      </c>
      <c r="Q138" s="179" t="str" cm="1">
        <f t="array" aca="1" ref="Q138" ca="1">IF(ISNUMBER(P138),IF(P138=100%,"CUMPLIDA",IF(AND(ISNUMBER(L138),ISNUMBER(INDIRECT("FECHA_"&amp;$B138,1))), IF(L138&lt;=INDIRECT("FECHA_"&amp;$B138,1),"INCUMPLIDA","PROCESO"), "VERIFICAR FECHA")),"SIN VALOR AVANCE")</f>
        <v>PROCESO</v>
      </c>
    </row>
    <row r="139" spans="1:17" ht="75.75">
      <c r="A139" s="192" t="s">
        <v>1518</v>
      </c>
      <c r="B139" s="173" t="s">
        <v>3295</v>
      </c>
      <c r="C139" s="485"/>
      <c r="D139" s="485"/>
      <c r="E139" s="486"/>
      <c r="F139" s="486"/>
      <c r="G139" s="174" t="s">
        <v>3650</v>
      </c>
      <c r="H139" s="382" t="s">
        <v>3651</v>
      </c>
      <c r="I139" s="382" t="s">
        <v>3652</v>
      </c>
      <c r="J139" s="175">
        <v>1</v>
      </c>
      <c r="K139" s="176">
        <v>45048</v>
      </c>
      <c r="L139" s="176">
        <v>45291</v>
      </c>
      <c r="M139" s="177">
        <f t="shared" si="4"/>
        <v>34.714285714285715</v>
      </c>
      <c r="N139" s="178">
        <v>1</v>
      </c>
      <c r="O139" s="382" t="s">
        <v>3653</v>
      </c>
      <c r="P139" s="178">
        <f t="shared" ref="P139:P160" si="5">IF(B139="ITRC",N139,N139/J139)</f>
        <v>1</v>
      </c>
      <c r="Q139" s="179" t="str" cm="1">
        <f t="array" aca="1" ref="Q139" ca="1">IF(ISNUMBER(P139),IF(P139=100%,"CUMPLIDA",IF(AND(ISNUMBER(L139),ISNUMBER(INDIRECT("FECHA_"&amp;$B139,1))), IF(L139&lt;=INDIRECT("FECHA_"&amp;$B139,1),"INCUMPLIDA","PROCESO"), "VERIFICAR FECHA")),"SIN VALOR AVANCE")</f>
        <v>CUMPLIDA</v>
      </c>
    </row>
    <row r="140" spans="1:17" ht="165">
      <c r="A140" s="192" t="s">
        <v>1518</v>
      </c>
      <c r="B140" s="173" t="s">
        <v>3295</v>
      </c>
      <c r="C140" s="485"/>
      <c r="D140" s="485"/>
      <c r="E140" s="486"/>
      <c r="F140" s="486"/>
      <c r="G140" s="174" t="s">
        <v>3654</v>
      </c>
      <c r="H140" s="382" t="s">
        <v>3655</v>
      </c>
      <c r="I140" s="382" t="s">
        <v>3656</v>
      </c>
      <c r="J140" s="175">
        <v>4</v>
      </c>
      <c r="K140" s="176">
        <v>45078</v>
      </c>
      <c r="L140" s="176">
        <v>45473</v>
      </c>
      <c r="M140" s="177">
        <f t="shared" si="4"/>
        <v>56.428571428571431</v>
      </c>
      <c r="N140" s="178">
        <v>1</v>
      </c>
      <c r="O140" s="382" t="s">
        <v>3657</v>
      </c>
      <c r="P140" s="178">
        <f t="shared" si="5"/>
        <v>1</v>
      </c>
      <c r="Q140" s="179" t="str" cm="1">
        <f t="array" aca="1" ref="Q140" ca="1">IF(ISNUMBER(P140),IF(P140=100%,"CUMPLIDA",IF(AND(ISNUMBER(L140),ISNUMBER(INDIRECT("FECHA_"&amp;$B140,1))), IF(L140&lt;=INDIRECT("FECHA_"&amp;$B140,1),"INCUMPLIDA","PROCESO"), "VERIFICAR FECHA")),"SIN VALOR AVANCE")</f>
        <v>CUMPLIDA</v>
      </c>
    </row>
    <row r="141" spans="1:17" ht="135.75">
      <c r="A141" s="192" t="s">
        <v>1518</v>
      </c>
      <c r="B141" s="173" t="s">
        <v>3295</v>
      </c>
      <c r="C141" s="485"/>
      <c r="D141" s="485"/>
      <c r="E141" s="486"/>
      <c r="F141" s="486"/>
      <c r="G141" s="174" t="s">
        <v>3658</v>
      </c>
      <c r="H141" s="382" t="s">
        <v>3659</v>
      </c>
      <c r="I141" s="382" t="s">
        <v>3656</v>
      </c>
      <c r="J141" s="175">
        <v>4</v>
      </c>
      <c r="K141" s="176">
        <v>45078</v>
      </c>
      <c r="L141" s="176">
        <v>45473</v>
      </c>
      <c r="M141" s="177">
        <f t="shared" si="4"/>
        <v>56.428571428571431</v>
      </c>
      <c r="N141" s="178">
        <v>1</v>
      </c>
      <c r="O141" s="382" t="s">
        <v>3660</v>
      </c>
      <c r="P141" s="178">
        <f t="shared" si="5"/>
        <v>1</v>
      </c>
      <c r="Q141" s="179" t="str" cm="1">
        <f t="array" aca="1" ref="Q141" ca="1">IF(ISNUMBER(P141),IF(P141=100%,"CUMPLIDA",IF(AND(ISNUMBER(L141),ISNUMBER(INDIRECT("FECHA_"&amp;$B141,1))), IF(L141&lt;=INDIRECT("FECHA_"&amp;$B141,1),"INCUMPLIDA","PROCESO"), "VERIFICAR FECHA")),"SIN VALOR AVANCE")</f>
        <v>CUMPLIDA</v>
      </c>
    </row>
    <row r="142" spans="1:17" ht="120">
      <c r="A142" s="192" t="s">
        <v>1518</v>
      </c>
      <c r="B142" s="173" t="s">
        <v>3295</v>
      </c>
      <c r="C142" s="485"/>
      <c r="D142" s="485"/>
      <c r="E142" s="486"/>
      <c r="F142" s="486"/>
      <c r="G142" s="174" t="s">
        <v>3661</v>
      </c>
      <c r="H142" s="382" t="s">
        <v>3662</v>
      </c>
      <c r="I142" s="382" t="s">
        <v>3663</v>
      </c>
      <c r="J142" s="175">
        <v>1</v>
      </c>
      <c r="K142" s="176">
        <v>45048</v>
      </c>
      <c r="L142" s="176">
        <v>45291</v>
      </c>
      <c r="M142" s="177">
        <f t="shared" si="4"/>
        <v>34.714285714285715</v>
      </c>
      <c r="N142" s="178">
        <v>1</v>
      </c>
      <c r="O142" s="382" t="s">
        <v>3664</v>
      </c>
      <c r="P142" s="178">
        <f t="shared" si="5"/>
        <v>1</v>
      </c>
      <c r="Q142" s="179" t="str" cm="1">
        <f t="array" aca="1" ref="Q142" ca="1">IF(ISNUMBER(P142),IF(P142=100%,"CUMPLIDA",IF(AND(ISNUMBER(L142),ISNUMBER(INDIRECT("FECHA_"&amp;$B142,1))), IF(L142&lt;=INDIRECT("FECHA_"&amp;$B142,1),"INCUMPLIDA","PROCESO"), "VERIFICAR FECHA")),"SIN VALOR AVANCE")</f>
        <v>CUMPLIDA</v>
      </c>
    </row>
    <row r="143" spans="1:17" ht="165">
      <c r="A143" s="192" t="s">
        <v>1518</v>
      </c>
      <c r="B143" s="173" t="s">
        <v>3295</v>
      </c>
      <c r="C143" s="485"/>
      <c r="D143" s="485"/>
      <c r="E143" s="486"/>
      <c r="F143" s="486"/>
      <c r="G143" s="174" t="s">
        <v>3665</v>
      </c>
      <c r="H143" s="382" t="s">
        <v>3666</v>
      </c>
      <c r="I143" s="382" t="s">
        <v>3667</v>
      </c>
      <c r="J143" s="175">
        <v>1</v>
      </c>
      <c r="K143" s="176">
        <v>45047</v>
      </c>
      <c r="L143" s="176">
        <v>45504</v>
      </c>
      <c r="M143" s="177">
        <f t="shared" si="4"/>
        <v>65.285714285714292</v>
      </c>
      <c r="N143" s="178">
        <v>1</v>
      </c>
      <c r="O143" s="382" t="s">
        <v>3668</v>
      </c>
      <c r="P143" s="178">
        <f t="shared" si="5"/>
        <v>1</v>
      </c>
      <c r="Q143" s="179" t="str" cm="1">
        <f t="array" aca="1" ref="Q143" ca="1">IF(ISNUMBER(P143),IF(P143=100%,"CUMPLIDA",IF(AND(ISNUMBER(L143),ISNUMBER(INDIRECT("FECHA_"&amp;$B143,1))), IF(L143&lt;=INDIRECT("FECHA_"&amp;$B143,1),"INCUMPLIDA","PROCESO"), "VERIFICAR FECHA")),"SIN VALOR AVANCE")</f>
        <v>CUMPLIDA</v>
      </c>
    </row>
    <row r="144" spans="1:17" ht="120">
      <c r="A144" s="192" t="s">
        <v>1518</v>
      </c>
      <c r="B144" s="173" t="s">
        <v>3295</v>
      </c>
      <c r="C144" s="485"/>
      <c r="D144" s="485"/>
      <c r="E144" s="486"/>
      <c r="F144" s="486"/>
      <c r="G144" s="174" t="s">
        <v>3669</v>
      </c>
      <c r="H144" s="382" t="s">
        <v>3670</v>
      </c>
      <c r="I144" s="382" t="s">
        <v>3671</v>
      </c>
      <c r="J144" s="175">
        <v>2</v>
      </c>
      <c r="K144" s="176">
        <v>45047</v>
      </c>
      <c r="L144" s="176">
        <v>45473</v>
      </c>
      <c r="M144" s="177">
        <f t="shared" si="4"/>
        <v>60.857142857142854</v>
      </c>
      <c r="N144" s="178">
        <v>1</v>
      </c>
      <c r="O144" s="382" t="s">
        <v>3672</v>
      </c>
      <c r="P144" s="178">
        <f t="shared" si="5"/>
        <v>1</v>
      </c>
      <c r="Q144" s="179" t="str" cm="1">
        <f t="array" aca="1" ref="Q144" ca="1">IF(ISNUMBER(P144),IF(P144=100%,"CUMPLIDA",IF(AND(ISNUMBER(L144),ISNUMBER(INDIRECT("FECHA_"&amp;$B144,1))), IF(L144&lt;=INDIRECT("FECHA_"&amp;$B144,1),"INCUMPLIDA","PROCESO"), "VERIFICAR FECHA")),"SIN VALOR AVANCE")</f>
        <v>CUMPLIDA</v>
      </c>
    </row>
    <row r="145" spans="1:17" ht="60">
      <c r="A145" s="192" t="s">
        <v>1518</v>
      </c>
      <c r="B145" s="173" t="s">
        <v>3295</v>
      </c>
      <c r="C145" s="485"/>
      <c r="D145" s="485"/>
      <c r="E145" s="486"/>
      <c r="F145" s="486"/>
      <c r="G145" s="174" t="s">
        <v>3673</v>
      </c>
      <c r="H145" s="382" t="s">
        <v>3674</v>
      </c>
      <c r="I145" s="382" t="s">
        <v>3675</v>
      </c>
      <c r="J145" s="175">
        <v>1</v>
      </c>
      <c r="K145" s="176">
        <v>44879</v>
      </c>
      <c r="L145" s="176">
        <v>45458</v>
      </c>
      <c r="M145" s="177">
        <f t="shared" si="4"/>
        <v>82.714285714285708</v>
      </c>
      <c r="N145" s="178">
        <v>1</v>
      </c>
      <c r="O145" s="382" t="s">
        <v>3676</v>
      </c>
      <c r="P145" s="178">
        <f t="shared" si="5"/>
        <v>1</v>
      </c>
      <c r="Q145" s="179" t="str" cm="1">
        <f t="array" aca="1" ref="Q145" ca="1">IF(ISNUMBER(P145),IF(P145=100%,"CUMPLIDA",IF(AND(ISNUMBER(L145),ISNUMBER(INDIRECT("FECHA_"&amp;$B145,1))), IF(L145&lt;=INDIRECT("FECHA_"&amp;$B145,1),"INCUMPLIDA","PROCESO"), "VERIFICAR FECHA")),"SIN VALOR AVANCE")</f>
        <v>CUMPLIDA</v>
      </c>
    </row>
    <row r="146" spans="1:17" ht="60">
      <c r="A146" s="192" t="s">
        <v>1518</v>
      </c>
      <c r="B146" s="173" t="s">
        <v>3295</v>
      </c>
      <c r="C146" s="485"/>
      <c r="D146" s="485"/>
      <c r="E146" s="486"/>
      <c r="F146" s="486"/>
      <c r="G146" s="174" t="s">
        <v>3677</v>
      </c>
      <c r="H146" s="382" t="s">
        <v>3678</v>
      </c>
      <c r="I146" s="382" t="s">
        <v>3679</v>
      </c>
      <c r="J146" s="175">
        <v>3</v>
      </c>
      <c r="K146" s="176">
        <v>45323</v>
      </c>
      <c r="L146" s="176">
        <v>47087</v>
      </c>
      <c r="M146" s="177">
        <f t="shared" si="4"/>
        <v>252</v>
      </c>
      <c r="N146" s="178">
        <v>0.3</v>
      </c>
      <c r="O146" s="382" t="s">
        <v>3676</v>
      </c>
      <c r="P146" s="178">
        <f t="shared" si="5"/>
        <v>0.3</v>
      </c>
      <c r="Q146" s="179" t="str" cm="1">
        <f t="array" aca="1" ref="Q146" ca="1">IF(ISNUMBER(P146),IF(P146=100%,"CUMPLIDA",IF(AND(ISNUMBER(L146),ISNUMBER(INDIRECT("FECHA_"&amp;$B146,1))), IF(L146&lt;=INDIRECT("FECHA_"&amp;$B146,1),"INCUMPLIDA","PROCESO"), "VERIFICAR FECHA")),"SIN VALOR AVANCE")</f>
        <v>PROCESO</v>
      </c>
    </row>
    <row r="147" spans="1:17" ht="45.75">
      <c r="A147" s="192" t="s">
        <v>1518</v>
      </c>
      <c r="B147" s="173" t="s">
        <v>3295</v>
      </c>
      <c r="C147" s="485"/>
      <c r="D147" s="485"/>
      <c r="E147" s="486"/>
      <c r="F147" s="486"/>
      <c r="G147" s="174" t="s">
        <v>3680</v>
      </c>
      <c r="H147" s="382" t="s">
        <v>3681</v>
      </c>
      <c r="I147" s="382" t="s">
        <v>3682</v>
      </c>
      <c r="J147" s="175">
        <v>1</v>
      </c>
      <c r="K147" s="176">
        <v>44972</v>
      </c>
      <c r="L147" s="176">
        <v>45747</v>
      </c>
      <c r="M147" s="177">
        <f t="shared" si="4"/>
        <v>110.71428571428571</v>
      </c>
      <c r="N147" s="178">
        <v>1</v>
      </c>
      <c r="O147" s="382" t="s">
        <v>3676</v>
      </c>
      <c r="P147" s="178">
        <f t="shared" si="5"/>
        <v>1</v>
      </c>
      <c r="Q147" s="179" t="str" cm="1">
        <f t="array" aca="1" ref="Q147" ca="1">IF(ISNUMBER(P147),IF(P147=100%,"CUMPLIDA",IF(AND(ISNUMBER(L147),ISNUMBER(INDIRECT("FECHA_"&amp;$B147,1))), IF(L147&lt;=INDIRECT("FECHA_"&amp;$B147,1),"INCUMPLIDA","PROCESO"), "VERIFICAR FECHA")),"SIN VALOR AVANCE")</f>
        <v>CUMPLIDA</v>
      </c>
    </row>
    <row r="148" spans="1:17" ht="150">
      <c r="A148" s="192" t="s">
        <v>1518</v>
      </c>
      <c r="B148" s="173" t="s">
        <v>3295</v>
      </c>
      <c r="C148" s="485"/>
      <c r="D148" s="485"/>
      <c r="E148" s="486"/>
      <c r="F148" s="486"/>
      <c r="G148" s="174" t="s">
        <v>3683</v>
      </c>
      <c r="H148" s="382" t="s">
        <v>3684</v>
      </c>
      <c r="I148" s="382" t="s">
        <v>3682</v>
      </c>
      <c r="J148" s="181" t="s">
        <v>3685</v>
      </c>
      <c r="K148" s="176">
        <v>44835</v>
      </c>
      <c r="L148" s="176">
        <v>46022</v>
      </c>
      <c r="M148" s="177">
        <f t="shared" si="4"/>
        <v>169.57142857142858</v>
      </c>
      <c r="N148" s="178">
        <v>1</v>
      </c>
      <c r="O148" s="382" t="s">
        <v>3686</v>
      </c>
      <c r="P148" s="178">
        <f t="shared" si="5"/>
        <v>1</v>
      </c>
      <c r="Q148" s="179" t="str" cm="1">
        <f t="array" aca="1" ref="Q148" ca="1">IF(ISNUMBER(P148),IF(P148=100%,"CUMPLIDA",IF(AND(ISNUMBER(L148),ISNUMBER(INDIRECT("FECHA_"&amp;$B148,1))), IF(L148&lt;=INDIRECT("FECHA_"&amp;$B148,1),"INCUMPLIDA","PROCESO"), "VERIFICAR FECHA")),"SIN VALOR AVANCE")</f>
        <v>CUMPLIDA</v>
      </c>
    </row>
    <row r="149" spans="1:17" ht="60">
      <c r="A149" s="192" t="s">
        <v>1518</v>
      </c>
      <c r="B149" s="173" t="s">
        <v>3295</v>
      </c>
      <c r="C149" s="485"/>
      <c r="D149" s="485"/>
      <c r="E149" s="486"/>
      <c r="F149" s="486"/>
      <c r="G149" s="174" t="s">
        <v>3687</v>
      </c>
      <c r="H149" s="382" t="s">
        <v>3688</v>
      </c>
      <c r="I149" s="382" t="s">
        <v>3689</v>
      </c>
      <c r="J149" s="175">
        <v>1</v>
      </c>
      <c r="K149" s="176">
        <v>44927</v>
      </c>
      <c r="L149" s="176">
        <v>45291</v>
      </c>
      <c r="M149" s="177">
        <f t="shared" si="4"/>
        <v>52</v>
      </c>
      <c r="N149" s="178">
        <v>1</v>
      </c>
      <c r="O149" s="382" t="s">
        <v>3686</v>
      </c>
      <c r="P149" s="178">
        <f t="shared" si="5"/>
        <v>1</v>
      </c>
      <c r="Q149" s="179" t="str" cm="1">
        <f t="array" aca="1" ref="Q149" ca="1">IF(ISNUMBER(P149),IF(P149=100%,"CUMPLIDA",IF(AND(ISNUMBER(L149),ISNUMBER(INDIRECT("FECHA_"&amp;$B149,1))), IF(L149&lt;=INDIRECT("FECHA_"&amp;$B149,1),"INCUMPLIDA","PROCESO"), "VERIFICAR FECHA")),"SIN VALOR AVANCE")</f>
        <v>CUMPLIDA</v>
      </c>
    </row>
    <row r="150" spans="1:17" ht="105.75">
      <c r="A150" s="192" t="s">
        <v>1518</v>
      </c>
      <c r="B150" s="173" t="s">
        <v>3295</v>
      </c>
      <c r="C150" s="485"/>
      <c r="D150" s="485"/>
      <c r="E150" s="486"/>
      <c r="F150" s="486"/>
      <c r="G150" s="174" t="s">
        <v>3690</v>
      </c>
      <c r="H150" s="382" t="s">
        <v>761</v>
      </c>
      <c r="I150" s="382" t="s">
        <v>761</v>
      </c>
      <c r="J150" s="175">
        <v>1</v>
      </c>
      <c r="K150" s="176">
        <v>45352</v>
      </c>
      <c r="L150" s="176">
        <v>45747</v>
      </c>
      <c r="M150" s="177">
        <f t="shared" si="4"/>
        <v>56.428571428571431</v>
      </c>
      <c r="N150" s="178">
        <v>1</v>
      </c>
      <c r="O150" s="382" t="s">
        <v>3212</v>
      </c>
      <c r="P150" s="178">
        <f t="shared" si="5"/>
        <v>1</v>
      </c>
      <c r="Q150" s="179" t="str" cm="1">
        <f t="array" aca="1" ref="Q150" ca="1">IF(ISNUMBER(P150),IF(P150=100%,"CUMPLIDA",IF(AND(ISNUMBER(L150),ISNUMBER(INDIRECT("FECHA_"&amp;$B150,1))), IF(L150&lt;=INDIRECT("FECHA_"&amp;$B150,1),"INCUMPLIDA","PROCESO"), "VERIFICAR FECHA")),"SIN VALOR AVANCE")</f>
        <v>CUMPLIDA</v>
      </c>
    </row>
    <row r="151" spans="1:17" ht="60.75">
      <c r="A151" s="192" t="s">
        <v>1518</v>
      </c>
      <c r="B151" s="173" t="s">
        <v>3295</v>
      </c>
      <c r="C151" s="485"/>
      <c r="D151" s="485"/>
      <c r="E151" s="486"/>
      <c r="F151" s="486"/>
      <c r="G151" s="174" t="s">
        <v>3691</v>
      </c>
      <c r="H151" s="382" t="s">
        <v>805</v>
      </c>
      <c r="I151" s="382" t="s">
        <v>805</v>
      </c>
      <c r="J151" s="175">
        <v>1</v>
      </c>
      <c r="K151" s="176">
        <v>45323</v>
      </c>
      <c r="L151" s="176">
        <v>45747</v>
      </c>
      <c r="M151" s="177">
        <f t="shared" si="4"/>
        <v>60.571428571428569</v>
      </c>
      <c r="N151" s="178">
        <v>1</v>
      </c>
      <c r="O151" s="382" t="s">
        <v>3649</v>
      </c>
      <c r="P151" s="178">
        <f t="shared" si="5"/>
        <v>1</v>
      </c>
      <c r="Q151" s="179" t="str" cm="1">
        <f t="array" aca="1" ref="Q151" ca="1">IF(ISNUMBER(P151),IF(P151=100%,"CUMPLIDA",IF(AND(ISNUMBER(L151),ISNUMBER(INDIRECT("FECHA_"&amp;$B151,1))), IF(L151&lt;=INDIRECT("FECHA_"&amp;$B151,1),"INCUMPLIDA","PROCESO"), "VERIFICAR FECHA")),"SIN VALOR AVANCE")</f>
        <v>CUMPLIDA</v>
      </c>
    </row>
    <row r="152" spans="1:17" ht="60.75">
      <c r="A152" s="192" t="s">
        <v>1518</v>
      </c>
      <c r="B152" s="173" t="s">
        <v>3295</v>
      </c>
      <c r="C152" s="485"/>
      <c r="D152" s="485"/>
      <c r="E152" s="486"/>
      <c r="F152" s="486"/>
      <c r="G152" s="174" t="s">
        <v>3692</v>
      </c>
      <c r="H152" s="382" t="s">
        <v>768</v>
      </c>
      <c r="I152" s="382" t="s">
        <v>768</v>
      </c>
      <c r="J152" s="175">
        <v>1</v>
      </c>
      <c r="K152" s="176">
        <v>45231</v>
      </c>
      <c r="L152" s="176">
        <v>45747</v>
      </c>
      <c r="M152" s="177">
        <f>(L152-K152)/7</f>
        <v>73.714285714285708</v>
      </c>
      <c r="N152" s="178">
        <v>1</v>
      </c>
      <c r="O152" s="382" t="s">
        <v>3649</v>
      </c>
      <c r="P152" s="178">
        <f t="shared" si="5"/>
        <v>1</v>
      </c>
      <c r="Q152" s="179" t="str" cm="1">
        <f t="array" aca="1" ref="Q152" ca="1">IF(ISNUMBER(P152),IF(P152=100%,"CUMPLIDA",IF(AND(ISNUMBER(L152),ISNUMBER(INDIRECT("FECHA_"&amp;#REF!,1))), IF(L152&lt;=INDIRECT("FECHA_"&amp;#REF!,1),"INCUMPLIDA","PROCESO"), "VERIFICAR FECHA")),"SIN VALOR AVANCE")</f>
        <v>CUMPLIDA</v>
      </c>
    </row>
    <row r="153" spans="1:17" ht="105.75">
      <c r="A153" s="192" t="s">
        <v>1518</v>
      </c>
      <c r="B153" s="173" t="s">
        <v>3295</v>
      </c>
      <c r="C153" s="485"/>
      <c r="D153" s="485"/>
      <c r="E153" s="486"/>
      <c r="F153" s="486"/>
      <c r="G153" s="174" t="s">
        <v>3693</v>
      </c>
      <c r="H153" s="382" t="s">
        <v>770</v>
      </c>
      <c r="I153" s="382" t="s">
        <v>770</v>
      </c>
      <c r="J153" s="175">
        <v>1</v>
      </c>
      <c r="K153" s="176">
        <v>45352</v>
      </c>
      <c r="L153" s="176">
        <v>45747</v>
      </c>
      <c r="M153" s="177">
        <f>(L153-K153)/7</f>
        <v>56.428571428571431</v>
      </c>
      <c r="N153" s="178">
        <v>1</v>
      </c>
      <c r="O153" s="382" t="s">
        <v>3212</v>
      </c>
      <c r="P153" s="178">
        <f t="shared" si="5"/>
        <v>1</v>
      </c>
      <c r="Q153" s="179" t="str" cm="1">
        <f t="array" aca="1" ref="Q153" ca="1">IF(ISNUMBER(P153),IF(P153=100%,"CUMPLIDA",IF(AND(ISNUMBER(L153),ISNUMBER(INDIRECT("FECHA_"&amp;#REF!,1))), IF(L153&lt;=INDIRECT("FECHA_"&amp;#REF!,1),"INCUMPLIDA","PROCESO"), "VERIFICAR FECHA")),"SIN VALOR AVANCE")</f>
        <v>CUMPLIDA</v>
      </c>
    </row>
    <row r="154" spans="1:17" ht="60.75">
      <c r="A154" s="192" t="s">
        <v>1518</v>
      </c>
      <c r="B154" s="173" t="s">
        <v>3295</v>
      </c>
      <c r="C154" s="485"/>
      <c r="D154" s="485"/>
      <c r="E154" s="486"/>
      <c r="F154" s="486"/>
      <c r="G154" s="174" t="s">
        <v>3694</v>
      </c>
      <c r="H154" s="382" t="s">
        <v>771</v>
      </c>
      <c r="I154" s="382" t="s">
        <v>771</v>
      </c>
      <c r="J154" s="175">
        <v>1</v>
      </c>
      <c r="K154" s="176">
        <v>45231</v>
      </c>
      <c r="L154" s="176">
        <v>45747</v>
      </c>
      <c r="M154" s="177">
        <f>(L154-K154)/7</f>
        <v>73.714285714285708</v>
      </c>
      <c r="N154" s="178">
        <v>1</v>
      </c>
      <c r="O154" s="382" t="s">
        <v>3649</v>
      </c>
      <c r="P154" s="178">
        <f t="shared" si="5"/>
        <v>1</v>
      </c>
      <c r="Q154" s="179" t="str" cm="1">
        <f t="array" aca="1" ref="Q154" ca="1">IF(ISNUMBER(P154),IF(P154=100%,"CUMPLIDA",IF(AND(ISNUMBER(L154),ISNUMBER(INDIRECT("FECHA_"&amp;#REF!,1))), IF(L154&lt;=INDIRECT("FECHA_"&amp;#REF!,1),"INCUMPLIDA","PROCESO"), "VERIFICAR FECHA")),"SIN VALOR AVANCE")</f>
        <v>CUMPLIDA</v>
      </c>
    </row>
    <row r="155" spans="1:17" ht="150.75">
      <c r="A155" s="192" t="s">
        <v>1518</v>
      </c>
      <c r="B155" s="173" t="s">
        <v>3295</v>
      </c>
      <c r="C155" s="485"/>
      <c r="D155" s="485"/>
      <c r="E155" s="486"/>
      <c r="F155" s="486"/>
      <c r="G155" s="174" t="s">
        <v>3695</v>
      </c>
      <c r="H155" s="382" t="s">
        <v>773</v>
      </c>
      <c r="I155" s="382" t="s">
        <v>773</v>
      </c>
      <c r="J155" s="175">
        <v>1</v>
      </c>
      <c r="K155" s="176">
        <v>45231</v>
      </c>
      <c r="L155" s="176">
        <v>45808</v>
      </c>
      <c r="M155" s="177">
        <f t="shared" ref="M155" si="6">(L155-K155)/7</f>
        <v>82.428571428571431</v>
      </c>
      <c r="N155" s="178">
        <v>1</v>
      </c>
      <c r="O155" s="382" t="s">
        <v>3646</v>
      </c>
      <c r="P155" s="178">
        <f t="shared" si="5"/>
        <v>1</v>
      </c>
      <c r="Q155" s="179" t="str" cm="1">
        <f t="array" aca="1" ref="Q155" ca="1">IF(ISNUMBER(P155),IF(P155=100%,"CUMPLIDA",IF(AND(ISNUMBER(L155),ISNUMBER(INDIRECT("FECHA_"&amp;$B155,1))), IF(L155&lt;=INDIRECT("FECHA_"&amp;$B155,1),"INCUMPLIDA","PROCESO"), "VERIFICAR FECHA")),"SIN VALOR AVANCE")</f>
        <v>CUMPLIDA</v>
      </c>
    </row>
    <row r="156" spans="1:17" ht="60.75">
      <c r="A156" s="192" t="s">
        <v>1518</v>
      </c>
      <c r="B156" s="173" t="s">
        <v>3295</v>
      </c>
      <c r="C156" s="485"/>
      <c r="D156" s="485"/>
      <c r="E156" s="486"/>
      <c r="F156" s="486"/>
      <c r="G156" s="174" t="s">
        <v>3696</v>
      </c>
      <c r="H156" s="382" t="s">
        <v>776</v>
      </c>
      <c r="I156" s="382" t="s">
        <v>776</v>
      </c>
      <c r="J156" s="175">
        <v>3</v>
      </c>
      <c r="K156" s="176">
        <v>46204</v>
      </c>
      <c r="L156" s="176">
        <v>46477</v>
      </c>
      <c r="M156" s="177">
        <f>(L156-K156)/7</f>
        <v>39</v>
      </c>
      <c r="N156" s="178">
        <v>0</v>
      </c>
      <c r="O156" s="382" t="s">
        <v>3649</v>
      </c>
      <c r="P156" s="178">
        <f t="shared" si="5"/>
        <v>0</v>
      </c>
      <c r="Q156" s="179" t="str" cm="1">
        <f t="array" aca="1" ref="Q156" ca="1">IF(ISNUMBER(P156),IF(P156=100%,"CUMPLIDA",IF(AND(ISNUMBER(L156),ISNUMBER(INDIRECT("FECHA_"&amp;$B156,1))), IF(L156&lt;=INDIRECT("FECHA_"&amp;$B156,1),"INCUMPLIDA","PROCESO"), "VERIFICAR FECHA")),"SIN VALOR AVANCE")</f>
        <v>PROCESO</v>
      </c>
    </row>
    <row r="157" spans="1:17" ht="105.75">
      <c r="A157" s="192" t="s">
        <v>1518</v>
      </c>
      <c r="B157" s="173" t="s">
        <v>3295</v>
      </c>
      <c r="C157" s="485"/>
      <c r="D157" s="485"/>
      <c r="E157" s="486"/>
      <c r="F157" s="486"/>
      <c r="G157" s="174" t="s">
        <v>3697</v>
      </c>
      <c r="H157" s="382" t="s">
        <v>780</v>
      </c>
      <c r="I157" s="382" t="s">
        <v>780</v>
      </c>
      <c r="J157" s="175">
        <v>1</v>
      </c>
      <c r="K157" s="176">
        <v>46204</v>
      </c>
      <c r="L157" s="176">
        <v>46477</v>
      </c>
      <c r="M157" s="177">
        <f>(L157-K157)/7</f>
        <v>39</v>
      </c>
      <c r="N157" s="178">
        <v>0</v>
      </c>
      <c r="O157" s="382" t="s">
        <v>3212</v>
      </c>
      <c r="P157" s="178">
        <f t="shared" si="5"/>
        <v>0</v>
      </c>
      <c r="Q157" s="179" t="str" cm="1">
        <f t="array" aca="1" ref="Q157" ca="1">IF(ISNUMBER(P157),IF(P157=100%,"CUMPLIDA",IF(AND(ISNUMBER(L157),ISNUMBER(INDIRECT("FECHA_"&amp;$B157,1))), IF(L157&lt;=INDIRECT("FECHA_"&amp;$B157,1),"INCUMPLIDA","PROCESO"), "VERIFICAR FECHA")),"SIN VALOR AVANCE")</f>
        <v>PROCESO</v>
      </c>
    </row>
    <row r="158" spans="1:17" ht="150.75">
      <c r="A158" s="192" t="s">
        <v>1518</v>
      </c>
      <c r="B158" s="173" t="s">
        <v>3295</v>
      </c>
      <c r="C158" s="485"/>
      <c r="D158" s="485"/>
      <c r="E158" s="486"/>
      <c r="F158" s="486"/>
      <c r="G158" s="174" t="s">
        <v>3698</v>
      </c>
      <c r="H158" s="382" t="s">
        <v>813</v>
      </c>
      <c r="I158" s="382" t="s">
        <v>813</v>
      </c>
      <c r="J158" s="175">
        <v>2</v>
      </c>
      <c r="K158" s="176">
        <v>46204</v>
      </c>
      <c r="L158" s="176">
        <v>46477</v>
      </c>
      <c r="M158" s="177">
        <f t="shared" ref="M158" si="7">(L158-K158)/7</f>
        <v>39</v>
      </c>
      <c r="N158" s="178">
        <v>0</v>
      </c>
      <c r="O158" s="382" t="s">
        <v>3646</v>
      </c>
      <c r="P158" s="178">
        <f t="shared" si="5"/>
        <v>0</v>
      </c>
      <c r="Q158" s="179" t="str" cm="1">
        <f t="array" aca="1" ref="Q158" ca="1">IF(ISNUMBER(P158),IF(P158=100%,"CUMPLIDA",IF(AND(ISNUMBER(L158),ISNUMBER(INDIRECT("FECHA_"&amp;$B158,1))), IF(L158&lt;=INDIRECT("FECHA_"&amp;$B158,1),"INCUMPLIDA","PROCESO"), "VERIFICAR FECHA")),"SIN VALOR AVANCE")</f>
        <v>PROCESO</v>
      </c>
    </row>
    <row r="159" spans="1:17" ht="150">
      <c r="A159" s="192" t="s">
        <v>1518</v>
      </c>
      <c r="B159" s="173" t="s">
        <v>3295</v>
      </c>
      <c r="C159" s="485"/>
      <c r="D159" s="485"/>
      <c r="E159" s="486"/>
      <c r="F159" s="486"/>
      <c r="G159" s="174" t="s">
        <v>3699</v>
      </c>
      <c r="H159" s="382" t="s">
        <v>3700</v>
      </c>
      <c r="I159" s="382" t="s">
        <v>3667</v>
      </c>
      <c r="J159" s="175">
        <v>1</v>
      </c>
      <c r="K159" s="176">
        <v>45047</v>
      </c>
      <c r="L159" s="176">
        <v>45138</v>
      </c>
      <c r="M159" s="177">
        <f>(L159-K159)/7</f>
        <v>13</v>
      </c>
      <c r="N159" s="178">
        <v>1</v>
      </c>
      <c r="O159" s="382" t="s">
        <v>3668</v>
      </c>
      <c r="P159" s="178">
        <f t="shared" si="5"/>
        <v>1</v>
      </c>
      <c r="Q159" s="179" t="str" cm="1">
        <f t="array" aca="1" ref="Q159" ca="1">IF(ISNUMBER(P159),IF(P159=100%,"CUMPLIDA",IF(AND(ISNUMBER(L159),ISNUMBER(INDIRECT("FECHA_"&amp;$B159,1))), IF(L159&lt;=INDIRECT("FECHA_"&amp;$B159,1),"INCUMPLIDA","PROCESO"), "VERIFICAR FECHA")),"SIN VALOR AVANCE")</f>
        <v>CUMPLIDA</v>
      </c>
    </row>
    <row r="160" spans="1:17" ht="120">
      <c r="A160" s="192" t="s">
        <v>1518</v>
      </c>
      <c r="B160" s="173" t="s">
        <v>3295</v>
      </c>
      <c r="C160" s="485"/>
      <c r="D160" s="485"/>
      <c r="E160" s="486"/>
      <c r="F160" s="486"/>
      <c r="G160" s="174" t="s">
        <v>3701</v>
      </c>
      <c r="H160" s="382" t="s">
        <v>3702</v>
      </c>
      <c r="I160" s="382" t="s">
        <v>3671</v>
      </c>
      <c r="J160" s="175">
        <v>2</v>
      </c>
      <c r="K160" s="176">
        <v>45047</v>
      </c>
      <c r="L160" s="176">
        <v>45473</v>
      </c>
      <c r="M160" s="177">
        <f>(L160-K160)/7</f>
        <v>60.857142857142854</v>
      </c>
      <c r="N160" s="178">
        <v>1</v>
      </c>
      <c r="O160" s="382" t="s">
        <v>3672</v>
      </c>
      <c r="P160" s="178">
        <f t="shared" si="5"/>
        <v>1</v>
      </c>
      <c r="Q160" s="179" t="str" cm="1">
        <f t="array" aca="1" ref="Q160" ca="1">IF(ISNUMBER(P160),IF(P160=100%,"CUMPLIDA",IF(AND(ISNUMBER(L160),ISNUMBER(INDIRECT("FECHA_"&amp;$B160,1))), IF(L160&lt;=INDIRECT("FECHA_"&amp;$B160,1),"INCUMPLIDA","PROCESO"), "VERIFICAR FECHA")),"SIN VALOR AVANCE")</f>
        <v>CUMPLIDA</v>
      </c>
    </row>
    <row r="161" spans="1:17" ht="45.75">
      <c r="A161" s="192" t="s">
        <v>1518</v>
      </c>
      <c r="B161" s="173" t="s">
        <v>3295</v>
      </c>
      <c r="C161" s="485"/>
      <c r="D161" s="485"/>
      <c r="E161" s="486"/>
      <c r="F161" s="486"/>
      <c r="G161" s="174" t="s">
        <v>3703</v>
      </c>
      <c r="H161" s="382" t="s">
        <v>776</v>
      </c>
      <c r="I161" s="382" t="s">
        <v>776</v>
      </c>
      <c r="J161" s="175">
        <v>9</v>
      </c>
      <c r="K161" s="176">
        <v>45809</v>
      </c>
      <c r="L161" s="176">
        <v>46660</v>
      </c>
      <c r="M161" s="177">
        <f>(L161-K161)/7</f>
        <v>121.57142857142857</v>
      </c>
      <c r="N161" s="178">
        <v>0</v>
      </c>
      <c r="O161" s="382" t="s">
        <v>3704</v>
      </c>
      <c r="P161" s="178">
        <f>IF(B162="ITRC",N161,N161/J161)</f>
        <v>0</v>
      </c>
      <c r="Q161" s="179" t="str" cm="1">
        <f t="array" aca="1" ref="Q161" ca="1">IF(ISNUMBER(P161),IF(P161=100%,"CUMPLIDA",IF(AND(ISNUMBER(L161),ISNUMBER(INDIRECT("FECHA_"&amp;$B162,1))), IF(L161&lt;=INDIRECT("FECHA_"&amp;$B162,1),"INCUMPLIDA","PROCESO"), "VERIFICAR FECHA")),"SIN VALOR AVANCE")</f>
        <v>PROCESO</v>
      </c>
    </row>
    <row r="162" spans="1:17" ht="105.75">
      <c r="A162" s="192" t="s">
        <v>1518</v>
      </c>
      <c r="B162" s="173" t="s">
        <v>3295</v>
      </c>
      <c r="C162" s="485"/>
      <c r="D162" s="485"/>
      <c r="E162" s="486"/>
      <c r="F162" s="486"/>
      <c r="G162" s="174" t="s">
        <v>3705</v>
      </c>
      <c r="H162" s="382" t="s">
        <v>780</v>
      </c>
      <c r="I162" s="382" t="s">
        <v>780</v>
      </c>
      <c r="J162" s="175">
        <v>1</v>
      </c>
      <c r="K162" s="176">
        <v>45809</v>
      </c>
      <c r="L162" s="176">
        <v>46660</v>
      </c>
      <c r="M162" s="177">
        <f>(L162-K162)/7</f>
        <v>121.57142857142857</v>
      </c>
      <c r="N162" s="178">
        <v>0</v>
      </c>
      <c r="O162" s="382" t="s">
        <v>3212</v>
      </c>
      <c r="P162" s="178">
        <f>IF(B163="ITRC",N162,N162/J162)</f>
        <v>0</v>
      </c>
      <c r="Q162" s="179" t="str" cm="1">
        <f t="array" aca="1" ref="Q162" ca="1">IF(ISNUMBER(P162),IF(P162=100%,"CUMPLIDA",IF(AND(ISNUMBER(L162),ISNUMBER(INDIRECT("FECHA_"&amp;$B163,1))), IF(L162&lt;=INDIRECT("FECHA_"&amp;$B163,1),"INCUMPLIDA","PROCESO"), "VERIFICAR FECHA")),"SIN VALOR AVANCE")</f>
        <v>PROCESO</v>
      </c>
    </row>
    <row r="163" spans="1:17" ht="150.75">
      <c r="A163" s="192" t="s">
        <v>1518</v>
      </c>
      <c r="B163" s="173" t="s">
        <v>3295</v>
      </c>
      <c r="C163" s="485"/>
      <c r="D163" s="485"/>
      <c r="E163" s="486"/>
      <c r="F163" s="486"/>
      <c r="G163" s="174" t="s">
        <v>3706</v>
      </c>
      <c r="H163" s="382" t="s">
        <v>813</v>
      </c>
      <c r="I163" s="382" t="s">
        <v>813</v>
      </c>
      <c r="J163" s="175">
        <v>2</v>
      </c>
      <c r="K163" s="176">
        <v>46204</v>
      </c>
      <c r="L163" s="176">
        <v>46660</v>
      </c>
      <c r="M163" s="177">
        <f>(L163-K163)/7</f>
        <v>65.142857142857139</v>
      </c>
      <c r="N163" s="178">
        <v>0</v>
      </c>
      <c r="O163" s="382" t="s">
        <v>3646</v>
      </c>
      <c r="P163" s="178">
        <f t="shared" ref="P163:P181" si="8">IF(B163="ITRC",N163,N163/J163)</f>
        <v>0</v>
      </c>
      <c r="Q163" s="179" t="str" cm="1">
        <f t="array" aca="1" ref="Q163" ca="1">IF(ISNUMBER(P163),IF(P163=100%,"CUMPLIDA",IF(AND(ISNUMBER(L163),ISNUMBER(INDIRECT("FECHA_"&amp;$B163,1))), IF(L163&lt;=INDIRECT("FECHA_"&amp;$B163,1),"INCUMPLIDA","PROCESO"), "VERIFICAR FECHA")),"SIN VALOR AVANCE")</f>
        <v>PROCESO</v>
      </c>
    </row>
    <row r="164" spans="1:17" ht="150">
      <c r="A164" s="192" t="s">
        <v>1518</v>
      </c>
      <c r="B164" s="173" t="s">
        <v>3295</v>
      </c>
      <c r="C164" s="485"/>
      <c r="D164" s="485"/>
      <c r="E164" s="486"/>
      <c r="F164" s="486"/>
      <c r="G164" s="174" t="s">
        <v>3707</v>
      </c>
      <c r="H164" s="382" t="s">
        <v>3708</v>
      </c>
      <c r="I164" s="382" t="s">
        <v>3709</v>
      </c>
      <c r="J164" s="178">
        <v>1</v>
      </c>
      <c r="K164" s="176">
        <v>44958</v>
      </c>
      <c r="L164" s="176">
        <v>45352</v>
      </c>
      <c r="M164" s="177">
        <f t="shared" ref="M164:M203" si="9">(L164-K164)/7</f>
        <v>56.285714285714285</v>
      </c>
      <c r="N164" s="178">
        <v>1</v>
      </c>
      <c r="O164" s="382" t="s">
        <v>3710</v>
      </c>
      <c r="P164" s="178">
        <f t="shared" si="8"/>
        <v>1</v>
      </c>
      <c r="Q164" s="179" t="str" cm="1">
        <f t="array" aca="1" ref="Q164" ca="1">IF(ISNUMBER(P164),IF(P164=100%,"CUMPLIDA",IF(AND(ISNUMBER(L164),ISNUMBER(INDIRECT("FECHA_"&amp;$B164,1))), IF(L164&lt;=INDIRECT("FECHA_"&amp;$B164,1),"INCUMPLIDA","PROCESO"), "VERIFICAR FECHA")),"SIN VALOR AVANCE")</f>
        <v>CUMPLIDA</v>
      </c>
    </row>
    <row r="165" spans="1:17" ht="105">
      <c r="A165" s="192" t="s">
        <v>1518</v>
      </c>
      <c r="B165" s="173" t="s">
        <v>3295</v>
      </c>
      <c r="C165" s="485"/>
      <c r="D165" s="485"/>
      <c r="E165" s="486"/>
      <c r="F165" s="486"/>
      <c r="G165" s="174" t="s">
        <v>3711</v>
      </c>
      <c r="H165" s="382" t="s">
        <v>3712</v>
      </c>
      <c r="I165" s="382" t="s">
        <v>3713</v>
      </c>
      <c r="J165" s="178">
        <v>1</v>
      </c>
      <c r="K165" s="176">
        <v>44986</v>
      </c>
      <c r="L165" s="176">
        <v>45077</v>
      </c>
      <c r="M165" s="177">
        <f t="shared" si="9"/>
        <v>13</v>
      </c>
      <c r="N165" s="178">
        <v>1</v>
      </c>
      <c r="O165" s="382" t="s">
        <v>3710</v>
      </c>
      <c r="P165" s="178">
        <f t="shared" si="8"/>
        <v>1</v>
      </c>
      <c r="Q165" s="179" t="str" cm="1">
        <f t="array" aca="1" ref="Q165" ca="1">IF(ISNUMBER(P165),IF(P165=100%,"CUMPLIDA",IF(AND(ISNUMBER(L165),ISNUMBER(INDIRECT("FECHA_"&amp;$B165,1))), IF(L165&lt;=INDIRECT("FECHA_"&amp;$B165,1),"INCUMPLIDA","PROCESO"), "VERIFICAR FECHA")),"SIN VALOR AVANCE")</f>
        <v>CUMPLIDA</v>
      </c>
    </row>
    <row r="166" spans="1:17" ht="60.75">
      <c r="A166" s="192" t="s">
        <v>1518</v>
      </c>
      <c r="B166" s="173" t="s">
        <v>3295</v>
      </c>
      <c r="C166" s="485"/>
      <c r="D166" s="485"/>
      <c r="E166" s="486"/>
      <c r="F166" s="486"/>
      <c r="G166" s="174" t="s">
        <v>3714</v>
      </c>
      <c r="H166" s="382" t="s">
        <v>3715</v>
      </c>
      <c r="I166" s="382" t="s">
        <v>3716</v>
      </c>
      <c r="J166" s="178">
        <v>1</v>
      </c>
      <c r="K166" s="176">
        <v>44986</v>
      </c>
      <c r="L166" s="176">
        <v>45352</v>
      </c>
      <c r="M166" s="177">
        <f t="shared" si="9"/>
        <v>52.285714285714285</v>
      </c>
      <c r="N166" s="178">
        <v>1</v>
      </c>
      <c r="O166" s="382" t="s">
        <v>3717</v>
      </c>
      <c r="P166" s="178">
        <f t="shared" si="8"/>
        <v>1</v>
      </c>
      <c r="Q166" s="179" t="str" cm="1">
        <f t="array" aca="1" ref="Q166" ca="1">IF(ISNUMBER(P166),IF(P166=100%,"CUMPLIDA",IF(AND(ISNUMBER(L166),ISNUMBER(INDIRECT("FECHA_"&amp;$B166,1))), IF(L166&lt;=INDIRECT("FECHA_"&amp;$B166,1),"INCUMPLIDA","PROCESO"), "VERIFICAR FECHA")),"SIN VALOR AVANCE")</f>
        <v>CUMPLIDA</v>
      </c>
    </row>
    <row r="167" spans="1:17" ht="105">
      <c r="A167" s="192" t="s">
        <v>1518</v>
      </c>
      <c r="B167" s="173" t="s">
        <v>3295</v>
      </c>
      <c r="C167" s="485"/>
      <c r="D167" s="485"/>
      <c r="E167" s="486"/>
      <c r="F167" s="486"/>
      <c r="G167" s="174" t="s">
        <v>3718</v>
      </c>
      <c r="H167" s="382" t="s">
        <v>3719</v>
      </c>
      <c r="I167" s="382" t="s">
        <v>3720</v>
      </c>
      <c r="J167" s="178">
        <v>1</v>
      </c>
      <c r="K167" s="176">
        <v>45047</v>
      </c>
      <c r="L167" s="176">
        <v>45352</v>
      </c>
      <c r="M167" s="177">
        <f t="shared" si="9"/>
        <v>43.571428571428569</v>
      </c>
      <c r="N167" s="178">
        <v>1</v>
      </c>
      <c r="O167" s="382" t="s">
        <v>3721</v>
      </c>
      <c r="P167" s="178">
        <f t="shared" si="8"/>
        <v>1</v>
      </c>
      <c r="Q167" s="179" t="str" cm="1">
        <f t="array" aca="1" ref="Q167" ca="1">IF(ISNUMBER(P167),IF(P167=100%,"CUMPLIDA",IF(AND(ISNUMBER(L167),ISNUMBER(INDIRECT("FECHA_"&amp;$B167,1))), IF(L167&lt;=INDIRECT("FECHA_"&amp;$B167,1),"INCUMPLIDA","PROCESO"), "VERIFICAR FECHA")),"SIN VALOR AVANCE")</f>
        <v>CUMPLIDA</v>
      </c>
    </row>
    <row r="168" spans="1:17" ht="105">
      <c r="A168" s="192" t="s">
        <v>1518</v>
      </c>
      <c r="B168" s="173" t="s">
        <v>3295</v>
      </c>
      <c r="C168" s="485"/>
      <c r="D168" s="485"/>
      <c r="E168" s="486"/>
      <c r="F168" s="486"/>
      <c r="G168" s="174" t="s">
        <v>3722</v>
      </c>
      <c r="H168" s="382" t="s">
        <v>3723</v>
      </c>
      <c r="I168" s="382" t="s">
        <v>3724</v>
      </c>
      <c r="J168" s="178">
        <v>1</v>
      </c>
      <c r="K168" s="176">
        <v>45078</v>
      </c>
      <c r="L168" s="176">
        <v>45291</v>
      </c>
      <c r="M168" s="177">
        <f t="shared" si="9"/>
        <v>30.428571428571427</v>
      </c>
      <c r="N168" s="178">
        <v>1</v>
      </c>
      <c r="O168" s="382" t="s">
        <v>3717</v>
      </c>
      <c r="P168" s="178">
        <f t="shared" si="8"/>
        <v>1</v>
      </c>
      <c r="Q168" s="179" t="str" cm="1">
        <f t="array" aca="1" ref="Q168" ca="1">IF(ISNUMBER(P168),IF(P168=100%,"CUMPLIDA",IF(AND(ISNUMBER(L168),ISNUMBER(INDIRECT("FECHA_"&amp;$B168,1))), IF(L168&lt;=INDIRECT("FECHA_"&amp;$B168,1),"INCUMPLIDA","PROCESO"), "VERIFICAR FECHA")),"SIN VALOR AVANCE")</f>
        <v>CUMPLIDA</v>
      </c>
    </row>
    <row r="169" spans="1:17" ht="120">
      <c r="A169" s="192" t="s">
        <v>1518</v>
      </c>
      <c r="B169" s="173" t="s">
        <v>3295</v>
      </c>
      <c r="C169" s="485"/>
      <c r="D169" s="485"/>
      <c r="E169" s="486"/>
      <c r="F169" s="486"/>
      <c r="G169" s="174" t="s">
        <v>3725</v>
      </c>
      <c r="H169" s="382" t="s">
        <v>3726</v>
      </c>
      <c r="I169" s="382" t="s">
        <v>3727</v>
      </c>
      <c r="J169" s="178">
        <v>1</v>
      </c>
      <c r="K169" s="176">
        <v>45078</v>
      </c>
      <c r="L169" s="176">
        <v>45352</v>
      </c>
      <c r="M169" s="177">
        <f t="shared" si="9"/>
        <v>39.142857142857146</v>
      </c>
      <c r="N169" s="178">
        <v>1</v>
      </c>
      <c r="O169" s="382" t="s">
        <v>3710</v>
      </c>
      <c r="P169" s="178">
        <f t="shared" si="8"/>
        <v>1</v>
      </c>
      <c r="Q169" s="179" t="str" cm="1">
        <f t="array" aca="1" ref="Q169" ca="1">IF(ISNUMBER(P169),IF(P169=100%,"CUMPLIDA",IF(AND(ISNUMBER(L169),ISNUMBER(INDIRECT("FECHA_"&amp;$B169,1))), IF(L169&lt;=INDIRECT("FECHA_"&amp;$B169,1),"INCUMPLIDA","PROCESO"), "VERIFICAR FECHA")),"SIN VALOR AVANCE")</f>
        <v>CUMPLIDA</v>
      </c>
    </row>
    <row r="170" spans="1:17" ht="120">
      <c r="A170" s="192" t="s">
        <v>1518</v>
      </c>
      <c r="B170" s="173" t="s">
        <v>3295</v>
      </c>
      <c r="C170" s="485" t="s">
        <v>3728</v>
      </c>
      <c r="D170" s="485" t="s">
        <v>3729</v>
      </c>
      <c r="E170" s="174" t="s">
        <v>3730</v>
      </c>
      <c r="F170" s="486" t="s">
        <v>3731</v>
      </c>
      <c r="G170" s="174" t="s">
        <v>3732</v>
      </c>
      <c r="H170" s="382" t="s">
        <v>3733</v>
      </c>
      <c r="I170" s="382" t="s">
        <v>3734</v>
      </c>
      <c r="J170" s="175">
        <v>1</v>
      </c>
      <c r="K170" s="176">
        <v>44805</v>
      </c>
      <c r="L170" s="176">
        <v>44864</v>
      </c>
      <c r="M170" s="177">
        <f t="shared" si="9"/>
        <v>8.4285714285714288</v>
      </c>
      <c r="N170" s="178">
        <v>1</v>
      </c>
      <c r="O170" s="382" t="s">
        <v>3735</v>
      </c>
      <c r="P170" s="178">
        <f t="shared" si="8"/>
        <v>1</v>
      </c>
      <c r="Q170" s="179" t="str" cm="1">
        <f t="array" aca="1" ref="Q170" ca="1">IF(ISNUMBER(P170),IF(P170=100%,"CUMPLIDA",IF(AND(ISNUMBER(L170),ISNUMBER(INDIRECT("FECHA_"&amp;$B170,1))), IF(L170&lt;=INDIRECT("FECHA_"&amp;$B170,1),"INCUMPLIDA","PROCESO"), "VERIFICAR FECHA")),"SIN VALOR AVANCE")</f>
        <v>CUMPLIDA</v>
      </c>
    </row>
    <row r="171" spans="1:17" ht="105">
      <c r="A171" s="192" t="s">
        <v>1518</v>
      </c>
      <c r="B171" s="173" t="s">
        <v>3295</v>
      </c>
      <c r="C171" s="485"/>
      <c r="D171" s="485"/>
      <c r="E171" s="174" t="s">
        <v>3736</v>
      </c>
      <c r="F171" s="486"/>
      <c r="G171" s="174" t="s">
        <v>3737</v>
      </c>
      <c r="H171" s="382" t="s">
        <v>3738</v>
      </c>
      <c r="I171" s="382" t="s">
        <v>3739</v>
      </c>
      <c r="J171" s="175">
        <v>2</v>
      </c>
      <c r="K171" s="176">
        <v>44805</v>
      </c>
      <c r="L171" s="176">
        <v>44925</v>
      </c>
      <c r="M171" s="177">
        <f t="shared" si="9"/>
        <v>17.142857142857142</v>
      </c>
      <c r="N171" s="178">
        <v>1</v>
      </c>
      <c r="O171" s="382" t="s">
        <v>3735</v>
      </c>
      <c r="P171" s="178">
        <f t="shared" si="8"/>
        <v>1</v>
      </c>
      <c r="Q171" s="179" t="str" cm="1">
        <f t="array" aca="1" ref="Q171" ca="1">IF(ISNUMBER(P171),IF(P171=100%,"CUMPLIDA",IF(AND(ISNUMBER(L171),ISNUMBER(INDIRECT("FECHA_"&amp;$B171,1))), IF(L171&lt;=INDIRECT("FECHA_"&amp;$B171,1),"INCUMPLIDA","PROCESO"), "VERIFICAR FECHA")),"SIN VALOR AVANCE")</f>
        <v>CUMPLIDA</v>
      </c>
    </row>
    <row r="172" spans="1:17" ht="150">
      <c r="A172" s="192" t="s">
        <v>1518</v>
      </c>
      <c r="B172" s="173" t="s">
        <v>3295</v>
      </c>
      <c r="C172" s="485"/>
      <c r="D172" s="485"/>
      <c r="E172" s="174" t="s">
        <v>3740</v>
      </c>
      <c r="F172" s="486"/>
      <c r="G172" s="174" t="s">
        <v>3741</v>
      </c>
      <c r="H172" s="382" t="s">
        <v>760</v>
      </c>
      <c r="I172" s="382" t="s">
        <v>761</v>
      </c>
      <c r="J172" s="175">
        <v>1</v>
      </c>
      <c r="K172" s="176">
        <v>45352</v>
      </c>
      <c r="L172" s="176">
        <v>45747</v>
      </c>
      <c r="M172" s="177">
        <f t="shared" si="9"/>
        <v>56.428571428571431</v>
      </c>
      <c r="N172" s="178">
        <v>1</v>
      </c>
      <c r="O172" s="382" t="s">
        <v>3578</v>
      </c>
      <c r="P172" s="178">
        <f t="shared" si="8"/>
        <v>1</v>
      </c>
      <c r="Q172" s="179" t="str" cm="1">
        <f t="array" aca="1" ref="Q172" ca="1">IF(ISNUMBER(P172),IF(P172=100%,"CUMPLIDA",IF(AND(ISNUMBER(L172),ISNUMBER(INDIRECT("FECHA_"&amp;$B172,1))), IF(L172&lt;=INDIRECT("FECHA_"&amp;$B172,1),"INCUMPLIDA","PROCESO"), "VERIFICAR FECHA")),"SIN VALOR AVANCE")</f>
        <v>CUMPLIDA</v>
      </c>
    </row>
    <row r="173" spans="1:17" ht="210">
      <c r="A173" s="192" t="s">
        <v>1518</v>
      </c>
      <c r="B173" s="173" t="s">
        <v>3295</v>
      </c>
      <c r="C173" s="485"/>
      <c r="D173" s="485"/>
      <c r="E173" s="174" t="s">
        <v>3742</v>
      </c>
      <c r="F173" s="486"/>
      <c r="G173" s="174" t="s">
        <v>3743</v>
      </c>
      <c r="H173" s="382" t="s">
        <v>804</v>
      </c>
      <c r="I173" s="382" t="s">
        <v>805</v>
      </c>
      <c r="J173" s="175">
        <v>1</v>
      </c>
      <c r="K173" s="176">
        <v>45352</v>
      </c>
      <c r="L173" s="176">
        <v>45747</v>
      </c>
      <c r="M173" s="177">
        <f t="shared" si="9"/>
        <v>56.428571428571431</v>
      </c>
      <c r="N173" s="178">
        <v>1</v>
      </c>
      <c r="O173" s="382" t="s">
        <v>3744</v>
      </c>
      <c r="P173" s="178">
        <f t="shared" si="8"/>
        <v>1</v>
      </c>
      <c r="Q173" s="179" t="str" cm="1">
        <f t="array" aca="1" ref="Q173" ca="1">IF(ISNUMBER(P173),IF(P173=100%,"CUMPLIDA",IF(AND(ISNUMBER(L173),ISNUMBER(INDIRECT("FECHA_"&amp;$B173,1))), IF(L173&lt;=INDIRECT("FECHA_"&amp;$B173,1),"INCUMPLIDA","PROCESO"), "VERIFICAR FECHA")),"SIN VALOR AVANCE")</f>
        <v>CUMPLIDA</v>
      </c>
    </row>
    <row r="174" spans="1:17" ht="45.75" customHeight="1">
      <c r="A174" s="192" t="s">
        <v>1518</v>
      </c>
      <c r="B174" s="173" t="s">
        <v>3295</v>
      </c>
      <c r="C174" s="485"/>
      <c r="D174" s="485"/>
      <c r="E174" s="486" t="s">
        <v>3745</v>
      </c>
      <c r="F174" s="486"/>
      <c r="G174" s="174" t="s">
        <v>3746</v>
      </c>
      <c r="H174" s="382" t="s">
        <v>769</v>
      </c>
      <c r="I174" s="382" t="s">
        <v>770</v>
      </c>
      <c r="J174" s="175">
        <v>1</v>
      </c>
      <c r="K174" s="176">
        <v>45352</v>
      </c>
      <c r="L174" s="176">
        <v>45747</v>
      </c>
      <c r="M174" s="177">
        <f t="shared" si="9"/>
        <v>56.428571428571431</v>
      </c>
      <c r="N174" s="178">
        <v>1</v>
      </c>
      <c r="O174" s="382" t="s">
        <v>3578</v>
      </c>
      <c r="P174" s="178">
        <f t="shared" si="8"/>
        <v>1</v>
      </c>
      <c r="Q174" s="179" t="str" cm="1">
        <f t="array" aca="1" ref="Q174" ca="1">IF(ISNUMBER(P174),IF(P174=100%,"CUMPLIDA",IF(AND(ISNUMBER(L174),ISNUMBER(INDIRECT("FECHA_"&amp;$B174,1))), IF(L174&lt;=INDIRECT("FECHA_"&amp;$B174,1),"INCUMPLIDA","PROCESO"), "VERIFICAR FECHA")),"SIN VALOR AVANCE")</f>
        <v>CUMPLIDA</v>
      </c>
    </row>
    <row r="175" spans="1:17" ht="45.75">
      <c r="A175" s="192" t="s">
        <v>1518</v>
      </c>
      <c r="B175" s="173" t="s">
        <v>3295</v>
      </c>
      <c r="C175" s="485"/>
      <c r="D175" s="485"/>
      <c r="E175" s="486"/>
      <c r="F175" s="486"/>
      <c r="G175" s="174" t="s">
        <v>3747</v>
      </c>
      <c r="H175" s="382" t="s">
        <v>371</v>
      </c>
      <c r="I175" s="382" t="s">
        <v>771</v>
      </c>
      <c r="J175" s="175">
        <v>1</v>
      </c>
      <c r="K175" s="176">
        <v>45352</v>
      </c>
      <c r="L175" s="176">
        <v>45747</v>
      </c>
      <c r="M175" s="177">
        <f t="shared" si="9"/>
        <v>56.428571428571431</v>
      </c>
      <c r="N175" s="178">
        <v>1</v>
      </c>
      <c r="O175" s="382" t="s">
        <v>3744</v>
      </c>
      <c r="P175" s="178">
        <f t="shared" si="8"/>
        <v>1</v>
      </c>
      <c r="Q175" s="179" t="str" cm="1">
        <f t="array" aca="1" ref="Q175" ca="1">IF(ISNUMBER(P175),IF(P175=100%,"CUMPLIDA",IF(AND(ISNUMBER(L175),ISNUMBER(INDIRECT("FECHA_"&amp;$B175,1))), IF(L175&lt;=INDIRECT("FECHA_"&amp;$B175,1),"INCUMPLIDA","PROCESO"), "VERIFICAR FECHA")),"SIN VALOR AVANCE")</f>
        <v>CUMPLIDA</v>
      </c>
    </row>
    <row r="176" spans="1:17" ht="105.75">
      <c r="A176" s="192" t="s">
        <v>1518</v>
      </c>
      <c r="B176" s="173" t="s">
        <v>3295</v>
      </c>
      <c r="C176" s="485"/>
      <c r="D176" s="485"/>
      <c r="E176" s="486"/>
      <c r="F176" s="486"/>
      <c r="G176" s="174" t="s">
        <v>3748</v>
      </c>
      <c r="H176" s="382" t="s">
        <v>772</v>
      </c>
      <c r="I176" s="382" t="s">
        <v>773</v>
      </c>
      <c r="J176" s="175">
        <v>1</v>
      </c>
      <c r="K176" s="176">
        <v>45352</v>
      </c>
      <c r="L176" s="176">
        <v>45747</v>
      </c>
      <c r="M176" s="177">
        <f t="shared" si="9"/>
        <v>56.428571428571431</v>
      </c>
      <c r="N176" s="178">
        <v>1</v>
      </c>
      <c r="O176" s="382" t="s">
        <v>3749</v>
      </c>
      <c r="P176" s="178">
        <f t="shared" si="8"/>
        <v>1</v>
      </c>
      <c r="Q176" s="179" t="str" cm="1">
        <f t="array" aca="1" ref="Q176" ca="1">IF(ISNUMBER(P176),IF(P176=100%,"CUMPLIDA",IF(AND(ISNUMBER(L176),ISNUMBER(INDIRECT("FECHA_"&amp;$B176,1))), IF(L176&lt;=INDIRECT("FECHA_"&amp;$B176,1),"INCUMPLIDA","PROCESO"), "VERIFICAR FECHA")),"SIN VALOR AVANCE")</f>
        <v>CUMPLIDA</v>
      </c>
    </row>
    <row r="177" spans="1:17" ht="45.75" customHeight="1">
      <c r="A177" s="192" t="s">
        <v>1518</v>
      </c>
      <c r="B177" s="173" t="s">
        <v>3295</v>
      </c>
      <c r="C177" s="485"/>
      <c r="D177" s="485"/>
      <c r="E177" s="486" t="s">
        <v>3750</v>
      </c>
      <c r="F177" s="486"/>
      <c r="G177" s="174" t="s">
        <v>3751</v>
      </c>
      <c r="H177" s="382" t="s">
        <v>775</v>
      </c>
      <c r="I177" s="382" t="s">
        <v>776</v>
      </c>
      <c r="J177" s="175">
        <v>2</v>
      </c>
      <c r="K177" s="176">
        <v>45748</v>
      </c>
      <c r="L177" s="186">
        <v>46234</v>
      </c>
      <c r="M177" s="177">
        <f t="shared" si="9"/>
        <v>69.428571428571431</v>
      </c>
      <c r="N177" s="178">
        <v>0.61</v>
      </c>
      <c r="O177" s="382" t="s">
        <v>3744</v>
      </c>
      <c r="P177" s="178">
        <f t="shared" si="8"/>
        <v>0.61</v>
      </c>
      <c r="Q177" s="179" t="str" cm="1">
        <f t="array" aca="1" ref="Q177" ca="1">IF(ISNUMBER(P177),IF(P177=100%,"CUMPLIDA",IF(AND(ISNUMBER(L177),ISNUMBER(INDIRECT("FECHA_"&amp;$B177,1))), IF(L177&lt;=INDIRECT("FECHA_"&amp;$B177,1),"INCUMPLIDA","PROCESO"), "VERIFICAR FECHA")),"SIN VALOR AVANCE")</f>
        <v>PROCESO</v>
      </c>
    </row>
    <row r="178" spans="1:17" ht="45.75">
      <c r="A178" s="192" t="s">
        <v>1518</v>
      </c>
      <c r="B178" s="173" t="s">
        <v>3295</v>
      </c>
      <c r="C178" s="485"/>
      <c r="D178" s="485"/>
      <c r="E178" s="486"/>
      <c r="F178" s="486"/>
      <c r="G178" s="174" t="s">
        <v>3752</v>
      </c>
      <c r="H178" s="382" t="s">
        <v>779</v>
      </c>
      <c r="I178" s="382" t="s">
        <v>780</v>
      </c>
      <c r="J178" s="175">
        <v>1</v>
      </c>
      <c r="K178" s="176">
        <v>45748</v>
      </c>
      <c r="L178" s="186">
        <v>46234</v>
      </c>
      <c r="M178" s="177">
        <f t="shared" si="9"/>
        <v>69.428571428571431</v>
      </c>
      <c r="N178" s="178">
        <v>0</v>
      </c>
      <c r="O178" s="382" t="s">
        <v>3578</v>
      </c>
      <c r="P178" s="178">
        <f t="shared" si="8"/>
        <v>0</v>
      </c>
      <c r="Q178" s="179" t="str" cm="1">
        <f t="array" aca="1" ref="Q178" ca="1">IF(ISNUMBER(P178),IF(P178=100%,"CUMPLIDA",IF(AND(ISNUMBER(L178),ISNUMBER(INDIRECT("FECHA_"&amp;$B178,1))), IF(L178&lt;=INDIRECT("FECHA_"&amp;$B178,1),"INCUMPLIDA","PROCESO"), "VERIFICAR FECHA")),"SIN VALOR AVANCE")</f>
        <v>PROCESO</v>
      </c>
    </row>
    <row r="179" spans="1:17" ht="120">
      <c r="A179" s="192" t="s">
        <v>1518</v>
      </c>
      <c r="B179" s="173" t="s">
        <v>3295</v>
      </c>
      <c r="C179" s="485"/>
      <c r="D179" s="485"/>
      <c r="E179" s="486"/>
      <c r="F179" s="486"/>
      <c r="G179" s="174" t="s">
        <v>3753</v>
      </c>
      <c r="H179" s="382" t="s">
        <v>782</v>
      </c>
      <c r="I179" s="382" t="s">
        <v>813</v>
      </c>
      <c r="J179" s="175">
        <v>2</v>
      </c>
      <c r="K179" s="176">
        <v>45748</v>
      </c>
      <c r="L179" s="186">
        <v>46234</v>
      </c>
      <c r="M179" s="177">
        <f t="shared" si="9"/>
        <v>69.428571428571431</v>
      </c>
      <c r="N179" s="178">
        <v>0</v>
      </c>
      <c r="O179" s="382" t="s">
        <v>3749</v>
      </c>
      <c r="P179" s="178">
        <f t="shared" si="8"/>
        <v>0</v>
      </c>
      <c r="Q179" s="179" t="str" cm="1">
        <f t="array" aca="1" ref="Q179" ca="1">IF(ISNUMBER(P179),IF(P179=100%,"CUMPLIDA",IF(AND(ISNUMBER(L179),ISNUMBER(INDIRECT("FECHA_"&amp;$B179,1))), IF(L179&lt;=INDIRECT("FECHA_"&amp;$B179,1),"INCUMPLIDA","PROCESO"), "VERIFICAR FECHA")),"SIN VALOR AVANCE")</f>
        <v>PROCESO</v>
      </c>
    </row>
    <row r="180" spans="1:17" ht="45.75" customHeight="1">
      <c r="A180" s="192" t="s">
        <v>1518</v>
      </c>
      <c r="B180" s="173" t="s">
        <v>3295</v>
      </c>
      <c r="C180" s="485"/>
      <c r="D180" s="485"/>
      <c r="E180" s="486" t="s">
        <v>3754</v>
      </c>
      <c r="F180" s="486"/>
      <c r="G180" s="174" t="s">
        <v>3755</v>
      </c>
      <c r="H180" s="382" t="s">
        <v>801</v>
      </c>
      <c r="I180" s="382" t="s">
        <v>761</v>
      </c>
      <c r="J180" s="175">
        <v>1</v>
      </c>
      <c r="K180" s="176">
        <v>45352</v>
      </c>
      <c r="L180" s="176">
        <v>45747</v>
      </c>
      <c r="M180" s="177">
        <f t="shared" si="9"/>
        <v>56.428571428571431</v>
      </c>
      <c r="N180" s="178">
        <v>1</v>
      </c>
      <c r="O180" s="382" t="s">
        <v>3578</v>
      </c>
      <c r="P180" s="178">
        <f t="shared" si="8"/>
        <v>1</v>
      </c>
      <c r="Q180" s="179" t="str" cm="1">
        <f t="array" aca="1" ref="Q180" ca="1">IF(ISNUMBER(P180),IF(P180=100%,"CUMPLIDA",IF(AND(ISNUMBER(L180),ISNUMBER(INDIRECT("FECHA_"&amp;$B180,1))), IF(L180&lt;=INDIRECT("FECHA_"&amp;$B180,1),"INCUMPLIDA","PROCESO"), "VERIFICAR FECHA")),"SIN VALOR AVANCE")</f>
        <v>CUMPLIDA</v>
      </c>
    </row>
    <row r="181" spans="1:17" ht="45.75">
      <c r="A181" s="192" t="s">
        <v>1518</v>
      </c>
      <c r="B181" s="173" t="s">
        <v>3295</v>
      </c>
      <c r="C181" s="485"/>
      <c r="D181" s="485"/>
      <c r="E181" s="486"/>
      <c r="F181" s="486"/>
      <c r="G181" s="174" t="s">
        <v>3756</v>
      </c>
      <c r="H181" s="382" t="s">
        <v>804</v>
      </c>
      <c r="I181" s="382" t="s">
        <v>805</v>
      </c>
      <c r="J181" s="175">
        <v>1</v>
      </c>
      <c r="K181" s="176">
        <v>45352</v>
      </c>
      <c r="L181" s="176">
        <v>45747</v>
      </c>
      <c r="M181" s="177">
        <f t="shared" si="9"/>
        <v>56.428571428571431</v>
      </c>
      <c r="N181" s="178">
        <v>1</v>
      </c>
      <c r="O181" s="382" t="s">
        <v>3744</v>
      </c>
      <c r="P181" s="178">
        <f t="shared" si="8"/>
        <v>1</v>
      </c>
      <c r="Q181" s="179" t="str" cm="1">
        <f t="array" aca="1" ref="Q181" ca="1">IF(ISNUMBER(P181),IF(P181=100%,"CUMPLIDA",IF(AND(ISNUMBER(L181),ISNUMBER(INDIRECT("FECHA_"&amp;$B181,1))), IF(L181&lt;=INDIRECT("FECHA_"&amp;$B181,1),"INCUMPLIDA","PROCESO"), "VERIFICAR FECHA")),"SIN VALOR AVANCE")</f>
        <v>CUMPLIDA</v>
      </c>
    </row>
    <row r="182" spans="1:17" ht="45.75" customHeight="1">
      <c r="A182" s="192" t="s">
        <v>1518</v>
      </c>
      <c r="B182" s="173" t="s">
        <v>3295</v>
      </c>
      <c r="C182" s="485"/>
      <c r="D182" s="485"/>
      <c r="E182" s="486" t="s">
        <v>3757</v>
      </c>
      <c r="F182" s="486"/>
      <c r="G182" s="174" t="s">
        <v>3758</v>
      </c>
      <c r="H182" s="382" t="s">
        <v>769</v>
      </c>
      <c r="I182" s="382" t="s">
        <v>770</v>
      </c>
      <c r="J182" s="175">
        <v>1</v>
      </c>
      <c r="K182" s="176">
        <v>45352</v>
      </c>
      <c r="L182" s="176">
        <v>45747</v>
      </c>
      <c r="M182" s="177">
        <f t="shared" si="9"/>
        <v>56.428571428571431</v>
      </c>
      <c r="N182" s="178">
        <v>1</v>
      </c>
      <c r="O182" s="382" t="s">
        <v>3578</v>
      </c>
      <c r="P182" s="178">
        <v>1</v>
      </c>
      <c r="Q182" s="179" t="str" cm="1">
        <f t="array" aca="1" ref="Q182" ca="1">IF(ISNUMBER(P182),IF(P182=100%,"CUMPLIDA",IF(AND(ISNUMBER(L182),ISNUMBER(INDIRECT("FECHA_"&amp;$B182,1))), IF(L182&lt;=INDIRECT("FECHA_"&amp;$B182,1),"INCUMPLIDA","PROCESO"), "VERIFICAR FECHA")),"SIN VALOR AVANCE")</f>
        <v>CUMPLIDA</v>
      </c>
    </row>
    <row r="183" spans="1:17" ht="45.75">
      <c r="A183" s="192" t="s">
        <v>1518</v>
      </c>
      <c r="B183" s="173" t="s">
        <v>3295</v>
      </c>
      <c r="C183" s="485"/>
      <c r="D183" s="485"/>
      <c r="E183" s="486"/>
      <c r="F183" s="486"/>
      <c r="G183" s="174" t="s">
        <v>3759</v>
      </c>
      <c r="H183" s="382" t="s">
        <v>371</v>
      </c>
      <c r="I183" s="382" t="s">
        <v>771</v>
      </c>
      <c r="J183" s="175">
        <v>1</v>
      </c>
      <c r="K183" s="176">
        <v>45352</v>
      </c>
      <c r="L183" s="176">
        <v>45747</v>
      </c>
      <c r="M183" s="177">
        <f t="shared" si="9"/>
        <v>56.428571428571431</v>
      </c>
      <c r="N183" s="178">
        <v>1</v>
      </c>
      <c r="O183" s="382" t="s">
        <v>3744</v>
      </c>
      <c r="P183" s="178">
        <v>1</v>
      </c>
      <c r="Q183" s="179" t="str" cm="1">
        <f t="array" aca="1" ref="Q183" ca="1">IF(ISNUMBER(P183),IF(P183=100%,"CUMPLIDA",IF(AND(ISNUMBER(L183),ISNUMBER(INDIRECT("FECHA_"&amp;$B183,1))), IF(L183&lt;=INDIRECT("FECHA_"&amp;$B183,1),"INCUMPLIDA","PROCESO"), "VERIFICAR FECHA")),"SIN VALOR AVANCE")</f>
        <v>CUMPLIDA</v>
      </c>
    </row>
    <row r="184" spans="1:17" ht="105.75">
      <c r="A184" s="192" t="s">
        <v>1518</v>
      </c>
      <c r="B184" s="173" t="s">
        <v>3295</v>
      </c>
      <c r="C184" s="485"/>
      <c r="D184" s="485"/>
      <c r="E184" s="486"/>
      <c r="F184" s="486"/>
      <c r="G184" s="174" t="s">
        <v>3760</v>
      </c>
      <c r="H184" s="382" t="s">
        <v>772</v>
      </c>
      <c r="I184" s="382" t="s">
        <v>773</v>
      </c>
      <c r="J184" s="175">
        <v>1</v>
      </c>
      <c r="K184" s="176">
        <v>45352</v>
      </c>
      <c r="L184" s="176">
        <v>45747</v>
      </c>
      <c r="M184" s="177">
        <f t="shared" si="9"/>
        <v>56.428571428571431</v>
      </c>
      <c r="N184" s="178">
        <v>1</v>
      </c>
      <c r="O184" s="382" t="s">
        <v>3749</v>
      </c>
      <c r="P184" s="178">
        <v>1</v>
      </c>
      <c r="Q184" s="179" t="str" cm="1">
        <f t="array" aca="1" ref="Q184" ca="1">IF(ISNUMBER(P184),IF(P184=100%,"CUMPLIDA",IF(AND(ISNUMBER(L184),ISNUMBER(INDIRECT("FECHA_"&amp;$B184,1))), IF(L184&lt;=INDIRECT("FECHA_"&amp;$B184,1),"INCUMPLIDA","PROCESO"), "VERIFICAR FECHA")),"SIN VALOR AVANCE")</f>
        <v>CUMPLIDA</v>
      </c>
    </row>
    <row r="185" spans="1:17" ht="45.75">
      <c r="A185" s="192" t="s">
        <v>1518</v>
      </c>
      <c r="B185" s="173" t="s">
        <v>3295</v>
      </c>
      <c r="C185" s="485"/>
      <c r="D185" s="485"/>
      <c r="E185" s="486"/>
      <c r="F185" s="486"/>
      <c r="G185" s="174" t="s">
        <v>3751</v>
      </c>
      <c r="H185" s="382" t="s">
        <v>775</v>
      </c>
      <c r="I185" s="382" t="s">
        <v>776</v>
      </c>
      <c r="J185" s="175">
        <v>2</v>
      </c>
      <c r="K185" s="176">
        <v>45748</v>
      </c>
      <c r="L185" s="186">
        <v>46234</v>
      </c>
      <c r="M185" s="177">
        <f t="shared" si="9"/>
        <v>69.428571428571431</v>
      </c>
      <c r="N185" s="178">
        <v>0.69499999999999995</v>
      </c>
      <c r="O185" s="382" t="s">
        <v>3744</v>
      </c>
      <c r="P185" s="178">
        <f t="shared" ref="P185:P233" si="10">IF(B185="ITRC",N185,N185/J185)</f>
        <v>0.69499999999999995</v>
      </c>
      <c r="Q185" s="179" t="str" cm="1">
        <f t="array" aca="1" ref="Q185" ca="1">IF(ISNUMBER(P185),IF(P185=100%,"CUMPLIDA",IF(AND(ISNUMBER(L185),ISNUMBER(INDIRECT("FECHA_"&amp;$B185,1))), IF(L185&lt;=INDIRECT("FECHA_"&amp;$B185,1),"INCUMPLIDA","PROCESO"), "VERIFICAR FECHA")),"SIN VALOR AVANCE")</f>
        <v>PROCESO</v>
      </c>
    </row>
    <row r="186" spans="1:17" ht="45.75">
      <c r="A186" s="192" t="s">
        <v>1518</v>
      </c>
      <c r="B186" s="173" t="s">
        <v>3295</v>
      </c>
      <c r="C186" s="485"/>
      <c r="D186" s="485"/>
      <c r="E186" s="486"/>
      <c r="F186" s="486"/>
      <c r="G186" s="174" t="s">
        <v>3752</v>
      </c>
      <c r="H186" s="382" t="s">
        <v>779</v>
      </c>
      <c r="I186" s="382" t="s">
        <v>780</v>
      </c>
      <c r="J186" s="175">
        <v>1</v>
      </c>
      <c r="K186" s="176">
        <v>45748</v>
      </c>
      <c r="L186" s="186">
        <v>46234</v>
      </c>
      <c r="M186" s="177">
        <f t="shared" si="9"/>
        <v>69.428571428571431</v>
      </c>
      <c r="N186" s="178">
        <v>0</v>
      </c>
      <c r="O186" s="382" t="s">
        <v>3578</v>
      </c>
      <c r="P186" s="178">
        <f t="shared" si="10"/>
        <v>0</v>
      </c>
      <c r="Q186" s="179" t="str" cm="1">
        <f t="array" aca="1" ref="Q186" ca="1">IF(ISNUMBER(P186),IF(P186=100%,"CUMPLIDA",IF(AND(ISNUMBER(L186),ISNUMBER(INDIRECT("FECHA_"&amp;$B186,1))), IF(L186&lt;=INDIRECT("FECHA_"&amp;$B186,1),"INCUMPLIDA","PROCESO"), "VERIFICAR FECHA")),"SIN VALOR AVANCE")</f>
        <v>PROCESO</v>
      </c>
    </row>
    <row r="187" spans="1:17" ht="120">
      <c r="A187" s="192" t="s">
        <v>1518</v>
      </c>
      <c r="B187" s="173" t="s">
        <v>3295</v>
      </c>
      <c r="C187" s="485"/>
      <c r="D187" s="485"/>
      <c r="E187" s="486"/>
      <c r="F187" s="486"/>
      <c r="G187" s="174" t="s">
        <v>3753</v>
      </c>
      <c r="H187" s="382" t="s">
        <v>782</v>
      </c>
      <c r="I187" s="382" t="s">
        <v>813</v>
      </c>
      <c r="J187" s="175">
        <v>2</v>
      </c>
      <c r="K187" s="176">
        <v>45748</v>
      </c>
      <c r="L187" s="186">
        <v>46234</v>
      </c>
      <c r="M187" s="177">
        <f t="shared" si="9"/>
        <v>69.428571428571431</v>
      </c>
      <c r="N187" s="178">
        <v>0</v>
      </c>
      <c r="O187" s="382" t="s">
        <v>3749</v>
      </c>
      <c r="P187" s="178">
        <f t="shared" si="10"/>
        <v>0</v>
      </c>
      <c r="Q187" s="179" t="str" cm="1">
        <f t="array" aca="1" ref="Q187" ca="1">IF(ISNUMBER(P187),IF(P187=100%,"CUMPLIDA",IF(AND(ISNUMBER(L187),ISNUMBER(INDIRECT("FECHA_"&amp;$B187,1))), IF(L187&lt;=INDIRECT("FECHA_"&amp;$B187,1),"INCUMPLIDA","PROCESO"), "VERIFICAR FECHA")),"SIN VALOR AVANCE")</f>
        <v>PROCESO</v>
      </c>
    </row>
    <row r="188" spans="1:17" ht="45.75">
      <c r="A188" s="192" t="s">
        <v>1518</v>
      </c>
      <c r="B188" s="173" t="s">
        <v>3295</v>
      </c>
      <c r="C188" s="485"/>
      <c r="D188" s="485"/>
      <c r="E188" s="486"/>
      <c r="F188" s="486"/>
      <c r="G188" s="174" t="s">
        <v>3761</v>
      </c>
      <c r="H188" s="382" t="s">
        <v>801</v>
      </c>
      <c r="I188" s="382" t="s">
        <v>761</v>
      </c>
      <c r="J188" s="175">
        <v>1</v>
      </c>
      <c r="K188" s="176">
        <v>45352</v>
      </c>
      <c r="L188" s="176">
        <v>45747</v>
      </c>
      <c r="M188" s="177">
        <f t="shared" si="9"/>
        <v>56.428571428571431</v>
      </c>
      <c r="N188" s="178">
        <v>1</v>
      </c>
      <c r="O188" s="382" t="s">
        <v>3578</v>
      </c>
      <c r="P188" s="178">
        <f t="shared" si="10"/>
        <v>1</v>
      </c>
      <c r="Q188" s="179" t="str" cm="1">
        <f t="array" aca="1" ref="Q188" ca="1">IF(ISNUMBER(P188),IF(P188=100%,"CUMPLIDA",IF(AND(ISNUMBER(L188),ISNUMBER(INDIRECT("FECHA_"&amp;$B188,1))), IF(L188&lt;=INDIRECT("FECHA_"&amp;$B188,1),"INCUMPLIDA","PROCESO"), "VERIFICAR FECHA")),"SIN VALOR AVANCE")</f>
        <v>CUMPLIDA</v>
      </c>
    </row>
    <row r="189" spans="1:17" ht="45.75">
      <c r="A189" s="192" t="s">
        <v>1518</v>
      </c>
      <c r="B189" s="173" t="s">
        <v>3295</v>
      </c>
      <c r="C189" s="485"/>
      <c r="D189" s="485"/>
      <c r="E189" s="486"/>
      <c r="F189" s="486"/>
      <c r="G189" s="174" t="s">
        <v>3762</v>
      </c>
      <c r="H189" s="382" t="s">
        <v>804</v>
      </c>
      <c r="I189" s="382" t="s">
        <v>805</v>
      </c>
      <c r="J189" s="175">
        <v>1</v>
      </c>
      <c r="K189" s="176">
        <v>45352</v>
      </c>
      <c r="L189" s="176">
        <v>45747</v>
      </c>
      <c r="M189" s="177">
        <f t="shared" si="9"/>
        <v>56.428571428571431</v>
      </c>
      <c r="N189" s="178">
        <v>1</v>
      </c>
      <c r="O189" s="382" t="s">
        <v>3744</v>
      </c>
      <c r="P189" s="178">
        <f t="shared" si="10"/>
        <v>1</v>
      </c>
      <c r="Q189" s="179" t="str" cm="1">
        <f t="array" aca="1" ref="Q189" ca="1">IF(ISNUMBER(P189),IF(P189=100%,"CUMPLIDA",IF(AND(ISNUMBER(L189),ISNUMBER(INDIRECT("FECHA_"&amp;$B189,1))), IF(L189&lt;=INDIRECT("FECHA_"&amp;$B189,1),"INCUMPLIDA","PROCESO"), "VERIFICAR FECHA")),"SIN VALOR AVANCE")</f>
        <v>CUMPLIDA</v>
      </c>
    </row>
    <row r="190" spans="1:17" ht="45.75">
      <c r="A190" s="192" t="s">
        <v>1518</v>
      </c>
      <c r="B190" s="173" t="s">
        <v>3295</v>
      </c>
      <c r="C190" s="485"/>
      <c r="D190" s="485"/>
      <c r="E190" s="486"/>
      <c r="F190" s="486"/>
      <c r="G190" s="174" t="s">
        <v>3763</v>
      </c>
      <c r="H190" s="382" t="s">
        <v>769</v>
      </c>
      <c r="I190" s="382" t="s">
        <v>770</v>
      </c>
      <c r="J190" s="175">
        <v>1</v>
      </c>
      <c r="K190" s="176">
        <v>45352</v>
      </c>
      <c r="L190" s="176">
        <v>45747</v>
      </c>
      <c r="M190" s="177">
        <f t="shared" si="9"/>
        <v>56.428571428571431</v>
      </c>
      <c r="N190" s="178">
        <v>1</v>
      </c>
      <c r="O190" s="382" t="s">
        <v>3578</v>
      </c>
      <c r="P190" s="178">
        <f t="shared" si="10"/>
        <v>1</v>
      </c>
      <c r="Q190" s="179" t="str" cm="1">
        <f t="array" aca="1" ref="Q190" ca="1">IF(ISNUMBER(P190),IF(P190=100%,"CUMPLIDA",IF(AND(ISNUMBER(L190),ISNUMBER(INDIRECT("FECHA_"&amp;$B190,1))), IF(L190&lt;=INDIRECT("FECHA_"&amp;$B190,1),"INCUMPLIDA","PROCESO"), "VERIFICAR FECHA")),"SIN VALOR AVANCE")</f>
        <v>CUMPLIDA</v>
      </c>
    </row>
    <row r="191" spans="1:17" ht="45.75">
      <c r="A191" s="192" t="s">
        <v>1518</v>
      </c>
      <c r="B191" s="173" t="s">
        <v>3295</v>
      </c>
      <c r="C191" s="485"/>
      <c r="D191" s="485"/>
      <c r="E191" s="486"/>
      <c r="F191" s="486"/>
      <c r="G191" s="174" t="s">
        <v>3764</v>
      </c>
      <c r="H191" s="382" t="s">
        <v>371</v>
      </c>
      <c r="I191" s="382" t="s">
        <v>771</v>
      </c>
      <c r="J191" s="175">
        <v>1</v>
      </c>
      <c r="K191" s="176">
        <v>45352</v>
      </c>
      <c r="L191" s="176">
        <v>45747</v>
      </c>
      <c r="M191" s="177">
        <f t="shared" si="9"/>
        <v>56.428571428571431</v>
      </c>
      <c r="N191" s="178">
        <v>1</v>
      </c>
      <c r="O191" s="382" t="s">
        <v>3744</v>
      </c>
      <c r="P191" s="178">
        <f t="shared" si="10"/>
        <v>1</v>
      </c>
      <c r="Q191" s="179" t="str" cm="1">
        <f t="array" aca="1" ref="Q191" ca="1">IF(ISNUMBER(P191),IF(P191=100%,"CUMPLIDA",IF(AND(ISNUMBER(L191),ISNUMBER(INDIRECT("FECHA_"&amp;$B191,1))), IF(L191&lt;=INDIRECT("FECHA_"&amp;$B191,1),"INCUMPLIDA","PROCESO"), "VERIFICAR FECHA")),"SIN VALOR AVANCE")</f>
        <v>CUMPLIDA</v>
      </c>
    </row>
    <row r="192" spans="1:17" ht="105.75">
      <c r="A192" s="192" t="s">
        <v>1518</v>
      </c>
      <c r="B192" s="173" t="s">
        <v>3295</v>
      </c>
      <c r="C192" s="485"/>
      <c r="D192" s="485"/>
      <c r="E192" s="486"/>
      <c r="F192" s="486"/>
      <c r="G192" s="174" t="s">
        <v>3765</v>
      </c>
      <c r="H192" s="382" t="s">
        <v>772</v>
      </c>
      <c r="I192" s="382" t="s">
        <v>773</v>
      </c>
      <c r="J192" s="175">
        <v>1</v>
      </c>
      <c r="K192" s="176">
        <v>45352</v>
      </c>
      <c r="L192" s="176">
        <v>45747</v>
      </c>
      <c r="M192" s="177">
        <f t="shared" si="9"/>
        <v>56.428571428571431</v>
      </c>
      <c r="N192" s="178">
        <v>1</v>
      </c>
      <c r="O192" s="382" t="s">
        <v>3749</v>
      </c>
      <c r="P192" s="178">
        <f t="shared" si="10"/>
        <v>1</v>
      </c>
      <c r="Q192" s="179" t="str" cm="1">
        <f t="array" aca="1" ref="Q192" ca="1">IF(ISNUMBER(P192),IF(P192=100%,"CUMPLIDA",IF(AND(ISNUMBER(L192),ISNUMBER(INDIRECT("FECHA_"&amp;$B192,1))), IF(L192&lt;=INDIRECT("FECHA_"&amp;$B192,1),"INCUMPLIDA","PROCESO"), "VERIFICAR FECHA")),"SIN VALOR AVANCE")</f>
        <v>CUMPLIDA</v>
      </c>
    </row>
    <row r="193" spans="1:17" ht="45.75">
      <c r="A193" s="192" t="s">
        <v>1518</v>
      </c>
      <c r="B193" s="173" t="s">
        <v>3295</v>
      </c>
      <c r="C193" s="485"/>
      <c r="D193" s="485"/>
      <c r="E193" s="486"/>
      <c r="F193" s="486"/>
      <c r="G193" s="174" t="s">
        <v>3751</v>
      </c>
      <c r="H193" s="382" t="s">
        <v>775</v>
      </c>
      <c r="I193" s="382" t="s">
        <v>776</v>
      </c>
      <c r="J193" s="175">
        <v>2</v>
      </c>
      <c r="K193" s="176">
        <v>45748</v>
      </c>
      <c r="L193" s="186">
        <v>46234</v>
      </c>
      <c r="M193" s="177">
        <f t="shared" si="9"/>
        <v>69.428571428571431</v>
      </c>
      <c r="N193" s="178">
        <v>0.69499999999999995</v>
      </c>
      <c r="O193" s="382" t="s">
        <v>3744</v>
      </c>
      <c r="P193" s="178">
        <f t="shared" si="10"/>
        <v>0.69499999999999995</v>
      </c>
      <c r="Q193" s="179" t="str" cm="1">
        <f t="array" aca="1" ref="Q193" ca="1">IF(ISNUMBER(P193),IF(P193=100%,"CUMPLIDA",IF(AND(ISNUMBER(L193),ISNUMBER(INDIRECT("FECHA_"&amp;$B193,1))), IF(L193&lt;=INDIRECT("FECHA_"&amp;$B193,1),"INCUMPLIDA","PROCESO"), "VERIFICAR FECHA")),"SIN VALOR AVANCE")</f>
        <v>PROCESO</v>
      </c>
    </row>
    <row r="194" spans="1:17" ht="45.75">
      <c r="A194" s="192" t="s">
        <v>1518</v>
      </c>
      <c r="B194" s="173" t="s">
        <v>3295</v>
      </c>
      <c r="C194" s="485"/>
      <c r="D194" s="485"/>
      <c r="E194" s="486"/>
      <c r="F194" s="486"/>
      <c r="G194" s="174" t="s">
        <v>3752</v>
      </c>
      <c r="H194" s="382" t="s">
        <v>779</v>
      </c>
      <c r="I194" s="382" t="s">
        <v>780</v>
      </c>
      <c r="J194" s="175">
        <v>1</v>
      </c>
      <c r="K194" s="176">
        <v>45748</v>
      </c>
      <c r="L194" s="186">
        <v>46234</v>
      </c>
      <c r="M194" s="177">
        <f t="shared" si="9"/>
        <v>69.428571428571431</v>
      </c>
      <c r="N194" s="178">
        <v>0</v>
      </c>
      <c r="O194" s="382" t="s">
        <v>3578</v>
      </c>
      <c r="P194" s="178">
        <f t="shared" si="10"/>
        <v>0</v>
      </c>
      <c r="Q194" s="179" t="str" cm="1">
        <f t="array" aca="1" ref="Q194" ca="1">IF(ISNUMBER(P194),IF(P194=100%,"CUMPLIDA",IF(AND(ISNUMBER(L194),ISNUMBER(INDIRECT("FECHA_"&amp;$B194,1))), IF(L194&lt;=INDIRECT("FECHA_"&amp;$B194,1),"INCUMPLIDA","PROCESO"), "VERIFICAR FECHA")),"SIN VALOR AVANCE")</f>
        <v>PROCESO</v>
      </c>
    </row>
    <row r="195" spans="1:17" ht="120">
      <c r="A195" s="192" t="s">
        <v>1518</v>
      </c>
      <c r="B195" s="173" t="s">
        <v>3295</v>
      </c>
      <c r="C195" s="485"/>
      <c r="D195" s="485"/>
      <c r="E195" s="486"/>
      <c r="F195" s="486"/>
      <c r="G195" s="174" t="s">
        <v>3753</v>
      </c>
      <c r="H195" s="382" t="s">
        <v>782</v>
      </c>
      <c r="I195" s="382" t="s">
        <v>813</v>
      </c>
      <c r="J195" s="175">
        <v>2</v>
      </c>
      <c r="K195" s="176">
        <v>45748</v>
      </c>
      <c r="L195" s="186">
        <v>46234</v>
      </c>
      <c r="M195" s="177">
        <f t="shared" si="9"/>
        <v>69.428571428571431</v>
      </c>
      <c r="N195" s="178">
        <v>0</v>
      </c>
      <c r="O195" s="382" t="s">
        <v>3749</v>
      </c>
      <c r="P195" s="178">
        <f t="shared" si="10"/>
        <v>0</v>
      </c>
      <c r="Q195" s="179" t="str" cm="1">
        <f t="array" aca="1" ref="Q195" ca="1">IF(ISNUMBER(P195),IF(P195=100%,"CUMPLIDA",IF(AND(ISNUMBER(L195),ISNUMBER(INDIRECT("FECHA_"&amp;$B195,1))), IF(L195&lt;=INDIRECT("FECHA_"&amp;$B195,1),"INCUMPLIDA","PROCESO"), "VERIFICAR FECHA")),"SIN VALOR AVANCE")</f>
        <v>PROCESO</v>
      </c>
    </row>
    <row r="196" spans="1:17" ht="105.75">
      <c r="A196" s="192" t="s">
        <v>1518</v>
      </c>
      <c r="B196" s="173" t="s">
        <v>3295</v>
      </c>
      <c r="C196" s="485"/>
      <c r="D196" s="485"/>
      <c r="E196" s="486"/>
      <c r="F196" s="486"/>
      <c r="G196" s="174" t="s">
        <v>3766</v>
      </c>
      <c r="H196" s="382" t="s">
        <v>3767</v>
      </c>
      <c r="I196" s="382" t="s">
        <v>3768</v>
      </c>
      <c r="J196" s="175">
        <v>1</v>
      </c>
      <c r="K196" s="176">
        <v>44805</v>
      </c>
      <c r="L196" s="176">
        <v>44864</v>
      </c>
      <c r="M196" s="177">
        <f t="shared" si="9"/>
        <v>8.4285714285714288</v>
      </c>
      <c r="N196" s="178">
        <v>1</v>
      </c>
      <c r="O196" s="382" t="s">
        <v>3769</v>
      </c>
      <c r="P196" s="178">
        <f t="shared" si="10"/>
        <v>1</v>
      </c>
      <c r="Q196" s="179" t="str" cm="1">
        <f t="array" aca="1" ref="Q196" ca="1">IF(ISNUMBER(P196),IF(P196=100%,"CUMPLIDA",IF(AND(ISNUMBER(L196),ISNUMBER(INDIRECT("FECHA_"&amp;$B196,1))), IF(L196&lt;=INDIRECT("FECHA_"&amp;$B196,1),"INCUMPLIDA","PROCESO"), "VERIFICAR FECHA")),"SIN VALOR AVANCE")</f>
        <v>CUMPLIDA</v>
      </c>
    </row>
    <row r="197" spans="1:17" ht="45.75">
      <c r="A197" s="192" t="s">
        <v>1518</v>
      </c>
      <c r="B197" s="173" t="s">
        <v>3295</v>
      </c>
      <c r="C197" s="485"/>
      <c r="D197" s="485"/>
      <c r="E197" s="486"/>
      <c r="F197" s="486"/>
      <c r="G197" s="174" t="s">
        <v>3770</v>
      </c>
      <c r="H197" s="382" t="s">
        <v>801</v>
      </c>
      <c r="I197" s="382" t="s">
        <v>761</v>
      </c>
      <c r="J197" s="175">
        <v>1</v>
      </c>
      <c r="K197" s="176">
        <v>45352</v>
      </c>
      <c r="L197" s="176">
        <v>45747</v>
      </c>
      <c r="M197" s="177">
        <f t="shared" si="9"/>
        <v>56.428571428571431</v>
      </c>
      <c r="N197" s="178">
        <v>1</v>
      </c>
      <c r="O197" s="382" t="s">
        <v>3578</v>
      </c>
      <c r="P197" s="178">
        <f t="shared" si="10"/>
        <v>1</v>
      </c>
      <c r="Q197" s="179" t="str" cm="1">
        <f t="array" aca="1" ref="Q197" ca="1">IF(ISNUMBER(P197),IF(P197=100%,"CUMPLIDA",IF(AND(ISNUMBER(L197),ISNUMBER(INDIRECT("FECHA_"&amp;$B197,1))), IF(L197&lt;=INDIRECT("FECHA_"&amp;$B197,1),"INCUMPLIDA","PROCESO"), "VERIFICAR FECHA")),"SIN VALOR AVANCE")</f>
        <v>CUMPLIDA</v>
      </c>
    </row>
    <row r="198" spans="1:17" ht="45.75">
      <c r="A198" s="192" t="s">
        <v>1518</v>
      </c>
      <c r="B198" s="173" t="s">
        <v>3295</v>
      </c>
      <c r="C198" s="485"/>
      <c r="D198" s="485"/>
      <c r="E198" s="486"/>
      <c r="F198" s="486"/>
      <c r="G198" s="174" t="s">
        <v>3771</v>
      </c>
      <c r="H198" s="382" t="s">
        <v>804</v>
      </c>
      <c r="I198" s="382" t="s">
        <v>805</v>
      </c>
      <c r="J198" s="175">
        <v>1</v>
      </c>
      <c r="K198" s="176">
        <v>45352</v>
      </c>
      <c r="L198" s="176">
        <v>45747</v>
      </c>
      <c r="M198" s="177">
        <f t="shared" si="9"/>
        <v>56.428571428571431</v>
      </c>
      <c r="N198" s="178">
        <v>1</v>
      </c>
      <c r="O198" s="382" t="s">
        <v>3744</v>
      </c>
      <c r="P198" s="178">
        <f t="shared" si="10"/>
        <v>1</v>
      </c>
      <c r="Q198" s="179" t="str" cm="1">
        <f t="array" aca="1" ref="Q198" ca="1">IF(ISNUMBER(P198),IF(P198=100%,"CUMPLIDA",IF(AND(ISNUMBER(L198),ISNUMBER(INDIRECT("FECHA_"&amp;$B198,1))), IF(L198&lt;=INDIRECT("FECHA_"&amp;$B198,1),"INCUMPLIDA","PROCESO"), "VERIFICAR FECHA")),"SIN VALOR AVANCE")</f>
        <v>CUMPLIDA</v>
      </c>
    </row>
    <row r="199" spans="1:17" ht="45.75">
      <c r="A199" s="192" t="s">
        <v>1518</v>
      </c>
      <c r="B199" s="173" t="s">
        <v>3295</v>
      </c>
      <c r="C199" s="485"/>
      <c r="D199" s="485"/>
      <c r="E199" s="486"/>
      <c r="F199" s="486"/>
      <c r="G199" s="174" t="s">
        <v>3772</v>
      </c>
      <c r="H199" s="382" t="s">
        <v>769</v>
      </c>
      <c r="I199" s="382" t="s">
        <v>770</v>
      </c>
      <c r="J199" s="175">
        <v>1</v>
      </c>
      <c r="K199" s="176">
        <v>45352</v>
      </c>
      <c r="L199" s="176">
        <v>45747</v>
      </c>
      <c r="M199" s="177">
        <f t="shared" si="9"/>
        <v>56.428571428571431</v>
      </c>
      <c r="N199" s="178">
        <v>1</v>
      </c>
      <c r="O199" s="382" t="s">
        <v>3578</v>
      </c>
      <c r="P199" s="178">
        <f t="shared" si="10"/>
        <v>1</v>
      </c>
      <c r="Q199" s="179" t="str" cm="1">
        <f t="array" aca="1" ref="Q199" ca="1">IF(ISNUMBER(P199),IF(P199=100%,"CUMPLIDA",IF(AND(ISNUMBER(L199),ISNUMBER(INDIRECT("FECHA_"&amp;$B199,1))), IF(L199&lt;=INDIRECT("FECHA_"&amp;$B199,1),"INCUMPLIDA","PROCESO"), "VERIFICAR FECHA")),"SIN VALOR AVANCE")</f>
        <v>CUMPLIDA</v>
      </c>
    </row>
    <row r="200" spans="1:17" ht="45.75">
      <c r="A200" s="192" t="s">
        <v>1518</v>
      </c>
      <c r="B200" s="173" t="s">
        <v>3295</v>
      </c>
      <c r="C200" s="485"/>
      <c r="D200" s="485"/>
      <c r="E200" s="486"/>
      <c r="F200" s="486"/>
      <c r="G200" s="174" t="s">
        <v>3773</v>
      </c>
      <c r="H200" s="382" t="s">
        <v>371</v>
      </c>
      <c r="I200" s="382" t="s">
        <v>771</v>
      </c>
      <c r="J200" s="175">
        <v>1</v>
      </c>
      <c r="K200" s="176">
        <v>45352</v>
      </c>
      <c r="L200" s="176">
        <v>45747</v>
      </c>
      <c r="M200" s="177">
        <f t="shared" si="9"/>
        <v>56.428571428571431</v>
      </c>
      <c r="N200" s="178">
        <v>1</v>
      </c>
      <c r="O200" s="382" t="s">
        <v>3744</v>
      </c>
      <c r="P200" s="178">
        <f t="shared" si="10"/>
        <v>1</v>
      </c>
      <c r="Q200" s="179" t="str" cm="1">
        <f t="array" aca="1" ref="Q200" ca="1">IF(ISNUMBER(P200),IF(P200=100%,"CUMPLIDA",IF(AND(ISNUMBER(L200),ISNUMBER(INDIRECT("FECHA_"&amp;$B200,1))), IF(L200&lt;=INDIRECT("FECHA_"&amp;$B200,1),"INCUMPLIDA","PROCESO"), "VERIFICAR FECHA")),"SIN VALOR AVANCE")</f>
        <v>CUMPLIDA</v>
      </c>
    </row>
    <row r="201" spans="1:17" ht="105.75">
      <c r="A201" s="192" t="s">
        <v>1518</v>
      </c>
      <c r="B201" s="173" t="s">
        <v>3295</v>
      </c>
      <c r="C201" s="485"/>
      <c r="D201" s="485"/>
      <c r="E201" s="486"/>
      <c r="F201" s="486"/>
      <c r="G201" s="174" t="s">
        <v>3774</v>
      </c>
      <c r="H201" s="382" t="s">
        <v>772</v>
      </c>
      <c r="I201" s="382" t="s">
        <v>773</v>
      </c>
      <c r="J201" s="175">
        <v>1</v>
      </c>
      <c r="K201" s="176">
        <v>45352</v>
      </c>
      <c r="L201" s="176">
        <v>45747</v>
      </c>
      <c r="M201" s="177">
        <f t="shared" si="9"/>
        <v>56.428571428571431</v>
      </c>
      <c r="N201" s="178">
        <v>1</v>
      </c>
      <c r="O201" s="382" t="s">
        <v>3749</v>
      </c>
      <c r="P201" s="178">
        <f t="shared" si="10"/>
        <v>1</v>
      </c>
      <c r="Q201" s="179" t="str" cm="1">
        <f t="array" aca="1" ref="Q201" ca="1">IF(ISNUMBER(P201),IF(P201=100%,"CUMPLIDA",IF(AND(ISNUMBER(L201),ISNUMBER(INDIRECT("FECHA_"&amp;$B201,1))), IF(L201&lt;=INDIRECT("FECHA_"&amp;$B201,1),"INCUMPLIDA","PROCESO"), "VERIFICAR FECHA")),"SIN VALOR AVANCE")</f>
        <v>CUMPLIDA</v>
      </c>
    </row>
    <row r="202" spans="1:17" ht="45.75">
      <c r="A202" s="192" t="s">
        <v>1518</v>
      </c>
      <c r="B202" s="173" t="s">
        <v>3295</v>
      </c>
      <c r="C202" s="485"/>
      <c r="D202" s="485"/>
      <c r="E202" s="486"/>
      <c r="F202" s="486"/>
      <c r="G202" s="174" t="s">
        <v>3751</v>
      </c>
      <c r="H202" s="382" t="s">
        <v>775</v>
      </c>
      <c r="I202" s="382" t="s">
        <v>776</v>
      </c>
      <c r="J202" s="175">
        <v>2</v>
      </c>
      <c r="K202" s="176">
        <v>45748</v>
      </c>
      <c r="L202" s="186">
        <v>46234</v>
      </c>
      <c r="M202" s="177">
        <f t="shared" si="9"/>
        <v>69.428571428571431</v>
      </c>
      <c r="N202" s="178">
        <v>0.69499999999999995</v>
      </c>
      <c r="O202" s="382" t="s">
        <v>3744</v>
      </c>
      <c r="P202" s="178">
        <f t="shared" si="10"/>
        <v>0.69499999999999995</v>
      </c>
      <c r="Q202" s="179" t="str" cm="1">
        <f t="array" aca="1" ref="Q202" ca="1">IF(ISNUMBER(P202),IF(P202=100%,"CUMPLIDA",IF(AND(ISNUMBER(L202),ISNUMBER(INDIRECT("FECHA_"&amp;$B202,1))), IF(L202&lt;=INDIRECT("FECHA_"&amp;$B202,1),"INCUMPLIDA","PROCESO"), "VERIFICAR FECHA")),"SIN VALOR AVANCE")</f>
        <v>PROCESO</v>
      </c>
    </row>
    <row r="203" spans="1:17" ht="45.75">
      <c r="A203" s="192" t="s">
        <v>1518</v>
      </c>
      <c r="B203" s="173" t="s">
        <v>3295</v>
      </c>
      <c r="C203" s="485"/>
      <c r="D203" s="485"/>
      <c r="E203" s="486"/>
      <c r="F203" s="486"/>
      <c r="G203" s="174" t="s">
        <v>3752</v>
      </c>
      <c r="H203" s="382" t="s">
        <v>779</v>
      </c>
      <c r="I203" s="382" t="s">
        <v>780</v>
      </c>
      <c r="J203" s="175">
        <v>1</v>
      </c>
      <c r="K203" s="176">
        <v>45748</v>
      </c>
      <c r="L203" s="186">
        <v>46234</v>
      </c>
      <c r="M203" s="177">
        <f t="shared" si="9"/>
        <v>69.428571428571431</v>
      </c>
      <c r="N203" s="178">
        <v>0</v>
      </c>
      <c r="O203" s="382" t="s">
        <v>3578</v>
      </c>
      <c r="P203" s="178">
        <f t="shared" si="10"/>
        <v>0</v>
      </c>
      <c r="Q203" s="179" t="str" cm="1">
        <f t="array" aca="1" ref="Q203" ca="1">IF(ISNUMBER(P203),IF(P203=100%,"CUMPLIDA",IF(AND(ISNUMBER(L203),ISNUMBER(INDIRECT("FECHA_"&amp;$B203,1))), IF(L203&lt;=INDIRECT("FECHA_"&amp;$B203,1),"INCUMPLIDA","PROCESO"), "VERIFICAR FECHA")),"SIN VALOR AVANCE")</f>
        <v>PROCESO</v>
      </c>
    </row>
    <row r="204" spans="1:17" ht="120">
      <c r="A204" s="192" t="s">
        <v>1518</v>
      </c>
      <c r="B204" s="173" t="s">
        <v>3295</v>
      </c>
      <c r="C204" s="485"/>
      <c r="D204" s="485"/>
      <c r="E204" s="486"/>
      <c r="F204" s="486"/>
      <c r="G204" s="174" t="s">
        <v>3753</v>
      </c>
      <c r="H204" s="382" t="s">
        <v>782</v>
      </c>
      <c r="I204" s="382" t="s">
        <v>813</v>
      </c>
      <c r="J204" s="175">
        <v>2</v>
      </c>
      <c r="K204" s="176">
        <v>45748</v>
      </c>
      <c r="L204" s="186">
        <v>46234</v>
      </c>
      <c r="M204" s="177">
        <f>(L204-K204)/7</f>
        <v>69.428571428571431</v>
      </c>
      <c r="N204" s="178">
        <v>0</v>
      </c>
      <c r="O204" s="382" t="s">
        <v>3749</v>
      </c>
      <c r="P204" s="178">
        <f t="shared" si="10"/>
        <v>0</v>
      </c>
      <c r="Q204" s="179" t="str" cm="1">
        <f t="array" aca="1" ref="Q204" ca="1">IF(ISNUMBER(P204),IF(P204=100%,"CUMPLIDA",IF(AND(ISNUMBER(L204),ISNUMBER(INDIRECT("FECHA_"&amp;$B204,1))), IF(L204&lt;=INDIRECT("FECHA_"&amp;$B204,1),"INCUMPLIDA","PROCESO"), "VERIFICAR FECHA")),"SIN VALOR AVANCE")</f>
        <v>PROCESO</v>
      </c>
    </row>
    <row r="205" spans="1:17" ht="409.5">
      <c r="A205" s="192" t="s">
        <v>1518</v>
      </c>
      <c r="B205" s="173" t="s">
        <v>3295</v>
      </c>
      <c r="C205" s="485" t="s">
        <v>3775</v>
      </c>
      <c r="D205" s="485" t="s">
        <v>3329</v>
      </c>
      <c r="E205" s="174" t="s">
        <v>3776</v>
      </c>
      <c r="F205" s="486" t="s">
        <v>3777</v>
      </c>
      <c r="G205" s="182" t="s">
        <v>3778</v>
      </c>
      <c r="H205" s="382" t="s">
        <v>3779</v>
      </c>
      <c r="I205" s="382" t="s">
        <v>3779</v>
      </c>
      <c r="J205" s="175">
        <v>0</v>
      </c>
      <c r="K205" s="176">
        <v>45748</v>
      </c>
      <c r="L205" s="176">
        <v>45748</v>
      </c>
      <c r="M205" s="177">
        <f t="shared" ref="M205:M228" si="11">(L205-K205)/7</f>
        <v>0</v>
      </c>
      <c r="N205" s="178">
        <v>1</v>
      </c>
      <c r="O205" s="382" t="s">
        <v>3780</v>
      </c>
      <c r="P205" s="178">
        <f t="shared" si="10"/>
        <v>1</v>
      </c>
      <c r="Q205" s="179" t="str" cm="1">
        <f t="array" aca="1" ref="Q205" ca="1">IF(ISNUMBER(P205),IF(P205=100%,"CUMPLIDA",IF(AND(ISNUMBER(L205),ISNUMBER(INDIRECT("FECHA_"&amp;$B205,1))), IF(L205&lt;=INDIRECT("FECHA_"&amp;$B205,1),"INCUMPLIDA","PROCESO"), "VERIFICAR FECHA")),"SIN VALOR AVANCE")</f>
        <v>CUMPLIDA</v>
      </c>
    </row>
    <row r="206" spans="1:17" ht="195">
      <c r="A206" s="192" t="s">
        <v>1518</v>
      </c>
      <c r="B206" s="173" t="s">
        <v>3295</v>
      </c>
      <c r="C206" s="485"/>
      <c r="D206" s="485"/>
      <c r="E206" s="174" t="s">
        <v>3781</v>
      </c>
      <c r="F206" s="486"/>
      <c r="G206" s="182" t="s">
        <v>3782</v>
      </c>
      <c r="H206" s="382" t="s">
        <v>3779</v>
      </c>
      <c r="I206" s="382" t="s">
        <v>3779</v>
      </c>
      <c r="J206" s="175">
        <v>0</v>
      </c>
      <c r="K206" s="176">
        <v>45748</v>
      </c>
      <c r="L206" s="176">
        <v>45748</v>
      </c>
      <c r="M206" s="177">
        <f t="shared" si="11"/>
        <v>0</v>
      </c>
      <c r="N206" s="178">
        <v>1</v>
      </c>
      <c r="O206" s="382" t="s">
        <v>3780</v>
      </c>
      <c r="P206" s="178">
        <f t="shared" si="10"/>
        <v>1</v>
      </c>
      <c r="Q206" s="179" t="str" cm="1">
        <f t="array" aca="1" ref="Q206" ca="1">IF(ISNUMBER(P206),IF(P206=100%,"CUMPLIDA",IF(AND(ISNUMBER(L206),ISNUMBER(INDIRECT("FECHA_"&amp;$B206,1))), IF(L206&lt;=INDIRECT("FECHA_"&amp;$B206,1),"INCUMPLIDA","PROCESO"), "VERIFICAR FECHA")),"SIN VALOR AVANCE")</f>
        <v>CUMPLIDA</v>
      </c>
    </row>
    <row r="207" spans="1:17" ht="257.25">
      <c r="A207" s="192" t="s">
        <v>1518</v>
      </c>
      <c r="B207" s="173" t="s">
        <v>3295</v>
      </c>
      <c r="C207" s="485"/>
      <c r="D207" s="485"/>
      <c r="E207" s="174" t="s">
        <v>3783</v>
      </c>
      <c r="F207" s="486"/>
      <c r="G207" s="182" t="s">
        <v>3784</v>
      </c>
      <c r="H207" s="382" t="s">
        <v>3779</v>
      </c>
      <c r="I207" s="382" t="s">
        <v>3779</v>
      </c>
      <c r="J207" s="175">
        <v>0</v>
      </c>
      <c r="K207" s="176">
        <v>45748</v>
      </c>
      <c r="L207" s="176">
        <v>45748</v>
      </c>
      <c r="M207" s="177">
        <f t="shared" si="11"/>
        <v>0</v>
      </c>
      <c r="N207" s="178">
        <v>1</v>
      </c>
      <c r="O207" s="382" t="s">
        <v>3780</v>
      </c>
      <c r="P207" s="178">
        <f t="shared" si="10"/>
        <v>1</v>
      </c>
      <c r="Q207" s="179" t="str" cm="1">
        <f t="array" aca="1" ref="Q207" ca="1">IF(ISNUMBER(P207),IF(P207=100%,"CUMPLIDA",IF(AND(ISNUMBER(L207),ISNUMBER(INDIRECT("FECHA_"&amp;$B207,1))), IF(L207&lt;=INDIRECT("FECHA_"&amp;$B207,1),"INCUMPLIDA","PROCESO"), "VERIFICAR FECHA")),"SIN VALOR AVANCE")</f>
        <v>CUMPLIDA</v>
      </c>
    </row>
    <row r="208" spans="1:17" ht="345">
      <c r="A208" s="192" t="s">
        <v>1518</v>
      </c>
      <c r="B208" s="173" t="s">
        <v>3295</v>
      </c>
      <c r="C208" s="485"/>
      <c r="D208" s="485"/>
      <c r="E208" s="174" t="s">
        <v>3785</v>
      </c>
      <c r="F208" s="486"/>
      <c r="G208" s="182" t="s">
        <v>3786</v>
      </c>
      <c r="H208" s="385" t="s">
        <v>3787</v>
      </c>
      <c r="I208" s="385" t="s">
        <v>3788</v>
      </c>
      <c r="J208" s="181">
        <v>1</v>
      </c>
      <c r="K208" s="176">
        <v>44825</v>
      </c>
      <c r="L208" s="176">
        <v>45107</v>
      </c>
      <c r="M208" s="177">
        <f t="shared" si="11"/>
        <v>40.285714285714285</v>
      </c>
      <c r="N208" s="178">
        <v>1</v>
      </c>
      <c r="O208" s="382" t="s">
        <v>3780</v>
      </c>
      <c r="P208" s="178">
        <f t="shared" si="10"/>
        <v>1</v>
      </c>
      <c r="Q208" s="179" t="str" cm="1">
        <f t="array" aca="1" ref="Q208" ca="1">IF(ISNUMBER(P208),IF(P208=100%,"CUMPLIDA",IF(AND(ISNUMBER(L208),ISNUMBER(INDIRECT("FECHA_"&amp;$B208,1))), IF(L208&lt;=INDIRECT("FECHA_"&amp;$B208,1),"INCUMPLIDA","PROCESO"), "VERIFICAR FECHA")),"SIN VALOR AVANCE")</f>
        <v>CUMPLIDA</v>
      </c>
    </row>
    <row r="209" spans="1:17" ht="285">
      <c r="A209" s="192" t="s">
        <v>1518</v>
      </c>
      <c r="B209" s="173" t="s">
        <v>3295</v>
      </c>
      <c r="C209" s="485"/>
      <c r="D209" s="485"/>
      <c r="E209" s="174" t="s">
        <v>3789</v>
      </c>
      <c r="F209" s="486"/>
      <c r="G209" s="182" t="s">
        <v>3790</v>
      </c>
      <c r="H209" s="385" t="s">
        <v>3787</v>
      </c>
      <c r="I209" s="385" t="s">
        <v>3788</v>
      </c>
      <c r="J209" s="181">
        <v>1</v>
      </c>
      <c r="K209" s="176">
        <v>44825</v>
      </c>
      <c r="L209" s="176">
        <v>45107</v>
      </c>
      <c r="M209" s="177">
        <f t="shared" si="11"/>
        <v>40.285714285714285</v>
      </c>
      <c r="N209" s="178">
        <v>1</v>
      </c>
      <c r="O209" s="382" t="s">
        <v>3780</v>
      </c>
      <c r="P209" s="178">
        <f t="shared" si="10"/>
        <v>1</v>
      </c>
      <c r="Q209" s="179" t="str" cm="1">
        <f t="array" aca="1" ref="Q209" ca="1">IF(ISNUMBER(P209),IF(P209=100%,"CUMPLIDA",IF(AND(ISNUMBER(L209),ISNUMBER(INDIRECT("FECHA_"&amp;$B209,1))), IF(L209&lt;=INDIRECT("FECHA_"&amp;$B209,1),"INCUMPLIDA","PROCESO"), "VERIFICAR FECHA")),"SIN VALOR AVANCE")</f>
        <v>CUMPLIDA</v>
      </c>
    </row>
    <row r="210" spans="1:17" ht="150" customHeight="1">
      <c r="A210" s="192" t="s">
        <v>1518</v>
      </c>
      <c r="B210" s="173" t="s">
        <v>3295</v>
      </c>
      <c r="C210" s="485" t="s">
        <v>3791</v>
      </c>
      <c r="D210" s="485" t="s">
        <v>3329</v>
      </c>
      <c r="E210" s="486" t="s">
        <v>3792</v>
      </c>
      <c r="F210" s="486" t="s">
        <v>3793</v>
      </c>
      <c r="G210" s="174" t="s">
        <v>3794</v>
      </c>
      <c r="H210" s="382" t="s">
        <v>3795</v>
      </c>
      <c r="I210" s="382" t="s">
        <v>3796</v>
      </c>
      <c r="J210" s="181">
        <v>2</v>
      </c>
      <c r="K210" s="176">
        <v>45047</v>
      </c>
      <c r="L210" s="176">
        <v>45322</v>
      </c>
      <c r="M210" s="177">
        <f t="shared" si="11"/>
        <v>39.285714285714285</v>
      </c>
      <c r="N210" s="178">
        <v>1</v>
      </c>
      <c r="O210" s="382" t="s">
        <v>3797</v>
      </c>
      <c r="P210" s="178">
        <f t="shared" si="10"/>
        <v>1</v>
      </c>
      <c r="Q210" s="179" t="str" cm="1">
        <f t="array" aca="1" ref="Q210" ca="1">IF(ISNUMBER(P210),IF(P210=100%,"CUMPLIDA",IF(AND(ISNUMBER(L210),ISNUMBER(INDIRECT("FECHA_"&amp;$B210,1))), IF(L210&lt;=INDIRECT("FECHA_"&amp;$B210,1),"INCUMPLIDA","PROCESO"), "VERIFICAR FECHA")),"SIN VALOR AVANCE")</f>
        <v>CUMPLIDA</v>
      </c>
    </row>
    <row r="211" spans="1:17" ht="270">
      <c r="A211" s="192" t="s">
        <v>1518</v>
      </c>
      <c r="B211" s="173" t="s">
        <v>3295</v>
      </c>
      <c r="C211" s="485"/>
      <c r="D211" s="485"/>
      <c r="E211" s="486"/>
      <c r="F211" s="486"/>
      <c r="G211" s="174" t="s">
        <v>3798</v>
      </c>
      <c r="H211" s="382" t="s">
        <v>3799</v>
      </c>
      <c r="I211" s="382" t="s">
        <v>3800</v>
      </c>
      <c r="J211" s="181">
        <v>4</v>
      </c>
      <c r="K211" s="176">
        <v>45047</v>
      </c>
      <c r="L211" s="176">
        <v>45322</v>
      </c>
      <c r="M211" s="177">
        <f t="shared" si="11"/>
        <v>39.285714285714285</v>
      </c>
      <c r="N211" s="178">
        <v>1</v>
      </c>
      <c r="O211" s="382" t="s">
        <v>3801</v>
      </c>
      <c r="P211" s="178">
        <f t="shared" si="10"/>
        <v>1</v>
      </c>
      <c r="Q211" s="179" t="str" cm="1">
        <f t="array" aca="1" ref="Q211" ca="1">IF(ISNUMBER(P211),IF(P211=100%,"CUMPLIDA",IF(AND(ISNUMBER(L211),ISNUMBER(INDIRECT("FECHA_"&amp;$B211,1))), IF(L211&lt;=INDIRECT("FECHA_"&amp;$B211,1),"INCUMPLIDA","PROCESO"), "VERIFICAR FECHA")),"SIN VALOR AVANCE")</f>
        <v>CUMPLIDA</v>
      </c>
    </row>
    <row r="212" spans="1:17" ht="150">
      <c r="A212" s="192" t="s">
        <v>1518</v>
      </c>
      <c r="B212" s="173" t="s">
        <v>3295</v>
      </c>
      <c r="C212" s="485"/>
      <c r="D212" s="485"/>
      <c r="E212" s="486"/>
      <c r="F212" s="486"/>
      <c r="G212" s="174" t="s">
        <v>3802</v>
      </c>
      <c r="H212" s="382" t="s">
        <v>3803</v>
      </c>
      <c r="I212" s="382" t="s">
        <v>3804</v>
      </c>
      <c r="J212" s="181">
        <v>1</v>
      </c>
      <c r="K212" s="176">
        <v>45169</v>
      </c>
      <c r="L212" s="176">
        <v>45291</v>
      </c>
      <c r="M212" s="177">
        <f t="shared" si="11"/>
        <v>17.428571428571427</v>
      </c>
      <c r="N212" s="178">
        <v>1</v>
      </c>
      <c r="O212" s="382" t="s">
        <v>3805</v>
      </c>
      <c r="P212" s="178">
        <f t="shared" si="10"/>
        <v>1</v>
      </c>
      <c r="Q212" s="179" t="str" cm="1">
        <f t="array" aca="1" ref="Q212" ca="1">IF(ISNUMBER(P212),IF(P212=100%,"CUMPLIDA",IF(AND(ISNUMBER(L212),ISNUMBER(INDIRECT("FECHA_"&amp;$B212,1))), IF(L212&lt;=INDIRECT("FECHA_"&amp;$B212,1),"INCUMPLIDA","PROCESO"), "VERIFICAR FECHA")),"SIN VALOR AVANCE")</f>
        <v>CUMPLIDA</v>
      </c>
    </row>
    <row r="213" spans="1:17" ht="150" customHeight="1">
      <c r="A213" s="192" t="s">
        <v>1518</v>
      </c>
      <c r="B213" s="173" t="s">
        <v>3295</v>
      </c>
      <c r="C213" s="485"/>
      <c r="D213" s="485"/>
      <c r="E213" s="486" t="s">
        <v>3806</v>
      </c>
      <c r="F213" s="486"/>
      <c r="G213" s="174" t="s">
        <v>3794</v>
      </c>
      <c r="H213" s="382" t="s">
        <v>3795</v>
      </c>
      <c r="I213" s="382" t="s">
        <v>3796</v>
      </c>
      <c r="J213" s="181">
        <v>2</v>
      </c>
      <c r="K213" s="176">
        <v>45047</v>
      </c>
      <c r="L213" s="176">
        <v>45322</v>
      </c>
      <c r="M213" s="177">
        <f t="shared" si="11"/>
        <v>39.285714285714285</v>
      </c>
      <c r="N213" s="178">
        <v>1</v>
      </c>
      <c r="O213" s="382" t="s">
        <v>3807</v>
      </c>
      <c r="P213" s="178">
        <f t="shared" si="10"/>
        <v>1</v>
      </c>
      <c r="Q213" s="179" t="str" cm="1">
        <f t="array" aca="1" ref="Q213" ca="1">IF(ISNUMBER(P213),IF(P213=100%,"CUMPLIDA",IF(AND(ISNUMBER(L213),ISNUMBER(INDIRECT("FECHA_"&amp;$B213,1))), IF(L213&lt;=INDIRECT("FECHA_"&amp;$B213,1),"INCUMPLIDA","PROCESO"), "VERIFICAR FECHA")),"SIN VALOR AVANCE")</f>
        <v>CUMPLIDA</v>
      </c>
    </row>
    <row r="214" spans="1:17" ht="270">
      <c r="A214" s="192" t="s">
        <v>1518</v>
      </c>
      <c r="B214" s="173" t="s">
        <v>3295</v>
      </c>
      <c r="C214" s="485"/>
      <c r="D214" s="485"/>
      <c r="E214" s="486"/>
      <c r="F214" s="486"/>
      <c r="G214" s="174" t="s">
        <v>3808</v>
      </c>
      <c r="H214" s="382" t="s">
        <v>3799</v>
      </c>
      <c r="I214" s="382" t="s">
        <v>3800</v>
      </c>
      <c r="J214" s="181">
        <v>4</v>
      </c>
      <c r="K214" s="176">
        <v>45047</v>
      </c>
      <c r="L214" s="176">
        <v>45322</v>
      </c>
      <c r="M214" s="177">
        <f t="shared" si="11"/>
        <v>39.285714285714285</v>
      </c>
      <c r="N214" s="178">
        <v>1</v>
      </c>
      <c r="O214" s="382" t="s">
        <v>3807</v>
      </c>
      <c r="P214" s="178">
        <f t="shared" si="10"/>
        <v>1</v>
      </c>
      <c r="Q214" s="179" t="str" cm="1">
        <f t="array" aca="1" ref="Q214" ca="1">IF(ISNUMBER(P214),IF(P214=100%,"CUMPLIDA",IF(AND(ISNUMBER(L214),ISNUMBER(INDIRECT("FECHA_"&amp;$B214,1))), IF(L214&lt;=INDIRECT("FECHA_"&amp;$B214,1),"INCUMPLIDA","PROCESO"), "VERIFICAR FECHA")),"SIN VALOR AVANCE")</f>
        <v>CUMPLIDA</v>
      </c>
    </row>
    <row r="215" spans="1:17" ht="150">
      <c r="A215" s="192" t="s">
        <v>1518</v>
      </c>
      <c r="B215" s="173" t="s">
        <v>3295</v>
      </c>
      <c r="C215" s="485"/>
      <c r="D215" s="485"/>
      <c r="E215" s="486"/>
      <c r="F215" s="486"/>
      <c r="G215" s="174" t="s">
        <v>3802</v>
      </c>
      <c r="H215" s="382" t="s">
        <v>3803</v>
      </c>
      <c r="I215" s="382" t="s">
        <v>3809</v>
      </c>
      <c r="J215" s="181">
        <v>1</v>
      </c>
      <c r="K215" s="176">
        <v>45169</v>
      </c>
      <c r="L215" s="176">
        <v>45322</v>
      </c>
      <c r="M215" s="177">
        <f t="shared" si="11"/>
        <v>21.857142857142858</v>
      </c>
      <c r="N215" s="178">
        <v>1</v>
      </c>
      <c r="O215" s="382" t="s">
        <v>3807</v>
      </c>
      <c r="P215" s="178">
        <f t="shared" si="10"/>
        <v>1</v>
      </c>
      <c r="Q215" s="179" t="str" cm="1">
        <f t="array" aca="1" ref="Q215" ca="1">IF(ISNUMBER(P215),IF(P215=100%,"CUMPLIDA",IF(AND(ISNUMBER(L215),ISNUMBER(INDIRECT("FECHA_"&amp;$B215,1))), IF(L215&lt;=INDIRECT("FECHA_"&amp;$B215,1),"INCUMPLIDA","PROCESO"), "VERIFICAR FECHA")),"SIN VALOR AVANCE")</f>
        <v>CUMPLIDA</v>
      </c>
    </row>
    <row r="216" spans="1:17" ht="345">
      <c r="A216" s="192" t="s">
        <v>1518</v>
      </c>
      <c r="B216" s="173" t="s">
        <v>3295</v>
      </c>
      <c r="C216" s="485"/>
      <c r="D216" s="485"/>
      <c r="E216" s="486" t="s">
        <v>3810</v>
      </c>
      <c r="F216" s="486"/>
      <c r="G216" s="174" t="s">
        <v>3794</v>
      </c>
      <c r="H216" s="382" t="s">
        <v>3811</v>
      </c>
      <c r="I216" s="382" t="s">
        <v>3796</v>
      </c>
      <c r="J216" s="181">
        <v>2</v>
      </c>
      <c r="K216" s="176">
        <v>45047</v>
      </c>
      <c r="L216" s="176">
        <v>45322</v>
      </c>
      <c r="M216" s="177">
        <f t="shared" si="11"/>
        <v>39.285714285714285</v>
      </c>
      <c r="N216" s="178">
        <v>1</v>
      </c>
      <c r="O216" s="382" t="s">
        <v>3807</v>
      </c>
      <c r="P216" s="178">
        <f t="shared" si="10"/>
        <v>1</v>
      </c>
      <c r="Q216" s="179" t="str" cm="1">
        <f t="array" aca="1" ref="Q216" ca="1">IF(ISNUMBER(P216),IF(P216=100%,"CUMPLIDA",IF(AND(ISNUMBER(L216),ISNUMBER(INDIRECT("FECHA_"&amp;$B216,1))), IF(L216&lt;=INDIRECT("FECHA_"&amp;$B216,1),"INCUMPLIDA","PROCESO"), "VERIFICAR FECHA")),"SIN VALOR AVANCE")</f>
        <v>CUMPLIDA</v>
      </c>
    </row>
    <row r="217" spans="1:17" ht="165">
      <c r="A217" s="192" t="s">
        <v>1518</v>
      </c>
      <c r="B217" s="173" t="s">
        <v>3295</v>
      </c>
      <c r="C217" s="485"/>
      <c r="D217" s="485"/>
      <c r="E217" s="486"/>
      <c r="F217" s="486"/>
      <c r="G217" s="174" t="s">
        <v>3812</v>
      </c>
      <c r="H217" s="382" t="s">
        <v>3803</v>
      </c>
      <c r="I217" s="382" t="s">
        <v>3813</v>
      </c>
      <c r="J217" s="181">
        <v>1</v>
      </c>
      <c r="K217" s="176">
        <v>45169</v>
      </c>
      <c r="L217" s="176">
        <v>45322</v>
      </c>
      <c r="M217" s="177">
        <f t="shared" si="11"/>
        <v>21.857142857142858</v>
      </c>
      <c r="N217" s="178">
        <v>1</v>
      </c>
      <c r="O217" s="382" t="s">
        <v>3807</v>
      </c>
      <c r="P217" s="178">
        <f t="shared" si="10"/>
        <v>1</v>
      </c>
      <c r="Q217" s="179" t="str" cm="1">
        <f t="array" aca="1" ref="Q217" ca="1">IF(ISNUMBER(P217),IF(P217=100%,"CUMPLIDA",IF(AND(ISNUMBER(L217),ISNUMBER(INDIRECT("FECHA_"&amp;$B217,1))), IF(L217&lt;=INDIRECT("FECHA_"&amp;$B217,1),"INCUMPLIDA","PROCESO"), "VERIFICAR FECHA")),"SIN VALOR AVANCE")</f>
        <v>CUMPLIDA</v>
      </c>
    </row>
    <row r="218" spans="1:17" ht="165">
      <c r="A218" s="192" t="s">
        <v>1518</v>
      </c>
      <c r="B218" s="173" t="s">
        <v>3295</v>
      </c>
      <c r="C218" s="485"/>
      <c r="D218" s="485"/>
      <c r="E218" s="174" t="s">
        <v>3814</v>
      </c>
      <c r="F218" s="486"/>
      <c r="G218" s="174" t="s">
        <v>3815</v>
      </c>
      <c r="H218" s="382" t="s">
        <v>3816</v>
      </c>
      <c r="I218" s="382" t="s">
        <v>3817</v>
      </c>
      <c r="J218" s="181">
        <v>1</v>
      </c>
      <c r="K218" s="176">
        <v>45169</v>
      </c>
      <c r="L218" s="176">
        <v>45322</v>
      </c>
      <c r="M218" s="177">
        <f t="shared" si="11"/>
        <v>21.857142857142858</v>
      </c>
      <c r="N218" s="178">
        <v>1</v>
      </c>
      <c r="O218" s="382" t="s">
        <v>3807</v>
      </c>
      <c r="P218" s="178">
        <f t="shared" si="10"/>
        <v>1</v>
      </c>
      <c r="Q218" s="179" t="str" cm="1">
        <f t="array" aca="1" ref="Q218" ca="1">IF(ISNUMBER(P218),IF(P218=100%,"CUMPLIDA",IF(AND(ISNUMBER(L218),ISNUMBER(INDIRECT("FECHA_"&amp;$B218,1))), IF(L218&lt;=INDIRECT("FECHA_"&amp;$B218,1),"INCUMPLIDA","PROCESO"), "VERIFICAR FECHA")),"SIN VALOR AVANCE")</f>
        <v>CUMPLIDA</v>
      </c>
    </row>
    <row r="219" spans="1:17" ht="150.75" customHeight="1">
      <c r="A219" s="192" t="s">
        <v>1518</v>
      </c>
      <c r="B219" s="173" t="s">
        <v>3295</v>
      </c>
      <c r="C219" s="485"/>
      <c r="D219" s="485"/>
      <c r="E219" s="486" t="s">
        <v>3818</v>
      </c>
      <c r="F219" s="486"/>
      <c r="G219" s="174" t="s">
        <v>3819</v>
      </c>
      <c r="H219" s="382" t="s">
        <v>3820</v>
      </c>
      <c r="I219" s="382" t="s">
        <v>3821</v>
      </c>
      <c r="J219" s="181">
        <v>1</v>
      </c>
      <c r="K219" s="176">
        <v>45047</v>
      </c>
      <c r="L219" s="176">
        <v>45169</v>
      </c>
      <c r="M219" s="177">
        <f t="shared" si="11"/>
        <v>17.428571428571427</v>
      </c>
      <c r="N219" s="178">
        <v>1</v>
      </c>
      <c r="O219" s="382" t="s">
        <v>3822</v>
      </c>
      <c r="P219" s="178">
        <f t="shared" si="10"/>
        <v>1</v>
      </c>
      <c r="Q219" s="179" t="str" cm="1">
        <f t="array" aca="1" ref="Q219" ca="1">IF(ISNUMBER(P219),IF(P219=100%,"CUMPLIDA",IF(AND(ISNUMBER(L219),ISNUMBER(INDIRECT("FECHA_"&amp;$B219,1))), IF(L219&lt;=INDIRECT("FECHA_"&amp;$B219,1),"INCUMPLIDA","PROCESO"), "VERIFICAR FECHA")),"SIN VALOR AVANCE")</f>
        <v>CUMPLIDA</v>
      </c>
    </row>
    <row r="220" spans="1:17" ht="165">
      <c r="A220" s="192" t="s">
        <v>1518</v>
      </c>
      <c r="B220" s="173" t="s">
        <v>3295</v>
      </c>
      <c r="C220" s="485"/>
      <c r="D220" s="485"/>
      <c r="E220" s="486"/>
      <c r="F220" s="486"/>
      <c r="G220" s="174" t="s">
        <v>3823</v>
      </c>
      <c r="H220" s="382" t="s">
        <v>3824</v>
      </c>
      <c r="I220" s="382" t="s">
        <v>3825</v>
      </c>
      <c r="J220" s="181">
        <v>1</v>
      </c>
      <c r="K220" s="176">
        <v>45169</v>
      </c>
      <c r="L220" s="176">
        <v>45565</v>
      </c>
      <c r="M220" s="177">
        <f t="shared" si="11"/>
        <v>56.571428571428569</v>
      </c>
      <c r="N220" s="178">
        <v>1</v>
      </c>
      <c r="O220" s="382" t="s">
        <v>3807</v>
      </c>
      <c r="P220" s="178">
        <f t="shared" si="10"/>
        <v>1</v>
      </c>
      <c r="Q220" s="179" t="str" cm="1">
        <f t="array" aca="1" ref="Q220" ca="1">IF(ISNUMBER(P220),IF(P220=100%,"CUMPLIDA",IF(AND(ISNUMBER(L220),ISNUMBER(INDIRECT("FECHA_"&amp;$B220,1))), IF(L220&lt;=INDIRECT("FECHA_"&amp;$B220,1),"INCUMPLIDA","PROCESO"), "VERIFICAR FECHA")),"SIN VALOR AVANCE")</f>
        <v>CUMPLIDA</v>
      </c>
    </row>
    <row r="221" spans="1:17" ht="150.75" customHeight="1">
      <c r="A221" s="192" t="s">
        <v>1518</v>
      </c>
      <c r="B221" s="173" t="s">
        <v>3295</v>
      </c>
      <c r="C221" s="485"/>
      <c r="D221" s="485"/>
      <c r="E221" s="486" t="s">
        <v>3826</v>
      </c>
      <c r="F221" s="486"/>
      <c r="G221" s="174" t="s">
        <v>3827</v>
      </c>
      <c r="H221" s="382" t="s">
        <v>3828</v>
      </c>
      <c r="I221" s="382" t="s">
        <v>3829</v>
      </c>
      <c r="J221" s="181">
        <v>1</v>
      </c>
      <c r="K221" s="176">
        <v>45047</v>
      </c>
      <c r="L221" s="176">
        <v>45107</v>
      </c>
      <c r="M221" s="177">
        <f t="shared" si="11"/>
        <v>8.5714285714285712</v>
      </c>
      <c r="N221" s="178">
        <v>1</v>
      </c>
      <c r="O221" s="382" t="s">
        <v>3822</v>
      </c>
      <c r="P221" s="178">
        <f t="shared" si="10"/>
        <v>1</v>
      </c>
      <c r="Q221" s="179" t="str" cm="1">
        <f t="array" aca="1" ref="Q221" ca="1">IF(ISNUMBER(P221),IF(P221=100%,"CUMPLIDA",IF(AND(ISNUMBER(L221),ISNUMBER(INDIRECT("FECHA_"&amp;$B221,1))), IF(L221&lt;=INDIRECT("FECHA_"&amp;$B221,1),"INCUMPLIDA","PROCESO"), "VERIFICAR FECHA")),"SIN VALOR AVANCE")</f>
        <v>CUMPLIDA</v>
      </c>
    </row>
    <row r="222" spans="1:17" ht="105">
      <c r="A222" s="192" t="s">
        <v>1518</v>
      </c>
      <c r="B222" s="173" t="s">
        <v>3295</v>
      </c>
      <c r="C222" s="485"/>
      <c r="D222" s="485"/>
      <c r="E222" s="486"/>
      <c r="F222" s="486"/>
      <c r="G222" s="174" t="s">
        <v>3830</v>
      </c>
      <c r="H222" s="382" t="s">
        <v>3831</v>
      </c>
      <c r="I222" s="382" t="s">
        <v>3832</v>
      </c>
      <c r="J222" s="181">
        <v>2</v>
      </c>
      <c r="K222" s="176">
        <v>45017</v>
      </c>
      <c r="L222" s="176">
        <v>45473</v>
      </c>
      <c r="M222" s="177">
        <f t="shared" si="11"/>
        <v>65.142857142857139</v>
      </c>
      <c r="N222" s="178">
        <v>1</v>
      </c>
      <c r="O222" s="382" t="s">
        <v>3578</v>
      </c>
      <c r="P222" s="178">
        <f t="shared" si="10"/>
        <v>1</v>
      </c>
      <c r="Q222" s="179" t="str" cm="1">
        <f t="array" aca="1" ref="Q222" ca="1">IF(ISNUMBER(P222),IF(P222=100%,"CUMPLIDA",IF(AND(ISNUMBER(L222),ISNUMBER(INDIRECT("FECHA_"&amp;$B222,1))), IF(L222&lt;=INDIRECT("FECHA_"&amp;$B222,1),"INCUMPLIDA","PROCESO"), "VERIFICAR FECHA")),"SIN VALOR AVANCE")</f>
        <v>CUMPLIDA</v>
      </c>
    </row>
    <row r="223" spans="1:17" ht="90.75">
      <c r="A223" s="192" t="s">
        <v>1518</v>
      </c>
      <c r="B223" s="173" t="s">
        <v>3295</v>
      </c>
      <c r="C223" s="485"/>
      <c r="D223" s="485"/>
      <c r="E223" s="486"/>
      <c r="F223" s="486"/>
      <c r="G223" s="174" t="s">
        <v>3833</v>
      </c>
      <c r="H223" s="382" t="s">
        <v>3834</v>
      </c>
      <c r="I223" s="382" t="s">
        <v>3835</v>
      </c>
      <c r="J223" s="181">
        <v>2</v>
      </c>
      <c r="K223" s="176">
        <v>45199</v>
      </c>
      <c r="L223" s="176">
        <v>45565</v>
      </c>
      <c r="M223" s="177">
        <f t="shared" si="11"/>
        <v>52.285714285714285</v>
      </c>
      <c r="N223" s="178">
        <v>1</v>
      </c>
      <c r="O223" s="382" t="s">
        <v>3807</v>
      </c>
      <c r="P223" s="178">
        <f t="shared" si="10"/>
        <v>1</v>
      </c>
      <c r="Q223" s="179" t="str" cm="1">
        <f t="array" aca="1" ref="Q223" ca="1">IF(ISNUMBER(P223),IF(P223=100%,"CUMPLIDA",IF(AND(ISNUMBER(L223),ISNUMBER(INDIRECT("FECHA_"&amp;$B223,1))), IF(L223&lt;=INDIRECT("FECHA_"&amp;$B223,1),"INCUMPLIDA","PROCESO"), "VERIFICAR FECHA")),"SIN VALOR AVANCE")</f>
        <v>CUMPLIDA</v>
      </c>
    </row>
    <row r="224" spans="1:17" ht="165.75">
      <c r="A224" s="192" t="s">
        <v>1518</v>
      </c>
      <c r="B224" s="173" t="s">
        <v>3295</v>
      </c>
      <c r="C224" s="485"/>
      <c r="D224" s="485"/>
      <c r="E224" s="486" t="s">
        <v>3836</v>
      </c>
      <c r="F224" s="486"/>
      <c r="G224" s="174" t="s">
        <v>3837</v>
      </c>
      <c r="H224" s="382" t="s">
        <v>3838</v>
      </c>
      <c r="I224" s="382" t="s">
        <v>3839</v>
      </c>
      <c r="J224" s="181">
        <v>1</v>
      </c>
      <c r="K224" s="176">
        <v>45047</v>
      </c>
      <c r="L224" s="176">
        <v>45169</v>
      </c>
      <c r="M224" s="177">
        <f t="shared" si="11"/>
        <v>17.428571428571427</v>
      </c>
      <c r="N224" s="178">
        <v>1</v>
      </c>
      <c r="O224" s="382" t="s">
        <v>3822</v>
      </c>
      <c r="P224" s="178">
        <f t="shared" si="10"/>
        <v>1</v>
      </c>
      <c r="Q224" s="179" t="str" cm="1">
        <f t="array" aca="1" ref="Q224" ca="1">IF(ISNUMBER(P224),IF(P224=100%,"CUMPLIDA",IF(AND(ISNUMBER(L224),ISNUMBER(INDIRECT("FECHA_"&amp;$B224,1))), IF(L224&lt;=INDIRECT("FECHA_"&amp;$B224,1),"INCUMPLIDA","PROCESO"), "VERIFICAR FECHA")),"SIN VALOR AVANCE")</f>
        <v>CUMPLIDA</v>
      </c>
    </row>
    <row r="225" spans="1:17" ht="90.75">
      <c r="A225" s="192" t="s">
        <v>1518</v>
      </c>
      <c r="B225" s="173" t="s">
        <v>3295</v>
      </c>
      <c r="C225" s="485"/>
      <c r="D225" s="485"/>
      <c r="E225" s="486"/>
      <c r="F225" s="486"/>
      <c r="G225" s="174" t="s">
        <v>3833</v>
      </c>
      <c r="H225" s="382" t="s">
        <v>3834</v>
      </c>
      <c r="I225" s="382" t="s">
        <v>3835</v>
      </c>
      <c r="J225" s="181">
        <v>2</v>
      </c>
      <c r="K225" s="176">
        <v>45199</v>
      </c>
      <c r="L225" s="176">
        <v>45565</v>
      </c>
      <c r="M225" s="177">
        <f t="shared" si="11"/>
        <v>52.285714285714285</v>
      </c>
      <c r="N225" s="178">
        <v>1</v>
      </c>
      <c r="O225" s="382" t="s">
        <v>3807</v>
      </c>
      <c r="P225" s="178">
        <f t="shared" si="10"/>
        <v>1</v>
      </c>
      <c r="Q225" s="179" t="str" cm="1">
        <f t="array" aca="1" ref="Q225" ca="1">IF(ISNUMBER(P225),IF(P225=100%,"CUMPLIDA",IF(AND(ISNUMBER(L225),ISNUMBER(INDIRECT("FECHA_"&amp;$B225,1))), IF(L225&lt;=INDIRECT("FECHA_"&amp;$B225,1),"INCUMPLIDA","PROCESO"), "VERIFICAR FECHA")),"SIN VALOR AVANCE")</f>
        <v>CUMPLIDA</v>
      </c>
    </row>
    <row r="226" spans="1:17" ht="165">
      <c r="A226" s="192" t="s">
        <v>1518</v>
      </c>
      <c r="B226" s="173" t="s">
        <v>3295</v>
      </c>
      <c r="C226" s="485"/>
      <c r="D226" s="485"/>
      <c r="E226" s="486"/>
      <c r="F226" s="486"/>
      <c r="G226" s="174" t="s">
        <v>3840</v>
      </c>
      <c r="H226" s="382" t="s">
        <v>3841</v>
      </c>
      <c r="I226" s="382" t="s">
        <v>3842</v>
      </c>
      <c r="J226" s="181">
        <v>1</v>
      </c>
      <c r="K226" s="176">
        <v>45199</v>
      </c>
      <c r="L226" s="176">
        <v>45351</v>
      </c>
      <c r="M226" s="177">
        <f t="shared" si="11"/>
        <v>21.714285714285715</v>
      </c>
      <c r="N226" s="178">
        <v>1</v>
      </c>
      <c r="O226" s="382" t="s">
        <v>3807</v>
      </c>
      <c r="P226" s="178">
        <f t="shared" si="10"/>
        <v>1</v>
      </c>
      <c r="Q226" s="179" t="str" cm="1">
        <f t="array" aca="1" ref="Q226" ca="1">IF(ISNUMBER(P226),IF(P226=100%,"CUMPLIDA",IF(AND(ISNUMBER(L226),ISNUMBER(INDIRECT("FECHA_"&amp;$B226,1))), IF(L226&lt;=INDIRECT("FECHA_"&amp;$B226,1),"INCUMPLIDA","PROCESO"), "VERIFICAR FECHA")),"SIN VALOR AVANCE")</f>
        <v>CUMPLIDA</v>
      </c>
    </row>
    <row r="227" spans="1:17" ht="165">
      <c r="A227" s="192" t="s">
        <v>1518</v>
      </c>
      <c r="B227" s="173" t="s">
        <v>3295</v>
      </c>
      <c r="C227" s="485"/>
      <c r="D227" s="485"/>
      <c r="E227" s="486" t="s">
        <v>3843</v>
      </c>
      <c r="F227" s="486"/>
      <c r="G227" s="174" t="s">
        <v>3844</v>
      </c>
      <c r="H227" s="382" t="s">
        <v>3845</v>
      </c>
      <c r="I227" s="382" t="s">
        <v>3846</v>
      </c>
      <c r="J227" s="181">
        <v>1</v>
      </c>
      <c r="K227" s="176">
        <v>45047</v>
      </c>
      <c r="L227" s="176">
        <v>45199</v>
      </c>
      <c r="M227" s="177">
        <f t="shared" si="11"/>
        <v>21.714285714285715</v>
      </c>
      <c r="N227" s="178">
        <v>1</v>
      </c>
      <c r="O227" s="382" t="s">
        <v>3807</v>
      </c>
      <c r="P227" s="178">
        <f t="shared" si="10"/>
        <v>1</v>
      </c>
      <c r="Q227" s="179" t="str" cm="1">
        <f t="array" aca="1" ref="Q227" ca="1">IF(ISNUMBER(P227),IF(P227=100%,"CUMPLIDA",IF(AND(ISNUMBER(L227),ISNUMBER(INDIRECT("FECHA_"&amp;$B227,1))), IF(L227&lt;=INDIRECT("FECHA_"&amp;$B227,1),"INCUMPLIDA","PROCESO"), "VERIFICAR FECHA")),"SIN VALOR AVANCE")</f>
        <v>CUMPLIDA</v>
      </c>
    </row>
    <row r="228" spans="1:17" ht="75">
      <c r="A228" s="192" t="s">
        <v>1518</v>
      </c>
      <c r="B228" s="173" t="s">
        <v>3295</v>
      </c>
      <c r="C228" s="485"/>
      <c r="D228" s="485"/>
      <c r="E228" s="486"/>
      <c r="F228" s="486"/>
      <c r="G228" s="174" t="s">
        <v>3847</v>
      </c>
      <c r="H228" s="382" t="s">
        <v>3848</v>
      </c>
      <c r="I228" s="382" t="s">
        <v>3849</v>
      </c>
      <c r="J228" s="181">
        <v>1</v>
      </c>
      <c r="K228" s="176">
        <v>45200</v>
      </c>
      <c r="L228" s="176">
        <v>45808</v>
      </c>
      <c r="M228" s="177">
        <f t="shared" si="11"/>
        <v>86.857142857142861</v>
      </c>
      <c r="N228" s="178">
        <v>1</v>
      </c>
      <c r="O228" s="382" t="s">
        <v>3578</v>
      </c>
      <c r="P228" s="178">
        <f t="shared" si="10"/>
        <v>1</v>
      </c>
      <c r="Q228" s="179" t="str" cm="1">
        <f t="array" aca="1" ref="Q228" ca="1">IF(ISNUMBER(P228),IF(P228=100%,"CUMPLIDA",IF(AND(ISNUMBER(L228),ISNUMBER(INDIRECT("FECHA_"&amp;$B228,1))), IF(L228&lt;=INDIRECT("FECHA_"&amp;$B228,1),"INCUMPLIDA","PROCESO"), "VERIFICAR FECHA")),"SIN VALOR AVANCE")</f>
        <v>CUMPLIDA</v>
      </c>
    </row>
    <row r="229" spans="1:17" ht="105">
      <c r="A229" s="192" t="s">
        <v>1518</v>
      </c>
      <c r="B229" s="173" t="s">
        <v>3295</v>
      </c>
      <c r="C229" s="485"/>
      <c r="D229" s="485"/>
      <c r="E229" s="486"/>
      <c r="F229" s="486"/>
      <c r="G229" s="174" t="s">
        <v>3850</v>
      </c>
      <c r="H229" s="382" t="s">
        <v>3851</v>
      </c>
      <c r="I229" s="382" t="s">
        <v>3852</v>
      </c>
      <c r="J229" s="181">
        <v>1</v>
      </c>
      <c r="K229" s="176">
        <v>45295</v>
      </c>
      <c r="L229" s="176">
        <v>45991</v>
      </c>
      <c r="M229" s="177">
        <f>(L229-K229)/7</f>
        <v>99.428571428571431</v>
      </c>
      <c r="N229" s="178">
        <v>1</v>
      </c>
      <c r="O229" s="382" t="s">
        <v>3853</v>
      </c>
      <c r="P229" s="178">
        <f t="shared" si="10"/>
        <v>1</v>
      </c>
      <c r="Q229" s="179" t="str" cm="1">
        <f t="array" aca="1" ref="Q229" ca="1">IF(ISNUMBER(P229),IF(P229=100%,"CUMPLIDA",IF(AND(ISNUMBER(L229),ISNUMBER(INDIRECT("FECHA_"&amp;$B229,1))), IF(L229&lt;=INDIRECT("FECHA_"&amp;$B229,1),"INCUMPLIDA","PROCESO"), "VERIFICAR FECHA")),"SIN VALOR AVANCE")</f>
        <v>CUMPLIDA</v>
      </c>
    </row>
    <row r="230" spans="1:17" ht="75" customHeight="1">
      <c r="A230" s="192" t="s">
        <v>1518</v>
      </c>
      <c r="B230" s="173" t="s">
        <v>3295</v>
      </c>
      <c r="C230" s="485" t="s">
        <v>3854</v>
      </c>
      <c r="D230" s="485" t="s">
        <v>3329</v>
      </c>
      <c r="E230" s="486" t="s">
        <v>3855</v>
      </c>
      <c r="F230" s="486" t="s">
        <v>3856</v>
      </c>
      <c r="G230" s="174" t="s">
        <v>3857</v>
      </c>
      <c r="H230" s="382" t="s">
        <v>3858</v>
      </c>
      <c r="I230" s="382" t="s">
        <v>3859</v>
      </c>
      <c r="J230" s="181">
        <v>1</v>
      </c>
      <c r="K230" s="176">
        <v>45108</v>
      </c>
      <c r="L230" s="176">
        <v>45199</v>
      </c>
      <c r="M230" s="177">
        <f t="shared" ref="M230:M293" si="12">(L230-K230)/7</f>
        <v>13</v>
      </c>
      <c r="N230" s="178">
        <v>1</v>
      </c>
      <c r="O230" s="382" t="s">
        <v>3860</v>
      </c>
      <c r="P230" s="178">
        <f t="shared" si="10"/>
        <v>1</v>
      </c>
      <c r="Q230" s="179" t="str" cm="1">
        <f t="array" aca="1" ref="Q230" ca="1">IF(ISNUMBER(P230),IF(P230=100%,"CUMPLIDA",IF(AND(ISNUMBER(L230),ISNUMBER(INDIRECT("FECHA_"&amp;$B230,1))), IF(L230&lt;=INDIRECT("FECHA_"&amp;$B230,1),"INCUMPLIDA","PROCESO"), "VERIFICAR FECHA")),"SIN VALOR AVANCE")</f>
        <v>CUMPLIDA</v>
      </c>
    </row>
    <row r="231" spans="1:17" ht="90">
      <c r="A231" s="192" t="s">
        <v>1518</v>
      </c>
      <c r="B231" s="173" t="s">
        <v>3295</v>
      </c>
      <c r="C231" s="485"/>
      <c r="D231" s="485"/>
      <c r="E231" s="486"/>
      <c r="F231" s="486"/>
      <c r="G231" s="174" t="s">
        <v>3861</v>
      </c>
      <c r="H231" s="382" t="s">
        <v>3862</v>
      </c>
      <c r="I231" s="382" t="s">
        <v>3863</v>
      </c>
      <c r="J231" s="181">
        <v>2</v>
      </c>
      <c r="K231" s="176">
        <v>45200</v>
      </c>
      <c r="L231" s="176">
        <v>45473</v>
      </c>
      <c r="M231" s="177">
        <f t="shared" si="12"/>
        <v>39</v>
      </c>
      <c r="N231" s="178">
        <v>1</v>
      </c>
      <c r="O231" s="382" t="s">
        <v>3278</v>
      </c>
      <c r="P231" s="178">
        <f t="shared" si="10"/>
        <v>1</v>
      </c>
      <c r="Q231" s="179" t="str" cm="1">
        <f t="array" aca="1" ref="Q231" ca="1">IF(ISNUMBER(P231),IF(P231=100%,"CUMPLIDA",IF(AND(ISNUMBER(L231),ISNUMBER(INDIRECT("FECHA_"&amp;$B231,1))), IF(L231&lt;=INDIRECT("FECHA_"&amp;$B231,1),"INCUMPLIDA","PROCESO"), "VERIFICAR FECHA")),"SIN VALOR AVANCE")</f>
        <v>CUMPLIDA</v>
      </c>
    </row>
    <row r="232" spans="1:17" ht="60">
      <c r="A232" s="192" t="s">
        <v>1518</v>
      </c>
      <c r="B232" s="173" t="s">
        <v>3295</v>
      </c>
      <c r="C232" s="485"/>
      <c r="D232" s="485"/>
      <c r="E232" s="486"/>
      <c r="F232" s="486"/>
      <c r="G232" s="174" t="s">
        <v>3864</v>
      </c>
      <c r="H232" s="382" t="s">
        <v>3865</v>
      </c>
      <c r="I232" s="382" t="s">
        <v>3866</v>
      </c>
      <c r="J232" s="185">
        <v>1</v>
      </c>
      <c r="K232" s="176">
        <v>45292</v>
      </c>
      <c r="L232" s="176">
        <v>45657</v>
      </c>
      <c r="M232" s="177">
        <f t="shared" si="12"/>
        <v>52.142857142857146</v>
      </c>
      <c r="N232" s="178">
        <v>1</v>
      </c>
      <c r="O232" s="382" t="s">
        <v>3867</v>
      </c>
      <c r="P232" s="178">
        <f t="shared" si="10"/>
        <v>1</v>
      </c>
      <c r="Q232" s="179" t="str" cm="1">
        <f t="array" aca="1" ref="Q232" ca="1">IF(ISNUMBER(P232),IF(P232=100%,"CUMPLIDA",IF(AND(ISNUMBER(L232),ISNUMBER(INDIRECT("FECHA_"&amp;$B232,1))), IF(L232&lt;=INDIRECT("FECHA_"&amp;$B232,1),"INCUMPLIDA","PROCESO"), "VERIFICAR FECHA")),"SIN VALOR AVANCE")</f>
        <v>CUMPLIDA</v>
      </c>
    </row>
    <row r="233" spans="1:17" ht="255">
      <c r="A233" s="192" t="s">
        <v>1518</v>
      </c>
      <c r="B233" s="173" t="s">
        <v>3295</v>
      </c>
      <c r="C233" s="485"/>
      <c r="D233" s="485"/>
      <c r="E233" s="486" t="s">
        <v>3868</v>
      </c>
      <c r="F233" s="486"/>
      <c r="G233" s="174" t="s">
        <v>3869</v>
      </c>
      <c r="H233" s="382" t="s">
        <v>3870</v>
      </c>
      <c r="I233" s="382" t="s">
        <v>3871</v>
      </c>
      <c r="J233" s="181">
        <v>3</v>
      </c>
      <c r="K233" s="176">
        <v>45078</v>
      </c>
      <c r="L233" s="176">
        <v>45627</v>
      </c>
      <c r="M233" s="177">
        <f t="shared" si="12"/>
        <v>78.428571428571431</v>
      </c>
      <c r="N233" s="178">
        <v>1</v>
      </c>
      <c r="O233" s="382" t="s">
        <v>3872</v>
      </c>
      <c r="P233" s="178">
        <f t="shared" si="10"/>
        <v>1</v>
      </c>
      <c r="Q233" s="179" t="str" cm="1">
        <f t="array" aca="1" ref="Q233" ca="1">IF(ISNUMBER(P233),IF(P233=100%,"CUMPLIDA",IF(AND(ISNUMBER(L233),ISNUMBER(INDIRECT("FECHA_"&amp;$B233,1))), IF(L233&lt;=INDIRECT("FECHA_"&amp;$B233,1),"INCUMPLIDA","PROCESO"), "VERIFICAR FECHA")),"SIN VALOR AVANCE")</f>
        <v>CUMPLIDA</v>
      </c>
    </row>
    <row r="234" spans="1:17" ht="180">
      <c r="A234" s="192" t="s">
        <v>1518</v>
      </c>
      <c r="B234" s="173" t="s">
        <v>3295</v>
      </c>
      <c r="C234" s="485"/>
      <c r="D234" s="485"/>
      <c r="E234" s="486"/>
      <c r="F234" s="486"/>
      <c r="G234" s="174" t="s">
        <v>3873</v>
      </c>
      <c r="H234" s="382" t="s">
        <v>3870</v>
      </c>
      <c r="I234" s="382" t="s">
        <v>3874</v>
      </c>
      <c r="J234" s="181">
        <v>3</v>
      </c>
      <c r="K234" s="176">
        <v>45597</v>
      </c>
      <c r="L234" s="176">
        <v>46112</v>
      </c>
      <c r="M234" s="177">
        <f t="shared" si="12"/>
        <v>73.571428571428569</v>
      </c>
      <c r="N234" s="178">
        <v>0.75</v>
      </c>
      <c r="O234" s="382" t="s">
        <v>3875</v>
      </c>
      <c r="P234" s="178">
        <v>0.1</v>
      </c>
      <c r="Q234" s="179" t="str" cm="1">
        <f t="array" aca="1" ref="Q234" ca="1">IF(ISNUMBER(P234),IF(P234=100%,"CUMPLIDA",IF(AND(ISNUMBER(L234),ISNUMBER(INDIRECT("FECHA_"&amp;$B234,1))), IF(L234&lt;=INDIRECT("FECHA_"&amp;$B234,1),"INCUMPLIDA","PROCESO"), "VERIFICAR FECHA")),"SIN VALOR AVANCE")</f>
        <v>PROCESO</v>
      </c>
    </row>
    <row r="235" spans="1:17" ht="150">
      <c r="A235" s="192" t="s">
        <v>1518</v>
      </c>
      <c r="B235" s="173" t="s">
        <v>3295</v>
      </c>
      <c r="C235" s="485"/>
      <c r="D235" s="485"/>
      <c r="E235" s="486"/>
      <c r="F235" s="486"/>
      <c r="G235" s="174" t="s">
        <v>3876</v>
      </c>
      <c r="H235" s="382" t="s">
        <v>3877</v>
      </c>
      <c r="I235" s="382" t="s">
        <v>3878</v>
      </c>
      <c r="J235" s="181">
        <v>1</v>
      </c>
      <c r="K235" s="176">
        <v>45078</v>
      </c>
      <c r="L235" s="176">
        <v>45199</v>
      </c>
      <c r="M235" s="177">
        <f t="shared" si="12"/>
        <v>17.285714285714285</v>
      </c>
      <c r="N235" s="178">
        <v>1</v>
      </c>
      <c r="O235" s="382" t="s">
        <v>3860</v>
      </c>
      <c r="P235" s="178">
        <f t="shared" ref="P235:P252" si="13">IF(B235="ITRC",N235,N235/J235)</f>
        <v>1</v>
      </c>
      <c r="Q235" s="179" t="str" cm="1">
        <f t="array" aca="1" ref="Q235" ca="1">IF(ISNUMBER(P235),IF(P235=100%,"CUMPLIDA",IF(AND(ISNUMBER(L235),ISNUMBER(INDIRECT("FECHA_"&amp;$B235,1))), IF(L235&lt;=INDIRECT("FECHA_"&amp;$B235,1),"INCUMPLIDA","PROCESO"), "VERIFICAR FECHA")),"SIN VALOR AVANCE")</f>
        <v>CUMPLIDA</v>
      </c>
    </row>
    <row r="236" spans="1:17" ht="150">
      <c r="A236" s="192" t="s">
        <v>1518</v>
      </c>
      <c r="B236" s="173" t="s">
        <v>3295</v>
      </c>
      <c r="C236" s="485"/>
      <c r="D236" s="485"/>
      <c r="E236" s="486"/>
      <c r="F236" s="486"/>
      <c r="G236" s="174" t="s">
        <v>3879</v>
      </c>
      <c r="H236" s="382" t="s">
        <v>3880</v>
      </c>
      <c r="I236" s="382" t="s">
        <v>3881</v>
      </c>
      <c r="J236" s="181">
        <v>1</v>
      </c>
      <c r="K236" s="176">
        <v>45170</v>
      </c>
      <c r="L236" s="176">
        <v>45473</v>
      </c>
      <c r="M236" s="177">
        <f t="shared" si="12"/>
        <v>43.285714285714285</v>
      </c>
      <c r="N236" s="178">
        <v>1</v>
      </c>
      <c r="O236" s="382" t="s">
        <v>3882</v>
      </c>
      <c r="P236" s="178">
        <f t="shared" si="13"/>
        <v>1</v>
      </c>
      <c r="Q236" s="179" t="str" cm="1">
        <f t="array" aca="1" ref="Q236" ca="1">IF(ISNUMBER(P236),IF(P236=100%,"CUMPLIDA",IF(AND(ISNUMBER(L236),ISNUMBER(INDIRECT("FECHA_"&amp;$B236,1))), IF(L236&lt;=INDIRECT("FECHA_"&amp;$B236,1),"INCUMPLIDA","PROCESO"), "VERIFICAR FECHA")),"SIN VALOR AVANCE")</f>
        <v>CUMPLIDA</v>
      </c>
    </row>
    <row r="237" spans="1:17" ht="150">
      <c r="A237" s="192" t="s">
        <v>1518</v>
      </c>
      <c r="B237" s="173" t="s">
        <v>3295</v>
      </c>
      <c r="C237" s="485"/>
      <c r="D237" s="485"/>
      <c r="E237" s="486"/>
      <c r="F237" s="486"/>
      <c r="G237" s="174" t="s">
        <v>3883</v>
      </c>
      <c r="H237" s="382" t="s">
        <v>3884</v>
      </c>
      <c r="I237" s="382" t="s">
        <v>3885</v>
      </c>
      <c r="J237" s="181">
        <v>5</v>
      </c>
      <c r="K237" s="176">
        <v>45231</v>
      </c>
      <c r="L237" s="176">
        <v>45626</v>
      </c>
      <c r="M237" s="177">
        <f t="shared" si="12"/>
        <v>56.428571428571431</v>
      </c>
      <c r="N237" s="178">
        <v>1</v>
      </c>
      <c r="O237" s="382" t="s">
        <v>3860</v>
      </c>
      <c r="P237" s="178">
        <f t="shared" si="13"/>
        <v>1</v>
      </c>
      <c r="Q237" s="179" t="str" cm="1">
        <f t="array" aca="1" ref="Q237" ca="1">IF(ISNUMBER(P237),IF(P237=100%,"CUMPLIDA",IF(AND(ISNUMBER(L237),ISNUMBER(INDIRECT("FECHA_"&amp;$B237,1))), IF(L237&lt;=INDIRECT("FECHA_"&amp;$B237,1),"INCUMPLIDA","PROCESO"), "VERIFICAR FECHA")),"SIN VALOR AVANCE")</f>
        <v>CUMPLIDA</v>
      </c>
    </row>
    <row r="238" spans="1:17" ht="120" customHeight="1">
      <c r="A238" s="192" t="s">
        <v>1518</v>
      </c>
      <c r="B238" s="173" t="s">
        <v>3295</v>
      </c>
      <c r="C238" s="485"/>
      <c r="D238" s="485"/>
      <c r="E238" s="486" t="s">
        <v>3886</v>
      </c>
      <c r="F238" s="486"/>
      <c r="G238" s="174" t="s">
        <v>3887</v>
      </c>
      <c r="H238" s="382" t="s">
        <v>3888</v>
      </c>
      <c r="I238" s="382" t="s">
        <v>3889</v>
      </c>
      <c r="J238" s="181">
        <v>4</v>
      </c>
      <c r="K238" s="176">
        <v>45474</v>
      </c>
      <c r="L238" s="176">
        <v>45473</v>
      </c>
      <c r="M238" s="177">
        <f t="shared" si="12"/>
        <v>-0.14285714285714285</v>
      </c>
      <c r="N238" s="178">
        <v>1</v>
      </c>
      <c r="O238" s="382" t="s">
        <v>3890</v>
      </c>
      <c r="P238" s="178">
        <f t="shared" si="13"/>
        <v>1</v>
      </c>
      <c r="Q238" s="179" t="str" cm="1">
        <f t="array" aca="1" ref="Q238" ca="1">IF(ISNUMBER(P238),IF(P238=100%,"CUMPLIDA",IF(AND(ISNUMBER(L238),ISNUMBER(INDIRECT("FECHA_"&amp;$B238,1))), IF(L238&lt;=INDIRECT("FECHA_"&amp;$B238,1),"INCUMPLIDA","PROCESO"), "VERIFICAR FECHA")),"SIN VALOR AVANCE")</f>
        <v>CUMPLIDA</v>
      </c>
    </row>
    <row r="239" spans="1:17" ht="75.75">
      <c r="A239" s="192" t="s">
        <v>1518</v>
      </c>
      <c r="B239" s="173" t="s">
        <v>3295</v>
      </c>
      <c r="C239" s="485"/>
      <c r="D239" s="485"/>
      <c r="E239" s="486"/>
      <c r="F239" s="486"/>
      <c r="G239" s="174" t="s">
        <v>3891</v>
      </c>
      <c r="H239" s="382" t="s">
        <v>3645</v>
      </c>
      <c r="I239" s="382" t="s">
        <v>753</v>
      </c>
      <c r="J239" s="181">
        <v>1</v>
      </c>
      <c r="K239" s="176">
        <v>45231</v>
      </c>
      <c r="L239" s="176">
        <v>45504</v>
      </c>
      <c r="M239" s="177">
        <f t="shared" si="12"/>
        <v>39</v>
      </c>
      <c r="N239" s="178">
        <v>1</v>
      </c>
      <c r="O239" s="382" t="s">
        <v>3892</v>
      </c>
      <c r="P239" s="178">
        <f t="shared" si="13"/>
        <v>1</v>
      </c>
      <c r="Q239" s="179" t="str" cm="1">
        <f t="array" aca="1" ref="Q239" ca="1">IF(ISNUMBER(P239),IF(P239=100%,"CUMPLIDA",IF(AND(ISNUMBER(L239),ISNUMBER(INDIRECT("FECHA_"&amp;$B239,1))), IF(L239&lt;=INDIRECT("FECHA_"&amp;$B239,1),"INCUMPLIDA","PROCESO"), "VERIFICAR FECHA")),"SIN VALOR AVANCE")</f>
        <v>CUMPLIDA</v>
      </c>
    </row>
    <row r="240" spans="1:17" ht="45">
      <c r="A240" s="192" t="s">
        <v>1518</v>
      </c>
      <c r="B240" s="173" t="s">
        <v>3295</v>
      </c>
      <c r="C240" s="485"/>
      <c r="D240" s="485"/>
      <c r="E240" s="486"/>
      <c r="F240" s="486"/>
      <c r="G240" s="174" t="s">
        <v>3893</v>
      </c>
      <c r="H240" s="382" t="s">
        <v>801</v>
      </c>
      <c r="I240" s="382" t="s">
        <v>761</v>
      </c>
      <c r="J240" s="181">
        <v>1</v>
      </c>
      <c r="K240" s="176">
        <v>45323</v>
      </c>
      <c r="L240" s="186">
        <v>45747</v>
      </c>
      <c r="M240" s="177">
        <f t="shared" si="12"/>
        <v>60.571428571428569</v>
      </c>
      <c r="N240" s="178">
        <v>1</v>
      </c>
      <c r="O240" s="382" t="s">
        <v>3894</v>
      </c>
      <c r="P240" s="178">
        <f t="shared" si="13"/>
        <v>1</v>
      </c>
      <c r="Q240" s="179" t="str" cm="1">
        <f t="array" aca="1" ref="Q240" ca="1">IF(ISNUMBER(P240),IF(P240=100%,"CUMPLIDA",IF(AND(ISNUMBER(L240),ISNUMBER(INDIRECT("FECHA_"&amp;$B240,1))), IF(L240&lt;=INDIRECT("FECHA_"&amp;$B240,1),"INCUMPLIDA","PROCESO"), "VERIFICAR FECHA")),"SIN VALOR AVANCE")</f>
        <v>CUMPLIDA</v>
      </c>
    </row>
    <row r="241" spans="1:17" ht="30.75">
      <c r="A241" s="192" t="s">
        <v>1518</v>
      </c>
      <c r="B241" s="173" t="s">
        <v>3295</v>
      </c>
      <c r="C241" s="485"/>
      <c r="D241" s="485"/>
      <c r="E241" s="486"/>
      <c r="F241" s="486"/>
      <c r="G241" s="174" t="s">
        <v>3895</v>
      </c>
      <c r="H241" s="382" t="s">
        <v>804</v>
      </c>
      <c r="I241" s="382" t="s">
        <v>805</v>
      </c>
      <c r="J241" s="181">
        <v>1</v>
      </c>
      <c r="K241" s="176">
        <v>45323</v>
      </c>
      <c r="L241" s="186">
        <v>45747</v>
      </c>
      <c r="M241" s="177">
        <f t="shared" si="12"/>
        <v>60.571428571428569</v>
      </c>
      <c r="N241" s="178">
        <v>1</v>
      </c>
      <c r="O241" s="382" t="s">
        <v>3896</v>
      </c>
      <c r="P241" s="178">
        <f t="shared" si="13"/>
        <v>1</v>
      </c>
      <c r="Q241" s="179" t="str" cm="1">
        <f t="array" aca="1" ref="Q241" ca="1">IF(ISNUMBER(P241),IF(P241=100%,"CUMPLIDA",IF(AND(ISNUMBER(L241),ISNUMBER(INDIRECT("FECHA_"&amp;$B241,1))), IF(L241&lt;=INDIRECT("FECHA_"&amp;$B241,1),"INCUMPLIDA","PROCESO"), "VERIFICAR FECHA")),"SIN VALOR AVANCE")</f>
        <v>CUMPLIDA</v>
      </c>
    </row>
    <row r="242" spans="1:17" ht="45">
      <c r="A242" s="192" t="s">
        <v>1518</v>
      </c>
      <c r="B242" s="173" t="s">
        <v>3295</v>
      </c>
      <c r="C242" s="485"/>
      <c r="D242" s="485"/>
      <c r="E242" s="486"/>
      <c r="F242" s="486"/>
      <c r="G242" s="174" t="s">
        <v>3897</v>
      </c>
      <c r="H242" s="382" t="s">
        <v>767</v>
      </c>
      <c r="I242" s="382" t="s">
        <v>768</v>
      </c>
      <c r="J242" s="181">
        <v>1</v>
      </c>
      <c r="K242" s="176">
        <v>45231</v>
      </c>
      <c r="L242" s="186">
        <v>45747</v>
      </c>
      <c r="M242" s="177">
        <f t="shared" si="12"/>
        <v>73.714285714285708</v>
      </c>
      <c r="N242" s="178">
        <v>1</v>
      </c>
      <c r="O242" s="382" t="s">
        <v>3896</v>
      </c>
      <c r="P242" s="178">
        <f t="shared" si="13"/>
        <v>1</v>
      </c>
      <c r="Q242" s="179" t="str" cm="1">
        <f t="array" aca="1" ref="Q242" ca="1">IF(ISNUMBER(P242),IF(P242=100%,"CUMPLIDA",IF(AND(ISNUMBER(L242),ISNUMBER(INDIRECT("FECHA_"&amp;$B242,1))), IF(L242&lt;=INDIRECT("FECHA_"&amp;$B242,1),"INCUMPLIDA","PROCESO"), "VERIFICAR FECHA")),"SIN VALOR AVANCE")</f>
        <v>CUMPLIDA</v>
      </c>
    </row>
    <row r="243" spans="1:17" ht="30.75">
      <c r="A243" s="192" t="s">
        <v>1518</v>
      </c>
      <c r="B243" s="173" t="s">
        <v>3295</v>
      </c>
      <c r="C243" s="485"/>
      <c r="D243" s="485"/>
      <c r="E243" s="486"/>
      <c r="F243" s="486"/>
      <c r="G243" s="174" t="s">
        <v>3758</v>
      </c>
      <c r="H243" s="382" t="s">
        <v>769</v>
      </c>
      <c r="I243" s="382" t="s">
        <v>770</v>
      </c>
      <c r="J243" s="181">
        <v>1</v>
      </c>
      <c r="K243" s="176">
        <v>45323</v>
      </c>
      <c r="L243" s="186">
        <v>45747</v>
      </c>
      <c r="M243" s="177">
        <f t="shared" si="12"/>
        <v>60.571428571428569</v>
      </c>
      <c r="N243" s="178">
        <v>1</v>
      </c>
      <c r="O243" s="382" t="s">
        <v>3894</v>
      </c>
      <c r="P243" s="178">
        <f t="shared" si="13"/>
        <v>1</v>
      </c>
      <c r="Q243" s="179" t="str" cm="1">
        <f t="array" aca="1" ref="Q243" ca="1">IF(ISNUMBER(P243),IF(P243=100%,"CUMPLIDA",IF(AND(ISNUMBER(L243),ISNUMBER(INDIRECT("FECHA_"&amp;$B243,1))), IF(L243&lt;=INDIRECT("FECHA_"&amp;$B243,1),"INCUMPLIDA","PROCESO"), "VERIFICAR FECHA")),"SIN VALOR AVANCE")</f>
        <v>CUMPLIDA</v>
      </c>
    </row>
    <row r="244" spans="1:17" ht="45">
      <c r="A244" s="192" t="s">
        <v>1518</v>
      </c>
      <c r="B244" s="173" t="s">
        <v>3295</v>
      </c>
      <c r="C244" s="485"/>
      <c r="D244" s="485"/>
      <c r="E244" s="486"/>
      <c r="F244" s="486"/>
      <c r="G244" s="174" t="s">
        <v>3759</v>
      </c>
      <c r="H244" s="382" t="s">
        <v>371</v>
      </c>
      <c r="I244" s="382" t="s">
        <v>771</v>
      </c>
      <c r="J244" s="181">
        <v>1</v>
      </c>
      <c r="K244" s="176">
        <v>45231</v>
      </c>
      <c r="L244" s="186">
        <v>45747</v>
      </c>
      <c r="M244" s="177">
        <f t="shared" si="12"/>
        <v>73.714285714285708</v>
      </c>
      <c r="N244" s="178">
        <v>1</v>
      </c>
      <c r="O244" s="382" t="s">
        <v>3898</v>
      </c>
      <c r="P244" s="178">
        <f t="shared" si="13"/>
        <v>1</v>
      </c>
      <c r="Q244" s="179" t="str" cm="1">
        <f t="array" aca="1" ref="Q244" ca="1">IF(ISNUMBER(P244),IF(P244=100%,"CUMPLIDA",IF(AND(ISNUMBER(L244),ISNUMBER(INDIRECT("FECHA_"&amp;$B244,1))), IF(L244&lt;=INDIRECT("FECHA_"&amp;$B244,1),"INCUMPLIDA","PROCESO"), "VERIFICAR FECHA")),"SIN VALOR AVANCE")</f>
        <v>CUMPLIDA</v>
      </c>
    </row>
    <row r="245" spans="1:17" ht="60.75">
      <c r="A245" s="192" t="s">
        <v>1518</v>
      </c>
      <c r="B245" s="173" t="s">
        <v>3295</v>
      </c>
      <c r="C245" s="485"/>
      <c r="D245" s="485"/>
      <c r="E245" s="486"/>
      <c r="F245" s="486"/>
      <c r="G245" s="174" t="s">
        <v>3760</v>
      </c>
      <c r="H245" s="382" t="s">
        <v>772</v>
      </c>
      <c r="I245" s="382" t="s">
        <v>773</v>
      </c>
      <c r="J245" s="181">
        <v>1</v>
      </c>
      <c r="K245" s="176">
        <v>45231</v>
      </c>
      <c r="L245" s="186">
        <v>45808</v>
      </c>
      <c r="M245" s="177">
        <f t="shared" si="12"/>
        <v>82.428571428571431</v>
      </c>
      <c r="N245" s="178">
        <v>1</v>
      </c>
      <c r="O245" s="382" t="s">
        <v>3899</v>
      </c>
      <c r="P245" s="178">
        <f t="shared" si="13"/>
        <v>1</v>
      </c>
      <c r="Q245" s="179" t="str" cm="1">
        <f t="array" aca="1" ref="Q245" ca="1">IF(ISNUMBER(P245),IF(P245=100%,"CUMPLIDA",IF(AND(ISNUMBER(L245),ISNUMBER(INDIRECT("FECHA_"&amp;$B245,1))), IF(L245&lt;=INDIRECT("FECHA_"&amp;$B245,1),"INCUMPLIDA","PROCESO"), "VERIFICAR FECHA")),"SIN VALOR AVANCE")</f>
        <v>CUMPLIDA</v>
      </c>
    </row>
    <row r="246" spans="1:17" ht="30">
      <c r="A246" s="192" t="s">
        <v>1518</v>
      </c>
      <c r="B246" s="173" t="s">
        <v>3295</v>
      </c>
      <c r="C246" s="485"/>
      <c r="D246" s="485"/>
      <c r="E246" s="486"/>
      <c r="F246" s="486"/>
      <c r="G246" s="174" t="s">
        <v>3900</v>
      </c>
      <c r="H246" s="382" t="s">
        <v>775</v>
      </c>
      <c r="I246" s="382" t="s">
        <v>776</v>
      </c>
      <c r="J246" s="181">
        <v>2</v>
      </c>
      <c r="K246" s="176">
        <v>45839</v>
      </c>
      <c r="L246" s="176">
        <v>46660</v>
      </c>
      <c r="M246" s="177">
        <f t="shared" si="12"/>
        <v>117.28571428571429</v>
      </c>
      <c r="N246" s="178">
        <v>0</v>
      </c>
      <c r="O246" s="382" t="s">
        <v>3901</v>
      </c>
      <c r="P246" s="178">
        <f t="shared" si="13"/>
        <v>0</v>
      </c>
      <c r="Q246" s="179" t="str" cm="1">
        <f t="array" aca="1" ref="Q246" ca="1">IF(ISNUMBER(P246),IF(P246=100%,"CUMPLIDA",IF(AND(ISNUMBER(L246),ISNUMBER(INDIRECT("FECHA_"&amp;$B246,1))), IF(L246&lt;=INDIRECT("FECHA_"&amp;$B246,1),"INCUMPLIDA","PROCESO"), "VERIFICAR FECHA")),"SIN VALOR AVANCE")</f>
        <v>PROCESO</v>
      </c>
    </row>
    <row r="247" spans="1:17" ht="45">
      <c r="A247" s="192" t="s">
        <v>1518</v>
      </c>
      <c r="B247" s="173" t="s">
        <v>3295</v>
      </c>
      <c r="C247" s="485"/>
      <c r="D247" s="485"/>
      <c r="E247" s="486"/>
      <c r="F247" s="486"/>
      <c r="G247" s="174" t="s">
        <v>3902</v>
      </c>
      <c r="H247" s="382" t="s">
        <v>779</v>
      </c>
      <c r="I247" s="382" t="s">
        <v>780</v>
      </c>
      <c r="J247" s="181">
        <v>1</v>
      </c>
      <c r="K247" s="176">
        <v>45839</v>
      </c>
      <c r="L247" s="176">
        <v>46660</v>
      </c>
      <c r="M247" s="177">
        <f t="shared" si="12"/>
        <v>117.28571428571429</v>
      </c>
      <c r="N247" s="178">
        <v>0</v>
      </c>
      <c r="O247" s="382" t="s">
        <v>3894</v>
      </c>
      <c r="P247" s="178">
        <f t="shared" si="13"/>
        <v>0</v>
      </c>
      <c r="Q247" s="179" t="str" cm="1">
        <f t="array" aca="1" ref="Q247" ca="1">IF(ISNUMBER(P247),IF(P247=100%,"CUMPLIDA",IF(AND(ISNUMBER(L247),ISNUMBER(INDIRECT("FECHA_"&amp;$B247,1))), IF(L247&lt;=INDIRECT("FECHA_"&amp;$B247,1),"INCUMPLIDA","PROCESO"), "VERIFICAR FECHA")),"SIN VALOR AVANCE")</f>
        <v>PROCESO</v>
      </c>
    </row>
    <row r="248" spans="1:17" ht="120">
      <c r="A248" s="192" t="s">
        <v>1518</v>
      </c>
      <c r="B248" s="173" t="s">
        <v>3295</v>
      </c>
      <c r="C248" s="485"/>
      <c r="D248" s="485"/>
      <c r="E248" s="486"/>
      <c r="F248" s="486"/>
      <c r="G248" s="174" t="s">
        <v>3903</v>
      </c>
      <c r="H248" s="382" t="s">
        <v>782</v>
      </c>
      <c r="I248" s="382" t="s">
        <v>813</v>
      </c>
      <c r="J248" s="181">
        <v>2</v>
      </c>
      <c r="K248" s="176">
        <v>45839</v>
      </c>
      <c r="L248" s="176">
        <v>46660</v>
      </c>
      <c r="M248" s="177">
        <f t="shared" si="12"/>
        <v>117.28571428571429</v>
      </c>
      <c r="N248" s="178">
        <v>0</v>
      </c>
      <c r="O248" s="382" t="s">
        <v>3899</v>
      </c>
      <c r="P248" s="178">
        <f t="shared" si="13"/>
        <v>0</v>
      </c>
      <c r="Q248" s="179" t="str" cm="1">
        <f t="array" aca="1" ref="Q248" ca="1">IF(ISNUMBER(P248),IF(P248=100%,"CUMPLIDA",IF(AND(ISNUMBER(L248),ISNUMBER(INDIRECT("FECHA_"&amp;$B248,1))), IF(L248&lt;=INDIRECT("FECHA_"&amp;$B248,1),"INCUMPLIDA","PROCESO"), "VERIFICAR FECHA")),"SIN VALOR AVANCE")</f>
        <v>PROCESO</v>
      </c>
    </row>
    <row r="249" spans="1:17" ht="75.75">
      <c r="A249" s="192" t="s">
        <v>1518</v>
      </c>
      <c r="B249" s="173" t="s">
        <v>3295</v>
      </c>
      <c r="C249" s="485"/>
      <c r="D249" s="485"/>
      <c r="E249" s="486"/>
      <c r="F249" s="486"/>
      <c r="G249" s="174" t="s">
        <v>3891</v>
      </c>
      <c r="H249" s="382" t="s">
        <v>3645</v>
      </c>
      <c r="I249" s="382" t="s">
        <v>753</v>
      </c>
      <c r="J249" s="181">
        <v>1</v>
      </c>
      <c r="K249" s="176">
        <v>45231</v>
      </c>
      <c r="L249" s="176">
        <v>45504</v>
      </c>
      <c r="M249" s="177">
        <f t="shared" si="12"/>
        <v>39</v>
      </c>
      <c r="N249" s="178">
        <v>1</v>
      </c>
      <c r="O249" s="382" t="s">
        <v>3892</v>
      </c>
      <c r="P249" s="178">
        <f t="shared" si="13"/>
        <v>1</v>
      </c>
      <c r="Q249" s="179" t="str" cm="1">
        <f t="array" aca="1" ref="Q249" ca="1">IF(ISNUMBER(P249),IF(P249=100%,"CUMPLIDA",IF(AND(ISNUMBER(L249),ISNUMBER(INDIRECT("FECHA_"&amp;$B249,1))), IF(L249&lt;=INDIRECT("FECHA_"&amp;$B249,1),"INCUMPLIDA","PROCESO"), "VERIFICAR FECHA")),"SIN VALOR AVANCE")</f>
        <v>CUMPLIDA</v>
      </c>
    </row>
    <row r="250" spans="1:17" ht="45">
      <c r="A250" s="192" t="s">
        <v>1518</v>
      </c>
      <c r="B250" s="173" t="s">
        <v>3295</v>
      </c>
      <c r="C250" s="485"/>
      <c r="D250" s="485"/>
      <c r="E250" s="486"/>
      <c r="F250" s="486"/>
      <c r="G250" s="174" t="s">
        <v>3893</v>
      </c>
      <c r="H250" s="382" t="s">
        <v>801</v>
      </c>
      <c r="I250" s="382" t="s">
        <v>761</v>
      </c>
      <c r="J250" s="181">
        <v>1</v>
      </c>
      <c r="K250" s="176">
        <v>45323</v>
      </c>
      <c r="L250" s="176">
        <v>45747</v>
      </c>
      <c r="M250" s="177">
        <f t="shared" si="12"/>
        <v>60.571428571428569</v>
      </c>
      <c r="N250" s="178">
        <v>1</v>
      </c>
      <c r="O250" s="382" t="s">
        <v>3894</v>
      </c>
      <c r="P250" s="178">
        <f t="shared" si="13"/>
        <v>1</v>
      </c>
      <c r="Q250" s="179" t="str" cm="1">
        <f t="array" aca="1" ref="Q250" ca="1">IF(ISNUMBER(P250),IF(P250=100%,"CUMPLIDA",IF(AND(ISNUMBER(L250),ISNUMBER(INDIRECT("FECHA_"&amp;$B250,1))), IF(L250&lt;=INDIRECT("FECHA_"&amp;$B250,1),"INCUMPLIDA","PROCESO"), "VERIFICAR FECHA")),"SIN VALOR AVANCE")</f>
        <v>CUMPLIDA</v>
      </c>
    </row>
    <row r="251" spans="1:17" ht="30.75">
      <c r="A251" s="192" t="s">
        <v>1518</v>
      </c>
      <c r="B251" s="173" t="s">
        <v>3295</v>
      </c>
      <c r="C251" s="485"/>
      <c r="D251" s="485"/>
      <c r="E251" s="486"/>
      <c r="F251" s="486"/>
      <c r="G251" s="174" t="s">
        <v>3895</v>
      </c>
      <c r="H251" s="382" t="s">
        <v>804</v>
      </c>
      <c r="I251" s="382" t="s">
        <v>805</v>
      </c>
      <c r="J251" s="181">
        <v>1</v>
      </c>
      <c r="K251" s="176">
        <v>45323</v>
      </c>
      <c r="L251" s="176">
        <v>45747</v>
      </c>
      <c r="M251" s="177">
        <f t="shared" si="12"/>
        <v>60.571428571428569</v>
      </c>
      <c r="N251" s="178">
        <v>1</v>
      </c>
      <c r="O251" s="382" t="s">
        <v>3896</v>
      </c>
      <c r="P251" s="178">
        <f t="shared" si="13"/>
        <v>1</v>
      </c>
      <c r="Q251" s="179" t="str" cm="1">
        <f t="array" aca="1" ref="Q251" ca="1">IF(ISNUMBER(P251),IF(P251=100%,"CUMPLIDA",IF(AND(ISNUMBER(L251),ISNUMBER(INDIRECT("FECHA_"&amp;$B251,1))), IF(L251&lt;=INDIRECT("FECHA_"&amp;$B251,1),"INCUMPLIDA","PROCESO"), "VERIFICAR FECHA")),"SIN VALOR AVANCE")</f>
        <v>CUMPLIDA</v>
      </c>
    </row>
    <row r="252" spans="1:17" ht="45">
      <c r="A252" s="192" t="s">
        <v>1518</v>
      </c>
      <c r="B252" s="173" t="s">
        <v>3295</v>
      </c>
      <c r="C252" s="485"/>
      <c r="D252" s="485"/>
      <c r="E252" s="486"/>
      <c r="F252" s="486"/>
      <c r="G252" s="174" t="s">
        <v>3897</v>
      </c>
      <c r="H252" s="382" t="s">
        <v>767</v>
      </c>
      <c r="I252" s="382" t="s">
        <v>768</v>
      </c>
      <c r="J252" s="181">
        <v>1</v>
      </c>
      <c r="K252" s="176">
        <v>45231</v>
      </c>
      <c r="L252" s="176">
        <v>45747</v>
      </c>
      <c r="M252" s="177">
        <f t="shared" si="12"/>
        <v>73.714285714285708</v>
      </c>
      <c r="N252" s="178">
        <v>1</v>
      </c>
      <c r="O252" s="382" t="s">
        <v>3896</v>
      </c>
      <c r="P252" s="178">
        <f t="shared" si="13"/>
        <v>1</v>
      </c>
      <c r="Q252" s="179" t="str" cm="1">
        <f t="array" aca="1" ref="Q252" ca="1">IF(ISNUMBER(P252),IF(P252=100%,"CUMPLIDA",IF(AND(ISNUMBER(L252),ISNUMBER(INDIRECT("FECHA_"&amp;$B252,1))), IF(L252&lt;=INDIRECT("FECHA_"&amp;$B252,1),"INCUMPLIDA","PROCESO"), "VERIFICAR FECHA")),"SIN VALOR AVANCE")</f>
        <v>CUMPLIDA</v>
      </c>
    </row>
    <row r="253" spans="1:17" ht="30.75">
      <c r="A253" s="192" t="s">
        <v>1518</v>
      </c>
      <c r="B253" s="173" t="s">
        <v>3295</v>
      </c>
      <c r="C253" s="485"/>
      <c r="D253" s="485"/>
      <c r="E253" s="486"/>
      <c r="F253" s="486"/>
      <c r="G253" s="174" t="s">
        <v>3758</v>
      </c>
      <c r="H253" s="382" t="s">
        <v>769</v>
      </c>
      <c r="I253" s="382" t="s">
        <v>770</v>
      </c>
      <c r="J253" s="181">
        <v>1</v>
      </c>
      <c r="K253" s="176">
        <v>45323</v>
      </c>
      <c r="L253" s="176">
        <v>45747</v>
      </c>
      <c r="M253" s="177">
        <f t="shared" si="12"/>
        <v>60.571428571428569</v>
      </c>
      <c r="N253" s="178">
        <v>1</v>
      </c>
      <c r="O253" s="382" t="s">
        <v>3904</v>
      </c>
      <c r="P253" s="178">
        <v>1</v>
      </c>
      <c r="Q253" s="179" t="str" cm="1">
        <f t="array" aca="1" ref="Q253" ca="1">IF(ISNUMBER(P253),IF(P253=100%,"CUMPLIDA",IF(AND(ISNUMBER(L253),ISNUMBER(INDIRECT("FECHA_"&amp;$B253,1))), IF(L253&lt;=INDIRECT("FECHA_"&amp;$B253,1),"INCUMPLIDA","PROCESO"), "VERIFICAR FECHA")),"SIN VALOR AVANCE")</f>
        <v>CUMPLIDA</v>
      </c>
    </row>
    <row r="254" spans="1:17" ht="45">
      <c r="A254" s="192" t="s">
        <v>1518</v>
      </c>
      <c r="B254" s="173" t="s">
        <v>3295</v>
      </c>
      <c r="C254" s="485"/>
      <c r="D254" s="485"/>
      <c r="E254" s="486"/>
      <c r="F254" s="486"/>
      <c r="G254" s="174" t="s">
        <v>3759</v>
      </c>
      <c r="H254" s="382" t="s">
        <v>371</v>
      </c>
      <c r="I254" s="382" t="s">
        <v>771</v>
      </c>
      <c r="J254" s="181">
        <v>1</v>
      </c>
      <c r="K254" s="176">
        <v>45231</v>
      </c>
      <c r="L254" s="176">
        <v>45747</v>
      </c>
      <c r="M254" s="177">
        <f t="shared" si="12"/>
        <v>73.714285714285708</v>
      </c>
      <c r="N254" s="178">
        <v>1</v>
      </c>
      <c r="O254" s="382" t="s">
        <v>3896</v>
      </c>
      <c r="P254" s="178">
        <v>1</v>
      </c>
      <c r="Q254" s="179" t="str" cm="1">
        <f t="array" aca="1" ref="Q254" ca="1">IF(ISNUMBER(P254),IF(P254=100%,"CUMPLIDA",IF(AND(ISNUMBER(L254),ISNUMBER(INDIRECT("FECHA_"&amp;$B254,1))), IF(L254&lt;=INDIRECT("FECHA_"&amp;$B254,1),"INCUMPLIDA","PROCESO"), "VERIFICAR FECHA")),"SIN VALOR AVANCE")</f>
        <v>CUMPLIDA</v>
      </c>
    </row>
    <row r="255" spans="1:17" ht="60.75">
      <c r="A255" s="192" t="s">
        <v>1518</v>
      </c>
      <c r="B255" s="173" t="s">
        <v>3295</v>
      </c>
      <c r="C255" s="485"/>
      <c r="D255" s="485"/>
      <c r="E255" s="486"/>
      <c r="F255" s="486"/>
      <c r="G255" s="174" t="s">
        <v>3760</v>
      </c>
      <c r="H255" s="382" t="s">
        <v>772</v>
      </c>
      <c r="I255" s="382" t="s">
        <v>773</v>
      </c>
      <c r="J255" s="181">
        <v>1</v>
      </c>
      <c r="K255" s="176">
        <v>45231</v>
      </c>
      <c r="L255" s="176">
        <v>45808</v>
      </c>
      <c r="M255" s="177">
        <f t="shared" si="12"/>
        <v>82.428571428571431</v>
      </c>
      <c r="N255" s="178">
        <v>1</v>
      </c>
      <c r="O255" s="382" t="s">
        <v>3905</v>
      </c>
      <c r="P255" s="178">
        <f t="shared" ref="P255:P273" si="14">IF(B255="ITRC",N255,N255/J255)</f>
        <v>1</v>
      </c>
      <c r="Q255" s="179" t="str" cm="1">
        <f t="array" aca="1" ref="Q255" ca="1">IF(ISNUMBER(P255),IF(P255=100%,"CUMPLIDA",IF(AND(ISNUMBER(L255),ISNUMBER(INDIRECT("FECHA_"&amp;$B255,1))), IF(L255&lt;=INDIRECT("FECHA_"&amp;$B255,1),"INCUMPLIDA","PROCESO"), "VERIFICAR FECHA")),"SIN VALOR AVANCE")</f>
        <v>CUMPLIDA</v>
      </c>
    </row>
    <row r="256" spans="1:17" ht="30.75">
      <c r="A256" s="192" t="s">
        <v>1518</v>
      </c>
      <c r="B256" s="173" t="s">
        <v>3295</v>
      </c>
      <c r="C256" s="485"/>
      <c r="D256" s="485"/>
      <c r="E256" s="486"/>
      <c r="F256" s="486"/>
      <c r="G256" s="174" t="s">
        <v>3900</v>
      </c>
      <c r="H256" s="382" t="s">
        <v>775</v>
      </c>
      <c r="I256" s="382" t="s">
        <v>776</v>
      </c>
      <c r="J256" s="181">
        <v>2</v>
      </c>
      <c r="K256" s="176">
        <v>45839</v>
      </c>
      <c r="L256" s="176">
        <v>46660</v>
      </c>
      <c r="M256" s="177">
        <f t="shared" si="12"/>
        <v>117.28571428571429</v>
      </c>
      <c r="N256" s="178">
        <v>0</v>
      </c>
      <c r="O256" s="382" t="s">
        <v>3896</v>
      </c>
      <c r="P256" s="178">
        <f t="shared" si="14"/>
        <v>0</v>
      </c>
      <c r="Q256" s="179" t="str" cm="1">
        <f t="array" aca="1" ref="Q256" ca="1">IF(ISNUMBER(P256),IF(P256=100%,"CUMPLIDA",IF(AND(ISNUMBER(L256),ISNUMBER(INDIRECT("FECHA_"&amp;$B256,1))), IF(L256&lt;=INDIRECT("FECHA_"&amp;$B256,1),"INCUMPLIDA","PROCESO"), "VERIFICAR FECHA")),"SIN VALOR AVANCE")</f>
        <v>PROCESO</v>
      </c>
    </row>
    <row r="257" spans="1:18" ht="45">
      <c r="A257" s="192" t="s">
        <v>1518</v>
      </c>
      <c r="B257" s="173" t="s">
        <v>3295</v>
      </c>
      <c r="C257" s="485"/>
      <c r="D257" s="485"/>
      <c r="E257" s="486"/>
      <c r="F257" s="486"/>
      <c r="G257" s="174" t="s">
        <v>3902</v>
      </c>
      <c r="H257" s="382" t="s">
        <v>779</v>
      </c>
      <c r="I257" s="382" t="s">
        <v>780</v>
      </c>
      <c r="J257" s="181">
        <v>1</v>
      </c>
      <c r="K257" s="176">
        <v>45839</v>
      </c>
      <c r="L257" s="176">
        <v>46660</v>
      </c>
      <c r="M257" s="177">
        <f t="shared" si="12"/>
        <v>117.28571428571429</v>
      </c>
      <c r="N257" s="178">
        <v>0</v>
      </c>
      <c r="O257" s="382" t="s">
        <v>3904</v>
      </c>
      <c r="P257" s="178">
        <f t="shared" si="14"/>
        <v>0</v>
      </c>
      <c r="Q257" s="179" t="str" cm="1">
        <f t="array" aca="1" ref="Q257" ca="1">IF(ISNUMBER(P257),IF(P257=100%,"CUMPLIDA",IF(AND(ISNUMBER(L257),ISNUMBER(INDIRECT("FECHA_"&amp;$B257,1))), IF(L257&lt;=INDIRECT("FECHA_"&amp;$B257,1),"INCUMPLIDA","PROCESO"), "VERIFICAR FECHA")),"SIN VALOR AVANCE")</f>
        <v>PROCESO</v>
      </c>
    </row>
    <row r="258" spans="1:18" ht="120">
      <c r="A258" s="192" t="s">
        <v>1518</v>
      </c>
      <c r="B258" s="173" t="s">
        <v>3295</v>
      </c>
      <c r="C258" s="485"/>
      <c r="D258" s="485"/>
      <c r="E258" s="486"/>
      <c r="F258" s="486"/>
      <c r="G258" s="174" t="s">
        <v>3903</v>
      </c>
      <c r="H258" s="382" t="s">
        <v>782</v>
      </c>
      <c r="I258" s="382" t="s">
        <v>813</v>
      </c>
      <c r="J258" s="181">
        <v>2</v>
      </c>
      <c r="K258" s="176">
        <v>45839</v>
      </c>
      <c r="L258" s="176">
        <v>46660</v>
      </c>
      <c r="M258" s="177">
        <f t="shared" si="12"/>
        <v>117.28571428571429</v>
      </c>
      <c r="N258" s="178">
        <v>0</v>
      </c>
      <c r="O258" s="382" t="s">
        <v>3905</v>
      </c>
      <c r="P258" s="178">
        <f t="shared" si="14"/>
        <v>0</v>
      </c>
      <c r="Q258" s="179" t="str" cm="1">
        <f t="array" aca="1" ref="Q258" ca="1">IF(ISNUMBER(P258),IF(P258=100%,"CUMPLIDA",IF(AND(ISNUMBER(L258),ISNUMBER(INDIRECT("FECHA_"&amp;$B258,1))), IF(L258&lt;=INDIRECT("FECHA_"&amp;$B258,1),"INCUMPLIDA","PROCESO"), "VERIFICAR FECHA")),"SIN VALOR AVANCE")</f>
        <v>PROCESO</v>
      </c>
    </row>
    <row r="259" spans="1:18" ht="105" customHeight="1">
      <c r="A259" s="192" t="s">
        <v>1518</v>
      </c>
      <c r="B259" s="173" t="s">
        <v>3295</v>
      </c>
      <c r="C259" s="485"/>
      <c r="D259" s="485"/>
      <c r="E259" s="486" t="s">
        <v>3906</v>
      </c>
      <c r="F259" s="486"/>
      <c r="G259" s="174" t="s">
        <v>3907</v>
      </c>
      <c r="H259" s="382" t="s">
        <v>3908</v>
      </c>
      <c r="I259" s="382" t="s">
        <v>3909</v>
      </c>
      <c r="J259" s="181">
        <v>2</v>
      </c>
      <c r="K259" s="176">
        <v>45108</v>
      </c>
      <c r="L259" s="176">
        <v>45169</v>
      </c>
      <c r="M259" s="177">
        <f t="shared" si="12"/>
        <v>8.7142857142857135</v>
      </c>
      <c r="N259" s="178">
        <v>1</v>
      </c>
      <c r="O259" s="382" t="s">
        <v>3910</v>
      </c>
      <c r="P259" s="178">
        <f t="shared" si="14"/>
        <v>1</v>
      </c>
      <c r="Q259" s="179" t="str" cm="1">
        <f t="array" aca="1" ref="Q259" ca="1">IF(ISNUMBER(P259),IF(P259=100%,"CUMPLIDA",IF(AND(ISNUMBER(L259),ISNUMBER(INDIRECT("FECHA_"&amp;$B259,1))), IF(L259&lt;=INDIRECT("FECHA_"&amp;$B259,1),"INCUMPLIDA","PROCESO"), "VERIFICAR FECHA")),"SIN VALOR AVANCE")</f>
        <v>CUMPLIDA</v>
      </c>
    </row>
    <row r="260" spans="1:18" ht="165">
      <c r="A260" s="192" t="s">
        <v>1518</v>
      </c>
      <c r="B260" s="173" t="s">
        <v>3295</v>
      </c>
      <c r="C260" s="485"/>
      <c r="D260" s="485"/>
      <c r="E260" s="486"/>
      <c r="F260" s="486"/>
      <c r="G260" s="174" t="s">
        <v>3911</v>
      </c>
      <c r="H260" s="382" t="s">
        <v>3912</v>
      </c>
      <c r="I260" s="382" t="s">
        <v>3913</v>
      </c>
      <c r="J260" s="181">
        <v>2</v>
      </c>
      <c r="K260" s="176">
        <v>45170</v>
      </c>
      <c r="L260" s="176">
        <v>45291</v>
      </c>
      <c r="M260" s="177">
        <f t="shared" si="12"/>
        <v>17.285714285714285</v>
      </c>
      <c r="N260" s="178">
        <v>1</v>
      </c>
      <c r="O260" s="382" t="s">
        <v>3910</v>
      </c>
      <c r="P260" s="178">
        <f t="shared" si="14"/>
        <v>1</v>
      </c>
      <c r="Q260" s="179" t="str" cm="1">
        <f t="array" aca="1" ref="Q260" ca="1">IF(ISNUMBER(P260),IF(P260=100%,"CUMPLIDA",IF(AND(ISNUMBER(L260),ISNUMBER(INDIRECT("FECHA_"&amp;$B260,1))), IF(L260&lt;=INDIRECT("FECHA_"&amp;$B260,1),"INCUMPLIDA","PROCESO"), "VERIFICAR FECHA")),"SIN VALOR AVANCE")</f>
        <v>CUMPLIDA</v>
      </c>
    </row>
    <row r="261" spans="1:18" ht="60.75">
      <c r="A261" s="192" t="s">
        <v>1518</v>
      </c>
      <c r="B261" s="173" t="s">
        <v>3295</v>
      </c>
      <c r="C261" s="485"/>
      <c r="D261" s="485"/>
      <c r="E261" s="486"/>
      <c r="F261" s="486"/>
      <c r="G261" s="174" t="s">
        <v>3891</v>
      </c>
      <c r="H261" s="382" t="s">
        <v>3645</v>
      </c>
      <c r="I261" s="382" t="s">
        <v>753</v>
      </c>
      <c r="J261" s="181">
        <v>1</v>
      </c>
      <c r="K261" s="176">
        <v>45231</v>
      </c>
      <c r="L261" s="176">
        <v>45504</v>
      </c>
      <c r="M261" s="177">
        <f t="shared" si="12"/>
        <v>39</v>
      </c>
      <c r="N261" s="178">
        <v>1</v>
      </c>
      <c r="O261" s="382" t="s">
        <v>3914</v>
      </c>
      <c r="P261" s="178">
        <f t="shared" si="14"/>
        <v>1</v>
      </c>
      <c r="Q261" s="179" t="str" cm="1">
        <f t="array" aca="1" ref="Q261" ca="1">IF(ISNUMBER(P261),IF(P261=100%,"CUMPLIDA",IF(AND(ISNUMBER(L261),ISNUMBER(INDIRECT("FECHA_"&amp;$B261,1))), IF(L261&lt;=INDIRECT("FECHA_"&amp;$B261,1),"INCUMPLIDA","PROCESO"), "VERIFICAR FECHA")),"SIN VALOR AVANCE")</f>
        <v>CUMPLIDA</v>
      </c>
    </row>
    <row r="262" spans="1:18" ht="45">
      <c r="A262" s="192" t="s">
        <v>1518</v>
      </c>
      <c r="B262" s="173" t="s">
        <v>3295</v>
      </c>
      <c r="C262" s="485"/>
      <c r="D262" s="485"/>
      <c r="E262" s="486"/>
      <c r="F262" s="486"/>
      <c r="G262" s="174" t="s">
        <v>3893</v>
      </c>
      <c r="H262" s="382" t="s">
        <v>801</v>
      </c>
      <c r="I262" s="382" t="s">
        <v>761</v>
      </c>
      <c r="J262" s="181">
        <v>1</v>
      </c>
      <c r="K262" s="176">
        <v>45323</v>
      </c>
      <c r="L262" s="176">
        <v>45747</v>
      </c>
      <c r="M262" s="177">
        <f t="shared" si="12"/>
        <v>60.571428571428569</v>
      </c>
      <c r="N262" s="178">
        <v>1</v>
      </c>
      <c r="O262" s="382" t="s">
        <v>3894</v>
      </c>
      <c r="P262" s="178">
        <f t="shared" si="14"/>
        <v>1</v>
      </c>
      <c r="Q262" s="179" t="str" cm="1">
        <f t="array" aca="1" ref="Q262" ca="1">IF(ISNUMBER(P262),IF(P262=100%,"CUMPLIDA",IF(AND(ISNUMBER(L262),ISNUMBER(INDIRECT("FECHA_"&amp;$B262,1))), IF(L262&lt;=INDIRECT("FECHA_"&amp;$B262,1),"INCUMPLIDA","PROCESO"), "VERIFICAR FECHA")),"SIN VALOR AVANCE")</f>
        <v>CUMPLIDA</v>
      </c>
    </row>
    <row r="263" spans="1:18" ht="30.75">
      <c r="A263" s="192" t="s">
        <v>1518</v>
      </c>
      <c r="B263" s="173" t="s">
        <v>3295</v>
      </c>
      <c r="C263" s="485"/>
      <c r="D263" s="485"/>
      <c r="E263" s="486"/>
      <c r="F263" s="486"/>
      <c r="G263" s="174" t="s">
        <v>3895</v>
      </c>
      <c r="H263" s="382" t="s">
        <v>804</v>
      </c>
      <c r="I263" s="382" t="s">
        <v>805</v>
      </c>
      <c r="J263" s="181">
        <v>1</v>
      </c>
      <c r="K263" s="176">
        <v>45323</v>
      </c>
      <c r="L263" s="176">
        <v>45747</v>
      </c>
      <c r="M263" s="177">
        <f t="shared" si="12"/>
        <v>60.571428571428569</v>
      </c>
      <c r="N263" s="178">
        <v>1</v>
      </c>
      <c r="O263" s="382" t="s">
        <v>3896</v>
      </c>
      <c r="P263" s="178">
        <f t="shared" si="14"/>
        <v>1</v>
      </c>
      <c r="Q263" s="179" t="str" cm="1">
        <f t="array" aca="1" ref="Q263" ca="1">IF(ISNUMBER(P263),IF(P263=100%,"CUMPLIDA",IF(AND(ISNUMBER(L263),ISNUMBER(INDIRECT("FECHA_"&amp;$B263,1))), IF(L263&lt;=INDIRECT("FECHA_"&amp;$B263,1),"INCUMPLIDA","PROCESO"), "VERIFICAR FECHA")),"SIN VALOR AVANCE")</f>
        <v>CUMPLIDA</v>
      </c>
    </row>
    <row r="264" spans="1:18" ht="45">
      <c r="A264" s="192" t="s">
        <v>1518</v>
      </c>
      <c r="B264" s="173" t="s">
        <v>3295</v>
      </c>
      <c r="C264" s="485"/>
      <c r="D264" s="485"/>
      <c r="E264" s="486"/>
      <c r="F264" s="486"/>
      <c r="G264" s="174" t="s">
        <v>3897</v>
      </c>
      <c r="H264" s="382" t="s">
        <v>767</v>
      </c>
      <c r="I264" s="382" t="s">
        <v>768</v>
      </c>
      <c r="J264" s="181">
        <v>1</v>
      </c>
      <c r="K264" s="176">
        <v>45231</v>
      </c>
      <c r="L264" s="176">
        <v>45747</v>
      </c>
      <c r="M264" s="177">
        <f t="shared" si="12"/>
        <v>73.714285714285708</v>
      </c>
      <c r="N264" s="178">
        <v>1</v>
      </c>
      <c r="O264" s="382" t="s">
        <v>3896</v>
      </c>
      <c r="P264" s="178">
        <f t="shared" si="14"/>
        <v>1</v>
      </c>
      <c r="Q264" s="179" t="str" cm="1">
        <f t="array" aca="1" ref="Q264" ca="1">IF(ISNUMBER(P264),IF(P264=100%,"CUMPLIDA",IF(AND(ISNUMBER(L264),ISNUMBER(INDIRECT("FECHA_"&amp;$B264,1))), IF(L264&lt;=INDIRECT("FECHA_"&amp;$B264,1),"INCUMPLIDA","PROCESO"), "VERIFICAR FECHA")),"SIN VALOR AVANCE")</f>
        <v>CUMPLIDA</v>
      </c>
    </row>
    <row r="265" spans="1:18" ht="30.75">
      <c r="A265" s="192" t="s">
        <v>1518</v>
      </c>
      <c r="B265" s="173" t="s">
        <v>3295</v>
      </c>
      <c r="C265" s="485"/>
      <c r="D265" s="485"/>
      <c r="E265" s="486"/>
      <c r="F265" s="486"/>
      <c r="G265" s="174" t="s">
        <v>3758</v>
      </c>
      <c r="H265" s="382" t="s">
        <v>769</v>
      </c>
      <c r="I265" s="382" t="s">
        <v>770</v>
      </c>
      <c r="J265" s="181">
        <v>1</v>
      </c>
      <c r="K265" s="176">
        <v>45323</v>
      </c>
      <c r="L265" s="176">
        <v>45747</v>
      </c>
      <c r="M265" s="177">
        <f t="shared" si="12"/>
        <v>60.571428571428569</v>
      </c>
      <c r="N265" s="178">
        <v>1</v>
      </c>
      <c r="O265" s="382" t="s">
        <v>3894</v>
      </c>
      <c r="P265" s="178">
        <f t="shared" si="14"/>
        <v>1</v>
      </c>
      <c r="Q265" s="179" t="str" cm="1">
        <f t="array" aca="1" ref="Q265" ca="1">IF(ISNUMBER(P265),IF(P265=100%,"CUMPLIDA",IF(AND(ISNUMBER(L265),ISNUMBER(INDIRECT("FECHA_"&amp;$B265,1))), IF(L265&lt;=INDIRECT("FECHA_"&amp;$B265,1),"INCUMPLIDA","PROCESO"), "VERIFICAR FECHA")),"SIN VALOR AVANCE")</f>
        <v>CUMPLIDA</v>
      </c>
    </row>
    <row r="266" spans="1:18" ht="45">
      <c r="A266" s="192" t="s">
        <v>1518</v>
      </c>
      <c r="B266" s="173" t="s">
        <v>3295</v>
      </c>
      <c r="C266" s="485"/>
      <c r="D266" s="485"/>
      <c r="E266" s="486"/>
      <c r="F266" s="486"/>
      <c r="G266" s="174" t="s">
        <v>3759</v>
      </c>
      <c r="H266" s="382" t="s">
        <v>371</v>
      </c>
      <c r="I266" s="382" t="s">
        <v>771</v>
      </c>
      <c r="J266" s="181">
        <v>1</v>
      </c>
      <c r="K266" s="176">
        <v>45231</v>
      </c>
      <c r="L266" s="176">
        <v>45747</v>
      </c>
      <c r="M266" s="177">
        <f t="shared" si="12"/>
        <v>73.714285714285708</v>
      </c>
      <c r="N266" s="178">
        <v>1</v>
      </c>
      <c r="O266" s="382" t="s">
        <v>3896</v>
      </c>
      <c r="P266" s="178">
        <f t="shared" si="14"/>
        <v>1</v>
      </c>
      <c r="Q266" s="179" t="str" cm="1">
        <f t="array" aca="1" ref="Q266" ca="1">IF(ISNUMBER(P266),IF(P266=100%,"CUMPLIDA",IF(AND(ISNUMBER(L266),ISNUMBER(INDIRECT("FECHA_"&amp;$B266,1))), IF(L266&lt;=INDIRECT("FECHA_"&amp;$B266,1),"INCUMPLIDA","PROCESO"), "VERIFICAR FECHA")),"SIN VALOR AVANCE")</f>
        <v>CUMPLIDA</v>
      </c>
    </row>
    <row r="267" spans="1:18" ht="60.75">
      <c r="A267" s="192" t="s">
        <v>1518</v>
      </c>
      <c r="B267" s="173" t="s">
        <v>3295</v>
      </c>
      <c r="C267" s="485"/>
      <c r="D267" s="485"/>
      <c r="E267" s="486"/>
      <c r="F267" s="486"/>
      <c r="G267" s="174" t="s">
        <v>3760</v>
      </c>
      <c r="H267" s="382" t="s">
        <v>772</v>
      </c>
      <c r="I267" s="382" t="s">
        <v>773</v>
      </c>
      <c r="J267" s="181">
        <v>1</v>
      </c>
      <c r="K267" s="176">
        <v>45231</v>
      </c>
      <c r="L267" s="176">
        <v>45808</v>
      </c>
      <c r="M267" s="177">
        <f t="shared" si="12"/>
        <v>82.428571428571431</v>
      </c>
      <c r="N267" s="178">
        <v>1</v>
      </c>
      <c r="O267" s="382" t="s">
        <v>3899</v>
      </c>
      <c r="P267" s="178">
        <f t="shared" si="14"/>
        <v>1</v>
      </c>
      <c r="Q267" s="179" t="str" cm="1">
        <f t="array" aca="1" ref="Q267" ca="1">IF(ISNUMBER(P267),IF(P267=100%,"CUMPLIDA",IF(AND(ISNUMBER(L267),ISNUMBER(INDIRECT("FECHA_"&amp;$B267,1))), IF(L267&lt;=INDIRECT("FECHA_"&amp;$B267,1),"INCUMPLIDA","PROCESO"), "VERIFICAR FECHA")),"SIN VALOR AVANCE")</f>
        <v>CUMPLIDA</v>
      </c>
    </row>
    <row r="268" spans="1:18" ht="30.75">
      <c r="A268" s="192" t="s">
        <v>1518</v>
      </c>
      <c r="B268" s="173" t="s">
        <v>3295</v>
      </c>
      <c r="C268" s="485"/>
      <c r="D268" s="485"/>
      <c r="E268" s="486"/>
      <c r="F268" s="486"/>
      <c r="G268" s="174" t="s">
        <v>3900</v>
      </c>
      <c r="H268" s="382" t="s">
        <v>775</v>
      </c>
      <c r="I268" s="382" t="s">
        <v>776</v>
      </c>
      <c r="J268" s="181">
        <v>2</v>
      </c>
      <c r="K268" s="176">
        <v>45839</v>
      </c>
      <c r="L268" s="176">
        <v>46660</v>
      </c>
      <c r="M268" s="177">
        <f t="shared" si="12"/>
        <v>117.28571428571429</v>
      </c>
      <c r="N268" s="178">
        <v>0</v>
      </c>
      <c r="O268" s="382" t="s">
        <v>3896</v>
      </c>
      <c r="P268" s="178">
        <f t="shared" si="14"/>
        <v>0</v>
      </c>
      <c r="Q268" s="179" t="str" cm="1">
        <f t="array" aca="1" ref="Q268" ca="1">IF(ISNUMBER(P268),IF(P268=100%,"CUMPLIDA",IF(AND(ISNUMBER(L268),ISNUMBER(INDIRECT("FECHA_"&amp;$B268,1))), IF(L268&lt;=INDIRECT("FECHA_"&amp;$B268,1),"INCUMPLIDA","PROCESO"), "VERIFICAR FECHA")),"SIN VALOR AVANCE")</f>
        <v>PROCESO</v>
      </c>
      <c r="R268" s="467"/>
    </row>
    <row r="269" spans="1:18" ht="45">
      <c r="A269" s="192" t="s">
        <v>1518</v>
      </c>
      <c r="B269" s="173" t="s">
        <v>3295</v>
      </c>
      <c r="C269" s="485"/>
      <c r="D269" s="485"/>
      <c r="E269" s="486"/>
      <c r="F269" s="486"/>
      <c r="G269" s="174" t="s">
        <v>3902</v>
      </c>
      <c r="H269" s="382" t="s">
        <v>779</v>
      </c>
      <c r="I269" s="382" t="s">
        <v>780</v>
      </c>
      <c r="J269" s="181">
        <v>1</v>
      </c>
      <c r="K269" s="176">
        <v>45839</v>
      </c>
      <c r="L269" s="176">
        <v>46660</v>
      </c>
      <c r="M269" s="177">
        <f t="shared" si="12"/>
        <v>117.28571428571429</v>
      </c>
      <c r="N269" s="178">
        <v>0</v>
      </c>
      <c r="O269" s="382" t="s">
        <v>3894</v>
      </c>
      <c r="P269" s="178">
        <f t="shared" si="14"/>
        <v>0</v>
      </c>
      <c r="Q269" s="179" t="str" cm="1">
        <f t="array" aca="1" ref="Q269" ca="1">IF(ISNUMBER(P269),IF(P269=100%,"CUMPLIDA",IF(AND(ISNUMBER(L269),ISNUMBER(INDIRECT("FECHA_"&amp;$B269,1))), IF(L269&lt;=INDIRECT("FECHA_"&amp;$B269,1),"INCUMPLIDA","PROCESO"), "VERIFICAR FECHA")),"SIN VALOR AVANCE")</f>
        <v>PROCESO</v>
      </c>
      <c r="R269" s="467"/>
    </row>
    <row r="270" spans="1:18" ht="120">
      <c r="A270" s="192" t="s">
        <v>1518</v>
      </c>
      <c r="B270" s="173" t="s">
        <v>3295</v>
      </c>
      <c r="C270" s="485"/>
      <c r="D270" s="485"/>
      <c r="E270" s="486"/>
      <c r="F270" s="486"/>
      <c r="G270" s="174" t="s">
        <v>3903</v>
      </c>
      <c r="H270" s="382" t="s">
        <v>782</v>
      </c>
      <c r="I270" s="382" t="s">
        <v>813</v>
      </c>
      <c r="J270" s="181">
        <v>2</v>
      </c>
      <c r="K270" s="176">
        <v>45839</v>
      </c>
      <c r="L270" s="176">
        <v>46660</v>
      </c>
      <c r="M270" s="177">
        <f t="shared" si="12"/>
        <v>117.28571428571429</v>
      </c>
      <c r="N270" s="178">
        <v>0</v>
      </c>
      <c r="O270" s="382" t="s">
        <v>3899</v>
      </c>
      <c r="P270" s="178">
        <f t="shared" si="14"/>
        <v>0</v>
      </c>
      <c r="Q270" s="179" t="str" cm="1">
        <f t="array" aca="1" ref="Q270" ca="1">IF(ISNUMBER(P270),IF(P270=100%,"CUMPLIDA",IF(AND(ISNUMBER(L270),ISNUMBER(INDIRECT("FECHA_"&amp;$B270,1))), IF(L270&lt;=INDIRECT("FECHA_"&amp;$B270,1),"INCUMPLIDA","PROCESO"), "VERIFICAR FECHA")),"SIN VALOR AVANCE")</f>
        <v>PROCESO</v>
      </c>
      <c r="R270" s="467"/>
    </row>
    <row r="271" spans="1:18" ht="90" customHeight="1">
      <c r="A271" s="192" t="s">
        <v>1518</v>
      </c>
      <c r="B271" s="173" t="s">
        <v>3295</v>
      </c>
      <c r="C271" s="485"/>
      <c r="D271" s="485"/>
      <c r="E271" s="487" t="s">
        <v>3915</v>
      </c>
      <c r="F271" s="486"/>
      <c r="G271" s="174" t="s">
        <v>3916</v>
      </c>
      <c r="H271" s="382" t="s">
        <v>3917</v>
      </c>
      <c r="I271" s="382" t="s">
        <v>3918</v>
      </c>
      <c r="J271" s="181">
        <v>6</v>
      </c>
      <c r="K271" s="176">
        <v>45108</v>
      </c>
      <c r="L271" s="176">
        <v>45291</v>
      </c>
      <c r="M271" s="177">
        <f t="shared" si="12"/>
        <v>26.142857142857142</v>
      </c>
      <c r="N271" s="178">
        <v>1</v>
      </c>
      <c r="O271" s="382" t="s">
        <v>3890</v>
      </c>
      <c r="P271" s="178">
        <f t="shared" si="14"/>
        <v>1</v>
      </c>
      <c r="Q271" s="179" t="str" cm="1">
        <f t="array" aca="1" ref="Q271" ca="1">IF(ISNUMBER(P271),IF(P271=100%,"CUMPLIDA",IF(AND(ISNUMBER(L271),ISNUMBER(INDIRECT("FECHA_"&amp;$B271,1))), IF(L271&lt;=INDIRECT("FECHA_"&amp;$B271,1),"INCUMPLIDA","PROCESO"), "VERIFICAR FECHA")),"SIN VALOR AVANCE")</f>
        <v>CUMPLIDA</v>
      </c>
    </row>
    <row r="272" spans="1:18" ht="60.75">
      <c r="A272" s="192" t="s">
        <v>1518</v>
      </c>
      <c r="B272" s="173" t="s">
        <v>3295</v>
      </c>
      <c r="C272" s="485"/>
      <c r="D272" s="485"/>
      <c r="E272" s="487"/>
      <c r="F272" s="486"/>
      <c r="G272" s="174" t="s">
        <v>3891</v>
      </c>
      <c r="H272" s="382" t="s">
        <v>3645</v>
      </c>
      <c r="I272" s="382" t="s">
        <v>753</v>
      </c>
      <c r="J272" s="181">
        <v>1</v>
      </c>
      <c r="K272" s="176">
        <v>45231</v>
      </c>
      <c r="L272" s="176">
        <v>45504</v>
      </c>
      <c r="M272" s="177">
        <f t="shared" si="12"/>
        <v>39</v>
      </c>
      <c r="N272" s="178">
        <v>1</v>
      </c>
      <c r="O272" s="382" t="s">
        <v>3914</v>
      </c>
      <c r="P272" s="178">
        <f t="shared" si="14"/>
        <v>1</v>
      </c>
      <c r="Q272" s="179" t="str" cm="1">
        <f t="array" aca="1" ref="Q272" ca="1">IF(ISNUMBER(P272),IF(P272=100%,"CUMPLIDA",IF(AND(ISNUMBER(L272),ISNUMBER(INDIRECT("FECHA_"&amp;$B272,1))), IF(L272&lt;=INDIRECT("FECHA_"&amp;$B272,1),"INCUMPLIDA","PROCESO"), "VERIFICAR FECHA")),"SIN VALOR AVANCE")</f>
        <v>CUMPLIDA</v>
      </c>
    </row>
    <row r="273" spans="1:17" ht="45">
      <c r="A273" s="192" t="s">
        <v>1518</v>
      </c>
      <c r="B273" s="173" t="s">
        <v>3295</v>
      </c>
      <c r="C273" s="485"/>
      <c r="D273" s="485"/>
      <c r="E273" s="487"/>
      <c r="F273" s="486"/>
      <c r="G273" s="174" t="s">
        <v>3893</v>
      </c>
      <c r="H273" s="382" t="s">
        <v>801</v>
      </c>
      <c r="I273" s="382" t="s">
        <v>761</v>
      </c>
      <c r="J273" s="181">
        <v>1</v>
      </c>
      <c r="K273" s="176">
        <v>45323</v>
      </c>
      <c r="L273" s="176">
        <v>45747</v>
      </c>
      <c r="M273" s="177">
        <f t="shared" si="12"/>
        <v>60.571428571428569</v>
      </c>
      <c r="N273" s="178">
        <v>1</v>
      </c>
      <c r="O273" s="382" t="s">
        <v>3894</v>
      </c>
      <c r="P273" s="178">
        <f t="shared" si="14"/>
        <v>1</v>
      </c>
      <c r="Q273" s="179" t="str" cm="1">
        <f t="array" aca="1" ref="Q273" ca="1">IF(ISNUMBER(P273),IF(P273=100%,"CUMPLIDA",IF(AND(ISNUMBER(L273),ISNUMBER(INDIRECT("FECHA_"&amp;$B273,1))), IF(L273&lt;=INDIRECT("FECHA_"&amp;$B273,1),"INCUMPLIDA","PROCESO"), "VERIFICAR FECHA")),"SIN VALOR AVANCE")</f>
        <v>CUMPLIDA</v>
      </c>
    </row>
    <row r="274" spans="1:17" ht="30.75">
      <c r="A274" s="192" t="s">
        <v>1518</v>
      </c>
      <c r="B274" s="173" t="s">
        <v>3295</v>
      </c>
      <c r="C274" s="485"/>
      <c r="D274" s="485"/>
      <c r="E274" s="487"/>
      <c r="F274" s="486"/>
      <c r="G274" s="174" t="s">
        <v>3895</v>
      </c>
      <c r="H274" s="382" t="s">
        <v>804</v>
      </c>
      <c r="I274" s="382" t="s">
        <v>805</v>
      </c>
      <c r="J274" s="181">
        <v>1</v>
      </c>
      <c r="K274" s="176">
        <v>45323</v>
      </c>
      <c r="L274" s="176">
        <v>45747</v>
      </c>
      <c r="M274" s="177">
        <f t="shared" si="12"/>
        <v>60.571428571428569</v>
      </c>
      <c r="N274" s="178">
        <v>1</v>
      </c>
      <c r="O274" s="382" t="s">
        <v>3896</v>
      </c>
      <c r="P274" s="178">
        <v>1</v>
      </c>
      <c r="Q274" s="179" t="str" cm="1">
        <f t="array" aca="1" ref="Q274" ca="1">IF(ISNUMBER(P274),IF(P274=100%,"CUMPLIDA",IF(AND(ISNUMBER(L274),ISNUMBER(INDIRECT("FECHA_"&amp;$B274,1))), IF(L274&lt;=INDIRECT("FECHA_"&amp;$B274,1),"INCUMPLIDA","PROCESO"), "VERIFICAR FECHA")),"SIN VALOR AVANCE")</f>
        <v>CUMPLIDA</v>
      </c>
    </row>
    <row r="275" spans="1:17" ht="45">
      <c r="A275" s="192" t="s">
        <v>1518</v>
      </c>
      <c r="B275" s="173" t="s">
        <v>3295</v>
      </c>
      <c r="C275" s="485"/>
      <c r="D275" s="485"/>
      <c r="E275" s="487"/>
      <c r="F275" s="486"/>
      <c r="G275" s="174" t="s">
        <v>3897</v>
      </c>
      <c r="H275" s="382" t="s">
        <v>767</v>
      </c>
      <c r="I275" s="382" t="s">
        <v>768</v>
      </c>
      <c r="J275" s="181">
        <v>1</v>
      </c>
      <c r="K275" s="176">
        <v>45231</v>
      </c>
      <c r="L275" s="176">
        <v>45747</v>
      </c>
      <c r="M275" s="177">
        <f t="shared" si="12"/>
        <v>73.714285714285708</v>
      </c>
      <c r="N275" s="178">
        <v>1</v>
      </c>
      <c r="O275" s="382" t="s">
        <v>3896</v>
      </c>
      <c r="P275" s="178">
        <v>1</v>
      </c>
      <c r="Q275" s="179" t="str" cm="1">
        <f t="array" aca="1" ref="Q275" ca="1">IF(ISNUMBER(P275),IF(P275=100%,"CUMPLIDA",IF(AND(ISNUMBER(L275),ISNUMBER(INDIRECT("FECHA_"&amp;$B275,1))), IF(L275&lt;=INDIRECT("FECHA_"&amp;$B275,1),"INCUMPLIDA","PROCESO"), "VERIFICAR FECHA")),"SIN VALOR AVANCE")</f>
        <v>CUMPLIDA</v>
      </c>
    </row>
    <row r="276" spans="1:17" ht="30.75">
      <c r="A276" s="192" t="s">
        <v>1518</v>
      </c>
      <c r="B276" s="173" t="s">
        <v>3295</v>
      </c>
      <c r="C276" s="485"/>
      <c r="D276" s="485"/>
      <c r="E276" s="487"/>
      <c r="F276" s="486"/>
      <c r="G276" s="174" t="s">
        <v>3758</v>
      </c>
      <c r="H276" s="382" t="s">
        <v>769</v>
      </c>
      <c r="I276" s="382" t="s">
        <v>770</v>
      </c>
      <c r="J276" s="181">
        <v>1</v>
      </c>
      <c r="K276" s="176">
        <v>45323</v>
      </c>
      <c r="L276" s="176">
        <v>45747</v>
      </c>
      <c r="M276" s="177">
        <f t="shared" si="12"/>
        <v>60.571428571428569</v>
      </c>
      <c r="N276" s="178">
        <v>1</v>
      </c>
      <c r="O276" s="382" t="s">
        <v>3894</v>
      </c>
      <c r="P276" s="178">
        <v>1</v>
      </c>
      <c r="Q276" s="179" t="str" cm="1">
        <f t="array" aca="1" ref="Q276" ca="1">IF(ISNUMBER(P276),IF(P276=100%,"CUMPLIDA",IF(AND(ISNUMBER(L276),ISNUMBER(INDIRECT("FECHA_"&amp;$B276,1))), IF(L276&lt;=INDIRECT("FECHA_"&amp;$B276,1),"INCUMPLIDA","PROCESO"), "VERIFICAR FECHA")),"SIN VALOR AVANCE")</f>
        <v>CUMPLIDA</v>
      </c>
    </row>
    <row r="277" spans="1:17" ht="45">
      <c r="A277" s="192" t="s">
        <v>1518</v>
      </c>
      <c r="B277" s="173" t="s">
        <v>3295</v>
      </c>
      <c r="C277" s="485"/>
      <c r="D277" s="485"/>
      <c r="E277" s="487"/>
      <c r="F277" s="486"/>
      <c r="G277" s="174" t="s">
        <v>3759</v>
      </c>
      <c r="H277" s="382" t="s">
        <v>371</v>
      </c>
      <c r="I277" s="382" t="s">
        <v>771</v>
      </c>
      <c r="J277" s="181">
        <v>1</v>
      </c>
      <c r="K277" s="176">
        <v>45231</v>
      </c>
      <c r="L277" s="176">
        <v>45747</v>
      </c>
      <c r="M277" s="177">
        <f t="shared" si="12"/>
        <v>73.714285714285708</v>
      </c>
      <c r="N277" s="178">
        <v>1</v>
      </c>
      <c r="O277" s="382" t="s">
        <v>3896</v>
      </c>
      <c r="P277" s="178">
        <v>1</v>
      </c>
      <c r="Q277" s="179" t="str" cm="1">
        <f t="array" aca="1" ref="Q277" ca="1">IF(ISNUMBER(P277),IF(P277=100%,"CUMPLIDA",IF(AND(ISNUMBER(L277),ISNUMBER(INDIRECT("FECHA_"&amp;$B277,1))), IF(L277&lt;=INDIRECT("FECHA_"&amp;$B277,1),"INCUMPLIDA","PROCESO"), "VERIFICAR FECHA")),"SIN VALOR AVANCE")</f>
        <v>CUMPLIDA</v>
      </c>
    </row>
    <row r="278" spans="1:17" ht="60.75">
      <c r="A278" s="192" t="s">
        <v>1518</v>
      </c>
      <c r="B278" s="173" t="s">
        <v>3295</v>
      </c>
      <c r="C278" s="485"/>
      <c r="D278" s="485"/>
      <c r="E278" s="487"/>
      <c r="F278" s="486"/>
      <c r="G278" s="174" t="s">
        <v>3760</v>
      </c>
      <c r="H278" s="382" t="s">
        <v>772</v>
      </c>
      <c r="I278" s="382" t="s">
        <v>773</v>
      </c>
      <c r="J278" s="181">
        <v>1</v>
      </c>
      <c r="K278" s="176">
        <v>45231</v>
      </c>
      <c r="L278" s="176">
        <v>45808</v>
      </c>
      <c r="M278" s="177">
        <f t="shared" si="12"/>
        <v>82.428571428571431</v>
      </c>
      <c r="N278" s="178">
        <v>1</v>
      </c>
      <c r="O278" s="382" t="s">
        <v>3899</v>
      </c>
      <c r="P278" s="178">
        <f t="shared" ref="P278:P341" si="15">IF(B278="ITRC",N278,N278/J278)</f>
        <v>1</v>
      </c>
      <c r="Q278" s="179" t="str" cm="1">
        <f t="array" aca="1" ref="Q278" ca="1">IF(ISNUMBER(P278),IF(P278=100%,"CUMPLIDA",IF(AND(ISNUMBER(L278),ISNUMBER(INDIRECT("FECHA_"&amp;$B278,1))), IF(L278&lt;=INDIRECT("FECHA_"&amp;$B278,1),"INCUMPLIDA","PROCESO"), "VERIFICAR FECHA")),"SIN VALOR AVANCE")</f>
        <v>CUMPLIDA</v>
      </c>
    </row>
    <row r="279" spans="1:17" ht="30.75">
      <c r="A279" s="192" t="s">
        <v>1518</v>
      </c>
      <c r="B279" s="173" t="s">
        <v>3295</v>
      </c>
      <c r="C279" s="485"/>
      <c r="D279" s="485"/>
      <c r="E279" s="487"/>
      <c r="F279" s="486"/>
      <c r="G279" s="174" t="s">
        <v>3900</v>
      </c>
      <c r="H279" s="382" t="s">
        <v>775</v>
      </c>
      <c r="I279" s="382" t="s">
        <v>776</v>
      </c>
      <c r="J279" s="181">
        <v>2</v>
      </c>
      <c r="K279" s="176">
        <v>45839</v>
      </c>
      <c r="L279" s="176">
        <v>46660</v>
      </c>
      <c r="M279" s="177">
        <f t="shared" si="12"/>
        <v>117.28571428571429</v>
      </c>
      <c r="N279" s="178">
        <v>0</v>
      </c>
      <c r="O279" s="382" t="s">
        <v>3896</v>
      </c>
      <c r="P279" s="178">
        <f t="shared" si="15"/>
        <v>0</v>
      </c>
      <c r="Q279" s="179" t="str" cm="1">
        <f t="array" aca="1" ref="Q279" ca="1">IF(ISNUMBER(P279),IF(P279=100%,"CUMPLIDA",IF(AND(ISNUMBER(L279),ISNUMBER(INDIRECT("FECHA_"&amp;$B279,1))), IF(L279&lt;=INDIRECT("FECHA_"&amp;$B279,1),"INCUMPLIDA","PROCESO"), "VERIFICAR FECHA")),"SIN VALOR AVANCE")</f>
        <v>PROCESO</v>
      </c>
    </row>
    <row r="280" spans="1:17" ht="45">
      <c r="A280" s="192" t="s">
        <v>1518</v>
      </c>
      <c r="B280" s="173" t="s">
        <v>3295</v>
      </c>
      <c r="C280" s="485"/>
      <c r="D280" s="485"/>
      <c r="E280" s="487"/>
      <c r="F280" s="486"/>
      <c r="G280" s="174" t="s">
        <v>3902</v>
      </c>
      <c r="H280" s="382" t="s">
        <v>779</v>
      </c>
      <c r="I280" s="382" t="s">
        <v>780</v>
      </c>
      <c r="J280" s="181">
        <v>1</v>
      </c>
      <c r="K280" s="176">
        <v>45839</v>
      </c>
      <c r="L280" s="176">
        <v>46660</v>
      </c>
      <c r="M280" s="177">
        <f t="shared" si="12"/>
        <v>117.28571428571429</v>
      </c>
      <c r="N280" s="178">
        <v>0</v>
      </c>
      <c r="O280" s="382" t="s">
        <v>3894</v>
      </c>
      <c r="P280" s="178">
        <f t="shared" si="15"/>
        <v>0</v>
      </c>
      <c r="Q280" s="179" t="str" cm="1">
        <f t="array" aca="1" ref="Q280" ca="1">IF(ISNUMBER(P280),IF(P280=100%,"CUMPLIDA",IF(AND(ISNUMBER(L280),ISNUMBER(INDIRECT("FECHA_"&amp;$B280,1))), IF(L280&lt;=INDIRECT("FECHA_"&amp;$B280,1),"INCUMPLIDA","PROCESO"), "VERIFICAR FECHA")),"SIN VALOR AVANCE")</f>
        <v>PROCESO</v>
      </c>
    </row>
    <row r="281" spans="1:17" ht="120">
      <c r="A281" s="192" t="s">
        <v>1518</v>
      </c>
      <c r="B281" s="173" t="s">
        <v>3295</v>
      </c>
      <c r="C281" s="485"/>
      <c r="D281" s="485"/>
      <c r="E281" s="487"/>
      <c r="F281" s="486"/>
      <c r="G281" s="174" t="s">
        <v>3903</v>
      </c>
      <c r="H281" s="382" t="s">
        <v>782</v>
      </c>
      <c r="I281" s="382" t="s">
        <v>813</v>
      </c>
      <c r="J281" s="181">
        <v>2</v>
      </c>
      <c r="K281" s="176">
        <v>45839</v>
      </c>
      <c r="L281" s="176">
        <v>46660</v>
      </c>
      <c r="M281" s="177">
        <f t="shared" si="12"/>
        <v>117.28571428571429</v>
      </c>
      <c r="N281" s="178">
        <v>0</v>
      </c>
      <c r="O281" s="382" t="s">
        <v>3899</v>
      </c>
      <c r="P281" s="178">
        <f t="shared" si="15"/>
        <v>0</v>
      </c>
      <c r="Q281" s="179" t="str" cm="1">
        <f t="array" aca="1" ref="Q281" ca="1">IF(ISNUMBER(P281),IF(P281=100%,"CUMPLIDA",IF(AND(ISNUMBER(L281),ISNUMBER(INDIRECT("FECHA_"&amp;$B281,1))), IF(L281&lt;=INDIRECT("FECHA_"&amp;$B281,1),"INCUMPLIDA","PROCESO"), "VERIFICAR FECHA")),"SIN VALOR AVANCE")</f>
        <v>PROCESO</v>
      </c>
    </row>
    <row r="282" spans="1:17" ht="210">
      <c r="A282" s="192" t="s">
        <v>1518</v>
      </c>
      <c r="B282" s="173" t="s">
        <v>3295</v>
      </c>
      <c r="C282" s="485" t="s">
        <v>3919</v>
      </c>
      <c r="D282" s="485" t="s">
        <v>3329</v>
      </c>
      <c r="E282" s="486" t="s">
        <v>3920</v>
      </c>
      <c r="F282" s="486" t="s">
        <v>3921</v>
      </c>
      <c r="G282" s="174" t="s">
        <v>3922</v>
      </c>
      <c r="H282" s="382" t="s">
        <v>3923</v>
      </c>
      <c r="I282" s="385" t="s">
        <v>3924</v>
      </c>
      <c r="J282" s="181" t="s">
        <v>3925</v>
      </c>
      <c r="K282" s="176">
        <v>45536</v>
      </c>
      <c r="L282" s="176">
        <v>46081</v>
      </c>
      <c r="M282" s="177">
        <f t="shared" si="12"/>
        <v>77.857142857142861</v>
      </c>
      <c r="N282" s="178">
        <v>0.8</v>
      </c>
      <c r="O282" s="382" t="s">
        <v>3926</v>
      </c>
      <c r="P282" s="178">
        <f t="shared" si="15"/>
        <v>0.8</v>
      </c>
      <c r="Q282" s="179" t="str" cm="1">
        <f t="array" aca="1" ref="Q282" ca="1">IF(ISNUMBER(P282),IF(P282=100%,"CUMPLIDA",IF(AND(ISNUMBER(L282),ISNUMBER(INDIRECT("FECHA_"&amp;$B282,1))), IF(L282&lt;=INDIRECT("FECHA_"&amp;$B282,1),"INCUMPLIDA","PROCESO"), "VERIFICAR FECHA")),"SIN VALOR AVANCE")</f>
        <v>PROCESO</v>
      </c>
    </row>
    <row r="283" spans="1:17" ht="135">
      <c r="A283" s="192" t="s">
        <v>1518</v>
      </c>
      <c r="B283" s="173" t="s">
        <v>3295</v>
      </c>
      <c r="C283" s="485"/>
      <c r="D283" s="485"/>
      <c r="E283" s="486"/>
      <c r="F283" s="486"/>
      <c r="G283" s="174" t="s">
        <v>3927</v>
      </c>
      <c r="H283" s="382" t="s">
        <v>3928</v>
      </c>
      <c r="I283" s="385" t="s">
        <v>3929</v>
      </c>
      <c r="J283" s="181">
        <v>1</v>
      </c>
      <c r="K283" s="176">
        <v>45413</v>
      </c>
      <c r="L283" s="176">
        <v>45657</v>
      </c>
      <c r="M283" s="177">
        <f t="shared" si="12"/>
        <v>34.857142857142854</v>
      </c>
      <c r="N283" s="178">
        <v>1</v>
      </c>
      <c r="O283" s="382" t="s">
        <v>3930</v>
      </c>
      <c r="P283" s="178">
        <f t="shared" si="15"/>
        <v>1</v>
      </c>
      <c r="Q283" s="179" t="str" cm="1">
        <f t="array" aca="1" ref="Q283" ca="1">IF(ISNUMBER(P283),IF(P283=100%,"CUMPLIDA",IF(AND(ISNUMBER(L283),ISNUMBER(INDIRECT("FECHA_"&amp;$B283,1))), IF(L283&lt;=INDIRECT("FECHA_"&amp;$B283,1),"INCUMPLIDA","PROCESO"), "VERIFICAR FECHA")),"SIN VALOR AVANCE")</f>
        <v>CUMPLIDA</v>
      </c>
    </row>
    <row r="284" spans="1:17" ht="405">
      <c r="A284" s="192" t="s">
        <v>1518</v>
      </c>
      <c r="B284" s="173" t="s">
        <v>3295</v>
      </c>
      <c r="C284" s="485"/>
      <c r="D284" s="485"/>
      <c r="E284" s="486" t="s">
        <v>3931</v>
      </c>
      <c r="F284" s="486"/>
      <c r="G284" s="174" t="s">
        <v>3932</v>
      </c>
      <c r="H284" s="382" t="s">
        <v>3933</v>
      </c>
      <c r="I284" s="382" t="s">
        <v>3934</v>
      </c>
      <c r="J284" s="181">
        <v>3</v>
      </c>
      <c r="K284" s="176">
        <v>45383</v>
      </c>
      <c r="L284" s="176">
        <v>45657</v>
      </c>
      <c r="M284" s="177">
        <f t="shared" si="12"/>
        <v>39.142857142857146</v>
      </c>
      <c r="N284" s="178">
        <v>1</v>
      </c>
      <c r="O284" s="382" t="s">
        <v>3935</v>
      </c>
      <c r="P284" s="178">
        <f t="shared" si="15"/>
        <v>1</v>
      </c>
      <c r="Q284" s="179" t="str" cm="1">
        <f t="array" aca="1" ref="Q284" ca="1">IF(ISNUMBER(P284),IF(P284=100%,"CUMPLIDA",IF(AND(ISNUMBER(L284),ISNUMBER(INDIRECT("FECHA_"&amp;$B284,1))), IF(L284&lt;=INDIRECT("FECHA_"&amp;$B284,1),"INCUMPLIDA","PROCESO"), "VERIFICAR FECHA")),"SIN VALOR AVANCE")</f>
        <v>CUMPLIDA</v>
      </c>
    </row>
    <row r="285" spans="1:17" ht="150.75">
      <c r="A285" s="192" t="s">
        <v>1518</v>
      </c>
      <c r="B285" s="173" t="s">
        <v>3295</v>
      </c>
      <c r="C285" s="485"/>
      <c r="D285" s="485"/>
      <c r="E285" s="486"/>
      <c r="F285" s="486"/>
      <c r="G285" s="174" t="s">
        <v>3936</v>
      </c>
      <c r="H285" s="382" t="s">
        <v>3937</v>
      </c>
      <c r="I285" s="382" t="s">
        <v>3938</v>
      </c>
      <c r="J285" s="181">
        <v>1</v>
      </c>
      <c r="K285" s="176">
        <v>45383</v>
      </c>
      <c r="L285" s="176">
        <v>46234</v>
      </c>
      <c r="M285" s="177">
        <f t="shared" si="12"/>
        <v>121.57142857142857</v>
      </c>
      <c r="N285" s="178">
        <v>0.55000000000000004</v>
      </c>
      <c r="O285" s="382" t="s">
        <v>3939</v>
      </c>
      <c r="P285" s="178">
        <f t="shared" si="15"/>
        <v>0.55000000000000004</v>
      </c>
      <c r="Q285" s="179" t="str" cm="1">
        <f t="array" aca="1" ref="Q285" ca="1">IF(ISNUMBER(P285),IF(P285=100%,"CUMPLIDA",IF(AND(ISNUMBER(L285),ISNUMBER(INDIRECT("FECHA_"&amp;$B285,1))), IF(L285&lt;=INDIRECT("FECHA_"&amp;$B285,1),"INCUMPLIDA","PROCESO"), "VERIFICAR FECHA")),"SIN VALOR AVANCE")</f>
        <v>PROCESO</v>
      </c>
    </row>
    <row r="286" spans="1:17" ht="285">
      <c r="A286" s="192" t="s">
        <v>1518</v>
      </c>
      <c r="B286" s="173" t="s">
        <v>3295</v>
      </c>
      <c r="C286" s="485"/>
      <c r="D286" s="485"/>
      <c r="E286" s="486"/>
      <c r="F286" s="486"/>
      <c r="G286" s="174" t="s">
        <v>3940</v>
      </c>
      <c r="H286" s="382" t="s">
        <v>3941</v>
      </c>
      <c r="I286" s="382" t="s">
        <v>3942</v>
      </c>
      <c r="J286" s="181">
        <v>3</v>
      </c>
      <c r="K286" s="176">
        <v>45383</v>
      </c>
      <c r="L286" s="176">
        <v>45838</v>
      </c>
      <c r="M286" s="177">
        <f t="shared" si="12"/>
        <v>65</v>
      </c>
      <c r="N286" s="178">
        <v>1</v>
      </c>
      <c r="O286" s="382" t="s">
        <v>3943</v>
      </c>
      <c r="P286" s="178">
        <f t="shared" si="15"/>
        <v>1</v>
      </c>
      <c r="Q286" s="179" t="str" cm="1">
        <f t="array" aca="1" ref="Q286" ca="1">IF(ISNUMBER(P286),IF(P286=100%,"CUMPLIDA",IF(AND(ISNUMBER(L286),ISNUMBER(INDIRECT("FECHA_"&amp;$B286,1))), IF(L286&lt;=INDIRECT("FECHA_"&amp;$B286,1),"INCUMPLIDA","PROCESO"), "VERIFICAR FECHA")),"SIN VALOR AVANCE")</f>
        <v>CUMPLIDA</v>
      </c>
    </row>
    <row r="287" spans="1:17" ht="165" customHeight="1">
      <c r="A287" s="192" t="s">
        <v>1518</v>
      </c>
      <c r="B287" s="173" t="s">
        <v>3295</v>
      </c>
      <c r="C287" s="485"/>
      <c r="D287" s="485"/>
      <c r="E287" s="486" t="s">
        <v>3944</v>
      </c>
      <c r="F287" s="486"/>
      <c r="G287" s="174" t="s">
        <v>3945</v>
      </c>
      <c r="H287" s="382" t="s">
        <v>3946</v>
      </c>
      <c r="I287" s="382" t="s">
        <v>3947</v>
      </c>
      <c r="J287" s="181" t="s">
        <v>3948</v>
      </c>
      <c r="K287" s="176">
        <v>45413</v>
      </c>
      <c r="L287" s="176">
        <v>46234</v>
      </c>
      <c r="M287" s="177">
        <f t="shared" si="12"/>
        <v>117.28571428571429</v>
      </c>
      <c r="N287" s="178">
        <v>0.55000000000000004</v>
      </c>
      <c r="O287" s="382" t="s">
        <v>3939</v>
      </c>
      <c r="P287" s="178">
        <f t="shared" si="15"/>
        <v>0.55000000000000004</v>
      </c>
      <c r="Q287" s="179" t="str" cm="1">
        <f t="array" aca="1" ref="Q287" ca="1">IF(ISNUMBER(P287),IF(P287=100%,"CUMPLIDA",IF(AND(ISNUMBER(L287),ISNUMBER(INDIRECT("FECHA_"&amp;$B287,1))), IF(L287&lt;=INDIRECT("FECHA_"&amp;$B287,1),"INCUMPLIDA","PROCESO"), "VERIFICAR FECHA")),"SIN VALOR AVANCE")</f>
        <v>PROCESO</v>
      </c>
    </row>
    <row r="288" spans="1:17" ht="135">
      <c r="A288" s="192" t="s">
        <v>1518</v>
      </c>
      <c r="B288" s="173" t="s">
        <v>3295</v>
      </c>
      <c r="C288" s="485"/>
      <c r="D288" s="485"/>
      <c r="E288" s="486"/>
      <c r="F288" s="486"/>
      <c r="G288" s="174" t="s">
        <v>3949</v>
      </c>
      <c r="H288" s="382" t="s">
        <v>3950</v>
      </c>
      <c r="I288" s="382" t="s">
        <v>3929</v>
      </c>
      <c r="J288" s="181">
        <v>1</v>
      </c>
      <c r="K288" s="176">
        <v>45413</v>
      </c>
      <c r="L288" s="176">
        <v>45657</v>
      </c>
      <c r="M288" s="177">
        <f t="shared" si="12"/>
        <v>34.857142857142854</v>
      </c>
      <c r="N288" s="178">
        <v>1</v>
      </c>
      <c r="O288" s="382" t="s">
        <v>3930</v>
      </c>
      <c r="P288" s="178">
        <f t="shared" si="15"/>
        <v>1</v>
      </c>
      <c r="Q288" s="179" t="str" cm="1">
        <f t="array" aca="1" ref="Q288" ca="1">IF(ISNUMBER(P288),IF(P288=100%,"CUMPLIDA",IF(AND(ISNUMBER(L288),ISNUMBER(INDIRECT("FECHA_"&amp;$B288,1))), IF(L288&lt;=INDIRECT("FECHA_"&amp;$B288,1),"INCUMPLIDA","PROCESO"), "VERIFICAR FECHA")),"SIN VALOR AVANCE")</f>
        <v>CUMPLIDA</v>
      </c>
    </row>
    <row r="289" spans="1:17" ht="75.75" customHeight="1">
      <c r="A289" s="192" t="s">
        <v>1518</v>
      </c>
      <c r="B289" s="173" t="s">
        <v>3295</v>
      </c>
      <c r="C289" s="485"/>
      <c r="D289" s="485"/>
      <c r="E289" s="486" t="s">
        <v>3951</v>
      </c>
      <c r="F289" s="486"/>
      <c r="G289" s="174" t="s">
        <v>3952</v>
      </c>
      <c r="H289" s="382" t="s">
        <v>3953</v>
      </c>
      <c r="I289" s="382" t="s">
        <v>3954</v>
      </c>
      <c r="J289" s="181">
        <v>1</v>
      </c>
      <c r="K289" s="176">
        <v>45413</v>
      </c>
      <c r="L289" s="176">
        <v>45535</v>
      </c>
      <c r="M289" s="177">
        <f t="shared" si="12"/>
        <v>17.428571428571427</v>
      </c>
      <c r="N289" s="178">
        <v>1</v>
      </c>
      <c r="O289" s="382" t="s">
        <v>3935</v>
      </c>
      <c r="P289" s="178">
        <f t="shared" si="15"/>
        <v>1</v>
      </c>
      <c r="Q289" s="179" t="str" cm="1">
        <f t="array" aca="1" ref="Q289" ca="1">IF(ISNUMBER(P289),IF(P289=100%,"CUMPLIDA",IF(AND(ISNUMBER(L289),ISNUMBER(INDIRECT("FECHA_"&amp;$B289,1))), IF(L289&lt;=INDIRECT("FECHA_"&amp;$B289,1),"INCUMPLIDA","PROCESO"), "VERIFICAR FECHA")),"SIN VALOR AVANCE")</f>
        <v>CUMPLIDA</v>
      </c>
    </row>
    <row r="290" spans="1:17" ht="75">
      <c r="A290" s="192" t="s">
        <v>1518</v>
      </c>
      <c r="B290" s="173" t="s">
        <v>3295</v>
      </c>
      <c r="C290" s="485"/>
      <c r="D290" s="485"/>
      <c r="E290" s="486"/>
      <c r="F290" s="486"/>
      <c r="G290" s="174" t="s">
        <v>3955</v>
      </c>
      <c r="H290" s="382" t="s">
        <v>3956</v>
      </c>
      <c r="I290" s="382" t="s">
        <v>2209</v>
      </c>
      <c r="J290" s="181">
        <v>1</v>
      </c>
      <c r="K290" s="176">
        <v>45413</v>
      </c>
      <c r="L290" s="176">
        <v>45535</v>
      </c>
      <c r="M290" s="177">
        <f t="shared" si="12"/>
        <v>17.428571428571427</v>
      </c>
      <c r="N290" s="178">
        <v>1</v>
      </c>
      <c r="O290" s="382" t="s">
        <v>3957</v>
      </c>
      <c r="P290" s="178">
        <f t="shared" si="15"/>
        <v>1</v>
      </c>
      <c r="Q290" s="179" t="str" cm="1">
        <f t="array" aca="1" ref="Q290" ca="1">IF(ISNUMBER(P290),IF(P290=100%,"CUMPLIDA",IF(AND(ISNUMBER(L290),ISNUMBER(INDIRECT("FECHA_"&amp;$B290,1))), IF(L290&lt;=INDIRECT("FECHA_"&amp;$B290,1),"INCUMPLIDA","PROCESO"), "VERIFICAR FECHA")),"SIN VALOR AVANCE")</f>
        <v>CUMPLIDA</v>
      </c>
    </row>
    <row r="291" spans="1:17" ht="180">
      <c r="A291" s="192" t="s">
        <v>1518</v>
      </c>
      <c r="B291" s="173" t="s">
        <v>3295</v>
      </c>
      <c r="C291" s="485"/>
      <c r="D291" s="485"/>
      <c r="E291" s="486"/>
      <c r="F291" s="486"/>
      <c r="G291" s="174" t="s">
        <v>3958</v>
      </c>
      <c r="H291" s="382" t="s">
        <v>3959</v>
      </c>
      <c r="I291" s="382" t="s">
        <v>3960</v>
      </c>
      <c r="J291" s="181">
        <v>3</v>
      </c>
      <c r="K291" s="176">
        <v>45413</v>
      </c>
      <c r="L291" s="176">
        <v>45657</v>
      </c>
      <c r="M291" s="177">
        <f t="shared" si="12"/>
        <v>34.857142857142854</v>
      </c>
      <c r="N291" s="178">
        <v>1</v>
      </c>
      <c r="O291" s="382" t="s">
        <v>3935</v>
      </c>
      <c r="P291" s="178">
        <f t="shared" si="15"/>
        <v>1</v>
      </c>
      <c r="Q291" s="179" t="str" cm="1">
        <f t="array" aca="1" ref="Q291" ca="1">IF(ISNUMBER(P291),IF(P291=100%,"CUMPLIDA",IF(AND(ISNUMBER(L291),ISNUMBER(INDIRECT("FECHA_"&amp;$B291,1))), IF(L291&lt;=INDIRECT("FECHA_"&amp;$B291,1),"INCUMPLIDA","PROCESO"), "VERIFICAR FECHA")),"SIN VALOR AVANCE")</f>
        <v>CUMPLIDA</v>
      </c>
    </row>
    <row r="292" spans="1:17" ht="155.25" customHeight="1">
      <c r="A292" s="192" t="s">
        <v>1518</v>
      </c>
      <c r="B292" s="173" t="s">
        <v>3295</v>
      </c>
      <c r="C292" s="485"/>
      <c r="D292" s="485"/>
      <c r="E292" s="174" t="s">
        <v>3961</v>
      </c>
      <c r="F292" s="486"/>
      <c r="G292" s="210" t="s">
        <v>3962</v>
      </c>
      <c r="H292" s="382" t="s">
        <v>3779</v>
      </c>
      <c r="I292" s="382" t="s">
        <v>3779</v>
      </c>
      <c r="J292" s="181">
        <v>0</v>
      </c>
      <c r="K292" s="176">
        <v>45413</v>
      </c>
      <c r="L292" s="176">
        <v>45413</v>
      </c>
      <c r="M292" s="177">
        <f t="shared" si="12"/>
        <v>0</v>
      </c>
      <c r="N292" s="178">
        <v>1</v>
      </c>
      <c r="O292" s="382" t="s">
        <v>3963</v>
      </c>
      <c r="P292" s="178">
        <f t="shared" si="15"/>
        <v>1</v>
      </c>
      <c r="Q292" s="179" t="str" cm="1">
        <f t="array" aca="1" ref="Q292" ca="1">IF(ISNUMBER(P292),IF(P292=100%,"CUMPLIDA",IF(AND(ISNUMBER(L292),ISNUMBER(INDIRECT("FECHA_"&amp;$B292,1))), IF(L292&lt;=INDIRECT("FECHA_"&amp;$B292,1),"INCUMPLIDA","PROCESO"), "VERIFICAR FECHA")),"SIN VALOR AVANCE")</f>
        <v>CUMPLIDA</v>
      </c>
    </row>
    <row r="293" spans="1:17" ht="270" customHeight="1">
      <c r="A293" s="192" t="s">
        <v>1518</v>
      </c>
      <c r="B293" s="173" t="s">
        <v>3295</v>
      </c>
      <c r="C293" s="485"/>
      <c r="D293" s="485"/>
      <c r="E293" s="486" t="s">
        <v>3964</v>
      </c>
      <c r="F293" s="486"/>
      <c r="G293" s="174" t="s">
        <v>3965</v>
      </c>
      <c r="H293" s="382" t="s">
        <v>3966</v>
      </c>
      <c r="I293" s="382" t="s">
        <v>3967</v>
      </c>
      <c r="J293" s="181">
        <v>4</v>
      </c>
      <c r="K293" s="176">
        <v>45413</v>
      </c>
      <c r="L293" s="176">
        <v>45535</v>
      </c>
      <c r="M293" s="177">
        <f t="shared" si="12"/>
        <v>17.428571428571427</v>
      </c>
      <c r="N293" s="178">
        <v>1</v>
      </c>
      <c r="O293" s="382" t="s">
        <v>3963</v>
      </c>
      <c r="P293" s="178">
        <f t="shared" si="15"/>
        <v>1</v>
      </c>
      <c r="Q293" s="179" t="str" cm="1">
        <f t="array" aca="1" ref="Q293" ca="1">IF(ISNUMBER(P293),IF(P293=100%,"CUMPLIDA",IF(AND(ISNUMBER(L293),ISNUMBER(INDIRECT("FECHA_"&amp;$B293,1))), IF(L293&lt;=INDIRECT("FECHA_"&amp;$B293,1),"INCUMPLIDA","PROCESO"), "VERIFICAR FECHA")),"SIN VALOR AVANCE")</f>
        <v>CUMPLIDA</v>
      </c>
    </row>
    <row r="294" spans="1:17" ht="105.75" customHeight="1">
      <c r="A294" s="192" t="s">
        <v>1518</v>
      </c>
      <c r="B294" s="173" t="s">
        <v>3295</v>
      </c>
      <c r="C294" s="485"/>
      <c r="D294" s="485"/>
      <c r="E294" s="486"/>
      <c r="F294" s="486"/>
      <c r="G294" s="174" t="s">
        <v>3968</v>
      </c>
      <c r="H294" s="382" t="s">
        <v>3969</v>
      </c>
      <c r="I294" s="382" t="s">
        <v>3970</v>
      </c>
      <c r="J294" s="181">
        <v>5</v>
      </c>
      <c r="K294" s="176">
        <v>45413</v>
      </c>
      <c r="L294" s="176">
        <v>45626</v>
      </c>
      <c r="M294" s="177">
        <f t="shared" ref="M294:M357" si="16">(L294-K294)/7</f>
        <v>30.428571428571427</v>
      </c>
      <c r="N294" s="178">
        <v>1</v>
      </c>
      <c r="O294" s="382" t="s">
        <v>3935</v>
      </c>
      <c r="P294" s="178">
        <f t="shared" si="15"/>
        <v>1</v>
      </c>
      <c r="Q294" s="179" t="str" cm="1">
        <f t="array" aca="1" ref="Q294" ca="1">IF(ISNUMBER(P294),IF(P294=100%,"CUMPLIDA",IF(AND(ISNUMBER(L294),ISNUMBER(INDIRECT("FECHA_"&amp;$B294,1))), IF(L294&lt;=INDIRECT("FECHA_"&amp;$B294,1),"INCUMPLIDA","PROCESO"), "VERIFICAR FECHA")),"SIN VALOR AVANCE")</f>
        <v>CUMPLIDA</v>
      </c>
    </row>
    <row r="295" spans="1:17" ht="188.25" customHeight="1">
      <c r="A295" s="192" t="s">
        <v>1518</v>
      </c>
      <c r="B295" s="173" t="s">
        <v>3295</v>
      </c>
      <c r="C295" s="485" t="s">
        <v>3971</v>
      </c>
      <c r="D295" s="485" t="s">
        <v>3329</v>
      </c>
      <c r="E295" s="486" t="s">
        <v>3972</v>
      </c>
      <c r="F295" s="486" t="s">
        <v>3973</v>
      </c>
      <c r="G295" s="174" t="s">
        <v>3974</v>
      </c>
      <c r="H295" s="382" t="s">
        <v>3975</v>
      </c>
      <c r="I295" s="382" t="s">
        <v>3976</v>
      </c>
      <c r="J295" s="181">
        <v>1</v>
      </c>
      <c r="K295" s="176">
        <v>45383</v>
      </c>
      <c r="L295" s="176">
        <v>45747</v>
      </c>
      <c r="M295" s="177">
        <f t="shared" si="16"/>
        <v>52</v>
      </c>
      <c r="N295" s="178">
        <v>1</v>
      </c>
      <c r="O295" s="382" t="s">
        <v>3735</v>
      </c>
      <c r="P295" s="178">
        <f t="shared" si="15"/>
        <v>1</v>
      </c>
      <c r="Q295" s="179" t="str" cm="1">
        <f t="array" aca="1" ref="Q295" ca="1">IF(ISNUMBER(P295),IF(P295=100%,"CUMPLIDA",IF(AND(ISNUMBER(L295),ISNUMBER(INDIRECT("FECHA_"&amp;$B295,1))), IF(L295&lt;=INDIRECT("FECHA_"&amp;$B295,1),"INCUMPLIDA","PROCESO"), "VERIFICAR FECHA")),"SIN VALOR AVANCE")</f>
        <v>CUMPLIDA</v>
      </c>
    </row>
    <row r="296" spans="1:17" ht="195" customHeight="1">
      <c r="A296" s="192" t="s">
        <v>1518</v>
      </c>
      <c r="B296" s="173" t="s">
        <v>3295</v>
      </c>
      <c r="C296" s="485"/>
      <c r="D296" s="485"/>
      <c r="E296" s="486"/>
      <c r="F296" s="486"/>
      <c r="G296" s="174" t="s">
        <v>3977</v>
      </c>
      <c r="H296" s="382" t="s">
        <v>3978</v>
      </c>
      <c r="I296" s="382" t="s">
        <v>3979</v>
      </c>
      <c r="J296" s="181">
        <v>1</v>
      </c>
      <c r="K296" s="176">
        <v>45596</v>
      </c>
      <c r="L296" s="176">
        <v>46112</v>
      </c>
      <c r="M296" s="177">
        <f t="shared" si="16"/>
        <v>73.714285714285708</v>
      </c>
      <c r="N296" s="178">
        <v>0</v>
      </c>
      <c r="O296" s="382" t="s">
        <v>3735</v>
      </c>
      <c r="P296" s="178">
        <f t="shared" si="15"/>
        <v>0</v>
      </c>
      <c r="Q296" s="179" t="str" cm="1">
        <f t="array" aca="1" ref="Q296" ca="1">IF(ISNUMBER(P296),IF(P296=100%,"CUMPLIDA",IF(AND(ISNUMBER(L296),ISNUMBER(INDIRECT("FECHA_"&amp;$B296,1))), IF(L296&lt;=INDIRECT("FECHA_"&amp;$B296,1),"INCUMPLIDA","PROCESO"), "VERIFICAR FECHA")),"SIN VALOR AVANCE")</f>
        <v>PROCESO</v>
      </c>
    </row>
    <row r="297" spans="1:17" ht="75">
      <c r="A297" s="192" t="s">
        <v>1518</v>
      </c>
      <c r="B297" s="173" t="s">
        <v>3295</v>
      </c>
      <c r="C297" s="485"/>
      <c r="D297" s="485"/>
      <c r="E297" s="486"/>
      <c r="F297" s="486"/>
      <c r="G297" s="174" t="s">
        <v>3980</v>
      </c>
      <c r="H297" s="382" t="s">
        <v>3981</v>
      </c>
      <c r="I297" s="382" t="s">
        <v>3982</v>
      </c>
      <c r="J297" s="181">
        <v>1</v>
      </c>
      <c r="K297" s="176">
        <v>45779</v>
      </c>
      <c r="L297" s="176">
        <v>45961</v>
      </c>
      <c r="M297" s="177">
        <f t="shared" si="16"/>
        <v>26</v>
      </c>
      <c r="N297" s="178">
        <v>1</v>
      </c>
      <c r="O297" s="382" t="s">
        <v>3735</v>
      </c>
      <c r="P297" s="178">
        <f t="shared" si="15"/>
        <v>1</v>
      </c>
      <c r="Q297" s="179" t="str" cm="1">
        <f t="array" aca="1" ref="Q297" ca="1">IF(ISNUMBER(P297),IF(P297=100%,"CUMPLIDA",IF(AND(ISNUMBER(L297),ISNUMBER(INDIRECT("FECHA_"&amp;$B297,1))), IF(L297&lt;=INDIRECT("FECHA_"&amp;$B297,1),"INCUMPLIDA","PROCESO"), "VERIFICAR FECHA")),"SIN VALOR AVANCE")</f>
        <v>CUMPLIDA</v>
      </c>
    </row>
    <row r="298" spans="1:17" ht="180" customHeight="1">
      <c r="A298" s="192" t="s">
        <v>1518</v>
      </c>
      <c r="B298" s="173" t="s">
        <v>3295</v>
      </c>
      <c r="C298" s="485" t="s">
        <v>3983</v>
      </c>
      <c r="D298" s="485" t="s">
        <v>3984</v>
      </c>
      <c r="E298" s="486" t="s">
        <v>3985</v>
      </c>
      <c r="F298" s="486" t="s">
        <v>3986</v>
      </c>
      <c r="G298" s="174" t="s">
        <v>3987</v>
      </c>
      <c r="H298" s="382" t="s">
        <v>3988</v>
      </c>
      <c r="I298" s="382" t="s">
        <v>3989</v>
      </c>
      <c r="J298" s="181">
        <v>6</v>
      </c>
      <c r="K298" s="176">
        <v>45658</v>
      </c>
      <c r="L298" s="176">
        <v>46233</v>
      </c>
      <c r="M298" s="177">
        <f t="shared" si="16"/>
        <v>82.142857142857139</v>
      </c>
      <c r="N298" s="178">
        <v>0.83</v>
      </c>
      <c r="O298" s="382" t="s">
        <v>3990</v>
      </c>
      <c r="P298" s="178">
        <f t="shared" si="15"/>
        <v>0.83</v>
      </c>
      <c r="Q298" s="179" t="str" cm="1">
        <f t="array" aca="1" ref="Q298" ca="1">IF(ISNUMBER(P298),IF(P298=100%,"CUMPLIDA",IF(AND(ISNUMBER(L298),ISNUMBER(INDIRECT("FECHA_"&amp;$B298,1))), IF(L298&lt;=INDIRECT("FECHA_"&amp;$B298,1),"INCUMPLIDA","PROCESO"), "VERIFICAR FECHA")),"SIN VALOR AVANCE")</f>
        <v>PROCESO</v>
      </c>
    </row>
    <row r="299" spans="1:17" ht="75">
      <c r="A299" s="192" t="s">
        <v>1518</v>
      </c>
      <c r="B299" s="173" t="s">
        <v>3295</v>
      </c>
      <c r="C299" s="485"/>
      <c r="D299" s="485"/>
      <c r="E299" s="486"/>
      <c r="F299" s="486"/>
      <c r="G299" s="174" t="s">
        <v>3991</v>
      </c>
      <c r="H299" s="382" t="s">
        <v>3992</v>
      </c>
      <c r="I299" s="382" t="s">
        <v>3993</v>
      </c>
      <c r="J299" s="181">
        <v>6</v>
      </c>
      <c r="K299" s="176">
        <v>45566</v>
      </c>
      <c r="L299" s="176">
        <v>46142</v>
      </c>
      <c r="M299" s="177">
        <f t="shared" si="16"/>
        <v>82.285714285714292</v>
      </c>
      <c r="N299" s="178">
        <v>0.83</v>
      </c>
      <c r="O299" s="382" t="s">
        <v>3990</v>
      </c>
      <c r="P299" s="178">
        <f t="shared" si="15"/>
        <v>0.83</v>
      </c>
      <c r="Q299" s="179" t="str" cm="1">
        <f t="array" aca="1" ref="Q299" ca="1">IF(ISNUMBER(P299),IF(P299=100%,"CUMPLIDA",IF(AND(ISNUMBER(L299),ISNUMBER(INDIRECT("FECHA_"&amp;$B299,1))), IF(L299&lt;=INDIRECT("FECHA_"&amp;$B299,1),"INCUMPLIDA","PROCESO"), "VERIFICAR FECHA")),"SIN VALOR AVANCE")</f>
        <v>PROCESO</v>
      </c>
    </row>
    <row r="300" spans="1:17" ht="105">
      <c r="A300" s="192" t="s">
        <v>1518</v>
      </c>
      <c r="B300" s="173" t="s">
        <v>3295</v>
      </c>
      <c r="C300" s="485"/>
      <c r="D300" s="485"/>
      <c r="E300" s="486"/>
      <c r="F300" s="486"/>
      <c r="G300" s="174" t="s">
        <v>3994</v>
      </c>
      <c r="H300" s="382" t="s">
        <v>3995</v>
      </c>
      <c r="I300" s="382" t="s">
        <v>3996</v>
      </c>
      <c r="J300" s="181">
        <v>6</v>
      </c>
      <c r="K300" s="176">
        <v>45658</v>
      </c>
      <c r="L300" s="176">
        <v>46233</v>
      </c>
      <c r="M300" s="177">
        <f t="shared" si="16"/>
        <v>82.142857142857139</v>
      </c>
      <c r="N300" s="178">
        <v>0.83</v>
      </c>
      <c r="O300" s="382" t="s">
        <v>3990</v>
      </c>
      <c r="P300" s="178">
        <f t="shared" si="15"/>
        <v>0.83</v>
      </c>
      <c r="Q300" s="179" t="str" cm="1">
        <f t="array" aca="1" ref="Q300" ca="1">IF(ISNUMBER(P300),IF(P300=100%,"CUMPLIDA",IF(AND(ISNUMBER(L300),ISNUMBER(INDIRECT("FECHA_"&amp;$B300,1))), IF(L300&lt;=INDIRECT("FECHA_"&amp;$B300,1),"INCUMPLIDA","PROCESO"), "VERIFICAR FECHA")),"SIN VALOR AVANCE")</f>
        <v>PROCESO</v>
      </c>
    </row>
    <row r="301" spans="1:17" ht="135">
      <c r="A301" s="192" t="s">
        <v>1518</v>
      </c>
      <c r="B301" s="173" t="s">
        <v>3295</v>
      </c>
      <c r="C301" s="485"/>
      <c r="D301" s="485"/>
      <c r="E301" s="486"/>
      <c r="F301" s="486"/>
      <c r="G301" s="174" t="s">
        <v>3997</v>
      </c>
      <c r="H301" s="382" t="s">
        <v>3998</v>
      </c>
      <c r="I301" s="382" t="s">
        <v>3999</v>
      </c>
      <c r="J301" s="181">
        <v>1</v>
      </c>
      <c r="K301" s="176">
        <v>45536</v>
      </c>
      <c r="L301" s="176">
        <v>45838</v>
      </c>
      <c r="M301" s="177">
        <f t="shared" si="16"/>
        <v>43.142857142857146</v>
      </c>
      <c r="N301" s="178">
        <v>1</v>
      </c>
      <c r="O301" s="382" t="s">
        <v>3990</v>
      </c>
      <c r="P301" s="178">
        <f t="shared" si="15"/>
        <v>1</v>
      </c>
      <c r="Q301" s="179" t="str" cm="1">
        <f t="array" aca="1" ref="Q301" ca="1">IF(ISNUMBER(P301),IF(P301=100%,"CUMPLIDA",IF(AND(ISNUMBER(L301),ISNUMBER(INDIRECT("FECHA_"&amp;$B301,1))), IF(L301&lt;=INDIRECT("FECHA_"&amp;$B301,1),"INCUMPLIDA","PROCESO"), "VERIFICAR FECHA")),"SIN VALOR AVANCE")</f>
        <v>CUMPLIDA</v>
      </c>
    </row>
    <row r="302" spans="1:17" ht="165">
      <c r="A302" s="192" t="s">
        <v>1518</v>
      </c>
      <c r="B302" s="173" t="s">
        <v>3295</v>
      </c>
      <c r="C302" s="485"/>
      <c r="D302" s="485"/>
      <c r="E302" s="486"/>
      <c r="F302" s="486"/>
      <c r="G302" s="174" t="s">
        <v>4000</v>
      </c>
      <c r="H302" s="382" t="s">
        <v>4001</v>
      </c>
      <c r="I302" s="382" t="s">
        <v>4002</v>
      </c>
      <c r="J302" s="181">
        <v>2</v>
      </c>
      <c r="K302" s="176">
        <v>45536</v>
      </c>
      <c r="L302" s="176">
        <v>45658</v>
      </c>
      <c r="M302" s="177">
        <f t="shared" si="16"/>
        <v>17.428571428571427</v>
      </c>
      <c r="N302" s="178">
        <v>1</v>
      </c>
      <c r="O302" s="382" t="s">
        <v>4003</v>
      </c>
      <c r="P302" s="178">
        <f t="shared" si="15"/>
        <v>1</v>
      </c>
      <c r="Q302" s="179" t="str" cm="1">
        <f t="array" aca="1" ref="Q302" ca="1">IF(ISNUMBER(P302),IF(P302=100%,"CUMPLIDA",IF(AND(ISNUMBER(L302),ISNUMBER(INDIRECT("FECHA_"&amp;$B302,1))), IF(L302&lt;=INDIRECT("FECHA_"&amp;$B302,1),"INCUMPLIDA","PROCESO"), "VERIFICAR FECHA")),"SIN VALOR AVANCE")</f>
        <v>CUMPLIDA</v>
      </c>
    </row>
    <row r="303" spans="1:17" ht="300">
      <c r="A303" s="192" t="s">
        <v>1518</v>
      </c>
      <c r="B303" s="173" t="s">
        <v>3295</v>
      </c>
      <c r="C303" s="485"/>
      <c r="D303" s="485"/>
      <c r="E303" s="486"/>
      <c r="F303" s="486"/>
      <c r="G303" s="174" t="s">
        <v>4004</v>
      </c>
      <c r="H303" s="382" t="s">
        <v>4005</v>
      </c>
      <c r="I303" s="382" t="s">
        <v>4006</v>
      </c>
      <c r="J303" s="181">
        <v>6</v>
      </c>
      <c r="K303" s="176">
        <v>45658</v>
      </c>
      <c r="L303" s="176">
        <v>46203</v>
      </c>
      <c r="M303" s="177">
        <f t="shared" si="16"/>
        <v>77.857142857142861</v>
      </c>
      <c r="N303" s="178">
        <v>0.83</v>
      </c>
      <c r="O303" s="382" t="s">
        <v>3990</v>
      </c>
      <c r="P303" s="178">
        <f t="shared" si="15"/>
        <v>0.83</v>
      </c>
      <c r="Q303" s="179" t="str" cm="1">
        <f t="array" aca="1" ref="Q303" ca="1">IF(ISNUMBER(P303),IF(P303=100%,"CUMPLIDA",IF(AND(ISNUMBER(L303),ISNUMBER(INDIRECT("FECHA_"&amp;$B303,1))), IF(L303&lt;=INDIRECT("FECHA_"&amp;$B303,1),"INCUMPLIDA","PROCESO"), "VERIFICAR FECHA")),"SIN VALOR AVANCE")</f>
        <v>PROCESO</v>
      </c>
    </row>
    <row r="304" spans="1:17" ht="240">
      <c r="A304" s="192" t="s">
        <v>1518</v>
      </c>
      <c r="B304" s="173" t="s">
        <v>3295</v>
      </c>
      <c r="C304" s="485"/>
      <c r="D304" s="485"/>
      <c r="E304" s="486" t="s">
        <v>4007</v>
      </c>
      <c r="F304" s="486"/>
      <c r="G304" s="174" t="s">
        <v>4008</v>
      </c>
      <c r="H304" s="382" t="s">
        <v>4009</v>
      </c>
      <c r="I304" s="382" t="s">
        <v>4010</v>
      </c>
      <c r="J304" s="181">
        <v>6</v>
      </c>
      <c r="K304" s="176">
        <v>45658</v>
      </c>
      <c r="L304" s="176">
        <v>46234</v>
      </c>
      <c r="M304" s="177">
        <f t="shared" si="16"/>
        <v>82.285714285714292</v>
      </c>
      <c r="N304" s="178">
        <v>0.83</v>
      </c>
      <c r="O304" s="382" t="s">
        <v>3990</v>
      </c>
      <c r="P304" s="178">
        <f t="shared" si="15"/>
        <v>0.83</v>
      </c>
      <c r="Q304" s="179" t="str" cm="1">
        <f t="array" aca="1" ref="Q304" ca="1">IF(ISNUMBER(P304),IF(P304=100%,"CUMPLIDA",IF(AND(ISNUMBER(L304),ISNUMBER(INDIRECT("FECHA_"&amp;$B304,1))), IF(L304&lt;=INDIRECT("FECHA_"&amp;$B304,1),"INCUMPLIDA","PROCESO"), "VERIFICAR FECHA")),"SIN VALOR AVANCE")</f>
        <v>PROCESO</v>
      </c>
    </row>
    <row r="305" spans="1:17" ht="135">
      <c r="A305" s="192" t="s">
        <v>1518</v>
      </c>
      <c r="B305" s="173" t="s">
        <v>3295</v>
      </c>
      <c r="C305" s="485"/>
      <c r="D305" s="485"/>
      <c r="E305" s="486"/>
      <c r="F305" s="486"/>
      <c r="G305" s="174" t="s">
        <v>3997</v>
      </c>
      <c r="H305" s="382" t="s">
        <v>3998</v>
      </c>
      <c r="I305" s="382" t="s">
        <v>3999</v>
      </c>
      <c r="J305" s="181">
        <v>1</v>
      </c>
      <c r="K305" s="176">
        <v>45536</v>
      </c>
      <c r="L305" s="176">
        <v>45746</v>
      </c>
      <c r="M305" s="177">
        <f t="shared" si="16"/>
        <v>30</v>
      </c>
      <c r="N305" s="178">
        <v>1</v>
      </c>
      <c r="O305" s="382" t="s">
        <v>3990</v>
      </c>
      <c r="P305" s="178">
        <f t="shared" si="15"/>
        <v>1</v>
      </c>
      <c r="Q305" s="179" t="str" cm="1">
        <f t="array" aca="1" ref="Q305" ca="1">IF(ISNUMBER(P305),IF(P305=100%,"CUMPLIDA",IF(AND(ISNUMBER(L305),ISNUMBER(INDIRECT("FECHA_"&amp;$B305,1))), IF(L305&lt;=INDIRECT("FECHA_"&amp;$B305,1),"INCUMPLIDA","PROCESO"), "VERIFICAR FECHA")),"SIN VALOR AVANCE")</f>
        <v>CUMPLIDA</v>
      </c>
    </row>
    <row r="306" spans="1:17" ht="300" customHeight="1">
      <c r="A306" s="192" t="s">
        <v>1518</v>
      </c>
      <c r="B306" s="173" t="s">
        <v>3295</v>
      </c>
      <c r="C306" s="485"/>
      <c r="D306" s="485"/>
      <c r="E306" s="486" t="s">
        <v>4011</v>
      </c>
      <c r="F306" s="486"/>
      <c r="G306" s="174" t="s">
        <v>4012</v>
      </c>
      <c r="H306" s="382" t="s">
        <v>4013</v>
      </c>
      <c r="I306" s="382" t="s">
        <v>4014</v>
      </c>
      <c r="J306" s="181">
        <v>27</v>
      </c>
      <c r="K306" s="176">
        <v>45323</v>
      </c>
      <c r="L306" s="176">
        <v>47118</v>
      </c>
      <c r="M306" s="177">
        <f t="shared" si="16"/>
        <v>256.42857142857144</v>
      </c>
      <c r="N306" s="178">
        <v>0.3</v>
      </c>
      <c r="O306" s="382" t="s">
        <v>4015</v>
      </c>
      <c r="P306" s="178">
        <f t="shared" si="15"/>
        <v>0.3</v>
      </c>
      <c r="Q306" s="179" t="str" cm="1">
        <f t="array" aca="1" ref="Q306" ca="1">IF(ISNUMBER(P306),IF(P306=100%,"CUMPLIDA",IF(AND(ISNUMBER(L306),ISNUMBER(INDIRECT("FECHA_"&amp;$B306,1))), IF(L306&lt;=INDIRECT("FECHA_"&amp;$B306,1),"INCUMPLIDA","PROCESO"), "VERIFICAR FECHA")),"SIN VALOR AVANCE")</f>
        <v>PROCESO</v>
      </c>
    </row>
    <row r="307" spans="1:17" ht="300">
      <c r="A307" s="192" t="s">
        <v>1518</v>
      </c>
      <c r="B307" s="173" t="s">
        <v>3295</v>
      </c>
      <c r="C307" s="485"/>
      <c r="D307" s="485"/>
      <c r="E307" s="486"/>
      <c r="F307" s="486"/>
      <c r="G307" s="174" t="s">
        <v>4016</v>
      </c>
      <c r="H307" s="382" t="s">
        <v>4017</v>
      </c>
      <c r="I307" s="382" t="s">
        <v>4018</v>
      </c>
      <c r="J307" s="181">
        <v>2</v>
      </c>
      <c r="K307" s="176">
        <v>45536</v>
      </c>
      <c r="L307" s="176">
        <v>45626</v>
      </c>
      <c r="M307" s="177">
        <f t="shared" si="16"/>
        <v>12.857142857142858</v>
      </c>
      <c r="N307" s="178">
        <v>1</v>
      </c>
      <c r="O307" s="382" t="s">
        <v>3990</v>
      </c>
      <c r="P307" s="178">
        <f t="shared" si="15"/>
        <v>1</v>
      </c>
      <c r="Q307" s="179" t="str" cm="1">
        <f t="array" aca="1" ref="Q307" ca="1">IF(ISNUMBER(P307),IF(P307=100%,"CUMPLIDA",IF(AND(ISNUMBER(L307),ISNUMBER(INDIRECT("FECHA_"&amp;$B307,1))), IF(L307&lt;=INDIRECT("FECHA_"&amp;$B307,1),"INCUMPLIDA","PROCESO"), "VERIFICAR FECHA")),"SIN VALOR AVANCE")</f>
        <v>CUMPLIDA</v>
      </c>
    </row>
    <row r="308" spans="1:17" ht="180">
      <c r="A308" s="192" t="s">
        <v>1518</v>
      </c>
      <c r="B308" s="173" t="s">
        <v>3295</v>
      </c>
      <c r="C308" s="485"/>
      <c r="D308" s="485"/>
      <c r="E308" s="486"/>
      <c r="F308" s="486"/>
      <c r="G308" s="174" t="s">
        <v>4019</v>
      </c>
      <c r="H308" s="382" t="s">
        <v>4020</v>
      </c>
      <c r="I308" s="382" t="s">
        <v>4021</v>
      </c>
      <c r="J308" s="181">
        <v>1</v>
      </c>
      <c r="K308" s="176">
        <v>45536</v>
      </c>
      <c r="L308" s="391">
        <v>46234</v>
      </c>
      <c r="M308" s="177">
        <f t="shared" si="16"/>
        <v>99.714285714285708</v>
      </c>
      <c r="N308" s="178">
        <v>0</v>
      </c>
      <c r="O308" s="382" t="s">
        <v>3990</v>
      </c>
      <c r="P308" s="178">
        <f t="shared" si="15"/>
        <v>0</v>
      </c>
      <c r="Q308" s="179" t="str" cm="1">
        <f t="array" aca="1" ref="Q308" ca="1">IF(ISNUMBER(P308),IF(P308=100%,"CUMPLIDA",IF(AND(ISNUMBER(L308),ISNUMBER(INDIRECT("FECHA_"&amp;$B308,1))), IF(L308&lt;=INDIRECT("FECHA_"&amp;$B308,1),"INCUMPLIDA","PROCESO"), "VERIFICAR FECHA")),"SIN VALOR AVANCE")</f>
        <v>PROCESO</v>
      </c>
    </row>
    <row r="309" spans="1:17" ht="180">
      <c r="A309" s="192" t="s">
        <v>1518</v>
      </c>
      <c r="B309" s="173" t="s">
        <v>3295</v>
      </c>
      <c r="C309" s="485"/>
      <c r="D309" s="485"/>
      <c r="E309" s="182" t="s">
        <v>4022</v>
      </c>
      <c r="F309" s="486"/>
      <c r="G309" s="174" t="s">
        <v>4023</v>
      </c>
      <c r="H309" s="382" t="s">
        <v>4020</v>
      </c>
      <c r="I309" s="382" t="s">
        <v>4021</v>
      </c>
      <c r="J309" s="181">
        <v>1</v>
      </c>
      <c r="K309" s="176">
        <v>45536</v>
      </c>
      <c r="L309" s="391">
        <v>46234</v>
      </c>
      <c r="M309" s="177">
        <f t="shared" si="16"/>
        <v>99.714285714285708</v>
      </c>
      <c r="N309" s="178">
        <v>0</v>
      </c>
      <c r="O309" s="382" t="s">
        <v>3990</v>
      </c>
      <c r="P309" s="178">
        <f t="shared" si="15"/>
        <v>0</v>
      </c>
      <c r="Q309" s="179" t="str" cm="1">
        <f t="array" aca="1" ref="Q309" ca="1">IF(ISNUMBER(P309),IF(P309=100%,"CUMPLIDA",IF(AND(ISNUMBER(L309),ISNUMBER(INDIRECT("FECHA_"&amp;$B309,1))), IF(L309&lt;=INDIRECT("FECHA_"&amp;$B309,1),"INCUMPLIDA","PROCESO"), "VERIFICAR FECHA")),"SIN VALOR AVANCE")</f>
        <v>PROCESO</v>
      </c>
    </row>
    <row r="310" spans="1:17" ht="60" customHeight="1">
      <c r="A310" s="192" t="s">
        <v>1518</v>
      </c>
      <c r="B310" s="173" t="s">
        <v>3295</v>
      </c>
      <c r="C310" s="485"/>
      <c r="D310" s="485"/>
      <c r="E310" s="486" t="s">
        <v>4024</v>
      </c>
      <c r="F310" s="486"/>
      <c r="G310" s="174" t="s">
        <v>4025</v>
      </c>
      <c r="H310" s="382" t="s">
        <v>4026</v>
      </c>
      <c r="I310" s="385" t="s">
        <v>453</v>
      </c>
      <c r="J310" s="181">
        <v>1</v>
      </c>
      <c r="K310" s="176">
        <v>45536</v>
      </c>
      <c r="L310" s="176">
        <v>45626</v>
      </c>
      <c r="M310" s="177">
        <f t="shared" si="16"/>
        <v>12.857142857142858</v>
      </c>
      <c r="N310" s="178">
        <v>1</v>
      </c>
      <c r="O310" s="382" t="s">
        <v>4003</v>
      </c>
      <c r="P310" s="178">
        <f t="shared" si="15"/>
        <v>1</v>
      </c>
      <c r="Q310" s="179" t="str" cm="1">
        <f t="array" aca="1" ref="Q310" ca="1">IF(ISNUMBER(P310),IF(P310=100%,"CUMPLIDA",IF(AND(ISNUMBER(L310),ISNUMBER(INDIRECT("FECHA_"&amp;$B310,1))), IF(L310&lt;=INDIRECT("FECHA_"&amp;$B310,1),"INCUMPLIDA","PROCESO"), "VERIFICAR FECHA")),"SIN VALOR AVANCE")</f>
        <v>CUMPLIDA</v>
      </c>
    </row>
    <row r="311" spans="1:17" ht="60">
      <c r="A311" s="192" t="s">
        <v>1518</v>
      </c>
      <c r="B311" s="173" t="s">
        <v>3295</v>
      </c>
      <c r="C311" s="485"/>
      <c r="D311" s="485"/>
      <c r="E311" s="486"/>
      <c r="F311" s="486"/>
      <c r="G311" s="174" t="s">
        <v>4027</v>
      </c>
      <c r="H311" s="382" t="s">
        <v>4028</v>
      </c>
      <c r="I311" s="382" t="s">
        <v>4029</v>
      </c>
      <c r="J311" s="181">
        <v>1</v>
      </c>
      <c r="K311" s="176">
        <v>45536</v>
      </c>
      <c r="L311" s="176">
        <v>45746</v>
      </c>
      <c r="M311" s="177">
        <f t="shared" si="16"/>
        <v>30</v>
      </c>
      <c r="N311" s="178">
        <v>1</v>
      </c>
      <c r="O311" s="382" t="s">
        <v>4003</v>
      </c>
      <c r="P311" s="178">
        <f t="shared" si="15"/>
        <v>1</v>
      </c>
      <c r="Q311" s="179" t="str" cm="1">
        <f t="array" aca="1" ref="Q311" ca="1">IF(ISNUMBER(P311),IF(P311=100%,"CUMPLIDA",IF(AND(ISNUMBER(L311),ISNUMBER(INDIRECT("FECHA_"&amp;$B311,1))), IF(L311&lt;=INDIRECT("FECHA_"&amp;$B311,1),"INCUMPLIDA","PROCESO"), "VERIFICAR FECHA")),"SIN VALOR AVANCE")</f>
        <v>CUMPLIDA</v>
      </c>
    </row>
    <row r="312" spans="1:17" ht="195">
      <c r="A312" s="192" t="s">
        <v>1518</v>
      </c>
      <c r="B312" s="173" t="s">
        <v>3295</v>
      </c>
      <c r="C312" s="485"/>
      <c r="D312" s="485"/>
      <c r="E312" s="486" t="s">
        <v>4030</v>
      </c>
      <c r="F312" s="486"/>
      <c r="G312" s="174" t="s">
        <v>4031</v>
      </c>
      <c r="H312" s="382" t="s">
        <v>4032</v>
      </c>
      <c r="I312" s="382" t="s">
        <v>4033</v>
      </c>
      <c r="J312" s="181">
        <v>2</v>
      </c>
      <c r="K312" s="176">
        <v>45566</v>
      </c>
      <c r="L312" s="176">
        <v>45687</v>
      </c>
      <c r="M312" s="177">
        <f t="shared" si="16"/>
        <v>17.285714285714285</v>
      </c>
      <c r="N312" s="178">
        <v>1</v>
      </c>
      <c r="O312" s="382" t="s">
        <v>3990</v>
      </c>
      <c r="P312" s="178">
        <f t="shared" si="15"/>
        <v>1</v>
      </c>
      <c r="Q312" s="179" t="str" cm="1">
        <f t="array" aca="1" ref="Q312" ca="1">IF(ISNUMBER(P312),IF(P312=100%,"CUMPLIDA",IF(AND(ISNUMBER(L312),ISNUMBER(INDIRECT("FECHA_"&amp;$B312,1))), IF(L312&lt;=INDIRECT("FECHA_"&amp;$B312,1),"INCUMPLIDA","PROCESO"), "VERIFICAR FECHA")),"SIN VALOR AVANCE")</f>
        <v>CUMPLIDA</v>
      </c>
    </row>
    <row r="313" spans="1:17" ht="180">
      <c r="A313" s="192" t="s">
        <v>1518</v>
      </c>
      <c r="B313" s="173" t="s">
        <v>3295</v>
      </c>
      <c r="C313" s="485"/>
      <c r="D313" s="485"/>
      <c r="E313" s="486"/>
      <c r="F313" s="486"/>
      <c r="G313" s="174" t="s">
        <v>4023</v>
      </c>
      <c r="H313" s="382" t="s">
        <v>4020</v>
      </c>
      <c r="I313" s="382" t="s">
        <v>4021</v>
      </c>
      <c r="J313" s="181">
        <v>1</v>
      </c>
      <c r="K313" s="176">
        <v>45536</v>
      </c>
      <c r="L313" s="391">
        <v>46234</v>
      </c>
      <c r="M313" s="177">
        <f t="shared" si="16"/>
        <v>99.714285714285708</v>
      </c>
      <c r="N313" s="178">
        <v>0</v>
      </c>
      <c r="O313" s="382" t="s">
        <v>3990</v>
      </c>
      <c r="P313" s="178">
        <f t="shared" si="15"/>
        <v>0</v>
      </c>
      <c r="Q313" s="179" t="str" cm="1">
        <f t="array" aca="1" ref="Q313" ca="1">IF(ISNUMBER(P313),IF(P313=100%,"CUMPLIDA",IF(AND(ISNUMBER(L313),ISNUMBER(INDIRECT("FECHA_"&amp;$B313,1))), IF(L313&lt;=INDIRECT("FECHA_"&amp;$B313,1),"INCUMPLIDA","PROCESO"), "VERIFICAR FECHA")),"SIN VALOR AVANCE")</f>
        <v>PROCESO</v>
      </c>
    </row>
    <row r="314" spans="1:17" ht="409.5">
      <c r="A314" s="192" t="s">
        <v>1518</v>
      </c>
      <c r="B314" s="173" t="s">
        <v>3295</v>
      </c>
      <c r="C314" s="485"/>
      <c r="D314" s="485"/>
      <c r="E314" s="174" t="s">
        <v>4034</v>
      </c>
      <c r="F314" s="486"/>
      <c r="G314" s="182" t="s">
        <v>4035</v>
      </c>
      <c r="H314" s="382" t="s">
        <v>4036</v>
      </c>
      <c r="I314" s="382" t="s">
        <v>4037</v>
      </c>
      <c r="J314" s="181">
        <v>3</v>
      </c>
      <c r="K314" s="176">
        <v>45536</v>
      </c>
      <c r="L314" s="176">
        <v>45626</v>
      </c>
      <c r="M314" s="177">
        <f t="shared" si="16"/>
        <v>12.857142857142858</v>
      </c>
      <c r="N314" s="178">
        <v>1</v>
      </c>
      <c r="O314" s="382" t="s">
        <v>4038</v>
      </c>
      <c r="P314" s="178">
        <f t="shared" si="15"/>
        <v>1</v>
      </c>
      <c r="Q314" s="179" t="str" cm="1">
        <f t="array" aca="1" ref="Q314" ca="1">IF(ISNUMBER(P314),IF(P314=100%,"CUMPLIDA",IF(AND(ISNUMBER(L314),ISNUMBER(INDIRECT("FECHA_"&amp;$B314,1))), IF(L314&lt;=INDIRECT("FECHA_"&amp;$B314,1),"INCUMPLIDA","PROCESO"), "VERIFICAR FECHA")),"SIN VALOR AVANCE")</f>
        <v>CUMPLIDA</v>
      </c>
    </row>
    <row r="315" spans="1:17" ht="165.75" customHeight="1">
      <c r="A315" s="192" t="s">
        <v>1518</v>
      </c>
      <c r="B315" s="173" t="s">
        <v>3295</v>
      </c>
      <c r="C315" s="485" t="s">
        <v>4039</v>
      </c>
      <c r="D315" s="485" t="s">
        <v>4040</v>
      </c>
      <c r="E315" s="486" t="s">
        <v>4041</v>
      </c>
      <c r="F315" s="486" t="s">
        <v>4042</v>
      </c>
      <c r="G315" s="174" t="s">
        <v>4043</v>
      </c>
      <c r="H315" s="385" t="s">
        <v>4044</v>
      </c>
      <c r="I315" s="385" t="s">
        <v>4044</v>
      </c>
      <c r="J315" s="181">
        <v>1</v>
      </c>
      <c r="K315" s="176">
        <v>45658</v>
      </c>
      <c r="L315" s="176">
        <v>46387</v>
      </c>
      <c r="M315" s="177">
        <f t="shared" si="16"/>
        <v>104.14285714285714</v>
      </c>
      <c r="N315" s="178">
        <v>0</v>
      </c>
      <c r="O315" s="382" t="s">
        <v>4045</v>
      </c>
      <c r="P315" s="178">
        <f t="shared" si="15"/>
        <v>0</v>
      </c>
      <c r="Q315" s="179" t="str" cm="1">
        <f t="array" aca="1" ref="Q315" ca="1">IF(ISNUMBER(P315),IF(P315=100%,"CUMPLIDA",IF(AND(ISNUMBER(L315),ISNUMBER(INDIRECT("FECHA_"&amp;$B315,1))), IF(L315&lt;=INDIRECT("FECHA_"&amp;$B315,1),"INCUMPLIDA","PROCESO"), "VERIFICAR FECHA")),"SIN VALOR AVANCE")</f>
        <v>PROCESO</v>
      </c>
    </row>
    <row r="316" spans="1:17" ht="345">
      <c r="A316" s="192" t="s">
        <v>1518</v>
      </c>
      <c r="B316" s="173" t="s">
        <v>3295</v>
      </c>
      <c r="C316" s="485"/>
      <c r="D316" s="485"/>
      <c r="E316" s="486"/>
      <c r="F316" s="486"/>
      <c r="G316" s="174" t="s">
        <v>4046</v>
      </c>
      <c r="H316" s="382" t="s">
        <v>4013</v>
      </c>
      <c r="I316" s="382" t="s">
        <v>4047</v>
      </c>
      <c r="J316" s="181">
        <v>27</v>
      </c>
      <c r="K316" s="176">
        <v>45323</v>
      </c>
      <c r="L316" s="176">
        <v>46660</v>
      </c>
      <c r="M316" s="177">
        <f t="shared" si="16"/>
        <v>191</v>
      </c>
      <c r="N316" s="178">
        <v>0.44440000000000002</v>
      </c>
      <c r="O316" s="382" t="s">
        <v>4045</v>
      </c>
      <c r="P316" s="178">
        <f t="shared" si="15"/>
        <v>0.44440000000000002</v>
      </c>
      <c r="Q316" s="179" t="str" cm="1">
        <f t="array" aca="1" ref="Q316" ca="1">IF(ISNUMBER(P316),IF(P316=100%,"CUMPLIDA",IF(AND(ISNUMBER(L316),ISNUMBER(INDIRECT("FECHA_"&amp;$B316,1))), IF(L316&lt;=INDIRECT("FECHA_"&amp;$B316,1),"INCUMPLIDA","PROCESO"), "VERIFICAR FECHA")),"SIN VALOR AVANCE")</f>
        <v>PROCESO</v>
      </c>
    </row>
    <row r="317" spans="1:17" ht="345">
      <c r="A317" s="192" t="s">
        <v>1518</v>
      </c>
      <c r="B317" s="173" t="s">
        <v>3295</v>
      </c>
      <c r="C317" s="485"/>
      <c r="D317" s="485"/>
      <c r="E317" s="486" t="s">
        <v>4048</v>
      </c>
      <c r="F317" s="486"/>
      <c r="G317" s="174" t="s">
        <v>4049</v>
      </c>
      <c r="H317" s="382" t="s">
        <v>4013</v>
      </c>
      <c r="I317" s="382" t="s">
        <v>4047</v>
      </c>
      <c r="J317" s="181">
        <v>27</v>
      </c>
      <c r="K317" s="176">
        <v>45323</v>
      </c>
      <c r="L317" s="176">
        <v>46660</v>
      </c>
      <c r="M317" s="177">
        <f t="shared" si="16"/>
        <v>191</v>
      </c>
      <c r="N317" s="178">
        <v>0.44440000000000002</v>
      </c>
      <c r="O317" s="382" t="s">
        <v>4050</v>
      </c>
      <c r="P317" s="178">
        <f t="shared" si="15"/>
        <v>0.44440000000000002</v>
      </c>
      <c r="Q317" s="179" t="str" cm="1">
        <f t="array" aca="1" ref="Q317" ca="1">IF(ISNUMBER(P317),IF(P317=100%,"CUMPLIDA",IF(AND(ISNUMBER(L317),ISNUMBER(INDIRECT("FECHA_"&amp;$B317,1))), IF(L317&lt;=INDIRECT("FECHA_"&amp;$B317,1),"INCUMPLIDA","PROCESO"), "VERIFICAR FECHA")),"SIN VALOR AVANCE")</f>
        <v>PROCESO</v>
      </c>
    </row>
    <row r="318" spans="1:17" ht="270">
      <c r="A318" s="192" t="s">
        <v>1518</v>
      </c>
      <c r="B318" s="173" t="s">
        <v>3295</v>
      </c>
      <c r="C318" s="485"/>
      <c r="D318" s="485"/>
      <c r="E318" s="486"/>
      <c r="F318" s="486"/>
      <c r="G318" s="182" t="s">
        <v>4051</v>
      </c>
      <c r="H318" s="382" t="s">
        <v>4052</v>
      </c>
      <c r="I318" s="382" t="s">
        <v>4053</v>
      </c>
      <c r="J318" s="181" t="s">
        <v>4054</v>
      </c>
      <c r="K318" s="176">
        <v>45597</v>
      </c>
      <c r="L318" s="176">
        <v>45809</v>
      </c>
      <c r="M318" s="177">
        <f t="shared" si="16"/>
        <v>30.285714285714285</v>
      </c>
      <c r="N318" s="178">
        <v>1</v>
      </c>
      <c r="O318" s="382" t="s">
        <v>4055</v>
      </c>
      <c r="P318" s="178">
        <f t="shared" si="15"/>
        <v>1</v>
      </c>
      <c r="Q318" s="179" t="str" cm="1">
        <f t="array" aca="1" ref="Q318" ca="1">IF(ISNUMBER(P318),IF(P318=100%,"CUMPLIDA",IF(AND(ISNUMBER(L318),ISNUMBER(INDIRECT("FECHA_"&amp;$B318,1))), IF(L318&lt;=INDIRECT("FECHA_"&amp;$B318,1),"INCUMPLIDA","PROCESO"), "VERIFICAR FECHA")),"SIN VALOR AVANCE")</f>
        <v>CUMPLIDA</v>
      </c>
    </row>
    <row r="319" spans="1:17" ht="345">
      <c r="A319" s="192" t="s">
        <v>1518</v>
      </c>
      <c r="B319" s="173" t="s">
        <v>3295</v>
      </c>
      <c r="C319" s="485"/>
      <c r="D319" s="485"/>
      <c r="E319" s="486" t="s">
        <v>4056</v>
      </c>
      <c r="F319" s="486"/>
      <c r="G319" s="174" t="s">
        <v>4057</v>
      </c>
      <c r="H319" s="382" t="s">
        <v>4013</v>
      </c>
      <c r="I319" s="382" t="s">
        <v>4047</v>
      </c>
      <c r="J319" s="181">
        <v>27</v>
      </c>
      <c r="K319" s="176">
        <v>45323</v>
      </c>
      <c r="L319" s="176">
        <v>46233</v>
      </c>
      <c r="M319" s="177">
        <f t="shared" si="16"/>
        <v>130</v>
      </c>
      <c r="N319" s="178">
        <v>0.44440000000000002</v>
      </c>
      <c r="O319" s="382" t="s">
        <v>4058</v>
      </c>
      <c r="P319" s="178">
        <f t="shared" si="15"/>
        <v>0.44440000000000002</v>
      </c>
      <c r="Q319" s="179" t="str" cm="1">
        <f t="array" aca="1" ref="Q319" ca="1">IF(ISNUMBER(P319),IF(P319=100%,"CUMPLIDA",IF(AND(ISNUMBER(L319),ISNUMBER(INDIRECT("FECHA_"&amp;$B319,1))), IF(L319&lt;=INDIRECT("FECHA_"&amp;$B319,1),"INCUMPLIDA","PROCESO"), "VERIFICAR FECHA")),"SIN VALOR AVANCE")</f>
        <v>PROCESO</v>
      </c>
    </row>
    <row r="320" spans="1:17" ht="150">
      <c r="A320" s="192" t="s">
        <v>1518</v>
      </c>
      <c r="B320" s="173" t="s">
        <v>3295</v>
      </c>
      <c r="C320" s="485"/>
      <c r="D320" s="485"/>
      <c r="E320" s="486"/>
      <c r="F320" s="486"/>
      <c r="G320" s="182" t="s">
        <v>4059</v>
      </c>
      <c r="H320" s="382" t="s">
        <v>4060</v>
      </c>
      <c r="I320" s="382" t="s">
        <v>4061</v>
      </c>
      <c r="J320" s="181">
        <v>4</v>
      </c>
      <c r="K320" s="176">
        <v>45597</v>
      </c>
      <c r="L320" s="176">
        <v>45838</v>
      </c>
      <c r="M320" s="177">
        <f t="shared" si="16"/>
        <v>34.428571428571431</v>
      </c>
      <c r="N320" s="178">
        <v>1</v>
      </c>
      <c r="O320" s="382" t="s">
        <v>4055</v>
      </c>
      <c r="P320" s="178">
        <f t="shared" si="15"/>
        <v>1</v>
      </c>
      <c r="Q320" s="179" t="str" cm="1">
        <f t="array" aca="1" ref="Q320" ca="1">IF(ISNUMBER(P320),IF(P320=100%,"CUMPLIDA",IF(AND(ISNUMBER(L320),ISNUMBER(INDIRECT("FECHA_"&amp;$B320,1))), IF(L320&lt;=INDIRECT("FECHA_"&amp;$B320,1),"INCUMPLIDA","PROCESO"), "VERIFICAR FECHA")),"SIN VALOR AVANCE")</f>
        <v>CUMPLIDA</v>
      </c>
    </row>
    <row r="321" spans="1:17" ht="210">
      <c r="A321" s="192" t="s">
        <v>1518</v>
      </c>
      <c r="B321" s="173" t="s">
        <v>3295</v>
      </c>
      <c r="C321" s="485"/>
      <c r="D321" s="485"/>
      <c r="E321" s="486"/>
      <c r="F321" s="486"/>
      <c r="G321" s="174" t="s">
        <v>4062</v>
      </c>
      <c r="H321" s="382" t="s">
        <v>4063</v>
      </c>
      <c r="I321" s="382" t="s">
        <v>4064</v>
      </c>
      <c r="J321" s="181" t="s">
        <v>4065</v>
      </c>
      <c r="K321" s="176">
        <v>45505</v>
      </c>
      <c r="L321" s="176">
        <v>45657</v>
      </c>
      <c r="M321" s="177">
        <f t="shared" si="16"/>
        <v>21.714285714285715</v>
      </c>
      <c r="N321" s="178">
        <v>1</v>
      </c>
      <c r="O321" s="382" t="s">
        <v>4066</v>
      </c>
      <c r="P321" s="178">
        <f t="shared" si="15"/>
        <v>1</v>
      </c>
      <c r="Q321" s="179" t="str" cm="1">
        <f t="array" aca="1" ref="Q321" ca="1">IF(ISNUMBER(P321),IF(P321=100%,"CUMPLIDA",IF(AND(ISNUMBER(L321),ISNUMBER(INDIRECT("FECHA_"&amp;$B321,1))), IF(L321&lt;=INDIRECT("FECHA_"&amp;$B321,1),"INCUMPLIDA","PROCESO"), "VERIFICAR FECHA")),"SIN VALOR AVANCE")</f>
        <v>CUMPLIDA</v>
      </c>
    </row>
    <row r="322" spans="1:17" ht="345">
      <c r="A322" s="192" t="s">
        <v>1518</v>
      </c>
      <c r="B322" s="173" t="s">
        <v>3295</v>
      </c>
      <c r="C322" s="485"/>
      <c r="D322" s="485"/>
      <c r="E322" s="486" t="s">
        <v>4067</v>
      </c>
      <c r="F322" s="486"/>
      <c r="G322" s="174" t="s">
        <v>4068</v>
      </c>
      <c r="H322" s="382" t="s">
        <v>4013</v>
      </c>
      <c r="I322" s="382" t="s">
        <v>4047</v>
      </c>
      <c r="J322" s="181">
        <v>27</v>
      </c>
      <c r="K322" s="176">
        <v>45323</v>
      </c>
      <c r="L322" s="176">
        <v>46660</v>
      </c>
      <c r="M322" s="177">
        <f t="shared" si="16"/>
        <v>191</v>
      </c>
      <c r="N322" s="178">
        <v>0.44440000000000002</v>
      </c>
      <c r="O322" s="382" t="s">
        <v>4069</v>
      </c>
      <c r="P322" s="178">
        <f t="shared" si="15"/>
        <v>0.44440000000000002</v>
      </c>
      <c r="Q322" s="179" t="str" cm="1">
        <f t="array" aca="1" ref="Q322" ca="1">IF(ISNUMBER(P322),IF(P322=100%,"CUMPLIDA",IF(AND(ISNUMBER(L322),ISNUMBER(INDIRECT("FECHA_"&amp;$B322,1))), IF(L322&lt;=INDIRECT("FECHA_"&amp;$B322,1),"INCUMPLIDA","PROCESO"), "VERIFICAR FECHA")),"SIN VALOR AVANCE")</f>
        <v>PROCESO</v>
      </c>
    </row>
    <row r="323" spans="1:17" ht="165">
      <c r="A323" s="192" t="s">
        <v>1518</v>
      </c>
      <c r="B323" s="173" t="s">
        <v>3295</v>
      </c>
      <c r="C323" s="485"/>
      <c r="D323" s="485"/>
      <c r="E323" s="486"/>
      <c r="F323" s="486"/>
      <c r="G323" s="174" t="s">
        <v>4070</v>
      </c>
      <c r="H323" s="382" t="s">
        <v>4071</v>
      </c>
      <c r="I323" s="382" t="s">
        <v>4072</v>
      </c>
      <c r="J323" s="181" t="s">
        <v>4073</v>
      </c>
      <c r="K323" s="176">
        <v>45597</v>
      </c>
      <c r="L323" s="176">
        <v>45838</v>
      </c>
      <c r="M323" s="177">
        <f t="shared" si="16"/>
        <v>34.428571428571431</v>
      </c>
      <c r="N323" s="178">
        <v>1</v>
      </c>
      <c r="O323" s="382" t="s">
        <v>4055</v>
      </c>
      <c r="P323" s="178">
        <f t="shared" si="15"/>
        <v>1</v>
      </c>
      <c r="Q323" s="179" t="str" cm="1">
        <f t="array" aca="1" ref="Q323" ca="1">IF(ISNUMBER(P323),IF(P323=100%,"CUMPLIDA",IF(AND(ISNUMBER(L323),ISNUMBER(INDIRECT("FECHA_"&amp;$B323,1))), IF(L323&lt;=INDIRECT("FECHA_"&amp;$B323,1),"INCUMPLIDA","PROCESO"), "VERIFICAR FECHA")),"SIN VALOR AVANCE")</f>
        <v>CUMPLIDA</v>
      </c>
    </row>
    <row r="324" spans="1:17" ht="90.75">
      <c r="A324" s="192" t="s">
        <v>1518</v>
      </c>
      <c r="B324" s="173" t="s">
        <v>3295</v>
      </c>
      <c r="C324" s="485"/>
      <c r="D324" s="485"/>
      <c r="E324" s="486"/>
      <c r="F324" s="486"/>
      <c r="G324" s="174" t="s">
        <v>4074</v>
      </c>
      <c r="H324" s="382" t="s">
        <v>4075</v>
      </c>
      <c r="I324" s="382" t="s">
        <v>4076</v>
      </c>
      <c r="J324" s="178">
        <v>1</v>
      </c>
      <c r="K324" s="176">
        <v>45597</v>
      </c>
      <c r="L324" s="176">
        <v>45868</v>
      </c>
      <c r="M324" s="177">
        <f t="shared" si="16"/>
        <v>38.714285714285715</v>
      </c>
      <c r="N324" s="178">
        <v>1</v>
      </c>
      <c r="O324" s="382" t="s">
        <v>4055</v>
      </c>
      <c r="P324" s="178">
        <f t="shared" si="15"/>
        <v>1</v>
      </c>
      <c r="Q324" s="179" t="str" cm="1">
        <f t="array" aca="1" ref="Q324" ca="1">IF(ISNUMBER(P324),IF(P324=100%,"CUMPLIDA",IF(AND(ISNUMBER(L324),ISNUMBER(INDIRECT("FECHA_"&amp;$B324,1))), IF(L324&lt;=INDIRECT("FECHA_"&amp;$B324,1),"INCUMPLIDA","PROCESO"), "VERIFICAR FECHA")),"SIN VALOR AVANCE")</f>
        <v>CUMPLIDA</v>
      </c>
    </row>
    <row r="325" spans="1:17" ht="195">
      <c r="A325" s="192" t="s">
        <v>1518</v>
      </c>
      <c r="B325" s="173" t="s">
        <v>3295</v>
      </c>
      <c r="C325" s="485" t="s">
        <v>4077</v>
      </c>
      <c r="D325" s="485" t="s">
        <v>4040</v>
      </c>
      <c r="E325" s="486" t="s">
        <v>4078</v>
      </c>
      <c r="F325" s="486" t="s">
        <v>4079</v>
      </c>
      <c r="G325" s="174" t="s">
        <v>4080</v>
      </c>
      <c r="H325" s="382" t="s">
        <v>4081</v>
      </c>
      <c r="I325" s="382" t="s">
        <v>4082</v>
      </c>
      <c r="J325" s="181">
        <v>2</v>
      </c>
      <c r="K325" s="176">
        <v>45698</v>
      </c>
      <c r="L325" s="176">
        <v>46022</v>
      </c>
      <c r="M325" s="177">
        <f t="shared" si="16"/>
        <v>46.285714285714285</v>
      </c>
      <c r="N325" s="178">
        <v>1</v>
      </c>
      <c r="O325" s="389" t="s">
        <v>4083</v>
      </c>
      <c r="P325" s="178">
        <f t="shared" si="15"/>
        <v>1</v>
      </c>
      <c r="Q325" s="179" t="str" cm="1">
        <f t="array" aca="1" ref="Q325" ca="1">IF(ISNUMBER(P325),IF(P325=100%,"CUMPLIDA",IF(AND(ISNUMBER(L325),ISNUMBER(INDIRECT("FECHA_"&amp;$B325,1))), IF(L325&lt;=INDIRECT("FECHA_"&amp;$B325,1),"INCUMPLIDA","PROCESO"), "VERIFICAR FECHA")),"SIN VALOR AVANCE")</f>
        <v>CUMPLIDA</v>
      </c>
    </row>
    <row r="326" spans="1:17" ht="285">
      <c r="A326" s="192" t="s">
        <v>1518</v>
      </c>
      <c r="B326" s="173" t="s">
        <v>3295</v>
      </c>
      <c r="C326" s="485"/>
      <c r="D326" s="485"/>
      <c r="E326" s="486"/>
      <c r="F326" s="486"/>
      <c r="G326" s="174" t="s">
        <v>4084</v>
      </c>
      <c r="H326" s="382" t="s">
        <v>4085</v>
      </c>
      <c r="I326" s="382" t="s">
        <v>4086</v>
      </c>
      <c r="J326" s="181">
        <v>1</v>
      </c>
      <c r="K326" s="176">
        <v>45722</v>
      </c>
      <c r="L326" s="176">
        <v>46022</v>
      </c>
      <c r="M326" s="177">
        <f t="shared" si="16"/>
        <v>42.857142857142854</v>
      </c>
      <c r="N326" s="178">
        <v>1</v>
      </c>
      <c r="O326" s="389" t="s">
        <v>4083</v>
      </c>
      <c r="P326" s="178">
        <f t="shared" si="15"/>
        <v>1</v>
      </c>
      <c r="Q326" s="179" t="str" cm="1">
        <f t="array" aca="1" ref="Q326" ca="1">IF(ISNUMBER(P326),IF(P326=100%,"CUMPLIDA",IF(AND(ISNUMBER(L326),ISNUMBER(INDIRECT("FECHA_"&amp;$B326,1))), IF(L326&lt;=INDIRECT("FECHA_"&amp;$B326,1),"INCUMPLIDA","PROCESO"), "VERIFICAR FECHA")),"SIN VALOR AVANCE")</f>
        <v>CUMPLIDA</v>
      </c>
    </row>
    <row r="327" spans="1:17" ht="150">
      <c r="A327" s="192" t="s">
        <v>1518</v>
      </c>
      <c r="B327" s="173" t="s">
        <v>3295</v>
      </c>
      <c r="C327" s="485"/>
      <c r="D327" s="485"/>
      <c r="E327" s="486"/>
      <c r="F327" s="486"/>
      <c r="G327" s="174" t="s">
        <v>4087</v>
      </c>
      <c r="H327" s="382" t="s">
        <v>4088</v>
      </c>
      <c r="I327" s="385" t="s">
        <v>4089</v>
      </c>
      <c r="J327" s="181">
        <v>1</v>
      </c>
      <c r="K327" s="176">
        <v>45698</v>
      </c>
      <c r="L327" s="176">
        <v>46022</v>
      </c>
      <c r="M327" s="177">
        <f t="shared" si="16"/>
        <v>46.285714285714285</v>
      </c>
      <c r="N327" s="178">
        <v>1</v>
      </c>
      <c r="O327" s="389" t="s">
        <v>4090</v>
      </c>
      <c r="P327" s="178">
        <f t="shared" si="15"/>
        <v>1</v>
      </c>
      <c r="Q327" s="179" t="str" cm="1">
        <f t="array" aca="1" ref="Q327" ca="1">IF(ISNUMBER(P327),IF(P327=100%,"CUMPLIDA",IF(AND(ISNUMBER(L327),ISNUMBER(INDIRECT("FECHA_"&amp;$B327,1))), IF(L327&lt;=INDIRECT("FECHA_"&amp;$B327,1),"INCUMPLIDA","PROCESO"), "VERIFICAR FECHA")),"SIN VALOR AVANCE")</f>
        <v>CUMPLIDA</v>
      </c>
    </row>
    <row r="328" spans="1:17" ht="180" customHeight="1">
      <c r="A328" s="192" t="s">
        <v>1518</v>
      </c>
      <c r="B328" s="173" t="s">
        <v>3295</v>
      </c>
      <c r="C328" s="485"/>
      <c r="D328" s="485"/>
      <c r="E328" s="486" t="s">
        <v>4091</v>
      </c>
      <c r="F328" s="486"/>
      <c r="G328" s="182" t="s">
        <v>4092</v>
      </c>
      <c r="H328" s="382" t="s">
        <v>4093</v>
      </c>
      <c r="I328" s="382" t="s">
        <v>4094</v>
      </c>
      <c r="J328" s="181">
        <v>1</v>
      </c>
      <c r="K328" s="176">
        <v>45698</v>
      </c>
      <c r="L328" s="176">
        <v>45747</v>
      </c>
      <c r="M328" s="177">
        <f t="shared" si="16"/>
        <v>7</v>
      </c>
      <c r="N328" s="178">
        <v>1</v>
      </c>
      <c r="O328" s="390" t="s">
        <v>4095</v>
      </c>
      <c r="P328" s="178">
        <f t="shared" si="15"/>
        <v>1</v>
      </c>
      <c r="Q328" s="179" t="str" cm="1">
        <f t="array" aca="1" ref="Q328" ca="1">IF(ISNUMBER(P328),IF(P328=100%,"CUMPLIDA",IF(AND(ISNUMBER(L328),ISNUMBER(INDIRECT("FECHA_"&amp;$B328,1))), IF(L328&lt;=INDIRECT("FECHA_"&amp;$B328,1),"INCUMPLIDA","PROCESO"), "VERIFICAR FECHA")),"SIN VALOR AVANCE")</f>
        <v>CUMPLIDA</v>
      </c>
    </row>
    <row r="329" spans="1:17" ht="150">
      <c r="A329" s="192" t="s">
        <v>1518</v>
      </c>
      <c r="B329" s="173" t="s">
        <v>3295</v>
      </c>
      <c r="C329" s="485"/>
      <c r="D329" s="485"/>
      <c r="E329" s="486"/>
      <c r="F329" s="486"/>
      <c r="G329" s="182" t="s">
        <v>4096</v>
      </c>
      <c r="H329" s="382" t="s">
        <v>4097</v>
      </c>
      <c r="I329" s="382" t="s">
        <v>4098</v>
      </c>
      <c r="J329" s="181">
        <v>2</v>
      </c>
      <c r="K329" s="176">
        <v>45719</v>
      </c>
      <c r="L329" s="176">
        <v>46022</v>
      </c>
      <c r="M329" s="177">
        <f t="shared" si="16"/>
        <v>43.285714285714285</v>
      </c>
      <c r="N329" s="178">
        <v>1</v>
      </c>
      <c r="O329" s="390" t="s">
        <v>4099</v>
      </c>
      <c r="P329" s="178">
        <f t="shared" si="15"/>
        <v>1</v>
      </c>
      <c r="Q329" s="179" t="str" cm="1">
        <f t="array" aca="1" ref="Q329" ca="1">IF(ISNUMBER(P329),IF(P329=100%,"CUMPLIDA",IF(AND(ISNUMBER(L329),ISNUMBER(INDIRECT("FECHA_"&amp;$B329,1))), IF(L329&lt;=INDIRECT("FECHA_"&amp;$B329,1),"INCUMPLIDA","PROCESO"), "VERIFICAR FECHA")),"SIN VALOR AVANCE")</f>
        <v>CUMPLIDA</v>
      </c>
    </row>
    <row r="330" spans="1:17" ht="240" customHeight="1">
      <c r="A330" s="192" t="s">
        <v>1518</v>
      </c>
      <c r="B330" s="173" t="s">
        <v>3295</v>
      </c>
      <c r="C330" s="485"/>
      <c r="D330" s="485"/>
      <c r="E330" s="486" t="s">
        <v>4100</v>
      </c>
      <c r="F330" s="486"/>
      <c r="G330" s="174" t="s">
        <v>4101</v>
      </c>
      <c r="H330" s="382" t="s">
        <v>4102</v>
      </c>
      <c r="I330" s="382" t="s">
        <v>4103</v>
      </c>
      <c r="J330" s="181">
        <v>1</v>
      </c>
      <c r="K330" s="176">
        <v>45698</v>
      </c>
      <c r="L330" s="176">
        <v>46022</v>
      </c>
      <c r="M330" s="177">
        <f t="shared" si="16"/>
        <v>46.285714285714285</v>
      </c>
      <c r="N330" s="178">
        <v>1</v>
      </c>
      <c r="O330" s="382" t="s">
        <v>4104</v>
      </c>
      <c r="P330" s="178">
        <f t="shared" si="15"/>
        <v>1</v>
      </c>
      <c r="Q330" s="179" t="str" cm="1">
        <f t="array" aca="1" ref="Q330" ca="1">IF(ISNUMBER(P330),IF(P330=100%,"CUMPLIDA",IF(AND(ISNUMBER(L330),ISNUMBER(INDIRECT("FECHA_"&amp;$B330,1))), IF(L330&lt;=INDIRECT("FECHA_"&amp;$B330,1),"INCUMPLIDA","PROCESO"), "VERIFICAR FECHA")),"SIN VALOR AVANCE")</f>
        <v>CUMPLIDA</v>
      </c>
    </row>
    <row r="331" spans="1:17" ht="195">
      <c r="A331" s="192" t="s">
        <v>1518</v>
      </c>
      <c r="B331" s="173" t="s">
        <v>3295</v>
      </c>
      <c r="C331" s="485"/>
      <c r="D331" s="485"/>
      <c r="E331" s="486"/>
      <c r="F331" s="486"/>
      <c r="G331" s="174" t="s">
        <v>4105</v>
      </c>
      <c r="H331" s="382" t="s">
        <v>4106</v>
      </c>
      <c r="I331" s="382" t="s">
        <v>4107</v>
      </c>
      <c r="J331" s="181">
        <v>1</v>
      </c>
      <c r="K331" s="176">
        <v>45698</v>
      </c>
      <c r="L331" s="176">
        <v>46022</v>
      </c>
      <c r="M331" s="177">
        <f t="shared" si="16"/>
        <v>46.285714285714285</v>
      </c>
      <c r="N331" s="178">
        <v>1</v>
      </c>
      <c r="O331" s="382" t="s">
        <v>4104</v>
      </c>
      <c r="P331" s="178">
        <f t="shared" si="15"/>
        <v>1</v>
      </c>
      <c r="Q331" s="179" t="str" cm="1">
        <f t="array" aca="1" ref="Q331" ca="1">IF(ISNUMBER(P331),IF(P331=100%,"CUMPLIDA",IF(AND(ISNUMBER(L331),ISNUMBER(INDIRECT("FECHA_"&amp;$B331,1))), IF(L331&lt;=INDIRECT("FECHA_"&amp;$B331,1),"INCUMPLIDA","PROCESO"), "VERIFICAR FECHA")),"SIN VALOR AVANCE")</f>
        <v>CUMPLIDA</v>
      </c>
    </row>
    <row r="332" spans="1:17" ht="405">
      <c r="A332" s="192" t="s">
        <v>1518</v>
      </c>
      <c r="B332" s="173" t="s">
        <v>3295</v>
      </c>
      <c r="C332" s="485"/>
      <c r="D332" s="485"/>
      <c r="E332" s="486"/>
      <c r="F332" s="486"/>
      <c r="G332" s="174" t="s">
        <v>4108</v>
      </c>
      <c r="H332" s="382" t="s">
        <v>4109</v>
      </c>
      <c r="I332" s="382" t="s">
        <v>4110</v>
      </c>
      <c r="J332" s="181">
        <v>1</v>
      </c>
      <c r="K332" s="176">
        <v>45698</v>
      </c>
      <c r="L332" s="176">
        <v>46112</v>
      </c>
      <c r="M332" s="177">
        <f t="shared" si="16"/>
        <v>59.142857142857146</v>
      </c>
      <c r="N332" s="178">
        <v>0</v>
      </c>
      <c r="O332" s="382" t="s">
        <v>4111</v>
      </c>
      <c r="P332" s="178">
        <f t="shared" si="15"/>
        <v>0</v>
      </c>
      <c r="Q332" s="179" t="str" cm="1">
        <f t="array" aca="1" ref="Q332" ca="1">IF(ISNUMBER(P332),IF(P332=100%,"CUMPLIDA",IF(AND(ISNUMBER(L332),ISNUMBER(INDIRECT("FECHA_"&amp;$B332,1))), IF(L332&lt;=INDIRECT("FECHA_"&amp;$B332,1),"INCUMPLIDA","PROCESO"), "VERIFICAR FECHA")),"SIN VALOR AVANCE")</f>
        <v>PROCESO</v>
      </c>
    </row>
    <row r="333" spans="1:17" ht="165" customHeight="1">
      <c r="A333" s="192" t="s">
        <v>1518</v>
      </c>
      <c r="B333" s="173" t="s">
        <v>3295</v>
      </c>
      <c r="C333" s="485"/>
      <c r="D333" s="485"/>
      <c r="E333" s="486" t="s">
        <v>4112</v>
      </c>
      <c r="F333" s="486"/>
      <c r="G333" s="174" t="s">
        <v>4113</v>
      </c>
      <c r="H333" s="382" t="s">
        <v>4114</v>
      </c>
      <c r="I333" s="382" t="s">
        <v>4115</v>
      </c>
      <c r="J333" s="181">
        <v>1</v>
      </c>
      <c r="K333" s="176">
        <v>45698</v>
      </c>
      <c r="L333" s="176">
        <v>46022</v>
      </c>
      <c r="M333" s="177">
        <f t="shared" si="16"/>
        <v>46.285714285714285</v>
      </c>
      <c r="N333" s="178">
        <v>1</v>
      </c>
      <c r="O333" s="382" t="s">
        <v>4104</v>
      </c>
      <c r="P333" s="178">
        <f t="shared" si="15"/>
        <v>1</v>
      </c>
      <c r="Q333" s="179" t="str" cm="1">
        <f t="array" aca="1" ref="Q333" ca="1">IF(ISNUMBER(P333),IF(P333=100%,"CUMPLIDA",IF(AND(ISNUMBER(L333),ISNUMBER(INDIRECT("FECHA_"&amp;$B333,1))), IF(L333&lt;=INDIRECT("FECHA_"&amp;$B333,1),"INCUMPLIDA","PROCESO"), "VERIFICAR FECHA")),"SIN VALOR AVANCE")</f>
        <v>CUMPLIDA</v>
      </c>
    </row>
    <row r="334" spans="1:17" ht="210">
      <c r="A334" s="192" t="s">
        <v>1518</v>
      </c>
      <c r="B334" s="173" t="s">
        <v>3295</v>
      </c>
      <c r="C334" s="485"/>
      <c r="D334" s="485"/>
      <c r="E334" s="486"/>
      <c r="F334" s="486"/>
      <c r="G334" s="174" t="s">
        <v>4116</v>
      </c>
      <c r="H334" s="382" t="s">
        <v>4117</v>
      </c>
      <c r="I334" s="382" t="s">
        <v>4118</v>
      </c>
      <c r="J334" s="181">
        <v>1</v>
      </c>
      <c r="K334" s="176">
        <v>45698</v>
      </c>
      <c r="L334" s="176">
        <v>46022</v>
      </c>
      <c r="M334" s="177">
        <f t="shared" si="16"/>
        <v>46.285714285714285</v>
      </c>
      <c r="N334" s="178">
        <v>1</v>
      </c>
      <c r="O334" s="382" t="s">
        <v>4104</v>
      </c>
      <c r="P334" s="178">
        <f t="shared" si="15"/>
        <v>1</v>
      </c>
      <c r="Q334" s="179" t="str" cm="1">
        <f t="array" aca="1" ref="Q334" ca="1">IF(ISNUMBER(P334),IF(P334=100%,"CUMPLIDA",IF(AND(ISNUMBER(L334),ISNUMBER(INDIRECT("FECHA_"&amp;$B334,1))), IF(L334&lt;=INDIRECT("FECHA_"&amp;$B334,1),"INCUMPLIDA","PROCESO"), "VERIFICAR FECHA")),"SIN VALOR AVANCE")</f>
        <v>CUMPLIDA</v>
      </c>
    </row>
    <row r="335" spans="1:17" ht="240" customHeight="1">
      <c r="A335" s="192" t="s">
        <v>1518</v>
      </c>
      <c r="B335" s="173" t="s">
        <v>3295</v>
      </c>
      <c r="C335" s="485"/>
      <c r="D335" s="485"/>
      <c r="E335" s="486" t="s">
        <v>4119</v>
      </c>
      <c r="F335" s="486"/>
      <c r="G335" s="174" t="s">
        <v>4120</v>
      </c>
      <c r="H335" s="382" t="s">
        <v>4121</v>
      </c>
      <c r="I335" s="382" t="s">
        <v>741</v>
      </c>
      <c r="J335" s="181">
        <v>1</v>
      </c>
      <c r="K335" s="176">
        <v>45698</v>
      </c>
      <c r="L335" s="176">
        <v>45900</v>
      </c>
      <c r="M335" s="177">
        <f t="shared" si="16"/>
        <v>28.857142857142858</v>
      </c>
      <c r="N335" s="178">
        <v>1</v>
      </c>
      <c r="O335" s="382" t="s">
        <v>4122</v>
      </c>
      <c r="P335" s="178">
        <f t="shared" si="15"/>
        <v>1</v>
      </c>
      <c r="Q335" s="179" t="str" cm="1">
        <f t="array" aca="1" ref="Q335" ca="1">IF(ISNUMBER(P335),IF(P335=100%,"CUMPLIDA",IF(AND(ISNUMBER(L335),ISNUMBER(INDIRECT("FECHA_"&amp;$B335,1))), IF(L335&lt;=INDIRECT("FECHA_"&amp;$B335,1),"INCUMPLIDA","PROCESO"), "VERIFICAR FECHA")),"SIN VALOR AVANCE")</f>
        <v>CUMPLIDA</v>
      </c>
    </row>
    <row r="336" spans="1:17" ht="210">
      <c r="A336" s="192" t="s">
        <v>1518</v>
      </c>
      <c r="B336" s="173" t="s">
        <v>3295</v>
      </c>
      <c r="C336" s="485"/>
      <c r="D336" s="485"/>
      <c r="E336" s="486"/>
      <c r="F336" s="486"/>
      <c r="G336" s="174" t="s">
        <v>4123</v>
      </c>
      <c r="H336" s="382" t="s">
        <v>4124</v>
      </c>
      <c r="I336" s="382" t="s">
        <v>741</v>
      </c>
      <c r="J336" s="181">
        <v>1</v>
      </c>
      <c r="K336" s="176">
        <v>45698</v>
      </c>
      <c r="L336" s="176">
        <v>45900</v>
      </c>
      <c r="M336" s="177">
        <f t="shared" si="16"/>
        <v>28.857142857142858</v>
      </c>
      <c r="N336" s="178">
        <v>1</v>
      </c>
      <c r="O336" s="382" t="s">
        <v>4125</v>
      </c>
      <c r="P336" s="178">
        <f t="shared" si="15"/>
        <v>1</v>
      </c>
      <c r="Q336" s="179" t="str" cm="1">
        <f t="array" aca="1" ref="Q336" ca="1">IF(ISNUMBER(P336),IF(P336=100%,"CUMPLIDA",IF(AND(ISNUMBER(L336),ISNUMBER(INDIRECT("FECHA_"&amp;$B336,1))), IF(L336&lt;=INDIRECT("FECHA_"&amp;$B336,1),"INCUMPLIDA","PROCESO"), "VERIFICAR FECHA")),"SIN VALOR AVANCE")</f>
        <v>CUMPLIDA</v>
      </c>
    </row>
    <row r="337" spans="1:17" ht="345">
      <c r="A337" s="192" t="s">
        <v>1518</v>
      </c>
      <c r="B337" s="173" t="s">
        <v>3295</v>
      </c>
      <c r="C337" s="485"/>
      <c r="D337" s="485"/>
      <c r="E337" s="486"/>
      <c r="F337" s="486"/>
      <c r="G337" s="174" t="s">
        <v>4126</v>
      </c>
      <c r="H337" s="382" t="s">
        <v>4127</v>
      </c>
      <c r="I337" s="382" t="s">
        <v>4128</v>
      </c>
      <c r="J337" s="181">
        <v>1</v>
      </c>
      <c r="K337" s="176">
        <v>45332</v>
      </c>
      <c r="L337" s="176">
        <v>45900</v>
      </c>
      <c r="M337" s="177">
        <f t="shared" si="16"/>
        <v>81.142857142857139</v>
      </c>
      <c r="N337" s="178">
        <v>1</v>
      </c>
      <c r="O337" s="382" t="s">
        <v>4129</v>
      </c>
      <c r="P337" s="178">
        <f t="shared" si="15"/>
        <v>1</v>
      </c>
      <c r="Q337" s="179" t="str" cm="1">
        <f t="array" aca="1" ref="Q337" ca="1">IF(ISNUMBER(P337),IF(P337=100%,"CUMPLIDA",IF(AND(ISNUMBER(L337),ISNUMBER(INDIRECT("FECHA_"&amp;$B337,1))), IF(L337&lt;=INDIRECT("FECHA_"&amp;$B337,1),"INCUMPLIDA","PROCESO"), "VERIFICAR FECHA")),"SIN VALOR AVANCE")</f>
        <v>CUMPLIDA</v>
      </c>
    </row>
    <row r="338" spans="1:17" ht="195">
      <c r="A338" s="192" t="s">
        <v>1518</v>
      </c>
      <c r="B338" s="173" t="s">
        <v>3295</v>
      </c>
      <c r="C338" s="485"/>
      <c r="D338" s="485"/>
      <c r="E338" s="486"/>
      <c r="F338" s="486"/>
      <c r="G338" s="174" t="s">
        <v>4130</v>
      </c>
      <c r="H338" s="382" t="s">
        <v>4131</v>
      </c>
      <c r="I338" s="382" t="s">
        <v>4132</v>
      </c>
      <c r="J338" s="181">
        <v>1</v>
      </c>
      <c r="K338" s="176">
        <v>45332</v>
      </c>
      <c r="L338" s="176">
        <v>45900</v>
      </c>
      <c r="M338" s="177">
        <f t="shared" si="16"/>
        <v>81.142857142857139</v>
      </c>
      <c r="N338" s="178">
        <v>1</v>
      </c>
      <c r="O338" s="382" t="s">
        <v>4133</v>
      </c>
      <c r="P338" s="178">
        <f t="shared" si="15"/>
        <v>1</v>
      </c>
      <c r="Q338" s="179" t="str" cm="1">
        <f t="array" aca="1" ref="Q338" ca="1">IF(ISNUMBER(P338),IF(P338=100%,"CUMPLIDA",IF(AND(ISNUMBER(L338),ISNUMBER(INDIRECT("FECHA_"&amp;$B338,1))), IF(L338&lt;=INDIRECT("FECHA_"&amp;$B338,1),"INCUMPLIDA","PROCESO"), "VERIFICAR FECHA")),"SIN VALOR AVANCE")</f>
        <v>CUMPLIDA</v>
      </c>
    </row>
    <row r="339" spans="1:17" ht="120">
      <c r="A339" s="192" t="s">
        <v>1518</v>
      </c>
      <c r="B339" s="173" t="s">
        <v>3295</v>
      </c>
      <c r="C339" s="485"/>
      <c r="D339" s="485"/>
      <c r="E339" s="486"/>
      <c r="F339" s="486"/>
      <c r="G339" s="174" t="s">
        <v>4134</v>
      </c>
      <c r="H339" s="382" t="s">
        <v>4135</v>
      </c>
      <c r="I339" s="382" t="s">
        <v>4132</v>
      </c>
      <c r="J339" s="181">
        <v>1</v>
      </c>
      <c r="K339" s="176">
        <v>45332</v>
      </c>
      <c r="L339" s="176">
        <v>45900</v>
      </c>
      <c r="M339" s="177">
        <f t="shared" si="16"/>
        <v>81.142857142857139</v>
      </c>
      <c r="N339" s="178">
        <v>1</v>
      </c>
      <c r="O339" s="382" t="s">
        <v>4136</v>
      </c>
      <c r="P339" s="178">
        <f t="shared" si="15"/>
        <v>1</v>
      </c>
      <c r="Q339" s="179" t="str" cm="1">
        <f t="array" aca="1" ref="Q339" ca="1">IF(ISNUMBER(P339),IF(P339=100%,"CUMPLIDA",IF(AND(ISNUMBER(L339),ISNUMBER(INDIRECT("FECHA_"&amp;$B339,1))), IF(L339&lt;=INDIRECT("FECHA_"&amp;$B339,1),"INCUMPLIDA","PROCESO"), "VERIFICAR FECHA")),"SIN VALOR AVANCE")</f>
        <v>CUMPLIDA</v>
      </c>
    </row>
    <row r="340" spans="1:17" ht="240">
      <c r="A340" s="192" t="s">
        <v>1518</v>
      </c>
      <c r="B340" s="173" t="s">
        <v>3295</v>
      </c>
      <c r="C340" s="485"/>
      <c r="D340" s="485"/>
      <c r="E340" s="486"/>
      <c r="F340" s="486"/>
      <c r="G340" s="174" t="s">
        <v>4137</v>
      </c>
      <c r="H340" s="382" t="s">
        <v>4138</v>
      </c>
      <c r="I340" s="382" t="s">
        <v>4139</v>
      </c>
      <c r="J340" s="181">
        <v>3</v>
      </c>
      <c r="K340" s="176">
        <v>45717</v>
      </c>
      <c r="L340" s="176">
        <v>46234</v>
      </c>
      <c r="M340" s="177">
        <f t="shared" si="16"/>
        <v>73.857142857142861</v>
      </c>
      <c r="N340" s="178">
        <v>0.12</v>
      </c>
      <c r="O340" s="382" t="s">
        <v>4133</v>
      </c>
      <c r="P340" s="178">
        <f t="shared" si="15"/>
        <v>0.12</v>
      </c>
      <c r="Q340" s="179" t="str" cm="1">
        <f t="array" aca="1" ref="Q340" ca="1">IF(ISNUMBER(P340),IF(P340=100%,"CUMPLIDA",IF(AND(ISNUMBER(L340),ISNUMBER(INDIRECT("FECHA_"&amp;$B340,1))), IF(L340&lt;=INDIRECT("FECHA_"&amp;$B340,1),"INCUMPLIDA","PROCESO"), "VERIFICAR FECHA")),"SIN VALOR AVANCE")</f>
        <v>PROCESO</v>
      </c>
    </row>
    <row r="341" spans="1:17" ht="165">
      <c r="A341" s="192" t="s">
        <v>1518</v>
      </c>
      <c r="B341" s="173" t="s">
        <v>3295</v>
      </c>
      <c r="C341" s="485"/>
      <c r="D341" s="485"/>
      <c r="E341" s="486"/>
      <c r="F341" s="486"/>
      <c r="G341" s="174" t="s">
        <v>4140</v>
      </c>
      <c r="H341" s="382" t="s">
        <v>4141</v>
      </c>
      <c r="I341" s="382" t="s">
        <v>4139</v>
      </c>
      <c r="J341" s="181">
        <v>3</v>
      </c>
      <c r="K341" s="176">
        <v>45717</v>
      </c>
      <c r="L341" s="176">
        <v>46022</v>
      </c>
      <c r="M341" s="177">
        <f t="shared" si="16"/>
        <v>43.571428571428569</v>
      </c>
      <c r="N341" s="178">
        <v>1</v>
      </c>
      <c r="O341" s="382" t="s">
        <v>4133</v>
      </c>
      <c r="P341" s="178">
        <f t="shared" si="15"/>
        <v>1</v>
      </c>
      <c r="Q341" s="179" t="str" cm="1">
        <f t="array" aca="1" ref="Q341" ca="1">IF(ISNUMBER(P341),IF(P341=100%,"CUMPLIDA",IF(AND(ISNUMBER(L341),ISNUMBER(INDIRECT("FECHA_"&amp;$B341,1))), IF(L341&lt;=INDIRECT("FECHA_"&amp;$B341,1),"INCUMPLIDA","PROCESO"), "VERIFICAR FECHA")),"SIN VALOR AVANCE")</f>
        <v>CUMPLIDA</v>
      </c>
    </row>
    <row r="342" spans="1:17" ht="195">
      <c r="A342" s="192" t="s">
        <v>1518</v>
      </c>
      <c r="B342" s="173" t="s">
        <v>3295</v>
      </c>
      <c r="C342" s="485"/>
      <c r="D342" s="485"/>
      <c r="E342" s="486"/>
      <c r="F342" s="486"/>
      <c r="G342" s="174" t="s">
        <v>4142</v>
      </c>
      <c r="H342" s="382" t="s">
        <v>4143</v>
      </c>
      <c r="I342" s="382" t="s">
        <v>4144</v>
      </c>
      <c r="J342" s="181">
        <v>1</v>
      </c>
      <c r="K342" s="176">
        <v>45698</v>
      </c>
      <c r="L342" s="176">
        <v>45838</v>
      </c>
      <c r="M342" s="177">
        <f t="shared" si="16"/>
        <v>20</v>
      </c>
      <c r="N342" s="178">
        <v>1</v>
      </c>
      <c r="O342" s="382" t="s">
        <v>4145</v>
      </c>
      <c r="P342" s="178">
        <f t="shared" ref="P342:P379" si="17">IF(B342="ITRC",N342,N342/J342)</f>
        <v>1</v>
      </c>
      <c r="Q342" s="179" t="str" cm="1">
        <f t="array" aca="1" ref="Q342" ca="1">IF(ISNUMBER(P342),IF(P342=100%,"CUMPLIDA",IF(AND(ISNUMBER(L342),ISNUMBER(INDIRECT("FECHA_"&amp;$B342,1))), IF(L342&lt;=INDIRECT("FECHA_"&amp;$B342,1),"INCUMPLIDA","PROCESO"), "VERIFICAR FECHA")),"SIN VALOR AVANCE")</f>
        <v>CUMPLIDA</v>
      </c>
    </row>
    <row r="343" spans="1:17" ht="195">
      <c r="A343" s="192" t="s">
        <v>1518</v>
      </c>
      <c r="B343" s="173" t="s">
        <v>3295</v>
      </c>
      <c r="C343" s="485"/>
      <c r="D343" s="485"/>
      <c r="E343" s="486" t="s">
        <v>4146</v>
      </c>
      <c r="F343" s="486"/>
      <c r="G343" s="174" t="s">
        <v>4147</v>
      </c>
      <c r="H343" s="382" t="s">
        <v>4148</v>
      </c>
      <c r="I343" s="382" t="s">
        <v>4144</v>
      </c>
      <c r="J343" s="181">
        <v>1</v>
      </c>
      <c r="K343" s="176">
        <v>45703</v>
      </c>
      <c r="L343" s="176">
        <v>45838</v>
      </c>
      <c r="M343" s="177">
        <f t="shared" si="16"/>
        <v>19.285714285714285</v>
      </c>
      <c r="N343" s="178">
        <v>1</v>
      </c>
      <c r="O343" s="382" t="s">
        <v>4145</v>
      </c>
      <c r="P343" s="178">
        <f t="shared" si="17"/>
        <v>1</v>
      </c>
      <c r="Q343" s="179" t="str" cm="1">
        <f t="array" aca="1" ref="Q343" ca="1">IF(ISNUMBER(P343),IF(P343=100%,"CUMPLIDA",IF(AND(ISNUMBER(L343),ISNUMBER(INDIRECT("FECHA_"&amp;$B343,1))), IF(L343&lt;=INDIRECT("FECHA_"&amp;$B343,1),"INCUMPLIDA","PROCESO"), "VERIFICAR FECHA")),"SIN VALOR AVANCE")</f>
        <v>CUMPLIDA</v>
      </c>
    </row>
    <row r="344" spans="1:17" ht="135">
      <c r="A344" s="192" t="s">
        <v>1518</v>
      </c>
      <c r="B344" s="173" t="s">
        <v>3295</v>
      </c>
      <c r="C344" s="485"/>
      <c r="D344" s="485"/>
      <c r="E344" s="486"/>
      <c r="F344" s="486"/>
      <c r="G344" s="174" t="s">
        <v>4149</v>
      </c>
      <c r="H344" s="382" t="s">
        <v>4150</v>
      </c>
      <c r="I344" s="382" t="s">
        <v>594</v>
      </c>
      <c r="J344" s="181">
        <v>2</v>
      </c>
      <c r="K344" s="176">
        <v>45703</v>
      </c>
      <c r="L344" s="176">
        <v>45777</v>
      </c>
      <c r="M344" s="177">
        <f t="shared" si="16"/>
        <v>10.571428571428571</v>
      </c>
      <c r="N344" s="178">
        <v>1</v>
      </c>
      <c r="O344" s="382" t="s">
        <v>4145</v>
      </c>
      <c r="P344" s="178">
        <f t="shared" si="17"/>
        <v>1</v>
      </c>
      <c r="Q344" s="179" t="str" cm="1">
        <f t="array" aca="1" ref="Q344" ca="1">IF(ISNUMBER(P344),IF(P344=100%,"CUMPLIDA",IF(AND(ISNUMBER(L344),ISNUMBER(INDIRECT("FECHA_"&amp;$B344,1))), IF(L344&lt;=INDIRECT("FECHA_"&amp;$B344,1),"INCUMPLIDA","PROCESO"), "VERIFICAR FECHA")),"SIN VALOR AVANCE")</f>
        <v>CUMPLIDA</v>
      </c>
    </row>
    <row r="345" spans="1:17" ht="135">
      <c r="A345" s="192" t="s">
        <v>1518</v>
      </c>
      <c r="B345" s="173" t="s">
        <v>3295</v>
      </c>
      <c r="C345" s="485"/>
      <c r="D345" s="485"/>
      <c r="E345" s="486"/>
      <c r="F345" s="486"/>
      <c r="G345" s="174" t="s">
        <v>4151</v>
      </c>
      <c r="H345" s="382" t="s">
        <v>4152</v>
      </c>
      <c r="I345" s="382" t="s">
        <v>594</v>
      </c>
      <c r="J345" s="181">
        <v>2</v>
      </c>
      <c r="K345" s="176">
        <v>45839</v>
      </c>
      <c r="L345" s="176">
        <v>45869</v>
      </c>
      <c r="M345" s="177">
        <f t="shared" si="16"/>
        <v>4.2857142857142856</v>
      </c>
      <c r="N345" s="178">
        <v>1</v>
      </c>
      <c r="O345" s="382" t="s">
        <v>4145</v>
      </c>
      <c r="P345" s="178">
        <f t="shared" si="17"/>
        <v>1</v>
      </c>
      <c r="Q345" s="179" t="str" cm="1">
        <f t="array" aca="1" ref="Q345" ca="1">IF(ISNUMBER(P345),IF(P345=100%,"CUMPLIDA",IF(AND(ISNUMBER(L345),ISNUMBER(INDIRECT("FECHA_"&amp;$B345,1))), IF(L345&lt;=INDIRECT("FECHA_"&amp;$B345,1),"INCUMPLIDA","PROCESO"), "VERIFICAR FECHA")),"SIN VALOR AVANCE")</f>
        <v>CUMPLIDA</v>
      </c>
    </row>
    <row r="346" spans="1:17" ht="135" customHeight="1">
      <c r="A346" s="192" t="s">
        <v>1518</v>
      </c>
      <c r="B346" s="173" t="s">
        <v>3295</v>
      </c>
      <c r="C346" s="485"/>
      <c r="D346" s="485"/>
      <c r="E346" s="486" t="s">
        <v>4153</v>
      </c>
      <c r="F346" s="486"/>
      <c r="G346" s="174" t="s">
        <v>4154</v>
      </c>
      <c r="H346" s="382" t="s">
        <v>4155</v>
      </c>
      <c r="I346" s="382" t="s">
        <v>4156</v>
      </c>
      <c r="J346" s="181">
        <v>1</v>
      </c>
      <c r="K346" s="176">
        <v>45698</v>
      </c>
      <c r="L346" s="176">
        <v>45869</v>
      </c>
      <c r="M346" s="177">
        <f t="shared" si="16"/>
        <v>24.428571428571427</v>
      </c>
      <c r="N346" s="178">
        <v>1</v>
      </c>
      <c r="O346" s="382" t="s">
        <v>4157</v>
      </c>
      <c r="P346" s="178">
        <f t="shared" si="17"/>
        <v>1</v>
      </c>
      <c r="Q346" s="179" t="str" cm="1">
        <f t="array" aca="1" ref="Q346" ca="1">IF(ISNUMBER(P346),IF(P346=100%,"CUMPLIDA",IF(AND(ISNUMBER(L346),ISNUMBER(INDIRECT("FECHA_"&amp;$B346,1))), IF(L346&lt;=INDIRECT("FECHA_"&amp;$B346,1),"INCUMPLIDA","PROCESO"), "VERIFICAR FECHA")),"SIN VALOR AVANCE")</f>
        <v>CUMPLIDA</v>
      </c>
    </row>
    <row r="347" spans="1:17" ht="180">
      <c r="A347" s="192" t="s">
        <v>1518</v>
      </c>
      <c r="B347" s="173" t="s">
        <v>3295</v>
      </c>
      <c r="C347" s="485"/>
      <c r="D347" s="485"/>
      <c r="E347" s="486"/>
      <c r="F347" s="486"/>
      <c r="G347" s="174" t="s">
        <v>4158</v>
      </c>
      <c r="H347" s="382" t="s">
        <v>4159</v>
      </c>
      <c r="I347" s="382" t="s">
        <v>4160</v>
      </c>
      <c r="J347" s="181">
        <v>1</v>
      </c>
      <c r="K347" s="176">
        <v>45870</v>
      </c>
      <c r="L347" s="176">
        <v>45930</v>
      </c>
      <c r="M347" s="177">
        <f t="shared" si="16"/>
        <v>8.5714285714285712</v>
      </c>
      <c r="N347" s="178">
        <v>1</v>
      </c>
      <c r="O347" s="382" t="s">
        <v>4161</v>
      </c>
      <c r="P347" s="178">
        <f t="shared" si="17"/>
        <v>1</v>
      </c>
      <c r="Q347" s="179" t="str" cm="1">
        <f t="array" aca="1" ref="Q347" ca="1">IF(ISNUMBER(P347),IF(P347=100%,"CUMPLIDA",IF(AND(ISNUMBER(L347),ISNUMBER(INDIRECT("FECHA_"&amp;$B347,1))), IF(L347&lt;=INDIRECT("FECHA_"&amp;$B347,1),"INCUMPLIDA","PROCESO"), "VERIFICAR FECHA")),"SIN VALOR AVANCE")</f>
        <v>CUMPLIDA</v>
      </c>
    </row>
    <row r="348" spans="1:17" ht="180">
      <c r="A348" s="192" t="s">
        <v>1518</v>
      </c>
      <c r="B348" s="173" t="s">
        <v>3295</v>
      </c>
      <c r="C348" s="485"/>
      <c r="D348" s="485"/>
      <c r="E348" s="486"/>
      <c r="F348" s="486"/>
      <c r="G348" s="174" t="s">
        <v>4162</v>
      </c>
      <c r="H348" s="382" t="s">
        <v>4163</v>
      </c>
      <c r="I348" s="382" t="s">
        <v>4164</v>
      </c>
      <c r="J348" s="181">
        <v>2</v>
      </c>
      <c r="K348" s="176">
        <v>45931</v>
      </c>
      <c r="L348" s="176">
        <v>46053</v>
      </c>
      <c r="M348" s="177">
        <f t="shared" si="16"/>
        <v>17.428571428571427</v>
      </c>
      <c r="N348" s="178">
        <v>1</v>
      </c>
      <c r="O348" s="382" t="s">
        <v>4165</v>
      </c>
      <c r="P348" s="178">
        <f t="shared" si="17"/>
        <v>1</v>
      </c>
      <c r="Q348" s="179" t="str" cm="1">
        <f t="array" aca="1" ref="Q348" ca="1">IF(ISNUMBER(P348),IF(P348=100%,"CUMPLIDA",IF(AND(ISNUMBER(L348),ISNUMBER(INDIRECT("FECHA_"&amp;$B348,1))), IF(L348&lt;=INDIRECT("FECHA_"&amp;$B348,1),"INCUMPLIDA","PROCESO"), "VERIFICAR FECHA")),"SIN VALOR AVANCE")</f>
        <v>CUMPLIDA</v>
      </c>
    </row>
    <row r="349" spans="1:17" ht="195">
      <c r="A349" s="192" t="s">
        <v>1518</v>
      </c>
      <c r="B349" s="173" t="s">
        <v>3295</v>
      </c>
      <c r="C349" s="485"/>
      <c r="D349" s="485"/>
      <c r="E349" s="486"/>
      <c r="F349" s="486"/>
      <c r="G349" s="174" t="s">
        <v>4166</v>
      </c>
      <c r="H349" s="382" t="s">
        <v>4167</v>
      </c>
      <c r="I349" s="382" t="s">
        <v>4168</v>
      </c>
      <c r="J349" s="181">
        <v>3</v>
      </c>
      <c r="K349" s="176">
        <v>45698</v>
      </c>
      <c r="L349" s="176">
        <v>46203</v>
      </c>
      <c r="M349" s="177">
        <f t="shared" si="16"/>
        <v>72.142857142857139</v>
      </c>
      <c r="N349" s="178">
        <v>0.12</v>
      </c>
      <c r="O349" s="382" t="s">
        <v>4169</v>
      </c>
      <c r="P349" s="178">
        <f t="shared" si="17"/>
        <v>0.12</v>
      </c>
      <c r="Q349" s="179" t="str" cm="1">
        <f t="array" aca="1" ref="Q349" ca="1">IF(ISNUMBER(P349),IF(P349=100%,"CUMPLIDA",IF(AND(ISNUMBER(L349),ISNUMBER(INDIRECT("FECHA_"&amp;$B349,1))), IF(L349&lt;=INDIRECT("FECHA_"&amp;$B349,1),"INCUMPLIDA","PROCESO"), "VERIFICAR FECHA")),"SIN VALOR AVANCE")</f>
        <v>PROCESO</v>
      </c>
    </row>
    <row r="350" spans="1:17" ht="409.5">
      <c r="A350" s="192" t="s">
        <v>1518</v>
      </c>
      <c r="B350" s="173" t="s">
        <v>3295</v>
      </c>
      <c r="C350" s="485"/>
      <c r="D350" s="485"/>
      <c r="E350" s="486"/>
      <c r="F350" s="486"/>
      <c r="G350" s="174" t="s">
        <v>4170</v>
      </c>
      <c r="H350" s="382" t="s">
        <v>4171</v>
      </c>
      <c r="I350" s="382" t="s">
        <v>4172</v>
      </c>
      <c r="J350" s="181">
        <v>11</v>
      </c>
      <c r="K350" s="176">
        <v>45698</v>
      </c>
      <c r="L350" s="176">
        <v>46022</v>
      </c>
      <c r="M350" s="177">
        <f t="shared" si="16"/>
        <v>46.285714285714285</v>
      </c>
      <c r="N350" s="178">
        <v>1</v>
      </c>
      <c r="O350" s="382" t="s">
        <v>4173</v>
      </c>
      <c r="P350" s="178">
        <f t="shared" si="17"/>
        <v>1</v>
      </c>
      <c r="Q350" s="179" t="str" cm="1">
        <f t="array" aca="1" ref="Q350" ca="1">IF(ISNUMBER(P350),IF(P350=100%,"CUMPLIDA",IF(AND(ISNUMBER(L350),ISNUMBER(INDIRECT("FECHA_"&amp;$B350,1))), IF(L350&lt;=INDIRECT("FECHA_"&amp;$B350,1),"INCUMPLIDA","PROCESO"), "VERIFICAR FECHA")),"SIN VALOR AVANCE")</f>
        <v>CUMPLIDA</v>
      </c>
    </row>
    <row r="351" spans="1:17" ht="120">
      <c r="A351" s="192" t="s">
        <v>1518</v>
      </c>
      <c r="B351" s="173" t="s">
        <v>3295</v>
      </c>
      <c r="C351" s="485"/>
      <c r="D351" s="485"/>
      <c r="E351" s="486"/>
      <c r="F351" s="486"/>
      <c r="G351" s="174" t="s">
        <v>4174</v>
      </c>
      <c r="H351" s="382" t="s">
        <v>4175</v>
      </c>
      <c r="I351" s="382" t="s">
        <v>4176</v>
      </c>
      <c r="J351" s="181">
        <v>1</v>
      </c>
      <c r="K351" s="176">
        <v>45698</v>
      </c>
      <c r="L351" s="176">
        <v>45869</v>
      </c>
      <c r="M351" s="177">
        <f t="shared" si="16"/>
        <v>24.428571428571427</v>
      </c>
      <c r="N351" s="178">
        <v>1</v>
      </c>
      <c r="O351" s="382" t="s">
        <v>4177</v>
      </c>
      <c r="P351" s="178">
        <f t="shared" si="17"/>
        <v>1</v>
      </c>
      <c r="Q351" s="179" t="str" cm="1">
        <f t="array" aca="1" ref="Q351" ca="1">IF(ISNUMBER(P351),IF(P351=100%,"CUMPLIDA",IF(AND(ISNUMBER(L351),ISNUMBER(INDIRECT("FECHA_"&amp;$B351,1))), IF(L351&lt;=INDIRECT("FECHA_"&amp;$B351,1),"INCUMPLIDA","PROCESO"), "VERIFICAR FECHA")),"SIN VALOR AVANCE")</f>
        <v>CUMPLIDA</v>
      </c>
    </row>
    <row r="352" spans="1:17" ht="225">
      <c r="A352" s="192" t="s">
        <v>1518</v>
      </c>
      <c r="B352" s="173" t="s">
        <v>3295</v>
      </c>
      <c r="C352" s="485"/>
      <c r="D352" s="485"/>
      <c r="E352" s="486" t="s">
        <v>4178</v>
      </c>
      <c r="F352" s="486"/>
      <c r="G352" s="174" t="s">
        <v>4154</v>
      </c>
      <c r="H352" s="382" t="s">
        <v>4179</v>
      </c>
      <c r="I352" s="382" t="s">
        <v>4156</v>
      </c>
      <c r="J352" s="181">
        <v>1</v>
      </c>
      <c r="K352" s="176">
        <v>45698</v>
      </c>
      <c r="L352" s="176">
        <v>45869</v>
      </c>
      <c r="M352" s="177">
        <f t="shared" si="16"/>
        <v>24.428571428571427</v>
      </c>
      <c r="N352" s="178">
        <v>1</v>
      </c>
      <c r="O352" s="382" t="s">
        <v>4180</v>
      </c>
      <c r="P352" s="178">
        <f t="shared" si="17"/>
        <v>1</v>
      </c>
      <c r="Q352" s="179" t="str" cm="1">
        <f t="array" aca="1" ref="Q352" ca="1">IF(ISNUMBER(P352),IF(P352=100%,"CUMPLIDA",IF(AND(ISNUMBER(L352),ISNUMBER(INDIRECT("FECHA_"&amp;$B352,1))), IF(L352&lt;=INDIRECT("FECHA_"&amp;$B352,1),"INCUMPLIDA","PROCESO"), "VERIFICAR FECHA")),"SIN VALOR AVANCE")</f>
        <v>CUMPLIDA</v>
      </c>
    </row>
    <row r="353" spans="1:17" ht="105.75">
      <c r="A353" s="192" t="s">
        <v>1518</v>
      </c>
      <c r="B353" s="173" t="s">
        <v>3295</v>
      </c>
      <c r="C353" s="485"/>
      <c r="D353" s="485"/>
      <c r="E353" s="486"/>
      <c r="F353" s="486"/>
      <c r="G353" s="174" t="s">
        <v>4158</v>
      </c>
      <c r="H353" s="382" t="s">
        <v>4181</v>
      </c>
      <c r="I353" s="382" t="s">
        <v>4160</v>
      </c>
      <c r="J353" s="181">
        <v>1</v>
      </c>
      <c r="K353" s="176">
        <v>45870</v>
      </c>
      <c r="L353" s="176">
        <v>45930</v>
      </c>
      <c r="M353" s="177">
        <f t="shared" si="16"/>
        <v>8.5714285714285712</v>
      </c>
      <c r="N353" s="178">
        <v>1</v>
      </c>
      <c r="O353" s="382" t="s">
        <v>4161</v>
      </c>
      <c r="P353" s="178">
        <f t="shared" si="17"/>
        <v>1</v>
      </c>
      <c r="Q353" s="179" t="str" cm="1">
        <f t="array" aca="1" ref="Q353" ca="1">IF(ISNUMBER(P353),IF(P353=100%,"CUMPLIDA",IF(AND(ISNUMBER(L353),ISNUMBER(INDIRECT("FECHA_"&amp;$B353,1))), IF(L353&lt;=INDIRECT("FECHA_"&amp;$B353,1),"INCUMPLIDA","PROCESO"), "VERIFICAR FECHA")),"SIN VALOR AVANCE")</f>
        <v>CUMPLIDA</v>
      </c>
    </row>
    <row r="354" spans="1:17" ht="165">
      <c r="A354" s="192" t="s">
        <v>1518</v>
      </c>
      <c r="B354" s="173" t="s">
        <v>3295</v>
      </c>
      <c r="C354" s="485"/>
      <c r="D354" s="485"/>
      <c r="E354" s="486"/>
      <c r="F354" s="486"/>
      <c r="G354" s="174" t="s">
        <v>4162</v>
      </c>
      <c r="H354" s="382" t="s">
        <v>4182</v>
      </c>
      <c r="I354" s="382" t="s">
        <v>4164</v>
      </c>
      <c r="J354" s="181">
        <v>2</v>
      </c>
      <c r="K354" s="176">
        <v>45931</v>
      </c>
      <c r="L354" s="176">
        <v>46053</v>
      </c>
      <c r="M354" s="177">
        <f t="shared" si="16"/>
        <v>17.428571428571427</v>
      </c>
      <c r="N354" s="178">
        <v>1</v>
      </c>
      <c r="O354" s="382" t="s">
        <v>4183</v>
      </c>
      <c r="P354" s="178">
        <f t="shared" si="17"/>
        <v>1</v>
      </c>
      <c r="Q354" s="179" t="str" cm="1">
        <f t="array" aca="1" ref="Q354" ca="1">IF(ISNUMBER(P354),IF(P354=100%,"CUMPLIDA",IF(AND(ISNUMBER(L354),ISNUMBER(INDIRECT("FECHA_"&amp;$B354,1))), IF(L354&lt;=INDIRECT("FECHA_"&amp;$B354,1),"INCUMPLIDA","PROCESO"), "VERIFICAR FECHA")),"SIN VALOR AVANCE")</f>
        <v>CUMPLIDA</v>
      </c>
    </row>
    <row r="355" spans="1:17" ht="195">
      <c r="A355" s="192" t="s">
        <v>1518</v>
      </c>
      <c r="B355" s="173" t="s">
        <v>3295</v>
      </c>
      <c r="C355" s="485"/>
      <c r="D355" s="485"/>
      <c r="E355" s="486"/>
      <c r="F355" s="486"/>
      <c r="G355" s="174" t="s">
        <v>4184</v>
      </c>
      <c r="H355" s="382" t="s">
        <v>4185</v>
      </c>
      <c r="I355" s="382" t="s">
        <v>4168</v>
      </c>
      <c r="J355" s="181">
        <v>3</v>
      </c>
      <c r="K355" s="176">
        <v>45698</v>
      </c>
      <c r="L355" s="176">
        <v>46203</v>
      </c>
      <c r="M355" s="177">
        <f t="shared" si="16"/>
        <v>72.142857142857139</v>
      </c>
      <c r="N355" s="178">
        <v>0.12</v>
      </c>
      <c r="O355" s="382" t="s">
        <v>4186</v>
      </c>
      <c r="P355" s="178">
        <f t="shared" si="17"/>
        <v>0.12</v>
      </c>
      <c r="Q355" s="179" t="str" cm="1">
        <f t="array" aca="1" ref="Q355" ca="1">IF(ISNUMBER(P355),IF(P355=100%,"CUMPLIDA",IF(AND(ISNUMBER(L355),ISNUMBER(INDIRECT("FECHA_"&amp;$B355,1))), IF(L355&lt;=INDIRECT("FECHA_"&amp;$B355,1),"INCUMPLIDA","PROCESO"), "VERIFICAR FECHA")),"SIN VALOR AVANCE")</f>
        <v>PROCESO</v>
      </c>
    </row>
    <row r="356" spans="1:17" ht="409.5">
      <c r="A356" s="192" t="s">
        <v>1518</v>
      </c>
      <c r="B356" s="173" t="s">
        <v>3295</v>
      </c>
      <c r="C356" s="485"/>
      <c r="D356" s="485"/>
      <c r="E356" s="486"/>
      <c r="F356" s="486"/>
      <c r="G356" s="174" t="s">
        <v>4170</v>
      </c>
      <c r="H356" s="382" t="s">
        <v>4187</v>
      </c>
      <c r="I356" s="382" t="s">
        <v>4172</v>
      </c>
      <c r="J356" s="181">
        <v>11</v>
      </c>
      <c r="K356" s="176">
        <v>45698</v>
      </c>
      <c r="L356" s="176">
        <v>46022</v>
      </c>
      <c r="M356" s="177">
        <f t="shared" si="16"/>
        <v>46.285714285714285</v>
      </c>
      <c r="N356" s="178">
        <v>1</v>
      </c>
      <c r="O356" s="382" t="s">
        <v>4173</v>
      </c>
      <c r="P356" s="178">
        <f t="shared" si="17"/>
        <v>1</v>
      </c>
      <c r="Q356" s="179" t="str" cm="1">
        <f t="array" aca="1" ref="Q356" ca="1">IF(ISNUMBER(P356),IF(P356=100%,"CUMPLIDA",IF(AND(ISNUMBER(L356),ISNUMBER(INDIRECT("FECHA_"&amp;$B356,1))), IF(L356&lt;=INDIRECT("FECHA_"&amp;$B356,1),"INCUMPLIDA","PROCESO"), "VERIFICAR FECHA")),"SIN VALOR AVANCE")</f>
        <v>CUMPLIDA</v>
      </c>
    </row>
    <row r="357" spans="1:17" ht="135">
      <c r="A357" s="192" t="s">
        <v>1518</v>
      </c>
      <c r="B357" s="173" t="s">
        <v>3295</v>
      </c>
      <c r="C357" s="485"/>
      <c r="D357" s="485"/>
      <c r="E357" s="486"/>
      <c r="F357" s="486"/>
      <c r="G357" s="174" t="s">
        <v>4188</v>
      </c>
      <c r="H357" s="382" t="s">
        <v>4189</v>
      </c>
      <c r="I357" s="382" t="s">
        <v>4190</v>
      </c>
      <c r="J357" s="181">
        <v>1</v>
      </c>
      <c r="K357" s="176">
        <v>45698</v>
      </c>
      <c r="L357" s="176">
        <v>45868</v>
      </c>
      <c r="M357" s="177">
        <f t="shared" si="16"/>
        <v>24.285714285714285</v>
      </c>
      <c r="N357" s="178">
        <v>1</v>
      </c>
      <c r="O357" s="382" t="s">
        <v>4183</v>
      </c>
      <c r="P357" s="178">
        <f t="shared" si="17"/>
        <v>1</v>
      </c>
      <c r="Q357" s="179" t="str" cm="1">
        <f t="array" aca="1" ref="Q357" ca="1">IF(ISNUMBER(P357),IF(P357=100%,"CUMPLIDA",IF(AND(ISNUMBER(L357),ISNUMBER(INDIRECT("FECHA_"&amp;$B357,1))), IF(L357&lt;=INDIRECT("FECHA_"&amp;$B357,1),"INCUMPLIDA","PROCESO"), "VERIFICAR FECHA")),"SIN VALOR AVANCE")</f>
        <v>CUMPLIDA</v>
      </c>
    </row>
    <row r="358" spans="1:17" ht="90">
      <c r="A358" s="192" t="s">
        <v>1518</v>
      </c>
      <c r="B358" s="173" t="s">
        <v>3295</v>
      </c>
      <c r="C358" s="485"/>
      <c r="D358" s="485"/>
      <c r="E358" s="486"/>
      <c r="F358" s="486"/>
      <c r="G358" s="174" t="s">
        <v>4191</v>
      </c>
      <c r="H358" s="382" t="s">
        <v>4192</v>
      </c>
      <c r="I358" s="382" t="s">
        <v>4193</v>
      </c>
      <c r="J358" s="181">
        <v>5</v>
      </c>
      <c r="K358" s="176">
        <v>45870</v>
      </c>
      <c r="L358" s="176">
        <v>46021</v>
      </c>
      <c r="M358" s="177">
        <f t="shared" ref="M358:M421" si="18">(L358-K358)/7</f>
        <v>21.571428571428573</v>
      </c>
      <c r="N358" s="178">
        <v>1</v>
      </c>
      <c r="O358" s="382" t="s">
        <v>4183</v>
      </c>
      <c r="P358" s="178">
        <f t="shared" si="17"/>
        <v>1</v>
      </c>
      <c r="Q358" s="179" t="str" cm="1">
        <f t="array" aca="1" ref="Q358" ca="1">IF(ISNUMBER(P358),IF(P358=100%,"CUMPLIDA",IF(AND(ISNUMBER(L358),ISNUMBER(INDIRECT("FECHA_"&amp;$B358,1))), IF(L358&lt;=INDIRECT("FECHA_"&amp;$B358,1),"INCUMPLIDA","PROCESO"), "VERIFICAR FECHA")),"SIN VALOR AVANCE")</f>
        <v>CUMPLIDA</v>
      </c>
    </row>
    <row r="359" spans="1:17" ht="210" customHeight="1">
      <c r="A359" s="192" t="s">
        <v>1518</v>
      </c>
      <c r="B359" s="173" t="s">
        <v>3295</v>
      </c>
      <c r="C359" s="485"/>
      <c r="D359" s="485"/>
      <c r="E359" s="486" t="s">
        <v>4194</v>
      </c>
      <c r="F359" s="486"/>
      <c r="G359" s="174" t="s">
        <v>4195</v>
      </c>
      <c r="H359" s="382" t="s">
        <v>4196</v>
      </c>
      <c r="I359" s="382" t="s">
        <v>4197</v>
      </c>
      <c r="J359" s="181">
        <v>3</v>
      </c>
      <c r="K359" s="176">
        <v>45717</v>
      </c>
      <c r="L359" s="176">
        <v>45808</v>
      </c>
      <c r="M359" s="177">
        <f t="shared" si="18"/>
        <v>13</v>
      </c>
      <c r="N359" s="178">
        <v>1</v>
      </c>
      <c r="O359" s="382" t="s">
        <v>4198</v>
      </c>
      <c r="P359" s="178">
        <f t="shared" si="17"/>
        <v>1</v>
      </c>
      <c r="Q359" s="179" t="str" cm="1">
        <f t="array" aca="1" ref="Q359" ca="1">IF(ISNUMBER(P359),IF(P359=100%,"CUMPLIDA",IF(AND(ISNUMBER(L359),ISNUMBER(INDIRECT("FECHA_"&amp;$B359,1))), IF(L359&lt;=INDIRECT("FECHA_"&amp;$B359,1),"INCUMPLIDA","PROCESO"), "VERIFICAR FECHA")),"SIN VALOR AVANCE")</f>
        <v>CUMPLIDA</v>
      </c>
    </row>
    <row r="360" spans="1:17" ht="240">
      <c r="A360" s="192" t="s">
        <v>1518</v>
      </c>
      <c r="B360" s="173" t="s">
        <v>3295</v>
      </c>
      <c r="C360" s="485"/>
      <c r="D360" s="485"/>
      <c r="E360" s="486"/>
      <c r="F360" s="486"/>
      <c r="G360" s="174" t="s">
        <v>4199</v>
      </c>
      <c r="H360" s="382" t="s">
        <v>4200</v>
      </c>
      <c r="I360" s="382" t="s">
        <v>4201</v>
      </c>
      <c r="J360" s="181">
        <v>2</v>
      </c>
      <c r="K360" s="176">
        <v>45698</v>
      </c>
      <c r="L360" s="176">
        <v>45746</v>
      </c>
      <c r="M360" s="177">
        <f t="shared" si="18"/>
        <v>6.8571428571428568</v>
      </c>
      <c r="N360" s="178">
        <v>1</v>
      </c>
      <c r="O360" s="382" t="s">
        <v>4165</v>
      </c>
      <c r="P360" s="178">
        <f t="shared" si="17"/>
        <v>1</v>
      </c>
      <c r="Q360" s="179" t="str" cm="1">
        <f t="array" aca="1" ref="Q360" ca="1">IF(ISNUMBER(P360),IF(P360=100%,"CUMPLIDA",IF(AND(ISNUMBER(L360),ISNUMBER(INDIRECT("FECHA_"&amp;$B360,1))), IF(L360&lt;=INDIRECT("FECHA_"&amp;$B360,1),"INCUMPLIDA","PROCESO"), "VERIFICAR FECHA")),"SIN VALOR AVANCE")</f>
        <v>CUMPLIDA</v>
      </c>
    </row>
    <row r="361" spans="1:17" ht="90">
      <c r="A361" s="192" t="s">
        <v>1518</v>
      </c>
      <c r="B361" s="173" t="s">
        <v>3295</v>
      </c>
      <c r="C361" s="485"/>
      <c r="D361" s="485"/>
      <c r="E361" s="486"/>
      <c r="F361" s="486"/>
      <c r="G361" s="174" t="s">
        <v>4202</v>
      </c>
      <c r="H361" s="382" t="s">
        <v>4203</v>
      </c>
      <c r="I361" s="387" t="s">
        <v>4204</v>
      </c>
      <c r="J361" s="181">
        <v>1</v>
      </c>
      <c r="K361" s="176">
        <v>45748</v>
      </c>
      <c r="L361" s="176">
        <v>45777</v>
      </c>
      <c r="M361" s="177">
        <f t="shared" si="18"/>
        <v>4.1428571428571432</v>
      </c>
      <c r="N361" s="178">
        <v>1</v>
      </c>
      <c r="O361" s="382" t="s">
        <v>4165</v>
      </c>
      <c r="P361" s="178">
        <f t="shared" si="17"/>
        <v>1</v>
      </c>
      <c r="Q361" s="179" t="str" cm="1">
        <f t="array" aca="1" ref="Q361" ca="1">IF(ISNUMBER(P361),IF(P361=100%,"CUMPLIDA",IF(AND(ISNUMBER(L361),ISNUMBER(INDIRECT("FECHA_"&amp;$B361,1))), IF(L361&lt;=INDIRECT("FECHA_"&amp;$B361,1),"INCUMPLIDA","PROCESO"), "VERIFICAR FECHA")),"SIN VALOR AVANCE")</f>
        <v>CUMPLIDA</v>
      </c>
    </row>
    <row r="362" spans="1:17" ht="135">
      <c r="A362" s="192" t="s">
        <v>1518</v>
      </c>
      <c r="B362" s="173" t="s">
        <v>3295</v>
      </c>
      <c r="C362" s="485"/>
      <c r="D362" s="485"/>
      <c r="E362" s="486"/>
      <c r="F362" s="486"/>
      <c r="G362" s="174" t="s">
        <v>4205</v>
      </c>
      <c r="H362" s="385" t="s">
        <v>4206</v>
      </c>
      <c r="I362" s="387" t="s">
        <v>4207</v>
      </c>
      <c r="J362" s="181">
        <v>2</v>
      </c>
      <c r="K362" s="176">
        <v>45778</v>
      </c>
      <c r="L362" s="176">
        <v>46081</v>
      </c>
      <c r="M362" s="177">
        <f t="shared" si="18"/>
        <v>43.285714285714285</v>
      </c>
      <c r="N362" s="178">
        <v>0.9</v>
      </c>
      <c r="O362" s="382" t="s">
        <v>4165</v>
      </c>
      <c r="P362" s="178">
        <f t="shared" si="17"/>
        <v>0.9</v>
      </c>
      <c r="Q362" s="179" t="str" cm="1">
        <f t="array" aca="1" ref="Q362" ca="1">IF(ISNUMBER(P362),IF(P362=100%,"CUMPLIDA",IF(AND(ISNUMBER(L362),ISNUMBER(INDIRECT("FECHA_"&amp;$B362,1))), IF(L362&lt;=INDIRECT("FECHA_"&amp;$B362,1),"INCUMPLIDA","PROCESO"), "VERIFICAR FECHA")),"SIN VALOR AVANCE")</f>
        <v>PROCESO</v>
      </c>
    </row>
    <row r="363" spans="1:17" ht="270">
      <c r="A363" s="192" t="s">
        <v>1518</v>
      </c>
      <c r="B363" s="173" t="s">
        <v>3295</v>
      </c>
      <c r="C363" s="485"/>
      <c r="D363" s="485"/>
      <c r="E363" s="174" t="s">
        <v>4208</v>
      </c>
      <c r="F363" s="486"/>
      <c r="G363" s="174" t="s">
        <v>4209</v>
      </c>
      <c r="H363" s="382" t="s">
        <v>4210</v>
      </c>
      <c r="I363" s="387" t="s">
        <v>4211</v>
      </c>
      <c r="J363" s="181">
        <v>1</v>
      </c>
      <c r="K363" s="176">
        <v>45931</v>
      </c>
      <c r="L363" s="176">
        <v>46053</v>
      </c>
      <c r="M363" s="177">
        <f t="shared" si="18"/>
        <v>17.428571428571427</v>
      </c>
      <c r="N363" s="178">
        <v>1</v>
      </c>
      <c r="O363" s="382" t="s">
        <v>4165</v>
      </c>
      <c r="P363" s="178">
        <f t="shared" si="17"/>
        <v>1</v>
      </c>
      <c r="Q363" s="179" t="str" cm="1">
        <f t="array" aca="1" ref="Q363" ca="1">IF(ISNUMBER(P363),IF(P363=100%,"CUMPLIDA",IF(AND(ISNUMBER(L363),ISNUMBER(INDIRECT("FECHA_"&amp;$B363,1))), IF(L363&lt;=INDIRECT("FECHA_"&amp;$B363,1),"INCUMPLIDA","PROCESO"), "VERIFICAR FECHA")),"SIN VALOR AVANCE")</f>
        <v>CUMPLIDA</v>
      </c>
    </row>
    <row r="364" spans="1:17" ht="180.75" customHeight="1">
      <c r="A364" s="192" t="s">
        <v>1518</v>
      </c>
      <c r="B364" s="173" t="s">
        <v>3295</v>
      </c>
      <c r="C364" s="485" t="s">
        <v>4212</v>
      </c>
      <c r="D364" s="485" t="s">
        <v>3329</v>
      </c>
      <c r="E364" s="486" t="s">
        <v>4213</v>
      </c>
      <c r="F364" s="486" t="s">
        <v>4214</v>
      </c>
      <c r="G364" s="174" t="s">
        <v>4215</v>
      </c>
      <c r="H364" s="382" t="s">
        <v>4216</v>
      </c>
      <c r="I364" s="382" t="s">
        <v>4217</v>
      </c>
      <c r="J364" s="181">
        <v>1</v>
      </c>
      <c r="K364" s="176">
        <v>45853</v>
      </c>
      <c r="L364" s="176">
        <v>46022</v>
      </c>
      <c r="M364" s="177">
        <f t="shared" si="18"/>
        <v>24.142857142857142</v>
      </c>
      <c r="N364" s="178">
        <v>1</v>
      </c>
      <c r="O364" s="382" t="s">
        <v>4218</v>
      </c>
      <c r="P364" s="178">
        <f t="shared" si="17"/>
        <v>1</v>
      </c>
      <c r="Q364" s="179" t="str" cm="1">
        <f t="array" aca="1" ref="Q364" ca="1">IF(ISNUMBER(P364),IF(P364=100%,"CUMPLIDA",IF(AND(ISNUMBER(L364),ISNUMBER(INDIRECT("FECHA_"&amp;$B364,1))), IF(L364&lt;=INDIRECT("FECHA_"&amp;$B364,1),"INCUMPLIDA","PROCESO"), "VERIFICAR FECHA")),"SIN VALOR AVANCE")</f>
        <v>CUMPLIDA</v>
      </c>
    </row>
    <row r="365" spans="1:17" ht="240">
      <c r="A365" s="192" t="s">
        <v>1518</v>
      </c>
      <c r="B365" s="173" t="s">
        <v>3295</v>
      </c>
      <c r="C365" s="485"/>
      <c r="D365" s="485"/>
      <c r="E365" s="486"/>
      <c r="F365" s="486"/>
      <c r="G365" s="174" t="s">
        <v>4219</v>
      </c>
      <c r="H365" s="382" t="s">
        <v>4220</v>
      </c>
      <c r="I365" s="382" t="s">
        <v>4221</v>
      </c>
      <c r="J365" s="181">
        <v>6</v>
      </c>
      <c r="K365" s="176">
        <v>45839</v>
      </c>
      <c r="L365" s="176">
        <v>46204</v>
      </c>
      <c r="M365" s="177">
        <f t="shared" si="18"/>
        <v>52.142857142857146</v>
      </c>
      <c r="N365" s="178">
        <v>0.25</v>
      </c>
      <c r="O365" s="382" t="s">
        <v>4222</v>
      </c>
      <c r="P365" s="178">
        <f t="shared" si="17"/>
        <v>0.25</v>
      </c>
      <c r="Q365" s="179" t="str" cm="1">
        <f t="array" aca="1" ref="Q365" ca="1">IF(ISNUMBER(P365),IF(P365=100%,"CUMPLIDA",IF(AND(ISNUMBER(L365),ISNUMBER(INDIRECT("FECHA_"&amp;$B365,1))), IF(L365&lt;=INDIRECT("FECHA_"&amp;$B365,1),"INCUMPLIDA","PROCESO"), "VERIFICAR FECHA")),"SIN VALOR AVANCE")</f>
        <v>PROCESO</v>
      </c>
    </row>
    <row r="366" spans="1:17" ht="150">
      <c r="A366" s="192" t="s">
        <v>1518</v>
      </c>
      <c r="B366" s="173" t="s">
        <v>3295</v>
      </c>
      <c r="C366" s="485"/>
      <c r="D366" s="485"/>
      <c r="E366" s="486" t="s">
        <v>4223</v>
      </c>
      <c r="F366" s="486"/>
      <c r="G366" s="174" t="s">
        <v>4224</v>
      </c>
      <c r="H366" s="382" t="s">
        <v>4225</v>
      </c>
      <c r="I366" s="382" t="s">
        <v>4226</v>
      </c>
      <c r="J366" s="181">
        <v>1</v>
      </c>
      <c r="K366" s="176">
        <v>45839</v>
      </c>
      <c r="L366" s="176">
        <v>46204</v>
      </c>
      <c r="M366" s="177">
        <f t="shared" si="18"/>
        <v>52.142857142857146</v>
      </c>
      <c r="N366" s="178">
        <v>0</v>
      </c>
      <c r="O366" s="382" t="s">
        <v>4227</v>
      </c>
      <c r="P366" s="178">
        <f t="shared" si="17"/>
        <v>0</v>
      </c>
      <c r="Q366" s="179" t="str" cm="1">
        <f t="array" aca="1" ref="Q366" ca="1">IF(ISNUMBER(P366),IF(P366=100%,"CUMPLIDA",IF(AND(ISNUMBER(L366),ISNUMBER(INDIRECT("FECHA_"&amp;$B366,1))), IF(L366&lt;=INDIRECT("FECHA_"&amp;$B366,1),"INCUMPLIDA","PROCESO"), "VERIFICAR FECHA")),"SIN VALOR AVANCE")</f>
        <v>PROCESO</v>
      </c>
    </row>
    <row r="367" spans="1:17" ht="75">
      <c r="A367" s="192" t="s">
        <v>1518</v>
      </c>
      <c r="B367" s="173" t="s">
        <v>3295</v>
      </c>
      <c r="C367" s="485"/>
      <c r="D367" s="485"/>
      <c r="E367" s="486"/>
      <c r="F367" s="486"/>
      <c r="G367" s="174" t="s">
        <v>4228</v>
      </c>
      <c r="H367" s="476" t="s">
        <v>4229</v>
      </c>
      <c r="I367" s="476" t="s">
        <v>4230</v>
      </c>
      <c r="J367" s="181">
        <v>1</v>
      </c>
      <c r="K367" s="176">
        <v>45839</v>
      </c>
      <c r="L367" s="176">
        <v>46204</v>
      </c>
      <c r="M367" s="177">
        <f t="shared" si="18"/>
        <v>52.142857142857146</v>
      </c>
      <c r="N367" s="178">
        <v>0</v>
      </c>
      <c r="O367" s="382" t="s">
        <v>4231</v>
      </c>
      <c r="P367" s="178">
        <f t="shared" si="17"/>
        <v>0</v>
      </c>
      <c r="Q367" s="179" t="str" cm="1">
        <f t="array" aca="1" ref="Q367" ca="1">IF(ISNUMBER(P367),IF(P367=100%,"CUMPLIDA",IF(AND(ISNUMBER(L367),ISNUMBER(INDIRECT("FECHA_"&amp;$B367,1))), IF(L367&lt;=INDIRECT("FECHA_"&amp;$B367,1),"INCUMPLIDA","PROCESO"), "VERIFICAR FECHA")),"SIN VALOR AVANCE")</f>
        <v>PROCESO</v>
      </c>
    </row>
    <row r="368" spans="1:17" ht="409.5">
      <c r="A368" s="192" t="s">
        <v>1518</v>
      </c>
      <c r="B368" s="173" t="s">
        <v>3295</v>
      </c>
      <c r="C368" s="485"/>
      <c r="D368" s="485"/>
      <c r="E368" s="486" t="s">
        <v>4232</v>
      </c>
      <c r="F368" s="486"/>
      <c r="G368" s="174" t="s">
        <v>4233</v>
      </c>
      <c r="H368" s="382" t="s">
        <v>4234</v>
      </c>
      <c r="I368" s="382" t="s">
        <v>4235</v>
      </c>
      <c r="J368" s="181">
        <v>10</v>
      </c>
      <c r="K368" s="176">
        <v>45839</v>
      </c>
      <c r="L368" s="176">
        <v>47483</v>
      </c>
      <c r="M368" s="177">
        <f t="shared" si="18"/>
        <v>234.85714285714286</v>
      </c>
      <c r="N368" s="178">
        <v>0</v>
      </c>
      <c r="O368" s="382" t="s">
        <v>4236</v>
      </c>
      <c r="P368" s="178">
        <f t="shared" si="17"/>
        <v>0</v>
      </c>
      <c r="Q368" s="179" t="str" cm="1">
        <f t="array" aca="1" ref="Q368" ca="1">IF(ISNUMBER(P368),IF(P368=100%,"CUMPLIDA",IF(AND(ISNUMBER(L368),ISNUMBER(INDIRECT("FECHA_"&amp;$B368,1))), IF(L368&lt;=INDIRECT("FECHA_"&amp;$B368,1),"INCUMPLIDA","PROCESO"), "VERIFICAR FECHA")),"SIN VALOR AVANCE")</f>
        <v>PROCESO</v>
      </c>
    </row>
    <row r="369" spans="1:17" ht="138.75">
      <c r="A369" s="192" t="s">
        <v>1518</v>
      </c>
      <c r="B369" s="173" t="s">
        <v>3295</v>
      </c>
      <c r="C369" s="485"/>
      <c r="D369" s="485"/>
      <c r="E369" s="486"/>
      <c r="F369" s="486"/>
      <c r="G369" s="174" t="s">
        <v>4237</v>
      </c>
      <c r="H369" s="382" t="s">
        <v>4238</v>
      </c>
      <c r="I369" s="382" t="s">
        <v>4239</v>
      </c>
      <c r="J369" s="181">
        <v>1</v>
      </c>
      <c r="K369" s="176">
        <v>45839</v>
      </c>
      <c r="L369" s="176">
        <v>45930</v>
      </c>
      <c r="M369" s="177">
        <f t="shared" si="18"/>
        <v>13</v>
      </c>
      <c r="N369" s="178">
        <v>1</v>
      </c>
      <c r="O369" s="382" t="s">
        <v>4240</v>
      </c>
      <c r="P369" s="178">
        <f t="shared" si="17"/>
        <v>1</v>
      </c>
      <c r="Q369" s="179" t="str" cm="1">
        <f t="array" aca="1" ref="Q369" ca="1">IF(ISNUMBER(P369),IF(P369=100%,"CUMPLIDA",IF(AND(ISNUMBER(L369),ISNUMBER(INDIRECT("FECHA_"&amp;$B369,1))), IF(L369&lt;=INDIRECT("FECHA_"&amp;$B369,1),"INCUMPLIDA","PROCESO"), "VERIFICAR FECHA")),"SIN VALOR AVANCE")</f>
        <v>CUMPLIDA</v>
      </c>
    </row>
    <row r="370" spans="1:17" ht="240" customHeight="1">
      <c r="A370" s="192" t="s">
        <v>1518</v>
      </c>
      <c r="B370" s="173" t="s">
        <v>3295</v>
      </c>
      <c r="C370" s="485"/>
      <c r="D370" s="485"/>
      <c r="E370" s="486" t="s">
        <v>4241</v>
      </c>
      <c r="F370" s="486"/>
      <c r="G370" s="486" t="s">
        <v>4242</v>
      </c>
      <c r="H370" s="382" t="s">
        <v>4243</v>
      </c>
      <c r="I370" s="382" t="s">
        <v>4244</v>
      </c>
      <c r="J370" s="181">
        <v>2</v>
      </c>
      <c r="K370" s="176">
        <v>45839</v>
      </c>
      <c r="L370" s="176">
        <v>46112</v>
      </c>
      <c r="M370" s="177">
        <f t="shared" si="18"/>
        <v>39</v>
      </c>
      <c r="N370" s="178">
        <v>0.5</v>
      </c>
      <c r="O370" s="382" t="s">
        <v>4245</v>
      </c>
      <c r="P370" s="178">
        <f t="shared" si="17"/>
        <v>0.5</v>
      </c>
      <c r="Q370" s="179" t="str" cm="1">
        <f t="array" aca="1" ref="Q370" ca="1">IF(ISNUMBER(P370),IF(P370=100%,"CUMPLIDA",IF(AND(ISNUMBER(L370),ISNUMBER(INDIRECT("FECHA_"&amp;$B370,1))), IF(L370&lt;=INDIRECT("FECHA_"&amp;$B370,1),"INCUMPLIDA","PROCESO"), "VERIFICAR FECHA")),"SIN VALOR AVANCE")</f>
        <v>PROCESO</v>
      </c>
    </row>
    <row r="371" spans="1:17" ht="120">
      <c r="A371" s="192" t="s">
        <v>1518</v>
      </c>
      <c r="B371" s="173" t="s">
        <v>3295</v>
      </c>
      <c r="C371" s="485"/>
      <c r="D371" s="485"/>
      <c r="E371" s="486"/>
      <c r="F371" s="486"/>
      <c r="G371" s="486"/>
      <c r="H371" s="382" t="s">
        <v>4246</v>
      </c>
      <c r="I371" s="382" t="s">
        <v>4247</v>
      </c>
      <c r="J371" s="181">
        <v>2</v>
      </c>
      <c r="K371" s="176">
        <v>45839</v>
      </c>
      <c r="L371" s="176">
        <v>46021</v>
      </c>
      <c r="M371" s="177">
        <f t="shared" si="18"/>
        <v>26</v>
      </c>
      <c r="N371" s="178">
        <v>1</v>
      </c>
      <c r="O371" s="382" t="s">
        <v>4248</v>
      </c>
      <c r="P371" s="178">
        <f t="shared" si="17"/>
        <v>1</v>
      </c>
      <c r="Q371" s="179" t="str" cm="1">
        <f t="array" aca="1" ref="Q371" ca="1">IF(ISNUMBER(P371),IF(P371=100%,"CUMPLIDA",IF(AND(ISNUMBER(L371),ISNUMBER(INDIRECT("FECHA_"&amp;$B371,1))), IF(L371&lt;=INDIRECT("FECHA_"&amp;$B371,1),"INCUMPLIDA","PROCESO"), "VERIFICAR FECHA")),"SIN VALOR AVANCE")</f>
        <v>CUMPLIDA</v>
      </c>
    </row>
    <row r="372" spans="1:17" ht="409.5">
      <c r="A372" s="192" t="s">
        <v>1518</v>
      </c>
      <c r="B372" s="173" t="s">
        <v>3295</v>
      </c>
      <c r="C372" s="485"/>
      <c r="D372" s="485"/>
      <c r="E372" s="486" t="s">
        <v>4249</v>
      </c>
      <c r="F372" s="486"/>
      <c r="G372" s="174" t="s">
        <v>4250</v>
      </c>
      <c r="H372" s="382" t="s">
        <v>4234</v>
      </c>
      <c r="I372" s="382" t="s">
        <v>4235</v>
      </c>
      <c r="J372" s="181">
        <v>10</v>
      </c>
      <c r="K372" s="176">
        <v>45839</v>
      </c>
      <c r="L372" s="176">
        <v>47483</v>
      </c>
      <c r="M372" s="177">
        <f t="shared" si="18"/>
        <v>234.85714285714286</v>
      </c>
      <c r="N372" s="178">
        <v>0</v>
      </c>
      <c r="O372" s="382" t="s">
        <v>4251</v>
      </c>
      <c r="P372" s="178">
        <f t="shared" si="17"/>
        <v>0</v>
      </c>
      <c r="Q372" s="179" t="str" cm="1">
        <f t="array" aca="1" ref="Q372" ca="1">IF(ISNUMBER(P372),IF(P372=100%,"CUMPLIDA",IF(AND(ISNUMBER(L372),ISNUMBER(INDIRECT("FECHA_"&amp;$B372,1))), IF(L372&lt;=INDIRECT("FECHA_"&amp;$B372,1),"INCUMPLIDA","PROCESO"), "VERIFICAR FECHA")),"SIN VALOR AVANCE")</f>
        <v>PROCESO</v>
      </c>
    </row>
    <row r="373" spans="1:17" ht="165">
      <c r="A373" s="192" t="s">
        <v>1518</v>
      </c>
      <c r="B373" s="173" t="s">
        <v>3295</v>
      </c>
      <c r="C373" s="485"/>
      <c r="D373" s="485"/>
      <c r="E373" s="486"/>
      <c r="F373" s="486"/>
      <c r="G373" s="174" t="s">
        <v>4252</v>
      </c>
      <c r="H373" s="382" t="s">
        <v>4253</v>
      </c>
      <c r="I373" s="382" t="s">
        <v>4254</v>
      </c>
      <c r="J373" s="181">
        <v>6</v>
      </c>
      <c r="K373" s="176">
        <v>45839</v>
      </c>
      <c r="L373" s="176">
        <v>46204</v>
      </c>
      <c r="M373" s="177">
        <f t="shared" si="18"/>
        <v>52.142857142857146</v>
      </c>
      <c r="N373" s="178">
        <v>0.2</v>
      </c>
      <c r="O373" s="382" t="s">
        <v>4255</v>
      </c>
      <c r="P373" s="178">
        <f t="shared" si="17"/>
        <v>0.2</v>
      </c>
      <c r="Q373" s="179" t="str" cm="1">
        <f t="array" aca="1" ref="Q373" ca="1">IF(ISNUMBER(P373),IF(P373=100%,"CUMPLIDA",IF(AND(ISNUMBER(L373),ISNUMBER(INDIRECT("FECHA_"&amp;$B373,1))), IF(L373&lt;=INDIRECT("FECHA_"&amp;$B373,1),"INCUMPLIDA","PROCESO"), "VERIFICAR FECHA")),"SIN VALOR AVANCE")</f>
        <v>PROCESO</v>
      </c>
    </row>
    <row r="374" spans="1:17" ht="105" customHeight="1">
      <c r="A374" s="192" t="s">
        <v>1518</v>
      </c>
      <c r="B374" s="173" t="s">
        <v>3295</v>
      </c>
      <c r="C374" s="485"/>
      <c r="D374" s="485"/>
      <c r="E374" s="486" t="s">
        <v>4256</v>
      </c>
      <c r="F374" s="486"/>
      <c r="G374" s="174" t="s">
        <v>4257</v>
      </c>
      <c r="H374" s="382" t="s">
        <v>4258</v>
      </c>
      <c r="I374" s="382" t="s">
        <v>4259</v>
      </c>
      <c r="J374" s="181">
        <v>1</v>
      </c>
      <c r="K374" s="176">
        <v>45839</v>
      </c>
      <c r="L374" s="176">
        <v>46022</v>
      </c>
      <c r="M374" s="177">
        <f t="shared" si="18"/>
        <v>26.142857142857142</v>
      </c>
      <c r="N374" s="178">
        <v>1</v>
      </c>
      <c r="O374" s="382" t="s">
        <v>4260</v>
      </c>
      <c r="P374" s="178">
        <f t="shared" si="17"/>
        <v>1</v>
      </c>
      <c r="Q374" s="179" t="str" cm="1">
        <f t="array" aca="1" ref="Q374" ca="1">IF(ISNUMBER(P374),IF(P374=100%,"CUMPLIDA",IF(AND(ISNUMBER(L374),ISNUMBER(INDIRECT("FECHA_"&amp;$B374,1))), IF(L374&lt;=INDIRECT("FECHA_"&amp;$B374,1),"INCUMPLIDA","PROCESO"), "VERIFICAR FECHA")),"SIN VALOR AVANCE")</f>
        <v>CUMPLIDA</v>
      </c>
    </row>
    <row r="375" spans="1:17" ht="180">
      <c r="A375" s="192" t="s">
        <v>1518</v>
      </c>
      <c r="B375" s="173" t="s">
        <v>3295</v>
      </c>
      <c r="C375" s="485"/>
      <c r="D375" s="485"/>
      <c r="E375" s="486"/>
      <c r="F375" s="486"/>
      <c r="G375" s="174" t="s">
        <v>4261</v>
      </c>
      <c r="H375" s="382" t="s">
        <v>4262</v>
      </c>
      <c r="I375" s="382" t="s">
        <v>4263</v>
      </c>
      <c r="J375" s="181">
        <v>1</v>
      </c>
      <c r="K375" s="176">
        <v>45839</v>
      </c>
      <c r="L375" s="176">
        <v>46022</v>
      </c>
      <c r="M375" s="177">
        <f t="shared" si="18"/>
        <v>26.142857142857142</v>
      </c>
      <c r="N375" s="178">
        <v>1</v>
      </c>
      <c r="O375" s="382" t="s">
        <v>4264</v>
      </c>
      <c r="P375" s="178">
        <f t="shared" si="17"/>
        <v>1</v>
      </c>
      <c r="Q375" s="179" t="str" cm="1">
        <f t="array" aca="1" ref="Q375" ca="1">IF(ISNUMBER(P375),IF(P375=100%,"CUMPLIDA",IF(AND(ISNUMBER(L375),ISNUMBER(INDIRECT("FECHA_"&amp;$B375,1))), IF(L375&lt;=INDIRECT("FECHA_"&amp;$B375,1),"INCUMPLIDA","PROCESO"), "VERIFICAR FECHA")),"SIN VALOR AVANCE")</f>
        <v>CUMPLIDA</v>
      </c>
    </row>
    <row r="376" spans="1:17" ht="150">
      <c r="A376" s="192" t="s">
        <v>1518</v>
      </c>
      <c r="B376" s="173" t="s">
        <v>3295</v>
      </c>
      <c r="C376" s="485"/>
      <c r="D376" s="485"/>
      <c r="E376" s="486" t="s">
        <v>4265</v>
      </c>
      <c r="F376" s="486"/>
      <c r="G376" s="174" t="s">
        <v>4266</v>
      </c>
      <c r="H376" s="382" t="s">
        <v>4253</v>
      </c>
      <c r="I376" s="382" t="s">
        <v>4254</v>
      </c>
      <c r="J376" s="181">
        <v>6</v>
      </c>
      <c r="K376" s="176">
        <v>45839</v>
      </c>
      <c r="L376" s="176">
        <v>46204</v>
      </c>
      <c r="M376" s="177">
        <f t="shared" si="18"/>
        <v>52.142857142857146</v>
      </c>
      <c r="N376" s="178">
        <v>0.35</v>
      </c>
      <c r="O376" s="382" t="s">
        <v>4267</v>
      </c>
      <c r="P376" s="178">
        <f t="shared" si="17"/>
        <v>0.35</v>
      </c>
      <c r="Q376" s="179" t="str" cm="1">
        <f t="array" aca="1" ref="Q376" ca="1">IF(ISNUMBER(P376),IF(P376=100%,"CUMPLIDA",IF(AND(ISNUMBER(L376),ISNUMBER(INDIRECT("FECHA_"&amp;$B376,1))), IF(L376&lt;=INDIRECT("FECHA_"&amp;$B376,1),"INCUMPLIDA","PROCESO"), "VERIFICAR FECHA")),"SIN VALOR AVANCE")</f>
        <v>PROCESO</v>
      </c>
    </row>
    <row r="377" spans="1:17" ht="195">
      <c r="A377" s="192" t="s">
        <v>1518</v>
      </c>
      <c r="B377" s="173" t="s">
        <v>3295</v>
      </c>
      <c r="C377" s="485"/>
      <c r="D377" s="485"/>
      <c r="E377" s="486"/>
      <c r="F377" s="486"/>
      <c r="G377" s="174" t="s">
        <v>4268</v>
      </c>
      <c r="H377" s="382" t="s">
        <v>4269</v>
      </c>
      <c r="I377" s="382" t="s">
        <v>4270</v>
      </c>
      <c r="J377" s="181">
        <v>2</v>
      </c>
      <c r="K377" s="176">
        <v>45839</v>
      </c>
      <c r="L377" s="176">
        <v>46204</v>
      </c>
      <c r="M377" s="177">
        <f t="shared" si="18"/>
        <v>52.142857142857146</v>
      </c>
      <c r="N377" s="178">
        <v>0</v>
      </c>
      <c r="O377" s="382" t="s">
        <v>4260</v>
      </c>
      <c r="P377" s="178">
        <f t="shared" si="17"/>
        <v>0</v>
      </c>
      <c r="Q377" s="179" t="str" cm="1">
        <f t="array" aca="1" ref="Q377" ca="1">IF(ISNUMBER(P377),IF(P377=100%,"CUMPLIDA",IF(AND(ISNUMBER(L377),ISNUMBER(INDIRECT("FECHA_"&amp;$B377,1))), IF(L377&lt;=INDIRECT("FECHA_"&amp;$B377,1),"INCUMPLIDA","PROCESO"), "VERIFICAR FECHA")),"SIN VALOR AVANCE")</f>
        <v>PROCESO</v>
      </c>
    </row>
    <row r="378" spans="1:17" ht="150">
      <c r="A378" s="192" t="s">
        <v>1518</v>
      </c>
      <c r="B378" s="173" t="s">
        <v>3295</v>
      </c>
      <c r="C378" s="485"/>
      <c r="D378" s="485"/>
      <c r="E378" s="486"/>
      <c r="F378" s="486"/>
      <c r="G378" s="174" t="s">
        <v>4271</v>
      </c>
      <c r="H378" s="382" t="s">
        <v>4272</v>
      </c>
      <c r="I378" s="382" t="s">
        <v>4273</v>
      </c>
      <c r="J378" s="181">
        <v>1</v>
      </c>
      <c r="K378" s="176">
        <v>45839</v>
      </c>
      <c r="L378" s="176">
        <v>46022</v>
      </c>
      <c r="M378" s="177">
        <f t="shared" si="18"/>
        <v>26.142857142857142</v>
      </c>
      <c r="N378" s="178">
        <v>1</v>
      </c>
      <c r="O378" s="382" t="s">
        <v>4264</v>
      </c>
      <c r="P378" s="178">
        <f t="shared" si="17"/>
        <v>1</v>
      </c>
      <c r="Q378" s="179" t="str" cm="1">
        <f t="array" aca="1" ref="Q378" ca="1">IF(ISNUMBER(P378),IF(P378=100%,"CUMPLIDA",IF(AND(ISNUMBER(L378),ISNUMBER(INDIRECT("FECHA_"&amp;$B378,1))), IF(L378&lt;=INDIRECT("FECHA_"&amp;$B378,1),"INCUMPLIDA","PROCESO"), "VERIFICAR FECHA")),"SIN VALOR AVANCE")</f>
        <v>CUMPLIDA</v>
      </c>
    </row>
    <row r="379" spans="1:17" ht="150">
      <c r="A379" s="192" t="s">
        <v>1518</v>
      </c>
      <c r="B379" s="173" t="s">
        <v>3295</v>
      </c>
      <c r="C379" s="485"/>
      <c r="D379" s="485"/>
      <c r="E379" s="486"/>
      <c r="F379" s="174"/>
      <c r="G379" s="174" t="s">
        <v>4274</v>
      </c>
      <c r="H379" s="382" t="s">
        <v>4275</v>
      </c>
      <c r="I379" s="382" t="s">
        <v>4276</v>
      </c>
      <c r="J379" s="181">
        <v>3</v>
      </c>
      <c r="K379" s="176">
        <v>45839</v>
      </c>
      <c r="L379" s="176">
        <v>46022</v>
      </c>
      <c r="M379" s="177">
        <f t="shared" si="18"/>
        <v>26.142857142857142</v>
      </c>
      <c r="N379" s="178">
        <v>1</v>
      </c>
      <c r="O379" s="382" t="s">
        <v>4277</v>
      </c>
      <c r="P379" s="178">
        <f t="shared" si="17"/>
        <v>1</v>
      </c>
      <c r="Q379" s="179" t="str" cm="1">
        <f t="array" aca="1" ref="Q379" ca="1">IF(ISNUMBER(P379),IF(P379=100%,"CUMPLIDA",IF(AND(ISNUMBER(L379),ISNUMBER(INDIRECT("FECHA_"&amp;$B379,1))), IF(L379&lt;=INDIRECT("FECHA_"&amp;$B379,1),"INCUMPLIDA","PROCESO"), "VERIFICAR FECHA")),"SIN VALOR AVANCE")</f>
        <v>CUMPLIDA</v>
      </c>
    </row>
    <row r="380" spans="1:17" ht="270" customHeight="1">
      <c r="A380" s="192" t="s">
        <v>1518</v>
      </c>
      <c r="B380" s="173" t="s">
        <v>3295</v>
      </c>
      <c r="C380" s="485" t="s">
        <v>4278</v>
      </c>
      <c r="D380" s="485" t="s">
        <v>3329</v>
      </c>
      <c r="E380" s="486" t="s">
        <v>4279</v>
      </c>
      <c r="F380" s="486" t="s">
        <v>4280</v>
      </c>
      <c r="G380" s="174" t="s">
        <v>4281</v>
      </c>
      <c r="H380" s="382" t="s">
        <v>4282</v>
      </c>
      <c r="I380" s="382" t="s">
        <v>4283</v>
      </c>
      <c r="J380" s="181">
        <v>1</v>
      </c>
      <c r="K380" s="176">
        <v>45824</v>
      </c>
      <c r="L380" s="176">
        <v>46007</v>
      </c>
      <c r="M380" s="177">
        <f t="shared" si="18"/>
        <v>26.142857142857142</v>
      </c>
      <c r="N380" s="178">
        <v>1</v>
      </c>
      <c r="O380" s="389" t="s">
        <v>4284</v>
      </c>
      <c r="P380" s="178">
        <f>IF(B380="ITRC",N380,N380/J380)</f>
        <v>1</v>
      </c>
      <c r="Q380" s="179" t="str" cm="1">
        <f t="array" aca="1" ref="Q380" ca="1">IF(ISNUMBER(P380),IF(P380=100%,"CUMPLIDA",IF(AND(ISNUMBER(L380),ISNUMBER(INDIRECT("FECHA_"&amp;$B380,1))), IF(L380&lt;=INDIRECT("FECHA_"&amp;$B380,1),"INCUMPLIDA","PROCESO"), "VERIFICAR FECHA")),"SIN VALOR AVANCE")</f>
        <v>CUMPLIDA</v>
      </c>
    </row>
    <row r="381" spans="1:17" ht="165">
      <c r="A381" s="192" t="s">
        <v>1518</v>
      </c>
      <c r="B381" s="173" t="s">
        <v>3295</v>
      </c>
      <c r="C381" s="485"/>
      <c r="D381" s="485"/>
      <c r="E381" s="486"/>
      <c r="F381" s="486"/>
      <c r="G381" s="174" t="s">
        <v>4285</v>
      </c>
      <c r="H381" s="382" t="s">
        <v>4286</v>
      </c>
      <c r="I381" s="382" t="s">
        <v>4287</v>
      </c>
      <c r="J381" s="181">
        <v>1</v>
      </c>
      <c r="K381" s="176">
        <v>45824</v>
      </c>
      <c r="L381" s="176">
        <v>46007</v>
      </c>
      <c r="M381" s="177">
        <f t="shared" si="18"/>
        <v>26.142857142857142</v>
      </c>
      <c r="N381" s="178">
        <v>1</v>
      </c>
      <c r="O381" s="389" t="s">
        <v>4284</v>
      </c>
      <c r="P381" s="178">
        <f>IF(B381="ITRC",N381,N381/J381)</f>
        <v>1</v>
      </c>
      <c r="Q381" s="179" t="str" cm="1">
        <f t="array" aca="1" ref="Q381" ca="1">IF(ISNUMBER(P381),IF(P381=100%,"CUMPLIDA",IF(AND(ISNUMBER(L381),ISNUMBER(INDIRECT("FECHA_"&amp;$B381,1))), IF(L381&lt;=INDIRECT("FECHA_"&amp;$B381,1),"INCUMPLIDA","PROCESO"), "VERIFICAR FECHA")),"SIN VALOR AVANCE")</f>
        <v>CUMPLIDA</v>
      </c>
    </row>
    <row r="382" spans="1:17" ht="105.75" customHeight="1">
      <c r="A382" s="192" t="s">
        <v>1518</v>
      </c>
      <c r="B382" s="173" t="s">
        <v>3295</v>
      </c>
      <c r="C382" s="485"/>
      <c r="D382" s="485"/>
      <c r="E382" s="486" t="s">
        <v>4288</v>
      </c>
      <c r="F382" s="486"/>
      <c r="G382" s="174" t="s">
        <v>4289</v>
      </c>
      <c r="H382" s="382" t="s">
        <v>4290</v>
      </c>
      <c r="I382" s="382" t="s">
        <v>776</v>
      </c>
      <c r="J382" s="181">
        <v>2</v>
      </c>
      <c r="K382" s="176">
        <v>45839</v>
      </c>
      <c r="L382" s="176">
        <v>46568</v>
      </c>
      <c r="M382" s="177">
        <f t="shared" si="18"/>
        <v>104.14285714285714</v>
      </c>
      <c r="N382" s="178">
        <v>0.25</v>
      </c>
      <c r="O382" s="389" t="s">
        <v>4291</v>
      </c>
      <c r="P382" s="178">
        <f t="shared" ref="P382:P384" si="19">IF(B382="ITRC",N382,N382/J382)</f>
        <v>0.25</v>
      </c>
      <c r="Q382" s="179" t="str" cm="1">
        <f t="array" aca="1" ref="Q382" ca="1">IF(ISNUMBER(P382),IF(P382=100%,"CUMPLIDA",IF(AND(ISNUMBER(L382),ISNUMBER(INDIRECT("FECHA_"&amp;$B382,1))), IF(L382&lt;=INDIRECT("FECHA_"&amp;$B382,1),"INCUMPLIDA","PROCESO"), "VERIFICAR FECHA")),"SIN VALOR AVANCE")</f>
        <v>PROCESO</v>
      </c>
    </row>
    <row r="383" spans="1:17" ht="105.75">
      <c r="A383" s="192" t="s">
        <v>1518</v>
      </c>
      <c r="B383" s="173" t="s">
        <v>3295</v>
      </c>
      <c r="C383" s="485"/>
      <c r="D383" s="485"/>
      <c r="E383" s="486"/>
      <c r="F383" s="486"/>
      <c r="G383" s="174" t="s">
        <v>4292</v>
      </c>
      <c r="H383" s="382" t="s">
        <v>4293</v>
      </c>
      <c r="I383" s="382" t="s">
        <v>4294</v>
      </c>
      <c r="J383" s="181">
        <v>1</v>
      </c>
      <c r="K383" s="176">
        <v>45839</v>
      </c>
      <c r="L383" s="176">
        <v>46568</v>
      </c>
      <c r="M383" s="177">
        <f t="shared" si="18"/>
        <v>104.14285714285714</v>
      </c>
      <c r="N383" s="178">
        <v>0</v>
      </c>
      <c r="O383" s="389" t="s">
        <v>4291</v>
      </c>
      <c r="P383" s="178">
        <f t="shared" si="19"/>
        <v>0</v>
      </c>
      <c r="Q383" s="179" t="str" cm="1">
        <f t="array" aca="1" ref="Q383" ca="1">IF(ISNUMBER(P383),IF(P383=100%,"CUMPLIDA",IF(AND(ISNUMBER(L383),ISNUMBER(INDIRECT("FECHA_"&amp;$B383,1))), IF(L383&lt;=INDIRECT("FECHA_"&amp;$B383,1),"INCUMPLIDA","PROCESO"), "VERIFICAR FECHA")),"SIN VALOR AVANCE")</f>
        <v>PROCESO</v>
      </c>
    </row>
    <row r="384" spans="1:17" ht="105.75" customHeight="1">
      <c r="A384" s="192" t="s">
        <v>1518</v>
      </c>
      <c r="B384" s="173" t="s">
        <v>3295</v>
      </c>
      <c r="C384" s="485"/>
      <c r="D384" s="485"/>
      <c r="E384" s="486"/>
      <c r="F384" s="486"/>
      <c r="G384" s="174" t="s">
        <v>4295</v>
      </c>
      <c r="H384" s="382" t="s">
        <v>4296</v>
      </c>
      <c r="I384" s="382" t="s">
        <v>1460</v>
      </c>
      <c r="J384" s="181">
        <v>2</v>
      </c>
      <c r="K384" s="176">
        <v>45839</v>
      </c>
      <c r="L384" s="176">
        <v>46568</v>
      </c>
      <c r="M384" s="177">
        <f t="shared" si="18"/>
        <v>104.14285714285714</v>
      </c>
      <c r="N384" s="178">
        <v>0</v>
      </c>
      <c r="O384" s="389" t="s">
        <v>4291</v>
      </c>
      <c r="P384" s="178">
        <f t="shared" si="19"/>
        <v>0</v>
      </c>
      <c r="Q384" s="179" t="str" cm="1">
        <f t="array" aca="1" ref="Q384" ca="1">IF(ISNUMBER(P384),IF(P384=100%,"CUMPLIDA",IF(AND(ISNUMBER(L384),ISNUMBER(INDIRECT("FECHA_"&amp;$B384,1))), IF(L384&lt;=INDIRECT("FECHA_"&amp;$B384,1),"INCUMPLIDA","PROCESO"), "VERIFICAR FECHA")),"SIN VALOR AVANCE")</f>
        <v>PROCESO</v>
      </c>
    </row>
    <row r="385" spans="1:17" ht="105.75" customHeight="1">
      <c r="A385" s="192" t="s">
        <v>1518</v>
      </c>
      <c r="B385" s="173" t="s">
        <v>3295</v>
      </c>
      <c r="C385" s="485"/>
      <c r="D385" s="485"/>
      <c r="E385" s="486"/>
      <c r="F385" s="486"/>
      <c r="G385" s="174" t="s">
        <v>4297</v>
      </c>
      <c r="H385" s="382" t="s">
        <v>4298</v>
      </c>
      <c r="I385" s="382" t="s">
        <v>3889</v>
      </c>
      <c r="J385" s="181">
        <v>4</v>
      </c>
      <c r="K385" s="176">
        <v>45839</v>
      </c>
      <c r="L385" s="176">
        <v>46203</v>
      </c>
      <c r="M385" s="177">
        <f t="shared" si="18"/>
        <v>52</v>
      </c>
      <c r="N385" s="178">
        <v>0.25</v>
      </c>
      <c r="O385" s="389" t="s">
        <v>4299</v>
      </c>
      <c r="P385" s="178">
        <f t="shared" ref="P385:P391" si="20">IF(B386="ITRC",N385,N385/J385)</f>
        <v>0.25</v>
      </c>
      <c r="Q385" s="179" t="str" cm="1">
        <f t="array" aca="1" ref="Q385" ca="1">IF(ISNUMBER(P385),IF(P385=100%,"CUMPLIDA",IF(AND(ISNUMBER(L385),ISNUMBER(INDIRECT("FECHA_"&amp;$B386,1))), IF(L385&lt;=INDIRECT("FECHA_"&amp;$B386,1),"INCUMPLIDA","PROCESO"), "VERIFICAR FECHA")),"SIN VALOR AVANCE")</f>
        <v>PROCESO</v>
      </c>
    </row>
    <row r="386" spans="1:17" ht="210">
      <c r="A386" s="192" t="s">
        <v>1518</v>
      </c>
      <c r="B386" s="173" t="s">
        <v>3295</v>
      </c>
      <c r="C386" s="485"/>
      <c r="D386" s="485"/>
      <c r="E386" s="486" t="s">
        <v>4300</v>
      </c>
      <c r="F386" s="486"/>
      <c r="G386" s="174" t="s">
        <v>4301</v>
      </c>
      <c r="H386" s="382" t="s">
        <v>4302</v>
      </c>
      <c r="I386" s="382" t="s">
        <v>4303</v>
      </c>
      <c r="J386" s="181">
        <v>2</v>
      </c>
      <c r="K386" s="176">
        <v>45839</v>
      </c>
      <c r="L386" s="176">
        <v>46203</v>
      </c>
      <c r="M386" s="177">
        <f t="shared" si="18"/>
        <v>52</v>
      </c>
      <c r="N386" s="178">
        <v>0.5</v>
      </c>
      <c r="O386" s="389" t="s">
        <v>4304</v>
      </c>
      <c r="P386" s="178">
        <f t="shared" si="20"/>
        <v>0.5</v>
      </c>
      <c r="Q386" s="179" t="str" cm="1">
        <f t="array" aca="1" ref="Q386" ca="1">IF(ISNUMBER(P386),IF(P386=100%,"CUMPLIDA",IF(AND(ISNUMBER(L386),ISNUMBER(INDIRECT("FECHA_"&amp;$B387,1))), IF(L386&lt;=INDIRECT("FECHA_"&amp;$B387,1),"INCUMPLIDA","PROCESO"), "VERIFICAR FECHA")),"SIN VALOR AVANCE")</f>
        <v>PROCESO</v>
      </c>
    </row>
    <row r="387" spans="1:17" ht="195">
      <c r="A387" s="192" t="s">
        <v>1518</v>
      </c>
      <c r="B387" s="173" t="s">
        <v>3295</v>
      </c>
      <c r="C387" s="485"/>
      <c r="D387" s="485"/>
      <c r="E387" s="486"/>
      <c r="F387" s="486"/>
      <c r="G387" s="174" t="s">
        <v>4305</v>
      </c>
      <c r="H387" s="382" t="s">
        <v>4302</v>
      </c>
      <c r="I387" s="382" t="s">
        <v>4306</v>
      </c>
      <c r="J387" s="181">
        <v>12</v>
      </c>
      <c r="K387" s="176">
        <v>45839</v>
      </c>
      <c r="L387" s="176">
        <v>46203</v>
      </c>
      <c r="M387" s="177">
        <f t="shared" si="18"/>
        <v>52</v>
      </c>
      <c r="N387" s="178">
        <v>0.12</v>
      </c>
      <c r="O387" s="389" t="s">
        <v>4304</v>
      </c>
      <c r="P387" s="178">
        <f t="shared" si="20"/>
        <v>0.12</v>
      </c>
      <c r="Q387" s="179" t="str" cm="1">
        <f t="array" aca="1" ref="Q387" ca="1">IF(ISNUMBER(P387),IF(P387=100%,"CUMPLIDA",IF(AND(ISNUMBER(L387),ISNUMBER(INDIRECT("FECHA_"&amp;$B388,1))), IF(L387&lt;=INDIRECT("FECHA_"&amp;$B388,1),"INCUMPLIDA","PROCESO"), "VERIFICAR FECHA")),"SIN VALOR AVANCE")</f>
        <v>PROCESO</v>
      </c>
    </row>
    <row r="388" spans="1:17" ht="285" customHeight="1">
      <c r="A388" s="192" t="s">
        <v>1518</v>
      </c>
      <c r="B388" s="173" t="s">
        <v>3295</v>
      </c>
      <c r="C388" s="485"/>
      <c r="D388" s="485"/>
      <c r="E388" s="486" t="s">
        <v>4307</v>
      </c>
      <c r="F388" s="486"/>
      <c r="G388" s="174" t="s">
        <v>4308</v>
      </c>
      <c r="H388" s="382" t="s">
        <v>4309</v>
      </c>
      <c r="I388" s="382" t="s">
        <v>4310</v>
      </c>
      <c r="J388" s="181">
        <v>2</v>
      </c>
      <c r="K388" s="176">
        <v>45839</v>
      </c>
      <c r="L388" s="176">
        <v>46203</v>
      </c>
      <c r="M388" s="177">
        <f t="shared" si="18"/>
        <v>52</v>
      </c>
      <c r="N388" s="178">
        <v>0.5</v>
      </c>
      <c r="O388" s="389" t="s">
        <v>4311</v>
      </c>
      <c r="P388" s="178">
        <f t="shared" si="20"/>
        <v>0.5</v>
      </c>
      <c r="Q388" s="179" t="str" cm="1">
        <f t="array" aca="1" ref="Q388" ca="1">IF(ISNUMBER(P388),IF(P388=100%,"CUMPLIDA",IF(AND(ISNUMBER(L388),ISNUMBER(INDIRECT("FECHA_"&amp;$B389,1))), IF(L388&lt;=INDIRECT("FECHA_"&amp;$B389,1),"INCUMPLIDA","PROCESO"), "VERIFICAR FECHA")),"SIN VALOR AVANCE")</f>
        <v>PROCESO</v>
      </c>
    </row>
    <row r="389" spans="1:17" ht="300" customHeight="1">
      <c r="A389" s="192" t="s">
        <v>1518</v>
      </c>
      <c r="B389" s="173" t="s">
        <v>3295</v>
      </c>
      <c r="C389" s="485"/>
      <c r="D389" s="485"/>
      <c r="E389" s="486"/>
      <c r="F389" s="486"/>
      <c r="G389" s="174" t="s">
        <v>4312</v>
      </c>
      <c r="H389" s="382" t="s">
        <v>4313</v>
      </c>
      <c r="I389" s="382" t="s">
        <v>3871</v>
      </c>
      <c r="J389" s="181">
        <v>2</v>
      </c>
      <c r="K389" s="482">
        <v>45839</v>
      </c>
      <c r="L389" s="482">
        <v>45961</v>
      </c>
      <c r="M389" s="177">
        <f t="shared" si="18"/>
        <v>17.428571428571427</v>
      </c>
      <c r="N389" s="178">
        <v>1</v>
      </c>
      <c r="O389" s="390" t="s">
        <v>4314</v>
      </c>
      <c r="P389" s="178">
        <f t="shared" si="20"/>
        <v>1</v>
      </c>
      <c r="Q389" s="179" t="str" cm="1">
        <f t="array" aca="1" ref="Q389" ca="1">IF(ISNUMBER(P389),IF(P389=100%,"CUMPLIDA",IF(AND(ISNUMBER(L389),ISNUMBER(INDIRECT("FECHA_"&amp;$B390,1))), IF(L389&lt;=INDIRECT("FECHA_"&amp;$B390,1),"INCUMPLIDA","PROCESO"), "VERIFICAR FECHA")),"SIN VALOR AVANCE")</f>
        <v>CUMPLIDA</v>
      </c>
    </row>
    <row r="390" spans="1:17" ht="90">
      <c r="A390" s="192" t="s">
        <v>1518</v>
      </c>
      <c r="B390" s="173" t="s">
        <v>3295</v>
      </c>
      <c r="C390" s="485"/>
      <c r="D390" s="485"/>
      <c r="E390" s="486"/>
      <c r="F390" s="486"/>
      <c r="G390" s="174" t="s">
        <v>4315</v>
      </c>
      <c r="H390" s="382" t="s">
        <v>4316</v>
      </c>
      <c r="I390" s="382" t="s">
        <v>4317</v>
      </c>
      <c r="J390" s="181">
        <v>1</v>
      </c>
      <c r="K390" s="482">
        <v>45839</v>
      </c>
      <c r="L390" s="482">
        <v>46112</v>
      </c>
      <c r="M390" s="177">
        <f t="shared" si="18"/>
        <v>39</v>
      </c>
      <c r="N390" s="178">
        <v>0.75</v>
      </c>
      <c r="O390" s="389" t="s">
        <v>4318</v>
      </c>
      <c r="P390" s="178">
        <f t="shared" si="20"/>
        <v>0.75</v>
      </c>
      <c r="Q390" s="179" t="str" cm="1">
        <f t="array" aca="1" ref="Q390" ca="1">IF(ISNUMBER(P390),IF(P390=100%,"CUMPLIDA",IF(AND(ISNUMBER(L390),ISNUMBER(INDIRECT("FECHA_"&amp;$B391,1))), IF(L390&lt;=INDIRECT("FECHA_"&amp;$B391,1),"INCUMPLIDA","PROCESO"), "VERIFICAR FECHA")),"SIN VALOR AVANCE")</f>
        <v>PROCESO</v>
      </c>
    </row>
    <row r="391" spans="1:17" ht="105">
      <c r="A391" s="192" t="s">
        <v>1518</v>
      </c>
      <c r="B391" s="173" t="s">
        <v>3295</v>
      </c>
      <c r="C391" s="485"/>
      <c r="D391" s="485"/>
      <c r="E391" s="486"/>
      <c r="F391" s="486"/>
      <c r="G391" s="174" t="s">
        <v>4319</v>
      </c>
      <c r="H391" s="382" t="s">
        <v>4320</v>
      </c>
      <c r="I391" s="483" t="s">
        <v>4321</v>
      </c>
      <c r="J391" s="181">
        <v>1</v>
      </c>
      <c r="K391" s="475">
        <v>45944</v>
      </c>
      <c r="L391" s="475">
        <v>46022</v>
      </c>
      <c r="M391" s="177">
        <f t="shared" si="18"/>
        <v>11.142857142857142</v>
      </c>
      <c r="N391" s="178">
        <v>1</v>
      </c>
      <c r="O391" s="389" t="s">
        <v>4318</v>
      </c>
      <c r="P391" s="178">
        <f t="shared" si="20"/>
        <v>1</v>
      </c>
      <c r="Q391" s="179" t="str" cm="1">
        <f t="array" aca="1" ref="Q391" ca="1">IF(ISNUMBER(P391),IF(P391=100%,"CUMPLIDA",IF(AND(ISNUMBER(L391),ISNUMBER(INDIRECT("FECHA_"&amp;$B392,1))), IF(L391&lt;=INDIRECT("FECHA_"&amp;$B392,1),"INCUMPLIDA","PROCESO"), "VERIFICAR FECHA")),"SIN VALOR AVANCE")</f>
        <v>CUMPLIDA</v>
      </c>
    </row>
    <row r="392" spans="1:17" ht="360">
      <c r="A392" s="192" t="s">
        <v>1518</v>
      </c>
      <c r="B392" s="173" t="s">
        <v>3295</v>
      </c>
      <c r="C392" s="485"/>
      <c r="D392" s="485"/>
      <c r="E392" s="174" t="s">
        <v>4322</v>
      </c>
      <c r="F392" s="486"/>
      <c r="G392" s="174" t="s">
        <v>4323</v>
      </c>
      <c r="H392" s="382" t="s">
        <v>4302</v>
      </c>
      <c r="I392" s="382" t="s">
        <v>4324</v>
      </c>
      <c r="J392" s="181">
        <v>14</v>
      </c>
      <c r="K392" s="482">
        <v>45839</v>
      </c>
      <c r="L392" s="482">
        <v>46203</v>
      </c>
      <c r="M392" s="177">
        <f t="shared" si="18"/>
        <v>52</v>
      </c>
      <c r="N392" s="178">
        <v>0.5</v>
      </c>
      <c r="O392" s="389" t="s">
        <v>4325</v>
      </c>
      <c r="P392" s="178">
        <f t="shared" ref="P392:P395" si="21">IF(B392="ITRC",N392,N392/J392)</f>
        <v>0.5</v>
      </c>
      <c r="Q392" s="179" t="str" cm="1">
        <f t="array" aca="1" ref="Q392" ca="1">IF(ISNUMBER(P392),IF(P392=100%,"CUMPLIDA",IF(AND(ISNUMBER(L392),ISNUMBER(INDIRECT("FECHA_"&amp;$B392,1))), IF(L392&lt;=INDIRECT("FECHA_"&amp;$B392,1),"INCUMPLIDA","PROCESO"), "VERIFICAR FECHA")),"SIN VALOR AVANCE")</f>
        <v>PROCESO</v>
      </c>
    </row>
    <row r="393" spans="1:17" ht="148.5">
      <c r="A393" s="192" t="s">
        <v>1518</v>
      </c>
      <c r="B393" s="173" t="s">
        <v>3295</v>
      </c>
      <c r="C393" s="485"/>
      <c r="D393" s="485"/>
      <c r="E393" s="486" t="s">
        <v>4326</v>
      </c>
      <c r="F393" s="486"/>
      <c r="G393" s="174" t="s">
        <v>4327</v>
      </c>
      <c r="H393" s="382" t="s">
        <v>4328</v>
      </c>
      <c r="I393" s="382" t="s">
        <v>3878</v>
      </c>
      <c r="J393" s="181">
        <v>1</v>
      </c>
      <c r="K393" s="482">
        <v>45839</v>
      </c>
      <c r="L393" s="482">
        <v>46052</v>
      </c>
      <c r="M393" s="177">
        <f t="shared" si="18"/>
        <v>30.428571428571427</v>
      </c>
      <c r="N393" s="178">
        <v>0</v>
      </c>
      <c r="O393" s="389" t="s">
        <v>4329</v>
      </c>
      <c r="P393" s="178">
        <f t="shared" si="21"/>
        <v>0</v>
      </c>
      <c r="Q393" s="179" t="str" cm="1">
        <f t="array" aca="1" ref="Q393" ca="1">IF(ISNUMBER(P393),IF(P393=100%,"CUMPLIDA",IF(AND(ISNUMBER(L393),ISNUMBER(INDIRECT("FECHA_"&amp;$B393,1))), IF(L393&lt;=INDIRECT("FECHA_"&amp;$B393,1),"INCUMPLIDA","PROCESO"), "VERIFICAR FECHA")),"SIN VALOR AVANCE")</f>
        <v>PROCESO</v>
      </c>
    </row>
    <row r="394" spans="1:17" ht="150">
      <c r="A394" s="192" t="s">
        <v>1518</v>
      </c>
      <c r="B394" s="173" t="s">
        <v>3295</v>
      </c>
      <c r="C394" s="485"/>
      <c r="D394" s="485"/>
      <c r="E394" s="486"/>
      <c r="F394" s="486"/>
      <c r="G394" s="174" t="s">
        <v>4330</v>
      </c>
      <c r="H394" s="382" t="s">
        <v>3880</v>
      </c>
      <c r="I394" s="382" t="s">
        <v>4331</v>
      </c>
      <c r="J394" s="181">
        <v>1</v>
      </c>
      <c r="K394" s="482">
        <v>45839</v>
      </c>
      <c r="L394" s="482">
        <v>46052</v>
      </c>
      <c r="M394" s="177">
        <f t="shared" si="18"/>
        <v>30.428571428571427</v>
      </c>
      <c r="N394" s="178">
        <v>1</v>
      </c>
      <c r="O394" s="389" t="s">
        <v>4332</v>
      </c>
      <c r="P394" s="178">
        <f t="shared" si="21"/>
        <v>1</v>
      </c>
      <c r="Q394" s="179" t="str" cm="1">
        <f t="array" aca="1" ref="Q394" ca="1">IF(ISNUMBER(P394),IF(P394=100%,"CUMPLIDA",IF(AND(ISNUMBER(L394),ISNUMBER(INDIRECT("FECHA_"&amp;$B394,1))), IF(L394&lt;=INDIRECT("FECHA_"&amp;$B394,1),"INCUMPLIDA","PROCESO"), "VERIFICAR FECHA")),"SIN VALOR AVANCE")</f>
        <v>CUMPLIDA</v>
      </c>
    </row>
    <row r="395" spans="1:17" ht="150" customHeight="1">
      <c r="A395" s="192" t="s">
        <v>1518</v>
      </c>
      <c r="B395" s="173" t="s">
        <v>3295</v>
      </c>
      <c r="C395" s="485"/>
      <c r="D395" s="485"/>
      <c r="E395" s="486"/>
      <c r="F395" s="486"/>
      <c r="G395" s="174" t="s">
        <v>4333</v>
      </c>
      <c r="H395" s="382" t="s">
        <v>3884</v>
      </c>
      <c r="I395" s="382" t="s">
        <v>3885</v>
      </c>
      <c r="J395" s="181">
        <v>5</v>
      </c>
      <c r="K395" s="482">
        <v>45839</v>
      </c>
      <c r="L395" s="482">
        <v>46052</v>
      </c>
      <c r="M395" s="177">
        <f t="shared" si="18"/>
        <v>30.428571428571427</v>
      </c>
      <c r="N395" s="178">
        <v>1</v>
      </c>
      <c r="O395" s="389" t="s">
        <v>4334</v>
      </c>
      <c r="P395" s="178">
        <f t="shared" si="21"/>
        <v>1</v>
      </c>
      <c r="Q395" s="179" t="str" cm="1">
        <f t="array" aca="1" ref="Q395" ca="1">IF(ISNUMBER(P395),IF(P395=100%,"CUMPLIDA",IF(AND(ISNUMBER(L395),ISNUMBER(INDIRECT("FECHA_"&amp;$B395,1))), IF(L395&lt;=INDIRECT("FECHA_"&amp;$B395,1),"INCUMPLIDA","PROCESO"), "VERIFICAR FECHA")),"SIN VALOR AVANCE")</f>
        <v>CUMPLIDA</v>
      </c>
    </row>
    <row r="396" spans="1:17" ht="409.5">
      <c r="A396" s="192" t="s">
        <v>1518</v>
      </c>
      <c r="B396" s="173" t="s">
        <v>3295</v>
      </c>
      <c r="C396" s="485" t="s">
        <v>4335</v>
      </c>
      <c r="D396" s="485" t="s">
        <v>3329</v>
      </c>
      <c r="E396" s="174" t="s">
        <v>4336</v>
      </c>
      <c r="F396" s="486" t="s">
        <v>4337</v>
      </c>
      <c r="G396" s="174" t="s">
        <v>4338</v>
      </c>
      <c r="H396" s="382" t="s">
        <v>4339</v>
      </c>
      <c r="I396" s="382" t="s">
        <v>4340</v>
      </c>
      <c r="J396" s="180" t="s">
        <v>4341</v>
      </c>
      <c r="K396" s="176">
        <v>45931</v>
      </c>
      <c r="L396" s="176">
        <v>46265</v>
      </c>
      <c r="M396" s="177">
        <f t="shared" si="18"/>
        <v>47.714285714285715</v>
      </c>
      <c r="N396" s="178">
        <v>0</v>
      </c>
      <c r="O396" s="389" t="s">
        <v>4342</v>
      </c>
      <c r="P396" s="178">
        <f t="shared" ref="P396:P404" si="22">IF(B396="ITRC",N396,N396/I396)</f>
        <v>0</v>
      </c>
      <c r="Q396" s="179" t="str" cm="1">
        <f t="array" aca="1" ref="Q396" ca="1">IF(ISNUMBER(P396),IF(P396=100%,"CUMPLIDA",IF(AND(ISNUMBER(L396),ISNUMBER(INDIRECT("FECHA_"&amp;$B396,1))), IF(L396&lt;=INDIRECT("FECHA_"&amp;$B396,1),"INCUMPLIDA","PROCESO"), "VERIFICAR FECHA")),"SIN VALOR AVANCE")</f>
        <v>PROCESO</v>
      </c>
    </row>
    <row r="397" spans="1:17" ht="409.5">
      <c r="A397" s="192" t="s">
        <v>1518</v>
      </c>
      <c r="B397" s="173" t="s">
        <v>3295</v>
      </c>
      <c r="C397" s="485"/>
      <c r="D397" s="485"/>
      <c r="E397" s="486" t="s">
        <v>4343</v>
      </c>
      <c r="F397" s="486"/>
      <c r="G397" s="174" t="s">
        <v>4344</v>
      </c>
      <c r="H397" s="382" t="s">
        <v>4345</v>
      </c>
      <c r="I397" s="382" t="s">
        <v>4346</v>
      </c>
      <c r="J397" s="180" t="s">
        <v>4347</v>
      </c>
      <c r="K397" s="176">
        <v>45931</v>
      </c>
      <c r="L397" s="176">
        <v>46265</v>
      </c>
      <c r="M397" s="177">
        <f t="shared" si="18"/>
        <v>47.714285714285715</v>
      </c>
      <c r="N397" s="178">
        <v>0</v>
      </c>
      <c r="O397" s="382" t="s">
        <v>4348</v>
      </c>
      <c r="P397" s="178">
        <f t="shared" si="22"/>
        <v>0</v>
      </c>
      <c r="Q397" s="179" t="str" cm="1">
        <f t="array" aca="1" ref="Q397" ca="1">IF(ISNUMBER(P397),IF(P397=100%,"CUMPLIDA",IF(AND(ISNUMBER(L397),ISNUMBER(INDIRECT("FECHA_"&amp;$B397,1))), IF(L397&lt;=INDIRECT("FECHA_"&amp;$B397,1),"INCUMPLIDA","PROCESO"), "VERIFICAR FECHA")),"SIN VALOR AVANCE")</f>
        <v>PROCESO</v>
      </c>
    </row>
    <row r="398" spans="1:17" ht="409.5">
      <c r="A398" s="192" t="s">
        <v>1518</v>
      </c>
      <c r="B398" s="173" t="s">
        <v>3295</v>
      </c>
      <c r="C398" s="485"/>
      <c r="D398" s="485"/>
      <c r="E398" s="486"/>
      <c r="F398" s="486"/>
      <c r="G398" s="174" t="s">
        <v>4349</v>
      </c>
      <c r="H398" s="382" t="s">
        <v>4350</v>
      </c>
      <c r="I398" s="382" t="s">
        <v>4351</v>
      </c>
      <c r="J398" s="181">
        <v>1</v>
      </c>
      <c r="K398" s="176">
        <v>45931</v>
      </c>
      <c r="L398" s="176">
        <v>46265</v>
      </c>
      <c r="M398" s="177">
        <f t="shared" si="18"/>
        <v>47.714285714285715</v>
      </c>
      <c r="N398" s="178">
        <v>0</v>
      </c>
      <c r="O398" s="382" t="s">
        <v>4348</v>
      </c>
      <c r="P398" s="178">
        <f t="shared" si="22"/>
        <v>0</v>
      </c>
      <c r="Q398" s="179" t="str" cm="1">
        <f t="array" aca="1" ref="Q398" ca="1">IF(ISNUMBER(P398),IF(P398=100%,"CUMPLIDA",IF(AND(ISNUMBER(L398),ISNUMBER(INDIRECT("FECHA_"&amp;$B398,1))), IF(L398&lt;=INDIRECT("FECHA_"&amp;$B398,1),"INCUMPLIDA","PROCESO"), "VERIFICAR FECHA")),"SIN VALOR AVANCE")</f>
        <v>PROCESO</v>
      </c>
    </row>
    <row r="399" spans="1:17" ht="409.5">
      <c r="A399" s="192" t="s">
        <v>1518</v>
      </c>
      <c r="B399" s="173" t="s">
        <v>3295</v>
      </c>
      <c r="C399" s="485"/>
      <c r="D399" s="485"/>
      <c r="E399" s="486"/>
      <c r="F399" s="486"/>
      <c r="G399" s="174" t="s">
        <v>4352</v>
      </c>
      <c r="H399" s="382" t="s">
        <v>4353</v>
      </c>
      <c r="I399" s="382" t="s">
        <v>4354</v>
      </c>
      <c r="J399" s="180" t="s">
        <v>4355</v>
      </c>
      <c r="K399" s="176">
        <v>45931</v>
      </c>
      <c r="L399" s="176">
        <v>46265</v>
      </c>
      <c r="M399" s="177">
        <f t="shared" si="18"/>
        <v>47.714285714285715</v>
      </c>
      <c r="N399" s="178">
        <v>0</v>
      </c>
      <c r="O399" s="382" t="s">
        <v>4356</v>
      </c>
      <c r="P399" s="178">
        <f t="shared" si="22"/>
        <v>0</v>
      </c>
      <c r="Q399" s="179" t="str" cm="1">
        <f t="array" aca="1" ref="Q399" ca="1">IF(ISNUMBER(P399),IF(P399=100%,"CUMPLIDA",IF(AND(ISNUMBER(L399),ISNUMBER(INDIRECT("FECHA_"&amp;$B399,1))), IF(L399&lt;=INDIRECT("FECHA_"&amp;$B399,1),"INCUMPLIDA","PROCESO"), "VERIFICAR FECHA")),"SIN VALOR AVANCE")</f>
        <v>PROCESO</v>
      </c>
    </row>
    <row r="400" spans="1:17" ht="255">
      <c r="A400" s="192" t="s">
        <v>1518</v>
      </c>
      <c r="B400" s="173" t="s">
        <v>3295</v>
      </c>
      <c r="C400" s="485"/>
      <c r="D400" s="485"/>
      <c r="E400" s="174" t="s">
        <v>4357</v>
      </c>
      <c r="F400" s="486"/>
      <c r="G400" s="174" t="s">
        <v>4358</v>
      </c>
      <c r="H400" s="382" t="s">
        <v>4359</v>
      </c>
      <c r="I400" s="387" t="s">
        <v>4360</v>
      </c>
      <c r="J400" s="181">
        <v>1</v>
      </c>
      <c r="K400" s="176">
        <v>45778</v>
      </c>
      <c r="L400" s="176">
        <v>46081</v>
      </c>
      <c r="M400" s="177">
        <f t="shared" si="18"/>
        <v>43.285714285714285</v>
      </c>
      <c r="N400" s="178">
        <v>0.9</v>
      </c>
      <c r="O400" s="389" t="s">
        <v>4361</v>
      </c>
      <c r="P400" s="178">
        <f t="shared" si="22"/>
        <v>0.9</v>
      </c>
      <c r="Q400" s="179" t="str" cm="1">
        <f t="array" aca="1" ref="Q400" ca="1">IF(ISNUMBER(P400),IF(P400=100%,"CUMPLIDA",IF(AND(ISNUMBER(L400),ISNUMBER(INDIRECT("FECHA_"&amp;$B400,1))), IF(L400&lt;=INDIRECT("FECHA_"&amp;$B400,1),"INCUMPLIDA","PROCESO"), "VERIFICAR FECHA")),"SIN VALOR AVANCE")</f>
        <v>PROCESO</v>
      </c>
    </row>
    <row r="401" spans="1:17" ht="105.75" customHeight="1">
      <c r="A401" s="192" t="s">
        <v>1518</v>
      </c>
      <c r="B401" s="173" t="s">
        <v>3295</v>
      </c>
      <c r="C401" s="485"/>
      <c r="D401" s="485"/>
      <c r="E401" s="486" t="s">
        <v>4362</v>
      </c>
      <c r="F401" s="486"/>
      <c r="G401" s="174" t="s">
        <v>4363</v>
      </c>
      <c r="H401" s="382" t="s">
        <v>4364</v>
      </c>
      <c r="I401" s="382" t="s">
        <v>4365</v>
      </c>
      <c r="J401" s="181">
        <v>1</v>
      </c>
      <c r="K401" s="176">
        <v>46204</v>
      </c>
      <c r="L401" s="176">
        <v>46264</v>
      </c>
      <c r="M401" s="177">
        <f t="shared" si="18"/>
        <v>8.5714285714285712</v>
      </c>
      <c r="N401" s="178">
        <v>0</v>
      </c>
      <c r="O401" s="382" t="s">
        <v>4366</v>
      </c>
      <c r="P401" s="178">
        <f t="shared" si="22"/>
        <v>0</v>
      </c>
      <c r="Q401" s="179" t="str" cm="1">
        <f t="array" aca="1" ref="Q401" ca="1">IF(ISNUMBER(P401),IF(P401=100%,"CUMPLIDA",IF(AND(ISNUMBER(L401),ISNUMBER(INDIRECT("FECHA_"&amp;$B401,1))), IF(L401&lt;=INDIRECT("FECHA_"&amp;$B401,1),"INCUMPLIDA","PROCESO"), "VERIFICAR FECHA")),"SIN VALOR AVANCE")</f>
        <v>PROCESO</v>
      </c>
    </row>
    <row r="402" spans="1:17" ht="105.75">
      <c r="A402" s="192" t="s">
        <v>1518</v>
      </c>
      <c r="B402" s="173" t="s">
        <v>3295</v>
      </c>
      <c r="C402" s="485"/>
      <c r="D402" s="485"/>
      <c r="E402" s="486"/>
      <c r="F402" s="486"/>
      <c r="G402" s="174" t="s">
        <v>4367</v>
      </c>
      <c r="H402" s="382" t="s">
        <v>4368</v>
      </c>
      <c r="I402" s="382" t="s">
        <v>4369</v>
      </c>
      <c r="J402" s="181">
        <v>2</v>
      </c>
      <c r="K402" s="176">
        <v>46082</v>
      </c>
      <c r="L402" s="176">
        <v>46264</v>
      </c>
      <c r="M402" s="177">
        <f t="shared" si="18"/>
        <v>26</v>
      </c>
      <c r="N402" s="178">
        <v>0</v>
      </c>
      <c r="O402" s="382" t="s">
        <v>4366</v>
      </c>
      <c r="P402" s="178">
        <f t="shared" si="22"/>
        <v>0</v>
      </c>
      <c r="Q402" s="179" t="str" cm="1">
        <f t="array" aca="1" ref="Q402" ca="1">IF(ISNUMBER(P402),IF(P402=100%,"CUMPLIDA",IF(AND(ISNUMBER(L402),ISNUMBER(INDIRECT("FECHA_"&amp;$B402,1))), IF(L402&lt;=INDIRECT("FECHA_"&amp;$B402,1),"INCUMPLIDA","PROCESO"), "VERIFICAR FECHA")),"SIN VALOR AVANCE")</f>
        <v>PROCESO</v>
      </c>
    </row>
    <row r="403" spans="1:17" ht="225">
      <c r="A403" s="192" t="s">
        <v>1518</v>
      </c>
      <c r="B403" s="173" t="s">
        <v>3295</v>
      </c>
      <c r="C403" s="485"/>
      <c r="D403" s="485"/>
      <c r="E403" s="174" t="s">
        <v>4370</v>
      </c>
      <c r="F403" s="486"/>
      <c r="G403" s="174" t="s">
        <v>4371</v>
      </c>
      <c r="H403" s="382" t="s">
        <v>4372</v>
      </c>
      <c r="I403" s="382" t="s">
        <v>4373</v>
      </c>
      <c r="J403" s="181">
        <v>1</v>
      </c>
      <c r="K403" s="176">
        <v>45915</v>
      </c>
      <c r="L403" s="176">
        <v>46022</v>
      </c>
      <c r="M403" s="177">
        <f t="shared" si="18"/>
        <v>15.285714285714286</v>
      </c>
      <c r="N403" s="178">
        <v>1</v>
      </c>
      <c r="O403" s="382" t="s">
        <v>3896</v>
      </c>
      <c r="P403" s="178">
        <f t="shared" si="22"/>
        <v>1</v>
      </c>
      <c r="Q403" s="179" t="str" cm="1">
        <f t="array" aca="1" ref="Q403" ca="1">IF(ISNUMBER(P403),IF(P403=100%,"CUMPLIDA",IF(AND(ISNUMBER(L403),ISNUMBER(INDIRECT("FECHA_"&amp;$B403,1))), IF(L403&lt;=INDIRECT("FECHA_"&amp;$B403,1),"INCUMPLIDA","PROCESO"), "VERIFICAR FECHA")),"SIN VALOR AVANCE")</f>
        <v>CUMPLIDA</v>
      </c>
    </row>
    <row r="404" spans="1:17" ht="150" customHeight="1">
      <c r="A404" s="192" t="s">
        <v>1518</v>
      </c>
      <c r="B404" s="173" t="s">
        <v>3295</v>
      </c>
      <c r="C404" s="485"/>
      <c r="D404" s="485"/>
      <c r="E404" s="486" t="s">
        <v>4374</v>
      </c>
      <c r="F404" s="486"/>
      <c r="G404" s="174" t="s">
        <v>4375</v>
      </c>
      <c r="H404" s="382" t="s">
        <v>4376</v>
      </c>
      <c r="I404" s="382" t="s">
        <v>4377</v>
      </c>
      <c r="J404" s="181">
        <v>3</v>
      </c>
      <c r="K404" s="176">
        <v>45717</v>
      </c>
      <c r="L404" s="176">
        <v>46233</v>
      </c>
      <c r="M404" s="177">
        <f t="shared" si="18"/>
        <v>73.714285714285708</v>
      </c>
      <c r="N404" s="178">
        <v>0.12</v>
      </c>
      <c r="O404" s="382" t="s">
        <v>4378</v>
      </c>
      <c r="P404" s="178">
        <f t="shared" si="22"/>
        <v>0.12</v>
      </c>
      <c r="Q404" s="179" t="str" cm="1">
        <f t="array" aca="1" ref="Q404" ca="1">IF(ISNUMBER(P404),IF(P404=100%,"CUMPLIDA",IF(AND(ISNUMBER(L404),ISNUMBER(INDIRECT("FECHA_"&amp;$B404,1))), IF(L404&lt;=INDIRECT("FECHA_"&amp;$B404,1),"INCUMPLIDA","PROCESO"), "VERIFICAR FECHA")),"SIN VALOR AVANCE")</f>
        <v>PROCESO</v>
      </c>
    </row>
    <row r="405" spans="1:17" ht="75">
      <c r="A405" s="192" t="s">
        <v>1518</v>
      </c>
      <c r="B405" s="173" t="s">
        <v>3295</v>
      </c>
      <c r="C405" s="485"/>
      <c r="D405" s="485"/>
      <c r="E405" s="486"/>
      <c r="F405" s="486"/>
      <c r="G405" s="174" t="s">
        <v>4379</v>
      </c>
      <c r="H405" s="382" t="s">
        <v>4380</v>
      </c>
      <c r="I405" s="382" t="s">
        <v>4381</v>
      </c>
      <c r="J405" s="181">
        <v>1</v>
      </c>
      <c r="K405" s="176">
        <v>46143</v>
      </c>
      <c r="L405" s="176">
        <v>46188</v>
      </c>
      <c r="M405" s="177">
        <f t="shared" si="18"/>
        <v>6.4285714285714288</v>
      </c>
      <c r="N405" s="178">
        <v>0</v>
      </c>
      <c r="O405" s="382" t="s">
        <v>4382</v>
      </c>
      <c r="P405" s="178">
        <f>IF(B405="ITRC",N405,N405/I405)</f>
        <v>0</v>
      </c>
      <c r="Q405" s="179" t="str" cm="1">
        <f t="array" aca="1" ref="Q405" ca="1">IF(ISNUMBER(P405),IF(P405=100%,"CUMPLIDA",IF(AND(ISNUMBER(L405),ISNUMBER(INDIRECT("FECHA_"&amp;$B405,1))), IF(L405&lt;=INDIRECT("FECHA_"&amp;$B405,1),"INCUMPLIDA","PROCESO"), "VERIFICAR FECHA")),"SIN VALOR AVANCE")</f>
        <v>PROCESO</v>
      </c>
    </row>
    <row r="406" spans="1:17" ht="195">
      <c r="A406" s="192" t="s">
        <v>1518</v>
      </c>
      <c r="B406" s="173" t="s">
        <v>3295</v>
      </c>
      <c r="C406" s="485"/>
      <c r="D406" s="485"/>
      <c r="E406" s="174" t="s">
        <v>4383</v>
      </c>
      <c r="F406" s="486"/>
      <c r="G406" s="174" t="s">
        <v>4384</v>
      </c>
      <c r="H406" s="382" t="s">
        <v>4385</v>
      </c>
      <c r="I406" s="382" t="s">
        <v>4386</v>
      </c>
      <c r="J406" s="180" t="s">
        <v>4387</v>
      </c>
      <c r="K406" s="176">
        <v>45931</v>
      </c>
      <c r="L406" s="176">
        <v>46296</v>
      </c>
      <c r="M406" s="177">
        <f t="shared" si="18"/>
        <v>52.142857142857146</v>
      </c>
      <c r="N406" s="178">
        <v>0.25</v>
      </c>
      <c r="O406" s="389" t="s">
        <v>4388</v>
      </c>
      <c r="P406" s="178">
        <f t="shared" ref="P406:P421" si="23">IF(B406="ITRC",N406,N406/I406)</f>
        <v>0.25</v>
      </c>
      <c r="Q406" s="179" t="str" cm="1">
        <f t="array" aca="1" ref="Q406" ca="1">IF(ISNUMBER(P406),IF(P406=100%,"CUMPLIDA",IF(AND(ISNUMBER(L406),ISNUMBER(INDIRECT("FECHA_"&amp;$B406,1))), IF(L406&lt;=INDIRECT("FECHA_"&amp;$B406,1),"INCUMPLIDA","PROCESO"), "VERIFICAR FECHA")),"SIN VALOR AVANCE")</f>
        <v>PROCESO</v>
      </c>
    </row>
    <row r="407" spans="1:17" ht="180">
      <c r="A407" s="192" t="s">
        <v>1518</v>
      </c>
      <c r="B407" s="173" t="s">
        <v>3295</v>
      </c>
      <c r="C407" s="485"/>
      <c r="D407" s="485"/>
      <c r="E407" s="174" t="s">
        <v>4389</v>
      </c>
      <c r="F407" s="486"/>
      <c r="G407" s="174" t="s">
        <v>4390</v>
      </c>
      <c r="H407" s="382" t="s">
        <v>4391</v>
      </c>
      <c r="I407" s="382" t="s">
        <v>4392</v>
      </c>
      <c r="J407" s="181">
        <v>1</v>
      </c>
      <c r="K407" s="176">
        <v>45931</v>
      </c>
      <c r="L407" s="176">
        <v>46081</v>
      </c>
      <c r="M407" s="177">
        <f t="shared" si="18"/>
        <v>21.428571428571427</v>
      </c>
      <c r="N407" s="178">
        <v>0.67</v>
      </c>
      <c r="O407" s="382" t="s">
        <v>4393</v>
      </c>
      <c r="P407" s="178">
        <f t="shared" si="23"/>
        <v>0.67</v>
      </c>
      <c r="Q407" s="179" t="str" cm="1">
        <f t="array" aca="1" ref="Q407" ca="1">IF(ISNUMBER(P407),IF(P407=100%,"CUMPLIDA",IF(AND(ISNUMBER(L407),ISNUMBER(INDIRECT("FECHA_"&amp;$B407,1))), IF(L407&lt;=INDIRECT("FECHA_"&amp;$B407,1),"INCUMPLIDA","PROCESO"), "VERIFICAR FECHA")),"SIN VALOR AVANCE")</f>
        <v>PROCESO</v>
      </c>
    </row>
    <row r="408" spans="1:17" ht="120">
      <c r="A408" s="192" t="s">
        <v>1518</v>
      </c>
      <c r="B408" s="173" t="s">
        <v>3295</v>
      </c>
      <c r="C408" s="485"/>
      <c r="D408" s="485"/>
      <c r="E408" s="174" t="s">
        <v>4394</v>
      </c>
      <c r="F408" s="486"/>
      <c r="G408" s="174" t="s">
        <v>4395</v>
      </c>
      <c r="H408" s="382" t="s">
        <v>4396</v>
      </c>
      <c r="I408" s="382" t="s">
        <v>4397</v>
      </c>
      <c r="J408" s="181">
        <v>2</v>
      </c>
      <c r="K408" s="176">
        <v>45931</v>
      </c>
      <c r="L408" s="176">
        <v>46022</v>
      </c>
      <c r="M408" s="177">
        <f t="shared" si="18"/>
        <v>13</v>
      </c>
      <c r="N408" s="178">
        <v>1</v>
      </c>
      <c r="O408" s="382" t="s">
        <v>4398</v>
      </c>
      <c r="P408" s="178">
        <f t="shared" si="23"/>
        <v>1</v>
      </c>
      <c r="Q408" s="179" t="str" cm="1">
        <f t="array" aca="1" ref="Q408" ca="1">IF(ISNUMBER(P408),IF(P408=100%,"CUMPLIDA",IF(AND(ISNUMBER(L408),ISNUMBER(INDIRECT("FECHA_"&amp;$B408,1))), IF(L408&lt;=INDIRECT("FECHA_"&amp;$B408,1),"INCUMPLIDA","PROCESO"), "VERIFICAR FECHA")),"SIN VALOR AVANCE")</f>
        <v>CUMPLIDA</v>
      </c>
    </row>
    <row r="409" spans="1:17" ht="120" customHeight="1">
      <c r="A409" s="192" t="s">
        <v>1518</v>
      </c>
      <c r="B409" s="173" t="s">
        <v>3295</v>
      </c>
      <c r="C409" s="485"/>
      <c r="D409" s="485"/>
      <c r="E409" s="486" t="s">
        <v>4399</v>
      </c>
      <c r="F409" s="486"/>
      <c r="G409" s="174" t="s">
        <v>4400</v>
      </c>
      <c r="H409" s="382" t="s">
        <v>4396</v>
      </c>
      <c r="I409" s="382" t="s">
        <v>4401</v>
      </c>
      <c r="J409" s="181">
        <v>3</v>
      </c>
      <c r="K409" s="176">
        <v>45931</v>
      </c>
      <c r="L409" s="176">
        <v>46022</v>
      </c>
      <c r="M409" s="177">
        <f t="shared" si="18"/>
        <v>13</v>
      </c>
      <c r="N409" s="178">
        <v>1</v>
      </c>
      <c r="O409" s="389" t="s">
        <v>4393</v>
      </c>
      <c r="P409" s="178">
        <f t="shared" si="23"/>
        <v>1</v>
      </c>
      <c r="Q409" s="179" t="str" cm="1">
        <f t="array" aca="1" ref="Q409" ca="1">IF(ISNUMBER(P409),IF(P409=100%,"CUMPLIDA",IF(AND(ISNUMBER(L409),ISNUMBER(INDIRECT("FECHA_"&amp;$B409,1))), IF(L409&lt;=INDIRECT("FECHA_"&amp;$B409,1),"INCUMPLIDA","PROCESO"), "VERIFICAR FECHA")),"SIN VALOR AVANCE")</f>
        <v>CUMPLIDA</v>
      </c>
    </row>
    <row r="410" spans="1:17" ht="120">
      <c r="A410" s="192" t="s">
        <v>1518</v>
      </c>
      <c r="B410" s="173" t="s">
        <v>3295</v>
      </c>
      <c r="C410" s="485"/>
      <c r="D410" s="485"/>
      <c r="E410" s="486"/>
      <c r="F410" s="486"/>
      <c r="G410" s="174" t="s">
        <v>4402</v>
      </c>
      <c r="H410" s="382" t="s">
        <v>4403</v>
      </c>
      <c r="I410" s="382" t="s">
        <v>4404</v>
      </c>
      <c r="J410" s="181">
        <v>1</v>
      </c>
      <c r="K410" s="176">
        <v>45931</v>
      </c>
      <c r="L410" s="176">
        <v>46234</v>
      </c>
      <c r="M410" s="177">
        <f t="shared" si="18"/>
        <v>43.285714285714285</v>
      </c>
      <c r="N410" s="178">
        <v>0.5</v>
      </c>
      <c r="O410" s="389" t="s">
        <v>4393</v>
      </c>
      <c r="P410" s="178">
        <f t="shared" si="23"/>
        <v>0.5</v>
      </c>
      <c r="Q410" s="179" t="str" cm="1">
        <f t="array" aca="1" ref="Q410" ca="1">IF(ISNUMBER(P410),IF(P410=100%,"CUMPLIDA",IF(AND(ISNUMBER(L410),ISNUMBER(INDIRECT("FECHA_"&amp;$B410,1))), IF(L410&lt;=INDIRECT("FECHA_"&amp;$B410,1),"INCUMPLIDA","PROCESO"), "VERIFICAR FECHA")),"SIN VALOR AVANCE")</f>
        <v>PROCESO</v>
      </c>
    </row>
    <row r="411" spans="1:17" ht="120">
      <c r="A411" s="192" t="s">
        <v>1518</v>
      </c>
      <c r="B411" s="173" t="s">
        <v>3295</v>
      </c>
      <c r="C411" s="485"/>
      <c r="D411" s="485"/>
      <c r="E411" s="174" t="s">
        <v>4405</v>
      </c>
      <c r="F411" s="486"/>
      <c r="G411" s="174" t="s">
        <v>4406</v>
      </c>
      <c r="H411" s="382" t="s">
        <v>4407</v>
      </c>
      <c r="I411" s="382" t="s">
        <v>4392</v>
      </c>
      <c r="J411" s="181">
        <v>1</v>
      </c>
      <c r="K411" s="176">
        <v>45931</v>
      </c>
      <c r="L411" s="176">
        <v>46081</v>
      </c>
      <c r="M411" s="177">
        <f t="shared" si="18"/>
        <v>21.428571428571427</v>
      </c>
      <c r="N411" s="178">
        <v>0.8</v>
      </c>
      <c r="O411" s="389" t="s">
        <v>4393</v>
      </c>
      <c r="P411" s="178">
        <f t="shared" si="23"/>
        <v>0.8</v>
      </c>
      <c r="Q411" s="179" t="str" cm="1">
        <f t="array" aca="1" ref="Q411" ca="1">IF(ISNUMBER(P411),IF(P411=100%,"CUMPLIDA",IF(AND(ISNUMBER(L411),ISNUMBER(INDIRECT("FECHA_"&amp;$B411,1))), IF(L411&lt;=INDIRECT("FECHA_"&amp;$B411,1),"INCUMPLIDA","PROCESO"), "VERIFICAR FECHA")),"SIN VALOR AVANCE")</f>
        <v>PROCESO</v>
      </c>
    </row>
    <row r="412" spans="1:17" ht="120">
      <c r="A412" s="192" t="s">
        <v>1518</v>
      </c>
      <c r="B412" s="173" t="s">
        <v>3295</v>
      </c>
      <c r="C412" s="485"/>
      <c r="D412" s="485"/>
      <c r="E412" s="174" t="s">
        <v>4408</v>
      </c>
      <c r="F412" s="486"/>
      <c r="G412" s="174" t="s">
        <v>4409</v>
      </c>
      <c r="H412" s="382" t="s">
        <v>4410</v>
      </c>
      <c r="I412" s="382" t="s">
        <v>4411</v>
      </c>
      <c r="J412" s="181">
        <v>1</v>
      </c>
      <c r="K412" s="176">
        <v>45931</v>
      </c>
      <c r="L412" s="176">
        <v>46081</v>
      </c>
      <c r="M412" s="177">
        <f t="shared" si="18"/>
        <v>21.428571428571427</v>
      </c>
      <c r="N412" s="178">
        <v>0.1</v>
      </c>
      <c r="O412" s="389" t="s">
        <v>4393</v>
      </c>
      <c r="P412" s="178">
        <f t="shared" si="23"/>
        <v>0.1</v>
      </c>
      <c r="Q412" s="179" t="str" cm="1">
        <f t="array" aca="1" ref="Q412" ca="1">IF(ISNUMBER(P412),IF(P412=100%,"CUMPLIDA",IF(AND(ISNUMBER(L412),ISNUMBER(INDIRECT("FECHA_"&amp;$B412,1))), IF(L412&lt;=INDIRECT("FECHA_"&amp;$B412,1),"INCUMPLIDA","PROCESO"), "VERIFICAR FECHA")),"SIN VALOR AVANCE")</f>
        <v>PROCESO</v>
      </c>
    </row>
    <row r="413" spans="1:17" ht="165">
      <c r="A413" s="192" t="s">
        <v>1518</v>
      </c>
      <c r="B413" s="173" t="s">
        <v>3295</v>
      </c>
      <c r="C413" s="485"/>
      <c r="D413" s="485"/>
      <c r="E413" s="174" t="s">
        <v>4412</v>
      </c>
      <c r="F413" s="486"/>
      <c r="G413" s="174" t="s">
        <v>4413</v>
      </c>
      <c r="H413" s="382" t="s">
        <v>4414</v>
      </c>
      <c r="I413" s="382" t="s">
        <v>4415</v>
      </c>
      <c r="J413" s="181">
        <v>2</v>
      </c>
      <c r="K413" s="176">
        <v>46023</v>
      </c>
      <c r="L413" s="176">
        <v>46265</v>
      </c>
      <c r="M413" s="177">
        <f t="shared" si="18"/>
        <v>34.571428571428569</v>
      </c>
      <c r="N413" s="178">
        <v>0.5</v>
      </c>
      <c r="O413" s="382" t="s">
        <v>4416</v>
      </c>
      <c r="P413" s="178">
        <f t="shared" si="23"/>
        <v>0.5</v>
      </c>
      <c r="Q413" s="179" t="str" cm="1">
        <f t="array" aca="1" ref="Q413" ca="1">IF(ISNUMBER(P413),IF(P413=100%,"CUMPLIDA",IF(AND(ISNUMBER(L413),ISNUMBER(INDIRECT("FECHA_"&amp;$B413,1))), IF(L413&lt;=INDIRECT("FECHA_"&amp;$B413,1),"INCUMPLIDA","PROCESO"), "VERIFICAR FECHA")),"SIN VALOR AVANCE")</f>
        <v>PROCESO</v>
      </c>
    </row>
    <row r="414" spans="1:17" ht="210">
      <c r="A414" s="192" t="s">
        <v>1518</v>
      </c>
      <c r="B414" s="173" t="s">
        <v>3295</v>
      </c>
      <c r="C414" s="485"/>
      <c r="D414" s="485"/>
      <c r="E414" s="174" t="s">
        <v>4417</v>
      </c>
      <c r="F414" s="486"/>
      <c r="G414" s="174" t="s">
        <v>4418</v>
      </c>
      <c r="H414" s="382" t="s">
        <v>4419</v>
      </c>
      <c r="I414" s="382" t="s">
        <v>4420</v>
      </c>
      <c r="J414" s="181">
        <v>2</v>
      </c>
      <c r="K414" s="176">
        <v>45383</v>
      </c>
      <c r="L414" s="176">
        <v>46265</v>
      </c>
      <c r="M414" s="177">
        <f t="shared" si="18"/>
        <v>126</v>
      </c>
      <c r="N414" s="178">
        <v>0.55000000000000004</v>
      </c>
      <c r="O414" s="389" t="s">
        <v>4421</v>
      </c>
      <c r="P414" s="178">
        <f t="shared" si="23"/>
        <v>0.55000000000000004</v>
      </c>
      <c r="Q414" s="179" t="str" cm="1">
        <f t="array" aca="1" ref="Q414" ca="1">IF(ISNUMBER(P414),IF(P414=100%,"CUMPLIDA",IF(AND(ISNUMBER(L414),ISNUMBER(INDIRECT("FECHA_"&amp;$B414,1))), IF(L414&lt;=INDIRECT("FECHA_"&amp;$B414,1),"INCUMPLIDA","PROCESO"), "VERIFICAR FECHA")),"SIN VALOR AVANCE")</f>
        <v>PROCESO</v>
      </c>
    </row>
    <row r="415" spans="1:17" ht="409.5">
      <c r="A415" s="192" t="s">
        <v>1518</v>
      </c>
      <c r="B415" s="173" t="s">
        <v>3295</v>
      </c>
      <c r="C415" s="485"/>
      <c r="D415" s="485"/>
      <c r="E415" s="486" t="s">
        <v>4422</v>
      </c>
      <c r="F415" s="486"/>
      <c r="G415" s="174" t="s">
        <v>4423</v>
      </c>
      <c r="H415" s="382" t="s">
        <v>4424</v>
      </c>
      <c r="I415" s="382" t="s">
        <v>4425</v>
      </c>
      <c r="J415" s="181" t="s">
        <v>4426</v>
      </c>
      <c r="K415" s="176">
        <v>45905</v>
      </c>
      <c r="L415" s="176">
        <v>46265</v>
      </c>
      <c r="M415" s="177">
        <f t="shared" si="18"/>
        <v>51.428571428571431</v>
      </c>
      <c r="N415" s="178">
        <v>0</v>
      </c>
      <c r="O415" s="382" t="s">
        <v>4348</v>
      </c>
      <c r="P415" s="178">
        <f t="shared" si="23"/>
        <v>0</v>
      </c>
      <c r="Q415" s="179" t="str" cm="1">
        <f t="array" aca="1" ref="Q415" ca="1">IF(ISNUMBER(P415),IF(P415=100%,"CUMPLIDA",IF(AND(ISNUMBER(L415),ISNUMBER(INDIRECT("FECHA_"&amp;$B415,1))), IF(L415&lt;=INDIRECT("FECHA_"&amp;$B415,1),"INCUMPLIDA","PROCESO"), "VERIFICAR FECHA")),"SIN VALOR AVANCE")</f>
        <v>PROCESO</v>
      </c>
    </row>
    <row r="416" spans="1:17" ht="409.5">
      <c r="A416" s="192" t="s">
        <v>1518</v>
      </c>
      <c r="B416" s="173" t="s">
        <v>3295</v>
      </c>
      <c r="C416" s="485"/>
      <c r="D416" s="485"/>
      <c r="E416" s="486"/>
      <c r="F416" s="486"/>
      <c r="G416" s="174" t="s">
        <v>4427</v>
      </c>
      <c r="H416" s="382" t="s">
        <v>4428</v>
      </c>
      <c r="I416" s="382" t="s">
        <v>4429</v>
      </c>
      <c r="J416" s="181" t="s">
        <v>4426</v>
      </c>
      <c r="K416" s="176">
        <v>45931</v>
      </c>
      <c r="L416" s="176">
        <v>46387</v>
      </c>
      <c r="M416" s="177">
        <f t="shared" si="18"/>
        <v>65.142857142857139</v>
      </c>
      <c r="N416" s="178">
        <v>0</v>
      </c>
      <c r="O416" s="382" t="s">
        <v>4348</v>
      </c>
      <c r="P416" s="178">
        <f t="shared" si="23"/>
        <v>0</v>
      </c>
      <c r="Q416" s="179" t="str" cm="1">
        <f t="array" aca="1" ref="Q416" ca="1">IF(ISNUMBER(P416),IF(P416=100%,"CUMPLIDA",IF(AND(ISNUMBER(L416),ISNUMBER(INDIRECT("FECHA_"&amp;$B416,1))), IF(L416&lt;=INDIRECT("FECHA_"&amp;$B416,1),"INCUMPLIDA","PROCESO"), "VERIFICAR FECHA")),"SIN VALOR AVANCE")</f>
        <v>PROCESO</v>
      </c>
    </row>
    <row r="417" spans="1:17" ht="409.5">
      <c r="A417" s="192" t="s">
        <v>1518</v>
      </c>
      <c r="B417" s="173" t="s">
        <v>3295</v>
      </c>
      <c r="C417" s="485"/>
      <c r="D417" s="485"/>
      <c r="E417" s="486"/>
      <c r="F417" s="486"/>
      <c r="G417" s="174" t="s">
        <v>4430</v>
      </c>
      <c r="H417" s="382" t="s">
        <v>4431</v>
      </c>
      <c r="I417" s="382" t="s">
        <v>4432</v>
      </c>
      <c r="J417" s="181">
        <v>4</v>
      </c>
      <c r="K417" s="176">
        <v>45931</v>
      </c>
      <c r="L417" s="176">
        <v>46387</v>
      </c>
      <c r="M417" s="177">
        <f t="shared" si="18"/>
        <v>65.142857142857139</v>
      </c>
      <c r="N417" s="178">
        <v>0</v>
      </c>
      <c r="O417" s="389" t="s">
        <v>4433</v>
      </c>
      <c r="P417" s="178">
        <f t="shared" si="23"/>
        <v>0</v>
      </c>
      <c r="Q417" s="179" t="str" cm="1">
        <f t="array" aca="1" ref="Q417" ca="1">IF(ISNUMBER(P417),IF(P417=100%,"CUMPLIDA",IF(AND(ISNUMBER(L417),ISNUMBER(INDIRECT("FECHA_"&amp;$B417,1))), IF(L417&lt;=INDIRECT("FECHA_"&amp;$B417,1),"INCUMPLIDA","PROCESO"), "VERIFICAR FECHA")),"SIN VALOR AVANCE")</f>
        <v>PROCESO</v>
      </c>
    </row>
    <row r="418" spans="1:17" ht="30.75" customHeight="1">
      <c r="A418" s="192" t="s">
        <v>1518</v>
      </c>
      <c r="B418" s="173" t="s">
        <v>3295</v>
      </c>
      <c r="C418" s="485"/>
      <c r="D418" s="485"/>
      <c r="E418" s="486" t="s">
        <v>4434</v>
      </c>
      <c r="F418" s="486"/>
      <c r="G418" s="174" t="s">
        <v>4435</v>
      </c>
      <c r="H418" s="382" t="s">
        <v>170</v>
      </c>
      <c r="I418" s="385" t="s">
        <v>776</v>
      </c>
      <c r="J418" s="181">
        <v>3</v>
      </c>
      <c r="K418" s="176">
        <v>45663</v>
      </c>
      <c r="L418" s="176">
        <v>46387</v>
      </c>
      <c r="M418" s="177">
        <f t="shared" si="18"/>
        <v>103.42857142857143</v>
      </c>
      <c r="N418" s="178">
        <v>0</v>
      </c>
      <c r="O418" s="382" t="s">
        <v>3898</v>
      </c>
      <c r="P418" s="178">
        <f t="shared" si="23"/>
        <v>0</v>
      </c>
      <c r="Q418" s="179" t="str" cm="1">
        <f t="array" aca="1" ref="Q418" ca="1">IF(ISNUMBER(P418),IF(P418=100%,"CUMPLIDA",IF(AND(ISNUMBER(L418),ISNUMBER(INDIRECT("FECHA_"&amp;$B418,1))), IF(L418&lt;=INDIRECT("FECHA_"&amp;$B418,1),"INCUMPLIDA","PROCESO"), "VERIFICAR FECHA")),"SIN VALOR AVANCE")</f>
        <v>PROCESO</v>
      </c>
    </row>
    <row r="419" spans="1:17" ht="75.75">
      <c r="A419" s="192" t="s">
        <v>1518</v>
      </c>
      <c r="B419" s="173" t="s">
        <v>3295</v>
      </c>
      <c r="C419" s="485"/>
      <c r="D419" s="485"/>
      <c r="E419" s="486"/>
      <c r="F419" s="486"/>
      <c r="G419" s="174" t="s">
        <v>4436</v>
      </c>
      <c r="H419" s="382" t="s">
        <v>779</v>
      </c>
      <c r="I419" s="382" t="s">
        <v>780</v>
      </c>
      <c r="J419" s="181">
        <v>1</v>
      </c>
      <c r="K419" s="176">
        <v>45663</v>
      </c>
      <c r="L419" s="176">
        <v>46387</v>
      </c>
      <c r="M419" s="177">
        <f t="shared" si="18"/>
        <v>103.42857142857143</v>
      </c>
      <c r="N419" s="178">
        <v>0</v>
      </c>
      <c r="O419" s="382" t="s">
        <v>4437</v>
      </c>
      <c r="P419" s="178">
        <f t="shared" si="23"/>
        <v>0</v>
      </c>
      <c r="Q419" s="179" t="str" cm="1">
        <f t="array" aca="1" ref="Q419" ca="1">IF(ISNUMBER(P419),IF(P419=100%,"CUMPLIDA",IF(AND(ISNUMBER(L419),ISNUMBER(INDIRECT("FECHA_"&amp;$B419,1))), IF(L419&lt;=INDIRECT("FECHA_"&amp;$B419,1),"INCUMPLIDA","PROCESO"), "VERIFICAR FECHA")),"SIN VALOR AVANCE")</f>
        <v>PROCESO</v>
      </c>
    </row>
    <row r="420" spans="1:17" ht="120">
      <c r="A420" s="192" t="s">
        <v>1518</v>
      </c>
      <c r="B420" s="173" t="s">
        <v>3295</v>
      </c>
      <c r="C420" s="485"/>
      <c r="D420" s="485"/>
      <c r="E420" s="486"/>
      <c r="F420" s="486"/>
      <c r="G420" s="174" t="s">
        <v>4438</v>
      </c>
      <c r="H420" s="382" t="s">
        <v>4439</v>
      </c>
      <c r="I420" s="382" t="s">
        <v>4440</v>
      </c>
      <c r="J420" s="181">
        <v>2</v>
      </c>
      <c r="K420" s="176">
        <v>45663</v>
      </c>
      <c r="L420" s="176">
        <v>46387</v>
      </c>
      <c r="M420" s="177">
        <f t="shared" si="18"/>
        <v>103.42857142857143</v>
      </c>
      <c r="N420" s="178">
        <v>0</v>
      </c>
      <c r="O420" s="382" t="s">
        <v>4441</v>
      </c>
      <c r="P420" s="178">
        <f t="shared" si="23"/>
        <v>0</v>
      </c>
      <c r="Q420" s="179" t="str" cm="1">
        <f t="array" aca="1" ref="Q420" ca="1">IF(ISNUMBER(P420),IF(P420=100%,"CUMPLIDA",IF(AND(ISNUMBER(L420),ISNUMBER(INDIRECT("FECHA_"&amp;$B420,1))), IF(L420&lt;=INDIRECT("FECHA_"&amp;$B420,1),"INCUMPLIDA","PROCESO"), "VERIFICAR FECHA")),"SIN VALOR AVANCE")</f>
        <v>PROCESO</v>
      </c>
    </row>
    <row r="421" spans="1:17" ht="225">
      <c r="A421" s="192" t="s">
        <v>1518</v>
      </c>
      <c r="B421" s="173" t="s">
        <v>3295</v>
      </c>
      <c r="C421" s="485"/>
      <c r="D421" s="485"/>
      <c r="E421" s="174" t="s">
        <v>4442</v>
      </c>
      <c r="F421" s="486"/>
      <c r="G421" s="174" t="s">
        <v>4443</v>
      </c>
      <c r="H421" s="382" t="s">
        <v>4444</v>
      </c>
      <c r="I421" s="382" t="s">
        <v>4445</v>
      </c>
      <c r="J421" s="181">
        <v>12</v>
      </c>
      <c r="K421" s="176">
        <v>45992</v>
      </c>
      <c r="L421" s="176">
        <v>46357</v>
      </c>
      <c r="M421" s="177">
        <f t="shared" si="18"/>
        <v>52.142857142857146</v>
      </c>
      <c r="N421" s="178">
        <v>0.1</v>
      </c>
      <c r="O421" s="389" t="s">
        <v>4446</v>
      </c>
      <c r="P421" s="178">
        <f t="shared" si="23"/>
        <v>0.1</v>
      </c>
      <c r="Q421" s="179" t="str" cm="1">
        <f t="array" aca="1" ref="Q421" ca="1">IF(ISNUMBER(P421),IF(P421=100%,"CUMPLIDA",IF(AND(ISNUMBER(L421),ISNUMBER(INDIRECT("FECHA_"&amp;$B421,1))), IF(L421&lt;=INDIRECT("FECHA_"&amp;$B421,1),"INCUMPLIDA","PROCESO"), "VERIFICAR FECHA")),"SIN VALOR AVANCE")</f>
        <v>PROCESO</v>
      </c>
    </row>
    <row r="422" spans="1:17" ht="105.75" customHeight="1">
      <c r="A422" s="193" t="s">
        <v>26</v>
      </c>
      <c r="B422" s="213" t="s">
        <v>3295</v>
      </c>
      <c r="C422" s="485" t="s">
        <v>4447</v>
      </c>
      <c r="D422" s="485" t="s">
        <v>3297</v>
      </c>
      <c r="E422" s="174" t="s">
        <v>4448</v>
      </c>
      <c r="F422" s="486" t="s">
        <v>4449</v>
      </c>
      <c r="G422" s="174" t="s">
        <v>4450</v>
      </c>
      <c r="H422" s="382" t="s">
        <v>4451</v>
      </c>
      <c r="I422" s="382" t="s">
        <v>4452</v>
      </c>
      <c r="J422" s="175">
        <v>4</v>
      </c>
      <c r="K422" s="176">
        <v>43101</v>
      </c>
      <c r="L422" s="176">
        <v>43465</v>
      </c>
      <c r="M422" s="177">
        <f t="shared" ref="M422:M493" si="24">(L422-K422)/7</f>
        <v>52</v>
      </c>
      <c r="N422" s="178">
        <v>1</v>
      </c>
      <c r="O422" s="382" t="s">
        <v>4453</v>
      </c>
      <c r="P422" s="178">
        <f t="shared" ref="P422:P485" si="25">IF(B422="ITRC",N422,N422/J422)</f>
        <v>1</v>
      </c>
      <c r="Q422" s="179" t="str" cm="1">
        <f t="array" aca="1" ref="Q422" ca="1">IF(ISNUMBER(P422),IF(P422=100%,"CUMPLIDA",IF(AND(ISNUMBER(L422),ISNUMBER(INDIRECT("FECHA_"&amp;$B422,1))), IF(L422&lt;=INDIRECT("FECHA_"&amp;$B422,1),"INCUMPLIDA","PROCESO"), "VERIFICAR FECHA")),"SIN VALOR AVANCE")</f>
        <v>CUMPLIDA</v>
      </c>
    </row>
    <row r="423" spans="1:17" ht="180">
      <c r="A423" s="193" t="s">
        <v>26</v>
      </c>
      <c r="B423" s="213" t="s">
        <v>3295</v>
      </c>
      <c r="C423" s="485"/>
      <c r="D423" s="485"/>
      <c r="E423" s="174" t="s">
        <v>4454</v>
      </c>
      <c r="F423" s="486"/>
      <c r="G423" s="174" t="s">
        <v>4455</v>
      </c>
      <c r="H423" s="382" t="s">
        <v>4456</v>
      </c>
      <c r="I423" s="382" t="s">
        <v>4457</v>
      </c>
      <c r="J423" s="175">
        <v>10</v>
      </c>
      <c r="K423" s="176">
        <v>43101</v>
      </c>
      <c r="L423" s="176">
        <v>43465</v>
      </c>
      <c r="M423" s="177">
        <f t="shared" si="24"/>
        <v>52</v>
      </c>
      <c r="N423" s="178">
        <v>1</v>
      </c>
      <c r="O423" s="382" t="s">
        <v>4453</v>
      </c>
      <c r="P423" s="178">
        <f t="shared" si="25"/>
        <v>1</v>
      </c>
      <c r="Q423" s="179" t="str" cm="1">
        <f t="array" aca="1" ref="Q423" ca="1">IF(ISNUMBER(P423),IF(P423=100%,"CUMPLIDA",IF(AND(ISNUMBER(L423),ISNUMBER(INDIRECT("FECHA_"&amp;$B423,1))), IF(L423&lt;=INDIRECT("FECHA_"&amp;$B423,1),"INCUMPLIDA","PROCESO"), "VERIFICAR FECHA")),"SIN VALOR AVANCE")</f>
        <v>CUMPLIDA</v>
      </c>
    </row>
    <row r="424" spans="1:17" ht="150">
      <c r="A424" s="193" t="s">
        <v>26</v>
      </c>
      <c r="B424" s="213" t="s">
        <v>3295</v>
      </c>
      <c r="C424" s="485"/>
      <c r="D424" s="485"/>
      <c r="E424" s="174" t="s">
        <v>4458</v>
      </c>
      <c r="F424" s="486"/>
      <c r="G424" s="174" t="s">
        <v>4459</v>
      </c>
      <c r="H424" s="382" t="s">
        <v>4460</v>
      </c>
      <c r="I424" s="382" t="s">
        <v>4461</v>
      </c>
      <c r="J424" s="178">
        <v>1</v>
      </c>
      <c r="K424" s="176">
        <v>43009</v>
      </c>
      <c r="L424" s="176">
        <v>43465</v>
      </c>
      <c r="M424" s="177">
        <f t="shared" si="24"/>
        <v>65.142857142857139</v>
      </c>
      <c r="N424" s="178">
        <v>1</v>
      </c>
      <c r="O424" s="382" t="s">
        <v>4453</v>
      </c>
      <c r="P424" s="178">
        <f t="shared" si="25"/>
        <v>1</v>
      </c>
      <c r="Q424" s="179" t="str" cm="1">
        <f t="array" aca="1" ref="Q424" ca="1">IF(ISNUMBER(P424),IF(P424=100%,"CUMPLIDA",IF(AND(ISNUMBER(L424),ISNUMBER(INDIRECT("FECHA_"&amp;$B424,1))), IF(L424&lt;=INDIRECT("FECHA_"&amp;$B424,1),"INCUMPLIDA","PROCESO"), "VERIFICAR FECHA")),"SIN VALOR AVANCE")</f>
        <v>CUMPLIDA</v>
      </c>
    </row>
    <row r="425" spans="1:17" ht="90.75">
      <c r="A425" s="193" t="s">
        <v>26</v>
      </c>
      <c r="B425" s="213" t="s">
        <v>3295</v>
      </c>
      <c r="C425" s="485"/>
      <c r="D425" s="485"/>
      <c r="E425" s="174" t="s">
        <v>4462</v>
      </c>
      <c r="F425" s="486"/>
      <c r="G425" s="174" t="s">
        <v>4463</v>
      </c>
      <c r="H425" s="382" t="s">
        <v>4464</v>
      </c>
      <c r="I425" s="382" t="s">
        <v>4465</v>
      </c>
      <c r="J425" s="178">
        <v>1</v>
      </c>
      <c r="K425" s="176">
        <v>43018</v>
      </c>
      <c r="L425" s="176">
        <v>43383</v>
      </c>
      <c r="M425" s="177">
        <f t="shared" si="24"/>
        <v>52.142857142857146</v>
      </c>
      <c r="N425" s="178">
        <v>1</v>
      </c>
      <c r="O425" s="382" t="s">
        <v>4466</v>
      </c>
      <c r="P425" s="178">
        <f t="shared" si="25"/>
        <v>1</v>
      </c>
      <c r="Q425" s="179" t="str" cm="1">
        <f t="array" aca="1" ref="Q425" ca="1">IF(ISNUMBER(P425),IF(P425=100%,"CUMPLIDA",IF(AND(ISNUMBER(L425),ISNUMBER(INDIRECT("FECHA_"&amp;$B425,1))), IF(L425&lt;=INDIRECT("FECHA_"&amp;$B425,1),"INCUMPLIDA","PROCESO"), "VERIFICAR FECHA")),"SIN VALOR AVANCE")</f>
        <v>CUMPLIDA</v>
      </c>
    </row>
    <row r="426" spans="1:17" ht="135">
      <c r="A426" s="193" t="s">
        <v>26</v>
      </c>
      <c r="B426" s="213" t="s">
        <v>3295</v>
      </c>
      <c r="C426" s="485"/>
      <c r="D426" s="485"/>
      <c r="E426" s="174" t="s">
        <v>4467</v>
      </c>
      <c r="F426" s="486"/>
      <c r="G426" s="174" t="s">
        <v>4468</v>
      </c>
      <c r="H426" s="382" t="s">
        <v>4469</v>
      </c>
      <c r="I426" s="382" t="s">
        <v>4470</v>
      </c>
      <c r="J426" s="178">
        <v>0.05</v>
      </c>
      <c r="K426" s="176">
        <v>43040</v>
      </c>
      <c r="L426" s="176">
        <v>43434</v>
      </c>
      <c r="M426" s="177">
        <f t="shared" si="24"/>
        <v>56.285714285714285</v>
      </c>
      <c r="N426" s="178">
        <v>1</v>
      </c>
      <c r="O426" s="382" t="s">
        <v>4471</v>
      </c>
      <c r="P426" s="178">
        <f t="shared" si="25"/>
        <v>1</v>
      </c>
      <c r="Q426" s="179" t="str" cm="1">
        <f t="array" aca="1" ref="Q426" ca="1">IF(ISNUMBER(P426),IF(P426=100%,"CUMPLIDA",IF(AND(ISNUMBER(L426),ISNUMBER(INDIRECT("FECHA_"&amp;$B426,1))), IF(L426&lt;=INDIRECT("FECHA_"&amp;$B426,1),"INCUMPLIDA","PROCESO"), "VERIFICAR FECHA")),"SIN VALOR AVANCE")</f>
        <v>CUMPLIDA</v>
      </c>
    </row>
    <row r="427" spans="1:17" ht="135">
      <c r="A427" s="193" t="s">
        <v>26</v>
      </c>
      <c r="B427" s="213" t="s">
        <v>3295</v>
      </c>
      <c r="C427" s="485"/>
      <c r="D427" s="485"/>
      <c r="E427" s="174" t="s">
        <v>4472</v>
      </c>
      <c r="F427" s="486"/>
      <c r="G427" s="174" t="s">
        <v>4473</v>
      </c>
      <c r="H427" s="382" t="s">
        <v>4474</v>
      </c>
      <c r="I427" s="382" t="s">
        <v>4475</v>
      </c>
      <c r="J427" s="175">
        <v>1</v>
      </c>
      <c r="K427" s="176">
        <v>43040</v>
      </c>
      <c r="L427" s="176">
        <v>43099</v>
      </c>
      <c r="M427" s="177">
        <f t="shared" si="24"/>
        <v>8.4285714285714288</v>
      </c>
      <c r="N427" s="178">
        <v>1</v>
      </c>
      <c r="O427" s="382" t="s">
        <v>4476</v>
      </c>
      <c r="P427" s="178">
        <f t="shared" si="25"/>
        <v>1</v>
      </c>
      <c r="Q427" s="179" t="str" cm="1">
        <f t="array" aca="1" ref="Q427" ca="1">IF(ISNUMBER(P427),IF(P427=100%,"CUMPLIDA",IF(AND(ISNUMBER(L427),ISNUMBER(INDIRECT("FECHA_"&amp;$B427,1))), IF(L427&lt;=INDIRECT("FECHA_"&amp;$B427,1),"INCUMPLIDA","PROCESO"), "VERIFICAR FECHA")),"SIN VALOR AVANCE")</f>
        <v>CUMPLIDA</v>
      </c>
    </row>
    <row r="428" spans="1:17" ht="150">
      <c r="A428" s="193" t="s">
        <v>26</v>
      </c>
      <c r="B428" s="213" t="s">
        <v>3295</v>
      </c>
      <c r="C428" s="485"/>
      <c r="D428" s="485"/>
      <c r="E428" s="174" t="s">
        <v>4477</v>
      </c>
      <c r="F428" s="486"/>
      <c r="G428" s="174" t="s">
        <v>4478</v>
      </c>
      <c r="H428" s="382" t="s">
        <v>4479</v>
      </c>
      <c r="I428" s="382" t="s">
        <v>4480</v>
      </c>
      <c r="J428" s="175">
        <v>3</v>
      </c>
      <c r="K428" s="176">
        <v>43059</v>
      </c>
      <c r="L428" s="176">
        <v>43190</v>
      </c>
      <c r="M428" s="177">
        <f t="shared" si="24"/>
        <v>18.714285714285715</v>
      </c>
      <c r="N428" s="178">
        <v>1</v>
      </c>
      <c r="O428" s="382" t="s">
        <v>4481</v>
      </c>
      <c r="P428" s="178">
        <f t="shared" si="25"/>
        <v>1</v>
      </c>
      <c r="Q428" s="179" t="str" cm="1">
        <f t="array" aca="1" ref="Q428" ca="1">IF(ISNUMBER(P428),IF(P428=100%,"CUMPLIDA",IF(AND(ISNUMBER(L428),ISNUMBER(INDIRECT("FECHA_"&amp;$B428,1))), IF(L428&lt;=INDIRECT("FECHA_"&amp;$B428,1),"INCUMPLIDA","PROCESO"), "VERIFICAR FECHA")),"SIN VALOR AVANCE")</f>
        <v>CUMPLIDA</v>
      </c>
    </row>
    <row r="429" spans="1:17" ht="90">
      <c r="A429" s="193" t="s">
        <v>26</v>
      </c>
      <c r="B429" s="213" t="s">
        <v>3295</v>
      </c>
      <c r="C429" s="485"/>
      <c r="D429" s="485"/>
      <c r="E429" s="174" t="s">
        <v>4482</v>
      </c>
      <c r="F429" s="486"/>
      <c r="G429" s="174" t="s">
        <v>4483</v>
      </c>
      <c r="H429" s="382" t="s">
        <v>4484</v>
      </c>
      <c r="I429" s="382" t="s">
        <v>4485</v>
      </c>
      <c r="J429" s="175">
        <v>1</v>
      </c>
      <c r="K429" s="176">
        <v>43031</v>
      </c>
      <c r="L429" s="176">
        <v>43035</v>
      </c>
      <c r="M429" s="177">
        <f t="shared" si="24"/>
        <v>0.5714285714285714</v>
      </c>
      <c r="N429" s="178">
        <v>1</v>
      </c>
      <c r="O429" s="382" t="s">
        <v>4481</v>
      </c>
      <c r="P429" s="178">
        <f t="shared" si="25"/>
        <v>1</v>
      </c>
      <c r="Q429" s="179" t="str" cm="1">
        <f t="array" aca="1" ref="Q429" ca="1">IF(ISNUMBER(P429),IF(P429=100%,"CUMPLIDA",IF(AND(ISNUMBER(L429),ISNUMBER(INDIRECT("FECHA_"&amp;$B429,1))), IF(L429&lt;=INDIRECT("FECHA_"&amp;$B429,1),"INCUMPLIDA","PROCESO"), "VERIFICAR FECHA")),"SIN VALOR AVANCE")</f>
        <v>CUMPLIDA</v>
      </c>
    </row>
    <row r="430" spans="1:17" ht="75.75">
      <c r="A430" s="193" t="s">
        <v>26</v>
      </c>
      <c r="B430" s="213" t="s">
        <v>3295</v>
      </c>
      <c r="C430" s="485"/>
      <c r="D430" s="485"/>
      <c r="E430" s="174" t="s">
        <v>4486</v>
      </c>
      <c r="F430" s="486"/>
      <c r="G430" s="174" t="s">
        <v>4487</v>
      </c>
      <c r="H430" s="382" t="s">
        <v>4488</v>
      </c>
      <c r="I430" s="382" t="s">
        <v>4489</v>
      </c>
      <c r="J430" s="175">
        <v>2</v>
      </c>
      <c r="K430" s="176">
        <v>43101</v>
      </c>
      <c r="L430" s="176">
        <v>43311</v>
      </c>
      <c r="M430" s="177">
        <f t="shared" si="24"/>
        <v>30</v>
      </c>
      <c r="N430" s="178">
        <v>1</v>
      </c>
      <c r="O430" s="382" t="s">
        <v>4490</v>
      </c>
      <c r="P430" s="178">
        <f t="shared" si="25"/>
        <v>1</v>
      </c>
      <c r="Q430" s="179" t="str" cm="1">
        <f t="array" aca="1" ref="Q430" ca="1">IF(ISNUMBER(P430),IF(P430=100%,"CUMPLIDA",IF(AND(ISNUMBER(L430),ISNUMBER(INDIRECT("FECHA_"&amp;$B430,1))), IF(L430&lt;=INDIRECT("FECHA_"&amp;$B430,1),"INCUMPLIDA","PROCESO"), "VERIFICAR FECHA")),"SIN VALOR AVANCE")</f>
        <v>CUMPLIDA</v>
      </c>
    </row>
    <row r="431" spans="1:17" ht="165" customHeight="1">
      <c r="A431" s="193" t="s">
        <v>26</v>
      </c>
      <c r="B431" s="213" t="s">
        <v>3295</v>
      </c>
      <c r="C431" s="485" t="s">
        <v>4491</v>
      </c>
      <c r="D431" s="485" t="s">
        <v>4492</v>
      </c>
      <c r="E431" s="486" t="s">
        <v>4493</v>
      </c>
      <c r="F431" s="486" t="s">
        <v>4494</v>
      </c>
      <c r="G431" s="174" t="s">
        <v>4495</v>
      </c>
      <c r="H431" s="382" t="s">
        <v>4496</v>
      </c>
      <c r="I431" s="382" t="s">
        <v>4497</v>
      </c>
      <c r="J431" s="175">
        <v>5</v>
      </c>
      <c r="K431" s="176">
        <v>43101</v>
      </c>
      <c r="L431" s="176">
        <v>43465</v>
      </c>
      <c r="M431" s="177">
        <f t="shared" si="24"/>
        <v>52</v>
      </c>
      <c r="N431" s="178">
        <v>1</v>
      </c>
      <c r="O431" s="382" t="s">
        <v>4453</v>
      </c>
      <c r="P431" s="178">
        <f t="shared" si="25"/>
        <v>1</v>
      </c>
      <c r="Q431" s="179" t="str" cm="1">
        <f t="array" aca="1" ref="Q431" ca="1">IF(ISNUMBER(P431),IF(P431=100%,"CUMPLIDA",IF(AND(ISNUMBER(L431),ISNUMBER(INDIRECT("FECHA_"&amp;$B431,1))), IF(L431&lt;=INDIRECT("FECHA_"&amp;$B431,1),"INCUMPLIDA","PROCESO"), "VERIFICAR FECHA")),"SIN VALOR AVANCE")</f>
        <v>CUMPLIDA</v>
      </c>
    </row>
    <row r="432" spans="1:17" ht="90.75">
      <c r="A432" s="193" t="s">
        <v>26</v>
      </c>
      <c r="B432" s="213" t="s">
        <v>3295</v>
      </c>
      <c r="C432" s="485"/>
      <c r="D432" s="485"/>
      <c r="E432" s="486"/>
      <c r="F432" s="486"/>
      <c r="G432" s="174" t="s">
        <v>4498</v>
      </c>
      <c r="H432" s="382" t="s">
        <v>4496</v>
      </c>
      <c r="I432" s="382" t="s">
        <v>4499</v>
      </c>
      <c r="J432" s="178">
        <v>1</v>
      </c>
      <c r="K432" s="176">
        <v>43040</v>
      </c>
      <c r="L432" s="176">
        <v>43281</v>
      </c>
      <c r="M432" s="177">
        <f t="shared" si="24"/>
        <v>34.428571428571431</v>
      </c>
      <c r="N432" s="178">
        <v>1</v>
      </c>
      <c r="O432" s="382" t="s">
        <v>4500</v>
      </c>
      <c r="P432" s="178">
        <f t="shared" si="25"/>
        <v>1</v>
      </c>
      <c r="Q432" s="179" t="str" cm="1">
        <f t="array" aca="1" ref="Q432" ca="1">IF(ISNUMBER(P432),IF(P432=100%,"CUMPLIDA",IF(AND(ISNUMBER(L432),ISNUMBER(INDIRECT("FECHA_"&amp;$B432,1))), IF(L432&lt;=INDIRECT("FECHA_"&amp;$B432,1),"INCUMPLIDA","PROCESO"), "VERIFICAR FECHA")),"SIN VALOR AVANCE")</f>
        <v>CUMPLIDA</v>
      </c>
    </row>
    <row r="433" spans="1:17" ht="165">
      <c r="A433" s="193" t="s">
        <v>26</v>
      </c>
      <c r="B433" s="213" t="s">
        <v>3295</v>
      </c>
      <c r="C433" s="485"/>
      <c r="D433" s="485"/>
      <c r="E433" s="486"/>
      <c r="F433" s="486"/>
      <c r="G433" s="174" t="s">
        <v>4501</v>
      </c>
      <c r="H433" s="382" t="s">
        <v>4502</v>
      </c>
      <c r="I433" s="382" t="s">
        <v>4503</v>
      </c>
      <c r="J433" s="175">
        <v>20</v>
      </c>
      <c r="K433" s="176">
        <v>43101</v>
      </c>
      <c r="L433" s="176">
        <v>43465</v>
      </c>
      <c r="M433" s="177">
        <f t="shared" si="24"/>
        <v>52</v>
      </c>
      <c r="N433" s="178">
        <v>1</v>
      </c>
      <c r="O433" s="382" t="s">
        <v>4500</v>
      </c>
      <c r="P433" s="178">
        <f t="shared" si="25"/>
        <v>1</v>
      </c>
      <c r="Q433" s="179" t="str" cm="1">
        <f t="array" aca="1" ref="Q433" ca="1">IF(ISNUMBER(P433),IF(P433=100%,"CUMPLIDA",IF(AND(ISNUMBER(L433),ISNUMBER(INDIRECT("FECHA_"&amp;$B433,1))), IF(L433&lt;=INDIRECT("FECHA_"&amp;$B433,1),"INCUMPLIDA","PROCESO"), "VERIFICAR FECHA")),"SIN VALOR AVANCE")</f>
        <v>CUMPLIDA</v>
      </c>
    </row>
    <row r="434" spans="1:17" ht="135">
      <c r="A434" s="193" t="s">
        <v>26</v>
      </c>
      <c r="B434" s="213" t="s">
        <v>3295</v>
      </c>
      <c r="C434" s="485"/>
      <c r="D434" s="485"/>
      <c r="E434" s="486" t="s">
        <v>4504</v>
      </c>
      <c r="F434" s="486"/>
      <c r="G434" s="174" t="s">
        <v>4505</v>
      </c>
      <c r="H434" s="382" t="s">
        <v>4506</v>
      </c>
      <c r="I434" s="382" t="s">
        <v>4507</v>
      </c>
      <c r="J434" s="175">
        <v>1</v>
      </c>
      <c r="K434" s="176">
        <v>43028</v>
      </c>
      <c r="L434" s="176">
        <v>43059</v>
      </c>
      <c r="M434" s="177">
        <f t="shared" si="24"/>
        <v>4.4285714285714288</v>
      </c>
      <c r="N434" s="178">
        <v>1</v>
      </c>
      <c r="O434" s="382" t="s">
        <v>4453</v>
      </c>
      <c r="P434" s="178">
        <f t="shared" si="25"/>
        <v>1</v>
      </c>
      <c r="Q434" s="179" t="str" cm="1">
        <f t="array" aca="1" ref="Q434" ca="1">IF(ISNUMBER(P434),IF(P434=100%,"CUMPLIDA",IF(AND(ISNUMBER(L434),ISNUMBER(INDIRECT("FECHA_"&amp;$B434,1))), IF(L434&lt;=INDIRECT("FECHA_"&amp;$B434,1),"INCUMPLIDA","PROCESO"), "VERIFICAR FECHA")),"SIN VALOR AVANCE")</f>
        <v>CUMPLIDA</v>
      </c>
    </row>
    <row r="435" spans="1:17" ht="210">
      <c r="A435" s="193" t="s">
        <v>26</v>
      </c>
      <c r="B435" s="213" t="s">
        <v>3295</v>
      </c>
      <c r="C435" s="485"/>
      <c r="D435" s="485"/>
      <c r="E435" s="486"/>
      <c r="F435" s="486"/>
      <c r="G435" s="174" t="s">
        <v>4508</v>
      </c>
      <c r="H435" s="382" t="s">
        <v>4509</v>
      </c>
      <c r="I435" s="382" t="s">
        <v>4510</v>
      </c>
      <c r="J435" s="175">
        <v>1</v>
      </c>
      <c r="K435" s="176">
        <v>42979</v>
      </c>
      <c r="L435" s="176">
        <v>43099</v>
      </c>
      <c r="M435" s="177">
        <f t="shared" si="24"/>
        <v>17.142857142857142</v>
      </c>
      <c r="N435" s="178">
        <v>1</v>
      </c>
      <c r="O435" s="382" t="s">
        <v>4511</v>
      </c>
      <c r="P435" s="178">
        <f t="shared" si="25"/>
        <v>1</v>
      </c>
      <c r="Q435" s="179" t="str" cm="1">
        <f t="array" aca="1" ref="Q435" ca="1">IF(ISNUMBER(P435),IF(P435=100%,"CUMPLIDA",IF(AND(ISNUMBER(L435),ISNUMBER(INDIRECT("FECHA_"&amp;$B435,1))), IF(L435&lt;=INDIRECT("FECHA_"&amp;$B435,1),"INCUMPLIDA","PROCESO"), "VERIFICAR FECHA")),"SIN VALOR AVANCE")</f>
        <v>CUMPLIDA</v>
      </c>
    </row>
    <row r="436" spans="1:17" ht="105.75">
      <c r="A436" s="193" t="s">
        <v>26</v>
      </c>
      <c r="B436" s="213" t="s">
        <v>3295</v>
      </c>
      <c r="C436" s="485"/>
      <c r="D436" s="485"/>
      <c r="E436" s="486"/>
      <c r="F436" s="486"/>
      <c r="G436" s="174" t="s">
        <v>4512</v>
      </c>
      <c r="H436" s="382" t="s">
        <v>4513</v>
      </c>
      <c r="I436" s="382" t="s">
        <v>4514</v>
      </c>
      <c r="J436" s="175">
        <v>1</v>
      </c>
      <c r="K436" s="176">
        <v>43020</v>
      </c>
      <c r="L436" s="176">
        <v>43038</v>
      </c>
      <c r="M436" s="177">
        <f t="shared" si="24"/>
        <v>2.5714285714285716</v>
      </c>
      <c r="N436" s="178">
        <v>1</v>
      </c>
      <c r="O436" s="382" t="s">
        <v>4515</v>
      </c>
      <c r="P436" s="178">
        <f t="shared" si="25"/>
        <v>1</v>
      </c>
      <c r="Q436" s="179" t="str" cm="1">
        <f t="array" aca="1" ref="Q436" ca="1">IF(ISNUMBER(P436),IF(P436=100%,"CUMPLIDA",IF(AND(ISNUMBER(L436),ISNUMBER(INDIRECT("FECHA_"&amp;$B436,1))), IF(L436&lt;=INDIRECT("FECHA_"&amp;$B436,1),"INCUMPLIDA","PROCESO"), "VERIFICAR FECHA")),"SIN VALOR AVANCE")</f>
        <v>CUMPLIDA</v>
      </c>
    </row>
    <row r="437" spans="1:17" ht="105.75">
      <c r="A437" s="193" t="s">
        <v>26</v>
      </c>
      <c r="B437" s="213" t="s">
        <v>3295</v>
      </c>
      <c r="C437" s="485"/>
      <c r="D437" s="485"/>
      <c r="E437" s="486" t="s">
        <v>4516</v>
      </c>
      <c r="F437" s="486"/>
      <c r="G437" s="174" t="s">
        <v>4517</v>
      </c>
      <c r="H437" s="382" t="s">
        <v>4518</v>
      </c>
      <c r="I437" s="382" t="s">
        <v>4514</v>
      </c>
      <c r="J437" s="175">
        <v>1</v>
      </c>
      <c r="K437" s="176">
        <v>43040</v>
      </c>
      <c r="L437" s="176">
        <v>43069</v>
      </c>
      <c r="M437" s="177">
        <f t="shared" si="24"/>
        <v>4.1428571428571432</v>
      </c>
      <c r="N437" s="178">
        <v>1</v>
      </c>
      <c r="O437" s="382" t="s">
        <v>4453</v>
      </c>
      <c r="P437" s="178">
        <f t="shared" si="25"/>
        <v>1</v>
      </c>
      <c r="Q437" s="179" t="str" cm="1">
        <f t="array" aca="1" ref="Q437" ca="1">IF(ISNUMBER(P437),IF(P437=100%,"CUMPLIDA",IF(AND(ISNUMBER(L437),ISNUMBER(INDIRECT("FECHA_"&amp;$B437,1))), IF(L437&lt;=INDIRECT("FECHA_"&amp;$B437,1),"INCUMPLIDA","PROCESO"), "VERIFICAR FECHA")),"SIN VALOR AVANCE")</f>
        <v>CUMPLIDA</v>
      </c>
    </row>
    <row r="438" spans="1:17" ht="105.75">
      <c r="A438" s="193" t="s">
        <v>26</v>
      </c>
      <c r="B438" s="213" t="s">
        <v>3295</v>
      </c>
      <c r="C438" s="485"/>
      <c r="D438" s="485"/>
      <c r="E438" s="486"/>
      <c r="F438" s="486"/>
      <c r="G438" s="174" t="s">
        <v>4519</v>
      </c>
      <c r="H438" s="382" t="s">
        <v>4518</v>
      </c>
      <c r="I438" s="382" t="s">
        <v>4520</v>
      </c>
      <c r="J438" s="175">
        <v>1</v>
      </c>
      <c r="K438" s="176">
        <v>42979</v>
      </c>
      <c r="L438" s="176">
        <v>43038</v>
      </c>
      <c r="M438" s="177">
        <f t="shared" si="24"/>
        <v>8.4285714285714288</v>
      </c>
      <c r="N438" s="178">
        <v>1</v>
      </c>
      <c r="O438" s="382" t="s">
        <v>4453</v>
      </c>
      <c r="P438" s="178">
        <f t="shared" si="25"/>
        <v>1</v>
      </c>
      <c r="Q438" s="179" t="str" cm="1">
        <f t="array" aca="1" ref="Q438" ca="1">IF(ISNUMBER(P438),IF(P438=100%,"CUMPLIDA",IF(AND(ISNUMBER(L438),ISNUMBER(INDIRECT("FECHA_"&amp;$B438,1))), IF(L438&lt;=INDIRECT("FECHA_"&amp;$B438,1),"INCUMPLIDA","PROCESO"), "VERIFICAR FECHA")),"SIN VALOR AVANCE")</f>
        <v>CUMPLIDA</v>
      </c>
    </row>
    <row r="439" spans="1:17" ht="105.75" customHeight="1">
      <c r="A439" s="193" t="s">
        <v>26</v>
      </c>
      <c r="B439" s="213" t="s">
        <v>3295</v>
      </c>
      <c r="C439" s="485"/>
      <c r="D439" s="485"/>
      <c r="E439" s="486"/>
      <c r="F439" s="486"/>
      <c r="G439" s="491" t="s">
        <v>4521</v>
      </c>
      <c r="H439" s="490" t="s">
        <v>4522</v>
      </c>
      <c r="I439" s="382" t="s">
        <v>4523</v>
      </c>
      <c r="J439" s="175">
        <v>1</v>
      </c>
      <c r="K439" s="176">
        <v>43021</v>
      </c>
      <c r="L439" s="176">
        <v>43039</v>
      </c>
      <c r="M439" s="177">
        <f t="shared" si="24"/>
        <v>2.5714285714285716</v>
      </c>
      <c r="N439" s="178">
        <v>1</v>
      </c>
      <c r="O439" s="382" t="s">
        <v>4453</v>
      </c>
      <c r="P439" s="178">
        <f t="shared" si="25"/>
        <v>1</v>
      </c>
      <c r="Q439" s="179" t="str" cm="1">
        <f t="array" aca="1" ref="Q439" ca="1">IF(ISNUMBER(P439),IF(P439=100%,"CUMPLIDA",IF(AND(ISNUMBER(L439),ISNUMBER(INDIRECT("FECHA_"&amp;$B439,1))), IF(L439&lt;=INDIRECT("FECHA_"&amp;$B439,1),"INCUMPLIDA","PROCESO"), "VERIFICAR FECHA")),"SIN VALOR AVANCE")</f>
        <v>CUMPLIDA</v>
      </c>
    </row>
    <row r="440" spans="1:17" ht="120.75">
      <c r="A440" s="193" t="s">
        <v>26</v>
      </c>
      <c r="B440" s="213" t="s">
        <v>3295</v>
      </c>
      <c r="C440" s="485"/>
      <c r="D440" s="485"/>
      <c r="E440" s="486" t="s">
        <v>4524</v>
      </c>
      <c r="F440" s="486"/>
      <c r="G440" s="491"/>
      <c r="H440" s="490"/>
      <c r="I440" s="382" t="s">
        <v>4525</v>
      </c>
      <c r="J440" s="175">
        <v>1</v>
      </c>
      <c r="K440" s="176">
        <v>43040</v>
      </c>
      <c r="L440" s="176">
        <v>43100</v>
      </c>
      <c r="M440" s="177">
        <f t="shared" si="24"/>
        <v>8.5714285714285712</v>
      </c>
      <c r="N440" s="178">
        <v>1</v>
      </c>
      <c r="O440" s="382" t="s">
        <v>4526</v>
      </c>
      <c r="P440" s="178">
        <f t="shared" si="25"/>
        <v>1</v>
      </c>
      <c r="Q440" s="179" t="str" cm="1">
        <f t="array" aca="1" ref="Q440" ca="1">IF(ISNUMBER(P440),IF(P440=100%,"CUMPLIDA",IF(AND(ISNUMBER(L440),ISNUMBER(INDIRECT("FECHA_"&amp;$B440,1))), IF(L440&lt;=INDIRECT("FECHA_"&amp;$B440,1),"INCUMPLIDA","PROCESO"), "VERIFICAR FECHA")),"SIN VALOR AVANCE")</f>
        <v>CUMPLIDA</v>
      </c>
    </row>
    <row r="441" spans="1:17" ht="120.75">
      <c r="A441" s="193" t="s">
        <v>26</v>
      </c>
      <c r="B441" s="213" t="s">
        <v>3295</v>
      </c>
      <c r="C441" s="485"/>
      <c r="D441" s="485"/>
      <c r="E441" s="486"/>
      <c r="F441" s="486"/>
      <c r="G441" s="174" t="s">
        <v>4527</v>
      </c>
      <c r="H441" s="382" t="s">
        <v>4528</v>
      </c>
      <c r="I441" s="382" t="s">
        <v>4529</v>
      </c>
      <c r="J441" s="175">
        <v>1</v>
      </c>
      <c r="K441" s="176">
        <v>43009</v>
      </c>
      <c r="L441" s="176">
        <v>43830</v>
      </c>
      <c r="M441" s="177">
        <f t="shared" si="24"/>
        <v>117.28571428571429</v>
      </c>
      <c r="N441" s="178">
        <v>1</v>
      </c>
      <c r="O441" s="382" t="s">
        <v>4526</v>
      </c>
      <c r="P441" s="178">
        <f t="shared" si="25"/>
        <v>1</v>
      </c>
      <c r="Q441" s="179" t="str" cm="1">
        <f t="array" aca="1" ref="Q441" ca="1">IF(ISNUMBER(P441),IF(P441=100%,"CUMPLIDA",IF(AND(ISNUMBER(L441),ISNUMBER(INDIRECT("FECHA_"&amp;$B441,1))), IF(L441&lt;=INDIRECT("FECHA_"&amp;$B441,1),"INCUMPLIDA","PROCESO"), "VERIFICAR FECHA")),"SIN VALOR AVANCE")</f>
        <v>CUMPLIDA</v>
      </c>
    </row>
    <row r="442" spans="1:17" ht="165">
      <c r="A442" s="193" t="s">
        <v>26</v>
      </c>
      <c r="B442" s="213" t="s">
        <v>3295</v>
      </c>
      <c r="C442" s="485"/>
      <c r="D442" s="485"/>
      <c r="E442" s="486"/>
      <c r="F442" s="486"/>
      <c r="G442" s="174" t="s">
        <v>4530</v>
      </c>
      <c r="H442" s="382" t="s">
        <v>4531</v>
      </c>
      <c r="I442" s="382" t="s">
        <v>4532</v>
      </c>
      <c r="J442" s="175">
        <v>1</v>
      </c>
      <c r="K442" s="176">
        <v>44013</v>
      </c>
      <c r="L442" s="176">
        <v>44195</v>
      </c>
      <c r="M442" s="177">
        <f t="shared" si="24"/>
        <v>26</v>
      </c>
      <c r="N442" s="178">
        <v>1</v>
      </c>
      <c r="O442" s="382" t="s">
        <v>4526</v>
      </c>
      <c r="P442" s="178">
        <f t="shared" si="25"/>
        <v>1</v>
      </c>
      <c r="Q442" s="179" t="str" cm="1">
        <f t="array" aca="1" ref="Q442" ca="1">IF(ISNUMBER(P442),IF(P442=100%,"CUMPLIDA",IF(AND(ISNUMBER(L442),ISNUMBER(INDIRECT("FECHA_"&amp;$B442,1))), IF(L442&lt;=INDIRECT("FECHA_"&amp;$B442,1),"INCUMPLIDA","PROCESO"), "VERIFICAR FECHA")),"SIN VALOR AVANCE")</f>
        <v>CUMPLIDA</v>
      </c>
    </row>
    <row r="443" spans="1:17" ht="180.75">
      <c r="A443" s="193" t="s">
        <v>26</v>
      </c>
      <c r="B443" s="213" t="s">
        <v>3295</v>
      </c>
      <c r="C443" s="485"/>
      <c r="D443" s="485"/>
      <c r="E443" s="486"/>
      <c r="F443" s="486"/>
      <c r="G443" s="174" t="s">
        <v>4533</v>
      </c>
      <c r="H443" s="382" t="s">
        <v>162</v>
      </c>
      <c r="I443" s="382" t="s">
        <v>106</v>
      </c>
      <c r="J443" s="175">
        <v>1</v>
      </c>
      <c r="K443" s="176">
        <v>45931</v>
      </c>
      <c r="L443" s="186">
        <v>46081</v>
      </c>
      <c r="M443" s="177">
        <f t="shared" si="24"/>
        <v>21.428571428571427</v>
      </c>
      <c r="N443" s="178">
        <v>0</v>
      </c>
      <c r="O443" s="382" t="s">
        <v>4534</v>
      </c>
      <c r="P443" s="178">
        <f t="shared" si="25"/>
        <v>0</v>
      </c>
      <c r="Q443" s="179" t="str" cm="1">
        <f t="array" aca="1" ref="Q443" ca="1">IF(ISNUMBER(P443),IF(P443=100%,"CUMPLIDA",IF(AND(ISNUMBER(L443),ISNUMBER(INDIRECT("FECHA_"&amp;$B443,1))), IF(L443&lt;=INDIRECT("FECHA_"&amp;$B443,1),"INCUMPLIDA","PROCESO"), "VERIFICAR FECHA")),"SIN VALOR AVANCE")</f>
        <v>PROCESO</v>
      </c>
    </row>
    <row r="444" spans="1:17" ht="180.75">
      <c r="A444" s="193" t="s">
        <v>26</v>
      </c>
      <c r="B444" s="213" t="s">
        <v>3295</v>
      </c>
      <c r="C444" s="485"/>
      <c r="D444" s="485"/>
      <c r="E444" s="486"/>
      <c r="F444" s="486"/>
      <c r="G444" s="174" t="s">
        <v>3764</v>
      </c>
      <c r="H444" s="382" t="s">
        <v>4535</v>
      </c>
      <c r="I444" s="382" t="s">
        <v>375</v>
      </c>
      <c r="J444" s="175">
        <v>1</v>
      </c>
      <c r="K444" s="176">
        <v>45992</v>
      </c>
      <c r="L444" s="186">
        <v>46265</v>
      </c>
      <c r="M444" s="177">
        <f t="shared" si="24"/>
        <v>39</v>
      </c>
      <c r="N444" s="178">
        <v>0</v>
      </c>
      <c r="O444" s="382" t="s">
        <v>4534</v>
      </c>
      <c r="P444" s="178">
        <f t="shared" si="25"/>
        <v>0</v>
      </c>
      <c r="Q444" s="179" t="str" cm="1">
        <f t="array" aca="1" ref="Q444" ca="1">IF(ISNUMBER(P444),IF(P444=100%,"CUMPLIDA",IF(AND(ISNUMBER(L444),ISNUMBER(INDIRECT("FECHA_"&amp;$B444,1))), IF(L444&lt;=INDIRECT("FECHA_"&amp;$B444,1),"INCUMPLIDA","PROCESO"), "VERIFICAR FECHA")),"SIN VALOR AVANCE")</f>
        <v>PROCESO</v>
      </c>
    </row>
    <row r="445" spans="1:17" ht="180.75">
      <c r="A445" s="193" t="s">
        <v>26</v>
      </c>
      <c r="B445" s="213" t="s">
        <v>3295</v>
      </c>
      <c r="C445" s="485"/>
      <c r="D445" s="485"/>
      <c r="E445" s="486"/>
      <c r="F445" s="486"/>
      <c r="G445" s="174" t="s">
        <v>4536</v>
      </c>
      <c r="H445" s="382" t="s">
        <v>170</v>
      </c>
      <c r="I445" s="382" t="s">
        <v>171</v>
      </c>
      <c r="J445" s="175">
        <v>5</v>
      </c>
      <c r="K445" s="176">
        <v>46113</v>
      </c>
      <c r="L445" s="186">
        <v>46568</v>
      </c>
      <c r="M445" s="177">
        <f t="shared" si="24"/>
        <v>65</v>
      </c>
      <c r="N445" s="178">
        <v>0</v>
      </c>
      <c r="O445" s="382" t="s">
        <v>4534</v>
      </c>
      <c r="P445" s="178">
        <f t="shared" si="25"/>
        <v>0</v>
      </c>
      <c r="Q445" s="179" t="str" cm="1">
        <f t="array" aca="1" ref="Q445" ca="1">IF(ISNUMBER(P445),IF(P445=100%,"CUMPLIDA",IF(AND(ISNUMBER(L445),ISNUMBER(INDIRECT("FECHA_"&amp;$B445,1))), IF(L445&lt;=INDIRECT("FECHA_"&amp;$B445,1),"INCUMPLIDA","PROCESO"), "VERIFICAR FECHA")),"SIN VALOR AVANCE")</f>
        <v>PROCESO</v>
      </c>
    </row>
    <row r="446" spans="1:17" ht="180.75">
      <c r="A446" s="193" t="s">
        <v>26</v>
      </c>
      <c r="B446" s="213" t="s">
        <v>3295</v>
      </c>
      <c r="C446" s="485"/>
      <c r="D446" s="485"/>
      <c r="E446" s="486"/>
      <c r="F446" s="486"/>
      <c r="G446" s="174" t="s">
        <v>4537</v>
      </c>
      <c r="H446" s="382" t="s">
        <v>1832</v>
      </c>
      <c r="I446" s="382" t="s">
        <v>379</v>
      </c>
      <c r="J446" s="175">
        <v>3</v>
      </c>
      <c r="K446" s="176">
        <v>46296</v>
      </c>
      <c r="L446" s="186">
        <v>46783</v>
      </c>
      <c r="M446" s="177">
        <f t="shared" si="24"/>
        <v>69.571428571428569</v>
      </c>
      <c r="N446" s="178">
        <v>0</v>
      </c>
      <c r="O446" s="382" t="s">
        <v>4534</v>
      </c>
      <c r="P446" s="178">
        <f t="shared" si="25"/>
        <v>0</v>
      </c>
      <c r="Q446" s="179" t="str" cm="1">
        <f t="array" aca="1" ref="Q446" ca="1">IF(ISNUMBER(P446),IF(P446=100%,"CUMPLIDA",IF(AND(ISNUMBER(L446),ISNUMBER(INDIRECT("FECHA_"&amp;$B446,1))), IF(L446&lt;=INDIRECT("FECHA_"&amp;$B446,1),"INCUMPLIDA","PROCESO"), "VERIFICAR FECHA")),"SIN VALOR AVANCE")</f>
        <v>PROCESO</v>
      </c>
    </row>
    <row r="447" spans="1:17" ht="180.75">
      <c r="A447" s="193" t="s">
        <v>26</v>
      </c>
      <c r="B447" s="213" t="s">
        <v>3295</v>
      </c>
      <c r="C447" s="485"/>
      <c r="D447" s="485"/>
      <c r="E447" s="486" t="s">
        <v>4538</v>
      </c>
      <c r="F447" s="486"/>
      <c r="G447" s="174" t="s">
        <v>4539</v>
      </c>
      <c r="H447" s="382" t="s">
        <v>4540</v>
      </c>
      <c r="I447" s="382" t="s">
        <v>4541</v>
      </c>
      <c r="J447" s="175">
        <v>40</v>
      </c>
      <c r="K447" s="176">
        <v>45047</v>
      </c>
      <c r="L447" s="176">
        <v>45199</v>
      </c>
      <c r="M447" s="177">
        <f t="shared" si="24"/>
        <v>21.714285714285715</v>
      </c>
      <c r="N447" s="178">
        <v>1</v>
      </c>
      <c r="O447" s="382" t="s">
        <v>4534</v>
      </c>
      <c r="P447" s="178">
        <f t="shared" si="25"/>
        <v>1</v>
      </c>
      <c r="Q447" s="179" t="str" cm="1">
        <f t="array" aca="1" ref="Q447" ca="1">IF(ISNUMBER(P447),IF(P447=100%,"CUMPLIDA",IF(AND(ISNUMBER(L447),ISNUMBER(INDIRECT("FECHA_"&amp;$B447,1))), IF(L447&lt;=INDIRECT("FECHA_"&amp;$B447,1),"INCUMPLIDA","PROCESO"), "VERIFICAR FECHA")),"SIN VALOR AVANCE")</f>
        <v>CUMPLIDA</v>
      </c>
    </row>
    <row r="448" spans="1:17" ht="210.75">
      <c r="A448" s="193" t="s">
        <v>26</v>
      </c>
      <c r="B448" s="213" t="s">
        <v>3295</v>
      </c>
      <c r="C448" s="485"/>
      <c r="D448" s="485"/>
      <c r="E448" s="486"/>
      <c r="F448" s="486"/>
      <c r="G448" s="174" t="s">
        <v>4542</v>
      </c>
      <c r="H448" s="382" t="s">
        <v>4540</v>
      </c>
      <c r="I448" s="382" t="s">
        <v>4541</v>
      </c>
      <c r="J448" s="175">
        <v>40</v>
      </c>
      <c r="K448" s="176">
        <v>45047</v>
      </c>
      <c r="L448" s="176">
        <v>45199</v>
      </c>
      <c r="M448" s="177">
        <f t="shared" si="24"/>
        <v>21.714285714285715</v>
      </c>
      <c r="N448" s="178">
        <v>1</v>
      </c>
      <c r="O448" s="382" t="s">
        <v>4543</v>
      </c>
      <c r="P448" s="178">
        <f t="shared" si="25"/>
        <v>1</v>
      </c>
      <c r="Q448" s="179" t="str" cm="1">
        <f t="array" aca="1" ref="Q448" ca="1">IF(ISNUMBER(P448),IF(P448=100%,"CUMPLIDA",IF(AND(ISNUMBER(L448),ISNUMBER(INDIRECT("FECHA_"&amp;$B448,1))), IF(L448&lt;=INDIRECT("FECHA_"&amp;$B448,1),"INCUMPLIDA","PROCESO"), "VERIFICAR FECHA")),"SIN VALOR AVANCE")</f>
        <v>CUMPLIDA</v>
      </c>
    </row>
    <row r="449" spans="1:17" ht="210.75">
      <c r="A449" s="193" t="s">
        <v>26</v>
      </c>
      <c r="B449" s="213" t="s">
        <v>3295</v>
      </c>
      <c r="C449" s="485"/>
      <c r="D449" s="485"/>
      <c r="E449" s="486" t="s">
        <v>4544</v>
      </c>
      <c r="F449" s="486"/>
      <c r="G449" s="174" t="s">
        <v>4545</v>
      </c>
      <c r="H449" s="382" t="s">
        <v>4540</v>
      </c>
      <c r="I449" s="382" t="s">
        <v>4546</v>
      </c>
      <c r="J449" s="175">
        <v>1</v>
      </c>
      <c r="K449" s="176">
        <v>45047</v>
      </c>
      <c r="L449" s="176">
        <v>45199</v>
      </c>
      <c r="M449" s="177">
        <f t="shared" si="24"/>
        <v>21.714285714285715</v>
      </c>
      <c r="N449" s="178">
        <v>1</v>
      </c>
      <c r="O449" s="382" t="s">
        <v>4543</v>
      </c>
      <c r="P449" s="178">
        <f t="shared" si="25"/>
        <v>1</v>
      </c>
      <c r="Q449" s="179" t="str" cm="1">
        <f t="array" aca="1" ref="Q449" ca="1">IF(ISNUMBER(P449),IF(P449=100%,"CUMPLIDA",IF(AND(ISNUMBER(L449),ISNUMBER(INDIRECT("FECHA_"&amp;$B449,1))), IF(L449&lt;=INDIRECT("FECHA_"&amp;$B449,1),"INCUMPLIDA","PROCESO"), "VERIFICAR FECHA")),"SIN VALOR AVANCE")</f>
        <v>CUMPLIDA</v>
      </c>
    </row>
    <row r="450" spans="1:17" ht="165">
      <c r="A450" s="193" t="s">
        <v>26</v>
      </c>
      <c r="B450" s="213" t="s">
        <v>3295</v>
      </c>
      <c r="C450" s="485"/>
      <c r="D450" s="485"/>
      <c r="E450" s="486"/>
      <c r="F450" s="486"/>
      <c r="G450" s="174" t="s">
        <v>4547</v>
      </c>
      <c r="H450" s="382" t="s">
        <v>4548</v>
      </c>
      <c r="I450" s="382" t="s">
        <v>4549</v>
      </c>
      <c r="J450" s="175">
        <v>3</v>
      </c>
      <c r="K450" s="176">
        <v>43009</v>
      </c>
      <c r="L450" s="176">
        <v>43374</v>
      </c>
      <c r="M450" s="177">
        <f t="shared" si="24"/>
        <v>52.142857142857146</v>
      </c>
      <c r="N450" s="178">
        <v>1</v>
      </c>
      <c r="O450" s="382" t="s">
        <v>4550</v>
      </c>
      <c r="P450" s="178">
        <f t="shared" si="25"/>
        <v>1</v>
      </c>
      <c r="Q450" s="179" t="str" cm="1">
        <f t="array" aca="1" ref="Q450" ca="1">IF(ISNUMBER(P450),IF(P450=100%,"CUMPLIDA",IF(AND(ISNUMBER(L450),ISNUMBER(INDIRECT("FECHA_"&amp;$B450,1))), IF(L450&lt;=INDIRECT("FECHA_"&amp;$B450,1),"INCUMPLIDA","PROCESO"), "VERIFICAR FECHA")),"SIN VALOR AVANCE")</f>
        <v>CUMPLIDA</v>
      </c>
    </row>
    <row r="451" spans="1:17" ht="120.75">
      <c r="A451" s="193" t="s">
        <v>26</v>
      </c>
      <c r="B451" s="213" t="s">
        <v>3295</v>
      </c>
      <c r="C451" s="485"/>
      <c r="D451" s="485"/>
      <c r="E451" s="486"/>
      <c r="F451" s="486"/>
      <c r="G451" s="174" t="s">
        <v>4551</v>
      </c>
      <c r="H451" s="382" t="s">
        <v>4552</v>
      </c>
      <c r="I451" s="386" t="s">
        <v>4553</v>
      </c>
      <c r="J451" s="175">
        <v>1</v>
      </c>
      <c r="K451" s="176">
        <v>42948</v>
      </c>
      <c r="L451" s="176">
        <v>43100</v>
      </c>
      <c r="M451" s="177">
        <f t="shared" si="24"/>
        <v>21.714285714285715</v>
      </c>
      <c r="N451" s="178">
        <v>1</v>
      </c>
      <c r="O451" s="382" t="s">
        <v>4554</v>
      </c>
      <c r="P451" s="178">
        <f t="shared" si="25"/>
        <v>1</v>
      </c>
      <c r="Q451" s="179" t="str" cm="1">
        <f t="array" aca="1" ref="Q451" ca="1">IF(ISNUMBER(P451),IF(P451=100%,"CUMPLIDA",IF(AND(ISNUMBER(L451),ISNUMBER(INDIRECT("FECHA_"&amp;$B451,1))), IF(L451&lt;=INDIRECT("FECHA_"&amp;$B451,1),"INCUMPLIDA","PROCESO"), "VERIFICAR FECHA")),"SIN VALOR AVANCE")</f>
        <v>CUMPLIDA</v>
      </c>
    </row>
    <row r="452" spans="1:17" ht="90.75">
      <c r="A452" s="193" t="s">
        <v>26</v>
      </c>
      <c r="B452" s="213" t="s">
        <v>3295</v>
      </c>
      <c r="C452" s="485"/>
      <c r="D452" s="485"/>
      <c r="E452" s="486"/>
      <c r="F452" s="486"/>
      <c r="G452" s="174" t="s">
        <v>4555</v>
      </c>
      <c r="H452" s="382" t="s">
        <v>4556</v>
      </c>
      <c r="I452" s="386" t="s">
        <v>588</v>
      </c>
      <c r="J452" s="175">
        <v>1</v>
      </c>
      <c r="K452" s="176">
        <v>42979</v>
      </c>
      <c r="L452" s="176">
        <v>43344</v>
      </c>
      <c r="M452" s="177">
        <f t="shared" si="24"/>
        <v>52.142857142857146</v>
      </c>
      <c r="N452" s="178">
        <v>1</v>
      </c>
      <c r="O452" s="382" t="s">
        <v>4557</v>
      </c>
      <c r="P452" s="178">
        <f t="shared" si="25"/>
        <v>1</v>
      </c>
      <c r="Q452" s="179" t="str" cm="1">
        <f t="array" aca="1" ref="Q452" ca="1">IF(ISNUMBER(P452),IF(P452=100%,"CUMPLIDA",IF(AND(ISNUMBER(L452),ISNUMBER(INDIRECT("FECHA_"&amp;$B452,1))), IF(L452&lt;=INDIRECT("FECHA_"&amp;$B452,1),"INCUMPLIDA","PROCESO"), "VERIFICAR FECHA")),"SIN VALOR AVANCE")</f>
        <v>CUMPLIDA</v>
      </c>
    </row>
    <row r="453" spans="1:17" ht="120">
      <c r="A453" s="193" t="s">
        <v>26</v>
      </c>
      <c r="B453" s="213" t="s">
        <v>3295</v>
      </c>
      <c r="C453" s="485"/>
      <c r="D453" s="485"/>
      <c r="E453" s="486"/>
      <c r="F453" s="486"/>
      <c r="G453" s="174" t="s">
        <v>4558</v>
      </c>
      <c r="H453" s="382" t="s">
        <v>4559</v>
      </c>
      <c r="I453" s="386" t="s">
        <v>4560</v>
      </c>
      <c r="J453" s="178">
        <v>1</v>
      </c>
      <c r="K453" s="176">
        <v>43101</v>
      </c>
      <c r="L453" s="176">
        <v>43465</v>
      </c>
      <c r="M453" s="177">
        <f t="shared" si="24"/>
        <v>52</v>
      </c>
      <c r="N453" s="178">
        <v>1</v>
      </c>
      <c r="O453" s="382" t="s">
        <v>4561</v>
      </c>
      <c r="P453" s="178">
        <f t="shared" si="25"/>
        <v>1</v>
      </c>
      <c r="Q453" s="179" t="str" cm="1">
        <f t="array" aca="1" ref="Q453" ca="1">IF(ISNUMBER(P453),IF(P453=100%,"CUMPLIDA",IF(AND(ISNUMBER(L453),ISNUMBER(INDIRECT("FECHA_"&amp;$B453,1))), IF(L453&lt;=INDIRECT("FECHA_"&amp;$B453,1),"INCUMPLIDA","PROCESO"), "VERIFICAR FECHA")),"SIN VALOR AVANCE")</f>
        <v>CUMPLIDA</v>
      </c>
    </row>
    <row r="454" spans="1:17" ht="90.75">
      <c r="A454" s="193" t="s">
        <v>26</v>
      </c>
      <c r="B454" s="213" t="s">
        <v>3295</v>
      </c>
      <c r="C454" s="485"/>
      <c r="D454" s="485"/>
      <c r="E454" s="486"/>
      <c r="F454" s="486"/>
      <c r="G454" s="174" t="s">
        <v>4562</v>
      </c>
      <c r="H454" s="382" t="s">
        <v>4563</v>
      </c>
      <c r="I454" s="386" t="s">
        <v>4564</v>
      </c>
      <c r="J454" s="175">
        <v>6</v>
      </c>
      <c r="K454" s="176">
        <v>43009</v>
      </c>
      <c r="L454" s="176">
        <v>43374</v>
      </c>
      <c r="M454" s="177">
        <f t="shared" si="24"/>
        <v>52.142857142857146</v>
      </c>
      <c r="N454" s="178">
        <v>1</v>
      </c>
      <c r="O454" s="382" t="s">
        <v>4565</v>
      </c>
      <c r="P454" s="178">
        <f t="shared" si="25"/>
        <v>1</v>
      </c>
      <c r="Q454" s="179" t="str" cm="1">
        <f t="array" aca="1" ref="Q454" ca="1">IF(ISNUMBER(P454),IF(P454=100%,"CUMPLIDA",IF(AND(ISNUMBER(L454),ISNUMBER(INDIRECT("FECHA_"&amp;$B454,1))), IF(L454&lt;=INDIRECT("FECHA_"&amp;$B454,1),"INCUMPLIDA","PROCESO"), "VERIFICAR FECHA")),"SIN VALOR AVANCE")</f>
        <v>CUMPLIDA</v>
      </c>
    </row>
    <row r="455" spans="1:17" ht="105.75">
      <c r="A455" s="193" t="s">
        <v>26</v>
      </c>
      <c r="B455" s="213" t="s">
        <v>3295</v>
      </c>
      <c r="C455" s="485"/>
      <c r="D455" s="485"/>
      <c r="E455" s="486"/>
      <c r="F455" s="486"/>
      <c r="G455" s="174" t="s">
        <v>4566</v>
      </c>
      <c r="H455" s="382" t="s">
        <v>4518</v>
      </c>
      <c r="I455" s="386" t="s">
        <v>4567</v>
      </c>
      <c r="J455" s="178">
        <v>1</v>
      </c>
      <c r="K455" s="176">
        <v>43344</v>
      </c>
      <c r="L455" s="176">
        <v>43830</v>
      </c>
      <c r="M455" s="177">
        <f t="shared" si="24"/>
        <v>69.428571428571431</v>
      </c>
      <c r="N455" s="178">
        <v>1</v>
      </c>
      <c r="O455" s="382" t="s">
        <v>4453</v>
      </c>
      <c r="P455" s="178">
        <f t="shared" si="25"/>
        <v>1</v>
      </c>
      <c r="Q455" s="179" t="str" cm="1">
        <f t="array" aca="1" ref="Q455" ca="1">IF(ISNUMBER(P455),IF(P455=100%,"CUMPLIDA",IF(AND(ISNUMBER(L455),ISNUMBER(INDIRECT("FECHA_"&amp;$B455,1))), IF(L455&lt;=INDIRECT("FECHA_"&amp;$B455,1),"INCUMPLIDA","PROCESO"), "VERIFICAR FECHA")),"SIN VALOR AVANCE")</f>
        <v>CUMPLIDA</v>
      </c>
    </row>
    <row r="456" spans="1:17" ht="105.75" customHeight="1">
      <c r="A456" s="193" t="s">
        <v>26</v>
      </c>
      <c r="B456" s="213" t="s">
        <v>3295</v>
      </c>
      <c r="C456" s="485" t="s">
        <v>4568</v>
      </c>
      <c r="D456" s="485" t="s">
        <v>4569</v>
      </c>
      <c r="E456" s="486" t="s">
        <v>4570</v>
      </c>
      <c r="F456" s="486" t="s">
        <v>4571</v>
      </c>
      <c r="G456" s="174" t="s">
        <v>4572</v>
      </c>
      <c r="H456" s="382" t="s">
        <v>4573</v>
      </c>
      <c r="I456" s="382" t="s">
        <v>4574</v>
      </c>
      <c r="J456" s="187">
        <v>6432363831</v>
      </c>
      <c r="K456" s="176">
        <v>43040</v>
      </c>
      <c r="L456" s="176">
        <v>44316</v>
      </c>
      <c r="M456" s="177">
        <f t="shared" si="24"/>
        <v>182.28571428571428</v>
      </c>
      <c r="N456" s="178">
        <v>1</v>
      </c>
      <c r="O456" s="382" t="s">
        <v>4575</v>
      </c>
      <c r="P456" s="178">
        <f t="shared" si="25"/>
        <v>1</v>
      </c>
      <c r="Q456" s="179" t="str" cm="1">
        <f t="array" aca="1" ref="Q456" ca="1">IF(ISNUMBER(P456),IF(P456=100%,"CUMPLIDA",IF(AND(ISNUMBER(L456),ISNUMBER(INDIRECT("FECHA_"&amp;$B456,1))), IF(L456&lt;=INDIRECT("FECHA_"&amp;$B456,1),"INCUMPLIDA","PROCESO"), "VERIFICAR FECHA")),"SIN VALOR AVANCE")</f>
        <v>CUMPLIDA</v>
      </c>
    </row>
    <row r="457" spans="1:17" ht="120.75">
      <c r="A457" s="193" t="s">
        <v>26</v>
      </c>
      <c r="B457" s="213" t="s">
        <v>3295</v>
      </c>
      <c r="C457" s="485"/>
      <c r="D457" s="485"/>
      <c r="E457" s="486"/>
      <c r="F457" s="486"/>
      <c r="G457" s="174" t="s">
        <v>4576</v>
      </c>
      <c r="H457" s="382" t="s">
        <v>4573</v>
      </c>
      <c r="I457" s="382" t="s">
        <v>4574</v>
      </c>
      <c r="J457" s="187">
        <v>43631471</v>
      </c>
      <c r="K457" s="176">
        <v>43040</v>
      </c>
      <c r="L457" s="176">
        <v>43434</v>
      </c>
      <c r="M457" s="177">
        <f t="shared" si="24"/>
        <v>56.285714285714285</v>
      </c>
      <c r="N457" s="178">
        <v>1</v>
      </c>
      <c r="O457" s="382" t="s">
        <v>4577</v>
      </c>
      <c r="P457" s="178">
        <f t="shared" si="25"/>
        <v>1</v>
      </c>
      <c r="Q457" s="179" t="str" cm="1">
        <f t="array" aca="1" ref="Q457" ca="1">IF(ISNUMBER(P457),IF(P457=100%,"CUMPLIDA",IF(AND(ISNUMBER(L457),ISNUMBER(INDIRECT("FECHA_"&amp;$B457,1))), IF(L457&lt;=INDIRECT("FECHA_"&amp;$B457,1),"INCUMPLIDA","PROCESO"), "VERIFICAR FECHA")),"SIN VALOR AVANCE")</f>
        <v>CUMPLIDA</v>
      </c>
    </row>
    <row r="458" spans="1:17" ht="120.75">
      <c r="A458" s="193" t="s">
        <v>26</v>
      </c>
      <c r="B458" s="213" t="s">
        <v>3295</v>
      </c>
      <c r="C458" s="485"/>
      <c r="D458" s="485"/>
      <c r="E458" s="486"/>
      <c r="F458" s="486"/>
      <c r="G458" s="174" t="s">
        <v>4578</v>
      </c>
      <c r="H458" s="382" t="s">
        <v>4573</v>
      </c>
      <c r="I458" s="382" t="s">
        <v>4574</v>
      </c>
      <c r="J458" s="187">
        <v>11623780528.950001</v>
      </c>
      <c r="K458" s="176">
        <v>43040</v>
      </c>
      <c r="L458" s="176">
        <v>45657</v>
      </c>
      <c r="M458" s="177">
        <f t="shared" si="24"/>
        <v>373.85714285714283</v>
      </c>
      <c r="N458" s="178">
        <v>1</v>
      </c>
      <c r="O458" s="382" t="s">
        <v>4579</v>
      </c>
      <c r="P458" s="178">
        <f t="shared" si="25"/>
        <v>1</v>
      </c>
      <c r="Q458" s="179" t="str" cm="1">
        <f t="array" aca="1" ref="Q458" ca="1">IF(ISNUMBER(P458),IF(P458=100%,"CUMPLIDA",IF(AND(ISNUMBER(L458),ISNUMBER(INDIRECT("FECHA_"&amp;$B458,1))), IF(L458&lt;=INDIRECT("FECHA_"&amp;$B458,1),"INCUMPLIDA","PROCESO"), "VERIFICAR FECHA")),"SIN VALOR AVANCE")</f>
        <v>CUMPLIDA</v>
      </c>
    </row>
    <row r="459" spans="1:17" ht="120.75">
      <c r="A459" s="193" t="s">
        <v>26</v>
      </c>
      <c r="B459" s="213" t="s">
        <v>3295</v>
      </c>
      <c r="C459" s="485"/>
      <c r="D459" s="485"/>
      <c r="E459" s="486"/>
      <c r="F459" s="486"/>
      <c r="G459" s="174" t="s">
        <v>4580</v>
      </c>
      <c r="H459" s="382" t="s">
        <v>4573</v>
      </c>
      <c r="I459" s="382" t="s">
        <v>4574</v>
      </c>
      <c r="J459" s="187">
        <v>1251159219</v>
      </c>
      <c r="K459" s="176">
        <v>43040</v>
      </c>
      <c r="L459" s="176">
        <v>45777</v>
      </c>
      <c r="M459" s="177">
        <f t="shared" si="24"/>
        <v>391</v>
      </c>
      <c r="N459" s="178">
        <v>1</v>
      </c>
      <c r="O459" s="382" t="s">
        <v>4581</v>
      </c>
      <c r="P459" s="178">
        <f t="shared" si="25"/>
        <v>1</v>
      </c>
      <c r="Q459" s="179" t="str" cm="1">
        <f t="array" aca="1" ref="Q459" ca="1">IF(ISNUMBER(P459),IF(P459=100%,"CUMPLIDA",IF(AND(ISNUMBER(L459),ISNUMBER(INDIRECT("FECHA_"&amp;$B459,1))), IF(L459&lt;=INDIRECT("FECHA_"&amp;$B459,1),"INCUMPLIDA","PROCESO"), "VERIFICAR FECHA")),"SIN VALOR AVANCE")</f>
        <v>CUMPLIDA</v>
      </c>
    </row>
    <row r="460" spans="1:17" ht="120">
      <c r="A460" s="193" t="s">
        <v>26</v>
      </c>
      <c r="B460" s="213" t="s">
        <v>3295</v>
      </c>
      <c r="C460" s="485"/>
      <c r="D460" s="485"/>
      <c r="E460" s="486"/>
      <c r="F460" s="486"/>
      <c r="G460" s="174" t="s">
        <v>4582</v>
      </c>
      <c r="H460" s="382" t="s">
        <v>4583</v>
      </c>
      <c r="I460" s="382" t="s">
        <v>4584</v>
      </c>
      <c r="J460" s="175">
        <v>42</v>
      </c>
      <c r="K460" s="176">
        <v>42948</v>
      </c>
      <c r="L460" s="176">
        <v>43100</v>
      </c>
      <c r="M460" s="177">
        <f t="shared" si="24"/>
        <v>21.714285714285715</v>
      </c>
      <c r="N460" s="178">
        <v>1</v>
      </c>
      <c r="O460" s="382" t="s">
        <v>4453</v>
      </c>
      <c r="P460" s="178">
        <f t="shared" si="25"/>
        <v>1</v>
      </c>
      <c r="Q460" s="179" t="str" cm="1">
        <f t="array" aca="1" ref="Q460" ca="1">IF(ISNUMBER(P460),IF(P460=100%,"CUMPLIDA",IF(AND(ISNUMBER(L460),ISNUMBER(INDIRECT("FECHA_"&amp;$B460,1))), IF(L460&lt;=INDIRECT("FECHA_"&amp;$B460,1),"INCUMPLIDA","PROCESO"), "VERIFICAR FECHA")),"SIN VALOR AVANCE")</f>
        <v>CUMPLIDA</v>
      </c>
    </row>
    <row r="461" spans="1:17" ht="105.75">
      <c r="A461" s="193" t="s">
        <v>26</v>
      </c>
      <c r="B461" s="213" t="s">
        <v>3295</v>
      </c>
      <c r="C461" s="485"/>
      <c r="D461" s="485"/>
      <c r="E461" s="486"/>
      <c r="F461" s="486"/>
      <c r="G461" s="174" t="s">
        <v>4585</v>
      </c>
      <c r="H461" s="382" t="s">
        <v>4586</v>
      </c>
      <c r="I461" s="382" t="s">
        <v>109</v>
      </c>
      <c r="J461" s="175">
        <v>42</v>
      </c>
      <c r="K461" s="176">
        <v>42948</v>
      </c>
      <c r="L461" s="176">
        <v>43281</v>
      </c>
      <c r="M461" s="177">
        <f t="shared" si="24"/>
        <v>47.571428571428569</v>
      </c>
      <c r="N461" s="178">
        <v>1</v>
      </c>
      <c r="O461" s="382" t="s">
        <v>4453</v>
      </c>
      <c r="P461" s="178">
        <f t="shared" si="25"/>
        <v>1</v>
      </c>
      <c r="Q461" s="179" t="str" cm="1">
        <f t="array" aca="1" ref="Q461" ca="1">IF(ISNUMBER(P461),IF(P461=100%,"CUMPLIDA",IF(AND(ISNUMBER(L461),ISNUMBER(INDIRECT("FECHA_"&amp;$B461,1))), IF(L461&lt;=INDIRECT("FECHA_"&amp;$B461,1),"INCUMPLIDA","PROCESO"), "VERIFICAR FECHA")),"SIN VALOR AVANCE")</f>
        <v>CUMPLIDA</v>
      </c>
    </row>
    <row r="462" spans="1:17" ht="105">
      <c r="A462" s="193" t="s">
        <v>26</v>
      </c>
      <c r="B462" s="213" t="s">
        <v>3295</v>
      </c>
      <c r="C462" s="485"/>
      <c r="D462" s="485"/>
      <c r="E462" s="486"/>
      <c r="F462" s="486"/>
      <c r="G462" s="174" t="s">
        <v>4587</v>
      </c>
      <c r="H462" s="382" t="s">
        <v>4588</v>
      </c>
      <c r="I462" s="382" t="s">
        <v>4589</v>
      </c>
      <c r="J462" s="178">
        <v>1</v>
      </c>
      <c r="K462" s="176">
        <v>43101</v>
      </c>
      <c r="L462" s="176">
        <v>43465</v>
      </c>
      <c r="M462" s="177">
        <f t="shared" si="24"/>
        <v>52</v>
      </c>
      <c r="N462" s="178">
        <v>1</v>
      </c>
      <c r="O462" s="382" t="s">
        <v>4590</v>
      </c>
      <c r="P462" s="178">
        <f t="shared" si="25"/>
        <v>1</v>
      </c>
      <c r="Q462" s="179" t="str" cm="1">
        <f t="array" aca="1" ref="Q462" ca="1">IF(ISNUMBER(P462),IF(P462=100%,"CUMPLIDA",IF(AND(ISNUMBER(L462),ISNUMBER(INDIRECT("FECHA_"&amp;$B462,1))), IF(L462&lt;=INDIRECT("FECHA_"&amp;$B462,1),"INCUMPLIDA","PROCESO"), "VERIFICAR FECHA")),"SIN VALOR AVANCE")</f>
        <v>CUMPLIDA</v>
      </c>
    </row>
    <row r="463" spans="1:17" ht="90.75" customHeight="1">
      <c r="A463" s="193" t="s">
        <v>26</v>
      </c>
      <c r="B463" s="213" t="s">
        <v>3295</v>
      </c>
      <c r="C463" s="485" t="s">
        <v>4591</v>
      </c>
      <c r="D463" s="485" t="s">
        <v>3297</v>
      </c>
      <c r="E463" s="486" t="s">
        <v>4592</v>
      </c>
      <c r="F463" s="486" t="s">
        <v>4593</v>
      </c>
      <c r="G463" s="174" t="s">
        <v>4594</v>
      </c>
      <c r="H463" s="382" t="s">
        <v>4595</v>
      </c>
      <c r="I463" s="382" t="s">
        <v>4596</v>
      </c>
      <c r="J463" s="175">
        <v>1</v>
      </c>
      <c r="K463" s="176">
        <v>44454</v>
      </c>
      <c r="L463" s="176">
        <v>44561</v>
      </c>
      <c r="M463" s="177">
        <f t="shared" si="24"/>
        <v>15.285714285714286</v>
      </c>
      <c r="N463" s="178">
        <v>1</v>
      </c>
      <c r="O463" s="382" t="s">
        <v>4597</v>
      </c>
      <c r="P463" s="178">
        <f t="shared" si="25"/>
        <v>1</v>
      </c>
      <c r="Q463" s="179" t="str" cm="1">
        <f t="array" aca="1" ref="Q463" ca="1">IF(ISNUMBER(P463),IF(P463=100%,"CUMPLIDA",IF(AND(ISNUMBER(L463),ISNUMBER(INDIRECT("FECHA_"&amp;$B463,1))), IF(L463&lt;=INDIRECT("FECHA_"&amp;$B463,1),"INCUMPLIDA","PROCESO"), "VERIFICAR FECHA")),"SIN VALOR AVANCE")</f>
        <v>CUMPLIDA</v>
      </c>
    </row>
    <row r="464" spans="1:17" ht="210">
      <c r="A464" s="193" t="s">
        <v>26</v>
      </c>
      <c r="B464" s="213" t="s">
        <v>3295</v>
      </c>
      <c r="C464" s="485"/>
      <c r="D464" s="485"/>
      <c r="E464" s="486"/>
      <c r="F464" s="486"/>
      <c r="G464" s="174" t="s">
        <v>4598</v>
      </c>
      <c r="H464" s="382" t="s">
        <v>4599</v>
      </c>
      <c r="I464" s="382" t="s">
        <v>4600</v>
      </c>
      <c r="J464" s="175">
        <v>3</v>
      </c>
      <c r="K464" s="176">
        <v>44470</v>
      </c>
      <c r="L464" s="176">
        <v>44865</v>
      </c>
      <c r="M464" s="177">
        <f t="shared" si="24"/>
        <v>56.428571428571431</v>
      </c>
      <c r="N464" s="178">
        <v>1</v>
      </c>
      <c r="O464" s="382" t="s">
        <v>4597</v>
      </c>
      <c r="P464" s="178">
        <f t="shared" si="25"/>
        <v>1</v>
      </c>
      <c r="Q464" s="179" t="str" cm="1">
        <f t="array" aca="1" ref="Q464" ca="1">IF(ISNUMBER(P464),IF(P464=100%,"CUMPLIDA",IF(AND(ISNUMBER(L464),ISNUMBER(INDIRECT("FECHA_"&amp;$B464,1))), IF(L464&lt;=INDIRECT("FECHA_"&amp;$B464,1),"INCUMPLIDA","PROCESO"), "VERIFICAR FECHA")),"SIN VALOR AVANCE")</f>
        <v>CUMPLIDA</v>
      </c>
    </row>
    <row r="465" spans="1:17" ht="90.75">
      <c r="A465" s="193" t="s">
        <v>26</v>
      </c>
      <c r="B465" s="213" t="s">
        <v>3295</v>
      </c>
      <c r="C465" s="485"/>
      <c r="D465" s="485"/>
      <c r="E465" s="486"/>
      <c r="F465" s="486"/>
      <c r="G465" s="174" t="s">
        <v>4601</v>
      </c>
      <c r="H465" s="382" t="s">
        <v>4602</v>
      </c>
      <c r="I465" s="382" t="s">
        <v>4603</v>
      </c>
      <c r="J465" s="175">
        <v>1</v>
      </c>
      <c r="K465" s="176">
        <v>45231</v>
      </c>
      <c r="L465" s="176">
        <v>45504</v>
      </c>
      <c r="M465" s="177">
        <f t="shared" si="24"/>
        <v>39</v>
      </c>
      <c r="N465" s="178">
        <v>1</v>
      </c>
      <c r="O465" s="382" t="s">
        <v>4604</v>
      </c>
      <c r="P465" s="178">
        <f t="shared" si="25"/>
        <v>1</v>
      </c>
      <c r="Q465" s="179" t="str" cm="1">
        <f t="array" aca="1" ref="Q465" ca="1">IF(ISNUMBER(P465),IF(P465=100%,"CUMPLIDA",IF(AND(ISNUMBER(L465),ISNUMBER(INDIRECT("FECHA_"&amp;$B465,1))), IF(L465&lt;=INDIRECT("FECHA_"&amp;$B465,1),"INCUMPLIDA","PROCESO"), "VERIFICAR FECHA")),"SIN VALOR AVANCE")</f>
        <v>CUMPLIDA</v>
      </c>
    </row>
    <row r="466" spans="1:17" ht="150.75">
      <c r="A466" s="193" t="s">
        <v>26</v>
      </c>
      <c r="B466" s="213" t="s">
        <v>3295</v>
      </c>
      <c r="C466" s="485"/>
      <c r="D466" s="485"/>
      <c r="E466" s="486"/>
      <c r="F466" s="486"/>
      <c r="G466" s="174" t="s">
        <v>4605</v>
      </c>
      <c r="H466" s="382" t="s">
        <v>801</v>
      </c>
      <c r="I466" s="382" t="s">
        <v>761</v>
      </c>
      <c r="J466" s="175">
        <v>1</v>
      </c>
      <c r="K466" s="176">
        <v>45323</v>
      </c>
      <c r="L466" s="176">
        <v>45747</v>
      </c>
      <c r="M466" s="177">
        <f t="shared" si="24"/>
        <v>60.571428571428569</v>
      </c>
      <c r="N466" s="178">
        <v>1</v>
      </c>
      <c r="O466" s="388" t="s">
        <v>4606</v>
      </c>
      <c r="P466" s="178">
        <f t="shared" si="25"/>
        <v>1</v>
      </c>
      <c r="Q466" s="179" t="str" cm="1">
        <f t="array" aca="1" ref="Q466" ca="1">IF(ISNUMBER(P466),IF(P466=100%,"CUMPLIDA",IF(AND(ISNUMBER(L466),ISNUMBER(INDIRECT("FECHA_"&amp;$B466,1))), IF(L466&lt;=INDIRECT("FECHA_"&amp;$B466,1),"INCUMPLIDA","PROCESO"), "VERIFICAR FECHA")),"SIN VALOR AVANCE")</f>
        <v>CUMPLIDA</v>
      </c>
    </row>
    <row r="467" spans="1:17" ht="105.75">
      <c r="A467" s="193" t="s">
        <v>26</v>
      </c>
      <c r="B467" s="213" t="s">
        <v>3295</v>
      </c>
      <c r="C467" s="485"/>
      <c r="D467" s="485"/>
      <c r="E467" s="486"/>
      <c r="F467" s="486"/>
      <c r="G467" s="174" t="s">
        <v>4607</v>
      </c>
      <c r="H467" s="382" t="s">
        <v>804</v>
      </c>
      <c r="I467" s="382" t="s">
        <v>805</v>
      </c>
      <c r="J467" s="175">
        <v>1</v>
      </c>
      <c r="K467" s="176">
        <v>45323</v>
      </c>
      <c r="L467" s="176">
        <v>45747</v>
      </c>
      <c r="M467" s="177">
        <f t="shared" si="24"/>
        <v>60.571428571428569</v>
      </c>
      <c r="N467" s="178">
        <v>1</v>
      </c>
      <c r="O467" s="388" t="s">
        <v>4608</v>
      </c>
      <c r="P467" s="178">
        <f t="shared" si="25"/>
        <v>1</v>
      </c>
      <c r="Q467" s="179" t="str" cm="1">
        <f t="array" aca="1" ref="Q467" ca="1">IF(ISNUMBER(P467),IF(P467=100%,"CUMPLIDA",IF(AND(ISNUMBER(L467),ISNUMBER(INDIRECT("FECHA_"&amp;$B467,1))), IF(L467&lt;=INDIRECT("FECHA_"&amp;$B467,1),"INCUMPLIDA","PROCESO"), "VERIFICAR FECHA")),"SIN VALOR AVANCE")</f>
        <v>CUMPLIDA</v>
      </c>
    </row>
    <row r="468" spans="1:17" ht="105.75">
      <c r="A468" s="193" t="s">
        <v>26</v>
      </c>
      <c r="B468" s="213" t="s">
        <v>3295</v>
      </c>
      <c r="C468" s="485"/>
      <c r="D468" s="485"/>
      <c r="E468" s="486"/>
      <c r="F468" s="486"/>
      <c r="G468" s="174" t="s">
        <v>4609</v>
      </c>
      <c r="H468" s="382" t="s">
        <v>767</v>
      </c>
      <c r="I468" s="382" t="s">
        <v>768</v>
      </c>
      <c r="J468" s="175">
        <v>1</v>
      </c>
      <c r="K468" s="176">
        <v>45231</v>
      </c>
      <c r="L468" s="176">
        <v>45747</v>
      </c>
      <c r="M468" s="177">
        <f t="shared" si="24"/>
        <v>73.714285714285708</v>
      </c>
      <c r="N468" s="178">
        <v>1</v>
      </c>
      <c r="O468" s="388" t="s">
        <v>4608</v>
      </c>
      <c r="P468" s="178">
        <f t="shared" si="25"/>
        <v>1</v>
      </c>
      <c r="Q468" s="179" t="str" cm="1">
        <f t="array" aca="1" ref="Q468" ca="1">IF(ISNUMBER(P468),IF(P468=100%,"CUMPLIDA",IF(AND(ISNUMBER(L468),ISNUMBER(INDIRECT("FECHA_"&amp;$B468,1))), IF(L468&lt;=INDIRECT("FECHA_"&amp;$B468,1),"INCUMPLIDA","PROCESO"), "VERIFICAR FECHA")),"SIN VALOR AVANCE")</f>
        <v>CUMPLIDA</v>
      </c>
    </row>
    <row r="469" spans="1:17" ht="150.75">
      <c r="A469" s="193" t="s">
        <v>26</v>
      </c>
      <c r="B469" s="213" t="s">
        <v>3295</v>
      </c>
      <c r="C469" s="485"/>
      <c r="D469" s="485"/>
      <c r="E469" s="486"/>
      <c r="F469" s="486"/>
      <c r="G469" s="174" t="s">
        <v>4610</v>
      </c>
      <c r="H469" s="382" t="s">
        <v>769</v>
      </c>
      <c r="I469" s="382" t="s">
        <v>770</v>
      </c>
      <c r="J469" s="175">
        <v>1</v>
      </c>
      <c r="K469" s="176">
        <v>45323</v>
      </c>
      <c r="L469" s="176">
        <v>45747</v>
      </c>
      <c r="M469" s="177">
        <f t="shared" si="24"/>
        <v>60.571428571428569</v>
      </c>
      <c r="N469" s="178">
        <v>1</v>
      </c>
      <c r="O469" s="388" t="s">
        <v>4606</v>
      </c>
      <c r="P469" s="178">
        <f t="shared" si="25"/>
        <v>1</v>
      </c>
      <c r="Q469" s="179" t="str" cm="1">
        <f t="array" aca="1" ref="Q469" ca="1">IF(ISNUMBER(P469),IF(P469=100%,"CUMPLIDA",IF(AND(ISNUMBER(L469),ISNUMBER(INDIRECT("FECHA_"&amp;$B469,1))), IF(L469&lt;=INDIRECT("FECHA_"&amp;$B469,1),"INCUMPLIDA","PROCESO"), "VERIFICAR FECHA")),"SIN VALOR AVANCE")</f>
        <v>CUMPLIDA</v>
      </c>
    </row>
    <row r="470" spans="1:17" ht="105.75">
      <c r="A470" s="193" t="s">
        <v>26</v>
      </c>
      <c r="B470" s="213" t="s">
        <v>3295</v>
      </c>
      <c r="C470" s="485"/>
      <c r="D470" s="485"/>
      <c r="E470" s="486"/>
      <c r="F470" s="486"/>
      <c r="G470" s="174" t="s">
        <v>4611</v>
      </c>
      <c r="H470" s="382" t="s">
        <v>371</v>
      </c>
      <c r="I470" s="382" t="s">
        <v>771</v>
      </c>
      <c r="J470" s="175">
        <v>1</v>
      </c>
      <c r="K470" s="176">
        <v>45231</v>
      </c>
      <c r="L470" s="176">
        <v>45747</v>
      </c>
      <c r="M470" s="177">
        <f t="shared" si="24"/>
        <v>73.714285714285708</v>
      </c>
      <c r="N470" s="178">
        <v>1</v>
      </c>
      <c r="O470" s="388" t="s">
        <v>4608</v>
      </c>
      <c r="P470" s="178">
        <f t="shared" si="25"/>
        <v>1</v>
      </c>
      <c r="Q470" s="179" t="str" cm="1">
        <f t="array" aca="1" ref="Q470" ca="1">IF(ISNUMBER(P470),IF(P470=100%,"CUMPLIDA",IF(AND(ISNUMBER(L470),ISNUMBER(INDIRECT("FECHA_"&amp;$B470,1))), IF(L470&lt;=INDIRECT("FECHA_"&amp;$B470,1),"INCUMPLIDA","PROCESO"), "VERIFICAR FECHA")),"SIN VALOR AVANCE")</f>
        <v>CUMPLIDA</v>
      </c>
    </row>
    <row r="471" spans="1:17" ht="240.75">
      <c r="A471" s="193" t="s">
        <v>26</v>
      </c>
      <c r="B471" s="213" t="s">
        <v>3295</v>
      </c>
      <c r="C471" s="485"/>
      <c r="D471" s="485"/>
      <c r="E471" s="486"/>
      <c r="F471" s="486"/>
      <c r="G471" s="174" t="s">
        <v>4612</v>
      </c>
      <c r="H471" s="382" t="s">
        <v>772</v>
      </c>
      <c r="I471" s="382" t="s">
        <v>773</v>
      </c>
      <c r="J471" s="175">
        <v>1</v>
      </c>
      <c r="K471" s="176">
        <v>45231</v>
      </c>
      <c r="L471" s="176">
        <v>45808</v>
      </c>
      <c r="M471" s="177">
        <f t="shared" si="24"/>
        <v>82.428571428571431</v>
      </c>
      <c r="N471" s="178">
        <v>1</v>
      </c>
      <c r="O471" s="388" t="s">
        <v>4613</v>
      </c>
      <c r="P471" s="178">
        <f t="shared" si="25"/>
        <v>1</v>
      </c>
      <c r="Q471" s="179" t="str" cm="1">
        <f t="array" aca="1" ref="Q471" ca="1">IF(ISNUMBER(P471),IF(P471=100%,"CUMPLIDA",IF(AND(ISNUMBER(L471),ISNUMBER(INDIRECT("FECHA_"&amp;$B471,1))), IF(L471&lt;=INDIRECT("FECHA_"&amp;$B471,1),"INCUMPLIDA","PROCESO"), "VERIFICAR FECHA")),"SIN VALOR AVANCE")</f>
        <v>CUMPLIDA</v>
      </c>
    </row>
    <row r="472" spans="1:17" ht="90.75">
      <c r="A472" s="193" t="s">
        <v>26</v>
      </c>
      <c r="B472" s="213" t="s">
        <v>3295</v>
      </c>
      <c r="C472" s="485"/>
      <c r="D472" s="485"/>
      <c r="E472" s="486"/>
      <c r="F472" s="486"/>
      <c r="G472" s="174" t="s">
        <v>4614</v>
      </c>
      <c r="H472" s="382" t="s">
        <v>775</v>
      </c>
      <c r="I472" s="382" t="s">
        <v>776</v>
      </c>
      <c r="J472" s="175">
        <v>7</v>
      </c>
      <c r="K472" s="176">
        <v>46024</v>
      </c>
      <c r="L472" s="176">
        <v>46660</v>
      </c>
      <c r="M472" s="177">
        <f t="shared" si="24"/>
        <v>90.857142857142861</v>
      </c>
      <c r="N472" s="178">
        <v>0</v>
      </c>
      <c r="O472" s="382" t="s">
        <v>4604</v>
      </c>
      <c r="P472" s="178">
        <f t="shared" si="25"/>
        <v>0</v>
      </c>
      <c r="Q472" s="179" t="str" cm="1">
        <f t="array" aca="1" ref="Q472" ca="1">IF(ISNUMBER(P472),IF(P472=100%,"CUMPLIDA",IF(AND(ISNUMBER(L472),ISNUMBER(INDIRECT("FECHA_"&amp;$B472,1))), IF(L472&lt;=INDIRECT("FECHA_"&amp;$B472,1),"INCUMPLIDA","PROCESO"), "VERIFICAR FECHA")),"SIN VALOR AVANCE")</f>
        <v>PROCESO</v>
      </c>
    </row>
    <row r="473" spans="1:17" ht="150.75">
      <c r="A473" s="193" t="s">
        <v>26</v>
      </c>
      <c r="B473" s="213" t="s">
        <v>3295</v>
      </c>
      <c r="C473" s="485"/>
      <c r="D473" s="485"/>
      <c r="E473" s="486"/>
      <c r="F473" s="486"/>
      <c r="G473" s="174" t="s">
        <v>4615</v>
      </c>
      <c r="H473" s="382" t="s">
        <v>779</v>
      </c>
      <c r="I473" s="382" t="s">
        <v>780</v>
      </c>
      <c r="J473" s="175">
        <v>1</v>
      </c>
      <c r="K473" s="176">
        <v>46024</v>
      </c>
      <c r="L473" s="176">
        <v>46660</v>
      </c>
      <c r="M473" s="177">
        <f t="shared" si="24"/>
        <v>90.857142857142861</v>
      </c>
      <c r="N473" s="178">
        <v>0</v>
      </c>
      <c r="O473" s="388" t="s">
        <v>4606</v>
      </c>
      <c r="P473" s="178">
        <f t="shared" si="25"/>
        <v>0</v>
      </c>
      <c r="Q473" s="179" t="str" cm="1">
        <f t="array" aca="1" ref="Q473" ca="1">IF(ISNUMBER(P473),IF(P473=100%,"CUMPLIDA",IF(AND(ISNUMBER(L473),ISNUMBER(INDIRECT("FECHA_"&amp;$B473,1))), IF(L473&lt;=INDIRECT("FECHA_"&amp;$B473,1),"INCUMPLIDA","PROCESO"), "VERIFICAR FECHA")),"SIN VALOR AVANCE")</f>
        <v>PROCESO</v>
      </c>
    </row>
    <row r="474" spans="1:17" ht="240.75">
      <c r="A474" s="193" t="s">
        <v>26</v>
      </c>
      <c r="B474" s="213" t="s">
        <v>3295</v>
      </c>
      <c r="C474" s="485"/>
      <c r="D474" s="485"/>
      <c r="E474" s="486"/>
      <c r="F474" s="486"/>
      <c r="G474" s="174" t="s">
        <v>4616</v>
      </c>
      <c r="H474" s="382" t="s">
        <v>782</v>
      </c>
      <c r="I474" s="382" t="s">
        <v>813</v>
      </c>
      <c r="J474" s="175">
        <v>2</v>
      </c>
      <c r="K474" s="176">
        <v>46024</v>
      </c>
      <c r="L474" s="176">
        <v>46660</v>
      </c>
      <c r="M474" s="177">
        <f t="shared" si="24"/>
        <v>90.857142857142861</v>
      </c>
      <c r="N474" s="178">
        <v>0</v>
      </c>
      <c r="O474" s="388" t="s">
        <v>4613</v>
      </c>
      <c r="P474" s="178">
        <f t="shared" si="25"/>
        <v>0</v>
      </c>
      <c r="Q474" s="179" t="str" cm="1">
        <f t="array" aca="1" ref="Q474" ca="1">IF(ISNUMBER(P474),IF(P474=100%,"CUMPLIDA",IF(AND(ISNUMBER(L474),ISNUMBER(INDIRECT("FECHA_"&amp;$B474,1))), IF(L474&lt;=INDIRECT("FECHA_"&amp;$B474,1),"INCUMPLIDA","PROCESO"), "VERIFICAR FECHA")),"SIN VALOR AVANCE")</f>
        <v>PROCESO</v>
      </c>
    </row>
    <row r="475" spans="1:17" ht="135">
      <c r="A475" s="193" t="s">
        <v>26</v>
      </c>
      <c r="B475" s="213" t="s">
        <v>3295</v>
      </c>
      <c r="C475" s="485"/>
      <c r="D475" s="485"/>
      <c r="E475" s="486"/>
      <c r="F475" s="486"/>
      <c r="G475" s="174" t="s">
        <v>4617</v>
      </c>
      <c r="H475" s="382" t="s">
        <v>4618</v>
      </c>
      <c r="I475" s="382" t="s">
        <v>4596</v>
      </c>
      <c r="J475" s="175">
        <v>1</v>
      </c>
      <c r="K475" s="176">
        <v>44454</v>
      </c>
      <c r="L475" s="176">
        <v>44561</v>
      </c>
      <c r="M475" s="177">
        <f t="shared" si="24"/>
        <v>15.285714285714286</v>
      </c>
      <c r="N475" s="178">
        <v>1</v>
      </c>
      <c r="O475" s="382" t="s">
        <v>4619</v>
      </c>
      <c r="P475" s="178">
        <f t="shared" si="25"/>
        <v>1</v>
      </c>
      <c r="Q475" s="179" t="str" cm="1">
        <f t="array" aca="1" ref="Q475" ca="1">IF(ISNUMBER(P475),IF(P475=100%,"CUMPLIDA",IF(AND(ISNUMBER(L475),ISNUMBER(INDIRECT("FECHA_"&amp;$B475,1))), IF(L475&lt;=INDIRECT("FECHA_"&amp;$B475,1),"INCUMPLIDA","PROCESO"), "VERIFICAR FECHA")),"SIN VALOR AVANCE")</f>
        <v>CUMPLIDA</v>
      </c>
    </row>
    <row r="476" spans="1:17" ht="270">
      <c r="A476" s="193" t="s">
        <v>26</v>
      </c>
      <c r="B476" s="213" t="s">
        <v>3295</v>
      </c>
      <c r="C476" s="485"/>
      <c r="D476" s="485"/>
      <c r="E476" s="486"/>
      <c r="F476" s="486"/>
      <c r="G476" s="174" t="s">
        <v>4620</v>
      </c>
      <c r="H476" s="382" t="s">
        <v>4621</v>
      </c>
      <c r="I476" s="382" t="s">
        <v>4600</v>
      </c>
      <c r="J476" s="175">
        <v>3</v>
      </c>
      <c r="K476" s="176">
        <v>44470</v>
      </c>
      <c r="L476" s="176">
        <v>44865</v>
      </c>
      <c r="M476" s="177">
        <f t="shared" si="24"/>
        <v>56.428571428571431</v>
      </c>
      <c r="N476" s="178">
        <v>1</v>
      </c>
      <c r="O476" s="382" t="s">
        <v>4619</v>
      </c>
      <c r="P476" s="178">
        <f t="shared" si="25"/>
        <v>1</v>
      </c>
      <c r="Q476" s="179" t="str" cm="1">
        <f t="array" aca="1" ref="Q476" ca="1">IF(ISNUMBER(P476),IF(P476=100%,"CUMPLIDA",IF(AND(ISNUMBER(L476),ISNUMBER(INDIRECT("FECHA_"&amp;$B476,1))), IF(L476&lt;=INDIRECT("FECHA_"&amp;$B476,1),"INCUMPLIDA","PROCESO"), "VERIFICAR FECHA")),"SIN VALOR AVANCE")</f>
        <v>CUMPLIDA</v>
      </c>
    </row>
    <row r="477" spans="1:17" ht="195">
      <c r="A477" s="193" t="s">
        <v>26</v>
      </c>
      <c r="B477" s="213" t="s">
        <v>3295</v>
      </c>
      <c r="C477" s="485"/>
      <c r="D477" s="485"/>
      <c r="E477" s="486"/>
      <c r="F477" s="486"/>
      <c r="G477" s="174" t="s">
        <v>4622</v>
      </c>
      <c r="H477" s="382" t="s">
        <v>4623</v>
      </c>
      <c r="I477" s="382" t="s">
        <v>4624</v>
      </c>
      <c r="J477" s="175">
        <v>6</v>
      </c>
      <c r="K477" s="176">
        <v>44470</v>
      </c>
      <c r="L477" s="176">
        <v>44651</v>
      </c>
      <c r="M477" s="177">
        <f t="shared" si="24"/>
        <v>25.857142857142858</v>
      </c>
      <c r="N477" s="178">
        <v>1</v>
      </c>
      <c r="O477" s="382" t="s">
        <v>4619</v>
      </c>
      <c r="P477" s="178">
        <f t="shared" si="25"/>
        <v>1</v>
      </c>
      <c r="Q477" s="179" t="str" cm="1">
        <f t="array" aca="1" ref="Q477" ca="1">IF(ISNUMBER(P477),IF(P477=100%,"CUMPLIDA",IF(AND(ISNUMBER(L477),ISNUMBER(INDIRECT("FECHA_"&amp;$B477,1))), IF(L477&lt;=INDIRECT("FECHA_"&amp;$B477,1),"INCUMPLIDA","PROCESO"), "VERIFICAR FECHA")),"SIN VALOR AVANCE")</f>
        <v>CUMPLIDA</v>
      </c>
    </row>
    <row r="478" spans="1:17" ht="255">
      <c r="A478" s="193" t="s">
        <v>26</v>
      </c>
      <c r="B478" s="213" t="s">
        <v>3295</v>
      </c>
      <c r="C478" s="485"/>
      <c r="D478" s="485"/>
      <c r="E478" s="486"/>
      <c r="F478" s="486"/>
      <c r="G478" s="174" t="s">
        <v>4625</v>
      </c>
      <c r="H478" s="382" t="s">
        <v>4626</v>
      </c>
      <c r="I478" s="382" t="s">
        <v>4627</v>
      </c>
      <c r="J478" s="175">
        <v>1</v>
      </c>
      <c r="K478" s="176">
        <v>44470</v>
      </c>
      <c r="L478" s="176">
        <v>44742</v>
      </c>
      <c r="M478" s="177">
        <f t="shared" si="24"/>
        <v>38.857142857142854</v>
      </c>
      <c r="N478" s="178">
        <v>1</v>
      </c>
      <c r="O478" s="382" t="s">
        <v>4628</v>
      </c>
      <c r="P478" s="178">
        <f t="shared" si="25"/>
        <v>1</v>
      </c>
      <c r="Q478" s="179" t="str" cm="1">
        <f t="array" aca="1" ref="Q478" ca="1">IF(ISNUMBER(P478),IF(P478=100%,"CUMPLIDA",IF(AND(ISNUMBER(L478),ISNUMBER(INDIRECT("FECHA_"&amp;$B478,1))), IF(L478&lt;=INDIRECT("FECHA_"&amp;$B478,1),"INCUMPLIDA","PROCESO"), "VERIFICAR FECHA")),"SIN VALOR AVANCE")</f>
        <v>CUMPLIDA</v>
      </c>
    </row>
    <row r="479" spans="1:17" ht="120">
      <c r="A479" s="193" t="s">
        <v>26</v>
      </c>
      <c r="B479" s="213" t="s">
        <v>3295</v>
      </c>
      <c r="C479" s="485"/>
      <c r="D479" s="485"/>
      <c r="E479" s="486"/>
      <c r="F479" s="486"/>
      <c r="G479" s="174" t="s">
        <v>4629</v>
      </c>
      <c r="H479" s="382" t="s">
        <v>4630</v>
      </c>
      <c r="I479" s="382" t="s">
        <v>4596</v>
      </c>
      <c r="J479" s="175">
        <v>1</v>
      </c>
      <c r="K479" s="176">
        <v>44454</v>
      </c>
      <c r="L479" s="176">
        <v>44561</v>
      </c>
      <c r="M479" s="177">
        <f t="shared" si="24"/>
        <v>15.285714285714286</v>
      </c>
      <c r="N479" s="178">
        <v>1</v>
      </c>
      <c r="O479" s="382" t="s">
        <v>4597</v>
      </c>
      <c r="P479" s="178">
        <f t="shared" si="25"/>
        <v>1</v>
      </c>
      <c r="Q479" s="179" t="str" cm="1">
        <f t="array" aca="1" ref="Q479" ca="1">IF(ISNUMBER(P479),IF(P479=100%,"CUMPLIDA",IF(AND(ISNUMBER(L479),ISNUMBER(INDIRECT("FECHA_"&amp;$B479,1))), IF(L479&lt;=INDIRECT("FECHA_"&amp;$B479,1),"INCUMPLIDA","PROCESO"), "VERIFICAR FECHA")),"SIN VALOR AVANCE")</f>
        <v>CUMPLIDA</v>
      </c>
    </row>
    <row r="480" spans="1:17" ht="105.75">
      <c r="A480" s="193" t="s">
        <v>26</v>
      </c>
      <c r="B480" s="213" t="s">
        <v>3295</v>
      </c>
      <c r="C480" s="485"/>
      <c r="D480" s="485"/>
      <c r="E480" s="486"/>
      <c r="F480" s="486"/>
      <c r="G480" s="174" t="s">
        <v>4631</v>
      </c>
      <c r="H480" s="382" t="s">
        <v>4630</v>
      </c>
      <c r="I480" s="382" t="s">
        <v>4596</v>
      </c>
      <c r="J480" s="175">
        <v>1</v>
      </c>
      <c r="K480" s="176">
        <v>44454</v>
      </c>
      <c r="L480" s="176">
        <v>44561</v>
      </c>
      <c r="M480" s="177">
        <f t="shared" si="24"/>
        <v>15.285714285714286</v>
      </c>
      <c r="N480" s="178">
        <v>1</v>
      </c>
      <c r="O480" s="382" t="s">
        <v>4597</v>
      </c>
      <c r="P480" s="178">
        <f t="shared" si="25"/>
        <v>1</v>
      </c>
      <c r="Q480" s="179" t="str" cm="1">
        <f t="array" aca="1" ref="Q480" ca="1">IF(ISNUMBER(P480),IF(P480=100%,"CUMPLIDA",IF(AND(ISNUMBER(L480),ISNUMBER(INDIRECT("FECHA_"&amp;$B480,1))), IF(L480&lt;=INDIRECT("FECHA_"&amp;$B480,1),"INCUMPLIDA","PROCESO"), "VERIFICAR FECHA")),"SIN VALOR AVANCE")</f>
        <v>CUMPLIDA</v>
      </c>
    </row>
    <row r="481" spans="1:17" ht="331.5" customHeight="1">
      <c r="A481" s="193" t="s">
        <v>26</v>
      </c>
      <c r="B481" s="213" t="s">
        <v>3295</v>
      </c>
      <c r="C481" s="485" t="s">
        <v>4632</v>
      </c>
      <c r="D481" s="485" t="s">
        <v>4633</v>
      </c>
      <c r="E481" s="174" t="s">
        <v>4634</v>
      </c>
      <c r="F481" s="486" t="s">
        <v>4633</v>
      </c>
      <c r="G481" s="174" t="s">
        <v>4635</v>
      </c>
      <c r="H481" s="382" t="s">
        <v>4636</v>
      </c>
      <c r="I481" s="382" t="s">
        <v>4637</v>
      </c>
      <c r="J481" s="175">
        <v>1</v>
      </c>
      <c r="K481" s="176">
        <v>46508</v>
      </c>
      <c r="L481" s="176">
        <v>46600</v>
      </c>
      <c r="M481" s="177">
        <f t="shared" si="24"/>
        <v>13.142857142857142</v>
      </c>
      <c r="N481" s="178">
        <v>0</v>
      </c>
      <c r="O481" s="382" t="s">
        <v>4638</v>
      </c>
      <c r="P481" s="178">
        <f t="shared" si="25"/>
        <v>0</v>
      </c>
      <c r="Q481" s="179" t="str" cm="1">
        <f t="array" aca="1" ref="Q481" ca="1">IF(ISNUMBER(P481),IF(P481=100%,"CUMPLIDA",IF(AND(ISNUMBER(L481),ISNUMBER(INDIRECT("FECHA_"&amp;$B481,1))), IF(L481&lt;=INDIRECT("FECHA_"&amp;$B481,1),"INCUMPLIDA","PROCESO"), "VERIFICAR FECHA")),"SIN VALOR AVANCE")</f>
        <v>PROCESO</v>
      </c>
    </row>
    <row r="482" spans="1:17" ht="60.75" customHeight="1">
      <c r="A482" s="193" t="s">
        <v>26</v>
      </c>
      <c r="B482" s="213" t="s">
        <v>3295</v>
      </c>
      <c r="C482" s="485"/>
      <c r="D482" s="485"/>
      <c r="E482" s="486" t="s">
        <v>4639</v>
      </c>
      <c r="F482" s="486"/>
      <c r="G482" s="174" t="s">
        <v>4640</v>
      </c>
      <c r="H482" s="382" t="s">
        <v>4641</v>
      </c>
      <c r="I482" s="382" t="s">
        <v>4642</v>
      </c>
      <c r="J482" s="175">
        <v>1</v>
      </c>
      <c r="K482" s="176">
        <v>45953</v>
      </c>
      <c r="L482" s="176">
        <v>46171</v>
      </c>
      <c r="M482" s="177">
        <f t="shared" si="24"/>
        <v>31.142857142857142</v>
      </c>
      <c r="N482" s="178">
        <v>1</v>
      </c>
      <c r="O482" s="382" t="s">
        <v>4643</v>
      </c>
      <c r="P482" s="178">
        <f t="shared" si="25"/>
        <v>1</v>
      </c>
      <c r="Q482" s="179" t="str" cm="1">
        <f t="array" aca="1" ref="Q482" ca="1">IF(ISNUMBER(P482),IF(P482=100%,"CUMPLIDA",IF(AND(ISNUMBER(L482),ISNUMBER(INDIRECT("FECHA_"&amp;$B482,1))), IF(L482&lt;=INDIRECT("FECHA_"&amp;$B482,1),"INCUMPLIDA","PROCESO"), "VERIFICAR FECHA")),"SIN VALOR AVANCE")</f>
        <v>CUMPLIDA</v>
      </c>
    </row>
    <row r="483" spans="1:17" ht="409.5">
      <c r="A483" s="193" t="s">
        <v>26</v>
      </c>
      <c r="B483" s="213" t="s">
        <v>3295</v>
      </c>
      <c r="C483" s="485"/>
      <c r="D483" s="485"/>
      <c r="E483" s="486"/>
      <c r="F483" s="486"/>
      <c r="G483" s="174" t="s">
        <v>4644</v>
      </c>
      <c r="H483" s="382" t="s">
        <v>4645</v>
      </c>
      <c r="I483" s="382" t="s">
        <v>4646</v>
      </c>
      <c r="J483" s="175">
        <v>8</v>
      </c>
      <c r="K483" s="176">
        <v>45566</v>
      </c>
      <c r="L483" s="176">
        <v>46783</v>
      </c>
      <c r="M483" s="177">
        <f t="shared" si="24"/>
        <v>173.85714285714286</v>
      </c>
      <c r="N483" s="178">
        <v>0.2</v>
      </c>
      <c r="O483" s="382" t="s">
        <v>4647</v>
      </c>
      <c r="P483" s="178">
        <f t="shared" si="25"/>
        <v>0.2</v>
      </c>
      <c r="Q483" s="179" t="str" cm="1">
        <f t="array" aca="1" ref="Q483" ca="1">IF(ISNUMBER(P483),IF(P483=100%,"CUMPLIDA",IF(AND(ISNUMBER(L483),ISNUMBER(INDIRECT("FECHA_"&amp;$B483,1))), IF(L483&lt;=INDIRECT("FECHA_"&amp;$B483,1),"INCUMPLIDA","PROCESO"), "VERIFICAR FECHA")),"SIN VALOR AVANCE")</f>
        <v>PROCESO</v>
      </c>
    </row>
    <row r="484" spans="1:17" ht="60.75">
      <c r="A484" s="193" t="s">
        <v>26</v>
      </c>
      <c r="B484" s="213" t="s">
        <v>3295</v>
      </c>
      <c r="C484" s="485"/>
      <c r="D484" s="485"/>
      <c r="E484" s="486"/>
      <c r="F484" s="486"/>
      <c r="G484" s="174" t="s">
        <v>4648</v>
      </c>
      <c r="H484" s="382" t="s">
        <v>4649</v>
      </c>
      <c r="I484" s="382" t="s">
        <v>4650</v>
      </c>
      <c r="J484" s="175">
        <v>1</v>
      </c>
      <c r="K484" s="176">
        <v>45953</v>
      </c>
      <c r="L484" s="176">
        <v>46021</v>
      </c>
      <c r="M484" s="177">
        <f t="shared" si="24"/>
        <v>9.7142857142857135</v>
      </c>
      <c r="N484" s="178">
        <v>1</v>
      </c>
      <c r="O484" s="382" t="s">
        <v>4651</v>
      </c>
      <c r="P484" s="178">
        <f t="shared" si="25"/>
        <v>1</v>
      </c>
      <c r="Q484" s="179" t="str" cm="1">
        <f t="array" aca="1" ref="Q484" ca="1">IF(ISNUMBER(P484),IF(P484=100%,"CUMPLIDA",IF(AND(ISNUMBER(L484),ISNUMBER(INDIRECT("FECHA_"&amp;$B484,1))), IF(L484&lt;=INDIRECT("FECHA_"&amp;$B484,1),"INCUMPLIDA","PROCESO"), "VERIFICAR FECHA")),"SIN VALOR AVANCE")</f>
        <v>CUMPLIDA</v>
      </c>
    </row>
    <row r="485" spans="1:17" ht="62.25" customHeight="1">
      <c r="A485" s="193" t="s">
        <v>26</v>
      </c>
      <c r="B485" s="213" t="s">
        <v>3295</v>
      </c>
      <c r="C485" s="485"/>
      <c r="D485" s="485"/>
      <c r="E485" s="486" t="s">
        <v>4652</v>
      </c>
      <c r="F485" s="486"/>
      <c r="G485" s="174" t="s">
        <v>4653</v>
      </c>
      <c r="H485" s="382" t="s">
        <v>4654</v>
      </c>
      <c r="I485" s="382" t="s">
        <v>4655</v>
      </c>
      <c r="J485" s="175">
        <v>1</v>
      </c>
      <c r="K485" s="176">
        <v>45962</v>
      </c>
      <c r="L485" s="176">
        <v>46172</v>
      </c>
      <c r="M485" s="177">
        <f t="shared" si="24"/>
        <v>30</v>
      </c>
      <c r="N485" s="178">
        <v>1</v>
      </c>
      <c r="O485" s="382" t="s">
        <v>4656</v>
      </c>
      <c r="P485" s="178">
        <f t="shared" si="25"/>
        <v>1</v>
      </c>
      <c r="Q485" s="179" t="str" cm="1">
        <f t="array" aca="1" ref="Q485" ca="1">IF(ISNUMBER(P485),IF(P485=100%,"CUMPLIDA",IF(AND(ISNUMBER(L485),ISNUMBER(INDIRECT("FECHA_"&amp;$B485,1))), IF(L485&lt;=INDIRECT("FECHA_"&amp;$B485,1),"INCUMPLIDA","PROCESO"), "VERIFICAR FECHA")),"SIN VALOR AVANCE")</f>
        <v>CUMPLIDA</v>
      </c>
    </row>
    <row r="486" spans="1:17" ht="75.75">
      <c r="A486" s="193" t="s">
        <v>26</v>
      </c>
      <c r="B486" s="213" t="s">
        <v>3295</v>
      </c>
      <c r="C486" s="485"/>
      <c r="D486" s="485"/>
      <c r="E486" s="486"/>
      <c r="F486" s="486"/>
      <c r="G486" s="174" t="s">
        <v>4657</v>
      </c>
      <c r="H486" s="382" t="s">
        <v>4658</v>
      </c>
      <c r="I486" s="382" t="s">
        <v>4659</v>
      </c>
      <c r="J486" s="175">
        <v>1</v>
      </c>
      <c r="K486" s="176">
        <v>45931</v>
      </c>
      <c r="L486" s="176">
        <v>46022</v>
      </c>
      <c r="M486" s="177">
        <f t="shared" si="24"/>
        <v>13</v>
      </c>
      <c r="N486" s="178">
        <v>1</v>
      </c>
      <c r="O486" s="382" t="s">
        <v>4660</v>
      </c>
      <c r="P486" s="178">
        <f t="shared" ref="P486:P549" si="26">IF(B486="ITRC",N486,N486/J486)</f>
        <v>1</v>
      </c>
      <c r="Q486" s="179" t="str" cm="1">
        <f t="array" aca="1" ref="Q486" ca="1">IF(ISNUMBER(P486),IF(P486=100%,"CUMPLIDA",IF(AND(ISNUMBER(L486),ISNUMBER(INDIRECT("FECHA_"&amp;$B486,1))), IF(L486&lt;=INDIRECT("FECHA_"&amp;$B486,1),"INCUMPLIDA","PROCESO"), "VERIFICAR FECHA")),"SIN VALOR AVANCE")</f>
        <v>CUMPLIDA</v>
      </c>
    </row>
    <row r="487" spans="1:17" ht="409.5">
      <c r="A487" s="193" t="s">
        <v>26</v>
      </c>
      <c r="B487" s="213" t="s">
        <v>3295</v>
      </c>
      <c r="C487" s="485"/>
      <c r="D487" s="485"/>
      <c r="E487" s="486"/>
      <c r="F487" s="486"/>
      <c r="G487" s="174" t="s">
        <v>4644</v>
      </c>
      <c r="H487" s="382" t="s">
        <v>4645</v>
      </c>
      <c r="I487" s="382" t="s">
        <v>4646</v>
      </c>
      <c r="J487" s="175">
        <v>8</v>
      </c>
      <c r="K487" s="176">
        <v>45566</v>
      </c>
      <c r="L487" s="176">
        <v>46783</v>
      </c>
      <c r="M487" s="177">
        <f t="shared" si="24"/>
        <v>173.85714285714286</v>
      </c>
      <c r="N487" s="178">
        <v>0.2</v>
      </c>
      <c r="O487" s="382" t="s">
        <v>4647</v>
      </c>
      <c r="P487" s="178">
        <f t="shared" si="26"/>
        <v>0.2</v>
      </c>
      <c r="Q487" s="179" t="str" cm="1">
        <f t="array" aca="1" ref="Q487" ca="1">IF(ISNUMBER(P487),IF(P487=100%,"CUMPLIDA",IF(AND(ISNUMBER(L487),ISNUMBER(INDIRECT("FECHA_"&amp;$B487,1))), IF(L487&lt;=INDIRECT("FECHA_"&amp;$B487,1),"INCUMPLIDA","PROCESO"), "VERIFICAR FECHA")),"SIN VALOR AVANCE")</f>
        <v>PROCESO</v>
      </c>
    </row>
    <row r="488" spans="1:17" ht="60.75">
      <c r="A488" s="193" t="s">
        <v>26</v>
      </c>
      <c r="B488" s="213" t="s">
        <v>3295</v>
      </c>
      <c r="C488" s="485"/>
      <c r="D488" s="485"/>
      <c r="E488" s="486"/>
      <c r="F488" s="486"/>
      <c r="G488" s="174" t="s">
        <v>4648</v>
      </c>
      <c r="H488" s="382" t="s">
        <v>4649</v>
      </c>
      <c r="I488" s="382" t="s">
        <v>4650</v>
      </c>
      <c r="J488" s="175">
        <v>1</v>
      </c>
      <c r="K488" s="176">
        <v>45953</v>
      </c>
      <c r="L488" s="176">
        <v>46021</v>
      </c>
      <c r="M488" s="177">
        <f t="shared" si="24"/>
        <v>9.7142857142857135</v>
      </c>
      <c r="N488" s="178">
        <v>1</v>
      </c>
      <c r="O488" s="382" t="s">
        <v>4651</v>
      </c>
      <c r="P488" s="178">
        <f t="shared" si="26"/>
        <v>1</v>
      </c>
      <c r="Q488" s="179" t="str" cm="1">
        <f t="array" aca="1" ref="Q488" ca="1">IF(ISNUMBER(P488),IF(P488=100%,"CUMPLIDA",IF(AND(ISNUMBER(L488),ISNUMBER(INDIRECT("FECHA_"&amp;$B488,1))), IF(L488&lt;=INDIRECT("FECHA_"&amp;$B488,1),"INCUMPLIDA","PROCESO"), "VERIFICAR FECHA")),"SIN VALOR AVANCE")</f>
        <v>CUMPLIDA</v>
      </c>
    </row>
    <row r="489" spans="1:17" ht="315">
      <c r="A489" s="193" t="s">
        <v>26</v>
      </c>
      <c r="B489" s="213" t="s">
        <v>3295</v>
      </c>
      <c r="C489" s="485"/>
      <c r="D489" s="485"/>
      <c r="E489" s="486" t="s">
        <v>4661</v>
      </c>
      <c r="F489" s="486"/>
      <c r="G489" s="174" t="s">
        <v>4662</v>
      </c>
      <c r="H489" s="382" t="s">
        <v>4663</v>
      </c>
      <c r="I489" s="382" t="s">
        <v>4650</v>
      </c>
      <c r="J489" s="175">
        <v>1</v>
      </c>
      <c r="K489" s="176">
        <v>45962</v>
      </c>
      <c r="L489" s="176">
        <v>46172</v>
      </c>
      <c r="M489" s="177">
        <f t="shared" si="24"/>
        <v>30</v>
      </c>
      <c r="N489" s="178">
        <v>1</v>
      </c>
      <c r="O489" s="382" t="s">
        <v>4664</v>
      </c>
      <c r="P489" s="178">
        <f t="shared" si="26"/>
        <v>1</v>
      </c>
      <c r="Q489" s="179" t="str" cm="1">
        <f t="array" aca="1" ref="Q489" ca="1">IF(ISNUMBER(P489),IF(P489=100%,"CUMPLIDA",IF(AND(ISNUMBER(L489),ISNUMBER(INDIRECT("FECHA_"&amp;$B489,1))), IF(L489&lt;=INDIRECT("FECHA_"&amp;$B489,1),"INCUMPLIDA","PROCESO"), "VERIFICAR FECHA")),"SIN VALOR AVANCE")</f>
        <v>CUMPLIDA</v>
      </c>
    </row>
    <row r="490" spans="1:17" ht="165">
      <c r="A490" s="193" t="s">
        <v>26</v>
      </c>
      <c r="B490" s="213" t="s">
        <v>3295</v>
      </c>
      <c r="C490" s="485"/>
      <c r="D490" s="485"/>
      <c r="E490" s="486"/>
      <c r="F490" s="486"/>
      <c r="G490" s="174" t="s">
        <v>4665</v>
      </c>
      <c r="H490" s="382" t="s">
        <v>4666</v>
      </c>
      <c r="I490" s="382" t="s">
        <v>4667</v>
      </c>
      <c r="J490" s="175">
        <v>1</v>
      </c>
      <c r="K490" s="176">
        <v>45985</v>
      </c>
      <c r="L490" s="176">
        <v>46080</v>
      </c>
      <c r="M490" s="177">
        <f t="shared" si="24"/>
        <v>13.571428571428571</v>
      </c>
      <c r="N490" s="178">
        <v>0</v>
      </c>
      <c r="O490" s="382" t="s">
        <v>4668</v>
      </c>
      <c r="P490" s="178">
        <f t="shared" si="26"/>
        <v>0</v>
      </c>
      <c r="Q490" s="179" t="str" cm="1">
        <f t="array" aca="1" ref="Q490" ca="1">IF(ISNUMBER(P490),IF(P490=100%,"CUMPLIDA",IF(AND(ISNUMBER(L490),ISNUMBER(INDIRECT("FECHA_"&amp;$B490,1))), IF(L490&lt;=INDIRECT("FECHA_"&amp;$B490,1),"INCUMPLIDA","PROCESO"), "VERIFICAR FECHA")),"SIN VALOR AVANCE")</f>
        <v>PROCESO</v>
      </c>
    </row>
    <row r="491" spans="1:17" ht="46.5" customHeight="1">
      <c r="A491" s="193" t="s">
        <v>26</v>
      </c>
      <c r="B491" s="213" t="s">
        <v>3295</v>
      </c>
      <c r="C491" s="485"/>
      <c r="D491" s="485"/>
      <c r="E491" s="486" t="s">
        <v>4669</v>
      </c>
      <c r="F491" s="486"/>
      <c r="G491" s="174" t="s">
        <v>4657</v>
      </c>
      <c r="H491" s="382" t="s">
        <v>4658</v>
      </c>
      <c r="I491" s="382" t="s">
        <v>4659</v>
      </c>
      <c r="J491" s="175">
        <v>1</v>
      </c>
      <c r="K491" s="176">
        <v>45931</v>
      </c>
      <c r="L491" s="176">
        <v>46022</v>
      </c>
      <c r="M491" s="177">
        <f t="shared" si="24"/>
        <v>13</v>
      </c>
      <c r="N491" s="178">
        <v>1</v>
      </c>
      <c r="O491" s="382" t="s">
        <v>4660</v>
      </c>
      <c r="P491" s="178">
        <f t="shared" si="26"/>
        <v>1</v>
      </c>
      <c r="Q491" s="179" t="str" cm="1">
        <f t="array" aca="1" ref="Q491" ca="1">IF(ISNUMBER(P491),IF(P491=100%,"CUMPLIDA",IF(AND(ISNUMBER(L491),ISNUMBER(INDIRECT("FECHA_"&amp;$B491,1))), IF(L491&lt;=INDIRECT("FECHA_"&amp;$B491,1),"INCUMPLIDA","PROCESO"), "VERIFICAR FECHA")),"SIN VALOR AVANCE")</f>
        <v>CUMPLIDA</v>
      </c>
    </row>
    <row r="492" spans="1:17" ht="409.5">
      <c r="A492" s="193" t="s">
        <v>26</v>
      </c>
      <c r="B492" s="213" t="s">
        <v>3295</v>
      </c>
      <c r="C492" s="485"/>
      <c r="D492" s="485"/>
      <c r="E492" s="486"/>
      <c r="F492" s="486"/>
      <c r="G492" s="174" t="s">
        <v>4644</v>
      </c>
      <c r="H492" s="382" t="s">
        <v>4645</v>
      </c>
      <c r="I492" s="382" t="s">
        <v>4646</v>
      </c>
      <c r="J492" s="175">
        <v>8</v>
      </c>
      <c r="K492" s="176">
        <v>45566</v>
      </c>
      <c r="L492" s="176">
        <v>46783</v>
      </c>
      <c r="M492" s="177">
        <f t="shared" si="24"/>
        <v>173.85714285714286</v>
      </c>
      <c r="N492" s="178">
        <v>0.2</v>
      </c>
      <c r="O492" s="382" t="s">
        <v>4647</v>
      </c>
      <c r="P492" s="178">
        <f t="shared" si="26"/>
        <v>0.2</v>
      </c>
      <c r="Q492" s="179" t="str" cm="1">
        <f t="array" aca="1" ref="Q492" ca="1">IF(ISNUMBER(P492),IF(P492=100%,"CUMPLIDA",IF(AND(ISNUMBER(L492),ISNUMBER(INDIRECT("FECHA_"&amp;$B492,1))), IF(L492&lt;=INDIRECT("FECHA_"&amp;$B492,1),"INCUMPLIDA","PROCESO"), "VERIFICAR FECHA")),"SIN VALOR AVANCE")</f>
        <v>PROCESO</v>
      </c>
    </row>
    <row r="493" spans="1:17" ht="60.75">
      <c r="A493" s="193" t="s">
        <v>26</v>
      </c>
      <c r="B493" s="213" t="s">
        <v>3295</v>
      </c>
      <c r="C493" s="485"/>
      <c r="D493" s="485"/>
      <c r="E493" s="486"/>
      <c r="F493" s="486"/>
      <c r="G493" s="174" t="s">
        <v>4648</v>
      </c>
      <c r="H493" s="382" t="s">
        <v>4649</v>
      </c>
      <c r="I493" s="382" t="s">
        <v>4650</v>
      </c>
      <c r="J493" s="175">
        <v>1</v>
      </c>
      <c r="K493" s="176">
        <v>45953</v>
      </c>
      <c r="L493" s="176">
        <v>46021</v>
      </c>
      <c r="M493" s="177">
        <f t="shared" si="24"/>
        <v>9.7142857142857135</v>
      </c>
      <c r="N493" s="178">
        <v>1</v>
      </c>
      <c r="O493" s="382" t="s">
        <v>4651</v>
      </c>
      <c r="P493" s="178">
        <f t="shared" si="26"/>
        <v>1</v>
      </c>
      <c r="Q493" s="179" t="str" cm="1">
        <f t="array" aca="1" ref="Q493" ca="1">IF(ISNUMBER(P493),IF(P493=100%,"CUMPLIDA",IF(AND(ISNUMBER(L493),ISNUMBER(INDIRECT("FECHA_"&amp;$B493,1))), IF(L493&lt;=INDIRECT("FECHA_"&amp;$B493,1),"INCUMPLIDA","PROCESO"), "VERIFICAR FECHA")),"SIN VALOR AVANCE")</f>
        <v>CUMPLIDA</v>
      </c>
    </row>
    <row r="494" spans="1:17" ht="63" customHeight="1">
      <c r="A494" s="193" t="s">
        <v>26</v>
      </c>
      <c r="B494" s="213" t="s">
        <v>3295</v>
      </c>
      <c r="C494" s="485"/>
      <c r="D494" s="485"/>
      <c r="E494" s="486" t="s">
        <v>4670</v>
      </c>
      <c r="F494" s="486"/>
      <c r="G494" s="174" t="s">
        <v>4653</v>
      </c>
      <c r="H494" s="382" t="s">
        <v>4654</v>
      </c>
      <c r="I494" s="382" t="s">
        <v>4655</v>
      </c>
      <c r="J494" s="175">
        <v>1</v>
      </c>
      <c r="K494" s="176">
        <v>45962</v>
      </c>
      <c r="L494" s="176">
        <v>46172</v>
      </c>
      <c r="M494" s="177">
        <f t="shared" ref="M494:M557" si="27">(L494-K494)/7</f>
        <v>30</v>
      </c>
      <c r="N494" s="178">
        <v>1</v>
      </c>
      <c r="O494" s="382" t="s">
        <v>4656</v>
      </c>
      <c r="P494" s="178">
        <f t="shared" si="26"/>
        <v>1</v>
      </c>
      <c r="Q494" s="179" t="str" cm="1">
        <f t="array" aca="1" ref="Q494" ca="1">IF(ISNUMBER(P494),IF(P494=100%,"CUMPLIDA",IF(AND(ISNUMBER(L494),ISNUMBER(INDIRECT("FECHA_"&amp;$B494,1))), IF(L494&lt;=INDIRECT("FECHA_"&amp;$B494,1),"INCUMPLIDA","PROCESO"), "VERIFICAR FECHA")),"SIN VALOR AVANCE")</f>
        <v>CUMPLIDA</v>
      </c>
    </row>
    <row r="495" spans="1:17" ht="409.5">
      <c r="A495" s="193" t="s">
        <v>26</v>
      </c>
      <c r="B495" s="213" t="s">
        <v>3295</v>
      </c>
      <c r="C495" s="485"/>
      <c r="D495" s="485"/>
      <c r="E495" s="486"/>
      <c r="F495" s="486"/>
      <c r="G495" s="174" t="s">
        <v>4644</v>
      </c>
      <c r="H495" s="382" t="s">
        <v>4645</v>
      </c>
      <c r="I495" s="382" t="s">
        <v>4646</v>
      </c>
      <c r="J495" s="175">
        <v>8</v>
      </c>
      <c r="K495" s="176">
        <v>45566</v>
      </c>
      <c r="L495" s="176">
        <v>46783</v>
      </c>
      <c r="M495" s="177">
        <f t="shared" si="27"/>
        <v>173.85714285714286</v>
      </c>
      <c r="N495" s="178">
        <v>0.2</v>
      </c>
      <c r="O495" s="382" t="s">
        <v>4647</v>
      </c>
      <c r="P495" s="178">
        <f t="shared" si="26"/>
        <v>0.2</v>
      </c>
      <c r="Q495" s="179" t="str" cm="1">
        <f t="array" aca="1" ref="Q495" ca="1">IF(ISNUMBER(P495),IF(P495=100%,"CUMPLIDA",IF(AND(ISNUMBER(L495),ISNUMBER(INDIRECT("FECHA_"&amp;$B495,1))), IF(L495&lt;=INDIRECT("FECHA_"&amp;$B495,1),"INCUMPLIDA","PROCESO"), "VERIFICAR FECHA")),"SIN VALOR AVANCE")</f>
        <v>PROCESO</v>
      </c>
    </row>
    <row r="496" spans="1:17" ht="60.75">
      <c r="A496" s="193" t="s">
        <v>26</v>
      </c>
      <c r="B496" s="213" t="s">
        <v>3295</v>
      </c>
      <c r="C496" s="485"/>
      <c r="D496" s="485"/>
      <c r="E496" s="486"/>
      <c r="F496" s="486"/>
      <c r="G496" s="174" t="s">
        <v>4671</v>
      </c>
      <c r="H496" s="382" t="s">
        <v>4649</v>
      </c>
      <c r="I496" s="382" t="s">
        <v>4650</v>
      </c>
      <c r="J496" s="175">
        <v>1</v>
      </c>
      <c r="K496" s="176">
        <v>45953</v>
      </c>
      <c r="L496" s="176">
        <v>46021</v>
      </c>
      <c r="M496" s="177">
        <f t="shared" si="27"/>
        <v>9.7142857142857135</v>
      </c>
      <c r="N496" s="178">
        <v>1</v>
      </c>
      <c r="O496" s="382" t="s">
        <v>4651</v>
      </c>
      <c r="P496" s="178">
        <f t="shared" si="26"/>
        <v>1</v>
      </c>
      <c r="Q496" s="179" t="str" cm="1">
        <f t="array" aca="1" ref="Q496" ca="1">IF(ISNUMBER(P496),IF(P496=100%,"CUMPLIDA",IF(AND(ISNUMBER(L496),ISNUMBER(INDIRECT("FECHA_"&amp;$B496,1))), IF(L496&lt;=INDIRECT("FECHA_"&amp;$B496,1),"INCUMPLIDA","PROCESO"), "VERIFICAR FECHA")),"SIN VALOR AVANCE")</f>
        <v>CUMPLIDA</v>
      </c>
    </row>
    <row r="497" spans="1:17" ht="46.5" customHeight="1">
      <c r="A497" s="193" t="s">
        <v>26</v>
      </c>
      <c r="B497" s="213" t="s">
        <v>3295</v>
      </c>
      <c r="C497" s="485"/>
      <c r="D497" s="485"/>
      <c r="E497" s="486" t="s">
        <v>4672</v>
      </c>
      <c r="F497" s="486"/>
      <c r="G497" s="174" t="s">
        <v>4657</v>
      </c>
      <c r="H497" s="382" t="s">
        <v>4658</v>
      </c>
      <c r="I497" s="382" t="s">
        <v>4659</v>
      </c>
      <c r="J497" s="175">
        <v>1</v>
      </c>
      <c r="K497" s="176">
        <v>45931</v>
      </c>
      <c r="L497" s="176">
        <v>46022</v>
      </c>
      <c r="M497" s="177">
        <f t="shared" si="27"/>
        <v>13</v>
      </c>
      <c r="N497" s="178">
        <v>1</v>
      </c>
      <c r="O497" s="382" t="s">
        <v>4660</v>
      </c>
      <c r="P497" s="178">
        <f t="shared" si="26"/>
        <v>1</v>
      </c>
      <c r="Q497" s="179" t="str" cm="1">
        <f t="array" aca="1" ref="Q497" ca="1">IF(ISNUMBER(P497),IF(P497=100%,"CUMPLIDA",IF(AND(ISNUMBER(L497),ISNUMBER(INDIRECT("FECHA_"&amp;$B497,1))), IF(L497&lt;=INDIRECT("FECHA_"&amp;$B497,1),"INCUMPLIDA","PROCESO"), "VERIFICAR FECHA")),"SIN VALOR AVANCE")</f>
        <v>CUMPLIDA</v>
      </c>
    </row>
    <row r="498" spans="1:17" ht="409.5">
      <c r="A498" s="193" t="s">
        <v>26</v>
      </c>
      <c r="B498" s="213" t="s">
        <v>3295</v>
      </c>
      <c r="C498" s="485"/>
      <c r="D498" s="485"/>
      <c r="E498" s="486"/>
      <c r="F498" s="486"/>
      <c r="G498" s="174" t="s">
        <v>4673</v>
      </c>
      <c r="H498" s="382" t="s">
        <v>4645</v>
      </c>
      <c r="I498" s="382" t="s">
        <v>4646</v>
      </c>
      <c r="J498" s="175">
        <v>8</v>
      </c>
      <c r="K498" s="176">
        <v>45566</v>
      </c>
      <c r="L498" s="176">
        <v>46783</v>
      </c>
      <c r="M498" s="177">
        <f t="shared" si="27"/>
        <v>173.85714285714286</v>
      </c>
      <c r="N498" s="178">
        <v>0.2</v>
      </c>
      <c r="O498" s="382" t="s">
        <v>4647</v>
      </c>
      <c r="P498" s="178">
        <f t="shared" si="26"/>
        <v>0.2</v>
      </c>
      <c r="Q498" s="179" t="str" cm="1">
        <f t="array" aca="1" ref="Q498" ca="1">IF(ISNUMBER(P498),IF(P498=100%,"CUMPLIDA",IF(AND(ISNUMBER(L498),ISNUMBER(INDIRECT("FECHA_"&amp;$B498,1))), IF(L498&lt;=INDIRECT("FECHA_"&amp;$B498,1),"INCUMPLIDA","PROCESO"), "VERIFICAR FECHA")),"SIN VALOR AVANCE")</f>
        <v>PROCESO</v>
      </c>
    </row>
    <row r="499" spans="1:17" ht="60.75">
      <c r="A499" s="193" t="s">
        <v>26</v>
      </c>
      <c r="B499" s="213" t="s">
        <v>3295</v>
      </c>
      <c r="C499" s="485"/>
      <c r="D499" s="485"/>
      <c r="E499" s="486"/>
      <c r="F499" s="486"/>
      <c r="G499" s="174" t="s">
        <v>4671</v>
      </c>
      <c r="H499" s="382" t="s">
        <v>4649</v>
      </c>
      <c r="I499" s="382" t="s">
        <v>4650</v>
      </c>
      <c r="J499" s="175">
        <v>1</v>
      </c>
      <c r="K499" s="176">
        <v>45953</v>
      </c>
      <c r="L499" s="176">
        <v>46021</v>
      </c>
      <c r="M499" s="177">
        <f t="shared" si="27"/>
        <v>9.7142857142857135</v>
      </c>
      <c r="N499" s="178">
        <v>1</v>
      </c>
      <c r="O499" s="382" t="s">
        <v>4651</v>
      </c>
      <c r="P499" s="178">
        <f t="shared" si="26"/>
        <v>1</v>
      </c>
      <c r="Q499" s="179" t="str" cm="1">
        <f t="array" aca="1" ref="Q499" ca="1">IF(ISNUMBER(P499),IF(P499=100%,"CUMPLIDA",IF(AND(ISNUMBER(L499),ISNUMBER(INDIRECT("FECHA_"&amp;$B499,1))), IF(L499&lt;=INDIRECT("FECHA_"&amp;$B499,1),"INCUMPLIDA","PROCESO"), "VERIFICAR FECHA")),"SIN VALOR AVANCE")</f>
        <v>CUMPLIDA</v>
      </c>
    </row>
    <row r="500" spans="1:17" ht="90.75" customHeight="1">
      <c r="A500" s="193" t="s">
        <v>26</v>
      </c>
      <c r="B500" s="213" t="s">
        <v>3295</v>
      </c>
      <c r="C500" s="485"/>
      <c r="D500" s="485"/>
      <c r="E500" s="486" t="s">
        <v>4674</v>
      </c>
      <c r="F500" s="486"/>
      <c r="G500" s="174" t="s">
        <v>4675</v>
      </c>
      <c r="H500" s="382" t="s">
        <v>4676</v>
      </c>
      <c r="I500" s="382" t="s">
        <v>4677</v>
      </c>
      <c r="J500" s="175">
        <v>1</v>
      </c>
      <c r="K500" s="176">
        <v>45953</v>
      </c>
      <c r="L500" s="176">
        <v>46021</v>
      </c>
      <c r="M500" s="177">
        <f t="shared" si="27"/>
        <v>9.7142857142857135</v>
      </c>
      <c r="N500" s="178">
        <v>1</v>
      </c>
      <c r="O500" s="382" t="s">
        <v>4678</v>
      </c>
      <c r="P500" s="178">
        <f t="shared" si="26"/>
        <v>1</v>
      </c>
      <c r="Q500" s="179" t="str" cm="1">
        <f t="array" aca="1" ref="Q500" ca="1">IF(ISNUMBER(P500),IF(P500=100%,"CUMPLIDA",IF(AND(ISNUMBER(L500),ISNUMBER(INDIRECT("FECHA_"&amp;$B500,1))), IF(L500&lt;=INDIRECT("FECHA_"&amp;$B500,1),"INCUMPLIDA","PROCESO"), "VERIFICAR FECHA")),"SIN VALOR AVANCE")</f>
        <v>CUMPLIDA</v>
      </c>
    </row>
    <row r="501" spans="1:17" ht="409.5">
      <c r="A501" s="193" t="s">
        <v>26</v>
      </c>
      <c r="B501" s="213" t="s">
        <v>3295</v>
      </c>
      <c r="C501" s="485"/>
      <c r="D501" s="485"/>
      <c r="E501" s="486"/>
      <c r="F501" s="486"/>
      <c r="G501" s="174" t="s">
        <v>4644</v>
      </c>
      <c r="H501" s="382" t="s">
        <v>4645</v>
      </c>
      <c r="I501" s="382" t="s">
        <v>4646</v>
      </c>
      <c r="J501" s="175">
        <v>8</v>
      </c>
      <c r="K501" s="176">
        <v>45566</v>
      </c>
      <c r="L501" s="176">
        <v>46783</v>
      </c>
      <c r="M501" s="177">
        <f t="shared" si="27"/>
        <v>173.85714285714286</v>
      </c>
      <c r="N501" s="178">
        <v>0.2</v>
      </c>
      <c r="O501" s="382" t="s">
        <v>4647</v>
      </c>
      <c r="P501" s="178">
        <f t="shared" si="26"/>
        <v>0.2</v>
      </c>
      <c r="Q501" s="179" t="str" cm="1">
        <f t="array" aca="1" ref="Q501" ca="1">IF(ISNUMBER(P501),IF(P501=100%,"CUMPLIDA",IF(AND(ISNUMBER(L501),ISNUMBER(INDIRECT("FECHA_"&amp;$B501,1))), IF(L501&lt;=INDIRECT("FECHA_"&amp;$B501,1),"INCUMPLIDA","PROCESO"), "VERIFICAR FECHA")),"SIN VALOR AVANCE")</f>
        <v>PROCESO</v>
      </c>
    </row>
    <row r="502" spans="1:17" ht="60.75">
      <c r="A502" s="193" t="s">
        <v>26</v>
      </c>
      <c r="B502" s="213" t="s">
        <v>3295</v>
      </c>
      <c r="C502" s="485"/>
      <c r="D502" s="485"/>
      <c r="E502" s="486"/>
      <c r="F502" s="486"/>
      <c r="G502" s="174" t="s">
        <v>4671</v>
      </c>
      <c r="H502" s="382" t="s">
        <v>4649</v>
      </c>
      <c r="I502" s="382" t="s">
        <v>4650</v>
      </c>
      <c r="J502" s="175">
        <v>1</v>
      </c>
      <c r="K502" s="176">
        <v>45953</v>
      </c>
      <c r="L502" s="176">
        <v>46021</v>
      </c>
      <c r="M502" s="177">
        <f t="shared" si="27"/>
        <v>9.7142857142857135</v>
      </c>
      <c r="N502" s="178">
        <v>1</v>
      </c>
      <c r="O502" s="382" t="s">
        <v>4651</v>
      </c>
      <c r="P502" s="178">
        <f t="shared" si="26"/>
        <v>1</v>
      </c>
      <c r="Q502" s="179" t="str" cm="1">
        <f t="array" aca="1" ref="Q502" ca="1">IF(ISNUMBER(P502),IF(P502=100%,"CUMPLIDA",IF(AND(ISNUMBER(L502),ISNUMBER(INDIRECT("FECHA_"&amp;$B502,1))), IF(L502&lt;=INDIRECT("FECHA_"&amp;$B502,1),"INCUMPLIDA","PROCESO"), "VERIFICAR FECHA")),"SIN VALOR AVANCE")</f>
        <v>CUMPLIDA</v>
      </c>
    </row>
    <row r="503" spans="1:17" ht="90.75" customHeight="1">
      <c r="A503" s="193" t="s">
        <v>26</v>
      </c>
      <c r="B503" s="213" t="s">
        <v>3295</v>
      </c>
      <c r="C503" s="485"/>
      <c r="D503" s="485"/>
      <c r="E503" s="486" t="s">
        <v>4679</v>
      </c>
      <c r="F503" s="486"/>
      <c r="G503" s="174" t="s">
        <v>4675</v>
      </c>
      <c r="H503" s="382" t="s">
        <v>4676</v>
      </c>
      <c r="I503" s="382" t="s">
        <v>4677</v>
      </c>
      <c r="J503" s="175">
        <v>1</v>
      </c>
      <c r="K503" s="176">
        <v>45953</v>
      </c>
      <c r="L503" s="176">
        <v>46021</v>
      </c>
      <c r="M503" s="177">
        <f t="shared" si="27"/>
        <v>9.7142857142857135</v>
      </c>
      <c r="N503" s="178">
        <v>1</v>
      </c>
      <c r="O503" s="382" t="s">
        <v>4678</v>
      </c>
      <c r="P503" s="178">
        <f t="shared" si="26"/>
        <v>1</v>
      </c>
      <c r="Q503" s="179" t="str" cm="1">
        <f t="array" aca="1" ref="Q503" ca="1">IF(ISNUMBER(P503),IF(P503=100%,"CUMPLIDA",IF(AND(ISNUMBER(L503),ISNUMBER(INDIRECT("FECHA_"&amp;$B503,1))), IF(L503&lt;=INDIRECT("FECHA_"&amp;$B503,1),"INCUMPLIDA","PROCESO"), "VERIFICAR FECHA")),"SIN VALOR AVANCE")</f>
        <v>CUMPLIDA</v>
      </c>
    </row>
    <row r="504" spans="1:17" ht="409.5">
      <c r="A504" s="193" t="s">
        <v>26</v>
      </c>
      <c r="B504" s="213" t="s">
        <v>3295</v>
      </c>
      <c r="C504" s="485"/>
      <c r="D504" s="485"/>
      <c r="E504" s="486"/>
      <c r="F504" s="486"/>
      <c r="G504" s="174" t="s">
        <v>4644</v>
      </c>
      <c r="H504" s="382" t="s">
        <v>4645</v>
      </c>
      <c r="I504" s="382" t="s">
        <v>4646</v>
      </c>
      <c r="J504" s="175">
        <v>8</v>
      </c>
      <c r="K504" s="176">
        <v>45566</v>
      </c>
      <c r="L504" s="176">
        <v>46783</v>
      </c>
      <c r="M504" s="177">
        <f t="shared" si="27"/>
        <v>173.85714285714286</v>
      </c>
      <c r="N504" s="178">
        <v>0.2</v>
      </c>
      <c r="O504" s="382" t="s">
        <v>4647</v>
      </c>
      <c r="P504" s="178">
        <f t="shared" si="26"/>
        <v>0.2</v>
      </c>
      <c r="Q504" s="179" t="str" cm="1">
        <f t="array" aca="1" ref="Q504" ca="1">IF(ISNUMBER(P504),IF(P504=100%,"CUMPLIDA",IF(AND(ISNUMBER(L504),ISNUMBER(INDIRECT("FECHA_"&amp;$B504,1))), IF(L504&lt;=INDIRECT("FECHA_"&amp;$B504,1),"INCUMPLIDA","PROCESO"), "VERIFICAR FECHA")),"SIN VALOR AVANCE")</f>
        <v>PROCESO</v>
      </c>
    </row>
    <row r="505" spans="1:17" ht="60.75">
      <c r="A505" s="193" t="s">
        <v>26</v>
      </c>
      <c r="B505" s="213" t="s">
        <v>3295</v>
      </c>
      <c r="C505" s="485"/>
      <c r="D505" s="485"/>
      <c r="E505" s="486"/>
      <c r="F505" s="486"/>
      <c r="G505" s="174" t="s">
        <v>4671</v>
      </c>
      <c r="H505" s="382" t="s">
        <v>4649</v>
      </c>
      <c r="I505" s="382" t="s">
        <v>4650</v>
      </c>
      <c r="J505" s="175">
        <v>1</v>
      </c>
      <c r="K505" s="176">
        <v>45953</v>
      </c>
      <c r="L505" s="176">
        <v>46021</v>
      </c>
      <c r="M505" s="177">
        <f t="shared" si="27"/>
        <v>9.7142857142857135</v>
      </c>
      <c r="N505" s="178">
        <v>1</v>
      </c>
      <c r="O505" s="382" t="s">
        <v>4651</v>
      </c>
      <c r="P505" s="178">
        <f t="shared" si="26"/>
        <v>1</v>
      </c>
      <c r="Q505" s="179" t="str" cm="1">
        <f t="array" aca="1" ref="Q505" ca="1">IF(ISNUMBER(P505),IF(P505=100%,"CUMPLIDA",IF(AND(ISNUMBER(L505),ISNUMBER(INDIRECT("FECHA_"&amp;$B505,1))), IF(L505&lt;=INDIRECT("FECHA_"&amp;$B505,1),"INCUMPLIDA","PROCESO"), "VERIFICAR FECHA")),"SIN VALOR AVANCE")</f>
        <v>CUMPLIDA</v>
      </c>
    </row>
    <row r="506" spans="1:17" ht="90">
      <c r="A506" s="193" t="s">
        <v>26</v>
      </c>
      <c r="B506" s="213" t="s">
        <v>3295</v>
      </c>
      <c r="C506" s="485"/>
      <c r="D506" s="485"/>
      <c r="E506" s="486"/>
      <c r="F506" s="486"/>
      <c r="G506" s="174" t="s">
        <v>4680</v>
      </c>
      <c r="H506" s="382" t="s">
        <v>4681</v>
      </c>
      <c r="I506" s="382" t="s">
        <v>4682</v>
      </c>
      <c r="J506" s="175">
        <v>1</v>
      </c>
      <c r="K506" s="176">
        <v>46082</v>
      </c>
      <c r="L506" s="176">
        <v>46265</v>
      </c>
      <c r="M506" s="177">
        <f t="shared" si="27"/>
        <v>26.142857142857142</v>
      </c>
      <c r="N506" s="178">
        <v>0</v>
      </c>
      <c r="O506" s="382" t="s">
        <v>4683</v>
      </c>
      <c r="P506" s="178">
        <f t="shared" si="26"/>
        <v>0</v>
      </c>
      <c r="Q506" s="179" t="str" cm="1">
        <f t="array" aca="1" ref="Q506" ca="1">IF(ISNUMBER(P506),IF(P506=100%,"CUMPLIDA",IF(AND(ISNUMBER(L506),ISNUMBER(INDIRECT("FECHA_"&amp;$B506,1))), IF(L506&lt;=INDIRECT("FECHA_"&amp;$B506,1),"INCUMPLIDA","PROCESO"), "VERIFICAR FECHA")),"SIN VALOR AVANCE")</f>
        <v>PROCESO</v>
      </c>
    </row>
    <row r="507" spans="1:17" ht="105">
      <c r="A507" s="193" t="s">
        <v>26</v>
      </c>
      <c r="B507" s="213" t="s">
        <v>3295</v>
      </c>
      <c r="C507" s="485"/>
      <c r="D507" s="485"/>
      <c r="E507" s="486"/>
      <c r="F507" s="486"/>
      <c r="G507" s="174" t="s">
        <v>4684</v>
      </c>
      <c r="H507" s="382" t="s">
        <v>4685</v>
      </c>
      <c r="I507" s="382" t="s">
        <v>4686</v>
      </c>
      <c r="J507" s="175">
        <v>1</v>
      </c>
      <c r="K507" s="176">
        <v>45931</v>
      </c>
      <c r="L507" s="176">
        <v>46022</v>
      </c>
      <c r="M507" s="177">
        <f t="shared" si="27"/>
        <v>13</v>
      </c>
      <c r="N507" s="178">
        <v>1</v>
      </c>
      <c r="O507" s="382" t="s">
        <v>4687</v>
      </c>
      <c r="P507" s="178">
        <f t="shared" si="26"/>
        <v>1</v>
      </c>
      <c r="Q507" s="179" t="str" cm="1">
        <f t="array" aca="1" ref="Q507" ca="1">IF(ISNUMBER(P507),IF(P507=100%,"CUMPLIDA",IF(AND(ISNUMBER(L507),ISNUMBER(INDIRECT("FECHA_"&amp;$B507,1))), IF(L507&lt;=INDIRECT("FECHA_"&amp;$B507,1),"INCUMPLIDA","PROCESO"), "VERIFICAR FECHA")),"SIN VALOR AVANCE")</f>
        <v>CUMPLIDA</v>
      </c>
    </row>
    <row r="508" spans="1:17" ht="90.75" customHeight="1">
      <c r="A508" s="193" t="s">
        <v>26</v>
      </c>
      <c r="B508" s="213" t="s">
        <v>3295</v>
      </c>
      <c r="C508" s="485"/>
      <c r="D508" s="485"/>
      <c r="E508" s="486" t="s">
        <v>4688</v>
      </c>
      <c r="F508" s="486"/>
      <c r="G508" s="174" t="s">
        <v>4675</v>
      </c>
      <c r="H508" s="382" t="s">
        <v>4676</v>
      </c>
      <c r="I508" s="382" t="s">
        <v>4677</v>
      </c>
      <c r="J508" s="175">
        <v>1</v>
      </c>
      <c r="K508" s="176">
        <v>45953</v>
      </c>
      <c r="L508" s="176">
        <v>46021</v>
      </c>
      <c r="M508" s="177">
        <f t="shared" si="27"/>
        <v>9.7142857142857135</v>
      </c>
      <c r="N508" s="178">
        <v>1</v>
      </c>
      <c r="O508" s="382" t="s">
        <v>4678</v>
      </c>
      <c r="P508" s="178">
        <f t="shared" si="26"/>
        <v>1</v>
      </c>
      <c r="Q508" s="179" t="str" cm="1">
        <f t="array" aca="1" ref="Q508" ca="1">IF(ISNUMBER(P508),IF(P508=100%,"CUMPLIDA",IF(AND(ISNUMBER(L508),ISNUMBER(INDIRECT("FECHA_"&amp;$B508,1))), IF(L508&lt;=INDIRECT("FECHA_"&amp;$B508,1),"INCUMPLIDA","PROCESO"), "VERIFICAR FECHA")),"SIN VALOR AVANCE")</f>
        <v>CUMPLIDA</v>
      </c>
    </row>
    <row r="509" spans="1:17" ht="90">
      <c r="A509" s="193" t="s">
        <v>26</v>
      </c>
      <c r="B509" s="213" t="s">
        <v>3295</v>
      </c>
      <c r="C509" s="485"/>
      <c r="D509" s="485"/>
      <c r="E509" s="486"/>
      <c r="F509" s="486"/>
      <c r="G509" s="174" t="s">
        <v>4680</v>
      </c>
      <c r="H509" s="382" t="s">
        <v>4681</v>
      </c>
      <c r="I509" s="382" t="s">
        <v>4682</v>
      </c>
      <c r="J509" s="175">
        <v>1</v>
      </c>
      <c r="K509" s="176">
        <v>46082</v>
      </c>
      <c r="L509" s="176">
        <v>46265</v>
      </c>
      <c r="M509" s="177">
        <f t="shared" si="27"/>
        <v>26.142857142857142</v>
      </c>
      <c r="N509" s="178">
        <v>0</v>
      </c>
      <c r="O509" s="382" t="s">
        <v>4683</v>
      </c>
      <c r="P509" s="178">
        <f t="shared" si="26"/>
        <v>0</v>
      </c>
      <c r="Q509" s="179" t="str" cm="1">
        <f t="array" aca="1" ref="Q509" ca="1">IF(ISNUMBER(P509),IF(P509=100%,"CUMPLIDA",IF(AND(ISNUMBER(L509),ISNUMBER(INDIRECT("FECHA_"&amp;$B509,1))), IF(L509&lt;=INDIRECT("FECHA_"&amp;$B509,1),"INCUMPLIDA","PROCESO"), "VERIFICAR FECHA")),"SIN VALOR AVANCE")</f>
        <v>PROCESO</v>
      </c>
    </row>
    <row r="510" spans="1:17" ht="105">
      <c r="A510" s="193" t="s">
        <v>26</v>
      </c>
      <c r="B510" s="213" t="s">
        <v>3295</v>
      </c>
      <c r="C510" s="485"/>
      <c r="D510" s="485"/>
      <c r="E510" s="486"/>
      <c r="F510" s="486"/>
      <c r="G510" s="174" t="s">
        <v>4684</v>
      </c>
      <c r="H510" s="382" t="s">
        <v>4685</v>
      </c>
      <c r="I510" s="382" t="s">
        <v>4686</v>
      </c>
      <c r="J510" s="175">
        <v>1</v>
      </c>
      <c r="K510" s="176">
        <v>45931</v>
      </c>
      <c r="L510" s="176">
        <v>46022</v>
      </c>
      <c r="M510" s="177">
        <f t="shared" si="27"/>
        <v>13</v>
      </c>
      <c r="N510" s="178">
        <v>1</v>
      </c>
      <c r="O510" s="382" t="s">
        <v>4687</v>
      </c>
      <c r="P510" s="178">
        <f t="shared" si="26"/>
        <v>1</v>
      </c>
      <c r="Q510" s="179" t="str" cm="1">
        <f t="array" aca="1" ref="Q510" ca="1">IF(ISNUMBER(P510),IF(P510=100%,"CUMPLIDA",IF(AND(ISNUMBER(L510),ISNUMBER(INDIRECT("FECHA_"&amp;$B510,1))), IF(L510&lt;=INDIRECT("FECHA_"&amp;$B510,1),"INCUMPLIDA","PROCESO"), "VERIFICAR FECHA")),"SIN VALOR AVANCE")</f>
        <v>CUMPLIDA</v>
      </c>
    </row>
    <row r="511" spans="1:17" ht="60.75" customHeight="1">
      <c r="A511" s="193" t="s">
        <v>26</v>
      </c>
      <c r="B511" s="213" t="s">
        <v>3295</v>
      </c>
      <c r="C511" s="485"/>
      <c r="D511" s="485"/>
      <c r="E511" s="486" t="s">
        <v>4689</v>
      </c>
      <c r="F511" s="486"/>
      <c r="G511" s="174" t="s">
        <v>4690</v>
      </c>
      <c r="H511" s="382" t="s">
        <v>4691</v>
      </c>
      <c r="I511" s="382" t="s">
        <v>4692</v>
      </c>
      <c r="J511" s="175">
        <v>1</v>
      </c>
      <c r="K511" s="176">
        <v>45925</v>
      </c>
      <c r="L511" s="176">
        <v>46022</v>
      </c>
      <c r="M511" s="177">
        <f t="shared" si="27"/>
        <v>13.857142857142858</v>
      </c>
      <c r="N511" s="178">
        <v>1</v>
      </c>
      <c r="O511" s="382" t="s">
        <v>2184</v>
      </c>
      <c r="P511" s="178">
        <f t="shared" si="26"/>
        <v>1</v>
      </c>
      <c r="Q511" s="179" t="str" cm="1">
        <f t="array" aca="1" ref="Q511" ca="1">IF(ISNUMBER(P511),IF(P511=100%,"CUMPLIDA",IF(AND(ISNUMBER(L511),ISNUMBER(INDIRECT("FECHA_"&amp;$B511,1))), IF(L511&lt;=INDIRECT("FECHA_"&amp;$B511,1),"INCUMPLIDA","PROCESO"), "VERIFICAR FECHA")),"SIN VALOR AVANCE")</f>
        <v>CUMPLIDA</v>
      </c>
    </row>
    <row r="512" spans="1:17" ht="165">
      <c r="A512" s="193" t="s">
        <v>26</v>
      </c>
      <c r="B512" s="213" t="s">
        <v>3295</v>
      </c>
      <c r="C512" s="485"/>
      <c r="D512" s="485"/>
      <c r="E512" s="486"/>
      <c r="F512" s="486"/>
      <c r="G512" s="174" t="s">
        <v>4665</v>
      </c>
      <c r="H512" s="382" t="s">
        <v>4666</v>
      </c>
      <c r="I512" s="382" t="s">
        <v>4667</v>
      </c>
      <c r="J512" s="175">
        <v>1</v>
      </c>
      <c r="K512" s="176">
        <v>45985</v>
      </c>
      <c r="L512" s="176">
        <v>46080</v>
      </c>
      <c r="M512" s="177">
        <f t="shared" si="27"/>
        <v>13.571428571428571</v>
      </c>
      <c r="N512" s="178">
        <v>0</v>
      </c>
      <c r="O512" s="382" t="s">
        <v>4668</v>
      </c>
      <c r="P512" s="178">
        <f t="shared" si="26"/>
        <v>0</v>
      </c>
      <c r="Q512" s="179" t="str" cm="1">
        <f t="array" aca="1" ref="Q512" ca="1">IF(ISNUMBER(P512),IF(P512=100%,"CUMPLIDA",IF(AND(ISNUMBER(L512),ISNUMBER(INDIRECT("FECHA_"&amp;$B512,1))), IF(L512&lt;=INDIRECT("FECHA_"&amp;$B512,1),"INCUMPLIDA","PROCESO"), "VERIFICAR FECHA")),"SIN VALOR AVANCE")</f>
        <v>PROCESO</v>
      </c>
    </row>
    <row r="513" spans="1:17" ht="30.75" customHeight="1">
      <c r="A513" s="192" t="s">
        <v>938</v>
      </c>
      <c r="B513" s="173" t="s">
        <v>3295</v>
      </c>
      <c r="C513" s="485" t="s">
        <v>4693</v>
      </c>
      <c r="D513" s="485" t="s">
        <v>3297</v>
      </c>
      <c r="E513" s="486" t="s">
        <v>4694</v>
      </c>
      <c r="F513" s="486" t="s">
        <v>4695</v>
      </c>
      <c r="G513" s="174" t="s">
        <v>3644</v>
      </c>
      <c r="H513" s="382" t="s">
        <v>4696</v>
      </c>
      <c r="I513" s="382" t="s">
        <v>4603</v>
      </c>
      <c r="J513" s="181">
        <v>1</v>
      </c>
      <c r="K513" s="176">
        <v>45231</v>
      </c>
      <c r="L513" s="176">
        <v>45504</v>
      </c>
      <c r="M513" s="177">
        <f t="shared" si="27"/>
        <v>39</v>
      </c>
      <c r="N513" s="178">
        <v>1</v>
      </c>
      <c r="O513" s="382" t="s">
        <v>4697</v>
      </c>
      <c r="P513" s="178">
        <f t="shared" si="26"/>
        <v>1</v>
      </c>
      <c r="Q513" s="179" t="str" cm="1">
        <f t="array" aca="1" ref="Q513" ca="1">IF(ISNUMBER(P513),IF(P513=100%,"CUMPLIDA",IF(AND(ISNUMBER(L513),ISNUMBER(INDIRECT("FECHA_"&amp;$B513,1))), IF(L513&lt;=INDIRECT("FECHA_"&amp;$B513,1),"INCUMPLIDA","PROCESO"), "VERIFICAR FECHA")),"SIN VALOR AVANCE")</f>
        <v>CUMPLIDA</v>
      </c>
    </row>
    <row r="514" spans="1:17" ht="105.75">
      <c r="A514" s="192" t="s">
        <v>938</v>
      </c>
      <c r="B514" s="173" t="s">
        <v>3295</v>
      </c>
      <c r="C514" s="485"/>
      <c r="D514" s="485"/>
      <c r="E514" s="486"/>
      <c r="F514" s="486"/>
      <c r="G514" s="174" t="s">
        <v>3647</v>
      </c>
      <c r="H514" s="382" t="s">
        <v>801</v>
      </c>
      <c r="I514" s="382" t="s">
        <v>761</v>
      </c>
      <c r="J514" s="181">
        <v>1</v>
      </c>
      <c r="K514" s="176">
        <v>45323</v>
      </c>
      <c r="L514" s="176">
        <v>45747</v>
      </c>
      <c r="M514" s="177">
        <f t="shared" si="27"/>
        <v>60.571428571428569</v>
      </c>
      <c r="N514" s="178">
        <v>1</v>
      </c>
      <c r="O514" s="382" t="s">
        <v>4698</v>
      </c>
      <c r="P514" s="178">
        <f t="shared" si="26"/>
        <v>1</v>
      </c>
      <c r="Q514" s="179" t="str" cm="1">
        <f t="array" aca="1" ref="Q514" ca="1">IF(ISNUMBER(P514),IF(P514=100%,"CUMPLIDA",IF(AND(ISNUMBER(L514),ISNUMBER(INDIRECT("FECHA_"&amp;$B514,1))), IF(L514&lt;=INDIRECT("FECHA_"&amp;$B514,1),"INCUMPLIDA","PROCESO"), "VERIFICAR FECHA")),"SIN VALOR AVANCE")</f>
        <v>CUMPLIDA</v>
      </c>
    </row>
    <row r="515" spans="1:17" ht="30.75">
      <c r="A515" s="192" t="s">
        <v>938</v>
      </c>
      <c r="B515" s="173" t="s">
        <v>3295</v>
      </c>
      <c r="C515" s="485"/>
      <c r="D515" s="485"/>
      <c r="E515" s="486"/>
      <c r="F515" s="486"/>
      <c r="G515" s="174" t="s">
        <v>3648</v>
      </c>
      <c r="H515" s="382" t="s">
        <v>804</v>
      </c>
      <c r="I515" s="382" t="s">
        <v>805</v>
      </c>
      <c r="J515" s="181">
        <v>1</v>
      </c>
      <c r="K515" s="176">
        <v>45323</v>
      </c>
      <c r="L515" s="176">
        <v>45747</v>
      </c>
      <c r="M515" s="177">
        <f t="shared" si="27"/>
        <v>60.571428571428569</v>
      </c>
      <c r="N515" s="178">
        <v>1</v>
      </c>
      <c r="O515" s="382" t="s">
        <v>4697</v>
      </c>
      <c r="P515" s="178">
        <f t="shared" si="26"/>
        <v>1</v>
      </c>
      <c r="Q515" s="179" t="str" cm="1">
        <f t="array" aca="1" ref="Q515" ca="1">IF(ISNUMBER(P515),IF(P515=100%,"CUMPLIDA",IF(AND(ISNUMBER(L515),ISNUMBER(INDIRECT("FECHA_"&amp;$B515,1))), IF(L515&lt;=INDIRECT("FECHA_"&amp;$B515,1),"INCUMPLIDA","PROCESO"), "VERIFICAR FECHA")),"SIN VALOR AVANCE")</f>
        <v>CUMPLIDA</v>
      </c>
    </row>
    <row r="516" spans="1:17" ht="45">
      <c r="A516" s="192" t="s">
        <v>938</v>
      </c>
      <c r="B516" s="173" t="s">
        <v>3295</v>
      </c>
      <c r="C516" s="485"/>
      <c r="D516" s="485"/>
      <c r="E516" s="486"/>
      <c r="F516" s="486"/>
      <c r="G516" s="174" t="s">
        <v>4699</v>
      </c>
      <c r="H516" s="382" t="s">
        <v>767</v>
      </c>
      <c r="I516" s="382" t="s">
        <v>768</v>
      </c>
      <c r="J516" s="181">
        <v>1</v>
      </c>
      <c r="K516" s="176">
        <v>45231</v>
      </c>
      <c r="L516" s="176">
        <v>45747</v>
      </c>
      <c r="M516" s="177">
        <f t="shared" si="27"/>
        <v>73.714285714285708</v>
      </c>
      <c r="N516" s="178">
        <v>1</v>
      </c>
      <c r="O516" s="382" t="s">
        <v>4697</v>
      </c>
      <c r="P516" s="178">
        <f t="shared" si="26"/>
        <v>1</v>
      </c>
      <c r="Q516" s="179" t="str" cm="1">
        <f t="array" aca="1" ref="Q516" ca="1">IF(ISNUMBER(P516),IF(P516=100%,"CUMPLIDA",IF(AND(ISNUMBER(L516),ISNUMBER(INDIRECT("FECHA_"&amp;$B516,1))), IF(L516&lt;=INDIRECT("FECHA_"&amp;$B516,1),"INCUMPLIDA","PROCESO"), "VERIFICAR FECHA")),"SIN VALOR AVANCE")</f>
        <v>CUMPLIDA</v>
      </c>
    </row>
    <row r="517" spans="1:17" ht="105.75">
      <c r="A517" s="192" t="s">
        <v>938</v>
      </c>
      <c r="B517" s="173" t="s">
        <v>3295</v>
      </c>
      <c r="C517" s="485"/>
      <c r="D517" s="485"/>
      <c r="E517" s="486"/>
      <c r="F517" s="486"/>
      <c r="G517" s="174" t="s">
        <v>3746</v>
      </c>
      <c r="H517" s="382" t="s">
        <v>769</v>
      </c>
      <c r="I517" s="382" t="s">
        <v>770</v>
      </c>
      <c r="J517" s="181">
        <v>1</v>
      </c>
      <c r="K517" s="176">
        <v>45323</v>
      </c>
      <c r="L517" s="176">
        <v>45747</v>
      </c>
      <c r="M517" s="177">
        <f t="shared" si="27"/>
        <v>60.571428571428569</v>
      </c>
      <c r="N517" s="178">
        <v>1</v>
      </c>
      <c r="O517" s="382" t="s">
        <v>4698</v>
      </c>
      <c r="P517" s="178">
        <f t="shared" si="26"/>
        <v>1</v>
      </c>
      <c r="Q517" s="179" t="str" cm="1">
        <f t="array" aca="1" ref="Q517" ca="1">IF(ISNUMBER(P517),IF(P517=100%,"CUMPLIDA",IF(AND(ISNUMBER(L517),ISNUMBER(INDIRECT("FECHA_"&amp;$B517,1))), IF(L517&lt;=INDIRECT("FECHA_"&amp;$B517,1),"INCUMPLIDA","PROCESO"), "VERIFICAR FECHA")),"SIN VALOR AVANCE")</f>
        <v>CUMPLIDA</v>
      </c>
    </row>
    <row r="518" spans="1:17" ht="45">
      <c r="A518" s="192" t="s">
        <v>938</v>
      </c>
      <c r="B518" s="173" t="s">
        <v>3295</v>
      </c>
      <c r="C518" s="485"/>
      <c r="D518" s="485"/>
      <c r="E518" s="486"/>
      <c r="F518" s="486"/>
      <c r="G518" s="174" t="s">
        <v>3747</v>
      </c>
      <c r="H518" s="382" t="s">
        <v>371</v>
      </c>
      <c r="I518" s="382" t="s">
        <v>771</v>
      </c>
      <c r="J518" s="181">
        <v>1</v>
      </c>
      <c r="K518" s="176">
        <v>45231</v>
      </c>
      <c r="L518" s="176">
        <v>45747</v>
      </c>
      <c r="M518" s="177">
        <f t="shared" si="27"/>
        <v>73.714285714285708</v>
      </c>
      <c r="N518" s="178">
        <v>1</v>
      </c>
      <c r="O518" s="382" t="s">
        <v>4697</v>
      </c>
      <c r="P518" s="178">
        <f t="shared" si="26"/>
        <v>1</v>
      </c>
      <c r="Q518" s="179" t="str" cm="1">
        <f t="array" aca="1" ref="Q518" ca="1">IF(ISNUMBER(P518),IF(P518=100%,"CUMPLIDA",IF(AND(ISNUMBER(L518),ISNUMBER(INDIRECT("FECHA_"&amp;$B518,1))), IF(L518&lt;=INDIRECT("FECHA_"&amp;$B518,1),"INCUMPLIDA","PROCESO"), "VERIFICAR FECHA")),"SIN VALOR AVANCE")</f>
        <v>CUMPLIDA</v>
      </c>
    </row>
    <row r="519" spans="1:17" ht="135.75">
      <c r="A519" s="192" t="s">
        <v>938</v>
      </c>
      <c r="B519" s="173" t="s">
        <v>3295</v>
      </c>
      <c r="C519" s="485"/>
      <c r="D519" s="485"/>
      <c r="E519" s="486"/>
      <c r="F519" s="486"/>
      <c r="G519" s="174" t="s">
        <v>3748</v>
      </c>
      <c r="H519" s="382" t="s">
        <v>772</v>
      </c>
      <c r="I519" s="382" t="s">
        <v>773</v>
      </c>
      <c r="J519" s="181">
        <v>1</v>
      </c>
      <c r="K519" s="176">
        <v>45231</v>
      </c>
      <c r="L519" s="176">
        <v>45808</v>
      </c>
      <c r="M519" s="177">
        <f t="shared" si="27"/>
        <v>82.428571428571431</v>
      </c>
      <c r="N519" s="178">
        <v>1</v>
      </c>
      <c r="O519" s="382" t="s">
        <v>4700</v>
      </c>
      <c r="P519" s="178">
        <f t="shared" si="26"/>
        <v>1</v>
      </c>
      <c r="Q519" s="179" t="str" cm="1">
        <f t="array" aca="1" ref="Q519" ca="1">IF(ISNUMBER(P519),IF(P519=100%,"CUMPLIDA",IF(AND(ISNUMBER(L519),ISNUMBER(INDIRECT("FECHA_"&amp;$B519,1))), IF(L519&lt;=INDIRECT("FECHA_"&amp;$B519,1),"INCUMPLIDA","PROCESO"), "VERIFICAR FECHA")),"SIN VALOR AVANCE")</f>
        <v>CUMPLIDA</v>
      </c>
    </row>
    <row r="520" spans="1:17" ht="30.75">
      <c r="A520" s="192" t="s">
        <v>938</v>
      </c>
      <c r="B520" s="173" t="s">
        <v>3295</v>
      </c>
      <c r="C520" s="485"/>
      <c r="D520" s="485"/>
      <c r="E520" s="486"/>
      <c r="F520" s="486"/>
      <c r="G520" s="174" t="s">
        <v>3751</v>
      </c>
      <c r="H520" s="382" t="s">
        <v>775</v>
      </c>
      <c r="I520" s="382" t="s">
        <v>776</v>
      </c>
      <c r="J520" s="181">
        <v>10</v>
      </c>
      <c r="K520" s="176">
        <v>45809</v>
      </c>
      <c r="L520" s="176">
        <v>46752</v>
      </c>
      <c r="M520" s="177">
        <f t="shared" si="27"/>
        <v>134.71428571428572</v>
      </c>
      <c r="N520" s="178">
        <v>0</v>
      </c>
      <c r="O520" s="382" t="s">
        <v>4697</v>
      </c>
      <c r="P520" s="178">
        <f t="shared" si="26"/>
        <v>0</v>
      </c>
      <c r="Q520" s="179" t="str" cm="1">
        <f t="array" aca="1" ref="Q520" ca="1">IF(ISNUMBER(P520),IF(P520=100%,"CUMPLIDA",IF(AND(ISNUMBER(L520),ISNUMBER(INDIRECT("FECHA_"&amp;$B520,1))), IF(L520&lt;=INDIRECT("FECHA_"&amp;$B520,1),"INCUMPLIDA","PROCESO"), "VERIFICAR FECHA")),"SIN VALOR AVANCE")</f>
        <v>PROCESO</v>
      </c>
    </row>
    <row r="521" spans="1:17" ht="105.75">
      <c r="A521" s="192" t="s">
        <v>938</v>
      </c>
      <c r="B521" s="173" t="s">
        <v>3295</v>
      </c>
      <c r="C521" s="485"/>
      <c r="D521" s="485"/>
      <c r="E521" s="486"/>
      <c r="F521" s="486"/>
      <c r="G521" s="174" t="s">
        <v>3752</v>
      </c>
      <c r="H521" s="382" t="s">
        <v>779</v>
      </c>
      <c r="I521" s="382" t="s">
        <v>780</v>
      </c>
      <c r="J521" s="181">
        <v>1</v>
      </c>
      <c r="K521" s="176">
        <v>45809</v>
      </c>
      <c r="L521" s="176">
        <v>46752</v>
      </c>
      <c r="M521" s="177">
        <f t="shared" si="27"/>
        <v>134.71428571428572</v>
      </c>
      <c r="N521" s="178">
        <v>0</v>
      </c>
      <c r="O521" s="382" t="s">
        <v>4698</v>
      </c>
      <c r="P521" s="178">
        <f t="shared" si="26"/>
        <v>0</v>
      </c>
      <c r="Q521" s="179" t="str" cm="1">
        <f t="array" aca="1" ref="Q521" ca="1">IF(ISNUMBER(P521),IF(P521=100%,"CUMPLIDA",IF(AND(ISNUMBER(L521),ISNUMBER(INDIRECT("FECHA_"&amp;$B521,1))), IF(L521&lt;=INDIRECT("FECHA_"&amp;$B521,1),"INCUMPLIDA","PROCESO"), "VERIFICAR FECHA")),"SIN VALOR AVANCE")</f>
        <v>PROCESO</v>
      </c>
    </row>
    <row r="522" spans="1:17" ht="135.75">
      <c r="A522" s="192" t="s">
        <v>938</v>
      </c>
      <c r="B522" s="173" t="s">
        <v>3295</v>
      </c>
      <c r="C522" s="485"/>
      <c r="D522" s="485"/>
      <c r="E522" s="486"/>
      <c r="F522" s="486"/>
      <c r="G522" s="174" t="s">
        <v>3753</v>
      </c>
      <c r="H522" s="382" t="s">
        <v>782</v>
      </c>
      <c r="I522" s="382" t="s">
        <v>813</v>
      </c>
      <c r="J522" s="181">
        <v>2</v>
      </c>
      <c r="K522" s="176">
        <v>45809</v>
      </c>
      <c r="L522" s="176">
        <v>46752</v>
      </c>
      <c r="M522" s="177">
        <f t="shared" si="27"/>
        <v>134.71428571428572</v>
      </c>
      <c r="N522" s="178">
        <v>0</v>
      </c>
      <c r="O522" s="382" t="s">
        <v>4700</v>
      </c>
      <c r="P522" s="178">
        <f t="shared" si="26"/>
        <v>0</v>
      </c>
      <c r="Q522" s="179" t="str" cm="1">
        <f t="array" aca="1" ref="Q522" ca="1">IF(ISNUMBER(P522),IF(P522=100%,"CUMPLIDA",IF(AND(ISNUMBER(L522),ISNUMBER(INDIRECT("FECHA_"&amp;$B522,1))), IF(L522&lt;=INDIRECT("FECHA_"&amp;$B522,1),"INCUMPLIDA","PROCESO"), "VERIFICAR FECHA")),"SIN VALOR AVANCE")</f>
        <v>PROCESO</v>
      </c>
    </row>
    <row r="523" spans="1:17" ht="75.75" customHeight="1">
      <c r="A523" s="192" t="s">
        <v>938</v>
      </c>
      <c r="B523" s="173" t="s">
        <v>3295</v>
      </c>
      <c r="C523" s="485"/>
      <c r="D523" s="485"/>
      <c r="E523" s="486" t="s">
        <v>4701</v>
      </c>
      <c r="F523" s="486"/>
      <c r="G523" s="174" t="s">
        <v>4702</v>
      </c>
      <c r="H523" s="382" t="s">
        <v>4703</v>
      </c>
      <c r="I523" s="382" t="s">
        <v>4704</v>
      </c>
      <c r="J523" s="181">
        <v>1</v>
      </c>
      <c r="K523" s="176">
        <v>43862</v>
      </c>
      <c r="L523" s="176">
        <v>43982</v>
      </c>
      <c r="M523" s="177">
        <f t="shared" si="27"/>
        <v>17.142857142857142</v>
      </c>
      <c r="N523" s="178">
        <v>1</v>
      </c>
      <c r="O523" s="382" t="s">
        <v>4705</v>
      </c>
      <c r="P523" s="178">
        <f t="shared" si="26"/>
        <v>1</v>
      </c>
      <c r="Q523" s="179" t="str" cm="1">
        <f t="array" aca="1" ref="Q523" ca="1">IF(ISNUMBER(P523),IF(P523=100%,"CUMPLIDA",IF(AND(ISNUMBER(L523),ISNUMBER(INDIRECT("FECHA_"&amp;$B523,1))), IF(L523&lt;=INDIRECT("FECHA_"&amp;$B523,1),"INCUMPLIDA","PROCESO"), "VERIFICAR FECHA")),"SIN VALOR AVANCE")</f>
        <v>CUMPLIDA</v>
      </c>
    </row>
    <row r="524" spans="1:17" ht="150.75">
      <c r="A524" s="192" t="s">
        <v>938</v>
      </c>
      <c r="B524" s="173" t="s">
        <v>3295</v>
      </c>
      <c r="C524" s="485"/>
      <c r="D524" s="485"/>
      <c r="E524" s="486"/>
      <c r="F524" s="486"/>
      <c r="G524" s="174" t="s">
        <v>4706</v>
      </c>
      <c r="H524" s="382" t="s">
        <v>4707</v>
      </c>
      <c r="I524" s="382" t="s">
        <v>4708</v>
      </c>
      <c r="J524" s="181">
        <v>1</v>
      </c>
      <c r="K524" s="176">
        <v>43983</v>
      </c>
      <c r="L524" s="176">
        <v>44043</v>
      </c>
      <c r="M524" s="177">
        <f t="shared" si="27"/>
        <v>8.5714285714285712</v>
      </c>
      <c r="N524" s="178">
        <v>1</v>
      </c>
      <c r="O524" s="382" t="s">
        <v>4709</v>
      </c>
      <c r="P524" s="178">
        <f t="shared" si="26"/>
        <v>1</v>
      </c>
      <c r="Q524" s="179" t="str" cm="1">
        <f t="array" aca="1" ref="Q524" ca="1">IF(ISNUMBER(P524),IF(P524=100%,"CUMPLIDA",IF(AND(ISNUMBER(L524),ISNUMBER(INDIRECT("FECHA_"&amp;$B524,1))), IF(L524&lt;=INDIRECT("FECHA_"&amp;$B524,1),"INCUMPLIDA","PROCESO"), "VERIFICAR FECHA")),"SIN VALOR AVANCE")</f>
        <v>CUMPLIDA</v>
      </c>
    </row>
    <row r="525" spans="1:17" ht="135.75">
      <c r="A525" s="192" t="s">
        <v>938</v>
      </c>
      <c r="B525" s="173" t="s">
        <v>3295</v>
      </c>
      <c r="C525" s="485"/>
      <c r="D525" s="485"/>
      <c r="E525" s="486" t="s">
        <v>4710</v>
      </c>
      <c r="F525" s="486"/>
      <c r="G525" s="174" t="s">
        <v>4711</v>
      </c>
      <c r="H525" s="382" t="s">
        <v>4712</v>
      </c>
      <c r="I525" s="382" t="s">
        <v>2137</v>
      </c>
      <c r="J525" s="181">
        <v>1</v>
      </c>
      <c r="K525" s="176">
        <v>44044</v>
      </c>
      <c r="L525" s="176">
        <v>44196</v>
      </c>
      <c r="M525" s="177">
        <f t="shared" si="27"/>
        <v>21.714285714285715</v>
      </c>
      <c r="N525" s="178">
        <v>1</v>
      </c>
      <c r="O525" s="382" t="s">
        <v>4700</v>
      </c>
      <c r="P525" s="178">
        <f t="shared" si="26"/>
        <v>1</v>
      </c>
      <c r="Q525" s="179" t="str" cm="1">
        <f t="array" aca="1" ref="Q525" ca="1">IF(ISNUMBER(P525),IF(P525=100%,"CUMPLIDA",IF(AND(ISNUMBER(L525),ISNUMBER(INDIRECT("FECHA_"&amp;$B525,1))), IF(L525&lt;=INDIRECT("FECHA_"&amp;$B525,1),"INCUMPLIDA","PROCESO"), "VERIFICAR FECHA")),"SIN VALOR AVANCE")</f>
        <v>CUMPLIDA</v>
      </c>
    </row>
    <row r="526" spans="1:17" ht="135.75">
      <c r="A526" s="192" t="s">
        <v>938</v>
      </c>
      <c r="B526" s="173" t="s">
        <v>3295</v>
      </c>
      <c r="C526" s="485"/>
      <c r="D526" s="485"/>
      <c r="E526" s="486"/>
      <c r="F526" s="486"/>
      <c r="G526" s="174" t="s">
        <v>4713</v>
      </c>
      <c r="H526" s="382" t="s">
        <v>4714</v>
      </c>
      <c r="I526" s="382" t="s">
        <v>4708</v>
      </c>
      <c r="J526" s="181">
        <v>3</v>
      </c>
      <c r="K526" s="176">
        <v>44197</v>
      </c>
      <c r="L526" s="176">
        <v>44469</v>
      </c>
      <c r="M526" s="177">
        <f t="shared" si="27"/>
        <v>38.857142857142854</v>
      </c>
      <c r="N526" s="178">
        <v>1</v>
      </c>
      <c r="O526" s="382" t="s">
        <v>4700</v>
      </c>
      <c r="P526" s="178">
        <f t="shared" si="26"/>
        <v>1</v>
      </c>
      <c r="Q526" s="179" t="str" cm="1">
        <f t="array" aca="1" ref="Q526" ca="1">IF(ISNUMBER(P526),IF(P526=100%,"CUMPLIDA",IF(AND(ISNUMBER(L526),ISNUMBER(INDIRECT("FECHA_"&amp;$B526,1))), IF(L526&lt;=INDIRECT("FECHA_"&amp;$B526,1),"INCUMPLIDA","PROCESO"), "VERIFICAR FECHA")),"SIN VALOR AVANCE")</f>
        <v>CUMPLIDA</v>
      </c>
    </row>
    <row r="527" spans="1:17" ht="150" customHeight="1">
      <c r="A527" s="192" t="s">
        <v>938</v>
      </c>
      <c r="B527" s="173" t="s">
        <v>3295</v>
      </c>
      <c r="C527" s="485" t="s">
        <v>4715</v>
      </c>
      <c r="D527" s="485" t="s">
        <v>4716</v>
      </c>
      <c r="E527" s="486" t="s">
        <v>4717</v>
      </c>
      <c r="F527" s="486" t="s">
        <v>4718</v>
      </c>
      <c r="G527" s="174" t="s">
        <v>4719</v>
      </c>
      <c r="H527" s="382" t="s">
        <v>4720</v>
      </c>
      <c r="I527" s="382" t="s">
        <v>4721</v>
      </c>
      <c r="J527" s="181">
        <v>1</v>
      </c>
      <c r="K527" s="176">
        <v>44242</v>
      </c>
      <c r="L527" s="176">
        <v>44561</v>
      </c>
      <c r="M527" s="177">
        <f t="shared" si="27"/>
        <v>45.571428571428569</v>
      </c>
      <c r="N527" s="178">
        <v>1</v>
      </c>
      <c r="O527" s="382" t="s">
        <v>4722</v>
      </c>
      <c r="P527" s="178">
        <f t="shared" si="26"/>
        <v>1</v>
      </c>
      <c r="Q527" s="179" t="str" cm="1">
        <f t="array" aca="1" ref="Q527" ca="1">IF(ISNUMBER(P527),IF(P527=100%,"CUMPLIDA",IF(AND(ISNUMBER(L527),ISNUMBER(INDIRECT("FECHA_"&amp;$B527,1))), IF(L527&lt;=INDIRECT("FECHA_"&amp;$B527,1),"INCUMPLIDA","PROCESO"), "VERIFICAR FECHA")),"SIN VALOR AVANCE")</f>
        <v>CUMPLIDA</v>
      </c>
    </row>
    <row r="528" spans="1:17" ht="150.75">
      <c r="A528" s="192" t="s">
        <v>938</v>
      </c>
      <c r="B528" s="173" t="s">
        <v>3295</v>
      </c>
      <c r="C528" s="485"/>
      <c r="D528" s="485"/>
      <c r="E528" s="486"/>
      <c r="F528" s="486"/>
      <c r="G528" s="174" t="s">
        <v>4723</v>
      </c>
      <c r="H528" s="382" t="s">
        <v>4724</v>
      </c>
      <c r="I528" s="382" t="s">
        <v>4725</v>
      </c>
      <c r="J528" s="181">
        <v>1</v>
      </c>
      <c r="K528" s="176">
        <v>44242</v>
      </c>
      <c r="L528" s="176">
        <v>44285</v>
      </c>
      <c r="M528" s="177">
        <f t="shared" si="27"/>
        <v>6.1428571428571432</v>
      </c>
      <c r="N528" s="178">
        <v>1</v>
      </c>
      <c r="O528" s="382" t="s">
        <v>4722</v>
      </c>
      <c r="P528" s="178">
        <f t="shared" si="26"/>
        <v>1</v>
      </c>
      <c r="Q528" s="179" t="str" cm="1">
        <f t="array" aca="1" ref="Q528" ca="1">IF(ISNUMBER(P528),IF(P528=100%,"CUMPLIDA",IF(AND(ISNUMBER(L528),ISNUMBER(INDIRECT("FECHA_"&amp;$B528,1))), IF(L528&lt;=INDIRECT("FECHA_"&amp;$B528,1),"INCUMPLIDA","PROCESO"), "VERIFICAR FECHA")),"SIN VALOR AVANCE")</f>
        <v>CUMPLIDA</v>
      </c>
    </row>
    <row r="529" spans="1:17" ht="195.75">
      <c r="A529" s="192" t="s">
        <v>938</v>
      </c>
      <c r="B529" s="173" t="s">
        <v>3295</v>
      </c>
      <c r="C529" s="485"/>
      <c r="D529" s="485"/>
      <c r="E529" s="486" t="s">
        <v>4726</v>
      </c>
      <c r="F529" s="486"/>
      <c r="G529" s="174" t="s">
        <v>4727</v>
      </c>
      <c r="H529" s="382" t="s">
        <v>4728</v>
      </c>
      <c r="I529" s="382" t="s">
        <v>4729</v>
      </c>
      <c r="J529" s="181">
        <v>1</v>
      </c>
      <c r="K529" s="176">
        <v>44228</v>
      </c>
      <c r="L529" s="176">
        <v>44286</v>
      </c>
      <c r="M529" s="177">
        <f t="shared" si="27"/>
        <v>8.2857142857142865</v>
      </c>
      <c r="N529" s="178">
        <v>1</v>
      </c>
      <c r="O529" s="382" t="s">
        <v>4730</v>
      </c>
      <c r="P529" s="178">
        <f t="shared" si="26"/>
        <v>1</v>
      </c>
      <c r="Q529" s="179" t="str" cm="1">
        <f t="array" aca="1" ref="Q529" ca="1">IF(ISNUMBER(P529),IF(P529=100%,"CUMPLIDA",IF(AND(ISNUMBER(L529),ISNUMBER(INDIRECT("FECHA_"&amp;$B529,1))), IF(L529&lt;=INDIRECT("FECHA_"&amp;$B529,1),"INCUMPLIDA","PROCESO"), "VERIFICAR FECHA")),"SIN VALOR AVANCE")</f>
        <v>CUMPLIDA</v>
      </c>
    </row>
    <row r="530" spans="1:17" ht="195.75">
      <c r="A530" s="192" t="s">
        <v>938</v>
      </c>
      <c r="B530" s="173" t="s">
        <v>3295</v>
      </c>
      <c r="C530" s="485"/>
      <c r="D530" s="485"/>
      <c r="E530" s="486"/>
      <c r="F530" s="486"/>
      <c r="G530" s="174" t="s">
        <v>4731</v>
      </c>
      <c r="H530" s="382" t="s">
        <v>4728</v>
      </c>
      <c r="I530" s="382" t="s">
        <v>4729</v>
      </c>
      <c r="J530" s="181">
        <v>1</v>
      </c>
      <c r="K530" s="176">
        <v>44228</v>
      </c>
      <c r="L530" s="176">
        <v>44286</v>
      </c>
      <c r="M530" s="177">
        <f t="shared" si="27"/>
        <v>8.2857142857142865</v>
      </c>
      <c r="N530" s="178">
        <v>1</v>
      </c>
      <c r="O530" s="382" t="s">
        <v>4730</v>
      </c>
      <c r="P530" s="178">
        <f t="shared" si="26"/>
        <v>1</v>
      </c>
      <c r="Q530" s="179" t="str" cm="1">
        <f t="array" aca="1" ref="Q530" ca="1">IF(ISNUMBER(P530),IF(P530=100%,"CUMPLIDA",IF(AND(ISNUMBER(L530),ISNUMBER(INDIRECT("FECHA_"&amp;$B530,1))), IF(L530&lt;=INDIRECT("FECHA_"&amp;$B530,1),"INCUMPLIDA","PROCESO"), "VERIFICAR FECHA")),"SIN VALOR AVANCE")</f>
        <v>CUMPLIDA</v>
      </c>
    </row>
    <row r="531" spans="1:17" ht="300">
      <c r="A531" s="192" t="s">
        <v>938</v>
      </c>
      <c r="B531" s="173" t="s">
        <v>3295</v>
      </c>
      <c r="C531" s="485"/>
      <c r="D531" s="485"/>
      <c r="E531" s="486" t="s">
        <v>4732</v>
      </c>
      <c r="F531" s="486"/>
      <c r="G531" s="174" t="s">
        <v>4733</v>
      </c>
      <c r="H531" s="382" t="s">
        <v>4734</v>
      </c>
      <c r="I531" s="382" t="s">
        <v>4735</v>
      </c>
      <c r="J531" s="181">
        <v>1</v>
      </c>
      <c r="K531" s="176">
        <v>44286</v>
      </c>
      <c r="L531" s="176">
        <v>44561</v>
      </c>
      <c r="M531" s="177">
        <f t="shared" si="27"/>
        <v>39.285714285714285</v>
      </c>
      <c r="N531" s="178">
        <v>1</v>
      </c>
      <c r="O531" s="382" t="s">
        <v>4730</v>
      </c>
      <c r="P531" s="178">
        <f t="shared" si="26"/>
        <v>1</v>
      </c>
      <c r="Q531" s="179" t="str" cm="1">
        <f t="array" aca="1" ref="Q531" ca="1">IF(ISNUMBER(P531),IF(P531=100%,"CUMPLIDA",IF(AND(ISNUMBER(L531),ISNUMBER(INDIRECT("FECHA_"&amp;$B531,1))), IF(L531&lt;=INDIRECT("FECHA_"&amp;$B531,1),"INCUMPLIDA","PROCESO"), "VERIFICAR FECHA")),"SIN VALOR AVANCE")</f>
        <v>CUMPLIDA</v>
      </c>
    </row>
    <row r="532" spans="1:17" ht="225">
      <c r="A532" s="192" t="s">
        <v>938</v>
      </c>
      <c r="B532" s="173" t="s">
        <v>3295</v>
      </c>
      <c r="C532" s="485"/>
      <c r="D532" s="485"/>
      <c r="E532" s="486"/>
      <c r="F532" s="486"/>
      <c r="G532" s="174" t="s">
        <v>4736</v>
      </c>
      <c r="H532" s="382" t="s">
        <v>4737</v>
      </c>
      <c r="I532" s="382" t="s">
        <v>4738</v>
      </c>
      <c r="J532" s="181">
        <v>1</v>
      </c>
      <c r="K532" s="176">
        <v>44286</v>
      </c>
      <c r="L532" s="176">
        <v>44561</v>
      </c>
      <c r="M532" s="177">
        <f t="shared" si="27"/>
        <v>39.285714285714285</v>
      </c>
      <c r="N532" s="178">
        <v>1</v>
      </c>
      <c r="O532" s="382" t="s">
        <v>4730</v>
      </c>
      <c r="P532" s="178">
        <f t="shared" si="26"/>
        <v>1</v>
      </c>
      <c r="Q532" s="179" t="str" cm="1">
        <f t="array" aca="1" ref="Q532" ca="1">IF(ISNUMBER(P532),IF(P532=100%,"CUMPLIDA",IF(AND(ISNUMBER(L532),ISNUMBER(INDIRECT("FECHA_"&amp;$B532,1))), IF(L532&lt;=INDIRECT("FECHA_"&amp;$B532,1),"INCUMPLIDA","PROCESO"), "VERIFICAR FECHA")),"SIN VALOR AVANCE")</f>
        <v>CUMPLIDA</v>
      </c>
    </row>
    <row r="533" spans="1:17" ht="285">
      <c r="A533" s="192" t="s">
        <v>938</v>
      </c>
      <c r="B533" s="173" t="s">
        <v>3295</v>
      </c>
      <c r="C533" s="485"/>
      <c r="D533" s="485"/>
      <c r="E533" s="486" t="s">
        <v>4739</v>
      </c>
      <c r="F533" s="486"/>
      <c r="G533" s="174" t="s">
        <v>4740</v>
      </c>
      <c r="H533" s="382" t="s">
        <v>4741</v>
      </c>
      <c r="I533" s="382" t="s">
        <v>4742</v>
      </c>
      <c r="J533" s="181">
        <v>2</v>
      </c>
      <c r="K533" s="176">
        <v>44256</v>
      </c>
      <c r="L533" s="176">
        <v>44439</v>
      </c>
      <c r="M533" s="177">
        <f t="shared" si="27"/>
        <v>26.142857142857142</v>
      </c>
      <c r="N533" s="178">
        <v>1</v>
      </c>
      <c r="O533" s="382" t="s">
        <v>4730</v>
      </c>
      <c r="P533" s="178">
        <f t="shared" si="26"/>
        <v>1</v>
      </c>
      <c r="Q533" s="179" t="str" cm="1">
        <f t="array" aca="1" ref="Q533" ca="1">IF(ISNUMBER(P533),IF(P533=100%,"CUMPLIDA",IF(AND(ISNUMBER(L533),ISNUMBER(INDIRECT("FECHA_"&amp;$B533,1))), IF(L533&lt;=INDIRECT("FECHA_"&amp;$B533,1),"INCUMPLIDA","PROCESO"), "VERIFICAR FECHA")),"SIN VALOR AVANCE")</f>
        <v>CUMPLIDA</v>
      </c>
    </row>
    <row r="534" spans="1:17" ht="195.75">
      <c r="A534" s="192" t="s">
        <v>938</v>
      </c>
      <c r="B534" s="173" t="s">
        <v>3295</v>
      </c>
      <c r="C534" s="485"/>
      <c r="D534" s="485"/>
      <c r="E534" s="486"/>
      <c r="F534" s="486"/>
      <c r="G534" s="174" t="s">
        <v>4743</v>
      </c>
      <c r="H534" s="382" t="s">
        <v>4744</v>
      </c>
      <c r="I534" s="382" t="s">
        <v>4745</v>
      </c>
      <c r="J534" s="181">
        <v>2</v>
      </c>
      <c r="K534" s="176">
        <v>44256</v>
      </c>
      <c r="L534" s="176">
        <v>44439</v>
      </c>
      <c r="M534" s="177">
        <f t="shared" si="27"/>
        <v>26.142857142857142</v>
      </c>
      <c r="N534" s="178">
        <v>1</v>
      </c>
      <c r="O534" s="382" t="s">
        <v>4730</v>
      </c>
      <c r="P534" s="178">
        <f t="shared" si="26"/>
        <v>1</v>
      </c>
      <c r="Q534" s="179" t="str" cm="1">
        <f t="array" aca="1" ref="Q534" ca="1">IF(ISNUMBER(P534),IF(P534=100%,"CUMPLIDA",IF(AND(ISNUMBER(L534),ISNUMBER(INDIRECT("FECHA_"&amp;$B534,1))), IF(L534&lt;=INDIRECT("FECHA_"&amp;$B534,1),"INCUMPLIDA","PROCESO"), "VERIFICAR FECHA")),"SIN VALOR AVANCE")</f>
        <v>CUMPLIDA</v>
      </c>
    </row>
    <row r="535" spans="1:17" ht="105" customHeight="1">
      <c r="A535" s="192" t="s">
        <v>938</v>
      </c>
      <c r="B535" s="173" t="s">
        <v>3295</v>
      </c>
      <c r="C535" s="485"/>
      <c r="D535" s="485"/>
      <c r="E535" s="486" t="s">
        <v>4746</v>
      </c>
      <c r="F535" s="486"/>
      <c r="G535" s="174" t="s">
        <v>4747</v>
      </c>
      <c r="H535" s="382" t="s">
        <v>4748</v>
      </c>
      <c r="I535" s="382" t="s">
        <v>4749</v>
      </c>
      <c r="J535" s="181">
        <v>1</v>
      </c>
      <c r="K535" s="176">
        <v>44228</v>
      </c>
      <c r="L535" s="176">
        <v>44316</v>
      </c>
      <c r="M535" s="177">
        <f t="shared" si="27"/>
        <v>12.571428571428571</v>
      </c>
      <c r="N535" s="178">
        <v>1</v>
      </c>
      <c r="O535" s="382" t="s">
        <v>4750</v>
      </c>
      <c r="P535" s="178">
        <f t="shared" si="26"/>
        <v>1</v>
      </c>
      <c r="Q535" s="179" t="str" cm="1">
        <f t="array" aca="1" ref="Q535" ca="1">IF(ISNUMBER(P535),IF(P535=100%,"CUMPLIDA",IF(AND(ISNUMBER(L535),ISNUMBER(INDIRECT("FECHA_"&amp;$B535,1))), IF(L535&lt;=INDIRECT("FECHA_"&amp;$B535,1),"INCUMPLIDA","PROCESO"), "VERIFICAR FECHA")),"SIN VALOR AVANCE")</f>
        <v>CUMPLIDA</v>
      </c>
    </row>
    <row r="536" spans="1:17" ht="210">
      <c r="A536" s="192" t="s">
        <v>938</v>
      </c>
      <c r="B536" s="173" t="s">
        <v>3295</v>
      </c>
      <c r="C536" s="485"/>
      <c r="D536" s="485"/>
      <c r="E536" s="486"/>
      <c r="F536" s="486"/>
      <c r="G536" s="174" t="s">
        <v>4751</v>
      </c>
      <c r="H536" s="382" t="s">
        <v>4752</v>
      </c>
      <c r="I536" s="382" t="s">
        <v>4753</v>
      </c>
      <c r="J536" s="181">
        <v>1</v>
      </c>
      <c r="K536" s="176">
        <v>44228</v>
      </c>
      <c r="L536" s="176">
        <v>44316</v>
      </c>
      <c r="M536" s="177">
        <f t="shared" si="27"/>
        <v>12.571428571428571</v>
      </c>
      <c r="N536" s="178">
        <v>1</v>
      </c>
      <c r="O536" s="382" t="s">
        <v>4750</v>
      </c>
      <c r="P536" s="178">
        <f t="shared" si="26"/>
        <v>1</v>
      </c>
      <c r="Q536" s="179" t="str" cm="1">
        <f t="array" aca="1" ref="Q536" ca="1">IF(ISNUMBER(P536),IF(P536=100%,"CUMPLIDA",IF(AND(ISNUMBER(L536),ISNUMBER(INDIRECT("FECHA_"&amp;$B536,1))), IF(L536&lt;=INDIRECT("FECHA_"&amp;$B536,1),"INCUMPLIDA","PROCESO"), "VERIFICAR FECHA")),"SIN VALOR AVANCE")</f>
        <v>CUMPLIDA</v>
      </c>
    </row>
    <row r="537" spans="1:17" ht="270">
      <c r="A537" s="192" t="s">
        <v>938</v>
      </c>
      <c r="B537" s="173" t="s">
        <v>3295</v>
      </c>
      <c r="C537" s="485"/>
      <c r="D537" s="485"/>
      <c r="E537" s="174" t="s">
        <v>4754</v>
      </c>
      <c r="F537" s="486"/>
      <c r="G537" s="174" t="s">
        <v>4755</v>
      </c>
      <c r="H537" s="382" t="s">
        <v>4756</v>
      </c>
      <c r="I537" s="382" t="s">
        <v>4757</v>
      </c>
      <c r="J537" s="181">
        <v>1</v>
      </c>
      <c r="K537" s="176">
        <v>44256</v>
      </c>
      <c r="L537" s="176">
        <v>44412</v>
      </c>
      <c r="M537" s="177">
        <f t="shared" si="27"/>
        <v>22.285714285714285</v>
      </c>
      <c r="N537" s="178">
        <v>1</v>
      </c>
      <c r="O537" s="382" t="s">
        <v>4758</v>
      </c>
      <c r="P537" s="178">
        <f t="shared" si="26"/>
        <v>1</v>
      </c>
      <c r="Q537" s="179" t="str" cm="1">
        <f t="array" aca="1" ref="Q537" ca="1">IF(ISNUMBER(P537),IF(P537=100%,"CUMPLIDA",IF(AND(ISNUMBER(L537),ISNUMBER(INDIRECT("FECHA_"&amp;$B537,1))), IF(L537&lt;=INDIRECT("FECHA_"&amp;$B537,1),"INCUMPLIDA","PROCESO"), "VERIFICAR FECHA")),"SIN VALOR AVANCE")</f>
        <v>CUMPLIDA</v>
      </c>
    </row>
    <row r="538" spans="1:17" ht="75" customHeight="1">
      <c r="A538" s="192" t="s">
        <v>938</v>
      </c>
      <c r="B538" s="173" t="s">
        <v>3295</v>
      </c>
      <c r="C538" s="485"/>
      <c r="D538" s="485"/>
      <c r="E538" s="486" t="s">
        <v>4759</v>
      </c>
      <c r="F538" s="486"/>
      <c r="G538" s="174" t="s">
        <v>4760</v>
      </c>
      <c r="H538" s="382" t="s">
        <v>4761</v>
      </c>
      <c r="I538" s="382" t="s">
        <v>4762</v>
      </c>
      <c r="J538" s="181">
        <v>1</v>
      </c>
      <c r="K538" s="176">
        <v>44409</v>
      </c>
      <c r="L538" s="176">
        <v>44592</v>
      </c>
      <c r="M538" s="177">
        <f t="shared" si="27"/>
        <v>26.142857142857142</v>
      </c>
      <c r="N538" s="178">
        <v>1</v>
      </c>
      <c r="O538" s="382" t="s">
        <v>4763</v>
      </c>
      <c r="P538" s="178">
        <f t="shared" si="26"/>
        <v>1</v>
      </c>
      <c r="Q538" s="179" t="str" cm="1">
        <f t="array" aca="1" ref="Q538" ca="1">IF(ISNUMBER(P538),IF(P538=100%,"CUMPLIDA",IF(AND(ISNUMBER(L538),ISNUMBER(INDIRECT("FECHA_"&amp;$B538,1))), IF(L538&lt;=INDIRECT("FECHA_"&amp;$B538,1),"INCUMPLIDA","PROCESO"), "VERIFICAR FECHA")),"SIN VALOR AVANCE")</f>
        <v>CUMPLIDA</v>
      </c>
    </row>
    <row r="539" spans="1:17" ht="300">
      <c r="A539" s="192" t="s">
        <v>938</v>
      </c>
      <c r="B539" s="173" t="s">
        <v>3295</v>
      </c>
      <c r="C539" s="485"/>
      <c r="D539" s="485"/>
      <c r="E539" s="486"/>
      <c r="F539" s="486"/>
      <c r="G539" s="174" t="s">
        <v>4764</v>
      </c>
      <c r="H539" s="382" t="s">
        <v>4765</v>
      </c>
      <c r="I539" s="382" t="s">
        <v>4766</v>
      </c>
      <c r="J539" s="181">
        <v>1</v>
      </c>
      <c r="K539" s="176">
        <v>44228</v>
      </c>
      <c r="L539" s="176">
        <v>44286</v>
      </c>
      <c r="M539" s="177">
        <f t="shared" si="27"/>
        <v>8.2857142857142865</v>
      </c>
      <c r="N539" s="178">
        <v>1</v>
      </c>
      <c r="O539" s="382" t="s">
        <v>4750</v>
      </c>
      <c r="P539" s="178">
        <f t="shared" si="26"/>
        <v>1</v>
      </c>
      <c r="Q539" s="179" t="str" cm="1">
        <f t="array" aca="1" ref="Q539" ca="1">IF(ISNUMBER(P539),IF(P539=100%,"CUMPLIDA",IF(AND(ISNUMBER(L539),ISNUMBER(INDIRECT("FECHA_"&amp;$B539,1))), IF(L539&lt;=INDIRECT("FECHA_"&amp;$B539,1),"INCUMPLIDA","PROCESO"), "VERIFICAR FECHA")),"SIN VALOR AVANCE")</f>
        <v>CUMPLIDA</v>
      </c>
    </row>
    <row r="540" spans="1:17" ht="255">
      <c r="A540" s="192" t="s">
        <v>938</v>
      </c>
      <c r="B540" s="173" t="s">
        <v>3295</v>
      </c>
      <c r="C540" s="485"/>
      <c r="D540" s="485"/>
      <c r="E540" s="486"/>
      <c r="F540" s="486"/>
      <c r="G540" s="174" t="s">
        <v>4767</v>
      </c>
      <c r="H540" s="382" t="s">
        <v>4768</v>
      </c>
      <c r="I540" s="382" t="s">
        <v>4769</v>
      </c>
      <c r="J540" s="181">
        <v>1</v>
      </c>
      <c r="K540" s="176">
        <v>44287</v>
      </c>
      <c r="L540" s="176">
        <v>44439</v>
      </c>
      <c r="M540" s="177">
        <f t="shared" si="27"/>
        <v>21.714285714285715</v>
      </c>
      <c r="N540" s="178">
        <v>1</v>
      </c>
      <c r="O540" s="382" t="s">
        <v>4750</v>
      </c>
      <c r="P540" s="178">
        <f t="shared" si="26"/>
        <v>1</v>
      </c>
      <c r="Q540" s="179" t="str" cm="1">
        <f t="array" aca="1" ref="Q540" ca="1">IF(ISNUMBER(P540),IF(P540=100%,"CUMPLIDA",IF(AND(ISNUMBER(L540),ISNUMBER(INDIRECT("FECHA_"&amp;$B540,1))), IF(L540&lt;=INDIRECT("FECHA_"&amp;$B540,1),"INCUMPLIDA","PROCESO"), "VERIFICAR FECHA")),"SIN VALOR AVANCE")</f>
        <v>CUMPLIDA</v>
      </c>
    </row>
    <row r="541" spans="1:17" ht="135" customHeight="1">
      <c r="A541" s="192" t="s">
        <v>938</v>
      </c>
      <c r="B541" s="173" t="s">
        <v>3295</v>
      </c>
      <c r="C541" s="485"/>
      <c r="D541" s="485"/>
      <c r="E541" s="486" t="s">
        <v>4770</v>
      </c>
      <c r="F541" s="486"/>
      <c r="G541" s="174" t="s">
        <v>4771</v>
      </c>
      <c r="H541" s="382" t="s">
        <v>4772</v>
      </c>
      <c r="I541" s="382" t="s">
        <v>3240</v>
      </c>
      <c r="J541" s="181">
        <v>1</v>
      </c>
      <c r="K541" s="176">
        <v>44228</v>
      </c>
      <c r="L541" s="176">
        <v>44377</v>
      </c>
      <c r="M541" s="177">
        <f t="shared" si="27"/>
        <v>21.285714285714285</v>
      </c>
      <c r="N541" s="178">
        <v>1</v>
      </c>
      <c r="O541" s="382" t="s">
        <v>4750</v>
      </c>
      <c r="P541" s="178">
        <f t="shared" si="26"/>
        <v>1</v>
      </c>
      <c r="Q541" s="179" t="str" cm="1">
        <f t="array" aca="1" ref="Q541" ca="1">IF(ISNUMBER(P541),IF(P541=100%,"CUMPLIDA",IF(AND(ISNUMBER(L541),ISNUMBER(INDIRECT("FECHA_"&amp;$B541,1))), IF(L541&lt;=INDIRECT("FECHA_"&amp;$B541,1),"INCUMPLIDA","PROCESO"), "VERIFICAR FECHA")),"SIN VALOR AVANCE")</f>
        <v>CUMPLIDA</v>
      </c>
    </row>
    <row r="542" spans="1:17" ht="330">
      <c r="A542" s="192" t="s">
        <v>938</v>
      </c>
      <c r="B542" s="173" t="s">
        <v>3295</v>
      </c>
      <c r="C542" s="485"/>
      <c r="D542" s="485"/>
      <c r="E542" s="486"/>
      <c r="F542" s="486"/>
      <c r="G542" s="174" t="s">
        <v>4773</v>
      </c>
      <c r="H542" s="382" t="s">
        <v>4774</v>
      </c>
      <c r="I542" s="382" t="s">
        <v>4775</v>
      </c>
      <c r="J542" s="181">
        <v>1</v>
      </c>
      <c r="K542" s="176">
        <v>44378</v>
      </c>
      <c r="L542" s="176">
        <v>44681</v>
      </c>
      <c r="M542" s="177">
        <f t="shared" si="27"/>
        <v>43.285714285714285</v>
      </c>
      <c r="N542" s="178">
        <v>1</v>
      </c>
      <c r="O542" s="382" t="s">
        <v>4776</v>
      </c>
      <c r="P542" s="178">
        <f t="shared" si="26"/>
        <v>1</v>
      </c>
      <c r="Q542" s="179" t="str" cm="1">
        <f t="array" aca="1" ref="Q542" ca="1">IF(ISNUMBER(P542),IF(P542=100%,"CUMPLIDA",IF(AND(ISNUMBER(L542),ISNUMBER(INDIRECT("FECHA_"&amp;$B542,1))), IF(L542&lt;=INDIRECT("FECHA_"&amp;$B542,1),"INCUMPLIDA","PROCESO"), "VERIFICAR FECHA")),"SIN VALOR AVANCE")</f>
        <v>CUMPLIDA</v>
      </c>
    </row>
    <row r="543" spans="1:17" ht="195">
      <c r="A543" s="192" t="s">
        <v>938</v>
      </c>
      <c r="B543" s="173" t="s">
        <v>3295</v>
      </c>
      <c r="C543" s="485"/>
      <c r="D543" s="485"/>
      <c r="E543" s="486" t="s">
        <v>4777</v>
      </c>
      <c r="F543" s="486"/>
      <c r="G543" s="174" t="s">
        <v>4778</v>
      </c>
      <c r="H543" s="382" t="s">
        <v>4779</v>
      </c>
      <c r="I543" s="382" t="s">
        <v>4780</v>
      </c>
      <c r="J543" s="181">
        <v>1</v>
      </c>
      <c r="K543" s="176">
        <v>44378</v>
      </c>
      <c r="L543" s="176">
        <v>44408</v>
      </c>
      <c r="M543" s="177">
        <f t="shared" si="27"/>
        <v>4.2857142857142856</v>
      </c>
      <c r="N543" s="178">
        <v>1</v>
      </c>
      <c r="O543" s="382" t="s">
        <v>4750</v>
      </c>
      <c r="P543" s="178">
        <f t="shared" si="26"/>
        <v>1</v>
      </c>
      <c r="Q543" s="179" t="str" cm="1">
        <f t="array" aca="1" ref="Q543" ca="1">IF(ISNUMBER(P543),IF(P543=100%,"CUMPLIDA",IF(AND(ISNUMBER(L543),ISNUMBER(INDIRECT("FECHA_"&amp;$B543,1))), IF(L543&lt;=INDIRECT("FECHA_"&amp;$B543,1),"INCUMPLIDA","PROCESO"), "VERIFICAR FECHA")),"SIN VALOR AVANCE")</f>
        <v>CUMPLIDA</v>
      </c>
    </row>
    <row r="544" spans="1:17" ht="210">
      <c r="A544" s="192" t="s">
        <v>938</v>
      </c>
      <c r="B544" s="173" t="s">
        <v>3295</v>
      </c>
      <c r="C544" s="485"/>
      <c r="D544" s="485"/>
      <c r="E544" s="486"/>
      <c r="F544" s="486"/>
      <c r="G544" s="174" t="s">
        <v>4781</v>
      </c>
      <c r="H544" s="382" t="s">
        <v>4782</v>
      </c>
      <c r="I544" s="382" t="s">
        <v>4783</v>
      </c>
      <c r="J544" s="181">
        <v>6</v>
      </c>
      <c r="K544" s="176">
        <v>44256</v>
      </c>
      <c r="L544" s="176">
        <v>44408</v>
      </c>
      <c r="M544" s="177">
        <f t="shared" si="27"/>
        <v>21.714285714285715</v>
      </c>
      <c r="N544" s="178">
        <v>1</v>
      </c>
      <c r="O544" s="382" t="s">
        <v>4758</v>
      </c>
      <c r="P544" s="178">
        <f t="shared" si="26"/>
        <v>1</v>
      </c>
      <c r="Q544" s="179" t="str" cm="1">
        <f t="array" aca="1" ref="Q544" ca="1">IF(ISNUMBER(P544),IF(P544=100%,"CUMPLIDA",IF(AND(ISNUMBER(L544),ISNUMBER(INDIRECT("FECHA_"&amp;$B544,1))), IF(L544&lt;=INDIRECT("FECHA_"&amp;$B544,1),"INCUMPLIDA","PROCESO"), "VERIFICAR FECHA")),"SIN VALOR AVANCE")</f>
        <v>CUMPLIDA</v>
      </c>
    </row>
    <row r="545" spans="1:17" ht="75.75" customHeight="1">
      <c r="A545" s="192" t="s">
        <v>938</v>
      </c>
      <c r="B545" s="173" t="s">
        <v>3295</v>
      </c>
      <c r="C545" s="485"/>
      <c r="D545" s="485"/>
      <c r="E545" s="486" t="s">
        <v>4784</v>
      </c>
      <c r="F545" s="486"/>
      <c r="G545" s="174" t="s">
        <v>4785</v>
      </c>
      <c r="H545" s="382" t="s">
        <v>4696</v>
      </c>
      <c r="I545" s="382" t="s">
        <v>4603</v>
      </c>
      <c r="J545" s="181">
        <v>1</v>
      </c>
      <c r="K545" s="176">
        <v>45231</v>
      </c>
      <c r="L545" s="176">
        <v>45504</v>
      </c>
      <c r="M545" s="177">
        <f t="shared" si="27"/>
        <v>39</v>
      </c>
      <c r="N545" s="178">
        <v>1</v>
      </c>
      <c r="O545" s="382" t="s">
        <v>4786</v>
      </c>
      <c r="P545" s="178">
        <f t="shared" si="26"/>
        <v>1</v>
      </c>
      <c r="Q545" s="179" t="str" cm="1">
        <f t="array" aca="1" ref="Q545" ca="1">IF(ISNUMBER(P545),IF(P545=100%,"CUMPLIDA",IF(AND(ISNUMBER(L545),ISNUMBER(INDIRECT("FECHA_"&amp;$B545,1))), IF(L545&lt;=INDIRECT("FECHA_"&amp;$B545,1),"INCUMPLIDA","PROCESO"), "VERIFICAR FECHA")),"SIN VALOR AVANCE")</f>
        <v>CUMPLIDA</v>
      </c>
    </row>
    <row r="546" spans="1:17" ht="120.75">
      <c r="A546" s="192" t="s">
        <v>938</v>
      </c>
      <c r="B546" s="173" t="s">
        <v>3295</v>
      </c>
      <c r="C546" s="485"/>
      <c r="D546" s="485"/>
      <c r="E546" s="486"/>
      <c r="F546" s="486"/>
      <c r="G546" s="174" t="s">
        <v>4787</v>
      </c>
      <c r="H546" s="382" t="s">
        <v>801</v>
      </c>
      <c r="I546" s="382" t="s">
        <v>761</v>
      </c>
      <c r="J546" s="181">
        <v>1</v>
      </c>
      <c r="K546" s="176">
        <v>45323</v>
      </c>
      <c r="L546" s="176">
        <v>45747</v>
      </c>
      <c r="M546" s="177">
        <f t="shared" si="27"/>
        <v>60.571428571428569</v>
      </c>
      <c r="N546" s="178">
        <v>1</v>
      </c>
      <c r="O546" s="382" t="s">
        <v>4788</v>
      </c>
      <c r="P546" s="178">
        <f t="shared" si="26"/>
        <v>1</v>
      </c>
      <c r="Q546" s="179" t="str" cm="1">
        <f t="array" aca="1" ref="Q546" ca="1">IF(ISNUMBER(P546),IF(P546=100%,"CUMPLIDA",IF(AND(ISNUMBER(L546),ISNUMBER(INDIRECT("FECHA_"&amp;$B546,1))), IF(L546&lt;=INDIRECT("FECHA_"&amp;$B546,1),"INCUMPLIDA","PROCESO"), "VERIFICAR FECHA")),"SIN VALOR AVANCE")</f>
        <v>CUMPLIDA</v>
      </c>
    </row>
    <row r="547" spans="1:17" ht="45.75">
      <c r="A547" s="192" t="s">
        <v>938</v>
      </c>
      <c r="B547" s="173" t="s">
        <v>3295</v>
      </c>
      <c r="C547" s="485"/>
      <c r="D547" s="485"/>
      <c r="E547" s="486" t="s">
        <v>4789</v>
      </c>
      <c r="F547" s="486"/>
      <c r="G547" s="174" t="s">
        <v>4790</v>
      </c>
      <c r="H547" s="382" t="s">
        <v>804</v>
      </c>
      <c r="I547" s="382" t="s">
        <v>805</v>
      </c>
      <c r="J547" s="181">
        <v>1</v>
      </c>
      <c r="K547" s="176">
        <v>45323</v>
      </c>
      <c r="L547" s="176">
        <v>45747</v>
      </c>
      <c r="M547" s="177">
        <f t="shared" si="27"/>
        <v>60.571428571428569</v>
      </c>
      <c r="N547" s="178">
        <v>1</v>
      </c>
      <c r="O547" s="382" t="s">
        <v>4791</v>
      </c>
      <c r="P547" s="178">
        <f t="shared" si="26"/>
        <v>1</v>
      </c>
      <c r="Q547" s="179" t="str" cm="1">
        <f t="array" aca="1" ref="Q547" ca="1">IF(ISNUMBER(P547),IF(P547=100%,"CUMPLIDA",IF(AND(ISNUMBER(L547),ISNUMBER(INDIRECT("FECHA_"&amp;$B547,1))), IF(L547&lt;=INDIRECT("FECHA_"&amp;$B547,1),"INCUMPLIDA","PROCESO"), "VERIFICAR FECHA")),"SIN VALOR AVANCE")</f>
        <v>CUMPLIDA</v>
      </c>
    </row>
    <row r="548" spans="1:17" ht="45.75">
      <c r="A548" s="192" t="s">
        <v>938</v>
      </c>
      <c r="B548" s="173" t="s">
        <v>3295</v>
      </c>
      <c r="C548" s="485"/>
      <c r="D548" s="485"/>
      <c r="E548" s="486"/>
      <c r="F548" s="486"/>
      <c r="G548" s="174" t="s">
        <v>4792</v>
      </c>
      <c r="H548" s="382" t="s">
        <v>767</v>
      </c>
      <c r="I548" s="382" t="s">
        <v>768</v>
      </c>
      <c r="J548" s="181">
        <v>1</v>
      </c>
      <c r="K548" s="176">
        <v>45231</v>
      </c>
      <c r="L548" s="176">
        <v>45747</v>
      </c>
      <c r="M548" s="177">
        <f t="shared" si="27"/>
        <v>73.714285714285708</v>
      </c>
      <c r="N548" s="178">
        <v>1</v>
      </c>
      <c r="O548" s="382" t="s">
        <v>4791</v>
      </c>
      <c r="P548" s="178">
        <f t="shared" si="26"/>
        <v>1</v>
      </c>
      <c r="Q548" s="179" t="str" cm="1">
        <f t="array" aca="1" ref="Q548" ca="1">IF(ISNUMBER(P548),IF(P548=100%,"CUMPLIDA",IF(AND(ISNUMBER(L548),ISNUMBER(INDIRECT("FECHA_"&amp;$B548,1))), IF(L548&lt;=INDIRECT("FECHA_"&amp;$B548,1),"INCUMPLIDA","PROCESO"), "VERIFICAR FECHA")),"SIN VALOR AVANCE")</f>
        <v>CUMPLIDA</v>
      </c>
    </row>
    <row r="549" spans="1:17" ht="120.75">
      <c r="A549" s="192" t="s">
        <v>938</v>
      </c>
      <c r="B549" s="173" t="s">
        <v>3295</v>
      </c>
      <c r="C549" s="485"/>
      <c r="D549" s="485"/>
      <c r="E549" s="486"/>
      <c r="F549" s="486"/>
      <c r="G549" s="174" t="s">
        <v>4793</v>
      </c>
      <c r="H549" s="382" t="s">
        <v>769</v>
      </c>
      <c r="I549" s="382" t="s">
        <v>770</v>
      </c>
      <c r="J549" s="181">
        <v>1</v>
      </c>
      <c r="K549" s="176">
        <v>45323</v>
      </c>
      <c r="L549" s="176">
        <v>45747</v>
      </c>
      <c r="M549" s="177">
        <f t="shared" si="27"/>
        <v>60.571428571428569</v>
      </c>
      <c r="N549" s="178">
        <v>1</v>
      </c>
      <c r="O549" s="382" t="s">
        <v>4788</v>
      </c>
      <c r="P549" s="178">
        <f t="shared" si="26"/>
        <v>1</v>
      </c>
      <c r="Q549" s="179" t="str" cm="1">
        <f t="array" aca="1" ref="Q549" ca="1">IF(ISNUMBER(P549),IF(P549=100%,"CUMPLIDA",IF(AND(ISNUMBER(L549),ISNUMBER(INDIRECT("FECHA_"&amp;$B549,1))), IF(L549&lt;=INDIRECT("FECHA_"&amp;$B549,1),"INCUMPLIDA","PROCESO"), "VERIFICAR FECHA")),"SIN VALOR AVANCE")</f>
        <v>CUMPLIDA</v>
      </c>
    </row>
    <row r="550" spans="1:17" ht="45.75">
      <c r="A550" s="192" t="s">
        <v>938</v>
      </c>
      <c r="B550" s="173" t="s">
        <v>3295</v>
      </c>
      <c r="C550" s="485"/>
      <c r="D550" s="485"/>
      <c r="E550" s="486"/>
      <c r="F550" s="486"/>
      <c r="G550" s="174" t="s">
        <v>4794</v>
      </c>
      <c r="H550" s="382" t="s">
        <v>371</v>
      </c>
      <c r="I550" s="382" t="s">
        <v>771</v>
      </c>
      <c r="J550" s="181">
        <v>1</v>
      </c>
      <c r="K550" s="176">
        <v>45231</v>
      </c>
      <c r="L550" s="176">
        <v>45747</v>
      </c>
      <c r="M550" s="177">
        <f t="shared" si="27"/>
        <v>73.714285714285708</v>
      </c>
      <c r="N550" s="178">
        <v>1</v>
      </c>
      <c r="O550" s="382" t="s">
        <v>4791</v>
      </c>
      <c r="P550" s="178">
        <f t="shared" ref="P550:P588" si="28">IF(B550="ITRC",N550,N550/J550)</f>
        <v>1</v>
      </c>
      <c r="Q550" s="179" t="str" cm="1">
        <f t="array" aca="1" ref="Q550" ca="1">IF(ISNUMBER(P550),IF(P550=100%,"CUMPLIDA",IF(AND(ISNUMBER(L550),ISNUMBER(INDIRECT("FECHA_"&amp;$B550,1))), IF(L550&lt;=INDIRECT("FECHA_"&amp;$B550,1),"INCUMPLIDA","PROCESO"), "VERIFICAR FECHA")),"SIN VALOR AVANCE")</f>
        <v>CUMPLIDA</v>
      </c>
    </row>
    <row r="551" spans="1:17" ht="150.75">
      <c r="A551" s="192" t="s">
        <v>938</v>
      </c>
      <c r="B551" s="173" t="s">
        <v>3295</v>
      </c>
      <c r="C551" s="485"/>
      <c r="D551" s="485"/>
      <c r="E551" s="486"/>
      <c r="F551" s="486"/>
      <c r="G551" s="174" t="s">
        <v>4795</v>
      </c>
      <c r="H551" s="382" t="s">
        <v>772</v>
      </c>
      <c r="I551" s="382" t="s">
        <v>773</v>
      </c>
      <c r="J551" s="181">
        <v>1</v>
      </c>
      <c r="K551" s="176">
        <v>45231</v>
      </c>
      <c r="L551" s="176">
        <v>45808</v>
      </c>
      <c r="M551" s="177">
        <f t="shared" si="27"/>
        <v>82.428571428571431</v>
      </c>
      <c r="N551" s="178">
        <v>1</v>
      </c>
      <c r="O551" s="382" t="s">
        <v>4796</v>
      </c>
      <c r="P551" s="178">
        <f t="shared" si="28"/>
        <v>1</v>
      </c>
      <c r="Q551" s="179" t="str" cm="1">
        <f t="array" aca="1" ref="Q551" ca="1">IF(ISNUMBER(P551),IF(P551=100%,"CUMPLIDA",IF(AND(ISNUMBER(L551),ISNUMBER(INDIRECT("FECHA_"&amp;$B551,1))), IF(L551&lt;=INDIRECT("FECHA_"&amp;$B551,1),"INCUMPLIDA","PROCESO"), "VERIFICAR FECHA")),"SIN VALOR AVANCE")</f>
        <v>CUMPLIDA</v>
      </c>
    </row>
    <row r="552" spans="1:17" ht="409.5">
      <c r="A552" s="192" t="s">
        <v>938</v>
      </c>
      <c r="B552" s="173" t="s">
        <v>3295</v>
      </c>
      <c r="C552" s="485"/>
      <c r="D552" s="485"/>
      <c r="E552" s="174" t="s">
        <v>4797</v>
      </c>
      <c r="F552" s="486"/>
      <c r="G552" s="174" t="s">
        <v>4798</v>
      </c>
      <c r="H552" s="382" t="s">
        <v>775</v>
      </c>
      <c r="I552" s="382" t="s">
        <v>776</v>
      </c>
      <c r="J552" s="181">
        <v>8</v>
      </c>
      <c r="K552" s="176">
        <v>45839</v>
      </c>
      <c r="L552" s="176">
        <v>46568</v>
      </c>
      <c r="M552" s="177">
        <f t="shared" si="27"/>
        <v>104.14285714285714</v>
      </c>
      <c r="N552" s="178">
        <v>0</v>
      </c>
      <c r="O552" s="382" t="s">
        <v>4791</v>
      </c>
      <c r="P552" s="178">
        <f t="shared" si="28"/>
        <v>0</v>
      </c>
      <c r="Q552" s="179" t="str" cm="1">
        <f t="array" aca="1" ref="Q552" ca="1">IF(ISNUMBER(P552),IF(P552=100%,"CUMPLIDA",IF(AND(ISNUMBER(L552),ISNUMBER(INDIRECT("FECHA_"&amp;$B552,1))), IF(L552&lt;=INDIRECT("FECHA_"&amp;$B552,1),"INCUMPLIDA","PROCESO"), "VERIFICAR FECHA")),"SIN VALOR AVANCE")</f>
        <v>PROCESO</v>
      </c>
    </row>
    <row r="553" spans="1:17" ht="180" customHeight="1">
      <c r="A553" s="192" t="s">
        <v>938</v>
      </c>
      <c r="B553" s="173" t="s">
        <v>3295</v>
      </c>
      <c r="C553" s="485" t="s">
        <v>4799</v>
      </c>
      <c r="D553" s="485" t="s">
        <v>3329</v>
      </c>
      <c r="E553" s="486" t="s">
        <v>4800</v>
      </c>
      <c r="F553" s="486" t="s">
        <v>4801</v>
      </c>
      <c r="G553" s="174" t="s">
        <v>4802</v>
      </c>
      <c r="H553" s="382" t="s">
        <v>4803</v>
      </c>
      <c r="I553" s="382" t="s">
        <v>4804</v>
      </c>
      <c r="J553" s="181">
        <v>1</v>
      </c>
      <c r="K553" s="176">
        <v>44228</v>
      </c>
      <c r="L553" s="176">
        <v>44561</v>
      </c>
      <c r="M553" s="177">
        <f t="shared" si="27"/>
        <v>47.571428571428569</v>
      </c>
      <c r="N553" s="178">
        <v>1</v>
      </c>
      <c r="O553" s="382" t="s">
        <v>4805</v>
      </c>
      <c r="P553" s="178">
        <f t="shared" si="28"/>
        <v>1</v>
      </c>
      <c r="Q553" s="179" t="str" cm="1">
        <f t="array" aca="1" ref="Q553" ca="1">IF(ISNUMBER(P553),IF(P553=100%,"CUMPLIDA",IF(AND(ISNUMBER(L553),ISNUMBER(INDIRECT("FECHA_"&amp;$B553,1))), IF(L553&lt;=INDIRECT("FECHA_"&amp;$B553,1),"INCUMPLIDA","PROCESO"), "VERIFICAR FECHA")),"SIN VALOR AVANCE")</f>
        <v>CUMPLIDA</v>
      </c>
    </row>
    <row r="554" spans="1:17" ht="195">
      <c r="A554" s="192" t="s">
        <v>938</v>
      </c>
      <c r="B554" s="173" t="s">
        <v>3295</v>
      </c>
      <c r="C554" s="485"/>
      <c r="D554" s="485"/>
      <c r="E554" s="486"/>
      <c r="F554" s="486"/>
      <c r="G554" s="174" t="s">
        <v>4806</v>
      </c>
      <c r="H554" s="382" t="s">
        <v>4807</v>
      </c>
      <c r="I554" s="382" t="s">
        <v>4808</v>
      </c>
      <c r="J554" s="181">
        <v>1</v>
      </c>
      <c r="K554" s="176">
        <v>44228</v>
      </c>
      <c r="L554" s="176">
        <v>44316</v>
      </c>
      <c r="M554" s="177">
        <f t="shared" si="27"/>
        <v>12.571428571428571</v>
      </c>
      <c r="N554" s="178">
        <v>1</v>
      </c>
      <c r="O554" s="382" t="s">
        <v>4805</v>
      </c>
      <c r="P554" s="178">
        <f t="shared" si="28"/>
        <v>1</v>
      </c>
      <c r="Q554" s="179" t="str" cm="1">
        <f t="array" aca="1" ref="Q554" ca="1">IF(ISNUMBER(P554),IF(P554=100%,"CUMPLIDA",IF(AND(ISNUMBER(L554),ISNUMBER(INDIRECT("FECHA_"&amp;$B554,1))), IF(L554&lt;=INDIRECT("FECHA_"&amp;$B554,1),"INCUMPLIDA","PROCESO"), "VERIFICAR FECHA")),"SIN VALOR AVANCE")</f>
        <v>CUMPLIDA</v>
      </c>
    </row>
    <row r="555" spans="1:17" ht="255">
      <c r="A555" s="192" t="s">
        <v>938</v>
      </c>
      <c r="B555" s="173" t="s">
        <v>3295</v>
      </c>
      <c r="C555" s="485"/>
      <c r="D555" s="485"/>
      <c r="E555" s="486" t="s">
        <v>4809</v>
      </c>
      <c r="F555" s="486"/>
      <c r="G555" s="174" t="s">
        <v>4810</v>
      </c>
      <c r="H555" s="382" t="s">
        <v>4803</v>
      </c>
      <c r="I555" s="382" t="s">
        <v>4811</v>
      </c>
      <c r="J555" s="181">
        <v>1</v>
      </c>
      <c r="K555" s="176">
        <v>44228</v>
      </c>
      <c r="L555" s="176">
        <v>44561</v>
      </c>
      <c r="M555" s="177">
        <f t="shared" si="27"/>
        <v>47.571428571428569</v>
      </c>
      <c r="N555" s="178">
        <v>1</v>
      </c>
      <c r="O555" s="382" t="s">
        <v>4805</v>
      </c>
      <c r="P555" s="178">
        <f t="shared" si="28"/>
        <v>1</v>
      </c>
      <c r="Q555" s="179" t="str" cm="1">
        <f t="array" aca="1" ref="Q555" ca="1">IF(ISNUMBER(P555),IF(P555=100%,"CUMPLIDA",IF(AND(ISNUMBER(L555),ISNUMBER(INDIRECT("FECHA_"&amp;$B555,1))), IF(L555&lt;=INDIRECT("FECHA_"&amp;$B555,1),"INCUMPLIDA","PROCESO"), "VERIFICAR FECHA")),"SIN VALOR AVANCE")</f>
        <v>CUMPLIDA</v>
      </c>
    </row>
    <row r="556" spans="1:17" ht="120.75" customHeight="1">
      <c r="A556" s="192" t="s">
        <v>938</v>
      </c>
      <c r="B556" s="173" t="s">
        <v>3295</v>
      </c>
      <c r="C556" s="485"/>
      <c r="D556" s="485"/>
      <c r="E556" s="486"/>
      <c r="F556" s="486"/>
      <c r="G556" s="486" t="s">
        <v>4812</v>
      </c>
      <c r="H556" s="382" t="s">
        <v>4813</v>
      </c>
      <c r="I556" s="382" t="s">
        <v>4814</v>
      </c>
      <c r="J556" s="181">
        <v>6</v>
      </c>
      <c r="K556" s="176">
        <v>44256</v>
      </c>
      <c r="L556" s="176">
        <v>44440</v>
      </c>
      <c r="M556" s="177">
        <f t="shared" si="27"/>
        <v>26.285714285714285</v>
      </c>
      <c r="N556" s="178">
        <v>1</v>
      </c>
      <c r="O556" s="382" t="s">
        <v>4805</v>
      </c>
      <c r="P556" s="178">
        <f t="shared" si="28"/>
        <v>1</v>
      </c>
      <c r="Q556" s="179" t="str" cm="1">
        <f t="array" aca="1" ref="Q556" ca="1">IF(ISNUMBER(P556),IF(P556=100%,"CUMPLIDA",IF(AND(ISNUMBER(L556),ISNUMBER(INDIRECT("FECHA_"&amp;$B556,1))), IF(L556&lt;=INDIRECT("FECHA_"&amp;$B556,1),"INCUMPLIDA","PROCESO"), "VERIFICAR FECHA")),"SIN VALOR AVANCE")</f>
        <v>CUMPLIDA</v>
      </c>
    </row>
    <row r="557" spans="1:17" ht="120.75">
      <c r="A557" s="192" t="s">
        <v>938</v>
      </c>
      <c r="B557" s="173" t="s">
        <v>3295</v>
      </c>
      <c r="C557" s="485"/>
      <c r="D557" s="485"/>
      <c r="E557" s="174" t="s">
        <v>4815</v>
      </c>
      <c r="F557" s="486"/>
      <c r="G557" s="486"/>
      <c r="H557" s="382" t="s">
        <v>4816</v>
      </c>
      <c r="I557" s="382" t="s">
        <v>4817</v>
      </c>
      <c r="J557" s="181">
        <v>2</v>
      </c>
      <c r="K557" s="176">
        <v>44256</v>
      </c>
      <c r="L557" s="176">
        <v>44440</v>
      </c>
      <c r="M557" s="177">
        <f t="shared" si="27"/>
        <v>26.285714285714285</v>
      </c>
      <c r="N557" s="178">
        <v>1</v>
      </c>
      <c r="O557" s="382" t="s">
        <v>4805</v>
      </c>
      <c r="P557" s="178">
        <f t="shared" si="28"/>
        <v>1</v>
      </c>
      <c r="Q557" s="179" t="str" cm="1">
        <f t="array" aca="1" ref="Q557" ca="1">IF(ISNUMBER(P557),IF(P557=100%,"CUMPLIDA",IF(AND(ISNUMBER(L557),ISNUMBER(INDIRECT("FECHA_"&amp;$B557,1))), IF(L557&lt;=INDIRECT("FECHA_"&amp;$B557,1),"INCUMPLIDA","PROCESO"), "VERIFICAR FECHA")),"SIN VALOR AVANCE")</f>
        <v>CUMPLIDA</v>
      </c>
    </row>
    <row r="558" spans="1:17" ht="195">
      <c r="A558" s="192" t="s">
        <v>938</v>
      </c>
      <c r="B558" s="173" t="s">
        <v>3295</v>
      </c>
      <c r="C558" s="485"/>
      <c r="D558" s="485"/>
      <c r="E558" s="174" t="s">
        <v>4818</v>
      </c>
      <c r="F558" s="486"/>
      <c r="G558" s="174" t="s">
        <v>4819</v>
      </c>
      <c r="H558" s="382" t="s">
        <v>4820</v>
      </c>
      <c r="I558" s="382" t="s">
        <v>4596</v>
      </c>
      <c r="J558" s="181">
        <v>1</v>
      </c>
      <c r="K558" s="176">
        <v>44228</v>
      </c>
      <c r="L558" s="176">
        <v>44316</v>
      </c>
      <c r="M558" s="177">
        <f t="shared" ref="M558:M579" si="29">(L558-K558)/7</f>
        <v>12.571428571428571</v>
      </c>
      <c r="N558" s="178">
        <v>1</v>
      </c>
      <c r="O558" s="382" t="s">
        <v>4805</v>
      </c>
      <c r="P558" s="178">
        <f t="shared" si="28"/>
        <v>1</v>
      </c>
      <c r="Q558" s="179" t="str" cm="1">
        <f t="array" aca="1" ref="Q558" ca="1">IF(ISNUMBER(P558),IF(P558=100%,"CUMPLIDA",IF(AND(ISNUMBER(L558),ISNUMBER(INDIRECT("FECHA_"&amp;$B558,1))), IF(L558&lt;=INDIRECT("FECHA_"&amp;$B558,1),"INCUMPLIDA","PROCESO"), "VERIFICAR FECHA")),"SIN VALOR AVANCE")</f>
        <v>CUMPLIDA</v>
      </c>
    </row>
    <row r="559" spans="1:17" ht="195" customHeight="1">
      <c r="A559" s="192" t="s">
        <v>938</v>
      </c>
      <c r="B559" s="173" t="s">
        <v>3295</v>
      </c>
      <c r="C559" s="485" t="s">
        <v>4821</v>
      </c>
      <c r="D559" s="485" t="s">
        <v>4822</v>
      </c>
      <c r="E559" s="486" t="s">
        <v>4823</v>
      </c>
      <c r="F559" s="486" t="s">
        <v>4824</v>
      </c>
      <c r="G559" s="174" t="s">
        <v>4825</v>
      </c>
      <c r="H559" s="382" t="s">
        <v>4826</v>
      </c>
      <c r="I559" s="382" t="s">
        <v>4596</v>
      </c>
      <c r="J559" s="181">
        <v>6</v>
      </c>
      <c r="K559" s="176">
        <v>44378</v>
      </c>
      <c r="L559" s="176">
        <v>44469</v>
      </c>
      <c r="M559" s="177">
        <f t="shared" si="29"/>
        <v>13</v>
      </c>
      <c r="N559" s="178">
        <v>1</v>
      </c>
      <c r="O559" s="387" t="s">
        <v>4827</v>
      </c>
      <c r="P559" s="178">
        <f t="shared" si="28"/>
        <v>1</v>
      </c>
      <c r="Q559" s="179" t="str" cm="1">
        <f t="array" aca="1" ref="Q559" ca="1">IF(ISNUMBER(P559),IF(P559=100%,"CUMPLIDA",IF(AND(ISNUMBER(L559),ISNUMBER(INDIRECT("FECHA_"&amp;$B559,1))), IF(L559&lt;=INDIRECT("FECHA_"&amp;$B559,1),"INCUMPLIDA","PROCESO"), "VERIFICAR FECHA")),"SIN VALOR AVANCE")</f>
        <v>CUMPLIDA</v>
      </c>
    </row>
    <row r="560" spans="1:17" ht="225">
      <c r="A560" s="192" t="s">
        <v>938</v>
      </c>
      <c r="B560" s="173" t="s">
        <v>3295</v>
      </c>
      <c r="C560" s="485"/>
      <c r="D560" s="485"/>
      <c r="E560" s="486"/>
      <c r="F560" s="486"/>
      <c r="G560" s="174" t="s">
        <v>4828</v>
      </c>
      <c r="H560" s="382" t="s">
        <v>4829</v>
      </c>
      <c r="I560" s="382" t="s">
        <v>4830</v>
      </c>
      <c r="J560" s="181">
        <v>12</v>
      </c>
      <c r="K560" s="176">
        <v>44378</v>
      </c>
      <c r="L560" s="176">
        <v>44742</v>
      </c>
      <c r="M560" s="177">
        <f t="shared" si="29"/>
        <v>52</v>
      </c>
      <c r="N560" s="178">
        <v>1</v>
      </c>
      <c r="O560" s="387" t="s">
        <v>4831</v>
      </c>
      <c r="P560" s="178">
        <f t="shared" si="28"/>
        <v>1</v>
      </c>
      <c r="Q560" s="179" t="str" cm="1">
        <f t="array" aca="1" ref="Q560" ca="1">IF(ISNUMBER(P560),IF(P560=100%,"CUMPLIDA",IF(AND(ISNUMBER(L560),ISNUMBER(INDIRECT("FECHA_"&amp;$B560,1))), IF(L560&lt;=INDIRECT("FECHA_"&amp;$B560,1),"INCUMPLIDA","PROCESO"), "VERIFICAR FECHA")),"SIN VALOR AVANCE")</f>
        <v>CUMPLIDA</v>
      </c>
    </row>
    <row r="561" spans="1:17" ht="120.75">
      <c r="A561" s="192" t="s">
        <v>938</v>
      </c>
      <c r="B561" s="173" t="s">
        <v>3295</v>
      </c>
      <c r="C561" s="485"/>
      <c r="D561" s="485"/>
      <c r="E561" s="486"/>
      <c r="F561" s="486"/>
      <c r="G561" s="174" t="s">
        <v>4832</v>
      </c>
      <c r="H561" s="382" t="s">
        <v>4833</v>
      </c>
      <c r="I561" s="382" t="s">
        <v>945</v>
      </c>
      <c r="J561" s="181">
        <v>1</v>
      </c>
      <c r="K561" s="176">
        <v>45231</v>
      </c>
      <c r="L561" s="176">
        <v>45504</v>
      </c>
      <c r="M561" s="177">
        <f t="shared" si="29"/>
        <v>39</v>
      </c>
      <c r="N561" s="178">
        <v>1</v>
      </c>
      <c r="O561" s="382" t="s">
        <v>4834</v>
      </c>
      <c r="P561" s="178">
        <f t="shared" si="28"/>
        <v>1</v>
      </c>
      <c r="Q561" s="179" t="str" cm="1">
        <f t="array" aca="1" ref="Q561" ca="1">IF(ISNUMBER(P561),IF(P561=100%,"CUMPLIDA",IF(AND(ISNUMBER(L561),ISNUMBER(INDIRECT("FECHA_"&amp;$B561,1))), IF(L561&lt;=INDIRECT("FECHA_"&amp;$B561,1),"INCUMPLIDA","PROCESO"), "VERIFICAR FECHA")),"SIN VALOR AVANCE")</f>
        <v>CUMPLIDA</v>
      </c>
    </row>
    <row r="562" spans="1:17" ht="135.75">
      <c r="A562" s="192" t="s">
        <v>938</v>
      </c>
      <c r="B562" s="173" t="s">
        <v>3295</v>
      </c>
      <c r="C562" s="485"/>
      <c r="D562" s="485"/>
      <c r="E562" s="486"/>
      <c r="F562" s="486"/>
      <c r="G562" s="174" t="s">
        <v>4605</v>
      </c>
      <c r="H562" s="382" t="s">
        <v>801</v>
      </c>
      <c r="I562" s="382" t="s">
        <v>761</v>
      </c>
      <c r="J562" s="181">
        <v>1</v>
      </c>
      <c r="K562" s="176">
        <v>45323</v>
      </c>
      <c r="L562" s="176">
        <v>45747</v>
      </c>
      <c r="M562" s="177">
        <f t="shared" si="29"/>
        <v>60.571428571428569</v>
      </c>
      <c r="N562" s="178">
        <v>1</v>
      </c>
      <c r="O562" s="388" t="s">
        <v>4835</v>
      </c>
      <c r="P562" s="178">
        <f t="shared" si="28"/>
        <v>1</v>
      </c>
      <c r="Q562" s="179" t="str" cm="1">
        <f t="array" aca="1" ref="Q562" ca="1">IF(ISNUMBER(P562),IF(P562=100%,"CUMPLIDA",IF(AND(ISNUMBER(L562),ISNUMBER(INDIRECT("FECHA_"&amp;$B562,1))), IF(L562&lt;=INDIRECT("FECHA_"&amp;$B562,1),"INCUMPLIDA","PROCESO"), "VERIFICAR FECHA")),"SIN VALOR AVANCE")</f>
        <v>CUMPLIDA</v>
      </c>
    </row>
    <row r="563" spans="1:17" ht="105.75">
      <c r="A563" s="192" t="s">
        <v>938</v>
      </c>
      <c r="B563" s="173" t="s">
        <v>3295</v>
      </c>
      <c r="C563" s="485"/>
      <c r="D563" s="485"/>
      <c r="E563" s="486"/>
      <c r="F563" s="486"/>
      <c r="G563" s="174" t="s">
        <v>4607</v>
      </c>
      <c r="H563" s="382" t="s">
        <v>804</v>
      </c>
      <c r="I563" s="382" t="s">
        <v>805</v>
      </c>
      <c r="J563" s="181">
        <v>1</v>
      </c>
      <c r="K563" s="176">
        <v>45323</v>
      </c>
      <c r="L563" s="176">
        <v>45747</v>
      </c>
      <c r="M563" s="177">
        <f t="shared" si="29"/>
        <v>60.571428571428569</v>
      </c>
      <c r="N563" s="178">
        <v>1</v>
      </c>
      <c r="O563" s="388" t="s">
        <v>4836</v>
      </c>
      <c r="P563" s="178">
        <f t="shared" si="28"/>
        <v>1</v>
      </c>
      <c r="Q563" s="179" t="str" cm="1">
        <f t="array" aca="1" ref="Q563" ca="1">IF(ISNUMBER(P563),IF(P563=100%,"CUMPLIDA",IF(AND(ISNUMBER(L563),ISNUMBER(INDIRECT("FECHA_"&amp;$B563,1))), IF(L563&lt;=INDIRECT("FECHA_"&amp;$B563,1),"INCUMPLIDA","PROCESO"), "VERIFICAR FECHA")),"SIN VALOR AVANCE")</f>
        <v>CUMPLIDA</v>
      </c>
    </row>
    <row r="564" spans="1:17" ht="105.75">
      <c r="A564" s="192" t="s">
        <v>938</v>
      </c>
      <c r="B564" s="173" t="s">
        <v>3295</v>
      </c>
      <c r="C564" s="485"/>
      <c r="D564" s="485"/>
      <c r="E564" s="486"/>
      <c r="F564" s="486"/>
      <c r="G564" s="174" t="s">
        <v>4609</v>
      </c>
      <c r="H564" s="382" t="s">
        <v>767</v>
      </c>
      <c r="I564" s="382" t="s">
        <v>768</v>
      </c>
      <c r="J564" s="181">
        <v>1</v>
      </c>
      <c r="K564" s="176">
        <v>45231</v>
      </c>
      <c r="L564" s="176">
        <v>45747</v>
      </c>
      <c r="M564" s="177">
        <f t="shared" si="29"/>
        <v>73.714285714285708</v>
      </c>
      <c r="N564" s="178">
        <v>1</v>
      </c>
      <c r="O564" s="388" t="s">
        <v>4836</v>
      </c>
      <c r="P564" s="178">
        <f t="shared" si="28"/>
        <v>1</v>
      </c>
      <c r="Q564" s="179" t="str" cm="1">
        <f t="array" aca="1" ref="Q564" ca="1">IF(ISNUMBER(P564),IF(P564=100%,"CUMPLIDA",IF(AND(ISNUMBER(L564),ISNUMBER(INDIRECT("FECHA_"&amp;$B564,1))), IF(L564&lt;=INDIRECT("FECHA_"&amp;$B564,1),"INCUMPLIDA","PROCESO"), "VERIFICAR FECHA")),"SIN VALOR AVANCE")</f>
        <v>CUMPLIDA</v>
      </c>
    </row>
    <row r="565" spans="1:17" ht="135.75">
      <c r="A565" s="192" t="s">
        <v>938</v>
      </c>
      <c r="B565" s="173" t="s">
        <v>3295</v>
      </c>
      <c r="C565" s="485"/>
      <c r="D565" s="485"/>
      <c r="E565" s="486"/>
      <c r="F565" s="486"/>
      <c r="G565" s="174" t="s">
        <v>4610</v>
      </c>
      <c r="H565" s="382" t="s">
        <v>769</v>
      </c>
      <c r="I565" s="382" t="s">
        <v>770</v>
      </c>
      <c r="J565" s="181">
        <v>1</v>
      </c>
      <c r="K565" s="176">
        <v>45323</v>
      </c>
      <c r="L565" s="176">
        <v>45747</v>
      </c>
      <c r="M565" s="177">
        <f t="shared" si="29"/>
        <v>60.571428571428569</v>
      </c>
      <c r="N565" s="178">
        <v>1</v>
      </c>
      <c r="O565" s="388" t="s">
        <v>4835</v>
      </c>
      <c r="P565" s="178">
        <f t="shared" si="28"/>
        <v>1</v>
      </c>
      <c r="Q565" s="179" t="str" cm="1">
        <f t="array" aca="1" ref="Q565" ca="1">IF(ISNUMBER(P565),IF(P565=100%,"CUMPLIDA",IF(AND(ISNUMBER(L565),ISNUMBER(INDIRECT("FECHA_"&amp;$B565,1))), IF(L565&lt;=INDIRECT("FECHA_"&amp;$B565,1),"INCUMPLIDA","PROCESO"), "VERIFICAR FECHA")),"SIN VALOR AVANCE")</f>
        <v>CUMPLIDA</v>
      </c>
    </row>
    <row r="566" spans="1:17" ht="105.75">
      <c r="A566" s="192" t="s">
        <v>938</v>
      </c>
      <c r="B566" s="173" t="s">
        <v>3295</v>
      </c>
      <c r="C566" s="485"/>
      <c r="D566" s="485"/>
      <c r="E566" s="486"/>
      <c r="F566" s="486"/>
      <c r="G566" s="174" t="s">
        <v>4611</v>
      </c>
      <c r="H566" s="382" t="s">
        <v>371</v>
      </c>
      <c r="I566" s="382" t="s">
        <v>771</v>
      </c>
      <c r="J566" s="181">
        <v>1</v>
      </c>
      <c r="K566" s="176">
        <v>45231</v>
      </c>
      <c r="L566" s="176">
        <v>45747</v>
      </c>
      <c r="M566" s="177">
        <f t="shared" si="29"/>
        <v>73.714285714285708</v>
      </c>
      <c r="N566" s="178">
        <v>1</v>
      </c>
      <c r="O566" s="388" t="s">
        <v>4836</v>
      </c>
      <c r="P566" s="178">
        <f t="shared" si="28"/>
        <v>1</v>
      </c>
      <c r="Q566" s="179" t="str" cm="1">
        <f t="array" aca="1" ref="Q566" ca="1">IF(ISNUMBER(P566),IF(P566=100%,"CUMPLIDA",IF(AND(ISNUMBER(L566),ISNUMBER(INDIRECT("FECHA_"&amp;$B566,1))), IF(L566&lt;=INDIRECT("FECHA_"&amp;$B566,1),"INCUMPLIDA","PROCESO"), "VERIFICAR FECHA")),"SIN VALOR AVANCE")</f>
        <v>CUMPLIDA</v>
      </c>
    </row>
    <row r="567" spans="1:17" ht="240.75">
      <c r="A567" s="192" t="s">
        <v>938</v>
      </c>
      <c r="B567" s="173" t="s">
        <v>3295</v>
      </c>
      <c r="C567" s="485"/>
      <c r="D567" s="485"/>
      <c r="E567" s="486"/>
      <c r="F567" s="486"/>
      <c r="G567" s="174" t="s">
        <v>4612</v>
      </c>
      <c r="H567" s="382" t="s">
        <v>772</v>
      </c>
      <c r="I567" s="382" t="s">
        <v>773</v>
      </c>
      <c r="J567" s="181">
        <v>1</v>
      </c>
      <c r="K567" s="176">
        <v>45231</v>
      </c>
      <c r="L567" s="176">
        <v>45808</v>
      </c>
      <c r="M567" s="177">
        <f t="shared" si="29"/>
        <v>82.428571428571431</v>
      </c>
      <c r="N567" s="178">
        <v>1</v>
      </c>
      <c r="O567" s="382" t="s">
        <v>4837</v>
      </c>
      <c r="P567" s="178">
        <f t="shared" si="28"/>
        <v>1</v>
      </c>
      <c r="Q567" s="179" t="str" cm="1">
        <f t="array" aca="1" ref="Q567" ca="1">IF(ISNUMBER(P567),IF(P567=100%,"CUMPLIDA",IF(AND(ISNUMBER(L567),ISNUMBER(INDIRECT("FECHA_"&amp;$B567,1))), IF(L567&lt;=INDIRECT("FECHA_"&amp;$B567,1),"INCUMPLIDA","PROCESO"), "VERIFICAR FECHA")),"SIN VALOR AVANCE")</f>
        <v>CUMPLIDA</v>
      </c>
    </row>
    <row r="568" spans="1:17" ht="105.75">
      <c r="A568" s="192" t="s">
        <v>938</v>
      </c>
      <c r="B568" s="173" t="s">
        <v>3295</v>
      </c>
      <c r="C568" s="485"/>
      <c r="D568" s="485"/>
      <c r="E568" s="486"/>
      <c r="F568" s="486"/>
      <c r="G568" s="174" t="s">
        <v>4614</v>
      </c>
      <c r="H568" s="382" t="s">
        <v>775</v>
      </c>
      <c r="I568" s="382" t="s">
        <v>776</v>
      </c>
      <c r="J568" s="181">
        <v>7</v>
      </c>
      <c r="K568" s="176">
        <v>46024</v>
      </c>
      <c r="L568" s="176">
        <v>46660</v>
      </c>
      <c r="M568" s="177">
        <f t="shared" si="29"/>
        <v>90.857142857142861</v>
      </c>
      <c r="N568" s="178">
        <v>0</v>
      </c>
      <c r="O568" s="388" t="s">
        <v>4836</v>
      </c>
      <c r="P568" s="178">
        <f t="shared" si="28"/>
        <v>0</v>
      </c>
      <c r="Q568" s="179" t="str" cm="1">
        <f t="array" aca="1" ref="Q568" ca="1">IF(ISNUMBER(P568),IF(P568=100%,"CUMPLIDA",IF(AND(ISNUMBER(L568),ISNUMBER(INDIRECT("FECHA_"&amp;$B568,1))), IF(L568&lt;=INDIRECT("FECHA_"&amp;$B568,1),"INCUMPLIDA","PROCESO"), "VERIFICAR FECHA")),"SIN VALOR AVANCE")</f>
        <v>PROCESO</v>
      </c>
    </row>
    <row r="569" spans="1:17" ht="135.75">
      <c r="A569" s="192" t="s">
        <v>938</v>
      </c>
      <c r="B569" s="173" t="s">
        <v>3295</v>
      </c>
      <c r="C569" s="485"/>
      <c r="D569" s="485"/>
      <c r="E569" s="486"/>
      <c r="F569" s="486"/>
      <c r="G569" s="174" t="s">
        <v>4615</v>
      </c>
      <c r="H569" s="382" t="s">
        <v>779</v>
      </c>
      <c r="I569" s="382" t="s">
        <v>780</v>
      </c>
      <c r="J569" s="181">
        <v>1</v>
      </c>
      <c r="K569" s="176">
        <v>46024</v>
      </c>
      <c r="L569" s="176">
        <v>46660</v>
      </c>
      <c r="M569" s="177">
        <f t="shared" si="29"/>
        <v>90.857142857142861</v>
      </c>
      <c r="N569" s="178">
        <v>0</v>
      </c>
      <c r="O569" s="388" t="s">
        <v>4835</v>
      </c>
      <c r="P569" s="178">
        <f t="shared" si="28"/>
        <v>0</v>
      </c>
      <c r="Q569" s="179" t="str" cm="1">
        <f t="array" aca="1" ref="Q569" ca="1">IF(ISNUMBER(P569),IF(P569=100%,"CUMPLIDA",IF(AND(ISNUMBER(L569),ISNUMBER(INDIRECT("FECHA_"&amp;$B569,1))), IF(L569&lt;=INDIRECT("FECHA_"&amp;$B569,1),"INCUMPLIDA","PROCESO"), "VERIFICAR FECHA")),"SIN VALOR AVANCE")</f>
        <v>PROCESO</v>
      </c>
    </row>
    <row r="570" spans="1:17" ht="240.75">
      <c r="A570" s="192" t="s">
        <v>938</v>
      </c>
      <c r="B570" s="173" t="s">
        <v>3295</v>
      </c>
      <c r="C570" s="485"/>
      <c r="D570" s="485"/>
      <c r="E570" s="486"/>
      <c r="F570" s="486"/>
      <c r="G570" s="174" t="s">
        <v>4616</v>
      </c>
      <c r="H570" s="382" t="s">
        <v>782</v>
      </c>
      <c r="I570" s="382" t="s">
        <v>813</v>
      </c>
      <c r="J570" s="181">
        <v>2</v>
      </c>
      <c r="K570" s="176">
        <v>46024</v>
      </c>
      <c r="L570" s="176">
        <v>46660</v>
      </c>
      <c r="M570" s="177">
        <f t="shared" si="29"/>
        <v>90.857142857142861</v>
      </c>
      <c r="N570" s="178">
        <v>0</v>
      </c>
      <c r="O570" s="382" t="s">
        <v>4837</v>
      </c>
      <c r="P570" s="178">
        <f t="shared" si="28"/>
        <v>0</v>
      </c>
      <c r="Q570" s="179" t="str" cm="1">
        <f t="array" aca="1" ref="Q570" ca="1">IF(ISNUMBER(P570),IF(P570=100%,"CUMPLIDA",IF(AND(ISNUMBER(L570),ISNUMBER(INDIRECT("FECHA_"&amp;$B570,1))), IF(L570&lt;=INDIRECT("FECHA_"&amp;$B570,1),"INCUMPLIDA","PROCESO"), "VERIFICAR FECHA")),"SIN VALOR AVANCE")</f>
        <v>PROCESO</v>
      </c>
    </row>
    <row r="571" spans="1:17" ht="270">
      <c r="A571" s="192" t="s">
        <v>938</v>
      </c>
      <c r="B571" s="173" t="s">
        <v>3295</v>
      </c>
      <c r="C571" s="485"/>
      <c r="D571" s="485"/>
      <c r="E571" s="486"/>
      <c r="F571" s="486"/>
      <c r="G571" s="174" t="s">
        <v>4838</v>
      </c>
      <c r="H571" s="382" t="s">
        <v>4839</v>
      </c>
      <c r="I571" s="382" t="s">
        <v>4840</v>
      </c>
      <c r="J571" s="181">
        <v>12</v>
      </c>
      <c r="K571" s="176">
        <v>44378</v>
      </c>
      <c r="L571" s="176">
        <v>44742</v>
      </c>
      <c r="M571" s="177">
        <f t="shared" si="29"/>
        <v>52</v>
      </c>
      <c r="N571" s="178">
        <v>1</v>
      </c>
      <c r="O571" s="387" t="s">
        <v>4841</v>
      </c>
      <c r="P571" s="178">
        <f t="shared" si="28"/>
        <v>1</v>
      </c>
      <c r="Q571" s="179" t="str" cm="1">
        <f t="array" aca="1" ref="Q571" ca="1">IF(ISNUMBER(P571),IF(P571=100%,"CUMPLIDA",IF(AND(ISNUMBER(L571),ISNUMBER(INDIRECT("FECHA_"&amp;$B571,1))), IF(L571&lt;=INDIRECT("FECHA_"&amp;$B571,1),"INCUMPLIDA","PROCESO"), "VERIFICAR FECHA")),"SIN VALOR AVANCE")</f>
        <v>CUMPLIDA</v>
      </c>
    </row>
    <row r="572" spans="1:17" ht="75" customHeight="1">
      <c r="A572" s="192" t="s">
        <v>938</v>
      </c>
      <c r="B572" s="173" t="s">
        <v>3295</v>
      </c>
      <c r="C572" s="485" t="s">
        <v>4842</v>
      </c>
      <c r="D572" s="485" t="s">
        <v>3329</v>
      </c>
      <c r="E572" s="486" t="s">
        <v>4843</v>
      </c>
      <c r="F572" s="486" t="s">
        <v>4844</v>
      </c>
      <c r="G572" s="486" t="s">
        <v>4845</v>
      </c>
      <c r="H572" s="382" t="s">
        <v>4846</v>
      </c>
      <c r="I572" s="382" t="s">
        <v>4847</v>
      </c>
      <c r="J572" s="181">
        <v>1</v>
      </c>
      <c r="K572" s="176">
        <v>44621</v>
      </c>
      <c r="L572" s="176">
        <v>44804</v>
      </c>
      <c r="M572" s="177">
        <f t="shared" si="29"/>
        <v>26.142857142857142</v>
      </c>
      <c r="N572" s="178">
        <v>1</v>
      </c>
      <c r="O572" s="382" t="s">
        <v>4848</v>
      </c>
      <c r="P572" s="178">
        <f t="shared" si="28"/>
        <v>1</v>
      </c>
      <c r="Q572" s="179" t="str" cm="1">
        <f t="array" aca="1" ref="Q572" ca="1">IF(ISNUMBER(P572),IF(P572=100%,"CUMPLIDA",IF(AND(ISNUMBER(L572),ISNUMBER(INDIRECT("FECHA_"&amp;$B572,1))), IF(L572&lt;=INDIRECT("FECHA_"&amp;$B572,1),"INCUMPLIDA","PROCESO"), "VERIFICAR FECHA")),"SIN VALOR AVANCE")</f>
        <v>CUMPLIDA</v>
      </c>
    </row>
    <row r="573" spans="1:17" ht="105">
      <c r="A573" s="192" t="s">
        <v>938</v>
      </c>
      <c r="B573" s="173" t="s">
        <v>3295</v>
      </c>
      <c r="C573" s="485"/>
      <c r="D573" s="485"/>
      <c r="E573" s="486"/>
      <c r="F573" s="486"/>
      <c r="G573" s="486"/>
      <c r="H573" s="382" t="s">
        <v>4849</v>
      </c>
      <c r="I573" s="382" t="s">
        <v>4850</v>
      </c>
      <c r="J573" s="181">
        <v>1</v>
      </c>
      <c r="K573" s="176">
        <v>44774</v>
      </c>
      <c r="L573" s="176">
        <v>44834</v>
      </c>
      <c r="M573" s="177">
        <f t="shared" si="29"/>
        <v>8.5714285714285712</v>
      </c>
      <c r="N573" s="178">
        <v>1</v>
      </c>
      <c r="O573" s="382" t="s">
        <v>4848</v>
      </c>
      <c r="P573" s="178">
        <f t="shared" si="28"/>
        <v>1</v>
      </c>
      <c r="Q573" s="179" t="str" cm="1">
        <f t="array" aca="1" ref="Q573" ca="1">IF(ISNUMBER(P573),IF(P573=100%,"CUMPLIDA",IF(AND(ISNUMBER(L573),ISNUMBER(INDIRECT("FECHA_"&amp;$B573,1))), IF(L573&lt;=INDIRECT("FECHA_"&amp;$B573,1),"INCUMPLIDA","PROCESO"), "VERIFICAR FECHA")),"SIN VALOR AVANCE")</f>
        <v>CUMPLIDA</v>
      </c>
    </row>
    <row r="574" spans="1:17" ht="345">
      <c r="A574" s="192" t="s">
        <v>938</v>
      </c>
      <c r="B574" s="173" t="s">
        <v>3295</v>
      </c>
      <c r="C574" s="485"/>
      <c r="D574" s="485"/>
      <c r="E574" s="486"/>
      <c r="F574" s="486"/>
      <c r="G574" s="174" t="s">
        <v>4851</v>
      </c>
      <c r="H574" s="382" t="s">
        <v>4849</v>
      </c>
      <c r="I574" s="382" t="s">
        <v>4852</v>
      </c>
      <c r="J574" s="181">
        <v>11</v>
      </c>
      <c r="K574" s="176">
        <v>44621</v>
      </c>
      <c r="L574" s="176">
        <v>44773</v>
      </c>
      <c r="M574" s="177">
        <f t="shared" si="29"/>
        <v>21.714285714285715</v>
      </c>
      <c r="N574" s="178">
        <v>1</v>
      </c>
      <c r="O574" s="382" t="s">
        <v>4848</v>
      </c>
      <c r="P574" s="178">
        <f t="shared" si="28"/>
        <v>1</v>
      </c>
      <c r="Q574" s="179" t="str" cm="1">
        <f t="array" aca="1" ref="Q574" ca="1">IF(ISNUMBER(P574),IF(P574=100%,"CUMPLIDA",IF(AND(ISNUMBER(L574),ISNUMBER(INDIRECT("FECHA_"&amp;$B574,1))), IF(L574&lt;=INDIRECT("FECHA_"&amp;$B574,1),"INCUMPLIDA","PROCESO"), "VERIFICAR FECHA")),"SIN VALOR AVANCE")</f>
        <v>CUMPLIDA</v>
      </c>
    </row>
    <row r="575" spans="1:17" ht="45.75">
      <c r="A575" s="192" t="s">
        <v>938</v>
      </c>
      <c r="B575" s="173" t="s">
        <v>3295</v>
      </c>
      <c r="C575" s="485"/>
      <c r="D575" s="485"/>
      <c r="E575" s="486"/>
      <c r="F575" s="486"/>
      <c r="G575" s="174" t="s">
        <v>4601</v>
      </c>
      <c r="H575" s="382" t="s">
        <v>4696</v>
      </c>
      <c r="I575" s="382" t="s">
        <v>4603</v>
      </c>
      <c r="J575" s="181">
        <v>1</v>
      </c>
      <c r="K575" s="176">
        <v>45231</v>
      </c>
      <c r="L575" s="176">
        <v>45504</v>
      </c>
      <c r="M575" s="177">
        <f t="shared" si="29"/>
        <v>39</v>
      </c>
      <c r="N575" s="178">
        <v>1</v>
      </c>
      <c r="O575" s="382" t="s">
        <v>4853</v>
      </c>
      <c r="P575" s="178">
        <f t="shared" si="28"/>
        <v>1</v>
      </c>
      <c r="Q575" s="179" t="str" cm="1">
        <f t="array" aca="1" ref="Q575" ca="1">IF(ISNUMBER(P575),IF(P575=100%,"CUMPLIDA",IF(AND(ISNUMBER(L575),ISNUMBER(INDIRECT("FECHA_"&amp;$B575,1))), IF(L575&lt;=INDIRECT("FECHA_"&amp;$B575,1),"INCUMPLIDA","PROCESO"), "VERIFICAR FECHA")),"SIN VALOR AVANCE")</f>
        <v>CUMPLIDA</v>
      </c>
    </row>
    <row r="576" spans="1:17" ht="210.75">
      <c r="A576" s="192" t="s">
        <v>938</v>
      </c>
      <c r="B576" s="173" t="s">
        <v>3295</v>
      </c>
      <c r="C576" s="485"/>
      <c r="D576" s="485"/>
      <c r="E576" s="486"/>
      <c r="F576" s="486"/>
      <c r="G576" s="174" t="s">
        <v>4605</v>
      </c>
      <c r="H576" s="382" t="s">
        <v>4854</v>
      </c>
      <c r="I576" s="382" t="s">
        <v>761</v>
      </c>
      <c r="J576" s="181">
        <v>1</v>
      </c>
      <c r="K576" s="176">
        <v>45323</v>
      </c>
      <c r="L576" s="176">
        <v>45747</v>
      </c>
      <c r="M576" s="177">
        <f t="shared" si="29"/>
        <v>60.571428571428569</v>
      </c>
      <c r="N576" s="178">
        <v>1</v>
      </c>
      <c r="O576" s="382" t="s">
        <v>4855</v>
      </c>
      <c r="P576" s="178">
        <f t="shared" si="28"/>
        <v>1</v>
      </c>
      <c r="Q576" s="179" t="str" cm="1">
        <f t="array" aca="1" ref="Q576" ca="1">IF(ISNUMBER(P576),IF(P576=100%,"CUMPLIDA",IF(AND(ISNUMBER(L576),ISNUMBER(INDIRECT("FECHA_"&amp;$B576,1))), IF(L576&lt;=INDIRECT("FECHA_"&amp;$B576,1),"INCUMPLIDA","PROCESO"), "VERIFICAR FECHA")),"SIN VALOR AVANCE")</f>
        <v>CUMPLIDA</v>
      </c>
    </row>
    <row r="577" spans="1:17" ht="45.75" customHeight="1">
      <c r="A577" s="192" t="s">
        <v>938</v>
      </c>
      <c r="B577" s="173" t="s">
        <v>3295</v>
      </c>
      <c r="C577" s="485"/>
      <c r="D577" s="485"/>
      <c r="E577" s="486" t="s">
        <v>4856</v>
      </c>
      <c r="F577" s="486"/>
      <c r="G577" s="174" t="s">
        <v>4607</v>
      </c>
      <c r="H577" s="382" t="s">
        <v>804</v>
      </c>
      <c r="I577" s="382" t="s">
        <v>805</v>
      </c>
      <c r="J577" s="181">
        <v>1</v>
      </c>
      <c r="K577" s="176">
        <v>45323</v>
      </c>
      <c r="L577" s="176">
        <v>45747</v>
      </c>
      <c r="M577" s="177">
        <f t="shared" si="29"/>
        <v>60.571428571428569</v>
      </c>
      <c r="N577" s="178">
        <v>1</v>
      </c>
      <c r="O577" s="382" t="s">
        <v>4853</v>
      </c>
      <c r="P577" s="178">
        <f t="shared" si="28"/>
        <v>1</v>
      </c>
      <c r="Q577" s="179" t="str" cm="1">
        <f t="array" aca="1" ref="Q577" ca="1">IF(ISNUMBER(P577),IF(P577=100%,"CUMPLIDA",IF(AND(ISNUMBER(L577),ISNUMBER(INDIRECT("FECHA_"&amp;$B577,1))), IF(L577&lt;=INDIRECT("FECHA_"&amp;$B577,1),"INCUMPLIDA","PROCESO"), "VERIFICAR FECHA")),"SIN VALOR AVANCE")</f>
        <v>CUMPLIDA</v>
      </c>
    </row>
    <row r="578" spans="1:17" ht="45.75">
      <c r="A578" s="192" t="s">
        <v>938</v>
      </c>
      <c r="B578" s="173" t="s">
        <v>3295</v>
      </c>
      <c r="C578" s="485"/>
      <c r="D578" s="485"/>
      <c r="E578" s="486"/>
      <c r="F578" s="486"/>
      <c r="G578" s="174" t="s">
        <v>4609</v>
      </c>
      <c r="H578" s="382" t="s">
        <v>767</v>
      </c>
      <c r="I578" s="382" t="s">
        <v>768</v>
      </c>
      <c r="J578" s="181">
        <v>1</v>
      </c>
      <c r="K578" s="176">
        <v>45231</v>
      </c>
      <c r="L578" s="176">
        <v>45747</v>
      </c>
      <c r="M578" s="177">
        <f t="shared" si="29"/>
        <v>73.714285714285708</v>
      </c>
      <c r="N578" s="178">
        <v>1</v>
      </c>
      <c r="O578" s="382" t="s">
        <v>4853</v>
      </c>
      <c r="P578" s="178">
        <f t="shared" si="28"/>
        <v>1</v>
      </c>
      <c r="Q578" s="179" t="str" cm="1">
        <f t="array" aca="1" ref="Q578" ca="1">IF(ISNUMBER(P578),IF(P578=100%,"CUMPLIDA",IF(AND(ISNUMBER(L578),ISNUMBER(INDIRECT("FECHA_"&amp;$B578,1))), IF(L578&lt;=INDIRECT("FECHA_"&amp;$B578,1),"INCUMPLIDA","PROCESO"), "VERIFICAR FECHA")),"SIN VALOR AVANCE")</f>
        <v>CUMPLIDA</v>
      </c>
    </row>
    <row r="579" spans="1:17" ht="210.75">
      <c r="A579" s="192" t="s">
        <v>938</v>
      </c>
      <c r="B579" s="173" t="s">
        <v>3295</v>
      </c>
      <c r="C579" s="485"/>
      <c r="D579" s="485"/>
      <c r="E579" s="486"/>
      <c r="F579" s="486"/>
      <c r="G579" s="174" t="s">
        <v>4610</v>
      </c>
      <c r="H579" s="382" t="s">
        <v>769</v>
      </c>
      <c r="I579" s="382" t="s">
        <v>770</v>
      </c>
      <c r="J579" s="181">
        <v>1</v>
      </c>
      <c r="K579" s="176">
        <v>45323</v>
      </c>
      <c r="L579" s="176">
        <v>45747</v>
      </c>
      <c r="M579" s="177">
        <f t="shared" si="29"/>
        <v>60.571428571428569</v>
      </c>
      <c r="N579" s="178">
        <v>1</v>
      </c>
      <c r="O579" s="382" t="s">
        <v>4855</v>
      </c>
      <c r="P579" s="178">
        <f t="shared" si="28"/>
        <v>1</v>
      </c>
      <c r="Q579" s="179" t="str" cm="1">
        <f t="array" aca="1" ref="Q579" ca="1">IF(ISNUMBER(P579),IF(P579=100%,"CUMPLIDA",IF(AND(ISNUMBER(L579),ISNUMBER(INDIRECT("FECHA_"&amp;$B579,1))), IF(L579&lt;=INDIRECT("FECHA_"&amp;$B579,1),"INCUMPLIDA","PROCESO"), "VERIFICAR FECHA")),"SIN VALOR AVANCE")</f>
        <v>CUMPLIDA</v>
      </c>
    </row>
    <row r="580" spans="1:17" ht="45.75">
      <c r="A580" s="192" t="s">
        <v>938</v>
      </c>
      <c r="B580" s="173" t="s">
        <v>3295</v>
      </c>
      <c r="C580" s="485"/>
      <c r="D580" s="485"/>
      <c r="E580" s="486"/>
      <c r="F580" s="486"/>
      <c r="G580" s="174" t="s">
        <v>4611</v>
      </c>
      <c r="H580" s="382" t="s">
        <v>371</v>
      </c>
      <c r="I580" s="382" t="s">
        <v>771</v>
      </c>
      <c r="J580" s="181">
        <v>1</v>
      </c>
      <c r="K580" s="176">
        <v>45231</v>
      </c>
      <c r="L580" s="176">
        <v>45747</v>
      </c>
      <c r="M580" s="177">
        <f>(L580-K580)/7</f>
        <v>73.714285714285708</v>
      </c>
      <c r="N580" s="178">
        <v>1</v>
      </c>
      <c r="O580" s="382" t="s">
        <v>4853</v>
      </c>
      <c r="P580" s="178">
        <f t="shared" si="28"/>
        <v>1</v>
      </c>
      <c r="Q580" s="179" t="str" cm="1">
        <f t="array" aca="1" ref="Q580" ca="1">IF(ISNUMBER(P580),IF(P580=100%,"CUMPLIDA",IF(AND(ISNUMBER(L580),ISNUMBER(INDIRECT("FECHA_"&amp;$B580,1))), IF(L580&lt;=INDIRECT("FECHA_"&amp;$B580,1),"INCUMPLIDA","PROCESO"), "VERIFICAR FECHA")),"SIN VALOR AVANCE")</f>
        <v>CUMPLIDA</v>
      </c>
    </row>
    <row r="581" spans="1:17" ht="240.75">
      <c r="A581" s="192" t="s">
        <v>938</v>
      </c>
      <c r="B581" s="173" t="s">
        <v>3295</v>
      </c>
      <c r="C581" s="485"/>
      <c r="D581" s="485"/>
      <c r="E581" s="486"/>
      <c r="F581" s="486"/>
      <c r="G581" s="174" t="s">
        <v>4612</v>
      </c>
      <c r="H581" s="382" t="s">
        <v>772</v>
      </c>
      <c r="I581" s="382" t="s">
        <v>773</v>
      </c>
      <c r="J581" s="181">
        <v>1</v>
      </c>
      <c r="K581" s="176">
        <v>45231</v>
      </c>
      <c r="L581" s="176">
        <v>45808</v>
      </c>
      <c r="M581" s="177">
        <f t="shared" ref="M581:M587" si="30">(L581-K581)/7</f>
        <v>82.428571428571431</v>
      </c>
      <c r="N581" s="178">
        <v>1</v>
      </c>
      <c r="O581" s="382" t="s">
        <v>4837</v>
      </c>
      <c r="P581" s="178">
        <f t="shared" si="28"/>
        <v>1</v>
      </c>
      <c r="Q581" s="179" t="str" cm="1">
        <f t="array" aca="1" ref="Q581" ca="1">IF(ISNUMBER(P581),IF(P581=100%,"CUMPLIDA",IF(AND(ISNUMBER(L581),ISNUMBER(INDIRECT("FECHA_"&amp;$B581,1))), IF(L581&lt;=INDIRECT("FECHA_"&amp;$B581,1),"INCUMPLIDA","PROCESO"), "VERIFICAR FECHA")),"SIN VALOR AVANCE")</f>
        <v>CUMPLIDA</v>
      </c>
    </row>
    <row r="582" spans="1:17" ht="45.75">
      <c r="A582" s="192" t="s">
        <v>938</v>
      </c>
      <c r="B582" s="173" t="s">
        <v>3295</v>
      </c>
      <c r="C582" s="485"/>
      <c r="D582" s="485"/>
      <c r="E582" s="486"/>
      <c r="F582" s="486"/>
      <c r="G582" s="174" t="s">
        <v>4614</v>
      </c>
      <c r="H582" s="382" t="s">
        <v>775</v>
      </c>
      <c r="I582" s="382" t="s">
        <v>776</v>
      </c>
      <c r="J582" s="181">
        <v>8</v>
      </c>
      <c r="K582" s="176">
        <v>45839</v>
      </c>
      <c r="L582" s="176">
        <v>46568</v>
      </c>
      <c r="M582" s="177">
        <f t="shared" si="30"/>
        <v>104.14285714285714</v>
      </c>
      <c r="N582" s="178">
        <v>0</v>
      </c>
      <c r="O582" s="382" t="s">
        <v>4853</v>
      </c>
      <c r="P582" s="178">
        <f t="shared" si="28"/>
        <v>0</v>
      </c>
      <c r="Q582" s="179" t="str" cm="1">
        <f t="array" aca="1" ref="Q582" ca="1">IF(ISNUMBER(P582),IF(P582=100%,"CUMPLIDA",IF(AND(ISNUMBER(L582),ISNUMBER(INDIRECT("FECHA_"&amp;$B582,1))), IF(L582&lt;=INDIRECT("FECHA_"&amp;$B582,1),"INCUMPLIDA","PROCESO"), "VERIFICAR FECHA")),"SIN VALOR AVANCE")</f>
        <v>PROCESO</v>
      </c>
    </row>
    <row r="583" spans="1:17" ht="150.75">
      <c r="A583" s="192" t="s">
        <v>938</v>
      </c>
      <c r="B583" s="173" t="s">
        <v>3295</v>
      </c>
      <c r="C583" s="485"/>
      <c r="D583" s="485"/>
      <c r="E583" s="486"/>
      <c r="F583" s="486"/>
      <c r="G583" s="174" t="s">
        <v>4615</v>
      </c>
      <c r="H583" s="382" t="s">
        <v>779</v>
      </c>
      <c r="I583" s="382" t="s">
        <v>780</v>
      </c>
      <c r="J583" s="181">
        <v>1</v>
      </c>
      <c r="K583" s="176">
        <v>45839</v>
      </c>
      <c r="L583" s="176">
        <v>46568</v>
      </c>
      <c r="M583" s="177">
        <f t="shared" si="30"/>
        <v>104.14285714285714</v>
      </c>
      <c r="N583" s="178">
        <v>0</v>
      </c>
      <c r="O583" s="382" t="s">
        <v>4857</v>
      </c>
      <c r="P583" s="178">
        <f t="shared" si="28"/>
        <v>0</v>
      </c>
      <c r="Q583" s="179" t="str" cm="1">
        <f t="array" aca="1" ref="Q583" ca="1">IF(ISNUMBER(P583),IF(P583=100%,"CUMPLIDA",IF(AND(ISNUMBER(L583),ISNUMBER(INDIRECT("FECHA_"&amp;$B583,1))), IF(L583&lt;=INDIRECT("FECHA_"&amp;$B583,1),"INCUMPLIDA","PROCESO"), "VERIFICAR FECHA")),"SIN VALOR AVANCE")</f>
        <v>PROCESO</v>
      </c>
    </row>
    <row r="584" spans="1:17" ht="240.75">
      <c r="A584" s="192" t="s">
        <v>938</v>
      </c>
      <c r="B584" s="173" t="s">
        <v>3295</v>
      </c>
      <c r="C584" s="485"/>
      <c r="D584" s="485"/>
      <c r="E584" s="486"/>
      <c r="F584" s="486"/>
      <c r="G584" s="174" t="s">
        <v>4616</v>
      </c>
      <c r="H584" s="382" t="s">
        <v>782</v>
      </c>
      <c r="I584" s="382" t="s">
        <v>813</v>
      </c>
      <c r="J584" s="181">
        <v>2</v>
      </c>
      <c r="K584" s="176">
        <v>45839</v>
      </c>
      <c r="L584" s="176">
        <v>46568</v>
      </c>
      <c r="M584" s="177">
        <f t="shared" si="30"/>
        <v>104.14285714285714</v>
      </c>
      <c r="N584" s="178">
        <v>0</v>
      </c>
      <c r="O584" s="382" t="s">
        <v>4837</v>
      </c>
      <c r="P584" s="178">
        <f t="shared" si="28"/>
        <v>0</v>
      </c>
      <c r="Q584" s="179" t="str" cm="1">
        <f t="array" aca="1" ref="Q584" ca="1">IF(ISNUMBER(P584),IF(P584=100%,"CUMPLIDA",IF(AND(ISNUMBER(L584),ISNUMBER(INDIRECT("FECHA_"&amp;$B584,1))), IF(L584&lt;=INDIRECT("FECHA_"&amp;$B584,1),"INCUMPLIDA","PROCESO"), "VERIFICAR FECHA")),"SIN VALOR AVANCE")</f>
        <v>PROCESO</v>
      </c>
    </row>
    <row r="585" spans="1:17" ht="409.5">
      <c r="A585" s="192" t="s">
        <v>938</v>
      </c>
      <c r="B585" s="173" t="s">
        <v>3295</v>
      </c>
      <c r="C585" s="485"/>
      <c r="D585" s="485"/>
      <c r="E585" s="486"/>
      <c r="F585" s="486"/>
      <c r="G585" s="174" t="s">
        <v>4858</v>
      </c>
      <c r="H585" s="382" t="s">
        <v>4859</v>
      </c>
      <c r="I585" s="382" t="s">
        <v>4860</v>
      </c>
      <c r="J585" s="181">
        <v>1</v>
      </c>
      <c r="K585" s="176">
        <v>44621</v>
      </c>
      <c r="L585" s="176">
        <v>44773</v>
      </c>
      <c r="M585" s="177">
        <f t="shared" si="30"/>
        <v>21.714285714285715</v>
      </c>
      <c r="N585" s="178">
        <v>1</v>
      </c>
      <c r="O585" s="382" t="s">
        <v>4848</v>
      </c>
      <c r="P585" s="178">
        <f t="shared" si="28"/>
        <v>1</v>
      </c>
      <c r="Q585" s="179" t="str" cm="1">
        <f t="array" aca="1" ref="Q585" ca="1">IF(ISNUMBER(P585),IF(P585=100%,"CUMPLIDA",IF(AND(ISNUMBER(L585),ISNUMBER(INDIRECT("FECHA_"&amp;$B585,1))), IF(L585&lt;=INDIRECT("FECHA_"&amp;$B585,1),"INCUMPLIDA","PROCESO"), "VERIFICAR FECHA")),"SIN VALOR AVANCE")</f>
        <v>CUMPLIDA</v>
      </c>
    </row>
    <row r="586" spans="1:17" ht="45.75" customHeight="1">
      <c r="A586" s="192" t="s">
        <v>938</v>
      </c>
      <c r="B586" s="173" t="s">
        <v>3295</v>
      </c>
      <c r="C586" s="485"/>
      <c r="D586" s="485"/>
      <c r="E586" s="486" t="s">
        <v>4861</v>
      </c>
      <c r="F586" s="486"/>
      <c r="G586" s="486" t="s">
        <v>4862</v>
      </c>
      <c r="H586" s="382" t="s">
        <v>4863</v>
      </c>
      <c r="I586" s="382" t="s">
        <v>244</v>
      </c>
      <c r="J586" s="181">
        <v>1</v>
      </c>
      <c r="K586" s="176">
        <v>44652</v>
      </c>
      <c r="L586" s="176">
        <v>44712</v>
      </c>
      <c r="M586" s="177">
        <f t="shared" si="30"/>
        <v>8.5714285714285712</v>
      </c>
      <c r="N586" s="178">
        <v>1</v>
      </c>
      <c r="O586" s="382" t="s">
        <v>4848</v>
      </c>
      <c r="P586" s="178">
        <f t="shared" si="28"/>
        <v>1</v>
      </c>
      <c r="Q586" s="179" t="str" cm="1">
        <f t="array" aca="1" ref="Q586" ca="1">IF(ISNUMBER(P586),IF(P586=100%,"CUMPLIDA",IF(AND(ISNUMBER(L586),ISNUMBER(INDIRECT("FECHA_"&amp;$B586,1))), IF(L586&lt;=INDIRECT("FECHA_"&amp;$B586,1),"INCUMPLIDA","PROCESO"), "VERIFICAR FECHA")),"SIN VALOR AVANCE")</f>
        <v>CUMPLIDA</v>
      </c>
    </row>
    <row r="587" spans="1:17" ht="60">
      <c r="A587" s="192" t="s">
        <v>938</v>
      </c>
      <c r="B587" s="173" t="s">
        <v>3295</v>
      </c>
      <c r="C587" s="485"/>
      <c r="D587" s="485"/>
      <c r="E587" s="486"/>
      <c r="F587" s="486"/>
      <c r="G587" s="486"/>
      <c r="H587" s="382" t="s">
        <v>4864</v>
      </c>
      <c r="I587" s="382" t="s">
        <v>4865</v>
      </c>
      <c r="J587" s="181">
        <v>1</v>
      </c>
      <c r="K587" s="176">
        <v>44713</v>
      </c>
      <c r="L587" s="176">
        <v>44803</v>
      </c>
      <c r="M587" s="177">
        <f t="shared" si="30"/>
        <v>12.857142857142858</v>
      </c>
      <c r="N587" s="178">
        <v>1</v>
      </c>
      <c r="O587" s="382" t="s">
        <v>4848</v>
      </c>
      <c r="P587" s="178">
        <f t="shared" si="28"/>
        <v>1</v>
      </c>
      <c r="Q587" s="179" t="str" cm="1">
        <f t="array" aca="1" ref="Q587" ca="1">IF(ISNUMBER(P587),IF(P587=100%,"CUMPLIDA",IF(AND(ISNUMBER(L587),ISNUMBER(INDIRECT("FECHA_"&amp;$B587,1))), IF(L587&lt;=INDIRECT("FECHA_"&amp;$B587,1),"INCUMPLIDA","PROCESO"), "VERIFICAR FECHA")),"SIN VALOR AVANCE")</f>
        <v>CUMPLIDA</v>
      </c>
    </row>
    <row r="588" spans="1:17" ht="45.75" customHeight="1">
      <c r="A588" s="192" t="s">
        <v>938</v>
      </c>
      <c r="B588" s="173" t="s">
        <v>3295</v>
      </c>
      <c r="C588" s="485"/>
      <c r="D588" s="485"/>
      <c r="E588" s="486"/>
      <c r="F588" s="486"/>
      <c r="G588" s="486" t="s">
        <v>4866</v>
      </c>
      <c r="H588" s="382" t="s">
        <v>4867</v>
      </c>
      <c r="I588" s="382" t="s">
        <v>4868</v>
      </c>
      <c r="J588" s="181">
        <v>6</v>
      </c>
      <c r="K588" s="176">
        <v>44652</v>
      </c>
      <c r="L588" s="176">
        <v>44809</v>
      </c>
      <c r="M588" s="177">
        <f>(L588-K588)/7</f>
        <v>22.428571428571427</v>
      </c>
      <c r="N588" s="178">
        <v>1</v>
      </c>
      <c r="O588" s="382" t="s">
        <v>4848</v>
      </c>
      <c r="P588" s="178">
        <f t="shared" si="28"/>
        <v>1</v>
      </c>
      <c r="Q588" s="179" t="str" cm="1">
        <f t="array" aca="1" ref="Q588" ca="1">IF(ISNUMBER(P588),IF(P588=100%,"CUMPLIDA",IF(AND(ISNUMBER(L588),ISNUMBER(INDIRECT("FECHA_"&amp;#REF!,1))), IF(L588&lt;=INDIRECT("FECHA_"&amp;#REF!,1),"INCUMPLIDA","PROCESO"), "VERIFICAR FECHA")),"SIN VALOR AVANCE")</f>
        <v>CUMPLIDA</v>
      </c>
    </row>
    <row r="589" spans="1:17" ht="60">
      <c r="A589" s="192" t="s">
        <v>938</v>
      </c>
      <c r="B589" s="173" t="s">
        <v>3295</v>
      </c>
      <c r="C589" s="485"/>
      <c r="D589" s="485"/>
      <c r="E589" s="486"/>
      <c r="F589" s="486"/>
      <c r="G589" s="486"/>
      <c r="H589" s="382" t="s">
        <v>4864</v>
      </c>
      <c r="I589" s="382" t="s">
        <v>4868</v>
      </c>
      <c r="J589" s="181">
        <v>6</v>
      </c>
      <c r="K589" s="176">
        <v>44652</v>
      </c>
      <c r="L589" s="176">
        <v>44809</v>
      </c>
      <c r="M589" s="177">
        <f>(L589-K589)/7</f>
        <v>22.428571428571427</v>
      </c>
      <c r="N589" s="178">
        <v>1</v>
      </c>
      <c r="O589" s="382" t="s">
        <v>4848</v>
      </c>
      <c r="P589" s="178">
        <f>IF(B588="ITRC",N589,N589/J589)</f>
        <v>1</v>
      </c>
      <c r="Q589" s="179" t="str" cm="1">
        <f t="array" aca="1" ref="Q589" ca="1">IF(ISNUMBER(P589),IF(P589=100%,"CUMPLIDA",IF(AND(ISNUMBER(L589),ISNUMBER(INDIRECT("FECHA_"&amp;$B588,1))), IF(L589&lt;=INDIRECT("FECHA_"&amp;$B588,1),"INCUMPLIDA","PROCESO"), "VERIFICAR FECHA")),"SIN VALOR AVANCE")</f>
        <v>CUMPLIDA</v>
      </c>
    </row>
    <row r="590" spans="1:17" ht="45.75" customHeight="1">
      <c r="A590" s="192" t="s">
        <v>938</v>
      </c>
      <c r="B590" s="173" t="s">
        <v>3295</v>
      </c>
      <c r="C590" s="485"/>
      <c r="D590" s="485"/>
      <c r="E590" s="486"/>
      <c r="F590" s="486"/>
      <c r="G590" s="486" t="s">
        <v>4869</v>
      </c>
      <c r="H590" s="382" t="s">
        <v>4870</v>
      </c>
      <c r="I590" s="382" t="s">
        <v>4871</v>
      </c>
      <c r="J590" s="181">
        <v>6</v>
      </c>
      <c r="K590" s="176">
        <v>44656</v>
      </c>
      <c r="L590" s="176">
        <v>44819</v>
      </c>
      <c r="M590" s="177">
        <f t="shared" ref="M590:M653" si="31">(L590-K590)/7</f>
        <v>23.285714285714285</v>
      </c>
      <c r="N590" s="178">
        <v>1</v>
      </c>
      <c r="O590" s="382" t="s">
        <v>4848</v>
      </c>
      <c r="P590" s="178">
        <f t="shared" ref="P590:P615" si="32">IF(B590="ITRC",N590,N590/J590)</f>
        <v>1</v>
      </c>
      <c r="Q590" s="179" t="str" cm="1">
        <f t="array" aca="1" ref="Q590" ca="1">IF(ISNUMBER(P590),IF(P590=100%,"CUMPLIDA",IF(AND(ISNUMBER(L590),ISNUMBER(INDIRECT("FECHA_"&amp;$B590,1))), IF(L590&lt;=INDIRECT("FECHA_"&amp;$B590,1),"INCUMPLIDA","PROCESO"), "VERIFICAR FECHA")),"SIN VALOR AVANCE")</f>
        <v>CUMPLIDA</v>
      </c>
    </row>
    <row r="591" spans="1:17" ht="60">
      <c r="A591" s="192" t="s">
        <v>938</v>
      </c>
      <c r="B591" s="173" t="s">
        <v>3295</v>
      </c>
      <c r="C591" s="485"/>
      <c r="D591" s="485"/>
      <c r="E591" s="486"/>
      <c r="F591" s="486"/>
      <c r="G591" s="486"/>
      <c r="H591" s="382" t="s">
        <v>4864</v>
      </c>
      <c r="I591" s="382" t="s">
        <v>4871</v>
      </c>
      <c r="J591" s="181">
        <v>6</v>
      </c>
      <c r="K591" s="176">
        <v>44656</v>
      </c>
      <c r="L591" s="176">
        <v>44819</v>
      </c>
      <c r="M591" s="177">
        <f t="shared" si="31"/>
        <v>23.285714285714285</v>
      </c>
      <c r="N591" s="178">
        <v>1</v>
      </c>
      <c r="O591" s="382" t="s">
        <v>4848</v>
      </c>
      <c r="P591" s="178">
        <f t="shared" si="32"/>
        <v>1</v>
      </c>
      <c r="Q591" s="179" t="str" cm="1">
        <f t="array" aca="1" ref="Q591" ca="1">IF(ISNUMBER(P591),IF(P591=100%,"CUMPLIDA",IF(AND(ISNUMBER(L591),ISNUMBER(INDIRECT("FECHA_"&amp;$B591,1))), IF(L591&lt;=INDIRECT("FECHA_"&amp;$B591,1),"INCUMPLIDA","PROCESO"), "VERIFICAR FECHA")),"SIN VALOR AVANCE")</f>
        <v>CUMPLIDA</v>
      </c>
    </row>
    <row r="592" spans="1:17" ht="330">
      <c r="A592" s="192" t="s">
        <v>938</v>
      </c>
      <c r="B592" s="173" t="s">
        <v>3295</v>
      </c>
      <c r="C592" s="485"/>
      <c r="D592" s="485"/>
      <c r="E592" s="486"/>
      <c r="F592" s="486"/>
      <c r="G592" s="174" t="s">
        <v>4872</v>
      </c>
      <c r="H592" s="382" t="s">
        <v>4873</v>
      </c>
      <c r="I592" s="382" t="s">
        <v>4874</v>
      </c>
      <c r="J592" s="181">
        <v>1</v>
      </c>
      <c r="K592" s="176">
        <v>44621</v>
      </c>
      <c r="L592" s="176">
        <v>44773</v>
      </c>
      <c r="M592" s="177">
        <f t="shared" si="31"/>
        <v>21.714285714285715</v>
      </c>
      <c r="N592" s="178">
        <v>1</v>
      </c>
      <c r="O592" s="382" t="s">
        <v>4848</v>
      </c>
      <c r="P592" s="178">
        <f t="shared" si="32"/>
        <v>1</v>
      </c>
      <c r="Q592" s="179" t="str" cm="1">
        <f t="array" aca="1" ref="Q592" ca="1">IF(ISNUMBER(P592),IF(P592=100%,"CUMPLIDA",IF(AND(ISNUMBER(L592),ISNUMBER(INDIRECT("FECHA_"&amp;$B592,1))), IF(L592&lt;=INDIRECT("FECHA_"&amp;$B592,1),"INCUMPLIDA","PROCESO"), "VERIFICAR FECHA")),"SIN VALOR AVANCE")</f>
        <v>CUMPLIDA</v>
      </c>
    </row>
    <row r="593" spans="1:17" ht="60" customHeight="1">
      <c r="A593" s="192" t="s">
        <v>938</v>
      </c>
      <c r="B593" s="173" t="s">
        <v>3295</v>
      </c>
      <c r="C593" s="485" t="s">
        <v>4875</v>
      </c>
      <c r="D593" s="485" t="s">
        <v>4876</v>
      </c>
      <c r="E593" s="486" t="s">
        <v>4877</v>
      </c>
      <c r="F593" s="486" t="s">
        <v>4878</v>
      </c>
      <c r="G593" s="174" t="s">
        <v>3644</v>
      </c>
      <c r="H593" s="382" t="s">
        <v>4602</v>
      </c>
      <c r="I593" s="382" t="s">
        <v>4603</v>
      </c>
      <c r="J593" s="181">
        <v>1</v>
      </c>
      <c r="K593" s="176">
        <v>45231</v>
      </c>
      <c r="L593" s="176">
        <v>45504</v>
      </c>
      <c r="M593" s="177">
        <f t="shared" si="31"/>
        <v>39</v>
      </c>
      <c r="N593" s="178">
        <v>1</v>
      </c>
      <c r="O593" s="382" t="s">
        <v>4879</v>
      </c>
      <c r="P593" s="178">
        <f t="shared" si="32"/>
        <v>1</v>
      </c>
      <c r="Q593" s="179" t="str" cm="1">
        <f t="array" aca="1" ref="Q593" ca="1">IF(ISNUMBER(P593),IF(P593=100%,"CUMPLIDA",IF(AND(ISNUMBER(L593),ISNUMBER(INDIRECT("FECHA_"&amp;$B593,1))), IF(L593&lt;=INDIRECT("FECHA_"&amp;$B593,1),"INCUMPLIDA","PROCESO"), "VERIFICAR FECHA")),"SIN VALOR AVANCE")</f>
        <v>CUMPLIDA</v>
      </c>
    </row>
    <row r="594" spans="1:17" ht="165.75">
      <c r="A594" s="192" t="s">
        <v>938</v>
      </c>
      <c r="B594" s="173" t="s">
        <v>3295</v>
      </c>
      <c r="C594" s="485"/>
      <c r="D594" s="485"/>
      <c r="E594" s="486"/>
      <c r="F594" s="486"/>
      <c r="G594" s="174" t="s">
        <v>3647</v>
      </c>
      <c r="H594" s="382" t="s">
        <v>801</v>
      </c>
      <c r="I594" s="382" t="s">
        <v>761</v>
      </c>
      <c r="J594" s="181">
        <v>1</v>
      </c>
      <c r="K594" s="176">
        <v>45323</v>
      </c>
      <c r="L594" s="176">
        <v>45747</v>
      </c>
      <c r="M594" s="177">
        <f t="shared" si="31"/>
        <v>60.571428571428569</v>
      </c>
      <c r="N594" s="178">
        <v>1</v>
      </c>
      <c r="O594" s="382" t="s">
        <v>4880</v>
      </c>
      <c r="P594" s="178">
        <f t="shared" si="32"/>
        <v>1</v>
      </c>
      <c r="Q594" s="179" t="str" cm="1">
        <f t="array" aca="1" ref="Q594" ca="1">IF(ISNUMBER(P594),IF(P594=100%,"CUMPLIDA",IF(AND(ISNUMBER(L594),ISNUMBER(INDIRECT("FECHA_"&amp;$B594,1))), IF(L594&lt;=INDIRECT("FECHA_"&amp;$B594,1),"INCUMPLIDA","PROCESO"), "VERIFICAR FECHA")),"SIN VALOR AVANCE")</f>
        <v>CUMPLIDA</v>
      </c>
    </row>
    <row r="595" spans="1:17" ht="45.75">
      <c r="A595" s="192" t="s">
        <v>938</v>
      </c>
      <c r="B595" s="173" t="s">
        <v>3295</v>
      </c>
      <c r="C595" s="485"/>
      <c r="D595" s="485"/>
      <c r="E595" s="486"/>
      <c r="F595" s="486"/>
      <c r="G595" s="174" t="s">
        <v>3648</v>
      </c>
      <c r="H595" s="382" t="s">
        <v>804</v>
      </c>
      <c r="I595" s="382" t="s">
        <v>805</v>
      </c>
      <c r="J595" s="181">
        <v>1</v>
      </c>
      <c r="K595" s="176">
        <v>45323</v>
      </c>
      <c r="L595" s="176">
        <v>45747</v>
      </c>
      <c r="M595" s="177">
        <f t="shared" si="31"/>
        <v>60.571428571428569</v>
      </c>
      <c r="N595" s="178">
        <v>1</v>
      </c>
      <c r="O595" s="382" t="s">
        <v>4879</v>
      </c>
      <c r="P595" s="178">
        <f t="shared" si="32"/>
        <v>1</v>
      </c>
      <c r="Q595" s="179" t="str" cm="1">
        <f t="array" aca="1" ref="Q595" ca="1">IF(ISNUMBER(P595),IF(P595=100%,"CUMPLIDA",IF(AND(ISNUMBER(L595),ISNUMBER(INDIRECT("FECHA_"&amp;$B595,1))), IF(L595&lt;=INDIRECT("FECHA_"&amp;$B595,1),"INCUMPLIDA","PROCESO"), "VERIFICAR FECHA")),"SIN VALOR AVANCE")</f>
        <v>CUMPLIDA</v>
      </c>
    </row>
    <row r="596" spans="1:17" ht="45.75">
      <c r="A596" s="192" t="s">
        <v>938</v>
      </c>
      <c r="B596" s="173" t="s">
        <v>3295</v>
      </c>
      <c r="C596" s="485"/>
      <c r="D596" s="485"/>
      <c r="E596" s="486"/>
      <c r="F596" s="486"/>
      <c r="G596" s="174" t="s">
        <v>4699</v>
      </c>
      <c r="H596" s="382" t="s">
        <v>767</v>
      </c>
      <c r="I596" s="382" t="s">
        <v>768</v>
      </c>
      <c r="J596" s="181">
        <v>1</v>
      </c>
      <c r="K596" s="176">
        <v>45231</v>
      </c>
      <c r="L596" s="176">
        <v>45747</v>
      </c>
      <c r="M596" s="177">
        <f t="shared" si="31"/>
        <v>73.714285714285708</v>
      </c>
      <c r="N596" s="178">
        <v>1</v>
      </c>
      <c r="O596" s="382" t="s">
        <v>4879</v>
      </c>
      <c r="P596" s="178">
        <f t="shared" si="32"/>
        <v>1</v>
      </c>
      <c r="Q596" s="179" t="str" cm="1">
        <f t="array" aca="1" ref="Q596" ca="1">IF(ISNUMBER(P596),IF(P596=100%,"CUMPLIDA",IF(AND(ISNUMBER(L596),ISNUMBER(INDIRECT("FECHA_"&amp;$B596,1))), IF(L596&lt;=INDIRECT("FECHA_"&amp;$B596,1),"INCUMPLIDA","PROCESO"), "VERIFICAR FECHA")),"SIN VALOR AVANCE")</f>
        <v>CUMPLIDA</v>
      </c>
    </row>
    <row r="597" spans="1:17" ht="165.75">
      <c r="A597" s="192" t="s">
        <v>938</v>
      </c>
      <c r="B597" s="173" t="s">
        <v>3295</v>
      </c>
      <c r="C597" s="485"/>
      <c r="D597" s="485"/>
      <c r="E597" s="486"/>
      <c r="F597" s="486"/>
      <c r="G597" s="174" t="s">
        <v>3746</v>
      </c>
      <c r="H597" s="382" t="s">
        <v>769</v>
      </c>
      <c r="I597" s="382" t="s">
        <v>770</v>
      </c>
      <c r="J597" s="181">
        <v>1</v>
      </c>
      <c r="K597" s="176">
        <v>45323</v>
      </c>
      <c r="L597" s="176">
        <v>45747</v>
      </c>
      <c r="M597" s="177">
        <f t="shared" si="31"/>
        <v>60.571428571428569</v>
      </c>
      <c r="N597" s="178">
        <v>1</v>
      </c>
      <c r="O597" s="382" t="s">
        <v>4880</v>
      </c>
      <c r="P597" s="178">
        <f t="shared" si="32"/>
        <v>1</v>
      </c>
      <c r="Q597" s="179" t="str" cm="1">
        <f t="array" aca="1" ref="Q597" ca="1">IF(ISNUMBER(P597),IF(P597=100%,"CUMPLIDA",IF(AND(ISNUMBER(L597),ISNUMBER(INDIRECT("FECHA_"&amp;$B597,1))), IF(L597&lt;=INDIRECT("FECHA_"&amp;$B597,1),"INCUMPLIDA","PROCESO"), "VERIFICAR FECHA")),"SIN VALOR AVANCE")</f>
        <v>CUMPLIDA</v>
      </c>
    </row>
    <row r="598" spans="1:17" ht="45.75">
      <c r="A598" s="192" t="s">
        <v>938</v>
      </c>
      <c r="B598" s="173" t="s">
        <v>3295</v>
      </c>
      <c r="C598" s="485"/>
      <c r="D598" s="485"/>
      <c r="E598" s="486"/>
      <c r="F598" s="486"/>
      <c r="G598" s="174" t="s">
        <v>3747</v>
      </c>
      <c r="H598" s="382" t="s">
        <v>371</v>
      </c>
      <c r="I598" s="382" t="s">
        <v>771</v>
      </c>
      <c r="J598" s="181">
        <v>1</v>
      </c>
      <c r="K598" s="176">
        <v>45231</v>
      </c>
      <c r="L598" s="176">
        <v>45747</v>
      </c>
      <c r="M598" s="177">
        <f t="shared" si="31"/>
        <v>73.714285714285708</v>
      </c>
      <c r="N598" s="178">
        <v>1</v>
      </c>
      <c r="O598" s="382" t="s">
        <v>4879</v>
      </c>
      <c r="P598" s="178">
        <f t="shared" si="32"/>
        <v>1</v>
      </c>
      <c r="Q598" s="179" t="str" cm="1">
        <f t="array" aca="1" ref="Q598" ca="1">IF(ISNUMBER(P598),IF(P598=100%,"CUMPLIDA",IF(AND(ISNUMBER(L598),ISNUMBER(INDIRECT("FECHA_"&amp;$B598,1))), IF(L598&lt;=INDIRECT("FECHA_"&amp;$B598,1),"INCUMPLIDA","PROCESO"), "VERIFICAR FECHA")),"SIN VALOR AVANCE")</f>
        <v>CUMPLIDA</v>
      </c>
    </row>
    <row r="599" spans="1:17" ht="240.75">
      <c r="A599" s="192" t="s">
        <v>938</v>
      </c>
      <c r="B599" s="173" t="s">
        <v>3295</v>
      </c>
      <c r="C599" s="485"/>
      <c r="D599" s="485"/>
      <c r="E599" s="486"/>
      <c r="F599" s="486"/>
      <c r="G599" s="174" t="s">
        <v>3748</v>
      </c>
      <c r="H599" s="382" t="s">
        <v>772</v>
      </c>
      <c r="I599" s="382" t="s">
        <v>773</v>
      </c>
      <c r="J599" s="181">
        <v>1</v>
      </c>
      <c r="K599" s="176">
        <v>45231</v>
      </c>
      <c r="L599" s="176">
        <v>45808</v>
      </c>
      <c r="M599" s="177">
        <f t="shared" si="31"/>
        <v>82.428571428571431</v>
      </c>
      <c r="N599" s="178">
        <v>1</v>
      </c>
      <c r="O599" s="382" t="s">
        <v>4837</v>
      </c>
      <c r="P599" s="178">
        <f t="shared" si="32"/>
        <v>1</v>
      </c>
      <c r="Q599" s="179" t="str" cm="1">
        <f t="array" aca="1" ref="Q599" ca="1">IF(ISNUMBER(P599),IF(P599=100%,"CUMPLIDA",IF(AND(ISNUMBER(L599),ISNUMBER(INDIRECT("FECHA_"&amp;$B599,1))), IF(L599&lt;=INDIRECT("FECHA_"&amp;$B599,1),"INCUMPLIDA","PROCESO"), "VERIFICAR FECHA")),"SIN VALOR AVANCE")</f>
        <v>CUMPLIDA</v>
      </c>
    </row>
    <row r="600" spans="1:17" ht="45.75">
      <c r="A600" s="192" t="s">
        <v>938</v>
      </c>
      <c r="B600" s="173" t="s">
        <v>3295</v>
      </c>
      <c r="C600" s="485"/>
      <c r="D600" s="485"/>
      <c r="E600" s="486"/>
      <c r="F600" s="486"/>
      <c r="G600" s="174" t="s">
        <v>3751</v>
      </c>
      <c r="H600" s="382" t="s">
        <v>775</v>
      </c>
      <c r="I600" s="382" t="s">
        <v>776</v>
      </c>
      <c r="J600" s="181">
        <v>10</v>
      </c>
      <c r="K600" s="176">
        <v>45809</v>
      </c>
      <c r="L600" s="176">
        <v>46752</v>
      </c>
      <c r="M600" s="177">
        <f t="shared" si="31"/>
        <v>134.71428571428572</v>
      </c>
      <c r="N600" s="178">
        <v>0</v>
      </c>
      <c r="O600" s="382" t="s">
        <v>4879</v>
      </c>
      <c r="P600" s="178">
        <f t="shared" si="32"/>
        <v>0</v>
      </c>
      <c r="Q600" s="179" t="str" cm="1">
        <f t="array" aca="1" ref="Q600" ca="1">IF(ISNUMBER(P600),IF(P600=100%,"CUMPLIDA",IF(AND(ISNUMBER(L600),ISNUMBER(INDIRECT("FECHA_"&amp;$B600,1))), IF(L600&lt;=INDIRECT("FECHA_"&amp;$B600,1),"INCUMPLIDA","PROCESO"), "VERIFICAR FECHA")),"SIN VALOR AVANCE")</f>
        <v>PROCESO</v>
      </c>
    </row>
    <row r="601" spans="1:17" ht="165.75">
      <c r="A601" s="192" t="s">
        <v>938</v>
      </c>
      <c r="B601" s="173" t="s">
        <v>3295</v>
      </c>
      <c r="C601" s="485"/>
      <c r="D601" s="485"/>
      <c r="E601" s="486"/>
      <c r="F601" s="486"/>
      <c r="G601" s="174" t="s">
        <v>3752</v>
      </c>
      <c r="H601" s="382" t="s">
        <v>779</v>
      </c>
      <c r="I601" s="382" t="s">
        <v>780</v>
      </c>
      <c r="J601" s="181">
        <v>1</v>
      </c>
      <c r="K601" s="176">
        <v>45809</v>
      </c>
      <c r="L601" s="176">
        <v>46752</v>
      </c>
      <c r="M601" s="177">
        <f t="shared" si="31"/>
        <v>134.71428571428572</v>
      </c>
      <c r="N601" s="178">
        <v>0.21</v>
      </c>
      <c r="O601" s="382" t="s">
        <v>4880</v>
      </c>
      <c r="P601" s="178">
        <f t="shared" si="32"/>
        <v>0.21</v>
      </c>
      <c r="Q601" s="179" t="str" cm="1">
        <f t="array" aca="1" ref="Q601" ca="1">IF(ISNUMBER(P601),IF(P601=100%,"CUMPLIDA",IF(AND(ISNUMBER(L601),ISNUMBER(INDIRECT("FECHA_"&amp;$B601,1))), IF(L601&lt;=INDIRECT("FECHA_"&amp;$B601,1),"INCUMPLIDA","PROCESO"), "VERIFICAR FECHA")),"SIN VALOR AVANCE")</f>
        <v>PROCESO</v>
      </c>
    </row>
    <row r="602" spans="1:17" ht="240.75">
      <c r="A602" s="192" t="s">
        <v>938</v>
      </c>
      <c r="B602" s="173" t="s">
        <v>3295</v>
      </c>
      <c r="C602" s="485"/>
      <c r="D602" s="485"/>
      <c r="E602" s="486"/>
      <c r="F602" s="486"/>
      <c r="G602" s="174" t="s">
        <v>3753</v>
      </c>
      <c r="H602" s="382" t="s">
        <v>782</v>
      </c>
      <c r="I602" s="382" t="s">
        <v>813</v>
      </c>
      <c r="J602" s="181">
        <v>2</v>
      </c>
      <c r="K602" s="176">
        <v>45809</v>
      </c>
      <c r="L602" s="176">
        <v>46752</v>
      </c>
      <c r="M602" s="177">
        <f t="shared" si="31"/>
        <v>134.71428571428572</v>
      </c>
      <c r="N602" s="178">
        <v>0</v>
      </c>
      <c r="O602" s="382" t="s">
        <v>4837</v>
      </c>
      <c r="P602" s="178">
        <f t="shared" si="32"/>
        <v>0</v>
      </c>
      <c r="Q602" s="179" t="str" cm="1">
        <f t="array" aca="1" ref="Q602" ca="1">IF(ISNUMBER(P602),IF(P602=100%,"CUMPLIDA",IF(AND(ISNUMBER(L602),ISNUMBER(INDIRECT("FECHA_"&amp;$B602,1))), IF(L602&lt;=INDIRECT("FECHA_"&amp;$B602,1),"INCUMPLIDA","PROCESO"), "VERIFICAR FECHA")),"SIN VALOR AVANCE")</f>
        <v>PROCESO</v>
      </c>
    </row>
    <row r="603" spans="1:17" ht="60">
      <c r="A603" s="192" t="s">
        <v>938</v>
      </c>
      <c r="B603" s="173" t="s">
        <v>3295</v>
      </c>
      <c r="C603" s="485"/>
      <c r="D603" s="485"/>
      <c r="E603" s="486"/>
      <c r="F603" s="486"/>
      <c r="G603" s="174" t="s">
        <v>4601</v>
      </c>
      <c r="H603" s="382" t="s">
        <v>4602</v>
      </c>
      <c r="I603" s="382" t="s">
        <v>4603</v>
      </c>
      <c r="J603" s="181">
        <v>1</v>
      </c>
      <c r="K603" s="176">
        <v>45231</v>
      </c>
      <c r="L603" s="176">
        <v>45504</v>
      </c>
      <c r="M603" s="177">
        <f t="shared" si="31"/>
        <v>39</v>
      </c>
      <c r="N603" s="178">
        <v>1</v>
      </c>
      <c r="O603" s="388" t="s">
        <v>4881</v>
      </c>
      <c r="P603" s="178">
        <f t="shared" si="32"/>
        <v>1</v>
      </c>
      <c r="Q603" s="179" t="str" cm="1">
        <f t="array" aca="1" ref="Q603" ca="1">IF(ISNUMBER(P603),IF(P603=100%,"CUMPLIDA",IF(AND(ISNUMBER(L603),ISNUMBER(INDIRECT("FECHA_"&amp;$B603,1))), IF(L603&lt;=INDIRECT("FECHA_"&amp;$B603,1),"INCUMPLIDA","PROCESO"), "VERIFICAR FECHA")),"SIN VALOR AVANCE")</f>
        <v>CUMPLIDA</v>
      </c>
    </row>
    <row r="604" spans="1:17" ht="165.75">
      <c r="A604" s="192" t="s">
        <v>938</v>
      </c>
      <c r="B604" s="173" t="s">
        <v>3295</v>
      </c>
      <c r="C604" s="485"/>
      <c r="D604" s="485"/>
      <c r="E604" s="486"/>
      <c r="F604" s="486"/>
      <c r="G604" s="174" t="s">
        <v>4605</v>
      </c>
      <c r="H604" s="382" t="s">
        <v>801</v>
      </c>
      <c r="I604" s="382" t="s">
        <v>761</v>
      </c>
      <c r="J604" s="181">
        <v>1</v>
      </c>
      <c r="K604" s="176">
        <v>45566</v>
      </c>
      <c r="L604" s="176">
        <v>45626</v>
      </c>
      <c r="M604" s="177">
        <f t="shared" si="31"/>
        <v>8.5714285714285712</v>
      </c>
      <c r="N604" s="178">
        <v>1</v>
      </c>
      <c r="O604" s="382" t="s">
        <v>4880</v>
      </c>
      <c r="P604" s="178">
        <f t="shared" si="32"/>
        <v>1</v>
      </c>
      <c r="Q604" s="179" t="str" cm="1">
        <f t="array" aca="1" ref="Q604" ca="1">IF(ISNUMBER(P604),IF(P604=100%,"CUMPLIDA",IF(AND(ISNUMBER(L604),ISNUMBER(INDIRECT("FECHA_"&amp;$B604,1))), IF(L604&lt;=INDIRECT("FECHA_"&amp;$B604,1),"INCUMPLIDA","PROCESO"), "VERIFICAR FECHA")),"SIN VALOR AVANCE")</f>
        <v>CUMPLIDA</v>
      </c>
    </row>
    <row r="605" spans="1:17" ht="45.75">
      <c r="A605" s="192" t="s">
        <v>938</v>
      </c>
      <c r="B605" s="173" t="s">
        <v>3295</v>
      </c>
      <c r="C605" s="485"/>
      <c r="D605" s="485"/>
      <c r="E605" s="486"/>
      <c r="F605" s="486"/>
      <c r="G605" s="174" t="s">
        <v>4607</v>
      </c>
      <c r="H605" s="382" t="s">
        <v>804</v>
      </c>
      <c r="I605" s="382" t="s">
        <v>805</v>
      </c>
      <c r="J605" s="181">
        <v>1</v>
      </c>
      <c r="K605" s="176">
        <v>45566</v>
      </c>
      <c r="L605" s="176">
        <v>45626</v>
      </c>
      <c r="M605" s="177">
        <f t="shared" si="31"/>
        <v>8.5714285714285712</v>
      </c>
      <c r="N605" s="178">
        <v>1</v>
      </c>
      <c r="O605" s="388" t="s">
        <v>4881</v>
      </c>
      <c r="P605" s="178">
        <f t="shared" si="32"/>
        <v>1</v>
      </c>
      <c r="Q605" s="179" t="str" cm="1">
        <f t="array" aca="1" ref="Q605" ca="1">IF(ISNUMBER(P605),IF(P605=100%,"CUMPLIDA",IF(AND(ISNUMBER(L605),ISNUMBER(INDIRECT("FECHA_"&amp;$B605,1))), IF(L605&lt;=INDIRECT("FECHA_"&amp;$B605,1),"INCUMPLIDA","PROCESO"), "VERIFICAR FECHA")),"SIN VALOR AVANCE")</f>
        <v>CUMPLIDA</v>
      </c>
    </row>
    <row r="606" spans="1:17" ht="165.75">
      <c r="A606" s="192" t="s">
        <v>938</v>
      </c>
      <c r="B606" s="173" t="s">
        <v>3295</v>
      </c>
      <c r="C606" s="485"/>
      <c r="D606" s="485"/>
      <c r="E606" s="486"/>
      <c r="F606" s="486"/>
      <c r="G606" s="174" t="s">
        <v>4882</v>
      </c>
      <c r="H606" s="382" t="s">
        <v>769</v>
      </c>
      <c r="I606" s="382" t="s">
        <v>770</v>
      </c>
      <c r="J606" s="181">
        <v>1</v>
      </c>
      <c r="K606" s="176">
        <v>45566</v>
      </c>
      <c r="L606" s="176">
        <v>45626</v>
      </c>
      <c r="M606" s="177">
        <f t="shared" si="31"/>
        <v>8.5714285714285712</v>
      </c>
      <c r="N606" s="178">
        <v>1</v>
      </c>
      <c r="O606" s="382" t="s">
        <v>4880</v>
      </c>
      <c r="P606" s="178">
        <f t="shared" si="32"/>
        <v>1</v>
      </c>
      <c r="Q606" s="179" t="str" cm="1">
        <f t="array" aca="1" ref="Q606" ca="1">IF(ISNUMBER(P606),IF(P606=100%,"CUMPLIDA",IF(AND(ISNUMBER(L606),ISNUMBER(INDIRECT("FECHA_"&amp;$B606,1))), IF(L606&lt;=INDIRECT("FECHA_"&amp;$B606,1),"INCUMPLIDA","PROCESO"), "VERIFICAR FECHA")),"SIN VALOR AVANCE")</f>
        <v>CUMPLIDA</v>
      </c>
    </row>
    <row r="607" spans="1:17" ht="45.75">
      <c r="A607" s="192" t="s">
        <v>938</v>
      </c>
      <c r="B607" s="173" t="s">
        <v>3295</v>
      </c>
      <c r="C607" s="485"/>
      <c r="D607" s="485"/>
      <c r="E607" s="486"/>
      <c r="F607" s="486"/>
      <c r="G607" s="174" t="s">
        <v>4883</v>
      </c>
      <c r="H607" s="382" t="s">
        <v>371</v>
      </c>
      <c r="I607" s="382" t="s">
        <v>771</v>
      </c>
      <c r="J607" s="181">
        <v>1</v>
      </c>
      <c r="K607" s="176">
        <v>45566</v>
      </c>
      <c r="L607" s="176">
        <v>45626</v>
      </c>
      <c r="M607" s="177">
        <f t="shared" si="31"/>
        <v>8.5714285714285712</v>
      </c>
      <c r="N607" s="178">
        <v>1</v>
      </c>
      <c r="O607" s="388" t="s">
        <v>4881</v>
      </c>
      <c r="P607" s="178">
        <f t="shared" si="32"/>
        <v>1</v>
      </c>
      <c r="Q607" s="179" t="str" cm="1">
        <f t="array" aca="1" ref="Q607" ca="1">IF(ISNUMBER(P607),IF(P607=100%,"CUMPLIDA",IF(AND(ISNUMBER(L607),ISNUMBER(INDIRECT("FECHA_"&amp;$B607,1))), IF(L607&lt;=INDIRECT("FECHA_"&amp;$B607,1),"INCUMPLIDA","PROCESO"), "VERIFICAR FECHA")),"SIN VALOR AVANCE")</f>
        <v>CUMPLIDA</v>
      </c>
    </row>
    <row r="608" spans="1:17" ht="240.75">
      <c r="A608" s="192" t="s">
        <v>938</v>
      </c>
      <c r="B608" s="173" t="s">
        <v>3295</v>
      </c>
      <c r="C608" s="485"/>
      <c r="D608" s="485"/>
      <c r="E608" s="486"/>
      <c r="F608" s="486"/>
      <c r="G608" s="174" t="s">
        <v>4884</v>
      </c>
      <c r="H608" s="382" t="s">
        <v>772</v>
      </c>
      <c r="I608" s="382" t="s">
        <v>773</v>
      </c>
      <c r="J608" s="181">
        <v>1</v>
      </c>
      <c r="K608" s="176">
        <v>45566</v>
      </c>
      <c r="L608" s="176">
        <v>45716</v>
      </c>
      <c r="M608" s="177">
        <f t="shared" si="31"/>
        <v>21.428571428571427</v>
      </c>
      <c r="N608" s="178">
        <v>1</v>
      </c>
      <c r="O608" s="382" t="s">
        <v>4837</v>
      </c>
      <c r="P608" s="178">
        <f t="shared" si="32"/>
        <v>1</v>
      </c>
      <c r="Q608" s="179" t="str" cm="1">
        <f t="array" aca="1" ref="Q608" ca="1">IF(ISNUMBER(P608),IF(P608=100%,"CUMPLIDA",IF(AND(ISNUMBER(L608),ISNUMBER(INDIRECT("FECHA_"&amp;$B608,1))), IF(L608&lt;=INDIRECT("FECHA_"&amp;$B608,1),"INCUMPLIDA","PROCESO"), "VERIFICAR FECHA")),"SIN VALOR AVANCE")</f>
        <v>CUMPLIDA</v>
      </c>
    </row>
    <row r="609" spans="1:17" ht="45.75">
      <c r="A609" s="192" t="s">
        <v>938</v>
      </c>
      <c r="B609" s="173" t="s">
        <v>3295</v>
      </c>
      <c r="C609" s="485"/>
      <c r="D609" s="485"/>
      <c r="E609" s="486"/>
      <c r="F609" s="486"/>
      <c r="G609" s="174" t="s">
        <v>4885</v>
      </c>
      <c r="H609" s="382" t="s">
        <v>775</v>
      </c>
      <c r="I609" s="382" t="s">
        <v>776</v>
      </c>
      <c r="J609" s="181">
        <v>4</v>
      </c>
      <c r="K609" s="176">
        <v>45717</v>
      </c>
      <c r="L609" s="176">
        <v>46387</v>
      </c>
      <c r="M609" s="177">
        <f t="shared" si="31"/>
        <v>95.714285714285708</v>
      </c>
      <c r="N609" s="178">
        <v>0</v>
      </c>
      <c r="O609" s="388" t="s">
        <v>4881</v>
      </c>
      <c r="P609" s="178">
        <f t="shared" si="32"/>
        <v>0</v>
      </c>
      <c r="Q609" s="179" t="str" cm="1">
        <f t="array" aca="1" ref="Q609" ca="1">IF(ISNUMBER(P609),IF(P609=100%,"CUMPLIDA",IF(AND(ISNUMBER(L609),ISNUMBER(INDIRECT("FECHA_"&amp;$B609,1))), IF(L609&lt;=INDIRECT("FECHA_"&amp;$B609,1),"INCUMPLIDA","PROCESO"), "VERIFICAR FECHA")),"SIN VALOR AVANCE")</f>
        <v>PROCESO</v>
      </c>
    </row>
    <row r="610" spans="1:17" ht="165.75">
      <c r="A610" s="192" t="s">
        <v>938</v>
      </c>
      <c r="B610" s="173" t="s">
        <v>3295</v>
      </c>
      <c r="C610" s="485"/>
      <c r="D610" s="485"/>
      <c r="E610" s="486"/>
      <c r="F610" s="486"/>
      <c r="G610" s="174" t="s">
        <v>4886</v>
      </c>
      <c r="H610" s="382" t="s">
        <v>779</v>
      </c>
      <c r="I610" s="382" t="s">
        <v>780</v>
      </c>
      <c r="J610" s="181">
        <v>1</v>
      </c>
      <c r="K610" s="176">
        <v>45717</v>
      </c>
      <c r="L610" s="176">
        <v>46387</v>
      </c>
      <c r="M610" s="177">
        <f t="shared" si="31"/>
        <v>95.714285714285708</v>
      </c>
      <c r="N610" s="178">
        <v>0</v>
      </c>
      <c r="O610" s="382" t="s">
        <v>4880</v>
      </c>
      <c r="P610" s="178">
        <f t="shared" si="32"/>
        <v>0</v>
      </c>
      <c r="Q610" s="179" t="str" cm="1">
        <f t="array" aca="1" ref="Q610" ca="1">IF(ISNUMBER(P610),IF(P610=100%,"CUMPLIDA",IF(AND(ISNUMBER(L610),ISNUMBER(INDIRECT("FECHA_"&amp;$B610,1))), IF(L610&lt;=INDIRECT("FECHA_"&amp;$B610,1),"INCUMPLIDA","PROCESO"), "VERIFICAR FECHA")),"SIN VALOR AVANCE")</f>
        <v>PROCESO</v>
      </c>
    </row>
    <row r="611" spans="1:17" ht="240.75">
      <c r="A611" s="192" t="s">
        <v>938</v>
      </c>
      <c r="B611" s="173" t="s">
        <v>3295</v>
      </c>
      <c r="C611" s="485"/>
      <c r="D611" s="485"/>
      <c r="E611" s="486"/>
      <c r="F611" s="486"/>
      <c r="G611" s="174" t="s">
        <v>4887</v>
      </c>
      <c r="H611" s="382" t="s">
        <v>782</v>
      </c>
      <c r="I611" s="382" t="s">
        <v>813</v>
      </c>
      <c r="J611" s="181">
        <v>2</v>
      </c>
      <c r="K611" s="176">
        <v>45717</v>
      </c>
      <c r="L611" s="176">
        <v>46387</v>
      </c>
      <c r="M611" s="177">
        <f t="shared" si="31"/>
        <v>95.714285714285708</v>
      </c>
      <c r="N611" s="178">
        <v>0</v>
      </c>
      <c r="O611" s="382" t="s">
        <v>4837</v>
      </c>
      <c r="P611" s="178">
        <f t="shared" si="32"/>
        <v>0</v>
      </c>
      <c r="Q611" s="179" t="str" cm="1">
        <f t="array" aca="1" ref="Q611" ca="1">IF(ISNUMBER(P611),IF(P611=100%,"CUMPLIDA",IF(AND(ISNUMBER(L611),ISNUMBER(INDIRECT("FECHA_"&amp;$B611,1))), IF(L611&lt;=INDIRECT("FECHA_"&amp;$B611,1),"INCUMPLIDA","PROCESO"), "VERIFICAR FECHA")),"SIN VALOR AVANCE")</f>
        <v>PROCESO</v>
      </c>
    </row>
    <row r="612" spans="1:17" ht="60.75">
      <c r="A612" s="192" t="s">
        <v>938</v>
      </c>
      <c r="B612" s="173" t="s">
        <v>3295</v>
      </c>
      <c r="C612" s="485"/>
      <c r="D612" s="485"/>
      <c r="E612" s="486"/>
      <c r="F612" s="486"/>
      <c r="G612" s="174" t="s">
        <v>4601</v>
      </c>
      <c r="H612" s="382" t="s">
        <v>4602</v>
      </c>
      <c r="I612" s="382" t="s">
        <v>4603</v>
      </c>
      <c r="J612" s="181">
        <v>1</v>
      </c>
      <c r="K612" s="176">
        <v>45231</v>
      </c>
      <c r="L612" s="176">
        <v>45504</v>
      </c>
      <c r="M612" s="177">
        <f t="shared" si="31"/>
        <v>39</v>
      </c>
      <c r="N612" s="178">
        <v>1</v>
      </c>
      <c r="O612" s="382" t="s">
        <v>4888</v>
      </c>
      <c r="P612" s="178">
        <f t="shared" si="32"/>
        <v>1</v>
      </c>
      <c r="Q612" s="179" t="str" cm="1">
        <f t="array" aca="1" ref="Q612" ca="1">IF(ISNUMBER(P612),IF(P612=100%,"CUMPLIDA",IF(AND(ISNUMBER(L612),ISNUMBER(INDIRECT("FECHA_"&amp;$B612,1))), IF(L612&lt;=INDIRECT("FECHA_"&amp;$B612,1),"INCUMPLIDA","PROCESO"), "VERIFICAR FECHA")),"SIN VALOR AVANCE")</f>
        <v>CUMPLIDA</v>
      </c>
    </row>
    <row r="613" spans="1:17" ht="165.75">
      <c r="A613" s="192" t="s">
        <v>938</v>
      </c>
      <c r="B613" s="173" t="s">
        <v>3295</v>
      </c>
      <c r="C613" s="485"/>
      <c r="D613" s="485"/>
      <c r="E613" s="486"/>
      <c r="F613" s="486"/>
      <c r="G613" s="174" t="s">
        <v>4605</v>
      </c>
      <c r="H613" s="382" t="s">
        <v>801</v>
      </c>
      <c r="I613" s="382" t="s">
        <v>761</v>
      </c>
      <c r="J613" s="181">
        <v>1</v>
      </c>
      <c r="K613" s="176">
        <v>45323</v>
      </c>
      <c r="L613" s="176">
        <v>45747</v>
      </c>
      <c r="M613" s="177">
        <f t="shared" si="31"/>
        <v>60.571428571428569</v>
      </c>
      <c r="N613" s="178">
        <v>1</v>
      </c>
      <c r="O613" s="382" t="s">
        <v>4880</v>
      </c>
      <c r="P613" s="178">
        <f t="shared" si="32"/>
        <v>1</v>
      </c>
      <c r="Q613" s="179" t="str" cm="1">
        <f t="array" aca="1" ref="Q613" ca="1">IF(ISNUMBER(P613),IF(P613=100%,"CUMPLIDA",IF(AND(ISNUMBER(L613),ISNUMBER(INDIRECT("FECHA_"&amp;$B613,1))), IF(L613&lt;=INDIRECT("FECHA_"&amp;$B613,1),"INCUMPLIDA","PROCESO"), "VERIFICAR FECHA")),"SIN VALOR AVANCE")</f>
        <v>CUMPLIDA</v>
      </c>
    </row>
    <row r="614" spans="1:17" ht="60.75">
      <c r="A614" s="192" t="s">
        <v>938</v>
      </c>
      <c r="B614" s="173" t="s">
        <v>3295</v>
      </c>
      <c r="C614" s="485"/>
      <c r="D614" s="485"/>
      <c r="E614" s="486"/>
      <c r="F614" s="486"/>
      <c r="G614" s="174" t="s">
        <v>4607</v>
      </c>
      <c r="H614" s="382" t="s">
        <v>804</v>
      </c>
      <c r="I614" s="382" t="s">
        <v>805</v>
      </c>
      <c r="J614" s="181">
        <v>1</v>
      </c>
      <c r="K614" s="176">
        <v>45323</v>
      </c>
      <c r="L614" s="176">
        <v>45747</v>
      </c>
      <c r="M614" s="177">
        <f t="shared" si="31"/>
        <v>60.571428571428569</v>
      </c>
      <c r="N614" s="178">
        <v>1</v>
      </c>
      <c r="O614" s="382" t="s">
        <v>4888</v>
      </c>
      <c r="P614" s="178">
        <f t="shared" si="32"/>
        <v>1</v>
      </c>
      <c r="Q614" s="179" t="str" cm="1">
        <f t="array" aca="1" ref="Q614" ca="1">IF(ISNUMBER(P614),IF(P614=100%,"CUMPLIDA",IF(AND(ISNUMBER(L614),ISNUMBER(INDIRECT("FECHA_"&amp;$B614,1))), IF(L614&lt;=INDIRECT("FECHA_"&amp;$B614,1),"INCUMPLIDA","PROCESO"), "VERIFICAR FECHA")),"SIN VALOR AVANCE")</f>
        <v>CUMPLIDA</v>
      </c>
    </row>
    <row r="615" spans="1:17" ht="60.75">
      <c r="A615" s="192" t="s">
        <v>938</v>
      </c>
      <c r="B615" s="173" t="s">
        <v>3295</v>
      </c>
      <c r="C615" s="485"/>
      <c r="D615" s="485"/>
      <c r="E615" s="486"/>
      <c r="F615" s="486"/>
      <c r="G615" s="174" t="s">
        <v>4609</v>
      </c>
      <c r="H615" s="382" t="s">
        <v>767</v>
      </c>
      <c r="I615" s="382" t="s">
        <v>768</v>
      </c>
      <c r="J615" s="181">
        <v>1</v>
      </c>
      <c r="K615" s="176">
        <v>45231</v>
      </c>
      <c r="L615" s="176">
        <v>45747</v>
      </c>
      <c r="M615" s="177">
        <f t="shared" si="31"/>
        <v>73.714285714285708</v>
      </c>
      <c r="N615" s="178">
        <v>1</v>
      </c>
      <c r="O615" s="382" t="s">
        <v>4888</v>
      </c>
      <c r="P615" s="178">
        <f t="shared" si="32"/>
        <v>1</v>
      </c>
      <c r="Q615" s="179" t="str" cm="1">
        <f t="array" aca="1" ref="Q615" ca="1">IF(ISNUMBER(P615),IF(P615=100%,"CUMPLIDA",IF(AND(ISNUMBER(L615),ISNUMBER(INDIRECT("FECHA_"&amp;$B615,1))), IF(L615&lt;=INDIRECT("FECHA_"&amp;$B615,1),"INCUMPLIDA","PROCESO"), "VERIFICAR FECHA")),"SIN VALOR AVANCE")</f>
        <v>CUMPLIDA</v>
      </c>
    </row>
    <row r="616" spans="1:17" ht="165.75">
      <c r="A616" s="192" t="s">
        <v>938</v>
      </c>
      <c r="B616" s="173" t="s">
        <v>3295</v>
      </c>
      <c r="C616" s="485"/>
      <c r="D616" s="485"/>
      <c r="E616" s="486"/>
      <c r="F616" s="486"/>
      <c r="G616" s="174" t="s">
        <v>4610</v>
      </c>
      <c r="H616" s="382" t="s">
        <v>769</v>
      </c>
      <c r="I616" s="382" t="s">
        <v>770</v>
      </c>
      <c r="J616" s="181">
        <v>1</v>
      </c>
      <c r="K616" s="176">
        <v>45323</v>
      </c>
      <c r="L616" s="176">
        <v>45747</v>
      </c>
      <c r="M616" s="177">
        <f t="shared" si="31"/>
        <v>60.571428571428569</v>
      </c>
      <c r="N616" s="178">
        <v>1</v>
      </c>
      <c r="O616" s="382" t="s">
        <v>4880</v>
      </c>
      <c r="P616" s="178">
        <v>1</v>
      </c>
      <c r="Q616" s="179" t="str" cm="1">
        <f t="array" aca="1" ref="Q616" ca="1">IF(ISNUMBER(P616),IF(P616=100%,"CUMPLIDA",IF(AND(ISNUMBER(L616),ISNUMBER(INDIRECT("FECHA_"&amp;$B616,1))), IF(L616&lt;=INDIRECT("FECHA_"&amp;$B616,1),"INCUMPLIDA","PROCESO"), "VERIFICAR FECHA")),"SIN VALOR AVANCE")</f>
        <v>CUMPLIDA</v>
      </c>
    </row>
    <row r="617" spans="1:17" ht="60.75">
      <c r="A617" s="192" t="s">
        <v>938</v>
      </c>
      <c r="B617" s="173" t="s">
        <v>3295</v>
      </c>
      <c r="C617" s="485"/>
      <c r="D617" s="485"/>
      <c r="E617" s="486"/>
      <c r="F617" s="486"/>
      <c r="G617" s="174" t="s">
        <v>4611</v>
      </c>
      <c r="H617" s="382" t="s">
        <v>371</v>
      </c>
      <c r="I617" s="382" t="s">
        <v>771</v>
      </c>
      <c r="J617" s="181">
        <v>1</v>
      </c>
      <c r="K617" s="176">
        <v>45231</v>
      </c>
      <c r="L617" s="176">
        <v>45747</v>
      </c>
      <c r="M617" s="177">
        <f t="shared" si="31"/>
        <v>73.714285714285708</v>
      </c>
      <c r="N617" s="178">
        <v>1</v>
      </c>
      <c r="O617" s="382" t="s">
        <v>4888</v>
      </c>
      <c r="P617" s="178">
        <f t="shared" ref="P617:P680" si="33">IF(B617="ITRC",N617,N617/J617)</f>
        <v>1</v>
      </c>
      <c r="Q617" s="179" t="str" cm="1">
        <f t="array" aca="1" ref="Q617" ca="1">IF(ISNUMBER(P617),IF(P617=100%,"CUMPLIDA",IF(AND(ISNUMBER(L617),ISNUMBER(INDIRECT("FECHA_"&amp;$B617,1))), IF(L617&lt;=INDIRECT("FECHA_"&amp;$B617,1),"INCUMPLIDA","PROCESO"), "VERIFICAR FECHA")),"SIN VALOR AVANCE")</f>
        <v>CUMPLIDA</v>
      </c>
    </row>
    <row r="618" spans="1:17" ht="240.75">
      <c r="A618" s="192" t="s">
        <v>938</v>
      </c>
      <c r="B618" s="173" t="s">
        <v>3295</v>
      </c>
      <c r="C618" s="485"/>
      <c r="D618" s="485"/>
      <c r="E618" s="486"/>
      <c r="F618" s="486"/>
      <c r="G618" s="174" t="s">
        <v>4612</v>
      </c>
      <c r="H618" s="382" t="s">
        <v>772</v>
      </c>
      <c r="I618" s="382" t="s">
        <v>773</v>
      </c>
      <c r="J618" s="181">
        <v>1</v>
      </c>
      <c r="K618" s="176">
        <v>45231</v>
      </c>
      <c r="L618" s="176">
        <v>45808</v>
      </c>
      <c r="M618" s="177">
        <f t="shared" si="31"/>
        <v>82.428571428571431</v>
      </c>
      <c r="N618" s="178">
        <v>1</v>
      </c>
      <c r="O618" s="382" t="s">
        <v>4837</v>
      </c>
      <c r="P618" s="178">
        <f t="shared" si="33"/>
        <v>1</v>
      </c>
      <c r="Q618" s="179" t="str" cm="1">
        <f t="array" aca="1" ref="Q618" ca="1">IF(ISNUMBER(P618),IF(P618=100%,"CUMPLIDA",IF(AND(ISNUMBER(L618),ISNUMBER(INDIRECT("FECHA_"&amp;$B618,1))), IF(L618&lt;=INDIRECT("FECHA_"&amp;$B618,1),"INCUMPLIDA","PROCESO"), "VERIFICAR FECHA")),"SIN VALOR AVANCE")</f>
        <v>CUMPLIDA</v>
      </c>
    </row>
    <row r="619" spans="1:17" ht="60.75">
      <c r="A619" s="192" t="s">
        <v>938</v>
      </c>
      <c r="B619" s="173" t="s">
        <v>3295</v>
      </c>
      <c r="C619" s="485"/>
      <c r="D619" s="485"/>
      <c r="E619" s="486"/>
      <c r="F619" s="486"/>
      <c r="G619" s="174" t="s">
        <v>4614</v>
      </c>
      <c r="H619" s="382" t="s">
        <v>775</v>
      </c>
      <c r="I619" s="382" t="s">
        <v>776</v>
      </c>
      <c r="J619" s="181">
        <v>10</v>
      </c>
      <c r="K619" s="176">
        <v>45809</v>
      </c>
      <c r="L619" s="176">
        <v>46752</v>
      </c>
      <c r="M619" s="177">
        <f t="shared" si="31"/>
        <v>134.71428571428572</v>
      </c>
      <c r="N619" s="178">
        <v>0</v>
      </c>
      <c r="O619" s="382" t="s">
        <v>4888</v>
      </c>
      <c r="P619" s="178">
        <f t="shared" si="33"/>
        <v>0</v>
      </c>
      <c r="Q619" s="179" t="str" cm="1">
        <f t="array" aca="1" ref="Q619" ca="1">IF(ISNUMBER(P619),IF(P619=100%,"CUMPLIDA",IF(AND(ISNUMBER(L619),ISNUMBER(INDIRECT("FECHA_"&amp;$B619,1))), IF(L619&lt;=INDIRECT("FECHA_"&amp;$B619,1),"INCUMPLIDA","PROCESO"), "VERIFICAR FECHA")),"SIN VALOR AVANCE")</f>
        <v>PROCESO</v>
      </c>
    </row>
    <row r="620" spans="1:17" ht="165.75">
      <c r="A620" s="192" t="s">
        <v>938</v>
      </c>
      <c r="B620" s="173" t="s">
        <v>3295</v>
      </c>
      <c r="C620" s="485"/>
      <c r="D620" s="485"/>
      <c r="E620" s="486"/>
      <c r="F620" s="486"/>
      <c r="G620" s="174" t="s">
        <v>4615</v>
      </c>
      <c r="H620" s="382" t="s">
        <v>779</v>
      </c>
      <c r="I620" s="382" t="s">
        <v>780</v>
      </c>
      <c r="J620" s="181">
        <v>1</v>
      </c>
      <c r="K620" s="176">
        <v>45809</v>
      </c>
      <c r="L620" s="176">
        <v>46752</v>
      </c>
      <c r="M620" s="177">
        <f t="shared" si="31"/>
        <v>134.71428571428572</v>
      </c>
      <c r="N620" s="178">
        <v>0</v>
      </c>
      <c r="O620" s="382" t="s">
        <v>4880</v>
      </c>
      <c r="P620" s="178">
        <f t="shared" si="33"/>
        <v>0</v>
      </c>
      <c r="Q620" s="179" t="str" cm="1">
        <f t="array" aca="1" ref="Q620" ca="1">IF(ISNUMBER(P620),IF(P620=100%,"CUMPLIDA",IF(AND(ISNUMBER(L620),ISNUMBER(INDIRECT("FECHA_"&amp;$B620,1))), IF(L620&lt;=INDIRECT("FECHA_"&amp;$B620,1),"INCUMPLIDA","PROCESO"), "VERIFICAR FECHA")),"SIN VALOR AVANCE")</f>
        <v>PROCESO</v>
      </c>
    </row>
    <row r="621" spans="1:17" ht="240.75">
      <c r="A621" s="192" t="s">
        <v>938</v>
      </c>
      <c r="B621" s="173" t="s">
        <v>3295</v>
      </c>
      <c r="C621" s="485"/>
      <c r="D621" s="485"/>
      <c r="E621" s="486"/>
      <c r="F621" s="486"/>
      <c r="G621" s="174" t="s">
        <v>4616</v>
      </c>
      <c r="H621" s="382" t="s">
        <v>782</v>
      </c>
      <c r="I621" s="382" t="s">
        <v>813</v>
      </c>
      <c r="J621" s="181">
        <v>2</v>
      </c>
      <c r="K621" s="176">
        <v>45809</v>
      </c>
      <c r="L621" s="176">
        <v>46752</v>
      </c>
      <c r="M621" s="177">
        <f t="shared" si="31"/>
        <v>134.71428571428572</v>
      </c>
      <c r="N621" s="178">
        <v>0</v>
      </c>
      <c r="O621" s="382" t="s">
        <v>4837</v>
      </c>
      <c r="P621" s="178">
        <f t="shared" si="33"/>
        <v>0</v>
      </c>
      <c r="Q621" s="179" t="str" cm="1">
        <f t="array" aca="1" ref="Q621" ca="1">IF(ISNUMBER(P621),IF(P621=100%,"CUMPLIDA",IF(AND(ISNUMBER(L621),ISNUMBER(INDIRECT("FECHA_"&amp;$B621,1))), IF(L621&lt;=INDIRECT("FECHA_"&amp;$B621,1),"INCUMPLIDA","PROCESO"), "VERIFICAR FECHA")),"SIN VALOR AVANCE")</f>
        <v>PROCESO</v>
      </c>
    </row>
    <row r="622" spans="1:17" ht="60.75">
      <c r="A622" s="192" t="s">
        <v>938</v>
      </c>
      <c r="B622" s="173" t="s">
        <v>3295</v>
      </c>
      <c r="C622" s="485"/>
      <c r="D622" s="485"/>
      <c r="E622" s="486"/>
      <c r="F622" s="486"/>
      <c r="G622" s="174" t="s">
        <v>4601</v>
      </c>
      <c r="H622" s="382" t="s">
        <v>4602</v>
      </c>
      <c r="I622" s="382" t="s">
        <v>4603</v>
      </c>
      <c r="J622" s="181">
        <v>1</v>
      </c>
      <c r="K622" s="176">
        <v>45231</v>
      </c>
      <c r="L622" s="176">
        <v>45504</v>
      </c>
      <c r="M622" s="177">
        <f t="shared" si="31"/>
        <v>39</v>
      </c>
      <c r="N622" s="178">
        <v>1</v>
      </c>
      <c r="O622" s="382" t="s">
        <v>4888</v>
      </c>
      <c r="P622" s="178">
        <f t="shared" si="33"/>
        <v>1</v>
      </c>
      <c r="Q622" s="179" t="str" cm="1">
        <f t="array" aca="1" ref="Q622" ca="1">IF(ISNUMBER(P622),IF(P622=100%,"CUMPLIDA",IF(AND(ISNUMBER(L622),ISNUMBER(INDIRECT("FECHA_"&amp;$B622,1))), IF(L622&lt;=INDIRECT("FECHA_"&amp;$B622,1),"INCUMPLIDA","PROCESO"), "VERIFICAR FECHA")),"SIN VALOR AVANCE")</f>
        <v>CUMPLIDA</v>
      </c>
    </row>
    <row r="623" spans="1:17" ht="165.75">
      <c r="A623" s="192" t="s">
        <v>938</v>
      </c>
      <c r="B623" s="173" t="s">
        <v>3295</v>
      </c>
      <c r="C623" s="485"/>
      <c r="D623" s="485"/>
      <c r="E623" s="486"/>
      <c r="F623" s="486"/>
      <c r="G623" s="174" t="s">
        <v>4605</v>
      </c>
      <c r="H623" s="382" t="s">
        <v>801</v>
      </c>
      <c r="I623" s="382" t="s">
        <v>761</v>
      </c>
      <c r="J623" s="181">
        <v>1</v>
      </c>
      <c r="K623" s="176">
        <v>45231</v>
      </c>
      <c r="L623" s="176">
        <v>45747</v>
      </c>
      <c r="M623" s="177">
        <f t="shared" si="31"/>
        <v>73.714285714285708</v>
      </c>
      <c r="N623" s="178">
        <v>1</v>
      </c>
      <c r="O623" s="382" t="s">
        <v>4880</v>
      </c>
      <c r="P623" s="178">
        <f t="shared" si="33"/>
        <v>1</v>
      </c>
      <c r="Q623" s="179" t="str" cm="1">
        <f t="array" aca="1" ref="Q623" ca="1">IF(ISNUMBER(P623),IF(P623=100%,"CUMPLIDA",IF(AND(ISNUMBER(L623),ISNUMBER(INDIRECT("FECHA_"&amp;$B623,1))), IF(L623&lt;=INDIRECT("FECHA_"&amp;$B623,1),"INCUMPLIDA","PROCESO"), "VERIFICAR FECHA")),"SIN VALOR AVANCE")</f>
        <v>CUMPLIDA</v>
      </c>
    </row>
    <row r="624" spans="1:17" ht="60.75">
      <c r="A624" s="192" t="s">
        <v>938</v>
      </c>
      <c r="B624" s="173" t="s">
        <v>3295</v>
      </c>
      <c r="C624" s="485"/>
      <c r="D624" s="485"/>
      <c r="E624" s="486"/>
      <c r="F624" s="486"/>
      <c r="G624" s="174" t="s">
        <v>4607</v>
      </c>
      <c r="H624" s="382" t="s">
        <v>804</v>
      </c>
      <c r="I624" s="382" t="s">
        <v>805</v>
      </c>
      <c r="J624" s="181">
        <v>1</v>
      </c>
      <c r="K624" s="176">
        <v>45323</v>
      </c>
      <c r="L624" s="176">
        <v>45747</v>
      </c>
      <c r="M624" s="177">
        <f t="shared" si="31"/>
        <v>60.571428571428569</v>
      </c>
      <c r="N624" s="178">
        <v>1</v>
      </c>
      <c r="O624" s="382" t="s">
        <v>4888</v>
      </c>
      <c r="P624" s="178">
        <f t="shared" si="33"/>
        <v>1</v>
      </c>
      <c r="Q624" s="179" t="str" cm="1">
        <f t="array" aca="1" ref="Q624" ca="1">IF(ISNUMBER(P624),IF(P624=100%,"CUMPLIDA",IF(AND(ISNUMBER(L624),ISNUMBER(INDIRECT("FECHA_"&amp;$B624,1))), IF(L624&lt;=INDIRECT("FECHA_"&amp;$B624,1),"INCUMPLIDA","PROCESO"), "VERIFICAR FECHA")),"SIN VALOR AVANCE")</f>
        <v>CUMPLIDA</v>
      </c>
    </row>
    <row r="625" spans="1:17" ht="60.75">
      <c r="A625" s="192" t="s">
        <v>938</v>
      </c>
      <c r="B625" s="173" t="s">
        <v>3295</v>
      </c>
      <c r="C625" s="485"/>
      <c r="D625" s="485"/>
      <c r="E625" s="486"/>
      <c r="F625" s="486"/>
      <c r="G625" s="174" t="s">
        <v>4609</v>
      </c>
      <c r="H625" s="382" t="s">
        <v>767</v>
      </c>
      <c r="I625" s="382" t="s">
        <v>768</v>
      </c>
      <c r="J625" s="181">
        <v>1</v>
      </c>
      <c r="K625" s="176">
        <v>45323</v>
      </c>
      <c r="L625" s="176">
        <v>45747</v>
      </c>
      <c r="M625" s="177">
        <f t="shared" si="31"/>
        <v>60.571428571428569</v>
      </c>
      <c r="N625" s="178">
        <v>1</v>
      </c>
      <c r="O625" s="382" t="s">
        <v>4888</v>
      </c>
      <c r="P625" s="178">
        <f t="shared" si="33"/>
        <v>1</v>
      </c>
      <c r="Q625" s="179" t="str" cm="1">
        <f t="array" aca="1" ref="Q625" ca="1">IF(ISNUMBER(P625),IF(P625=100%,"CUMPLIDA",IF(AND(ISNUMBER(L625),ISNUMBER(INDIRECT("FECHA_"&amp;$B625,1))), IF(L625&lt;=INDIRECT("FECHA_"&amp;$B625,1),"INCUMPLIDA","PROCESO"), "VERIFICAR FECHA")),"SIN VALOR AVANCE")</f>
        <v>CUMPLIDA</v>
      </c>
    </row>
    <row r="626" spans="1:17" ht="165.75">
      <c r="A626" s="192" t="s">
        <v>938</v>
      </c>
      <c r="B626" s="173" t="s">
        <v>3295</v>
      </c>
      <c r="C626" s="485"/>
      <c r="D626" s="485"/>
      <c r="E626" s="486"/>
      <c r="F626" s="486"/>
      <c r="G626" s="174" t="s">
        <v>4610</v>
      </c>
      <c r="H626" s="382" t="s">
        <v>769</v>
      </c>
      <c r="I626" s="382" t="s">
        <v>770</v>
      </c>
      <c r="J626" s="181">
        <v>1</v>
      </c>
      <c r="K626" s="176">
        <v>45231</v>
      </c>
      <c r="L626" s="176">
        <v>45747</v>
      </c>
      <c r="M626" s="177">
        <f t="shared" si="31"/>
        <v>73.714285714285708</v>
      </c>
      <c r="N626" s="178">
        <v>1</v>
      </c>
      <c r="O626" s="382" t="s">
        <v>4880</v>
      </c>
      <c r="P626" s="178">
        <f t="shared" si="33"/>
        <v>1</v>
      </c>
      <c r="Q626" s="179" t="str" cm="1">
        <f t="array" aca="1" ref="Q626" ca="1">IF(ISNUMBER(P626),IF(P626=100%,"CUMPLIDA",IF(AND(ISNUMBER(L626),ISNUMBER(INDIRECT("FECHA_"&amp;$B626,1))), IF(L626&lt;=INDIRECT("FECHA_"&amp;$B626,1),"INCUMPLIDA","PROCESO"), "VERIFICAR FECHA")),"SIN VALOR AVANCE")</f>
        <v>CUMPLIDA</v>
      </c>
    </row>
    <row r="627" spans="1:17" ht="60.75">
      <c r="A627" s="192" t="s">
        <v>938</v>
      </c>
      <c r="B627" s="173" t="s">
        <v>3295</v>
      </c>
      <c r="C627" s="485"/>
      <c r="D627" s="485"/>
      <c r="E627" s="486"/>
      <c r="F627" s="486"/>
      <c r="G627" s="174" t="s">
        <v>4611</v>
      </c>
      <c r="H627" s="382" t="s">
        <v>371</v>
      </c>
      <c r="I627" s="382" t="s">
        <v>771</v>
      </c>
      <c r="J627" s="181">
        <v>1</v>
      </c>
      <c r="K627" s="176">
        <v>45323</v>
      </c>
      <c r="L627" s="176">
        <v>45747</v>
      </c>
      <c r="M627" s="177">
        <f t="shared" si="31"/>
        <v>60.571428571428569</v>
      </c>
      <c r="N627" s="178">
        <v>1</v>
      </c>
      <c r="O627" s="382" t="s">
        <v>4888</v>
      </c>
      <c r="P627" s="178">
        <f t="shared" si="33"/>
        <v>1</v>
      </c>
      <c r="Q627" s="179" t="str" cm="1">
        <f t="array" aca="1" ref="Q627" ca="1">IF(ISNUMBER(P627),IF(P627=100%,"CUMPLIDA",IF(AND(ISNUMBER(L627),ISNUMBER(INDIRECT("FECHA_"&amp;$B627,1))), IF(L627&lt;=INDIRECT("FECHA_"&amp;$B627,1),"INCUMPLIDA","PROCESO"), "VERIFICAR FECHA")),"SIN VALOR AVANCE")</f>
        <v>CUMPLIDA</v>
      </c>
    </row>
    <row r="628" spans="1:17" ht="240.75">
      <c r="A628" s="192" t="s">
        <v>938</v>
      </c>
      <c r="B628" s="173" t="s">
        <v>3295</v>
      </c>
      <c r="C628" s="485"/>
      <c r="D628" s="485"/>
      <c r="E628" s="486"/>
      <c r="F628" s="486"/>
      <c r="G628" s="174" t="s">
        <v>4612</v>
      </c>
      <c r="H628" s="382" t="s">
        <v>772</v>
      </c>
      <c r="I628" s="382" t="s">
        <v>773</v>
      </c>
      <c r="J628" s="181">
        <v>1</v>
      </c>
      <c r="K628" s="176">
        <v>45231</v>
      </c>
      <c r="L628" s="176">
        <v>45808</v>
      </c>
      <c r="M628" s="177">
        <f t="shared" si="31"/>
        <v>82.428571428571431</v>
      </c>
      <c r="N628" s="178">
        <v>1</v>
      </c>
      <c r="O628" s="382" t="s">
        <v>4837</v>
      </c>
      <c r="P628" s="178">
        <f t="shared" si="33"/>
        <v>1</v>
      </c>
      <c r="Q628" s="179" t="str" cm="1">
        <f t="array" aca="1" ref="Q628" ca="1">IF(ISNUMBER(P628),IF(P628=100%,"CUMPLIDA",IF(AND(ISNUMBER(L628),ISNUMBER(INDIRECT("FECHA_"&amp;$B628,1))), IF(L628&lt;=INDIRECT("FECHA_"&amp;$B628,1),"INCUMPLIDA","PROCESO"), "VERIFICAR FECHA")),"SIN VALOR AVANCE")</f>
        <v>CUMPLIDA</v>
      </c>
    </row>
    <row r="629" spans="1:17" ht="60.75">
      <c r="A629" s="192" t="s">
        <v>938</v>
      </c>
      <c r="B629" s="173" t="s">
        <v>3295</v>
      </c>
      <c r="C629" s="485"/>
      <c r="D629" s="485"/>
      <c r="E629" s="486"/>
      <c r="F629" s="486"/>
      <c r="G629" s="174" t="s">
        <v>4614</v>
      </c>
      <c r="H629" s="382" t="s">
        <v>775</v>
      </c>
      <c r="I629" s="382" t="s">
        <v>776</v>
      </c>
      <c r="J629" s="181">
        <v>10</v>
      </c>
      <c r="K629" s="176">
        <v>45231</v>
      </c>
      <c r="L629" s="176">
        <v>46752</v>
      </c>
      <c r="M629" s="177">
        <f t="shared" si="31"/>
        <v>217.28571428571428</v>
      </c>
      <c r="N629" s="178">
        <v>0</v>
      </c>
      <c r="O629" s="382" t="s">
        <v>4888</v>
      </c>
      <c r="P629" s="178">
        <f t="shared" si="33"/>
        <v>0</v>
      </c>
      <c r="Q629" s="179" t="str" cm="1">
        <f t="array" aca="1" ref="Q629" ca="1">IF(ISNUMBER(P629),IF(P629=100%,"CUMPLIDA",IF(AND(ISNUMBER(L629),ISNUMBER(INDIRECT("FECHA_"&amp;$B629,1))), IF(L629&lt;=INDIRECT("FECHA_"&amp;$B629,1),"INCUMPLIDA","PROCESO"), "VERIFICAR FECHA")),"SIN VALOR AVANCE")</f>
        <v>PROCESO</v>
      </c>
    </row>
    <row r="630" spans="1:17" ht="165.75">
      <c r="A630" s="192" t="s">
        <v>938</v>
      </c>
      <c r="B630" s="173" t="s">
        <v>3295</v>
      </c>
      <c r="C630" s="485"/>
      <c r="D630" s="485"/>
      <c r="E630" s="486"/>
      <c r="F630" s="486"/>
      <c r="G630" s="174" t="s">
        <v>4615</v>
      </c>
      <c r="H630" s="382" t="s">
        <v>779</v>
      </c>
      <c r="I630" s="382" t="s">
        <v>780</v>
      </c>
      <c r="J630" s="181">
        <v>1</v>
      </c>
      <c r="K630" s="176">
        <v>45809</v>
      </c>
      <c r="L630" s="176">
        <v>46752</v>
      </c>
      <c r="M630" s="177">
        <f t="shared" si="31"/>
        <v>134.71428571428572</v>
      </c>
      <c r="N630" s="178">
        <v>0</v>
      </c>
      <c r="O630" s="382" t="s">
        <v>4880</v>
      </c>
      <c r="P630" s="178">
        <f t="shared" si="33"/>
        <v>0</v>
      </c>
      <c r="Q630" s="179" t="str" cm="1">
        <f t="array" aca="1" ref="Q630" ca="1">IF(ISNUMBER(P630),IF(P630=100%,"CUMPLIDA",IF(AND(ISNUMBER(L630),ISNUMBER(INDIRECT("FECHA_"&amp;$B630,1))), IF(L630&lt;=INDIRECT("FECHA_"&amp;$B630,1),"INCUMPLIDA","PROCESO"), "VERIFICAR FECHA")),"SIN VALOR AVANCE")</f>
        <v>PROCESO</v>
      </c>
    </row>
    <row r="631" spans="1:17" ht="240.75">
      <c r="A631" s="192" t="s">
        <v>938</v>
      </c>
      <c r="B631" s="173" t="s">
        <v>3295</v>
      </c>
      <c r="C631" s="485"/>
      <c r="D631" s="485"/>
      <c r="E631" s="486"/>
      <c r="F631" s="486"/>
      <c r="G631" s="174" t="s">
        <v>4616</v>
      </c>
      <c r="H631" s="382" t="s">
        <v>782</v>
      </c>
      <c r="I631" s="382" t="s">
        <v>813</v>
      </c>
      <c r="J631" s="181">
        <v>2</v>
      </c>
      <c r="K631" s="176">
        <v>45809</v>
      </c>
      <c r="L631" s="176">
        <v>46752</v>
      </c>
      <c r="M631" s="177">
        <f t="shared" si="31"/>
        <v>134.71428571428572</v>
      </c>
      <c r="N631" s="178">
        <v>0</v>
      </c>
      <c r="O631" s="382" t="s">
        <v>4837</v>
      </c>
      <c r="P631" s="178">
        <f t="shared" si="33"/>
        <v>0</v>
      </c>
      <c r="Q631" s="179" t="str" cm="1">
        <f t="array" aca="1" ref="Q631" ca="1">IF(ISNUMBER(P631),IF(P631=100%,"CUMPLIDA",IF(AND(ISNUMBER(L631),ISNUMBER(INDIRECT("FECHA_"&amp;$B631,1))), IF(L631&lt;=INDIRECT("FECHA_"&amp;$B631,1),"INCUMPLIDA","PROCESO"), "VERIFICAR FECHA")),"SIN VALOR AVANCE")</f>
        <v>PROCESO</v>
      </c>
    </row>
    <row r="632" spans="1:17" ht="60" customHeight="1">
      <c r="A632" s="192" t="s">
        <v>938</v>
      </c>
      <c r="B632" s="173" t="s">
        <v>3295</v>
      </c>
      <c r="C632" s="485" t="s">
        <v>4889</v>
      </c>
      <c r="D632" s="485" t="s">
        <v>3329</v>
      </c>
      <c r="E632" s="486" t="s">
        <v>4890</v>
      </c>
      <c r="F632" s="486" t="s">
        <v>4891</v>
      </c>
      <c r="G632" s="174" t="s">
        <v>3644</v>
      </c>
      <c r="H632" s="382" t="s">
        <v>4602</v>
      </c>
      <c r="I632" s="382" t="s">
        <v>4603</v>
      </c>
      <c r="J632" s="181">
        <v>1</v>
      </c>
      <c r="K632" s="176">
        <v>45231</v>
      </c>
      <c r="L632" s="176">
        <v>45504</v>
      </c>
      <c r="M632" s="177">
        <f t="shared" si="31"/>
        <v>39</v>
      </c>
      <c r="N632" s="178">
        <v>1</v>
      </c>
      <c r="O632" s="382" t="s">
        <v>4892</v>
      </c>
      <c r="P632" s="178">
        <f t="shared" si="33"/>
        <v>1</v>
      </c>
      <c r="Q632" s="179" t="str" cm="1">
        <f t="array" aca="1" ref="Q632" ca="1">IF(ISNUMBER(P632),IF(P632=100%,"CUMPLIDA",IF(AND(ISNUMBER(L632),ISNUMBER(INDIRECT("FECHA_"&amp;$B632,1))), IF(L632&lt;=INDIRECT("FECHA_"&amp;$B632,1),"INCUMPLIDA","PROCESO"), "VERIFICAR FECHA")),"SIN VALOR AVANCE")</f>
        <v>CUMPLIDA</v>
      </c>
    </row>
    <row r="633" spans="1:17" ht="210.75">
      <c r="A633" s="192" t="s">
        <v>938</v>
      </c>
      <c r="B633" s="173" t="s">
        <v>3295</v>
      </c>
      <c r="C633" s="485"/>
      <c r="D633" s="485"/>
      <c r="E633" s="486"/>
      <c r="F633" s="486"/>
      <c r="G633" s="174" t="s">
        <v>3647</v>
      </c>
      <c r="H633" s="382" t="s">
        <v>801</v>
      </c>
      <c r="I633" s="382" t="s">
        <v>761</v>
      </c>
      <c r="J633" s="181">
        <v>1</v>
      </c>
      <c r="K633" s="176">
        <v>45323</v>
      </c>
      <c r="L633" s="176">
        <v>45747</v>
      </c>
      <c r="M633" s="177">
        <f t="shared" si="31"/>
        <v>60.571428571428569</v>
      </c>
      <c r="N633" s="178">
        <v>1</v>
      </c>
      <c r="O633" s="388" t="s">
        <v>4893</v>
      </c>
      <c r="P633" s="178">
        <f t="shared" si="33"/>
        <v>1</v>
      </c>
      <c r="Q633" s="179" t="str" cm="1">
        <f t="array" aca="1" ref="Q633" ca="1">IF(ISNUMBER(P633),IF(P633=100%,"CUMPLIDA",IF(AND(ISNUMBER(L633),ISNUMBER(INDIRECT("FECHA_"&amp;$B633,1))), IF(L633&lt;=INDIRECT("FECHA_"&amp;$B633,1),"INCUMPLIDA","PROCESO"), "VERIFICAR FECHA")),"SIN VALOR AVANCE")</f>
        <v>CUMPLIDA</v>
      </c>
    </row>
    <row r="634" spans="1:17" ht="45.75">
      <c r="A634" s="192" t="s">
        <v>938</v>
      </c>
      <c r="B634" s="173" t="s">
        <v>3295</v>
      </c>
      <c r="C634" s="485"/>
      <c r="D634" s="485"/>
      <c r="E634" s="486"/>
      <c r="F634" s="486"/>
      <c r="G634" s="174" t="s">
        <v>3648</v>
      </c>
      <c r="H634" s="382" t="s">
        <v>804</v>
      </c>
      <c r="I634" s="382" t="s">
        <v>805</v>
      </c>
      <c r="J634" s="181">
        <v>1</v>
      </c>
      <c r="K634" s="176">
        <v>45323</v>
      </c>
      <c r="L634" s="176">
        <v>45747</v>
      </c>
      <c r="M634" s="177">
        <f t="shared" si="31"/>
        <v>60.571428571428569</v>
      </c>
      <c r="N634" s="178">
        <v>1</v>
      </c>
      <c r="O634" s="382" t="s">
        <v>4892</v>
      </c>
      <c r="P634" s="178">
        <f t="shared" si="33"/>
        <v>1</v>
      </c>
      <c r="Q634" s="179" t="str" cm="1">
        <f t="array" aca="1" ref="Q634" ca="1">IF(ISNUMBER(P634),IF(P634=100%,"CUMPLIDA",IF(AND(ISNUMBER(L634),ISNUMBER(INDIRECT("FECHA_"&amp;$B634,1))), IF(L634&lt;=INDIRECT("FECHA_"&amp;$B634,1),"INCUMPLIDA","PROCESO"), "VERIFICAR FECHA")),"SIN VALOR AVANCE")</f>
        <v>CUMPLIDA</v>
      </c>
    </row>
    <row r="635" spans="1:17" ht="45.75">
      <c r="A635" s="192" t="s">
        <v>938</v>
      </c>
      <c r="B635" s="173" t="s">
        <v>3295</v>
      </c>
      <c r="C635" s="485"/>
      <c r="D635" s="485"/>
      <c r="E635" s="486"/>
      <c r="F635" s="486"/>
      <c r="G635" s="174" t="s">
        <v>4699</v>
      </c>
      <c r="H635" s="382" t="s">
        <v>767</v>
      </c>
      <c r="I635" s="382" t="s">
        <v>768</v>
      </c>
      <c r="J635" s="181">
        <v>1</v>
      </c>
      <c r="K635" s="176">
        <v>45231</v>
      </c>
      <c r="L635" s="176">
        <v>45747</v>
      </c>
      <c r="M635" s="177">
        <f t="shared" si="31"/>
        <v>73.714285714285708</v>
      </c>
      <c r="N635" s="178">
        <v>1</v>
      </c>
      <c r="O635" s="382" t="s">
        <v>4892</v>
      </c>
      <c r="P635" s="178">
        <f t="shared" si="33"/>
        <v>1</v>
      </c>
      <c r="Q635" s="179" t="str" cm="1">
        <f t="array" aca="1" ref="Q635" ca="1">IF(ISNUMBER(P635),IF(P635=100%,"CUMPLIDA",IF(AND(ISNUMBER(L635),ISNUMBER(INDIRECT("FECHA_"&amp;$B635,1))), IF(L635&lt;=INDIRECT("FECHA_"&amp;$B635,1),"INCUMPLIDA","PROCESO"), "VERIFICAR FECHA")),"SIN VALOR AVANCE")</f>
        <v>CUMPLIDA</v>
      </c>
    </row>
    <row r="636" spans="1:17" ht="195.75">
      <c r="A636" s="192" t="s">
        <v>938</v>
      </c>
      <c r="B636" s="173" t="s">
        <v>3295</v>
      </c>
      <c r="C636" s="485"/>
      <c r="D636" s="485"/>
      <c r="E636" s="486"/>
      <c r="F636" s="486"/>
      <c r="G636" s="174" t="s">
        <v>3746</v>
      </c>
      <c r="H636" s="382" t="s">
        <v>769</v>
      </c>
      <c r="I636" s="382" t="s">
        <v>770</v>
      </c>
      <c r="J636" s="181">
        <v>1</v>
      </c>
      <c r="K636" s="176">
        <v>45323</v>
      </c>
      <c r="L636" s="176">
        <v>45747</v>
      </c>
      <c r="M636" s="177">
        <f t="shared" si="31"/>
        <v>60.571428571428569</v>
      </c>
      <c r="N636" s="178">
        <v>1</v>
      </c>
      <c r="O636" s="388" t="s">
        <v>4894</v>
      </c>
      <c r="P636" s="178">
        <f t="shared" si="33"/>
        <v>1</v>
      </c>
      <c r="Q636" s="179" t="str" cm="1">
        <f t="array" aca="1" ref="Q636" ca="1">IF(ISNUMBER(P636),IF(P636=100%,"CUMPLIDA",IF(AND(ISNUMBER(L636),ISNUMBER(INDIRECT("FECHA_"&amp;$B636,1))), IF(L636&lt;=INDIRECT("FECHA_"&amp;$B636,1),"INCUMPLIDA","PROCESO"), "VERIFICAR FECHA")),"SIN VALOR AVANCE")</f>
        <v>CUMPLIDA</v>
      </c>
    </row>
    <row r="637" spans="1:17" ht="45.75">
      <c r="A637" s="192" t="s">
        <v>938</v>
      </c>
      <c r="B637" s="173" t="s">
        <v>3295</v>
      </c>
      <c r="C637" s="485"/>
      <c r="D637" s="485"/>
      <c r="E637" s="486"/>
      <c r="F637" s="486"/>
      <c r="G637" s="174" t="s">
        <v>3747</v>
      </c>
      <c r="H637" s="382" t="s">
        <v>371</v>
      </c>
      <c r="I637" s="382" t="s">
        <v>771</v>
      </c>
      <c r="J637" s="181">
        <v>1</v>
      </c>
      <c r="K637" s="176">
        <v>45231</v>
      </c>
      <c r="L637" s="176">
        <v>45747</v>
      </c>
      <c r="M637" s="177">
        <f t="shared" si="31"/>
        <v>73.714285714285708</v>
      </c>
      <c r="N637" s="178">
        <v>1</v>
      </c>
      <c r="O637" s="382" t="s">
        <v>4892</v>
      </c>
      <c r="P637" s="178">
        <f t="shared" si="33"/>
        <v>1</v>
      </c>
      <c r="Q637" s="179" t="str" cm="1">
        <f t="array" aca="1" ref="Q637" ca="1">IF(ISNUMBER(P637),IF(P637=100%,"CUMPLIDA",IF(AND(ISNUMBER(L637),ISNUMBER(INDIRECT("FECHA_"&amp;$B637,1))), IF(L637&lt;=INDIRECT("FECHA_"&amp;$B637,1),"INCUMPLIDA","PROCESO"), "VERIFICAR FECHA")),"SIN VALOR AVANCE")</f>
        <v>CUMPLIDA</v>
      </c>
    </row>
    <row r="638" spans="1:17" ht="240.75">
      <c r="A638" s="192" t="s">
        <v>938</v>
      </c>
      <c r="B638" s="173" t="s">
        <v>3295</v>
      </c>
      <c r="C638" s="485"/>
      <c r="D638" s="485"/>
      <c r="E638" s="486"/>
      <c r="F638" s="486"/>
      <c r="G638" s="174" t="s">
        <v>3748</v>
      </c>
      <c r="H638" s="382" t="s">
        <v>772</v>
      </c>
      <c r="I638" s="382" t="s">
        <v>773</v>
      </c>
      <c r="J638" s="181">
        <v>1</v>
      </c>
      <c r="K638" s="176">
        <v>45231</v>
      </c>
      <c r="L638" s="176">
        <v>45808</v>
      </c>
      <c r="M638" s="177">
        <f t="shared" si="31"/>
        <v>82.428571428571431</v>
      </c>
      <c r="N638" s="178">
        <v>1</v>
      </c>
      <c r="O638" s="382" t="s">
        <v>4837</v>
      </c>
      <c r="P638" s="178">
        <f t="shared" si="33"/>
        <v>1</v>
      </c>
      <c r="Q638" s="179" t="str" cm="1">
        <f t="array" aca="1" ref="Q638" ca="1">IF(ISNUMBER(P638),IF(P638=100%,"CUMPLIDA",IF(AND(ISNUMBER(L638),ISNUMBER(INDIRECT("FECHA_"&amp;$B638,1))), IF(L638&lt;=INDIRECT("FECHA_"&amp;$B638,1),"INCUMPLIDA","PROCESO"), "VERIFICAR FECHA")),"SIN VALOR AVANCE")</f>
        <v>CUMPLIDA</v>
      </c>
    </row>
    <row r="639" spans="1:17" ht="45.75">
      <c r="A639" s="192" t="s">
        <v>938</v>
      </c>
      <c r="B639" s="173" t="s">
        <v>3295</v>
      </c>
      <c r="C639" s="485"/>
      <c r="D639" s="485"/>
      <c r="E639" s="486"/>
      <c r="F639" s="486"/>
      <c r="G639" s="174" t="s">
        <v>3751</v>
      </c>
      <c r="H639" s="382" t="s">
        <v>775</v>
      </c>
      <c r="I639" s="382" t="s">
        <v>776</v>
      </c>
      <c r="J639" s="181">
        <v>7</v>
      </c>
      <c r="K639" s="176">
        <v>46024</v>
      </c>
      <c r="L639" s="176">
        <v>46660</v>
      </c>
      <c r="M639" s="177">
        <f t="shared" si="31"/>
        <v>90.857142857142861</v>
      </c>
      <c r="N639" s="178">
        <v>0</v>
      </c>
      <c r="O639" s="382" t="s">
        <v>4892</v>
      </c>
      <c r="P639" s="178">
        <f t="shared" si="33"/>
        <v>0</v>
      </c>
      <c r="Q639" s="179" t="str" cm="1">
        <f t="array" aca="1" ref="Q639" ca="1">IF(ISNUMBER(P639),IF(P639=100%,"CUMPLIDA",IF(AND(ISNUMBER(L639),ISNUMBER(INDIRECT("FECHA_"&amp;$B639,1))), IF(L639&lt;=INDIRECT("FECHA_"&amp;$B639,1),"INCUMPLIDA","PROCESO"), "VERIFICAR FECHA")),"SIN VALOR AVANCE")</f>
        <v>PROCESO</v>
      </c>
    </row>
    <row r="640" spans="1:17" ht="150.75">
      <c r="A640" s="192" t="s">
        <v>938</v>
      </c>
      <c r="B640" s="173" t="s">
        <v>3295</v>
      </c>
      <c r="C640" s="485"/>
      <c r="D640" s="485"/>
      <c r="E640" s="486"/>
      <c r="F640" s="486"/>
      <c r="G640" s="174" t="s">
        <v>3752</v>
      </c>
      <c r="H640" s="382" t="s">
        <v>779</v>
      </c>
      <c r="I640" s="382" t="s">
        <v>780</v>
      </c>
      <c r="J640" s="181">
        <v>1</v>
      </c>
      <c r="K640" s="176">
        <v>46024</v>
      </c>
      <c r="L640" s="176">
        <v>46660</v>
      </c>
      <c r="M640" s="177">
        <f t="shared" si="31"/>
        <v>90.857142857142861</v>
      </c>
      <c r="N640" s="178">
        <v>0</v>
      </c>
      <c r="O640" s="388" t="s">
        <v>951</v>
      </c>
      <c r="P640" s="178">
        <f t="shared" si="33"/>
        <v>0</v>
      </c>
      <c r="Q640" s="179" t="str" cm="1">
        <f t="array" aca="1" ref="Q640" ca="1">IF(ISNUMBER(P640),IF(P640=100%,"CUMPLIDA",IF(AND(ISNUMBER(L640),ISNUMBER(INDIRECT("FECHA_"&amp;$B640,1))), IF(L640&lt;=INDIRECT("FECHA_"&amp;$B640,1),"INCUMPLIDA","PROCESO"), "VERIFICAR FECHA")),"SIN VALOR AVANCE")</f>
        <v>PROCESO</v>
      </c>
    </row>
    <row r="641" spans="1:17" ht="240.75">
      <c r="A641" s="192" t="s">
        <v>938</v>
      </c>
      <c r="B641" s="173" t="s">
        <v>3295</v>
      </c>
      <c r="C641" s="485"/>
      <c r="D641" s="485"/>
      <c r="E641" s="486"/>
      <c r="F641" s="486"/>
      <c r="G641" s="174" t="s">
        <v>3753</v>
      </c>
      <c r="H641" s="382" t="s">
        <v>782</v>
      </c>
      <c r="I641" s="382" t="s">
        <v>813</v>
      </c>
      <c r="J641" s="181">
        <v>2</v>
      </c>
      <c r="K641" s="176">
        <v>46024</v>
      </c>
      <c r="L641" s="176">
        <v>46660</v>
      </c>
      <c r="M641" s="177">
        <f t="shared" si="31"/>
        <v>90.857142857142861</v>
      </c>
      <c r="N641" s="178">
        <v>0</v>
      </c>
      <c r="O641" s="382" t="s">
        <v>4837</v>
      </c>
      <c r="P641" s="178">
        <f t="shared" si="33"/>
        <v>0</v>
      </c>
      <c r="Q641" s="179" t="str" cm="1">
        <f t="array" aca="1" ref="Q641" ca="1">IF(ISNUMBER(P641),IF(P641=100%,"CUMPLIDA",IF(AND(ISNUMBER(L641),ISNUMBER(INDIRECT("FECHA_"&amp;$B641,1))), IF(L641&lt;=INDIRECT("FECHA_"&amp;$B641,1),"INCUMPLIDA","PROCESO"), "VERIFICAR FECHA")),"SIN VALOR AVANCE")</f>
        <v>PROCESO</v>
      </c>
    </row>
    <row r="642" spans="1:17" ht="165.75">
      <c r="A642" s="192" t="s">
        <v>938</v>
      </c>
      <c r="B642" s="173" t="s">
        <v>3295</v>
      </c>
      <c r="C642" s="485"/>
      <c r="D642" s="485"/>
      <c r="E642" s="486"/>
      <c r="F642" s="486"/>
      <c r="G642" s="174" t="s">
        <v>4895</v>
      </c>
      <c r="H642" s="382" t="s">
        <v>2709</v>
      </c>
      <c r="I642" s="382" t="s">
        <v>2711</v>
      </c>
      <c r="J642" s="181">
        <v>6</v>
      </c>
      <c r="K642" s="176">
        <v>44986</v>
      </c>
      <c r="L642" s="176">
        <v>45350</v>
      </c>
      <c r="M642" s="177">
        <f t="shared" si="31"/>
        <v>52</v>
      </c>
      <c r="N642" s="178">
        <v>1</v>
      </c>
      <c r="O642" s="382" t="s">
        <v>4896</v>
      </c>
      <c r="P642" s="178">
        <f t="shared" si="33"/>
        <v>1</v>
      </c>
      <c r="Q642" s="179" t="str" cm="1">
        <f t="array" aca="1" ref="Q642" ca="1">IF(ISNUMBER(P642),IF(P642=100%,"CUMPLIDA",IF(AND(ISNUMBER(L642),ISNUMBER(INDIRECT("FECHA_"&amp;$B642,1))), IF(L642&lt;=INDIRECT("FECHA_"&amp;$B642,1),"INCUMPLIDA","PROCESO"), "VERIFICAR FECHA")),"SIN VALOR AVANCE")</f>
        <v>CUMPLIDA</v>
      </c>
    </row>
    <row r="643" spans="1:17" ht="60">
      <c r="A643" s="192" t="s">
        <v>938</v>
      </c>
      <c r="B643" s="173" t="s">
        <v>3295</v>
      </c>
      <c r="C643" s="485"/>
      <c r="D643" s="485"/>
      <c r="E643" s="486"/>
      <c r="F643" s="486"/>
      <c r="G643" s="174" t="s">
        <v>3644</v>
      </c>
      <c r="H643" s="382" t="s">
        <v>4602</v>
      </c>
      <c r="I643" s="382" t="s">
        <v>4603</v>
      </c>
      <c r="J643" s="181">
        <v>1</v>
      </c>
      <c r="K643" s="176">
        <v>45231</v>
      </c>
      <c r="L643" s="176">
        <v>45504</v>
      </c>
      <c r="M643" s="177">
        <f t="shared" si="31"/>
        <v>39</v>
      </c>
      <c r="N643" s="178">
        <v>1</v>
      </c>
      <c r="O643" s="382" t="s">
        <v>4892</v>
      </c>
      <c r="P643" s="178">
        <f t="shared" si="33"/>
        <v>1</v>
      </c>
      <c r="Q643" s="179" t="str" cm="1">
        <f t="array" aca="1" ref="Q643" ca="1">IF(ISNUMBER(P643),IF(P643=100%,"CUMPLIDA",IF(AND(ISNUMBER(L643),ISNUMBER(INDIRECT("FECHA_"&amp;$B643,1))), IF(L643&lt;=INDIRECT("FECHA_"&amp;$B643,1),"INCUMPLIDA","PROCESO"), "VERIFICAR FECHA")),"SIN VALOR AVANCE")</f>
        <v>CUMPLIDA</v>
      </c>
    </row>
    <row r="644" spans="1:17" ht="150.75">
      <c r="A644" s="192" t="s">
        <v>938</v>
      </c>
      <c r="B644" s="173" t="s">
        <v>3295</v>
      </c>
      <c r="C644" s="485"/>
      <c r="D644" s="485"/>
      <c r="E644" s="486"/>
      <c r="F644" s="486"/>
      <c r="G644" s="174" t="s">
        <v>3647</v>
      </c>
      <c r="H644" s="382" t="s">
        <v>801</v>
      </c>
      <c r="I644" s="382" t="s">
        <v>761</v>
      </c>
      <c r="J644" s="181">
        <v>1</v>
      </c>
      <c r="K644" s="176">
        <v>45323</v>
      </c>
      <c r="L644" s="176">
        <v>45747</v>
      </c>
      <c r="M644" s="177">
        <f t="shared" si="31"/>
        <v>60.571428571428569</v>
      </c>
      <c r="N644" s="178">
        <v>1</v>
      </c>
      <c r="O644" s="388" t="s">
        <v>951</v>
      </c>
      <c r="P644" s="178">
        <f t="shared" si="33"/>
        <v>1</v>
      </c>
      <c r="Q644" s="179" t="str" cm="1">
        <f t="array" aca="1" ref="Q644" ca="1">IF(ISNUMBER(P644),IF(P644=100%,"CUMPLIDA",IF(AND(ISNUMBER(L644),ISNUMBER(INDIRECT("FECHA_"&amp;$B644,1))), IF(L644&lt;=INDIRECT("FECHA_"&amp;$B644,1),"INCUMPLIDA","PROCESO"), "VERIFICAR FECHA")),"SIN VALOR AVANCE")</f>
        <v>CUMPLIDA</v>
      </c>
    </row>
    <row r="645" spans="1:17" ht="45.75">
      <c r="A645" s="192" t="s">
        <v>938</v>
      </c>
      <c r="B645" s="173" t="s">
        <v>3295</v>
      </c>
      <c r="C645" s="485"/>
      <c r="D645" s="485"/>
      <c r="E645" s="486"/>
      <c r="F645" s="486"/>
      <c r="G645" s="174" t="s">
        <v>3648</v>
      </c>
      <c r="H645" s="382" t="s">
        <v>804</v>
      </c>
      <c r="I645" s="382" t="s">
        <v>805</v>
      </c>
      <c r="J645" s="181">
        <v>1</v>
      </c>
      <c r="K645" s="176">
        <v>45323</v>
      </c>
      <c r="L645" s="176">
        <v>45747</v>
      </c>
      <c r="M645" s="177">
        <f t="shared" si="31"/>
        <v>60.571428571428569</v>
      </c>
      <c r="N645" s="178">
        <v>1</v>
      </c>
      <c r="O645" s="382" t="s">
        <v>4892</v>
      </c>
      <c r="P645" s="178">
        <f t="shared" si="33"/>
        <v>1</v>
      </c>
      <c r="Q645" s="179" t="str" cm="1">
        <f t="array" aca="1" ref="Q645" ca="1">IF(ISNUMBER(P645),IF(P645=100%,"CUMPLIDA",IF(AND(ISNUMBER(L645),ISNUMBER(INDIRECT("FECHA_"&amp;$B645,1))), IF(L645&lt;=INDIRECT("FECHA_"&amp;$B645,1),"INCUMPLIDA","PROCESO"), "VERIFICAR FECHA")),"SIN VALOR AVANCE")</f>
        <v>CUMPLIDA</v>
      </c>
    </row>
    <row r="646" spans="1:17" ht="45.75">
      <c r="A646" s="192" t="s">
        <v>938</v>
      </c>
      <c r="B646" s="173" t="s">
        <v>3295</v>
      </c>
      <c r="C646" s="485"/>
      <c r="D646" s="485"/>
      <c r="E646" s="486"/>
      <c r="F646" s="486"/>
      <c r="G646" s="174" t="s">
        <v>4699</v>
      </c>
      <c r="H646" s="382" t="s">
        <v>767</v>
      </c>
      <c r="I646" s="382" t="s">
        <v>768</v>
      </c>
      <c r="J646" s="181">
        <v>1</v>
      </c>
      <c r="K646" s="176">
        <v>45231</v>
      </c>
      <c r="L646" s="176">
        <v>45747</v>
      </c>
      <c r="M646" s="177">
        <f t="shared" si="31"/>
        <v>73.714285714285708</v>
      </c>
      <c r="N646" s="178">
        <v>1</v>
      </c>
      <c r="O646" s="382" t="s">
        <v>4892</v>
      </c>
      <c r="P646" s="178">
        <f t="shared" si="33"/>
        <v>1</v>
      </c>
      <c r="Q646" s="179" t="str" cm="1">
        <f t="array" aca="1" ref="Q646" ca="1">IF(ISNUMBER(P646),IF(P646=100%,"CUMPLIDA",IF(AND(ISNUMBER(L646),ISNUMBER(INDIRECT("FECHA_"&amp;$B646,1))), IF(L646&lt;=INDIRECT("FECHA_"&amp;$B646,1),"INCUMPLIDA","PROCESO"), "VERIFICAR FECHA")),"SIN VALOR AVANCE")</f>
        <v>CUMPLIDA</v>
      </c>
    </row>
    <row r="647" spans="1:17" ht="150.75">
      <c r="A647" s="192" t="s">
        <v>938</v>
      </c>
      <c r="B647" s="173" t="s">
        <v>3295</v>
      </c>
      <c r="C647" s="485"/>
      <c r="D647" s="485"/>
      <c r="E647" s="486"/>
      <c r="F647" s="486"/>
      <c r="G647" s="174" t="s">
        <v>3746</v>
      </c>
      <c r="H647" s="382" t="s">
        <v>769</v>
      </c>
      <c r="I647" s="382" t="s">
        <v>770</v>
      </c>
      <c r="J647" s="181">
        <v>1</v>
      </c>
      <c r="K647" s="176">
        <v>45323</v>
      </c>
      <c r="L647" s="176">
        <v>45747</v>
      </c>
      <c r="M647" s="177">
        <f t="shared" si="31"/>
        <v>60.571428571428569</v>
      </c>
      <c r="N647" s="178">
        <v>1</v>
      </c>
      <c r="O647" s="388" t="s">
        <v>951</v>
      </c>
      <c r="P647" s="178">
        <f t="shared" si="33"/>
        <v>1</v>
      </c>
      <c r="Q647" s="179" t="str" cm="1">
        <f t="array" aca="1" ref="Q647" ca="1">IF(ISNUMBER(P647),IF(P647=100%,"CUMPLIDA",IF(AND(ISNUMBER(L647),ISNUMBER(INDIRECT("FECHA_"&amp;$B647,1))), IF(L647&lt;=INDIRECT("FECHA_"&amp;$B647,1),"INCUMPLIDA","PROCESO"), "VERIFICAR FECHA")),"SIN VALOR AVANCE")</f>
        <v>CUMPLIDA</v>
      </c>
    </row>
    <row r="648" spans="1:17" ht="45.75">
      <c r="A648" s="192" t="s">
        <v>938</v>
      </c>
      <c r="B648" s="173" t="s">
        <v>3295</v>
      </c>
      <c r="C648" s="485"/>
      <c r="D648" s="485"/>
      <c r="E648" s="486"/>
      <c r="F648" s="486"/>
      <c r="G648" s="174" t="s">
        <v>3747</v>
      </c>
      <c r="H648" s="382" t="s">
        <v>371</v>
      </c>
      <c r="I648" s="382" t="s">
        <v>771</v>
      </c>
      <c r="J648" s="181">
        <v>1</v>
      </c>
      <c r="K648" s="176">
        <v>45231</v>
      </c>
      <c r="L648" s="176">
        <v>45747</v>
      </c>
      <c r="M648" s="177">
        <f t="shared" si="31"/>
        <v>73.714285714285708</v>
      </c>
      <c r="N648" s="178">
        <v>1</v>
      </c>
      <c r="O648" s="382" t="s">
        <v>4892</v>
      </c>
      <c r="P648" s="178">
        <f t="shared" si="33"/>
        <v>1</v>
      </c>
      <c r="Q648" s="179" t="str" cm="1">
        <f t="array" aca="1" ref="Q648" ca="1">IF(ISNUMBER(P648),IF(P648=100%,"CUMPLIDA",IF(AND(ISNUMBER(L648),ISNUMBER(INDIRECT("FECHA_"&amp;$B648,1))), IF(L648&lt;=INDIRECT("FECHA_"&amp;$B648,1),"INCUMPLIDA","PROCESO"), "VERIFICAR FECHA")),"SIN VALOR AVANCE")</f>
        <v>CUMPLIDA</v>
      </c>
    </row>
    <row r="649" spans="1:17" ht="240.75">
      <c r="A649" s="192" t="s">
        <v>938</v>
      </c>
      <c r="B649" s="173" t="s">
        <v>3295</v>
      </c>
      <c r="C649" s="485"/>
      <c r="D649" s="485"/>
      <c r="E649" s="486"/>
      <c r="F649" s="486"/>
      <c r="G649" s="174" t="s">
        <v>3748</v>
      </c>
      <c r="H649" s="382" t="s">
        <v>772</v>
      </c>
      <c r="I649" s="382" t="s">
        <v>773</v>
      </c>
      <c r="J649" s="181">
        <v>1</v>
      </c>
      <c r="K649" s="176">
        <v>45231</v>
      </c>
      <c r="L649" s="176">
        <v>45808</v>
      </c>
      <c r="M649" s="177">
        <f t="shared" si="31"/>
        <v>82.428571428571431</v>
      </c>
      <c r="N649" s="178">
        <v>1</v>
      </c>
      <c r="O649" s="382" t="s">
        <v>4837</v>
      </c>
      <c r="P649" s="178">
        <f t="shared" si="33"/>
        <v>1</v>
      </c>
      <c r="Q649" s="179" t="str" cm="1">
        <f t="array" aca="1" ref="Q649" ca="1">IF(ISNUMBER(P649),IF(P649=100%,"CUMPLIDA",IF(AND(ISNUMBER(L649),ISNUMBER(INDIRECT("FECHA_"&amp;$B649,1))), IF(L649&lt;=INDIRECT("FECHA_"&amp;$B649,1),"INCUMPLIDA","PROCESO"), "VERIFICAR FECHA")),"SIN VALOR AVANCE")</f>
        <v>CUMPLIDA</v>
      </c>
    </row>
    <row r="650" spans="1:17" ht="45.75">
      <c r="A650" s="192" t="s">
        <v>938</v>
      </c>
      <c r="B650" s="173" t="s">
        <v>3295</v>
      </c>
      <c r="C650" s="485"/>
      <c r="D650" s="485"/>
      <c r="E650" s="486"/>
      <c r="F650" s="486"/>
      <c r="G650" s="174" t="s">
        <v>3751</v>
      </c>
      <c r="H650" s="382" t="s">
        <v>775</v>
      </c>
      <c r="I650" s="382" t="s">
        <v>776</v>
      </c>
      <c r="J650" s="181">
        <v>7</v>
      </c>
      <c r="K650" s="176">
        <v>46024</v>
      </c>
      <c r="L650" s="176">
        <v>46660</v>
      </c>
      <c r="M650" s="177">
        <f t="shared" si="31"/>
        <v>90.857142857142861</v>
      </c>
      <c r="N650" s="178">
        <v>0</v>
      </c>
      <c r="O650" s="382" t="s">
        <v>4892</v>
      </c>
      <c r="P650" s="178">
        <f t="shared" si="33"/>
        <v>0</v>
      </c>
      <c r="Q650" s="179" t="str" cm="1">
        <f t="array" aca="1" ref="Q650" ca="1">IF(ISNUMBER(P650),IF(P650=100%,"CUMPLIDA",IF(AND(ISNUMBER(L650),ISNUMBER(INDIRECT("FECHA_"&amp;$B650,1))), IF(L650&lt;=INDIRECT("FECHA_"&amp;$B650,1),"INCUMPLIDA","PROCESO"), "VERIFICAR FECHA")),"SIN VALOR AVANCE")</f>
        <v>PROCESO</v>
      </c>
    </row>
    <row r="651" spans="1:17" ht="150.75">
      <c r="A651" s="192" t="s">
        <v>938</v>
      </c>
      <c r="B651" s="173" t="s">
        <v>3295</v>
      </c>
      <c r="C651" s="485"/>
      <c r="D651" s="485"/>
      <c r="E651" s="486"/>
      <c r="F651" s="486"/>
      <c r="G651" s="174" t="s">
        <v>3752</v>
      </c>
      <c r="H651" s="382" t="s">
        <v>779</v>
      </c>
      <c r="I651" s="382" t="s">
        <v>780</v>
      </c>
      <c r="J651" s="181">
        <v>1</v>
      </c>
      <c r="K651" s="176">
        <v>46024</v>
      </c>
      <c r="L651" s="176">
        <v>46660</v>
      </c>
      <c r="M651" s="177">
        <f t="shared" si="31"/>
        <v>90.857142857142861</v>
      </c>
      <c r="N651" s="178">
        <v>0</v>
      </c>
      <c r="O651" s="388" t="s">
        <v>951</v>
      </c>
      <c r="P651" s="178">
        <f t="shared" si="33"/>
        <v>0</v>
      </c>
      <c r="Q651" s="179" t="str" cm="1">
        <f t="array" aca="1" ref="Q651" ca="1">IF(ISNUMBER(P651),IF(P651=100%,"CUMPLIDA",IF(AND(ISNUMBER(L651),ISNUMBER(INDIRECT("FECHA_"&amp;$B651,1))), IF(L651&lt;=INDIRECT("FECHA_"&amp;$B651,1),"INCUMPLIDA","PROCESO"), "VERIFICAR FECHA")),"SIN VALOR AVANCE")</f>
        <v>PROCESO</v>
      </c>
    </row>
    <row r="652" spans="1:17" ht="240.75">
      <c r="A652" s="192" t="s">
        <v>938</v>
      </c>
      <c r="B652" s="173" t="s">
        <v>3295</v>
      </c>
      <c r="C652" s="485"/>
      <c r="D652" s="485"/>
      <c r="E652" s="486"/>
      <c r="F652" s="486"/>
      <c r="G652" s="174" t="s">
        <v>3753</v>
      </c>
      <c r="H652" s="382" t="s">
        <v>782</v>
      </c>
      <c r="I652" s="382" t="s">
        <v>813</v>
      </c>
      <c r="J652" s="181">
        <v>2</v>
      </c>
      <c r="K652" s="176">
        <v>46024</v>
      </c>
      <c r="L652" s="176">
        <v>46660</v>
      </c>
      <c r="M652" s="177">
        <f t="shared" si="31"/>
        <v>90.857142857142861</v>
      </c>
      <c r="N652" s="178">
        <v>0</v>
      </c>
      <c r="O652" s="382" t="s">
        <v>4837</v>
      </c>
      <c r="P652" s="178">
        <f t="shared" si="33"/>
        <v>0</v>
      </c>
      <c r="Q652" s="179" t="str" cm="1">
        <f t="array" aca="1" ref="Q652" ca="1">IF(ISNUMBER(P652),IF(P652=100%,"CUMPLIDA",IF(AND(ISNUMBER(L652),ISNUMBER(INDIRECT("FECHA_"&amp;$B652,1))), IF(L652&lt;=INDIRECT("FECHA_"&amp;$B652,1),"INCUMPLIDA","PROCESO"), "VERIFICAR FECHA")),"SIN VALOR AVANCE")</f>
        <v>PROCESO</v>
      </c>
    </row>
    <row r="653" spans="1:17" ht="165.75">
      <c r="A653" s="192" t="s">
        <v>938</v>
      </c>
      <c r="B653" s="173" t="s">
        <v>3295</v>
      </c>
      <c r="C653" s="485"/>
      <c r="D653" s="485"/>
      <c r="E653" s="486"/>
      <c r="F653" s="486"/>
      <c r="G653" s="174" t="s">
        <v>4897</v>
      </c>
      <c r="H653" s="382" t="s">
        <v>2709</v>
      </c>
      <c r="I653" s="382" t="s">
        <v>2711</v>
      </c>
      <c r="J653" s="181">
        <v>6</v>
      </c>
      <c r="K653" s="176">
        <v>44986</v>
      </c>
      <c r="L653" s="176">
        <v>45350</v>
      </c>
      <c r="M653" s="177">
        <f t="shared" si="31"/>
        <v>52</v>
      </c>
      <c r="N653" s="178">
        <v>1</v>
      </c>
      <c r="O653" s="382" t="s">
        <v>4896</v>
      </c>
      <c r="P653" s="178">
        <f t="shared" si="33"/>
        <v>1</v>
      </c>
      <c r="Q653" s="179" t="str" cm="1">
        <f t="array" aca="1" ref="Q653" ca="1">IF(ISNUMBER(P653),IF(P653=100%,"CUMPLIDA",IF(AND(ISNUMBER(L653),ISNUMBER(INDIRECT("FECHA_"&amp;$B653,1))), IF(L653&lt;=INDIRECT("FECHA_"&amp;$B653,1),"INCUMPLIDA","PROCESO"), "VERIFICAR FECHA")),"SIN VALOR AVANCE")</f>
        <v>CUMPLIDA</v>
      </c>
    </row>
    <row r="654" spans="1:17" ht="60" customHeight="1">
      <c r="A654" s="192" t="s">
        <v>938</v>
      </c>
      <c r="B654" s="173" t="s">
        <v>3295</v>
      </c>
      <c r="C654" s="485"/>
      <c r="D654" s="485"/>
      <c r="E654" s="486" t="s">
        <v>4898</v>
      </c>
      <c r="F654" s="486"/>
      <c r="G654" s="174" t="s">
        <v>3644</v>
      </c>
      <c r="H654" s="382" t="s">
        <v>4602</v>
      </c>
      <c r="I654" s="382" t="s">
        <v>4603</v>
      </c>
      <c r="J654" s="181">
        <v>1</v>
      </c>
      <c r="K654" s="176">
        <v>45231</v>
      </c>
      <c r="L654" s="176">
        <v>45504</v>
      </c>
      <c r="M654" s="177">
        <f t="shared" ref="M654:M656" si="34">(L654-K654)/7</f>
        <v>39</v>
      </c>
      <c r="N654" s="178">
        <v>1</v>
      </c>
      <c r="O654" s="382" t="s">
        <v>4892</v>
      </c>
      <c r="P654" s="178">
        <f t="shared" si="33"/>
        <v>1</v>
      </c>
      <c r="Q654" s="179" t="str" cm="1">
        <f t="array" aca="1" ref="Q654" ca="1">IF(ISNUMBER(P654),IF(P654=100%,"CUMPLIDA",IF(AND(ISNUMBER(L654),ISNUMBER(INDIRECT("FECHA_"&amp;$B654,1))), IF(L654&lt;=INDIRECT("FECHA_"&amp;$B654,1),"INCUMPLIDA","PROCESO"), "VERIFICAR FECHA")),"SIN VALOR AVANCE")</f>
        <v>CUMPLIDA</v>
      </c>
    </row>
    <row r="655" spans="1:17" ht="150.75">
      <c r="A655" s="192" t="s">
        <v>938</v>
      </c>
      <c r="B655" s="173" t="s">
        <v>3295</v>
      </c>
      <c r="C655" s="485"/>
      <c r="D655" s="485"/>
      <c r="E655" s="486"/>
      <c r="F655" s="486"/>
      <c r="G655" s="174" t="s">
        <v>3647</v>
      </c>
      <c r="H655" s="382" t="s">
        <v>801</v>
      </c>
      <c r="I655" s="382" t="s">
        <v>761</v>
      </c>
      <c r="J655" s="181">
        <v>1</v>
      </c>
      <c r="K655" s="176">
        <v>45566</v>
      </c>
      <c r="L655" s="176">
        <v>45626</v>
      </c>
      <c r="M655" s="177">
        <f t="shared" si="34"/>
        <v>8.5714285714285712</v>
      </c>
      <c r="N655" s="190">
        <v>1</v>
      </c>
      <c r="O655" s="388" t="s">
        <v>951</v>
      </c>
      <c r="P655" s="178">
        <f t="shared" si="33"/>
        <v>1</v>
      </c>
      <c r="Q655" s="179" t="str" cm="1">
        <f t="array" aca="1" ref="Q655" ca="1">IF(ISNUMBER(P655),IF(P655=100%,"CUMPLIDA",IF(AND(ISNUMBER(L655),ISNUMBER(INDIRECT("FECHA_"&amp;$B655,1))), IF(L655&lt;=INDIRECT("FECHA_"&amp;$B655,1),"INCUMPLIDA","PROCESO"), "VERIFICAR FECHA")),"SIN VALOR AVANCE")</f>
        <v>CUMPLIDA</v>
      </c>
    </row>
    <row r="656" spans="1:17" ht="45.75">
      <c r="A656" s="192" t="s">
        <v>938</v>
      </c>
      <c r="B656" s="173" t="s">
        <v>3295</v>
      </c>
      <c r="C656" s="485"/>
      <c r="D656" s="485"/>
      <c r="E656" s="486"/>
      <c r="F656" s="486"/>
      <c r="G656" s="174" t="s">
        <v>3648</v>
      </c>
      <c r="H656" s="382" t="s">
        <v>804</v>
      </c>
      <c r="I656" s="382" t="s">
        <v>805</v>
      </c>
      <c r="J656" s="181">
        <v>1</v>
      </c>
      <c r="K656" s="176">
        <v>45566</v>
      </c>
      <c r="L656" s="176">
        <v>45626</v>
      </c>
      <c r="M656" s="177">
        <f t="shared" si="34"/>
        <v>8.5714285714285712</v>
      </c>
      <c r="N656" s="190">
        <v>1</v>
      </c>
      <c r="O656" s="382" t="s">
        <v>4892</v>
      </c>
      <c r="P656" s="178">
        <f t="shared" si="33"/>
        <v>1</v>
      </c>
      <c r="Q656" s="179" t="str" cm="1">
        <f t="array" aca="1" ref="Q656" ca="1">IF(ISNUMBER(P656),IF(P656=100%,"CUMPLIDA",IF(AND(ISNUMBER(L656),ISNUMBER(INDIRECT("FECHA_"&amp;$B656,1))), IF(L656&lt;=INDIRECT("FECHA_"&amp;$B656,1),"INCUMPLIDA","PROCESO"), "VERIFICAR FECHA")),"SIN VALOR AVANCE")</f>
        <v>CUMPLIDA</v>
      </c>
    </row>
    <row r="657" spans="1:17" ht="210">
      <c r="A657" s="192" t="s">
        <v>938</v>
      </c>
      <c r="B657" s="173" t="s">
        <v>3295</v>
      </c>
      <c r="C657" s="485"/>
      <c r="D657" s="485"/>
      <c r="E657" s="486"/>
      <c r="F657" s="486"/>
      <c r="G657" s="174" t="s">
        <v>4699</v>
      </c>
      <c r="H657" s="382" t="s">
        <v>767</v>
      </c>
      <c r="I657" s="382" t="s">
        <v>768</v>
      </c>
      <c r="J657" s="181">
        <v>1</v>
      </c>
      <c r="K657" s="176">
        <v>45231</v>
      </c>
      <c r="L657" s="176">
        <v>45747</v>
      </c>
      <c r="M657" s="177">
        <v>73.714285714285708</v>
      </c>
      <c r="N657" s="190">
        <v>1</v>
      </c>
      <c r="O657" s="382" t="s">
        <v>4899</v>
      </c>
      <c r="P657" s="178">
        <f t="shared" si="33"/>
        <v>1</v>
      </c>
      <c r="Q657" s="179" t="str" cm="1">
        <f t="array" aca="1" ref="Q657" ca="1">IF(ISNUMBER(P657),IF(P657=100%,"CUMPLIDA",IF(AND(ISNUMBER(L657),ISNUMBER(INDIRECT("FECHA_"&amp;$B657,1))), IF(L657&lt;=INDIRECT("FECHA_"&amp;$B657,1),"INCUMPLIDA","PROCESO"), "VERIFICAR FECHA")),"SIN VALOR AVANCE")</f>
        <v>CUMPLIDA</v>
      </c>
    </row>
    <row r="658" spans="1:17" ht="150.75">
      <c r="A658" s="192" t="s">
        <v>938</v>
      </c>
      <c r="B658" s="173" t="s">
        <v>3295</v>
      </c>
      <c r="C658" s="485"/>
      <c r="D658" s="485"/>
      <c r="E658" s="486"/>
      <c r="F658" s="486"/>
      <c r="G658" s="174" t="s">
        <v>3746</v>
      </c>
      <c r="H658" s="382" t="s">
        <v>769</v>
      </c>
      <c r="I658" s="382" t="s">
        <v>770</v>
      </c>
      <c r="J658" s="181">
        <v>1</v>
      </c>
      <c r="K658" s="176">
        <v>45566</v>
      </c>
      <c r="L658" s="176">
        <v>45626</v>
      </c>
      <c r="M658" s="177">
        <f t="shared" ref="M658:M679" si="35">(L658-K658)/7</f>
        <v>8.5714285714285712</v>
      </c>
      <c r="N658" s="190">
        <v>1</v>
      </c>
      <c r="O658" s="388" t="s">
        <v>951</v>
      </c>
      <c r="P658" s="178">
        <f t="shared" si="33"/>
        <v>1</v>
      </c>
      <c r="Q658" s="179" t="str" cm="1">
        <f t="array" aca="1" ref="Q658" ca="1">IF(ISNUMBER(P658),IF(P658=100%,"CUMPLIDA",IF(AND(ISNUMBER(L658),ISNUMBER(INDIRECT("FECHA_"&amp;$B658,1))), IF(L658&lt;=INDIRECT("FECHA_"&amp;$B658,1),"INCUMPLIDA","PROCESO"), "VERIFICAR FECHA")),"SIN VALOR AVANCE")</f>
        <v>CUMPLIDA</v>
      </c>
    </row>
    <row r="659" spans="1:17" ht="45.75">
      <c r="A659" s="192" t="s">
        <v>938</v>
      </c>
      <c r="B659" s="173" t="s">
        <v>3295</v>
      </c>
      <c r="C659" s="485"/>
      <c r="D659" s="485"/>
      <c r="E659" s="486"/>
      <c r="F659" s="486"/>
      <c r="G659" s="174" t="s">
        <v>3747</v>
      </c>
      <c r="H659" s="382" t="s">
        <v>371</v>
      </c>
      <c r="I659" s="382" t="s">
        <v>771</v>
      </c>
      <c r="J659" s="181">
        <v>1</v>
      </c>
      <c r="K659" s="176">
        <v>45566</v>
      </c>
      <c r="L659" s="176">
        <v>45626</v>
      </c>
      <c r="M659" s="177">
        <f t="shared" si="35"/>
        <v>8.5714285714285712</v>
      </c>
      <c r="N659" s="190">
        <v>1</v>
      </c>
      <c r="O659" s="382" t="s">
        <v>4892</v>
      </c>
      <c r="P659" s="178">
        <f t="shared" si="33"/>
        <v>1</v>
      </c>
      <c r="Q659" s="179" t="str" cm="1">
        <f t="array" aca="1" ref="Q659" ca="1">IF(ISNUMBER(P659),IF(P659=100%,"CUMPLIDA",IF(AND(ISNUMBER(L659),ISNUMBER(INDIRECT("FECHA_"&amp;$B659,1))), IF(L659&lt;=INDIRECT("FECHA_"&amp;$B659,1),"INCUMPLIDA","PROCESO"), "VERIFICAR FECHA")),"SIN VALOR AVANCE")</f>
        <v>CUMPLIDA</v>
      </c>
    </row>
    <row r="660" spans="1:17" ht="240.75">
      <c r="A660" s="192" t="s">
        <v>938</v>
      </c>
      <c r="B660" s="173" t="s">
        <v>3295</v>
      </c>
      <c r="C660" s="485"/>
      <c r="D660" s="485"/>
      <c r="E660" s="486"/>
      <c r="F660" s="486"/>
      <c r="G660" s="174" t="s">
        <v>3748</v>
      </c>
      <c r="H660" s="382" t="s">
        <v>772</v>
      </c>
      <c r="I660" s="382" t="s">
        <v>773</v>
      </c>
      <c r="J660" s="181">
        <v>1</v>
      </c>
      <c r="K660" s="176">
        <v>45566</v>
      </c>
      <c r="L660" s="176">
        <v>45716</v>
      </c>
      <c r="M660" s="177">
        <f t="shared" si="35"/>
        <v>21.428571428571427</v>
      </c>
      <c r="N660" s="190">
        <v>1</v>
      </c>
      <c r="O660" s="388" t="s">
        <v>2358</v>
      </c>
      <c r="P660" s="178">
        <f t="shared" si="33"/>
        <v>1</v>
      </c>
      <c r="Q660" s="179" t="str" cm="1">
        <f t="array" aca="1" ref="Q660" ca="1">IF(ISNUMBER(P660),IF(P660=100%,"CUMPLIDA",IF(AND(ISNUMBER(L660),ISNUMBER(INDIRECT("FECHA_"&amp;$B660,1))), IF(L660&lt;=INDIRECT("FECHA_"&amp;$B660,1),"INCUMPLIDA","PROCESO"), "VERIFICAR FECHA")),"SIN VALOR AVANCE")</f>
        <v>CUMPLIDA</v>
      </c>
    </row>
    <row r="661" spans="1:17" ht="45.75">
      <c r="A661" s="192" t="s">
        <v>938</v>
      </c>
      <c r="B661" s="173" t="s">
        <v>3295</v>
      </c>
      <c r="C661" s="485"/>
      <c r="D661" s="485"/>
      <c r="E661" s="486"/>
      <c r="F661" s="486"/>
      <c r="G661" s="174" t="s">
        <v>3751</v>
      </c>
      <c r="H661" s="382" t="s">
        <v>775</v>
      </c>
      <c r="I661" s="382" t="s">
        <v>776</v>
      </c>
      <c r="J661" s="181">
        <v>4</v>
      </c>
      <c r="K661" s="176">
        <v>45717</v>
      </c>
      <c r="L661" s="176">
        <v>46387</v>
      </c>
      <c r="M661" s="177">
        <f t="shared" si="35"/>
        <v>95.714285714285708</v>
      </c>
      <c r="N661" s="190">
        <v>0</v>
      </c>
      <c r="O661" s="382" t="s">
        <v>4892</v>
      </c>
      <c r="P661" s="178">
        <f t="shared" si="33"/>
        <v>0</v>
      </c>
      <c r="Q661" s="179" t="str" cm="1">
        <f t="array" aca="1" ref="Q661" ca="1">IF(ISNUMBER(P661),IF(P661=100%,"CUMPLIDA",IF(AND(ISNUMBER(L661),ISNUMBER(INDIRECT("FECHA_"&amp;$B661,1))), IF(L661&lt;=INDIRECT("FECHA_"&amp;$B661,1),"INCUMPLIDA","PROCESO"), "VERIFICAR FECHA")),"SIN VALOR AVANCE")</f>
        <v>PROCESO</v>
      </c>
    </row>
    <row r="662" spans="1:17" ht="150.75">
      <c r="A662" s="192" t="s">
        <v>938</v>
      </c>
      <c r="B662" s="173" t="s">
        <v>3295</v>
      </c>
      <c r="C662" s="485"/>
      <c r="D662" s="485"/>
      <c r="E662" s="486"/>
      <c r="F662" s="486"/>
      <c r="G662" s="174" t="s">
        <v>3752</v>
      </c>
      <c r="H662" s="382" t="s">
        <v>779</v>
      </c>
      <c r="I662" s="382" t="s">
        <v>780</v>
      </c>
      <c r="J662" s="181">
        <v>1</v>
      </c>
      <c r="K662" s="176">
        <v>45717</v>
      </c>
      <c r="L662" s="176">
        <v>46387</v>
      </c>
      <c r="M662" s="177">
        <f t="shared" si="35"/>
        <v>95.714285714285708</v>
      </c>
      <c r="N662" s="190">
        <v>0</v>
      </c>
      <c r="O662" s="388" t="s">
        <v>951</v>
      </c>
      <c r="P662" s="178">
        <f t="shared" si="33"/>
        <v>0</v>
      </c>
      <c r="Q662" s="179" t="str" cm="1">
        <f t="array" aca="1" ref="Q662" ca="1">IF(ISNUMBER(P662),IF(P662=100%,"CUMPLIDA",IF(AND(ISNUMBER(L662),ISNUMBER(INDIRECT("FECHA_"&amp;$B662,1))), IF(L662&lt;=INDIRECT("FECHA_"&amp;$B662,1),"INCUMPLIDA","PROCESO"), "VERIFICAR FECHA")),"SIN VALOR AVANCE")</f>
        <v>PROCESO</v>
      </c>
    </row>
    <row r="663" spans="1:17" ht="240.75">
      <c r="A663" s="192" t="s">
        <v>938</v>
      </c>
      <c r="B663" s="173" t="s">
        <v>3295</v>
      </c>
      <c r="C663" s="485"/>
      <c r="D663" s="485"/>
      <c r="E663" s="486"/>
      <c r="F663" s="486"/>
      <c r="G663" s="174" t="s">
        <v>3753</v>
      </c>
      <c r="H663" s="382" t="s">
        <v>782</v>
      </c>
      <c r="I663" s="382" t="s">
        <v>813</v>
      </c>
      <c r="J663" s="181">
        <v>2</v>
      </c>
      <c r="K663" s="176">
        <v>45717</v>
      </c>
      <c r="L663" s="176">
        <v>46387</v>
      </c>
      <c r="M663" s="177">
        <f t="shared" si="35"/>
        <v>95.714285714285708</v>
      </c>
      <c r="N663" s="190">
        <v>0</v>
      </c>
      <c r="O663" s="388" t="s">
        <v>2358</v>
      </c>
      <c r="P663" s="178">
        <f t="shared" si="33"/>
        <v>0</v>
      </c>
      <c r="Q663" s="179" t="str" cm="1">
        <f t="array" aca="1" ref="Q663" ca="1">IF(ISNUMBER(P663),IF(P663=100%,"CUMPLIDA",IF(AND(ISNUMBER(L663),ISNUMBER(INDIRECT("FECHA_"&amp;$B663,1))), IF(L663&lt;=INDIRECT("FECHA_"&amp;$B663,1),"INCUMPLIDA","PROCESO"), "VERIFICAR FECHA")),"SIN VALOR AVANCE")</f>
        <v>PROCESO</v>
      </c>
    </row>
    <row r="664" spans="1:17" ht="180">
      <c r="A664" s="192" t="s">
        <v>938</v>
      </c>
      <c r="B664" s="173" t="s">
        <v>3295</v>
      </c>
      <c r="C664" s="485"/>
      <c r="D664" s="485"/>
      <c r="E664" s="486"/>
      <c r="F664" s="486"/>
      <c r="G664" s="174" t="s">
        <v>4900</v>
      </c>
      <c r="H664" s="382" t="s">
        <v>4901</v>
      </c>
      <c r="I664" s="382" t="s">
        <v>4902</v>
      </c>
      <c r="J664" s="181">
        <v>4</v>
      </c>
      <c r="K664" s="176">
        <v>44986</v>
      </c>
      <c r="L664" s="176">
        <v>45351</v>
      </c>
      <c r="M664" s="177">
        <f t="shared" si="35"/>
        <v>52.142857142857146</v>
      </c>
      <c r="N664" s="178">
        <v>1</v>
      </c>
      <c r="O664" s="382" t="s">
        <v>4903</v>
      </c>
      <c r="P664" s="178">
        <f t="shared" si="33"/>
        <v>1</v>
      </c>
      <c r="Q664" s="179" t="str" cm="1">
        <f t="array" aca="1" ref="Q664" ca="1">IF(ISNUMBER(P664),IF(P664=100%,"CUMPLIDA",IF(AND(ISNUMBER(L664),ISNUMBER(INDIRECT("FECHA_"&amp;$B664,1))), IF(L664&lt;=INDIRECT("FECHA_"&amp;$B664,1),"INCUMPLIDA","PROCESO"), "VERIFICAR FECHA")),"SIN VALOR AVANCE")</f>
        <v>CUMPLIDA</v>
      </c>
    </row>
    <row r="665" spans="1:17" ht="240">
      <c r="A665" s="192" t="s">
        <v>938</v>
      </c>
      <c r="B665" s="173" t="s">
        <v>3295</v>
      </c>
      <c r="C665" s="485"/>
      <c r="D665" s="485"/>
      <c r="E665" s="174" t="s">
        <v>4904</v>
      </c>
      <c r="F665" s="486"/>
      <c r="G665" s="182" t="s">
        <v>4905</v>
      </c>
      <c r="H665" s="385" t="s">
        <v>4906</v>
      </c>
      <c r="I665" s="382" t="s">
        <v>4907</v>
      </c>
      <c r="J665" s="181">
        <v>2</v>
      </c>
      <c r="K665" s="176">
        <v>44986</v>
      </c>
      <c r="L665" s="176">
        <v>45351</v>
      </c>
      <c r="M665" s="177">
        <f t="shared" si="35"/>
        <v>52.142857142857146</v>
      </c>
      <c r="N665" s="178">
        <v>1</v>
      </c>
      <c r="O665" s="382" t="s">
        <v>4908</v>
      </c>
      <c r="P665" s="178">
        <f t="shared" si="33"/>
        <v>1</v>
      </c>
      <c r="Q665" s="179" t="str" cm="1">
        <f t="array" aca="1" ref="Q665" ca="1">IF(ISNUMBER(P665),IF(P665=100%,"CUMPLIDA",IF(AND(ISNUMBER(L665),ISNUMBER(INDIRECT("FECHA_"&amp;$B665,1))), IF(L665&lt;=INDIRECT("FECHA_"&amp;$B665,1),"INCUMPLIDA","PROCESO"), "VERIFICAR FECHA")),"SIN VALOR AVANCE")</f>
        <v>CUMPLIDA</v>
      </c>
    </row>
    <row r="666" spans="1:17" ht="270">
      <c r="A666" s="192" t="s">
        <v>938</v>
      </c>
      <c r="B666" s="173" t="s">
        <v>3295</v>
      </c>
      <c r="C666" s="485"/>
      <c r="D666" s="485"/>
      <c r="E666" s="182" t="s">
        <v>4909</v>
      </c>
      <c r="F666" s="486"/>
      <c r="G666" s="174" t="s">
        <v>4910</v>
      </c>
      <c r="H666" s="382" t="s">
        <v>4911</v>
      </c>
      <c r="I666" s="382" t="s">
        <v>4907</v>
      </c>
      <c r="J666" s="181">
        <v>2</v>
      </c>
      <c r="K666" s="176">
        <v>44986</v>
      </c>
      <c r="L666" s="176">
        <v>45351</v>
      </c>
      <c r="M666" s="177">
        <f t="shared" si="35"/>
        <v>52.142857142857146</v>
      </c>
      <c r="N666" s="178">
        <v>1</v>
      </c>
      <c r="O666" s="382" t="s">
        <v>4912</v>
      </c>
      <c r="P666" s="178">
        <f t="shared" si="33"/>
        <v>1</v>
      </c>
      <c r="Q666" s="179" t="str" cm="1">
        <f t="array" aca="1" ref="Q666" ca="1">IF(ISNUMBER(P666),IF(P666=100%,"CUMPLIDA",IF(AND(ISNUMBER(L666),ISNUMBER(INDIRECT("FECHA_"&amp;$B666,1))), IF(L666&lt;=INDIRECT("FECHA_"&amp;$B666,1),"INCUMPLIDA","PROCESO"), "VERIFICAR FECHA")),"SIN VALOR AVANCE")</f>
        <v>CUMPLIDA</v>
      </c>
    </row>
    <row r="667" spans="1:17" ht="120" customHeight="1">
      <c r="A667" s="192" t="s">
        <v>938</v>
      </c>
      <c r="B667" s="173" t="s">
        <v>3295</v>
      </c>
      <c r="C667" s="485"/>
      <c r="D667" s="485"/>
      <c r="E667" s="487" t="s">
        <v>4913</v>
      </c>
      <c r="F667" s="486"/>
      <c r="G667" s="174" t="s">
        <v>4914</v>
      </c>
      <c r="H667" s="382" t="s">
        <v>4915</v>
      </c>
      <c r="I667" s="382" t="s">
        <v>4916</v>
      </c>
      <c r="J667" s="181">
        <v>3</v>
      </c>
      <c r="K667" s="176">
        <v>45139</v>
      </c>
      <c r="L667" s="176">
        <v>45291</v>
      </c>
      <c r="M667" s="177">
        <f t="shared" si="35"/>
        <v>21.714285714285715</v>
      </c>
      <c r="N667" s="178">
        <v>1</v>
      </c>
      <c r="O667" s="382" t="s">
        <v>4917</v>
      </c>
      <c r="P667" s="178">
        <f t="shared" si="33"/>
        <v>1</v>
      </c>
      <c r="Q667" s="179" t="str" cm="1">
        <f t="array" aca="1" ref="Q667" ca="1">IF(ISNUMBER(P667),IF(P667=100%,"CUMPLIDA",IF(AND(ISNUMBER(L667),ISNUMBER(INDIRECT("FECHA_"&amp;$B667,1))), IF(L667&lt;=INDIRECT("FECHA_"&amp;$B667,1),"INCUMPLIDA","PROCESO"), "VERIFICAR FECHA")),"SIN VALOR AVANCE")</f>
        <v>CUMPLIDA</v>
      </c>
    </row>
    <row r="668" spans="1:17" ht="120">
      <c r="A668" s="192" t="s">
        <v>938</v>
      </c>
      <c r="B668" s="173" t="s">
        <v>3295</v>
      </c>
      <c r="C668" s="485"/>
      <c r="D668" s="485"/>
      <c r="E668" s="487"/>
      <c r="F668" s="486"/>
      <c r="G668" s="174" t="s">
        <v>4918</v>
      </c>
      <c r="H668" s="382" t="s">
        <v>4919</v>
      </c>
      <c r="I668" s="382" t="s">
        <v>4920</v>
      </c>
      <c r="J668" s="181">
        <v>1</v>
      </c>
      <c r="K668" s="176">
        <v>45139</v>
      </c>
      <c r="L668" s="176">
        <v>45169</v>
      </c>
      <c r="M668" s="177">
        <f t="shared" si="35"/>
        <v>4.2857142857142856</v>
      </c>
      <c r="N668" s="178">
        <v>1</v>
      </c>
      <c r="O668" s="382" t="s">
        <v>4917</v>
      </c>
      <c r="P668" s="178">
        <f t="shared" si="33"/>
        <v>1</v>
      </c>
      <c r="Q668" s="179" t="str" cm="1">
        <f t="array" aca="1" ref="Q668" ca="1">IF(ISNUMBER(P668),IF(P668=100%,"CUMPLIDA",IF(AND(ISNUMBER(L668),ISNUMBER(INDIRECT("FECHA_"&amp;$B668,1))), IF(L668&lt;=INDIRECT("FECHA_"&amp;$B668,1),"INCUMPLIDA","PROCESO"), "VERIFICAR FECHA")),"SIN VALOR AVANCE")</f>
        <v>CUMPLIDA</v>
      </c>
    </row>
    <row r="669" spans="1:17" ht="60" customHeight="1">
      <c r="A669" s="192" t="s">
        <v>938</v>
      </c>
      <c r="B669" s="173" t="s">
        <v>3295</v>
      </c>
      <c r="C669" s="485"/>
      <c r="D669" s="485"/>
      <c r="E669" s="486" t="s">
        <v>4921</v>
      </c>
      <c r="F669" s="486"/>
      <c r="G669" s="174" t="s">
        <v>3644</v>
      </c>
      <c r="H669" s="382" t="s">
        <v>4602</v>
      </c>
      <c r="I669" s="382" t="s">
        <v>4603</v>
      </c>
      <c r="J669" s="181">
        <v>1</v>
      </c>
      <c r="K669" s="176">
        <v>45231</v>
      </c>
      <c r="L669" s="176">
        <v>45504</v>
      </c>
      <c r="M669" s="177">
        <f t="shared" si="35"/>
        <v>39</v>
      </c>
      <c r="N669" s="178">
        <v>1</v>
      </c>
      <c r="O669" s="382" t="s">
        <v>4892</v>
      </c>
      <c r="P669" s="178">
        <f t="shared" si="33"/>
        <v>1</v>
      </c>
      <c r="Q669" s="179" t="str" cm="1">
        <f t="array" aca="1" ref="Q669" ca="1">IF(ISNUMBER(P669),IF(P669=100%,"CUMPLIDA",IF(AND(ISNUMBER(L669),ISNUMBER(INDIRECT("FECHA_"&amp;$B669,1))), IF(L669&lt;=INDIRECT("FECHA_"&amp;$B669,1),"INCUMPLIDA","PROCESO"), "VERIFICAR FECHA")),"SIN VALOR AVANCE")</f>
        <v>CUMPLIDA</v>
      </c>
    </row>
    <row r="670" spans="1:17" ht="210.75">
      <c r="A670" s="192" t="s">
        <v>938</v>
      </c>
      <c r="B670" s="173" t="s">
        <v>3295</v>
      </c>
      <c r="C670" s="485"/>
      <c r="D670" s="485"/>
      <c r="E670" s="486"/>
      <c r="F670" s="486"/>
      <c r="G670" s="174" t="s">
        <v>3647</v>
      </c>
      <c r="H670" s="382" t="s">
        <v>801</v>
      </c>
      <c r="I670" s="382" t="s">
        <v>761</v>
      </c>
      <c r="J670" s="181">
        <v>1</v>
      </c>
      <c r="K670" s="176">
        <v>45323</v>
      </c>
      <c r="L670" s="176">
        <v>45747</v>
      </c>
      <c r="M670" s="177">
        <f t="shared" si="35"/>
        <v>60.571428571428569</v>
      </c>
      <c r="N670" s="178">
        <v>1</v>
      </c>
      <c r="O670" s="388" t="s">
        <v>4893</v>
      </c>
      <c r="P670" s="178">
        <f t="shared" si="33"/>
        <v>1</v>
      </c>
      <c r="Q670" s="179" t="str" cm="1">
        <f t="array" aca="1" ref="Q670" ca="1">IF(ISNUMBER(P670),IF(P670=100%,"CUMPLIDA",IF(AND(ISNUMBER(L670),ISNUMBER(INDIRECT("FECHA_"&amp;$B670,1))), IF(L670&lt;=INDIRECT("FECHA_"&amp;$B670,1),"INCUMPLIDA","PROCESO"), "VERIFICAR FECHA")),"SIN VALOR AVANCE")</f>
        <v>CUMPLIDA</v>
      </c>
    </row>
    <row r="671" spans="1:17" ht="45.75">
      <c r="A671" s="192" t="s">
        <v>938</v>
      </c>
      <c r="B671" s="173" t="s">
        <v>3295</v>
      </c>
      <c r="C671" s="485"/>
      <c r="D671" s="485"/>
      <c r="E671" s="486"/>
      <c r="F671" s="486"/>
      <c r="G671" s="174" t="s">
        <v>3648</v>
      </c>
      <c r="H671" s="382" t="s">
        <v>804</v>
      </c>
      <c r="I671" s="382" t="s">
        <v>805</v>
      </c>
      <c r="J671" s="181">
        <v>1</v>
      </c>
      <c r="K671" s="176">
        <v>45323</v>
      </c>
      <c r="L671" s="176">
        <v>45747</v>
      </c>
      <c r="M671" s="177">
        <f t="shared" si="35"/>
        <v>60.571428571428569</v>
      </c>
      <c r="N671" s="178">
        <v>1</v>
      </c>
      <c r="O671" s="382" t="s">
        <v>4892</v>
      </c>
      <c r="P671" s="178">
        <f t="shared" si="33"/>
        <v>1</v>
      </c>
      <c r="Q671" s="179" t="str" cm="1">
        <f t="array" aca="1" ref="Q671" ca="1">IF(ISNUMBER(P671),IF(P671=100%,"CUMPLIDA",IF(AND(ISNUMBER(L671),ISNUMBER(INDIRECT("FECHA_"&amp;$B671,1))), IF(L671&lt;=INDIRECT("FECHA_"&amp;$B671,1),"INCUMPLIDA","PROCESO"), "VERIFICAR FECHA")),"SIN VALOR AVANCE")</f>
        <v>CUMPLIDA</v>
      </c>
    </row>
    <row r="672" spans="1:17" ht="210.75">
      <c r="A672" s="192" t="s">
        <v>938</v>
      </c>
      <c r="B672" s="173" t="s">
        <v>3295</v>
      </c>
      <c r="C672" s="485"/>
      <c r="D672" s="485"/>
      <c r="E672" s="486"/>
      <c r="F672" s="486"/>
      <c r="G672" s="174" t="s">
        <v>4699</v>
      </c>
      <c r="H672" s="382" t="s">
        <v>767</v>
      </c>
      <c r="I672" s="382" t="s">
        <v>768</v>
      </c>
      <c r="J672" s="181">
        <v>1</v>
      </c>
      <c r="K672" s="176">
        <v>45231</v>
      </c>
      <c r="L672" s="176">
        <v>45747</v>
      </c>
      <c r="M672" s="177">
        <f t="shared" si="35"/>
        <v>73.714285714285708</v>
      </c>
      <c r="N672" s="178">
        <v>1</v>
      </c>
      <c r="O672" s="382" t="s">
        <v>4855</v>
      </c>
      <c r="P672" s="178">
        <f t="shared" si="33"/>
        <v>1</v>
      </c>
      <c r="Q672" s="179" t="str" cm="1">
        <f t="array" aca="1" ref="Q672" ca="1">IF(ISNUMBER(P672),IF(P672=100%,"CUMPLIDA",IF(AND(ISNUMBER(L672),ISNUMBER(INDIRECT("FECHA_"&amp;$B672,1))), IF(L672&lt;=INDIRECT("FECHA_"&amp;$B672,1),"INCUMPLIDA","PROCESO"), "VERIFICAR FECHA")),"SIN VALOR AVANCE")</f>
        <v>CUMPLIDA</v>
      </c>
    </row>
    <row r="673" spans="1:17" ht="210.75">
      <c r="A673" s="192" t="s">
        <v>938</v>
      </c>
      <c r="B673" s="173" t="s">
        <v>3295</v>
      </c>
      <c r="C673" s="485"/>
      <c r="D673" s="485"/>
      <c r="E673" s="486"/>
      <c r="F673" s="486"/>
      <c r="G673" s="174" t="s">
        <v>3746</v>
      </c>
      <c r="H673" s="382" t="s">
        <v>769</v>
      </c>
      <c r="I673" s="382" t="s">
        <v>770</v>
      </c>
      <c r="J673" s="181">
        <v>1</v>
      </c>
      <c r="K673" s="176">
        <v>45323</v>
      </c>
      <c r="L673" s="176">
        <v>45747</v>
      </c>
      <c r="M673" s="177">
        <f t="shared" si="35"/>
        <v>60.571428571428569</v>
      </c>
      <c r="N673" s="178">
        <v>1</v>
      </c>
      <c r="O673" s="382" t="s">
        <v>4855</v>
      </c>
      <c r="P673" s="178">
        <f t="shared" si="33"/>
        <v>1</v>
      </c>
      <c r="Q673" s="179" t="str" cm="1">
        <f t="array" aca="1" ref="Q673" ca="1">IF(ISNUMBER(P673),IF(P673=100%,"CUMPLIDA",IF(AND(ISNUMBER(L673),ISNUMBER(INDIRECT("FECHA_"&amp;$B673,1))), IF(L673&lt;=INDIRECT("FECHA_"&amp;$B673,1),"INCUMPLIDA","PROCESO"), "VERIFICAR FECHA")),"SIN VALOR AVANCE")</f>
        <v>CUMPLIDA</v>
      </c>
    </row>
    <row r="674" spans="1:17" ht="45.75">
      <c r="A674" s="192" t="s">
        <v>938</v>
      </c>
      <c r="B674" s="173" t="s">
        <v>3295</v>
      </c>
      <c r="C674" s="485"/>
      <c r="D674" s="485"/>
      <c r="E674" s="486"/>
      <c r="F674" s="486"/>
      <c r="G674" s="174" t="s">
        <v>3747</v>
      </c>
      <c r="H674" s="382" t="s">
        <v>371</v>
      </c>
      <c r="I674" s="382" t="s">
        <v>771</v>
      </c>
      <c r="J674" s="181">
        <v>1</v>
      </c>
      <c r="K674" s="176">
        <v>45231</v>
      </c>
      <c r="L674" s="176">
        <v>45747</v>
      </c>
      <c r="M674" s="177">
        <f t="shared" si="35"/>
        <v>73.714285714285708</v>
      </c>
      <c r="N674" s="178">
        <v>1</v>
      </c>
      <c r="O674" s="382" t="s">
        <v>4892</v>
      </c>
      <c r="P674" s="178">
        <f t="shared" si="33"/>
        <v>1</v>
      </c>
      <c r="Q674" s="179" t="str" cm="1">
        <f t="array" aca="1" ref="Q674" ca="1">IF(ISNUMBER(P674),IF(P674=100%,"CUMPLIDA",IF(AND(ISNUMBER(L674),ISNUMBER(INDIRECT("FECHA_"&amp;$B674,1))), IF(L674&lt;=INDIRECT("FECHA_"&amp;$B674,1),"INCUMPLIDA","PROCESO"), "VERIFICAR FECHA")),"SIN VALOR AVANCE")</f>
        <v>CUMPLIDA</v>
      </c>
    </row>
    <row r="675" spans="1:17" ht="240.75">
      <c r="A675" s="192" t="s">
        <v>938</v>
      </c>
      <c r="B675" s="173" t="s">
        <v>3295</v>
      </c>
      <c r="C675" s="485"/>
      <c r="D675" s="485"/>
      <c r="E675" s="486"/>
      <c r="F675" s="486"/>
      <c r="G675" s="174" t="s">
        <v>3748</v>
      </c>
      <c r="H675" s="382" t="s">
        <v>772</v>
      </c>
      <c r="I675" s="382" t="s">
        <v>773</v>
      </c>
      <c r="J675" s="181">
        <v>1</v>
      </c>
      <c r="K675" s="176">
        <v>45231</v>
      </c>
      <c r="L675" s="176">
        <v>45808</v>
      </c>
      <c r="M675" s="177">
        <f t="shared" si="35"/>
        <v>82.428571428571431</v>
      </c>
      <c r="N675" s="178">
        <v>1</v>
      </c>
      <c r="O675" s="388" t="s">
        <v>2358</v>
      </c>
      <c r="P675" s="178">
        <f t="shared" si="33"/>
        <v>1</v>
      </c>
      <c r="Q675" s="179" t="str" cm="1">
        <f t="array" aca="1" ref="Q675" ca="1">IF(ISNUMBER(P675),IF(P675=100%,"CUMPLIDA",IF(AND(ISNUMBER(L675),ISNUMBER(INDIRECT("FECHA_"&amp;$B675,1))), IF(L675&lt;=INDIRECT("FECHA_"&amp;$B675,1),"INCUMPLIDA","PROCESO"), "VERIFICAR FECHA")),"SIN VALOR AVANCE")</f>
        <v>CUMPLIDA</v>
      </c>
    </row>
    <row r="676" spans="1:17" ht="45.75">
      <c r="A676" s="192" t="s">
        <v>938</v>
      </c>
      <c r="B676" s="173" t="s">
        <v>3295</v>
      </c>
      <c r="C676" s="485"/>
      <c r="D676" s="485"/>
      <c r="E676" s="486"/>
      <c r="F676" s="486"/>
      <c r="G676" s="174" t="s">
        <v>3751</v>
      </c>
      <c r="H676" s="382" t="s">
        <v>775</v>
      </c>
      <c r="I676" s="382" t="s">
        <v>776</v>
      </c>
      <c r="J676" s="181">
        <v>7</v>
      </c>
      <c r="K676" s="176">
        <v>46024</v>
      </c>
      <c r="L676" s="176">
        <v>46660</v>
      </c>
      <c r="M676" s="177">
        <f t="shared" si="35"/>
        <v>90.857142857142861</v>
      </c>
      <c r="N676" s="178">
        <v>0</v>
      </c>
      <c r="O676" s="382" t="s">
        <v>4892</v>
      </c>
      <c r="P676" s="178">
        <f t="shared" si="33"/>
        <v>0</v>
      </c>
      <c r="Q676" s="179" t="str" cm="1">
        <f t="array" aca="1" ref="Q676" ca="1">IF(ISNUMBER(P676),IF(P676=100%,"CUMPLIDA",IF(AND(ISNUMBER(L676),ISNUMBER(INDIRECT("FECHA_"&amp;$B676,1))), IF(L676&lt;=INDIRECT("FECHA_"&amp;$B676,1),"INCUMPLIDA","PROCESO"), "VERIFICAR FECHA")),"SIN VALOR AVANCE")</f>
        <v>PROCESO</v>
      </c>
    </row>
    <row r="677" spans="1:17" ht="150.75">
      <c r="A677" s="192" t="s">
        <v>938</v>
      </c>
      <c r="B677" s="173" t="s">
        <v>3295</v>
      </c>
      <c r="C677" s="485"/>
      <c r="D677" s="485"/>
      <c r="E677" s="486"/>
      <c r="F677" s="486"/>
      <c r="G677" s="174" t="s">
        <v>3752</v>
      </c>
      <c r="H677" s="382" t="s">
        <v>779</v>
      </c>
      <c r="I677" s="382" t="s">
        <v>780</v>
      </c>
      <c r="J677" s="181">
        <v>1</v>
      </c>
      <c r="K677" s="176">
        <v>46024</v>
      </c>
      <c r="L677" s="176">
        <v>46660</v>
      </c>
      <c r="M677" s="177">
        <f t="shared" si="35"/>
        <v>90.857142857142861</v>
      </c>
      <c r="N677" s="178">
        <v>0</v>
      </c>
      <c r="O677" s="388" t="s">
        <v>951</v>
      </c>
      <c r="P677" s="178">
        <f t="shared" si="33"/>
        <v>0</v>
      </c>
      <c r="Q677" s="179" t="str" cm="1">
        <f t="array" aca="1" ref="Q677" ca="1">IF(ISNUMBER(P677),IF(P677=100%,"CUMPLIDA",IF(AND(ISNUMBER(L677),ISNUMBER(INDIRECT("FECHA_"&amp;$B677,1))), IF(L677&lt;=INDIRECT("FECHA_"&amp;$B677,1),"INCUMPLIDA","PROCESO"), "VERIFICAR FECHA")),"SIN VALOR AVANCE")</f>
        <v>PROCESO</v>
      </c>
    </row>
    <row r="678" spans="1:17" ht="240.75">
      <c r="A678" s="192" t="s">
        <v>938</v>
      </c>
      <c r="B678" s="173" t="s">
        <v>3295</v>
      </c>
      <c r="C678" s="485"/>
      <c r="D678" s="485"/>
      <c r="E678" s="486"/>
      <c r="F678" s="486"/>
      <c r="G678" s="174" t="s">
        <v>3753</v>
      </c>
      <c r="H678" s="382" t="s">
        <v>782</v>
      </c>
      <c r="I678" s="382" t="s">
        <v>813</v>
      </c>
      <c r="J678" s="181">
        <v>2</v>
      </c>
      <c r="K678" s="176">
        <v>46024</v>
      </c>
      <c r="L678" s="176">
        <v>46660</v>
      </c>
      <c r="M678" s="177">
        <f t="shared" si="35"/>
        <v>90.857142857142861</v>
      </c>
      <c r="N678" s="178">
        <v>0</v>
      </c>
      <c r="O678" s="388" t="s">
        <v>2358</v>
      </c>
      <c r="P678" s="178">
        <f t="shared" si="33"/>
        <v>0</v>
      </c>
      <c r="Q678" s="179" t="str" cm="1">
        <f t="array" aca="1" ref="Q678" ca="1">IF(ISNUMBER(P678),IF(P678=100%,"CUMPLIDA",IF(AND(ISNUMBER(L678),ISNUMBER(INDIRECT("FECHA_"&amp;$B678,1))), IF(L678&lt;=INDIRECT("FECHA_"&amp;$B678,1),"INCUMPLIDA","PROCESO"), "VERIFICAR FECHA")),"SIN VALOR AVANCE")</f>
        <v>PROCESO</v>
      </c>
    </row>
    <row r="679" spans="1:17" ht="150">
      <c r="A679" s="192" t="s">
        <v>938</v>
      </c>
      <c r="B679" s="173" t="s">
        <v>3295</v>
      </c>
      <c r="C679" s="485"/>
      <c r="D679" s="485"/>
      <c r="E679" s="486"/>
      <c r="F679" s="486"/>
      <c r="G679" s="174" t="s">
        <v>4922</v>
      </c>
      <c r="H679" s="382" t="s">
        <v>4923</v>
      </c>
      <c r="I679" s="382" t="s">
        <v>4924</v>
      </c>
      <c r="J679" s="181">
        <v>4</v>
      </c>
      <c r="K679" s="176">
        <v>44986</v>
      </c>
      <c r="L679" s="176">
        <v>45351</v>
      </c>
      <c r="M679" s="177">
        <f t="shared" si="35"/>
        <v>52.142857142857146</v>
      </c>
      <c r="N679" s="178">
        <v>1</v>
      </c>
      <c r="O679" s="382" t="s">
        <v>4908</v>
      </c>
      <c r="P679" s="178">
        <f t="shared" si="33"/>
        <v>1</v>
      </c>
      <c r="Q679" s="179" t="str" cm="1">
        <f t="array" aca="1" ref="Q679" ca="1">IF(ISNUMBER(P679),IF(P679=100%,"CUMPLIDA",IF(AND(ISNUMBER(L679),ISNUMBER(INDIRECT("FECHA_"&amp;$B679,1))), IF(L679&lt;=INDIRECT("FECHA_"&amp;$B679,1),"INCUMPLIDA","PROCESO"), "VERIFICAR FECHA")),"SIN VALOR AVANCE")</f>
        <v>CUMPLIDA</v>
      </c>
    </row>
    <row r="680" spans="1:17" ht="165">
      <c r="A680" s="192" t="s">
        <v>938</v>
      </c>
      <c r="B680" s="173" t="s">
        <v>3295</v>
      </c>
      <c r="C680" s="485"/>
      <c r="D680" s="485"/>
      <c r="E680" s="486"/>
      <c r="F680" s="486"/>
      <c r="G680" s="174" t="s">
        <v>4925</v>
      </c>
      <c r="H680" s="382" t="s">
        <v>4923</v>
      </c>
      <c r="I680" s="382" t="s">
        <v>4924</v>
      </c>
      <c r="J680" s="181">
        <v>4</v>
      </c>
      <c r="K680" s="176">
        <v>44986</v>
      </c>
      <c r="L680" s="176">
        <v>45351</v>
      </c>
      <c r="M680" s="177">
        <f>(L680-K680)/7</f>
        <v>52.142857142857146</v>
      </c>
      <c r="N680" s="178">
        <v>1</v>
      </c>
      <c r="O680" s="382" t="s">
        <v>4908</v>
      </c>
      <c r="P680" s="178">
        <f t="shared" si="33"/>
        <v>1</v>
      </c>
      <c r="Q680" s="179" t="str" cm="1">
        <f t="array" aca="1" ref="Q680" ca="1">IF(ISNUMBER(P680),IF(P680=100%,"CUMPLIDA",IF(AND(ISNUMBER(L680),ISNUMBER(INDIRECT("FECHA_"&amp;$B680,1))), IF(L680&lt;=INDIRECT("FECHA_"&amp;$B680,1),"INCUMPLIDA","PROCESO"), "VERIFICAR FECHA")),"SIN VALOR AVANCE")</f>
        <v>CUMPLIDA</v>
      </c>
    </row>
    <row r="681" spans="1:17" ht="210.75" customHeight="1">
      <c r="A681" s="192" t="s">
        <v>938</v>
      </c>
      <c r="B681" s="173" t="s">
        <v>3295</v>
      </c>
      <c r="C681" s="485" t="s">
        <v>4926</v>
      </c>
      <c r="D681" s="485" t="s">
        <v>3329</v>
      </c>
      <c r="E681" s="486" t="s">
        <v>4927</v>
      </c>
      <c r="F681" s="486" t="s">
        <v>4928</v>
      </c>
      <c r="G681" s="182" t="s">
        <v>4929</v>
      </c>
      <c r="H681" s="385" t="s">
        <v>4930</v>
      </c>
      <c r="I681" s="382" t="s">
        <v>4931</v>
      </c>
      <c r="J681" s="181">
        <v>2</v>
      </c>
      <c r="K681" s="176">
        <v>45200</v>
      </c>
      <c r="L681" s="176">
        <v>45565</v>
      </c>
      <c r="M681" s="177">
        <f t="shared" ref="M681:M744" si="36">(L681-K681)/7</f>
        <v>52.142857142857146</v>
      </c>
      <c r="N681" s="178">
        <v>1</v>
      </c>
      <c r="O681" s="382" t="s">
        <v>4932</v>
      </c>
      <c r="P681" s="178">
        <f t="shared" ref="P681:P744" si="37">IF(B681="ITRC",N681,N681/J681)</f>
        <v>1</v>
      </c>
      <c r="Q681" s="179" t="str" cm="1">
        <f t="array" aca="1" ref="Q681" ca="1">IF(ISNUMBER(P681),IF(P681=100%,"CUMPLIDA",IF(AND(ISNUMBER(L681),ISNUMBER(INDIRECT("FECHA_"&amp;$B681,1))), IF(L681&lt;=INDIRECT("FECHA_"&amp;$B681,1),"INCUMPLIDA","PROCESO"), "VERIFICAR FECHA")),"SIN VALOR AVANCE")</f>
        <v>CUMPLIDA</v>
      </c>
    </row>
    <row r="682" spans="1:17" ht="240">
      <c r="A682" s="192" t="s">
        <v>938</v>
      </c>
      <c r="B682" s="173" t="s">
        <v>3295</v>
      </c>
      <c r="C682" s="485"/>
      <c r="D682" s="485"/>
      <c r="E682" s="486"/>
      <c r="F682" s="486"/>
      <c r="G682" s="182" t="s">
        <v>4933</v>
      </c>
      <c r="H682" s="385" t="s">
        <v>4934</v>
      </c>
      <c r="I682" s="382" t="s">
        <v>4935</v>
      </c>
      <c r="J682" s="181">
        <v>35</v>
      </c>
      <c r="K682" s="176">
        <v>45200</v>
      </c>
      <c r="L682" s="176">
        <v>45565</v>
      </c>
      <c r="M682" s="177">
        <f t="shared" si="36"/>
        <v>52.142857142857146</v>
      </c>
      <c r="N682" s="178">
        <v>1</v>
      </c>
      <c r="O682" s="382" t="s">
        <v>4936</v>
      </c>
      <c r="P682" s="178">
        <f t="shared" si="37"/>
        <v>1</v>
      </c>
      <c r="Q682" s="179" t="str" cm="1">
        <f t="array" aca="1" ref="Q682" ca="1">IF(ISNUMBER(P682),IF(P682=100%,"CUMPLIDA",IF(AND(ISNUMBER(L682),ISNUMBER(INDIRECT("FECHA_"&amp;$B682,1))), IF(L682&lt;=INDIRECT("FECHA_"&amp;$B682,1),"INCUMPLIDA","PROCESO"), "VERIFICAR FECHA")),"SIN VALOR AVANCE")</f>
        <v>CUMPLIDA</v>
      </c>
    </row>
    <row r="683" spans="1:17" ht="405">
      <c r="A683" s="192" t="s">
        <v>938</v>
      </c>
      <c r="B683" s="173" t="s">
        <v>3295</v>
      </c>
      <c r="C683" s="485"/>
      <c r="D683" s="485"/>
      <c r="E683" s="486"/>
      <c r="F683" s="486"/>
      <c r="G683" s="174" t="s">
        <v>4937</v>
      </c>
      <c r="H683" s="382" t="s">
        <v>4938</v>
      </c>
      <c r="I683" s="382" t="s">
        <v>4939</v>
      </c>
      <c r="J683" s="181">
        <v>1</v>
      </c>
      <c r="K683" s="176">
        <v>45809</v>
      </c>
      <c r="L683" s="176">
        <v>46053</v>
      </c>
      <c r="M683" s="177">
        <f t="shared" si="36"/>
        <v>34.857142857142854</v>
      </c>
      <c r="N683" s="178">
        <v>1</v>
      </c>
      <c r="O683" s="382" t="s">
        <v>4940</v>
      </c>
      <c r="P683" s="178">
        <f t="shared" si="37"/>
        <v>1</v>
      </c>
      <c r="Q683" s="179" t="str" cm="1">
        <f t="array" aca="1" ref="Q683" ca="1">IF(ISNUMBER(P683),IF(P683=100%,"CUMPLIDA",IF(AND(ISNUMBER(L683),ISNUMBER(INDIRECT("FECHA_"&amp;$B683,1))), IF(L683&lt;=INDIRECT("FECHA_"&amp;$B683,1),"INCUMPLIDA","PROCESO"), "VERIFICAR FECHA")),"SIN VALOR AVANCE")</f>
        <v>CUMPLIDA</v>
      </c>
    </row>
    <row r="684" spans="1:17" ht="225">
      <c r="A684" s="192" t="s">
        <v>938</v>
      </c>
      <c r="B684" s="173" t="s">
        <v>3295</v>
      </c>
      <c r="C684" s="485"/>
      <c r="D684" s="485"/>
      <c r="E684" s="486"/>
      <c r="F684" s="486"/>
      <c r="G684" s="182" t="s">
        <v>4941</v>
      </c>
      <c r="H684" s="385" t="s">
        <v>4942</v>
      </c>
      <c r="I684" s="382" t="s">
        <v>4943</v>
      </c>
      <c r="J684" s="181">
        <v>105</v>
      </c>
      <c r="K684" s="176">
        <v>45200</v>
      </c>
      <c r="L684" s="176">
        <v>45565</v>
      </c>
      <c r="M684" s="177">
        <f t="shared" si="36"/>
        <v>52.142857142857146</v>
      </c>
      <c r="N684" s="178">
        <v>1</v>
      </c>
      <c r="O684" s="382" t="s">
        <v>4944</v>
      </c>
      <c r="P684" s="178">
        <f t="shared" si="37"/>
        <v>1</v>
      </c>
      <c r="Q684" s="179" t="str" cm="1">
        <f t="array" aca="1" ref="Q684" ca="1">IF(ISNUMBER(P684),IF(P684=100%,"CUMPLIDA",IF(AND(ISNUMBER(L684),ISNUMBER(INDIRECT("FECHA_"&amp;$B684,1))), IF(L684&lt;=INDIRECT("FECHA_"&amp;$B684,1),"INCUMPLIDA","PROCESO"), "VERIFICAR FECHA")),"SIN VALOR AVANCE")</f>
        <v>CUMPLIDA</v>
      </c>
    </row>
    <row r="685" spans="1:17" ht="150.75">
      <c r="A685" s="192" t="s">
        <v>938</v>
      </c>
      <c r="B685" s="173" t="s">
        <v>3295</v>
      </c>
      <c r="C685" s="485"/>
      <c r="D685" s="485"/>
      <c r="E685" s="486"/>
      <c r="F685" s="486"/>
      <c r="G685" s="182" t="s">
        <v>4945</v>
      </c>
      <c r="H685" s="385" t="s">
        <v>4946</v>
      </c>
      <c r="I685" s="382" t="s">
        <v>4939</v>
      </c>
      <c r="J685" s="181">
        <v>7</v>
      </c>
      <c r="K685" s="176">
        <v>45200</v>
      </c>
      <c r="L685" s="176">
        <v>45350</v>
      </c>
      <c r="M685" s="177">
        <f t="shared" si="36"/>
        <v>21.428571428571427</v>
      </c>
      <c r="N685" s="178">
        <v>1</v>
      </c>
      <c r="O685" s="382" t="s">
        <v>4947</v>
      </c>
      <c r="P685" s="178">
        <f t="shared" si="37"/>
        <v>1</v>
      </c>
      <c r="Q685" s="179" t="str" cm="1">
        <f t="array" aca="1" ref="Q685" ca="1">IF(ISNUMBER(P685),IF(P685=100%,"CUMPLIDA",IF(AND(ISNUMBER(L685),ISNUMBER(INDIRECT("FECHA_"&amp;$B685,1))), IF(L685&lt;=INDIRECT("FECHA_"&amp;$B685,1),"INCUMPLIDA","PROCESO"), "VERIFICAR FECHA")),"SIN VALOR AVANCE")</f>
        <v>CUMPLIDA</v>
      </c>
    </row>
    <row r="686" spans="1:17" ht="210.75" customHeight="1">
      <c r="A686" s="192" t="s">
        <v>938</v>
      </c>
      <c r="B686" s="173" t="s">
        <v>3295</v>
      </c>
      <c r="C686" s="485"/>
      <c r="D686" s="485"/>
      <c r="E686" s="486" t="s">
        <v>4948</v>
      </c>
      <c r="F686" s="486"/>
      <c r="G686" s="182" t="s">
        <v>4929</v>
      </c>
      <c r="H686" s="385" t="s">
        <v>4930</v>
      </c>
      <c r="I686" s="382" t="s">
        <v>4931</v>
      </c>
      <c r="J686" s="181">
        <v>2</v>
      </c>
      <c r="K686" s="176">
        <v>45200</v>
      </c>
      <c r="L686" s="176">
        <v>45565</v>
      </c>
      <c r="M686" s="177">
        <f t="shared" si="36"/>
        <v>52.142857142857146</v>
      </c>
      <c r="N686" s="178">
        <v>1</v>
      </c>
      <c r="O686" s="382" t="s">
        <v>4949</v>
      </c>
      <c r="P686" s="178">
        <f t="shared" si="37"/>
        <v>1</v>
      </c>
      <c r="Q686" s="179" t="str" cm="1">
        <f t="array" aca="1" ref="Q686" ca="1">IF(ISNUMBER(P686),IF(P686=100%,"CUMPLIDA",IF(AND(ISNUMBER(L686),ISNUMBER(INDIRECT("FECHA_"&amp;$B686,1))), IF(L686&lt;=INDIRECT("FECHA_"&amp;$B686,1),"INCUMPLIDA","PROCESO"), "VERIFICAR FECHA")),"SIN VALOR AVANCE")</f>
        <v>CUMPLIDA</v>
      </c>
    </row>
    <row r="687" spans="1:17" ht="240">
      <c r="A687" s="192" t="s">
        <v>938</v>
      </c>
      <c r="B687" s="173" t="s">
        <v>3295</v>
      </c>
      <c r="C687" s="485"/>
      <c r="D687" s="485"/>
      <c r="E687" s="486"/>
      <c r="F687" s="486"/>
      <c r="G687" s="182" t="s">
        <v>4933</v>
      </c>
      <c r="H687" s="385" t="s">
        <v>4934</v>
      </c>
      <c r="I687" s="382" t="s">
        <v>4935</v>
      </c>
      <c r="J687" s="181">
        <v>35</v>
      </c>
      <c r="K687" s="176">
        <v>45200</v>
      </c>
      <c r="L687" s="176">
        <v>45565</v>
      </c>
      <c r="M687" s="177">
        <f t="shared" si="36"/>
        <v>52.142857142857146</v>
      </c>
      <c r="N687" s="178">
        <v>1</v>
      </c>
      <c r="O687" s="382" t="s">
        <v>4950</v>
      </c>
      <c r="P687" s="178">
        <f t="shared" si="37"/>
        <v>1</v>
      </c>
      <c r="Q687" s="179" t="str" cm="1">
        <f t="array" aca="1" ref="Q687" ca="1">IF(ISNUMBER(P687),IF(P687=100%,"CUMPLIDA",IF(AND(ISNUMBER(L687),ISNUMBER(INDIRECT("FECHA_"&amp;$B687,1))), IF(L687&lt;=INDIRECT("FECHA_"&amp;$B687,1),"INCUMPLIDA","PROCESO"), "VERIFICAR FECHA")),"SIN VALOR AVANCE")</f>
        <v>CUMPLIDA</v>
      </c>
    </row>
    <row r="688" spans="1:17" ht="405">
      <c r="A688" s="192" t="s">
        <v>938</v>
      </c>
      <c r="B688" s="173" t="s">
        <v>3295</v>
      </c>
      <c r="C688" s="485"/>
      <c r="D688" s="485"/>
      <c r="E688" s="486"/>
      <c r="F688" s="486"/>
      <c r="G688" s="174" t="s">
        <v>4937</v>
      </c>
      <c r="H688" s="385" t="s">
        <v>4951</v>
      </c>
      <c r="I688" s="382" t="s">
        <v>4939</v>
      </c>
      <c r="J688" s="181">
        <v>1</v>
      </c>
      <c r="K688" s="176">
        <v>45809</v>
      </c>
      <c r="L688" s="176">
        <v>46053</v>
      </c>
      <c r="M688" s="177">
        <f t="shared" si="36"/>
        <v>34.857142857142854</v>
      </c>
      <c r="N688" s="178">
        <v>1</v>
      </c>
      <c r="O688" s="382" t="s">
        <v>4952</v>
      </c>
      <c r="P688" s="178">
        <f t="shared" si="37"/>
        <v>1</v>
      </c>
      <c r="Q688" s="179" t="str" cm="1">
        <f t="array" aca="1" ref="Q688" ca="1">IF(ISNUMBER(P688),IF(P688=100%,"CUMPLIDA",IF(AND(ISNUMBER(L688),ISNUMBER(INDIRECT("FECHA_"&amp;$B688,1))), IF(L688&lt;=INDIRECT("FECHA_"&amp;$B688,1),"INCUMPLIDA","PROCESO"), "VERIFICAR FECHA")),"SIN VALOR AVANCE")</f>
        <v>CUMPLIDA</v>
      </c>
    </row>
    <row r="689" spans="1:17" ht="225">
      <c r="A689" s="192" t="s">
        <v>938</v>
      </c>
      <c r="B689" s="173" t="s">
        <v>3295</v>
      </c>
      <c r="C689" s="485"/>
      <c r="D689" s="485"/>
      <c r="E689" s="486"/>
      <c r="F689" s="486"/>
      <c r="G689" s="182" t="s">
        <v>4941</v>
      </c>
      <c r="H689" s="385" t="s">
        <v>4942</v>
      </c>
      <c r="I689" s="382" t="s">
        <v>4943</v>
      </c>
      <c r="J689" s="181">
        <v>105</v>
      </c>
      <c r="K689" s="176">
        <v>45200</v>
      </c>
      <c r="L689" s="176">
        <v>45565</v>
      </c>
      <c r="M689" s="177">
        <f t="shared" si="36"/>
        <v>52.142857142857146</v>
      </c>
      <c r="N689" s="178">
        <v>1</v>
      </c>
      <c r="O689" s="382" t="s">
        <v>4953</v>
      </c>
      <c r="P689" s="178">
        <f t="shared" si="37"/>
        <v>1</v>
      </c>
      <c r="Q689" s="179" t="str" cm="1">
        <f t="array" aca="1" ref="Q689" ca="1">IF(ISNUMBER(P689),IF(P689=100%,"CUMPLIDA",IF(AND(ISNUMBER(L689),ISNUMBER(INDIRECT("FECHA_"&amp;$B689,1))), IF(L689&lt;=INDIRECT("FECHA_"&amp;$B689,1),"INCUMPLIDA","PROCESO"), "VERIFICAR FECHA")),"SIN VALOR AVANCE")</f>
        <v>CUMPLIDA</v>
      </c>
    </row>
    <row r="690" spans="1:17" ht="105.75">
      <c r="A690" s="192" t="s">
        <v>938</v>
      </c>
      <c r="B690" s="173" t="s">
        <v>3295</v>
      </c>
      <c r="C690" s="485"/>
      <c r="D690" s="485"/>
      <c r="E690" s="486"/>
      <c r="F690" s="486"/>
      <c r="G690" s="182" t="s">
        <v>4945</v>
      </c>
      <c r="H690" s="385" t="s">
        <v>4946</v>
      </c>
      <c r="I690" s="382" t="s">
        <v>2338</v>
      </c>
      <c r="J690" s="181">
        <v>1</v>
      </c>
      <c r="K690" s="176">
        <v>45200</v>
      </c>
      <c r="L690" s="176">
        <v>45350</v>
      </c>
      <c r="M690" s="177">
        <f t="shared" si="36"/>
        <v>21.428571428571427</v>
      </c>
      <c r="N690" s="178">
        <v>1</v>
      </c>
      <c r="O690" s="382" t="s">
        <v>4954</v>
      </c>
      <c r="P690" s="178">
        <f t="shared" si="37"/>
        <v>1</v>
      </c>
      <c r="Q690" s="179" t="str" cm="1">
        <f t="array" aca="1" ref="Q690" ca="1">IF(ISNUMBER(P690),IF(P690=100%,"CUMPLIDA",IF(AND(ISNUMBER(L690),ISNUMBER(INDIRECT("FECHA_"&amp;$B690,1))), IF(L690&lt;=INDIRECT("FECHA_"&amp;$B690,1),"INCUMPLIDA","PROCESO"), "VERIFICAR FECHA")),"SIN VALOR AVANCE")</f>
        <v>CUMPLIDA</v>
      </c>
    </row>
    <row r="691" spans="1:17" ht="165.75">
      <c r="A691" s="192" t="s">
        <v>938</v>
      </c>
      <c r="B691" s="173" t="s">
        <v>3295</v>
      </c>
      <c r="C691" s="485"/>
      <c r="D691" s="485"/>
      <c r="E691" s="182" t="s">
        <v>4955</v>
      </c>
      <c r="F691" s="486"/>
      <c r="G691" s="182" t="s">
        <v>4956</v>
      </c>
      <c r="H691" s="385" t="s">
        <v>4957</v>
      </c>
      <c r="I691" s="382" t="s">
        <v>4958</v>
      </c>
      <c r="J691" s="181">
        <v>35</v>
      </c>
      <c r="K691" s="176">
        <v>45200</v>
      </c>
      <c r="L691" s="176">
        <v>45412</v>
      </c>
      <c r="M691" s="177">
        <f t="shared" si="36"/>
        <v>30.285714285714285</v>
      </c>
      <c r="N691" s="178">
        <v>1</v>
      </c>
      <c r="O691" s="382" t="s">
        <v>4959</v>
      </c>
      <c r="P691" s="178">
        <f t="shared" si="37"/>
        <v>1</v>
      </c>
      <c r="Q691" s="179" t="str" cm="1">
        <f t="array" aca="1" ref="Q691" ca="1">IF(ISNUMBER(P691),IF(P691=100%,"CUMPLIDA",IF(AND(ISNUMBER(L691),ISNUMBER(INDIRECT("FECHA_"&amp;$B691,1))), IF(L691&lt;=INDIRECT("FECHA_"&amp;$B691,1),"INCUMPLIDA","PROCESO"), "VERIFICAR FECHA")),"SIN VALOR AVANCE")</f>
        <v>CUMPLIDA</v>
      </c>
    </row>
    <row r="692" spans="1:17" ht="409.5">
      <c r="A692" s="192" t="s">
        <v>938</v>
      </c>
      <c r="B692" s="173" t="s">
        <v>3295</v>
      </c>
      <c r="C692" s="485"/>
      <c r="D692" s="485"/>
      <c r="E692" s="182" t="s">
        <v>4960</v>
      </c>
      <c r="F692" s="486"/>
      <c r="G692" s="182" t="s">
        <v>4956</v>
      </c>
      <c r="H692" s="385" t="s">
        <v>4961</v>
      </c>
      <c r="I692" s="382" t="s">
        <v>4958</v>
      </c>
      <c r="J692" s="181">
        <v>35</v>
      </c>
      <c r="K692" s="176">
        <v>45200</v>
      </c>
      <c r="L692" s="176">
        <v>45412</v>
      </c>
      <c r="M692" s="177">
        <f t="shared" si="36"/>
        <v>30.285714285714285</v>
      </c>
      <c r="N692" s="178">
        <v>1</v>
      </c>
      <c r="O692" s="382" t="s">
        <v>4959</v>
      </c>
      <c r="P692" s="178">
        <f t="shared" si="37"/>
        <v>1</v>
      </c>
      <c r="Q692" s="179" t="str" cm="1">
        <f t="array" aca="1" ref="Q692" ca="1">IF(ISNUMBER(P692),IF(P692=100%,"CUMPLIDA",IF(AND(ISNUMBER(L692),ISNUMBER(INDIRECT("FECHA_"&amp;$B692,1))), IF(L692&lt;=INDIRECT("FECHA_"&amp;$B692,1),"INCUMPLIDA","PROCESO"), "VERIFICAR FECHA")),"SIN VALOR AVANCE")</f>
        <v>CUMPLIDA</v>
      </c>
    </row>
    <row r="693" spans="1:17" ht="225">
      <c r="A693" s="192" t="s">
        <v>938</v>
      </c>
      <c r="B693" s="173" t="s">
        <v>3295</v>
      </c>
      <c r="C693" s="485"/>
      <c r="D693" s="485"/>
      <c r="E693" s="182" t="s">
        <v>4962</v>
      </c>
      <c r="F693" s="486"/>
      <c r="G693" s="182" t="s">
        <v>4963</v>
      </c>
      <c r="H693" s="385" t="s">
        <v>4964</v>
      </c>
      <c r="I693" s="385" t="s">
        <v>4943</v>
      </c>
      <c r="J693" s="181">
        <v>105</v>
      </c>
      <c r="K693" s="176">
        <v>45200</v>
      </c>
      <c r="L693" s="176">
        <v>45565</v>
      </c>
      <c r="M693" s="177">
        <f t="shared" si="36"/>
        <v>52.142857142857146</v>
      </c>
      <c r="N693" s="178">
        <v>1</v>
      </c>
      <c r="O693" s="382" t="s">
        <v>4959</v>
      </c>
      <c r="P693" s="178">
        <f t="shared" si="37"/>
        <v>1</v>
      </c>
      <c r="Q693" s="179" t="str" cm="1">
        <f t="array" aca="1" ref="Q693" ca="1">IF(ISNUMBER(P693),IF(P693=100%,"CUMPLIDA",IF(AND(ISNUMBER(L693),ISNUMBER(INDIRECT("FECHA_"&amp;$B693,1))), IF(L693&lt;=INDIRECT("FECHA_"&amp;$B693,1),"INCUMPLIDA","PROCESO"), "VERIFICAR FECHA")),"SIN VALOR AVANCE")</f>
        <v>CUMPLIDA</v>
      </c>
    </row>
    <row r="694" spans="1:17" ht="180" customHeight="1">
      <c r="A694" s="192" t="s">
        <v>938</v>
      </c>
      <c r="B694" s="173" t="s">
        <v>3295</v>
      </c>
      <c r="C694" s="485" t="s">
        <v>4965</v>
      </c>
      <c r="D694" s="485" t="s">
        <v>3329</v>
      </c>
      <c r="E694" s="486" t="s">
        <v>4966</v>
      </c>
      <c r="F694" s="486" t="s">
        <v>4967</v>
      </c>
      <c r="G694" s="174" t="s">
        <v>4968</v>
      </c>
      <c r="H694" s="382" t="s">
        <v>4969</v>
      </c>
      <c r="I694" s="382" t="s">
        <v>4970</v>
      </c>
      <c r="J694" s="181">
        <v>4</v>
      </c>
      <c r="K694" s="176">
        <v>45231</v>
      </c>
      <c r="L694" s="176">
        <v>45350</v>
      </c>
      <c r="M694" s="177">
        <f t="shared" si="36"/>
        <v>17</v>
      </c>
      <c r="N694" s="178">
        <v>1</v>
      </c>
      <c r="O694" s="382" t="s">
        <v>4971</v>
      </c>
      <c r="P694" s="178">
        <f t="shared" si="37"/>
        <v>1</v>
      </c>
      <c r="Q694" s="179" t="str" cm="1">
        <f t="array" aca="1" ref="Q694" ca="1">IF(ISNUMBER(P694),IF(P694=100%,"CUMPLIDA",IF(AND(ISNUMBER(L694),ISNUMBER(INDIRECT("FECHA_"&amp;$B694,1))), IF(L694&lt;=INDIRECT("FECHA_"&amp;$B694,1),"INCUMPLIDA","PROCESO"), "VERIFICAR FECHA")),"SIN VALOR AVANCE")</f>
        <v>CUMPLIDA</v>
      </c>
    </row>
    <row r="695" spans="1:17" ht="105">
      <c r="A695" s="192" t="s">
        <v>938</v>
      </c>
      <c r="B695" s="173" t="s">
        <v>3295</v>
      </c>
      <c r="C695" s="485"/>
      <c r="D695" s="485"/>
      <c r="E695" s="486"/>
      <c r="F695" s="486"/>
      <c r="G695" s="174" t="s">
        <v>4972</v>
      </c>
      <c r="H695" s="382" t="s">
        <v>4973</v>
      </c>
      <c r="I695" s="385" t="s">
        <v>4974</v>
      </c>
      <c r="J695" s="181">
        <v>1</v>
      </c>
      <c r="K695" s="176">
        <v>45352</v>
      </c>
      <c r="L695" s="176">
        <v>45382</v>
      </c>
      <c r="M695" s="177">
        <f t="shared" si="36"/>
        <v>4.2857142857142856</v>
      </c>
      <c r="N695" s="178">
        <v>1</v>
      </c>
      <c r="O695" s="382" t="s">
        <v>4975</v>
      </c>
      <c r="P695" s="178">
        <f t="shared" si="37"/>
        <v>1</v>
      </c>
      <c r="Q695" s="179" t="str" cm="1">
        <f t="array" aca="1" ref="Q695" ca="1">IF(ISNUMBER(P695),IF(P695=100%,"CUMPLIDA",IF(AND(ISNUMBER(L695),ISNUMBER(INDIRECT("FECHA_"&amp;$B695,1))), IF(L695&lt;=INDIRECT("FECHA_"&amp;$B695,1),"INCUMPLIDA","PROCESO"), "VERIFICAR FECHA")),"SIN VALOR AVANCE")</f>
        <v>CUMPLIDA</v>
      </c>
    </row>
    <row r="696" spans="1:17" ht="135">
      <c r="A696" s="192" t="s">
        <v>938</v>
      </c>
      <c r="B696" s="173" t="s">
        <v>3295</v>
      </c>
      <c r="C696" s="485"/>
      <c r="D696" s="485"/>
      <c r="E696" s="486"/>
      <c r="F696" s="486"/>
      <c r="G696" s="174" t="s">
        <v>4976</v>
      </c>
      <c r="H696" s="382" t="s">
        <v>4977</v>
      </c>
      <c r="I696" s="385" t="s">
        <v>4978</v>
      </c>
      <c r="J696" s="181">
        <v>6</v>
      </c>
      <c r="K696" s="176">
        <v>45383</v>
      </c>
      <c r="L696" s="176">
        <v>45565</v>
      </c>
      <c r="M696" s="177">
        <f t="shared" si="36"/>
        <v>26</v>
      </c>
      <c r="N696" s="178">
        <v>1</v>
      </c>
      <c r="O696" s="382" t="s">
        <v>4975</v>
      </c>
      <c r="P696" s="178">
        <f t="shared" si="37"/>
        <v>1</v>
      </c>
      <c r="Q696" s="179" t="str" cm="1">
        <f t="array" aca="1" ref="Q696" ca="1">IF(ISNUMBER(P696),IF(P696=100%,"CUMPLIDA",IF(AND(ISNUMBER(L696),ISNUMBER(INDIRECT("FECHA_"&amp;$B696,1))), IF(L696&lt;=INDIRECT("FECHA_"&amp;$B696,1),"INCUMPLIDA","PROCESO"), "VERIFICAR FECHA")),"SIN VALOR AVANCE")</f>
        <v>CUMPLIDA</v>
      </c>
    </row>
    <row r="697" spans="1:17" ht="90.75">
      <c r="A697" s="192" t="s">
        <v>938</v>
      </c>
      <c r="B697" s="173" t="s">
        <v>3295</v>
      </c>
      <c r="C697" s="485"/>
      <c r="D697" s="485"/>
      <c r="E697" s="486"/>
      <c r="F697" s="486"/>
      <c r="G697" s="174" t="s">
        <v>4979</v>
      </c>
      <c r="H697" s="382" t="s">
        <v>4980</v>
      </c>
      <c r="I697" s="382" t="s">
        <v>4981</v>
      </c>
      <c r="J697" s="181">
        <v>1</v>
      </c>
      <c r="K697" s="176">
        <v>45231</v>
      </c>
      <c r="L697" s="176">
        <v>45350</v>
      </c>
      <c r="M697" s="177">
        <f t="shared" si="36"/>
        <v>17</v>
      </c>
      <c r="N697" s="178">
        <v>1</v>
      </c>
      <c r="O697" s="382" t="s">
        <v>4982</v>
      </c>
      <c r="P697" s="178">
        <f t="shared" si="37"/>
        <v>1</v>
      </c>
      <c r="Q697" s="179" t="str" cm="1">
        <f t="array" aca="1" ref="Q697" ca="1">IF(ISNUMBER(P697),IF(P697=100%,"CUMPLIDA",IF(AND(ISNUMBER(L697),ISNUMBER(INDIRECT("FECHA_"&amp;$B697,1))), IF(L697&lt;=INDIRECT("FECHA_"&amp;$B697,1),"INCUMPLIDA","PROCESO"), "VERIFICAR FECHA")),"SIN VALOR AVANCE")</f>
        <v>CUMPLIDA</v>
      </c>
    </row>
    <row r="698" spans="1:17" ht="180">
      <c r="A698" s="192" t="s">
        <v>938</v>
      </c>
      <c r="B698" s="173" t="s">
        <v>3295</v>
      </c>
      <c r="C698" s="485"/>
      <c r="D698" s="485"/>
      <c r="E698" s="174" t="s">
        <v>4983</v>
      </c>
      <c r="F698" s="486"/>
      <c r="G698" s="174" t="s">
        <v>4984</v>
      </c>
      <c r="H698" s="382" t="s">
        <v>4985</v>
      </c>
      <c r="I698" s="382" t="s">
        <v>4986</v>
      </c>
      <c r="J698" s="181">
        <v>6</v>
      </c>
      <c r="K698" s="176">
        <v>45231</v>
      </c>
      <c r="L698" s="176">
        <v>45596</v>
      </c>
      <c r="M698" s="177">
        <f t="shared" si="36"/>
        <v>52.142857142857146</v>
      </c>
      <c r="N698" s="178">
        <v>1</v>
      </c>
      <c r="O698" s="382" t="s">
        <v>4987</v>
      </c>
      <c r="P698" s="178">
        <f t="shared" si="37"/>
        <v>1</v>
      </c>
      <c r="Q698" s="179" t="str" cm="1">
        <f t="array" aca="1" ref="Q698" ca="1">IF(ISNUMBER(P698),IF(P698=100%,"CUMPLIDA",IF(AND(ISNUMBER(L698),ISNUMBER(INDIRECT("FECHA_"&amp;$B698,1))), IF(L698&lt;=INDIRECT("FECHA_"&amp;$B698,1),"INCUMPLIDA","PROCESO"), "VERIFICAR FECHA")),"SIN VALOR AVANCE")</f>
        <v>CUMPLIDA</v>
      </c>
    </row>
    <row r="699" spans="1:17" ht="120" customHeight="1">
      <c r="A699" s="192" t="s">
        <v>938</v>
      </c>
      <c r="B699" s="173" t="s">
        <v>3295</v>
      </c>
      <c r="C699" s="485"/>
      <c r="D699" s="485"/>
      <c r="E699" s="486" t="s">
        <v>4988</v>
      </c>
      <c r="F699" s="486"/>
      <c r="G699" s="174" t="s">
        <v>4989</v>
      </c>
      <c r="H699" s="382" t="s">
        <v>4990</v>
      </c>
      <c r="I699" s="382" t="s">
        <v>4991</v>
      </c>
      <c r="J699" s="181">
        <v>1</v>
      </c>
      <c r="K699" s="176">
        <v>45231</v>
      </c>
      <c r="L699" s="176">
        <v>45260</v>
      </c>
      <c r="M699" s="177">
        <f t="shared" si="36"/>
        <v>4.1428571428571432</v>
      </c>
      <c r="N699" s="178">
        <v>1</v>
      </c>
      <c r="O699" s="382" t="s">
        <v>4992</v>
      </c>
      <c r="P699" s="178">
        <f t="shared" si="37"/>
        <v>1</v>
      </c>
      <c r="Q699" s="179" t="str" cm="1">
        <f t="array" aca="1" ref="Q699" ca="1">IF(ISNUMBER(P699),IF(P699=100%,"CUMPLIDA",IF(AND(ISNUMBER(L699),ISNUMBER(INDIRECT("FECHA_"&amp;$B699,1))), IF(L699&lt;=INDIRECT("FECHA_"&amp;$B699,1),"INCUMPLIDA","PROCESO"), "VERIFICAR FECHA")),"SIN VALOR AVANCE")</f>
        <v>CUMPLIDA</v>
      </c>
    </row>
    <row r="700" spans="1:17" ht="165.75">
      <c r="A700" s="192" t="s">
        <v>938</v>
      </c>
      <c r="B700" s="173" t="s">
        <v>3295</v>
      </c>
      <c r="C700" s="485"/>
      <c r="D700" s="485"/>
      <c r="E700" s="486"/>
      <c r="F700" s="486"/>
      <c r="G700" s="174" t="s">
        <v>4993</v>
      </c>
      <c r="H700" s="382" t="s">
        <v>4994</v>
      </c>
      <c r="I700" s="382" t="s">
        <v>4995</v>
      </c>
      <c r="J700" s="181">
        <v>2</v>
      </c>
      <c r="K700" s="176">
        <v>45261</v>
      </c>
      <c r="L700" s="176">
        <v>45351</v>
      </c>
      <c r="M700" s="177">
        <f t="shared" si="36"/>
        <v>12.857142857142858</v>
      </c>
      <c r="N700" s="178">
        <v>1</v>
      </c>
      <c r="O700" s="382" t="s">
        <v>4996</v>
      </c>
      <c r="P700" s="178">
        <f t="shared" si="37"/>
        <v>1</v>
      </c>
      <c r="Q700" s="179" t="str" cm="1">
        <f t="array" aca="1" ref="Q700" ca="1">IF(ISNUMBER(P700),IF(P700=100%,"CUMPLIDA",IF(AND(ISNUMBER(L700),ISNUMBER(INDIRECT("FECHA_"&amp;$B700,1))), IF(L700&lt;=INDIRECT("FECHA_"&amp;$B700,1),"INCUMPLIDA","PROCESO"), "VERIFICAR FECHA")),"SIN VALOR AVANCE")</f>
        <v>CUMPLIDA</v>
      </c>
    </row>
    <row r="701" spans="1:17" ht="120">
      <c r="A701" s="192" t="s">
        <v>938</v>
      </c>
      <c r="B701" s="173" t="s">
        <v>3295</v>
      </c>
      <c r="C701" s="485"/>
      <c r="D701" s="485"/>
      <c r="E701" s="486"/>
      <c r="F701" s="486"/>
      <c r="G701" s="174" t="s">
        <v>4997</v>
      </c>
      <c r="H701" s="382" t="s">
        <v>4998</v>
      </c>
      <c r="I701" s="385" t="s">
        <v>4974</v>
      </c>
      <c r="J701" s="181">
        <v>1</v>
      </c>
      <c r="K701" s="176">
        <v>45352</v>
      </c>
      <c r="L701" s="176">
        <v>45382</v>
      </c>
      <c r="M701" s="177">
        <f t="shared" si="36"/>
        <v>4.2857142857142856</v>
      </c>
      <c r="N701" s="178">
        <v>1</v>
      </c>
      <c r="O701" s="382" t="s">
        <v>4999</v>
      </c>
      <c r="P701" s="178">
        <f t="shared" si="37"/>
        <v>1</v>
      </c>
      <c r="Q701" s="179" t="str" cm="1">
        <f t="array" aca="1" ref="Q701" ca="1">IF(ISNUMBER(P701),IF(P701=100%,"CUMPLIDA",IF(AND(ISNUMBER(L701),ISNUMBER(INDIRECT("FECHA_"&amp;$B701,1))), IF(L701&lt;=INDIRECT("FECHA_"&amp;$B701,1),"INCUMPLIDA","PROCESO"), "VERIFICAR FECHA")),"SIN VALOR AVANCE")</f>
        <v>CUMPLIDA</v>
      </c>
    </row>
    <row r="702" spans="1:17" ht="105">
      <c r="A702" s="192" t="s">
        <v>938</v>
      </c>
      <c r="B702" s="173" t="s">
        <v>3295</v>
      </c>
      <c r="C702" s="485"/>
      <c r="D702" s="485"/>
      <c r="E702" s="486"/>
      <c r="F702" s="486"/>
      <c r="G702" s="174" t="s">
        <v>5000</v>
      </c>
      <c r="H702" s="382" t="s">
        <v>5001</v>
      </c>
      <c r="I702" s="382" t="s">
        <v>143</v>
      </c>
      <c r="J702" s="181">
        <v>6</v>
      </c>
      <c r="K702" s="176">
        <v>45383</v>
      </c>
      <c r="L702" s="176">
        <v>45565</v>
      </c>
      <c r="M702" s="177">
        <f t="shared" si="36"/>
        <v>26</v>
      </c>
      <c r="N702" s="178">
        <v>1</v>
      </c>
      <c r="O702" s="382" t="s">
        <v>4999</v>
      </c>
      <c r="P702" s="178">
        <f t="shared" si="37"/>
        <v>1</v>
      </c>
      <c r="Q702" s="179" t="str" cm="1">
        <f t="array" aca="1" ref="Q702" ca="1">IF(ISNUMBER(P702),IF(P702=100%,"CUMPLIDA",IF(AND(ISNUMBER(L702),ISNUMBER(INDIRECT("FECHA_"&amp;$B702,1))), IF(L702&lt;=INDIRECT("FECHA_"&amp;$B702,1),"INCUMPLIDA","PROCESO"), "VERIFICAR FECHA")),"SIN VALOR AVANCE")</f>
        <v>CUMPLIDA</v>
      </c>
    </row>
    <row r="703" spans="1:17" ht="225">
      <c r="A703" s="192" t="s">
        <v>938</v>
      </c>
      <c r="B703" s="173" t="s">
        <v>3295</v>
      </c>
      <c r="C703" s="485"/>
      <c r="D703" s="485"/>
      <c r="E703" s="174" t="s">
        <v>5002</v>
      </c>
      <c r="F703" s="486"/>
      <c r="G703" s="174" t="s">
        <v>5003</v>
      </c>
      <c r="H703" s="382" t="s">
        <v>5004</v>
      </c>
      <c r="I703" s="382" t="s">
        <v>5005</v>
      </c>
      <c r="J703" s="181">
        <v>6</v>
      </c>
      <c r="K703" s="176">
        <v>45231</v>
      </c>
      <c r="L703" s="176">
        <v>45596</v>
      </c>
      <c r="M703" s="177">
        <f t="shared" si="36"/>
        <v>52.142857142857146</v>
      </c>
      <c r="N703" s="178">
        <v>1</v>
      </c>
      <c r="O703" s="382" t="s">
        <v>5006</v>
      </c>
      <c r="P703" s="178">
        <f t="shared" si="37"/>
        <v>1</v>
      </c>
      <c r="Q703" s="179" t="str" cm="1">
        <f t="array" aca="1" ref="Q703" ca="1">IF(ISNUMBER(P703),IF(P703=100%,"CUMPLIDA",IF(AND(ISNUMBER(L703),ISNUMBER(INDIRECT("FECHA_"&amp;$B703,1))), IF(L703&lt;=INDIRECT("FECHA_"&amp;$B703,1),"INCUMPLIDA","PROCESO"), "VERIFICAR FECHA")),"SIN VALOR AVANCE")</f>
        <v>CUMPLIDA</v>
      </c>
    </row>
    <row r="704" spans="1:17" ht="120">
      <c r="A704" s="192" t="s">
        <v>938</v>
      </c>
      <c r="B704" s="173" t="s">
        <v>3295</v>
      </c>
      <c r="C704" s="485"/>
      <c r="D704" s="485"/>
      <c r="E704" s="174" t="s">
        <v>5007</v>
      </c>
      <c r="F704" s="486"/>
      <c r="G704" s="174" t="s">
        <v>5008</v>
      </c>
      <c r="H704" s="382" t="s">
        <v>5009</v>
      </c>
      <c r="I704" s="382" t="s">
        <v>5010</v>
      </c>
      <c r="J704" s="181">
        <v>2</v>
      </c>
      <c r="K704" s="176">
        <v>45231</v>
      </c>
      <c r="L704" s="176">
        <v>45382</v>
      </c>
      <c r="M704" s="177">
        <f t="shared" si="36"/>
        <v>21.571428571428573</v>
      </c>
      <c r="N704" s="178">
        <v>1</v>
      </c>
      <c r="O704" s="382" t="s">
        <v>5011</v>
      </c>
      <c r="P704" s="178">
        <f t="shared" si="37"/>
        <v>1</v>
      </c>
      <c r="Q704" s="179" t="str" cm="1">
        <f t="array" aca="1" ref="Q704" ca="1">IF(ISNUMBER(P704),IF(P704=100%,"CUMPLIDA",IF(AND(ISNUMBER(L704),ISNUMBER(INDIRECT("FECHA_"&amp;$B704,1))), IF(L704&lt;=INDIRECT("FECHA_"&amp;$B704,1),"INCUMPLIDA","PROCESO"), "VERIFICAR FECHA")),"SIN VALOR AVANCE")</f>
        <v>CUMPLIDA</v>
      </c>
    </row>
    <row r="705" spans="1:17" ht="210">
      <c r="A705" s="192" t="s">
        <v>938</v>
      </c>
      <c r="B705" s="173" t="s">
        <v>3295</v>
      </c>
      <c r="C705" s="485"/>
      <c r="D705" s="485"/>
      <c r="E705" s="486" t="s">
        <v>5012</v>
      </c>
      <c r="F705" s="486"/>
      <c r="G705" s="174" t="s">
        <v>4968</v>
      </c>
      <c r="H705" s="382" t="s">
        <v>4969</v>
      </c>
      <c r="I705" s="382" t="s">
        <v>4970</v>
      </c>
      <c r="J705" s="181">
        <v>4</v>
      </c>
      <c r="K705" s="176">
        <v>45231</v>
      </c>
      <c r="L705" s="176">
        <v>45350</v>
      </c>
      <c r="M705" s="177">
        <f t="shared" si="36"/>
        <v>17</v>
      </c>
      <c r="N705" s="178">
        <v>1</v>
      </c>
      <c r="O705" s="382" t="s">
        <v>5013</v>
      </c>
      <c r="P705" s="178">
        <f t="shared" si="37"/>
        <v>1</v>
      </c>
      <c r="Q705" s="179" t="str" cm="1">
        <f t="array" aca="1" ref="Q705" ca="1">IF(ISNUMBER(P705),IF(P705=100%,"CUMPLIDA",IF(AND(ISNUMBER(L705),ISNUMBER(INDIRECT("FECHA_"&amp;$B705,1))), IF(L705&lt;=INDIRECT("FECHA_"&amp;$B705,1),"INCUMPLIDA","PROCESO"), "VERIFICAR FECHA")),"SIN VALOR AVANCE")</f>
        <v>CUMPLIDA</v>
      </c>
    </row>
    <row r="706" spans="1:17" ht="105">
      <c r="A706" s="192" t="s">
        <v>938</v>
      </c>
      <c r="B706" s="173" t="s">
        <v>3295</v>
      </c>
      <c r="C706" s="485"/>
      <c r="D706" s="485"/>
      <c r="E706" s="486"/>
      <c r="F706" s="486"/>
      <c r="G706" s="174" t="s">
        <v>4972</v>
      </c>
      <c r="H706" s="382" t="s">
        <v>4973</v>
      </c>
      <c r="I706" s="385" t="s">
        <v>4974</v>
      </c>
      <c r="J706" s="181">
        <v>1</v>
      </c>
      <c r="K706" s="176">
        <v>45352</v>
      </c>
      <c r="L706" s="176">
        <v>45382</v>
      </c>
      <c r="M706" s="177">
        <f t="shared" si="36"/>
        <v>4.2857142857142856</v>
      </c>
      <c r="N706" s="178">
        <v>1</v>
      </c>
      <c r="O706" s="382" t="s">
        <v>5013</v>
      </c>
      <c r="P706" s="178">
        <f t="shared" si="37"/>
        <v>1</v>
      </c>
      <c r="Q706" s="179" t="str" cm="1">
        <f t="array" aca="1" ref="Q706" ca="1">IF(ISNUMBER(P706),IF(P706=100%,"CUMPLIDA",IF(AND(ISNUMBER(L706),ISNUMBER(INDIRECT("FECHA_"&amp;$B706,1))), IF(L706&lt;=INDIRECT("FECHA_"&amp;$B706,1),"INCUMPLIDA","PROCESO"), "VERIFICAR FECHA")),"SIN VALOR AVANCE")</f>
        <v>CUMPLIDA</v>
      </c>
    </row>
    <row r="707" spans="1:17" ht="135">
      <c r="A707" s="192" t="s">
        <v>938</v>
      </c>
      <c r="B707" s="173" t="s">
        <v>3295</v>
      </c>
      <c r="C707" s="485"/>
      <c r="D707" s="485"/>
      <c r="E707" s="486"/>
      <c r="F707" s="486"/>
      <c r="G707" s="174" t="s">
        <v>4976</v>
      </c>
      <c r="H707" s="382" t="s">
        <v>4977</v>
      </c>
      <c r="I707" s="385" t="s">
        <v>4978</v>
      </c>
      <c r="J707" s="181">
        <v>6</v>
      </c>
      <c r="K707" s="176">
        <v>45383</v>
      </c>
      <c r="L707" s="176">
        <v>45565</v>
      </c>
      <c r="M707" s="177">
        <f t="shared" si="36"/>
        <v>26</v>
      </c>
      <c r="N707" s="178">
        <v>1</v>
      </c>
      <c r="O707" s="382" t="s">
        <v>5013</v>
      </c>
      <c r="P707" s="178">
        <f t="shared" si="37"/>
        <v>1</v>
      </c>
      <c r="Q707" s="179" t="str" cm="1">
        <f t="array" aca="1" ref="Q707" ca="1">IF(ISNUMBER(P707),IF(P707=100%,"CUMPLIDA",IF(AND(ISNUMBER(L707),ISNUMBER(INDIRECT("FECHA_"&amp;$B707,1))), IF(L707&lt;=INDIRECT("FECHA_"&amp;$B707,1),"INCUMPLIDA","PROCESO"), "VERIFICAR FECHA")),"SIN VALOR AVANCE")</f>
        <v>CUMPLIDA</v>
      </c>
    </row>
    <row r="708" spans="1:17" ht="105">
      <c r="A708" s="192" t="s">
        <v>938</v>
      </c>
      <c r="B708" s="173" t="s">
        <v>3295</v>
      </c>
      <c r="C708" s="485"/>
      <c r="D708" s="485"/>
      <c r="E708" s="486"/>
      <c r="F708" s="486"/>
      <c r="G708" s="174" t="s">
        <v>5000</v>
      </c>
      <c r="H708" s="382" t="s">
        <v>5001</v>
      </c>
      <c r="I708" s="382" t="s">
        <v>143</v>
      </c>
      <c r="J708" s="181">
        <v>6</v>
      </c>
      <c r="K708" s="176">
        <v>45383</v>
      </c>
      <c r="L708" s="176">
        <v>45565</v>
      </c>
      <c r="M708" s="177">
        <f t="shared" si="36"/>
        <v>26</v>
      </c>
      <c r="N708" s="178">
        <v>1</v>
      </c>
      <c r="O708" s="382" t="s">
        <v>5013</v>
      </c>
      <c r="P708" s="178">
        <f t="shared" si="37"/>
        <v>1</v>
      </c>
      <c r="Q708" s="179" t="str" cm="1">
        <f t="array" aca="1" ref="Q708" ca="1">IF(ISNUMBER(P708),IF(P708=100%,"CUMPLIDA",IF(AND(ISNUMBER(L708),ISNUMBER(INDIRECT("FECHA_"&amp;$B708,1))), IF(L708&lt;=INDIRECT("FECHA_"&amp;$B708,1),"INCUMPLIDA","PROCESO"), "VERIFICAR FECHA")),"SIN VALOR AVANCE")</f>
        <v>CUMPLIDA</v>
      </c>
    </row>
    <row r="709" spans="1:17" ht="255">
      <c r="A709" s="192" t="s">
        <v>938</v>
      </c>
      <c r="B709" s="173" t="s">
        <v>3295</v>
      </c>
      <c r="C709" s="485"/>
      <c r="D709" s="485"/>
      <c r="E709" s="174" t="s">
        <v>5014</v>
      </c>
      <c r="F709" s="486"/>
      <c r="G709" s="174" t="s">
        <v>5015</v>
      </c>
      <c r="H709" s="382" t="s">
        <v>5016</v>
      </c>
      <c r="I709" s="382" t="s">
        <v>5017</v>
      </c>
      <c r="J709" s="181">
        <v>6</v>
      </c>
      <c r="K709" s="176">
        <v>44937</v>
      </c>
      <c r="L709" s="176">
        <v>45596</v>
      </c>
      <c r="M709" s="177">
        <f t="shared" si="36"/>
        <v>94.142857142857139</v>
      </c>
      <c r="N709" s="178">
        <v>1</v>
      </c>
      <c r="O709" s="382" t="s">
        <v>5018</v>
      </c>
      <c r="P709" s="178">
        <f t="shared" si="37"/>
        <v>1</v>
      </c>
      <c r="Q709" s="179" t="str" cm="1">
        <f t="array" aca="1" ref="Q709" ca="1">IF(ISNUMBER(P709),IF(P709=100%,"CUMPLIDA",IF(AND(ISNUMBER(L709),ISNUMBER(INDIRECT("FECHA_"&amp;$B709,1))), IF(L709&lt;=INDIRECT("FECHA_"&amp;$B709,1),"INCUMPLIDA","PROCESO"), "VERIFICAR FECHA")),"SIN VALOR AVANCE")</f>
        <v>CUMPLIDA</v>
      </c>
    </row>
    <row r="710" spans="1:17" ht="255">
      <c r="A710" s="192" t="s">
        <v>938</v>
      </c>
      <c r="B710" s="173" t="s">
        <v>3295</v>
      </c>
      <c r="C710" s="485"/>
      <c r="D710" s="485"/>
      <c r="E710" s="174" t="s">
        <v>5019</v>
      </c>
      <c r="F710" s="486"/>
      <c r="G710" s="174" t="s">
        <v>5020</v>
      </c>
      <c r="H710" s="382" t="s">
        <v>5021</v>
      </c>
      <c r="I710" s="382" t="s">
        <v>5017</v>
      </c>
      <c r="J710" s="181">
        <v>6</v>
      </c>
      <c r="K710" s="176">
        <v>44937</v>
      </c>
      <c r="L710" s="176">
        <v>45596</v>
      </c>
      <c r="M710" s="177">
        <f t="shared" si="36"/>
        <v>94.142857142857139</v>
      </c>
      <c r="N710" s="178">
        <v>1</v>
      </c>
      <c r="O710" s="382" t="s">
        <v>5018</v>
      </c>
      <c r="P710" s="178">
        <f t="shared" si="37"/>
        <v>1</v>
      </c>
      <c r="Q710" s="179" t="str" cm="1">
        <f t="array" aca="1" ref="Q710" ca="1">IF(ISNUMBER(P710),IF(P710=100%,"CUMPLIDA",IF(AND(ISNUMBER(L710),ISNUMBER(INDIRECT("FECHA_"&amp;$B710,1))), IF(L710&lt;=INDIRECT("FECHA_"&amp;$B710,1),"INCUMPLIDA","PROCESO"), "VERIFICAR FECHA")),"SIN VALOR AVANCE")</f>
        <v>CUMPLIDA</v>
      </c>
    </row>
    <row r="711" spans="1:17" ht="45.75" customHeight="1">
      <c r="A711" s="192" t="s">
        <v>938</v>
      </c>
      <c r="B711" s="173" t="s">
        <v>3295</v>
      </c>
      <c r="C711" s="485" t="s">
        <v>5022</v>
      </c>
      <c r="D711" s="485" t="s">
        <v>3329</v>
      </c>
      <c r="E711" s="486" t="s">
        <v>5023</v>
      </c>
      <c r="F711" s="486" t="s">
        <v>5024</v>
      </c>
      <c r="G711" s="486" t="s">
        <v>5025</v>
      </c>
      <c r="H711" s="486" t="s">
        <v>5026</v>
      </c>
      <c r="I711" s="382" t="s">
        <v>776</v>
      </c>
      <c r="J711" s="181">
        <v>4</v>
      </c>
      <c r="K711" s="176">
        <v>45809</v>
      </c>
      <c r="L711" s="176">
        <v>47483</v>
      </c>
      <c r="M711" s="177">
        <f t="shared" si="36"/>
        <v>239.14285714285714</v>
      </c>
      <c r="N711" s="178">
        <v>0.14000000000000001</v>
      </c>
      <c r="O711" s="382" t="s">
        <v>5027</v>
      </c>
      <c r="P711" s="178">
        <f t="shared" si="37"/>
        <v>0.14000000000000001</v>
      </c>
      <c r="Q711" s="179" t="str" cm="1">
        <f t="array" aca="1" ref="Q711" ca="1">IF(ISNUMBER(P711),IF(P711=100%,"CUMPLIDA",IF(AND(ISNUMBER(L711),ISNUMBER(INDIRECT("FECHA_"&amp;$B711,1))), IF(L711&lt;=INDIRECT("FECHA_"&amp;$B711,1),"INCUMPLIDA","PROCESO"), "VERIFICAR FECHA")),"SIN VALOR AVANCE")</f>
        <v>PROCESO</v>
      </c>
    </row>
    <row r="712" spans="1:17" ht="30.75">
      <c r="A712" s="192" t="s">
        <v>938</v>
      </c>
      <c r="B712" s="173" t="s">
        <v>3295</v>
      </c>
      <c r="C712" s="485"/>
      <c r="D712" s="485"/>
      <c r="E712" s="486"/>
      <c r="F712" s="486"/>
      <c r="G712" s="486"/>
      <c r="H712" s="486"/>
      <c r="I712" s="382" t="s">
        <v>5028</v>
      </c>
      <c r="J712" s="181">
        <v>1</v>
      </c>
      <c r="K712" s="176">
        <v>45809</v>
      </c>
      <c r="L712" s="176">
        <v>47483</v>
      </c>
      <c r="M712" s="177">
        <f t="shared" si="36"/>
        <v>239.14285714285714</v>
      </c>
      <c r="N712" s="178">
        <v>0.14000000000000001</v>
      </c>
      <c r="O712" s="382" t="s">
        <v>5027</v>
      </c>
      <c r="P712" s="178">
        <f t="shared" si="37"/>
        <v>0.14000000000000001</v>
      </c>
      <c r="Q712" s="179" t="str" cm="1">
        <f t="array" aca="1" ref="Q712" ca="1">IF(ISNUMBER(P712),IF(P712=100%,"CUMPLIDA",IF(AND(ISNUMBER(L712),ISNUMBER(INDIRECT("FECHA_"&amp;$B712,1))), IF(L712&lt;=INDIRECT("FECHA_"&amp;$B712,1),"INCUMPLIDA","PROCESO"), "VERIFICAR FECHA")),"SIN VALOR AVANCE")</f>
        <v>PROCESO</v>
      </c>
    </row>
    <row r="713" spans="1:17" ht="30.75">
      <c r="A713" s="192" t="s">
        <v>938</v>
      </c>
      <c r="B713" s="173" t="s">
        <v>3295</v>
      </c>
      <c r="C713" s="485"/>
      <c r="D713" s="485"/>
      <c r="E713" s="486"/>
      <c r="F713" s="486"/>
      <c r="G713" s="486"/>
      <c r="H713" s="486"/>
      <c r="I713" s="382" t="s">
        <v>5029</v>
      </c>
      <c r="J713" s="181">
        <v>1</v>
      </c>
      <c r="K713" s="176">
        <v>45809</v>
      </c>
      <c r="L713" s="176">
        <v>47483</v>
      </c>
      <c r="M713" s="177">
        <f t="shared" si="36"/>
        <v>239.14285714285714</v>
      </c>
      <c r="N713" s="178">
        <v>0.14000000000000001</v>
      </c>
      <c r="O713" s="382" t="s">
        <v>5027</v>
      </c>
      <c r="P713" s="178">
        <f t="shared" si="37"/>
        <v>0.14000000000000001</v>
      </c>
      <c r="Q713" s="179" t="str" cm="1">
        <f t="array" aca="1" ref="Q713" ca="1">IF(ISNUMBER(P713),IF(P713=100%,"CUMPLIDA",IF(AND(ISNUMBER(L713),ISNUMBER(INDIRECT("FECHA_"&amp;$B713,1))), IF(L713&lt;=INDIRECT("FECHA_"&amp;$B713,1),"INCUMPLIDA","PROCESO"), "VERIFICAR FECHA")),"SIN VALOR AVANCE")</f>
        <v>PROCESO</v>
      </c>
    </row>
    <row r="714" spans="1:17" ht="105.75" customHeight="1">
      <c r="A714" s="192" t="s">
        <v>938</v>
      </c>
      <c r="B714" s="173" t="s">
        <v>3295</v>
      </c>
      <c r="C714" s="485"/>
      <c r="D714" s="485"/>
      <c r="E714" s="486"/>
      <c r="F714" s="486"/>
      <c r="G714" s="486" t="s">
        <v>5030</v>
      </c>
      <c r="H714" s="490" t="s">
        <v>5031</v>
      </c>
      <c r="I714" s="490" t="s">
        <v>5032</v>
      </c>
      <c r="J714" s="183">
        <v>1</v>
      </c>
      <c r="K714" s="176">
        <v>45323</v>
      </c>
      <c r="L714" s="176">
        <v>45473</v>
      </c>
      <c r="M714" s="177">
        <f t="shared" si="36"/>
        <v>21.428571428571427</v>
      </c>
      <c r="N714" s="178">
        <v>1</v>
      </c>
      <c r="O714" s="382" t="s">
        <v>5033</v>
      </c>
      <c r="P714" s="178">
        <f t="shared" si="37"/>
        <v>1</v>
      </c>
      <c r="Q714" s="179" t="str" cm="1">
        <f t="array" aca="1" ref="Q714" ca="1">IF(ISNUMBER(P714),IF(P714=100%,"CUMPLIDA",IF(AND(ISNUMBER(L714),ISNUMBER(INDIRECT("FECHA_"&amp;$B714,1))), IF(L714&lt;=INDIRECT("FECHA_"&amp;$B714,1),"INCUMPLIDA","PROCESO"), "VERIFICAR FECHA")),"SIN VALOR AVANCE")</f>
        <v>CUMPLIDA</v>
      </c>
    </row>
    <row r="715" spans="1:17" ht="105.75">
      <c r="A715" s="192" t="s">
        <v>938</v>
      </c>
      <c r="B715" s="173" t="s">
        <v>3295</v>
      </c>
      <c r="C715" s="485"/>
      <c r="D715" s="485"/>
      <c r="E715" s="486"/>
      <c r="F715" s="486"/>
      <c r="G715" s="486"/>
      <c r="H715" s="490"/>
      <c r="I715" s="490"/>
      <c r="J715" s="183">
        <v>1</v>
      </c>
      <c r="K715" s="176">
        <v>45474</v>
      </c>
      <c r="L715" s="176">
        <v>45657</v>
      </c>
      <c r="M715" s="177">
        <f t="shared" si="36"/>
        <v>26.142857142857142</v>
      </c>
      <c r="N715" s="178">
        <v>1</v>
      </c>
      <c r="O715" s="382" t="s">
        <v>5033</v>
      </c>
      <c r="P715" s="178">
        <f t="shared" si="37"/>
        <v>1</v>
      </c>
      <c r="Q715" s="179" t="str" cm="1">
        <f t="array" aca="1" ref="Q715" ca="1">IF(ISNUMBER(P715),IF(P715=100%,"CUMPLIDA",IF(AND(ISNUMBER(L715),ISNUMBER(INDIRECT("FECHA_"&amp;$B715,1))), IF(L715&lt;=INDIRECT("FECHA_"&amp;$B715,1),"INCUMPLIDA","PROCESO"), "VERIFICAR FECHA")),"SIN VALOR AVANCE")</f>
        <v>CUMPLIDA</v>
      </c>
    </row>
    <row r="716" spans="1:17" ht="105.75">
      <c r="A716" s="192" t="s">
        <v>938</v>
      </c>
      <c r="B716" s="173" t="s">
        <v>3295</v>
      </c>
      <c r="C716" s="485"/>
      <c r="D716" s="485"/>
      <c r="E716" s="486"/>
      <c r="F716" s="486"/>
      <c r="G716" s="486"/>
      <c r="H716" s="490"/>
      <c r="I716" s="490"/>
      <c r="J716" s="183">
        <v>1</v>
      </c>
      <c r="K716" s="176">
        <v>45658</v>
      </c>
      <c r="L716" s="176">
        <v>45838</v>
      </c>
      <c r="M716" s="177">
        <f t="shared" si="36"/>
        <v>25.714285714285715</v>
      </c>
      <c r="N716" s="178">
        <v>1</v>
      </c>
      <c r="O716" s="382" t="s">
        <v>5033</v>
      </c>
      <c r="P716" s="178">
        <f t="shared" si="37"/>
        <v>1</v>
      </c>
      <c r="Q716" s="179" t="str" cm="1">
        <f t="array" aca="1" ref="Q716" ca="1">IF(ISNUMBER(P716),IF(P716=100%,"CUMPLIDA",IF(AND(ISNUMBER(L716),ISNUMBER(INDIRECT("FECHA_"&amp;$B716,1))), IF(L716&lt;=INDIRECT("FECHA_"&amp;$B716,1),"INCUMPLIDA","PROCESO"), "VERIFICAR FECHA")),"SIN VALOR AVANCE")</f>
        <v>CUMPLIDA</v>
      </c>
    </row>
    <row r="717" spans="1:17" ht="105.75">
      <c r="A717" s="192" t="s">
        <v>938</v>
      </c>
      <c r="B717" s="173" t="s">
        <v>3295</v>
      </c>
      <c r="C717" s="485"/>
      <c r="D717" s="485"/>
      <c r="E717" s="486"/>
      <c r="F717" s="486"/>
      <c r="G717" s="486"/>
      <c r="H717" s="490"/>
      <c r="I717" s="490"/>
      <c r="J717" s="183">
        <v>1</v>
      </c>
      <c r="K717" s="176">
        <v>45839</v>
      </c>
      <c r="L717" s="176">
        <v>46022</v>
      </c>
      <c r="M717" s="177">
        <f t="shared" si="36"/>
        <v>26.142857142857142</v>
      </c>
      <c r="N717" s="178">
        <v>1</v>
      </c>
      <c r="O717" s="382" t="s">
        <v>5033</v>
      </c>
      <c r="P717" s="178">
        <f t="shared" si="37"/>
        <v>1</v>
      </c>
      <c r="Q717" s="179" t="str" cm="1">
        <f t="array" aca="1" ref="Q717" ca="1">IF(ISNUMBER(P717),IF(P717=100%,"CUMPLIDA",IF(AND(ISNUMBER(L717),ISNUMBER(INDIRECT("FECHA_"&amp;$B717,1))), IF(L717&lt;=INDIRECT("FECHA_"&amp;$B717,1),"INCUMPLIDA","PROCESO"), "VERIFICAR FECHA")),"SIN VALOR AVANCE")</f>
        <v>CUMPLIDA</v>
      </c>
    </row>
    <row r="718" spans="1:17" ht="105.75">
      <c r="A718" s="192" t="s">
        <v>938</v>
      </c>
      <c r="B718" s="173" t="s">
        <v>3295</v>
      </c>
      <c r="C718" s="485"/>
      <c r="D718" s="485"/>
      <c r="E718" s="486"/>
      <c r="F718" s="486"/>
      <c r="G718" s="486"/>
      <c r="H718" s="490"/>
      <c r="I718" s="490"/>
      <c r="J718" s="183">
        <v>1</v>
      </c>
      <c r="K718" s="176">
        <v>46023</v>
      </c>
      <c r="L718" s="176">
        <v>46142</v>
      </c>
      <c r="M718" s="177">
        <f t="shared" si="36"/>
        <v>17</v>
      </c>
      <c r="N718" s="178">
        <v>1</v>
      </c>
      <c r="O718" s="382" t="s">
        <v>5033</v>
      </c>
      <c r="P718" s="178">
        <f t="shared" si="37"/>
        <v>1</v>
      </c>
      <c r="Q718" s="179" t="str" cm="1">
        <f t="array" aca="1" ref="Q718" ca="1">IF(ISNUMBER(P718),IF(P718=100%,"CUMPLIDA",IF(AND(ISNUMBER(L718),ISNUMBER(INDIRECT("FECHA_"&amp;$B718,1))), IF(L718&lt;=INDIRECT("FECHA_"&amp;$B718,1),"INCUMPLIDA","PROCESO"), "VERIFICAR FECHA")),"SIN VALOR AVANCE")</f>
        <v>CUMPLIDA</v>
      </c>
    </row>
    <row r="719" spans="1:17" ht="150" customHeight="1">
      <c r="A719" s="192" t="s">
        <v>938</v>
      </c>
      <c r="B719" s="173" t="s">
        <v>3295</v>
      </c>
      <c r="C719" s="485"/>
      <c r="D719" s="485"/>
      <c r="E719" s="486"/>
      <c r="F719" s="486"/>
      <c r="G719" s="486" t="s">
        <v>5034</v>
      </c>
      <c r="H719" s="486" t="s">
        <v>5026</v>
      </c>
      <c r="I719" s="382" t="s">
        <v>776</v>
      </c>
      <c r="J719" s="181">
        <v>4</v>
      </c>
      <c r="K719" s="176">
        <v>45809</v>
      </c>
      <c r="L719" s="176">
        <v>47483</v>
      </c>
      <c r="M719" s="177">
        <f t="shared" si="36"/>
        <v>239.14285714285714</v>
      </c>
      <c r="N719" s="178">
        <v>0.16600000000000001</v>
      </c>
      <c r="O719" s="382" t="s">
        <v>5027</v>
      </c>
      <c r="P719" s="178">
        <f t="shared" si="37"/>
        <v>0.16600000000000001</v>
      </c>
      <c r="Q719" s="179" t="str" cm="1">
        <f t="array" aca="1" ref="Q719" ca="1">IF(ISNUMBER(P719),IF(P719=100%,"CUMPLIDA",IF(AND(ISNUMBER(L719),ISNUMBER(INDIRECT("FECHA_"&amp;$B719,1))), IF(L719&lt;=INDIRECT("FECHA_"&amp;$B719,1),"INCUMPLIDA","PROCESO"), "VERIFICAR FECHA")),"SIN VALOR AVANCE")</f>
        <v>PROCESO</v>
      </c>
    </row>
    <row r="720" spans="1:17" ht="150" customHeight="1">
      <c r="A720" s="192" t="s">
        <v>938</v>
      </c>
      <c r="B720" s="173" t="s">
        <v>3295</v>
      </c>
      <c r="C720" s="485"/>
      <c r="D720" s="485"/>
      <c r="E720" s="486"/>
      <c r="F720" s="486"/>
      <c r="G720" s="486"/>
      <c r="H720" s="486"/>
      <c r="I720" s="382" t="s">
        <v>5028</v>
      </c>
      <c r="J720" s="181">
        <v>1</v>
      </c>
      <c r="K720" s="176">
        <v>45809</v>
      </c>
      <c r="L720" s="176">
        <v>47483</v>
      </c>
      <c r="M720" s="177">
        <f t="shared" si="36"/>
        <v>239.14285714285714</v>
      </c>
      <c r="N720" s="178">
        <v>0.16600000000000001</v>
      </c>
      <c r="O720" s="382" t="s">
        <v>5027</v>
      </c>
      <c r="P720" s="178">
        <f t="shared" si="37"/>
        <v>0.16600000000000001</v>
      </c>
      <c r="Q720" s="179" t="str" cm="1">
        <f t="array" aca="1" ref="Q720" ca="1">IF(ISNUMBER(P720),IF(P720=100%,"CUMPLIDA",IF(AND(ISNUMBER(L720),ISNUMBER(INDIRECT("FECHA_"&amp;$B720,1))), IF(L720&lt;=INDIRECT("FECHA_"&amp;$B720,1),"INCUMPLIDA","PROCESO"), "VERIFICAR FECHA")),"SIN VALOR AVANCE")</f>
        <v>PROCESO</v>
      </c>
    </row>
    <row r="721" spans="1:17" ht="30.75">
      <c r="A721" s="192" t="s">
        <v>938</v>
      </c>
      <c r="B721" s="173" t="s">
        <v>3295</v>
      </c>
      <c r="C721" s="485"/>
      <c r="D721" s="485"/>
      <c r="E721" s="486"/>
      <c r="F721" s="486"/>
      <c r="G721" s="486"/>
      <c r="H721" s="486"/>
      <c r="I721" s="382" t="s">
        <v>5029</v>
      </c>
      <c r="J721" s="181">
        <v>1</v>
      </c>
      <c r="K721" s="176">
        <v>45809</v>
      </c>
      <c r="L721" s="176">
        <v>47483</v>
      </c>
      <c r="M721" s="177">
        <f t="shared" si="36"/>
        <v>239.14285714285714</v>
      </c>
      <c r="N721" s="178">
        <v>0.16600000000000001</v>
      </c>
      <c r="O721" s="382" t="s">
        <v>5027</v>
      </c>
      <c r="P721" s="178">
        <f t="shared" si="37"/>
        <v>0.16600000000000001</v>
      </c>
      <c r="Q721" s="179" t="str" cm="1">
        <f t="array" aca="1" ref="Q721" ca="1">IF(ISNUMBER(P721),IF(P721=100%,"CUMPLIDA",IF(AND(ISNUMBER(L721),ISNUMBER(INDIRECT("FECHA_"&amp;$B721,1))), IF(L721&lt;=INDIRECT("FECHA_"&amp;$B721,1),"INCUMPLIDA","PROCESO"), "VERIFICAR FECHA")),"SIN VALOR AVANCE")</f>
        <v>PROCESO</v>
      </c>
    </row>
    <row r="722" spans="1:17" ht="105.75" customHeight="1">
      <c r="A722" s="192" t="s">
        <v>938</v>
      </c>
      <c r="B722" s="173" t="s">
        <v>3295</v>
      </c>
      <c r="C722" s="485"/>
      <c r="D722" s="485"/>
      <c r="E722" s="486"/>
      <c r="F722" s="486"/>
      <c r="G722" s="486" t="s">
        <v>5035</v>
      </c>
      <c r="H722" s="490" t="s">
        <v>5036</v>
      </c>
      <c r="I722" s="490" t="s">
        <v>5037</v>
      </c>
      <c r="J722" s="183">
        <v>1</v>
      </c>
      <c r="K722" s="176">
        <v>45323</v>
      </c>
      <c r="L722" s="176">
        <v>45473</v>
      </c>
      <c r="M722" s="177">
        <f t="shared" si="36"/>
        <v>21.428571428571427</v>
      </c>
      <c r="N722" s="178">
        <v>1</v>
      </c>
      <c r="O722" s="382" t="s">
        <v>5033</v>
      </c>
      <c r="P722" s="178">
        <f t="shared" si="37"/>
        <v>1</v>
      </c>
      <c r="Q722" s="179" t="str" cm="1">
        <f t="array" aca="1" ref="Q722" ca="1">IF(ISNUMBER(P722),IF(P722=100%,"CUMPLIDA",IF(AND(ISNUMBER(L722),ISNUMBER(INDIRECT("FECHA_"&amp;$B722,1))), IF(L722&lt;=INDIRECT("FECHA_"&amp;$B722,1),"INCUMPLIDA","PROCESO"), "VERIFICAR FECHA")),"SIN VALOR AVANCE")</f>
        <v>CUMPLIDA</v>
      </c>
    </row>
    <row r="723" spans="1:17" ht="105.75">
      <c r="A723" s="192" t="s">
        <v>938</v>
      </c>
      <c r="B723" s="173" t="s">
        <v>3295</v>
      </c>
      <c r="C723" s="485"/>
      <c r="D723" s="485"/>
      <c r="E723" s="486"/>
      <c r="F723" s="486"/>
      <c r="G723" s="486"/>
      <c r="H723" s="490"/>
      <c r="I723" s="490"/>
      <c r="J723" s="183">
        <v>1</v>
      </c>
      <c r="K723" s="176">
        <v>45474</v>
      </c>
      <c r="L723" s="176">
        <v>45657</v>
      </c>
      <c r="M723" s="177">
        <f t="shared" si="36"/>
        <v>26.142857142857142</v>
      </c>
      <c r="N723" s="178">
        <v>1</v>
      </c>
      <c r="O723" s="382" t="s">
        <v>5033</v>
      </c>
      <c r="P723" s="178">
        <f t="shared" si="37"/>
        <v>1</v>
      </c>
      <c r="Q723" s="179" t="str" cm="1">
        <f t="array" aca="1" ref="Q723" ca="1">IF(ISNUMBER(P723),IF(P723=100%,"CUMPLIDA",IF(AND(ISNUMBER(L723),ISNUMBER(INDIRECT("FECHA_"&amp;$B723,1))), IF(L723&lt;=INDIRECT("FECHA_"&amp;$B723,1),"INCUMPLIDA","PROCESO"), "VERIFICAR FECHA")),"SIN VALOR AVANCE")</f>
        <v>CUMPLIDA</v>
      </c>
    </row>
    <row r="724" spans="1:17" ht="105.75">
      <c r="A724" s="192" t="s">
        <v>938</v>
      </c>
      <c r="B724" s="173" t="s">
        <v>3295</v>
      </c>
      <c r="C724" s="485"/>
      <c r="D724" s="485"/>
      <c r="E724" s="486"/>
      <c r="F724" s="486"/>
      <c r="G724" s="486"/>
      <c r="H724" s="490"/>
      <c r="I724" s="490"/>
      <c r="J724" s="183">
        <v>1</v>
      </c>
      <c r="K724" s="176">
        <v>45658</v>
      </c>
      <c r="L724" s="176">
        <v>45838</v>
      </c>
      <c r="M724" s="177">
        <f t="shared" si="36"/>
        <v>25.714285714285715</v>
      </c>
      <c r="N724" s="178">
        <v>1</v>
      </c>
      <c r="O724" s="382" t="s">
        <v>5033</v>
      </c>
      <c r="P724" s="178">
        <f t="shared" si="37"/>
        <v>1</v>
      </c>
      <c r="Q724" s="179" t="str" cm="1">
        <f t="array" aca="1" ref="Q724" ca="1">IF(ISNUMBER(P724),IF(P724=100%,"CUMPLIDA",IF(AND(ISNUMBER(L724),ISNUMBER(INDIRECT("FECHA_"&amp;$B724,1))), IF(L724&lt;=INDIRECT("FECHA_"&amp;$B724,1),"INCUMPLIDA","PROCESO"), "VERIFICAR FECHA")),"SIN VALOR AVANCE")</f>
        <v>CUMPLIDA</v>
      </c>
    </row>
    <row r="725" spans="1:17" ht="105.75">
      <c r="A725" s="192" t="s">
        <v>938</v>
      </c>
      <c r="B725" s="173" t="s">
        <v>3295</v>
      </c>
      <c r="C725" s="485"/>
      <c r="D725" s="485"/>
      <c r="E725" s="486"/>
      <c r="F725" s="486"/>
      <c r="G725" s="486"/>
      <c r="H725" s="490"/>
      <c r="I725" s="490"/>
      <c r="J725" s="183">
        <v>1</v>
      </c>
      <c r="K725" s="176">
        <v>45839</v>
      </c>
      <c r="L725" s="176">
        <v>46022</v>
      </c>
      <c r="M725" s="177">
        <f t="shared" si="36"/>
        <v>26.142857142857142</v>
      </c>
      <c r="N725" s="178">
        <v>1</v>
      </c>
      <c r="O725" s="382" t="s">
        <v>5033</v>
      </c>
      <c r="P725" s="178">
        <f t="shared" si="37"/>
        <v>1</v>
      </c>
      <c r="Q725" s="179" t="str" cm="1">
        <f t="array" aca="1" ref="Q725" ca="1">IF(ISNUMBER(P725),IF(P725=100%,"CUMPLIDA",IF(AND(ISNUMBER(L725),ISNUMBER(INDIRECT("FECHA_"&amp;$B725,1))), IF(L725&lt;=INDIRECT("FECHA_"&amp;$B725,1),"INCUMPLIDA","PROCESO"), "VERIFICAR FECHA")),"SIN VALOR AVANCE")</f>
        <v>CUMPLIDA</v>
      </c>
    </row>
    <row r="726" spans="1:17" ht="105.75">
      <c r="A726" s="192" t="s">
        <v>938</v>
      </c>
      <c r="B726" s="173" t="s">
        <v>3295</v>
      </c>
      <c r="C726" s="485"/>
      <c r="D726" s="485"/>
      <c r="E726" s="486"/>
      <c r="F726" s="486"/>
      <c r="G726" s="486"/>
      <c r="H726" s="490"/>
      <c r="I726" s="490"/>
      <c r="J726" s="183">
        <v>1</v>
      </c>
      <c r="K726" s="176">
        <v>46023</v>
      </c>
      <c r="L726" s="176">
        <v>46203</v>
      </c>
      <c r="M726" s="177">
        <f t="shared" si="36"/>
        <v>25.714285714285715</v>
      </c>
      <c r="N726" s="178">
        <v>1</v>
      </c>
      <c r="O726" s="382" t="s">
        <v>5033</v>
      </c>
      <c r="P726" s="178">
        <f t="shared" si="37"/>
        <v>1</v>
      </c>
      <c r="Q726" s="179" t="str" cm="1">
        <f t="array" aca="1" ref="Q726" ca="1">IF(ISNUMBER(P726),IF(P726=100%,"CUMPLIDA",IF(AND(ISNUMBER(L726),ISNUMBER(INDIRECT("FECHA_"&amp;$B726,1))), IF(L726&lt;=INDIRECT("FECHA_"&amp;$B726,1),"INCUMPLIDA","PROCESO"), "VERIFICAR FECHA")),"SIN VALOR AVANCE")</f>
        <v>CUMPLIDA</v>
      </c>
    </row>
    <row r="727" spans="1:17" ht="105.75">
      <c r="A727" s="192" t="s">
        <v>938</v>
      </c>
      <c r="B727" s="173" t="s">
        <v>3295</v>
      </c>
      <c r="C727" s="485"/>
      <c r="D727" s="485"/>
      <c r="E727" s="486"/>
      <c r="F727" s="486"/>
      <c r="G727" s="486"/>
      <c r="H727" s="490"/>
      <c r="I727" s="490"/>
      <c r="J727" s="183">
        <v>1</v>
      </c>
      <c r="K727" s="176">
        <v>46204</v>
      </c>
      <c r="L727" s="176">
        <v>46387</v>
      </c>
      <c r="M727" s="177">
        <f t="shared" si="36"/>
        <v>26.142857142857142</v>
      </c>
      <c r="N727" s="178">
        <v>1</v>
      </c>
      <c r="O727" s="382" t="s">
        <v>5033</v>
      </c>
      <c r="P727" s="178">
        <f t="shared" si="37"/>
        <v>1</v>
      </c>
      <c r="Q727" s="179" t="str" cm="1">
        <f t="array" aca="1" ref="Q727" ca="1">IF(ISNUMBER(P727),IF(P727=100%,"CUMPLIDA",IF(AND(ISNUMBER(L727),ISNUMBER(INDIRECT("FECHA_"&amp;$B727,1))), IF(L727&lt;=INDIRECT("FECHA_"&amp;$B727,1),"INCUMPLIDA","PROCESO"), "VERIFICAR FECHA")),"SIN VALOR AVANCE")</f>
        <v>CUMPLIDA</v>
      </c>
    </row>
    <row r="728" spans="1:17" ht="105.75">
      <c r="A728" s="192" t="s">
        <v>938</v>
      </c>
      <c r="B728" s="173" t="s">
        <v>3295</v>
      </c>
      <c r="C728" s="485"/>
      <c r="D728" s="485"/>
      <c r="E728" s="486"/>
      <c r="F728" s="486"/>
      <c r="G728" s="486"/>
      <c r="H728" s="490"/>
      <c r="I728" s="490"/>
      <c r="J728" s="183">
        <v>1</v>
      </c>
      <c r="K728" s="176">
        <v>46388</v>
      </c>
      <c r="L728" s="176">
        <v>46507</v>
      </c>
      <c r="M728" s="177">
        <f t="shared" si="36"/>
        <v>17</v>
      </c>
      <c r="N728" s="178">
        <v>1</v>
      </c>
      <c r="O728" s="382" t="s">
        <v>5033</v>
      </c>
      <c r="P728" s="178">
        <f t="shared" si="37"/>
        <v>1</v>
      </c>
      <c r="Q728" s="179" t="str" cm="1">
        <f t="array" aca="1" ref="Q728" ca="1">IF(ISNUMBER(P728),IF(P728=100%,"CUMPLIDA",IF(AND(ISNUMBER(L728),ISNUMBER(INDIRECT("FECHA_"&amp;$B728,1))), IF(L728&lt;=INDIRECT("FECHA_"&amp;$B728,1),"INCUMPLIDA","PROCESO"), "VERIFICAR FECHA")),"SIN VALOR AVANCE")</f>
        <v>CUMPLIDA</v>
      </c>
    </row>
    <row r="729" spans="1:17" ht="165" customHeight="1">
      <c r="A729" s="192" t="s">
        <v>938</v>
      </c>
      <c r="B729" s="173" t="s">
        <v>3295</v>
      </c>
      <c r="C729" s="485"/>
      <c r="D729" s="485"/>
      <c r="E729" s="486"/>
      <c r="F729" s="486"/>
      <c r="G729" s="174" t="s">
        <v>5038</v>
      </c>
      <c r="H729" s="382" t="s">
        <v>5039</v>
      </c>
      <c r="I729" s="382" t="s">
        <v>5040</v>
      </c>
      <c r="J729" s="181">
        <v>1</v>
      </c>
      <c r="K729" s="176">
        <v>45231</v>
      </c>
      <c r="L729" s="176">
        <v>45351</v>
      </c>
      <c r="M729" s="177">
        <f t="shared" si="36"/>
        <v>17.142857142857142</v>
      </c>
      <c r="N729" s="178">
        <v>1</v>
      </c>
      <c r="O729" s="382" t="s">
        <v>5041</v>
      </c>
      <c r="P729" s="178">
        <f t="shared" si="37"/>
        <v>1</v>
      </c>
      <c r="Q729" s="179" t="str" cm="1">
        <f t="array" aca="1" ref="Q729" ca="1">IF(ISNUMBER(P729),IF(P729=100%,"CUMPLIDA",IF(AND(ISNUMBER(L729),ISNUMBER(INDIRECT("FECHA_"&amp;$B729,1))), IF(L729&lt;=INDIRECT("FECHA_"&amp;$B729,1),"INCUMPLIDA","PROCESO"), "VERIFICAR FECHA")),"SIN VALOR AVANCE")</f>
        <v>CUMPLIDA</v>
      </c>
    </row>
    <row r="730" spans="1:17" ht="60.75" customHeight="1">
      <c r="A730" s="192" t="s">
        <v>938</v>
      </c>
      <c r="B730" s="173" t="s">
        <v>3295</v>
      </c>
      <c r="C730" s="485"/>
      <c r="D730" s="485"/>
      <c r="E730" s="486"/>
      <c r="F730" s="486"/>
      <c r="G730" s="486" t="s">
        <v>5042</v>
      </c>
      <c r="H730" s="490" t="s">
        <v>5043</v>
      </c>
      <c r="I730" s="382" t="s">
        <v>5044</v>
      </c>
      <c r="J730" s="181">
        <v>1</v>
      </c>
      <c r="K730" s="176">
        <v>45323</v>
      </c>
      <c r="L730" s="176">
        <v>45351</v>
      </c>
      <c r="M730" s="177">
        <f t="shared" si="36"/>
        <v>4</v>
      </c>
      <c r="N730" s="178">
        <v>1</v>
      </c>
      <c r="O730" s="382" t="s">
        <v>5041</v>
      </c>
      <c r="P730" s="178">
        <f t="shared" si="37"/>
        <v>1</v>
      </c>
      <c r="Q730" s="179" t="str" cm="1">
        <f t="array" aca="1" ref="Q730" ca="1">IF(ISNUMBER(P730),IF(P730=100%,"CUMPLIDA",IF(AND(ISNUMBER(L730),ISNUMBER(INDIRECT("FECHA_"&amp;$B730,1))), IF(L730&lt;=INDIRECT("FECHA_"&amp;$B730,1),"INCUMPLIDA","PROCESO"), "VERIFICAR FECHA")),"SIN VALOR AVANCE")</f>
        <v>CUMPLIDA</v>
      </c>
    </row>
    <row r="731" spans="1:17" ht="60.75">
      <c r="A731" s="192" t="s">
        <v>938</v>
      </c>
      <c r="B731" s="173" t="s">
        <v>3295</v>
      </c>
      <c r="C731" s="485"/>
      <c r="D731" s="485"/>
      <c r="E731" s="486"/>
      <c r="F731" s="486"/>
      <c r="G731" s="486"/>
      <c r="H731" s="490"/>
      <c r="I731" s="382" t="s">
        <v>5045</v>
      </c>
      <c r="J731" s="181">
        <v>1</v>
      </c>
      <c r="K731" s="176">
        <v>45474</v>
      </c>
      <c r="L731" s="176">
        <v>45535</v>
      </c>
      <c r="M731" s="177">
        <f t="shared" si="36"/>
        <v>8.7142857142857135</v>
      </c>
      <c r="N731" s="178">
        <v>1</v>
      </c>
      <c r="O731" s="382" t="s">
        <v>5041</v>
      </c>
      <c r="P731" s="178">
        <f t="shared" si="37"/>
        <v>1</v>
      </c>
      <c r="Q731" s="179" t="str" cm="1">
        <f t="array" aca="1" ref="Q731" ca="1">IF(ISNUMBER(P731),IF(P731=100%,"CUMPLIDA",IF(AND(ISNUMBER(L731),ISNUMBER(INDIRECT("FECHA_"&amp;$B731,1))), IF(L731&lt;=INDIRECT("FECHA_"&amp;$B731,1),"INCUMPLIDA","PROCESO"), "VERIFICAR FECHA")),"SIN VALOR AVANCE")</f>
        <v>CUMPLIDA</v>
      </c>
    </row>
    <row r="732" spans="1:17" ht="60.75" customHeight="1">
      <c r="A732" s="192" t="s">
        <v>938</v>
      </c>
      <c r="B732" s="173" t="s">
        <v>3295</v>
      </c>
      <c r="C732" s="485"/>
      <c r="D732" s="485"/>
      <c r="E732" s="486"/>
      <c r="F732" s="486"/>
      <c r="G732" s="486" t="s">
        <v>5046</v>
      </c>
      <c r="H732" s="490" t="s">
        <v>5047</v>
      </c>
      <c r="I732" s="490" t="s">
        <v>5048</v>
      </c>
      <c r="J732" s="181">
        <v>1</v>
      </c>
      <c r="K732" s="176">
        <v>45351</v>
      </c>
      <c r="L732" s="176">
        <v>45359</v>
      </c>
      <c r="M732" s="177">
        <f t="shared" si="36"/>
        <v>1.1428571428571428</v>
      </c>
      <c r="N732" s="178">
        <v>1</v>
      </c>
      <c r="O732" s="382" t="s">
        <v>5041</v>
      </c>
      <c r="P732" s="178">
        <f t="shared" si="37"/>
        <v>1</v>
      </c>
      <c r="Q732" s="179" t="str" cm="1">
        <f t="array" aca="1" ref="Q732" ca="1">IF(ISNUMBER(P732),IF(P732=100%,"CUMPLIDA",IF(AND(ISNUMBER(L732),ISNUMBER(INDIRECT("FECHA_"&amp;$B732,1))), IF(L732&lt;=INDIRECT("FECHA_"&amp;$B732,1),"INCUMPLIDA","PROCESO"), "VERIFICAR FECHA")),"SIN VALOR AVANCE")</f>
        <v>CUMPLIDA</v>
      </c>
    </row>
    <row r="733" spans="1:17" ht="60.75">
      <c r="A733" s="192" t="s">
        <v>938</v>
      </c>
      <c r="B733" s="173" t="s">
        <v>3295</v>
      </c>
      <c r="C733" s="485"/>
      <c r="D733" s="485"/>
      <c r="E733" s="486"/>
      <c r="F733" s="486"/>
      <c r="G733" s="486"/>
      <c r="H733" s="490"/>
      <c r="I733" s="490"/>
      <c r="J733" s="181">
        <v>1</v>
      </c>
      <c r="K733" s="176">
        <v>45535</v>
      </c>
      <c r="L733" s="176">
        <v>45541</v>
      </c>
      <c r="M733" s="177">
        <f t="shared" si="36"/>
        <v>0.8571428571428571</v>
      </c>
      <c r="N733" s="178">
        <v>1</v>
      </c>
      <c r="O733" s="382" t="s">
        <v>5041</v>
      </c>
      <c r="P733" s="178">
        <f t="shared" si="37"/>
        <v>1</v>
      </c>
      <c r="Q733" s="179" t="str" cm="1">
        <f t="array" aca="1" ref="Q733" ca="1">IF(ISNUMBER(P733),IF(P733=100%,"CUMPLIDA",IF(AND(ISNUMBER(L733),ISNUMBER(INDIRECT("FECHA_"&amp;$B733,1))), IF(L733&lt;=INDIRECT("FECHA_"&amp;$B733,1),"INCUMPLIDA","PROCESO"), "VERIFICAR FECHA")),"SIN VALOR AVANCE")</f>
        <v>CUMPLIDA</v>
      </c>
    </row>
    <row r="734" spans="1:17" ht="105">
      <c r="A734" s="192" t="s">
        <v>938</v>
      </c>
      <c r="B734" s="173" t="s">
        <v>3295</v>
      </c>
      <c r="C734" s="485"/>
      <c r="D734" s="485"/>
      <c r="E734" s="486"/>
      <c r="F734" s="486"/>
      <c r="G734" s="174" t="s">
        <v>5049</v>
      </c>
      <c r="H734" s="382" t="s">
        <v>5050</v>
      </c>
      <c r="I734" s="382" t="s">
        <v>5051</v>
      </c>
      <c r="J734" s="180" t="s">
        <v>5052</v>
      </c>
      <c r="K734" s="176">
        <v>45351</v>
      </c>
      <c r="L734" s="176">
        <v>45473</v>
      </c>
      <c r="M734" s="177">
        <f t="shared" si="36"/>
        <v>17.428571428571427</v>
      </c>
      <c r="N734" s="178">
        <v>1</v>
      </c>
      <c r="O734" s="382" t="s">
        <v>5053</v>
      </c>
      <c r="P734" s="178">
        <f t="shared" si="37"/>
        <v>1</v>
      </c>
      <c r="Q734" s="179" t="str" cm="1">
        <f t="array" aca="1" ref="Q734" ca="1">IF(ISNUMBER(P734),IF(P734=100%,"CUMPLIDA",IF(AND(ISNUMBER(L734),ISNUMBER(INDIRECT("FECHA_"&amp;$B734,1))), IF(L734&lt;=INDIRECT("FECHA_"&amp;$B734,1),"INCUMPLIDA","PROCESO"), "VERIFICAR FECHA")),"SIN VALOR AVANCE")</f>
        <v>CUMPLIDA</v>
      </c>
    </row>
    <row r="735" spans="1:17" ht="45" customHeight="1">
      <c r="A735" s="192" t="s">
        <v>938</v>
      </c>
      <c r="B735" s="173" t="s">
        <v>3295</v>
      </c>
      <c r="C735" s="485"/>
      <c r="D735" s="485"/>
      <c r="E735" s="486"/>
      <c r="F735" s="486"/>
      <c r="G735" s="486" t="s">
        <v>5054</v>
      </c>
      <c r="H735" s="486" t="s">
        <v>5026</v>
      </c>
      <c r="I735" s="382" t="s">
        <v>776</v>
      </c>
      <c r="J735" s="181">
        <v>4</v>
      </c>
      <c r="K735" s="176">
        <v>45809</v>
      </c>
      <c r="L735" s="176">
        <v>47483</v>
      </c>
      <c r="M735" s="177">
        <f t="shared" si="36"/>
        <v>239.14285714285714</v>
      </c>
      <c r="N735" s="178">
        <v>0.16600000000000001</v>
      </c>
      <c r="O735" s="382" t="s">
        <v>5027</v>
      </c>
      <c r="P735" s="178">
        <f t="shared" si="37"/>
        <v>0.16600000000000001</v>
      </c>
      <c r="Q735" s="179" t="str" cm="1">
        <f t="array" aca="1" ref="Q735" ca="1">IF(ISNUMBER(P735),IF(P735=100%,"CUMPLIDA",IF(AND(ISNUMBER(L735),ISNUMBER(INDIRECT("FECHA_"&amp;$B735,1))), IF(L735&lt;=INDIRECT("FECHA_"&amp;$B735,1),"INCUMPLIDA","PROCESO"), "VERIFICAR FECHA")),"SIN VALOR AVANCE")</f>
        <v>PROCESO</v>
      </c>
    </row>
    <row r="736" spans="1:17" ht="30.75">
      <c r="A736" s="192" t="s">
        <v>938</v>
      </c>
      <c r="B736" s="173" t="s">
        <v>3295</v>
      </c>
      <c r="C736" s="485"/>
      <c r="D736" s="485"/>
      <c r="E736" s="486"/>
      <c r="F736" s="486"/>
      <c r="G736" s="486"/>
      <c r="H736" s="486"/>
      <c r="I736" s="382" t="s">
        <v>5028</v>
      </c>
      <c r="J736" s="181">
        <v>1</v>
      </c>
      <c r="K736" s="176">
        <v>45809</v>
      </c>
      <c r="L736" s="176">
        <v>47483</v>
      </c>
      <c r="M736" s="177">
        <f t="shared" si="36"/>
        <v>239.14285714285714</v>
      </c>
      <c r="N736" s="178">
        <v>0.16600000000000001</v>
      </c>
      <c r="O736" s="382" t="s">
        <v>5027</v>
      </c>
      <c r="P736" s="178">
        <f t="shared" si="37"/>
        <v>0.16600000000000001</v>
      </c>
      <c r="Q736" s="179" t="str" cm="1">
        <f t="array" aca="1" ref="Q736" ca="1">IF(ISNUMBER(P736),IF(P736=100%,"CUMPLIDA",IF(AND(ISNUMBER(L736),ISNUMBER(INDIRECT("FECHA_"&amp;$B736,1))), IF(L736&lt;=INDIRECT("FECHA_"&amp;$B736,1),"INCUMPLIDA","PROCESO"), "VERIFICAR FECHA")),"SIN VALOR AVANCE")</f>
        <v>PROCESO</v>
      </c>
    </row>
    <row r="737" spans="1:17" ht="30.75">
      <c r="A737" s="192" t="s">
        <v>938</v>
      </c>
      <c r="B737" s="173" t="s">
        <v>3295</v>
      </c>
      <c r="C737" s="485"/>
      <c r="D737" s="485"/>
      <c r="E737" s="486"/>
      <c r="F737" s="486"/>
      <c r="G737" s="486"/>
      <c r="H737" s="486"/>
      <c r="I737" s="382" t="s">
        <v>5029</v>
      </c>
      <c r="J737" s="181">
        <v>1</v>
      </c>
      <c r="K737" s="176">
        <v>45809</v>
      </c>
      <c r="L737" s="176">
        <v>47483</v>
      </c>
      <c r="M737" s="177">
        <f t="shared" si="36"/>
        <v>239.14285714285714</v>
      </c>
      <c r="N737" s="178">
        <v>0.16600000000000001</v>
      </c>
      <c r="O737" s="382" t="s">
        <v>5027</v>
      </c>
      <c r="P737" s="178">
        <f t="shared" si="37"/>
        <v>0.16600000000000001</v>
      </c>
      <c r="Q737" s="179" t="str" cm="1">
        <f t="array" aca="1" ref="Q737" ca="1">IF(ISNUMBER(P737),IF(P737=100%,"CUMPLIDA",IF(AND(ISNUMBER(L737),ISNUMBER(INDIRECT("FECHA_"&amp;$B737,1))), IF(L737&lt;=INDIRECT("FECHA_"&amp;$B737,1),"INCUMPLIDA","PROCESO"), "VERIFICAR FECHA")),"SIN VALOR AVANCE")</f>
        <v>PROCESO</v>
      </c>
    </row>
    <row r="738" spans="1:17" ht="180" customHeight="1">
      <c r="A738" s="267" t="s">
        <v>938</v>
      </c>
      <c r="B738" s="758" t="s">
        <v>3295</v>
      </c>
      <c r="C738" s="759" t="s">
        <v>5055</v>
      </c>
      <c r="D738" s="759" t="s">
        <v>3329</v>
      </c>
      <c r="E738" s="760" t="s">
        <v>5056</v>
      </c>
      <c r="F738" s="760" t="s">
        <v>5057</v>
      </c>
      <c r="G738" s="761" t="s">
        <v>5058</v>
      </c>
      <c r="H738" s="762" t="s">
        <v>5059</v>
      </c>
      <c r="I738" s="762" t="s">
        <v>5060</v>
      </c>
      <c r="J738" s="763">
        <v>1</v>
      </c>
      <c r="K738" s="764">
        <v>45703</v>
      </c>
      <c r="L738" s="764">
        <v>45853</v>
      </c>
      <c r="M738" s="765">
        <f t="shared" si="36"/>
        <v>21.428571428571427</v>
      </c>
      <c r="N738" s="766">
        <v>1</v>
      </c>
      <c r="O738" s="762" t="s">
        <v>2961</v>
      </c>
      <c r="P738" s="766">
        <f t="shared" si="37"/>
        <v>1</v>
      </c>
      <c r="Q738" s="767" t="str" cm="1">
        <f t="array" aca="1" ref="Q738" ca="1">IF(ISNUMBER(P738),IF(P738=100%,"CUMPLIDA",IF(AND(ISNUMBER(L738),ISNUMBER(INDIRECT("FECHA_"&amp;$B738,1))), IF(L738&lt;=INDIRECT("FECHA_"&amp;$B738,1),"INCUMPLIDA","PROCESO"), "VERIFICAR FECHA")),"SIN VALOR AVANCE")</f>
        <v>CUMPLIDA</v>
      </c>
    </row>
    <row r="739" spans="1:17" ht="195.75" customHeight="1">
      <c r="A739" s="267" t="s">
        <v>938</v>
      </c>
      <c r="B739" s="758" t="s">
        <v>3295</v>
      </c>
      <c r="C739" s="759"/>
      <c r="D739" s="759"/>
      <c r="E739" s="760"/>
      <c r="F739" s="760"/>
      <c r="G739" s="760" t="s">
        <v>5061</v>
      </c>
      <c r="H739" s="762" t="s">
        <v>5062</v>
      </c>
      <c r="I739" s="762" t="s">
        <v>5063</v>
      </c>
      <c r="J739" s="763">
        <v>1</v>
      </c>
      <c r="K739" s="764">
        <v>45717</v>
      </c>
      <c r="L739" s="764">
        <v>45838</v>
      </c>
      <c r="M739" s="765">
        <f t="shared" si="36"/>
        <v>17.285714285714285</v>
      </c>
      <c r="N739" s="766">
        <v>1</v>
      </c>
      <c r="O739" s="762" t="s">
        <v>5064</v>
      </c>
      <c r="P739" s="766">
        <f t="shared" si="37"/>
        <v>1</v>
      </c>
      <c r="Q739" s="767" t="str" cm="1">
        <f t="array" aca="1" ref="Q739" ca="1">IF(ISNUMBER(P739),IF(P739=100%,"CUMPLIDA",IF(AND(ISNUMBER(L739),ISNUMBER(INDIRECT("FECHA_"&amp;$B739,1))), IF(L739&lt;=INDIRECT("FECHA_"&amp;$B739,1),"INCUMPLIDA","PROCESO"), "VERIFICAR FECHA")),"SIN VALOR AVANCE")</f>
        <v>CUMPLIDA</v>
      </c>
    </row>
    <row r="740" spans="1:17" ht="135.75">
      <c r="A740" s="267" t="s">
        <v>938</v>
      </c>
      <c r="B740" s="758" t="s">
        <v>3295</v>
      </c>
      <c r="C740" s="759"/>
      <c r="D740" s="759"/>
      <c r="E740" s="760"/>
      <c r="F740" s="760"/>
      <c r="G740" s="760"/>
      <c r="H740" s="762" t="s">
        <v>5065</v>
      </c>
      <c r="I740" s="762" t="s">
        <v>5066</v>
      </c>
      <c r="J740" s="768">
        <v>1</v>
      </c>
      <c r="K740" s="764">
        <v>45839</v>
      </c>
      <c r="L740" s="764">
        <v>45842</v>
      </c>
      <c r="M740" s="765">
        <f t="shared" si="36"/>
        <v>0.42857142857142855</v>
      </c>
      <c r="N740" s="766">
        <v>1</v>
      </c>
      <c r="O740" s="762" t="s">
        <v>5064</v>
      </c>
      <c r="P740" s="766">
        <f t="shared" si="37"/>
        <v>1</v>
      </c>
      <c r="Q740" s="767" t="str" cm="1">
        <f t="array" aca="1" ref="Q740" ca="1">IF(ISNUMBER(P740),IF(P740=100%,"CUMPLIDA",IF(AND(ISNUMBER(L740),ISNUMBER(INDIRECT("FECHA_"&amp;$B740,1))), IF(L740&lt;=INDIRECT("FECHA_"&amp;$B740,1),"INCUMPLIDA","PROCESO"), "VERIFICAR FECHA")),"SIN VALOR AVANCE")</f>
        <v>CUMPLIDA</v>
      </c>
    </row>
    <row r="741" spans="1:17" ht="180">
      <c r="A741" s="267" t="s">
        <v>938</v>
      </c>
      <c r="B741" s="758" t="s">
        <v>3295</v>
      </c>
      <c r="C741" s="759"/>
      <c r="D741" s="759"/>
      <c r="E741" s="760"/>
      <c r="F741" s="760"/>
      <c r="G741" s="761" t="s">
        <v>5067</v>
      </c>
      <c r="H741" s="762" t="s">
        <v>5068</v>
      </c>
      <c r="I741" s="762" t="s">
        <v>5069</v>
      </c>
      <c r="J741" s="763">
        <v>1</v>
      </c>
      <c r="K741" s="764">
        <v>45717</v>
      </c>
      <c r="L741" s="764">
        <v>46081</v>
      </c>
      <c r="M741" s="765">
        <f t="shared" si="36"/>
        <v>52</v>
      </c>
      <c r="N741" s="766">
        <v>1</v>
      </c>
      <c r="O741" s="762" t="s">
        <v>5070</v>
      </c>
      <c r="P741" s="766">
        <f t="shared" si="37"/>
        <v>1</v>
      </c>
      <c r="Q741" s="767" t="str" cm="1">
        <f t="array" aca="1" ref="Q741" ca="1">IF(ISNUMBER(P741),IF(P741=100%,"CUMPLIDA",IF(AND(ISNUMBER(L741),ISNUMBER(INDIRECT("FECHA_"&amp;$B741,1))), IF(L741&lt;=INDIRECT("FECHA_"&amp;$B741,1),"INCUMPLIDA","PROCESO"), "VERIFICAR FECHA")),"SIN VALOR AVANCE")</f>
        <v>CUMPLIDA</v>
      </c>
    </row>
    <row r="742" spans="1:17" ht="210">
      <c r="A742" s="267" t="s">
        <v>938</v>
      </c>
      <c r="B742" s="758" t="s">
        <v>3295</v>
      </c>
      <c r="C742" s="759"/>
      <c r="D742" s="759"/>
      <c r="E742" s="760"/>
      <c r="F742" s="760"/>
      <c r="G742" s="761" t="s">
        <v>5071</v>
      </c>
      <c r="H742" s="762" t="s">
        <v>5072</v>
      </c>
      <c r="I742" s="769" t="s">
        <v>5073</v>
      </c>
      <c r="J742" s="763">
        <v>8</v>
      </c>
      <c r="K742" s="764">
        <v>45717</v>
      </c>
      <c r="L742" s="764">
        <v>46081</v>
      </c>
      <c r="M742" s="765">
        <f t="shared" si="36"/>
        <v>52</v>
      </c>
      <c r="N742" s="766">
        <v>0.75</v>
      </c>
      <c r="O742" s="762" t="s">
        <v>5074</v>
      </c>
      <c r="P742" s="766">
        <f t="shared" si="37"/>
        <v>0.75</v>
      </c>
      <c r="Q742" s="767" t="str" cm="1">
        <f t="array" aca="1" ref="Q742" ca="1">IF(ISNUMBER(P742),IF(P742=100%,"CUMPLIDA",IF(AND(ISNUMBER(L742),ISNUMBER(INDIRECT("FECHA_"&amp;$B742,1))), IF(L742&lt;=INDIRECT("FECHA_"&amp;$B742,1),"INCUMPLIDA","PROCESO"), "VERIFICAR FECHA")),"SIN VALOR AVANCE")</f>
        <v>PROCESO</v>
      </c>
    </row>
    <row r="743" spans="1:17" ht="195">
      <c r="A743" s="267" t="s">
        <v>938</v>
      </c>
      <c r="B743" s="758" t="s">
        <v>3295</v>
      </c>
      <c r="C743" s="759"/>
      <c r="D743" s="759"/>
      <c r="E743" s="760"/>
      <c r="F743" s="760"/>
      <c r="G743" s="761" t="s">
        <v>5075</v>
      </c>
      <c r="H743" s="762" t="s">
        <v>5076</v>
      </c>
      <c r="I743" s="769" t="s">
        <v>5073</v>
      </c>
      <c r="J743" s="763">
        <v>8</v>
      </c>
      <c r="K743" s="764">
        <v>45717</v>
      </c>
      <c r="L743" s="764">
        <v>46081</v>
      </c>
      <c r="M743" s="765">
        <f t="shared" si="36"/>
        <v>52</v>
      </c>
      <c r="N743" s="766">
        <v>0.75</v>
      </c>
      <c r="O743" s="762" t="s">
        <v>5074</v>
      </c>
      <c r="P743" s="766">
        <f t="shared" si="37"/>
        <v>0.75</v>
      </c>
      <c r="Q743" s="767" t="str" cm="1">
        <f t="array" aca="1" ref="Q743" ca="1">IF(ISNUMBER(P743),IF(P743=100%,"CUMPLIDA",IF(AND(ISNUMBER(L743),ISNUMBER(INDIRECT("FECHA_"&amp;$B743,1))), IF(L743&lt;=INDIRECT("FECHA_"&amp;$B743,1),"INCUMPLIDA","PROCESO"), "VERIFICAR FECHA")),"SIN VALOR AVANCE")</f>
        <v>PROCESO</v>
      </c>
    </row>
    <row r="744" spans="1:17" ht="195" customHeight="1">
      <c r="A744" s="267" t="s">
        <v>938</v>
      </c>
      <c r="B744" s="758" t="s">
        <v>3295</v>
      </c>
      <c r="C744" s="759"/>
      <c r="D744" s="759"/>
      <c r="E744" s="760" t="s">
        <v>5077</v>
      </c>
      <c r="F744" s="760"/>
      <c r="G744" s="761" t="s">
        <v>5078</v>
      </c>
      <c r="H744" s="762" t="s">
        <v>5079</v>
      </c>
      <c r="I744" s="762" t="s">
        <v>5080</v>
      </c>
      <c r="J744" s="763">
        <v>2</v>
      </c>
      <c r="K744" s="764">
        <v>45717</v>
      </c>
      <c r="L744" s="764">
        <v>46081</v>
      </c>
      <c r="M744" s="765">
        <f t="shared" si="36"/>
        <v>52</v>
      </c>
      <c r="N744" s="766">
        <v>0.5</v>
      </c>
      <c r="O744" s="762" t="s">
        <v>5081</v>
      </c>
      <c r="P744" s="766">
        <f t="shared" si="37"/>
        <v>0.5</v>
      </c>
      <c r="Q744" s="767" t="str" cm="1">
        <f t="array" aca="1" ref="Q744" ca="1">IF(ISNUMBER(P744),IF(P744=100%,"CUMPLIDA",IF(AND(ISNUMBER(L744),ISNUMBER(INDIRECT("FECHA_"&amp;$B744,1))), IF(L744&lt;=INDIRECT("FECHA_"&amp;$B744,1),"INCUMPLIDA","PROCESO"), "VERIFICAR FECHA")),"SIN VALOR AVANCE")</f>
        <v>PROCESO</v>
      </c>
    </row>
    <row r="745" spans="1:17" ht="165.75">
      <c r="A745" s="267" t="s">
        <v>938</v>
      </c>
      <c r="B745" s="758" t="s">
        <v>3295</v>
      </c>
      <c r="C745" s="759"/>
      <c r="D745" s="759"/>
      <c r="E745" s="760"/>
      <c r="F745" s="760"/>
      <c r="G745" s="761" t="s">
        <v>5082</v>
      </c>
      <c r="H745" s="762" t="s">
        <v>5083</v>
      </c>
      <c r="I745" s="762" t="s">
        <v>5084</v>
      </c>
      <c r="J745" s="763">
        <v>2</v>
      </c>
      <c r="K745" s="764">
        <v>45717</v>
      </c>
      <c r="L745" s="764">
        <v>45960</v>
      </c>
      <c r="M745" s="765">
        <f t="shared" ref="M745:M808" si="38">(L745-K745)/7</f>
        <v>34.714285714285715</v>
      </c>
      <c r="N745" s="766">
        <v>1</v>
      </c>
      <c r="O745" s="762" t="s">
        <v>5085</v>
      </c>
      <c r="P745" s="766">
        <f t="shared" ref="P745:P753" si="39">IF(B745="ITRC",N745,N745/J745)</f>
        <v>1</v>
      </c>
      <c r="Q745" s="767" t="str" cm="1">
        <f t="array" aca="1" ref="Q745" ca="1">IF(ISNUMBER(P745),IF(P745=100%,"CUMPLIDA",IF(AND(ISNUMBER(L745),ISNUMBER(INDIRECT("FECHA_"&amp;$B745,1))), IF(L745&lt;=INDIRECT("FECHA_"&amp;$B745,1),"INCUMPLIDA","PROCESO"), "VERIFICAR FECHA")),"SIN VALOR AVANCE")</f>
        <v>CUMPLIDA</v>
      </c>
    </row>
    <row r="746" spans="1:17" ht="255">
      <c r="A746" s="267" t="s">
        <v>938</v>
      </c>
      <c r="B746" s="758" t="s">
        <v>3295</v>
      </c>
      <c r="C746" s="759"/>
      <c r="D746" s="759"/>
      <c r="E746" s="760"/>
      <c r="F746" s="760"/>
      <c r="G746" s="761" t="s">
        <v>5086</v>
      </c>
      <c r="H746" s="762" t="s">
        <v>5087</v>
      </c>
      <c r="I746" s="762" t="s">
        <v>5088</v>
      </c>
      <c r="J746" s="763">
        <v>2</v>
      </c>
      <c r="K746" s="764">
        <v>45717</v>
      </c>
      <c r="L746" s="764">
        <v>46081</v>
      </c>
      <c r="M746" s="765">
        <f t="shared" si="38"/>
        <v>52</v>
      </c>
      <c r="N746" s="766">
        <v>1</v>
      </c>
      <c r="O746" s="762" t="s">
        <v>5089</v>
      </c>
      <c r="P746" s="766">
        <f t="shared" si="39"/>
        <v>1</v>
      </c>
      <c r="Q746" s="767" t="str" cm="1">
        <f t="array" aca="1" ref="Q746" ca="1">IF(ISNUMBER(P746),IF(P746=100%,"CUMPLIDA",IF(AND(ISNUMBER(L746),ISNUMBER(INDIRECT("FECHA_"&amp;$B746,1))), IF(L746&lt;=INDIRECT("FECHA_"&amp;$B746,1),"INCUMPLIDA","PROCESO"), "VERIFICAR FECHA")),"SIN VALOR AVANCE")</f>
        <v>CUMPLIDA</v>
      </c>
    </row>
    <row r="747" spans="1:17" ht="120" customHeight="1">
      <c r="A747" s="267" t="s">
        <v>938</v>
      </c>
      <c r="B747" s="758" t="s">
        <v>3295</v>
      </c>
      <c r="C747" s="759"/>
      <c r="D747" s="759"/>
      <c r="E747" s="760" t="s">
        <v>5090</v>
      </c>
      <c r="F747" s="760"/>
      <c r="G747" s="761" t="s">
        <v>5091</v>
      </c>
      <c r="H747" s="762" t="s">
        <v>5068</v>
      </c>
      <c r="I747" s="762" t="s">
        <v>5069</v>
      </c>
      <c r="J747" s="763">
        <v>1</v>
      </c>
      <c r="K747" s="764">
        <v>45717</v>
      </c>
      <c r="L747" s="764">
        <v>46081</v>
      </c>
      <c r="M747" s="765">
        <f t="shared" si="38"/>
        <v>52</v>
      </c>
      <c r="N747" s="766">
        <v>1</v>
      </c>
      <c r="O747" s="762" t="s">
        <v>5070</v>
      </c>
      <c r="P747" s="766">
        <f t="shared" si="39"/>
        <v>1</v>
      </c>
      <c r="Q747" s="767" t="str" cm="1">
        <f t="array" aca="1" ref="Q747" ca="1">IF(ISNUMBER(P747),IF(P747=100%,"CUMPLIDA",IF(AND(ISNUMBER(L747),ISNUMBER(INDIRECT("FECHA_"&amp;$B747,1))), IF(L747&lt;=INDIRECT("FECHA_"&amp;$B747,1),"INCUMPLIDA","PROCESO"), "VERIFICAR FECHA")),"SIN VALOR AVANCE")</f>
        <v>CUMPLIDA</v>
      </c>
    </row>
    <row r="748" spans="1:17" ht="210">
      <c r="A748" s="267" t="s">
        <v>938</v>
      </c>
      <c r="B748" s="758" t="s">
        <v>3295</v>
      </c>
      <c r="C748" s="759"/>
      <c r="D748" s="759"/>
      <c r="E748" s="760"/>
      <c r="F748" s="760"/>
      <c r="G748" s="761" t="s">
        <v>5092</v>
      </c>
      <c r="H748" s="762" t="s">
        <v>5072</v>
      </c>
      <c r="I748" s="769" t="s">
        <v>5073</v>
      </c>
      <c r="J748" s="763">
        <v>8</v>
      </c>
      <c r="K748" s="764">
        <v>45717</v>
      </c>
      <c r="L748" s="764">
        <v>46081</v>
      </c>
      <c r="M748" s="765">
        <f t="shared" si="38"/>
        <v>52</v>
      </c>
      <c r="N748" s="766">
        <v>0.75</v>
      </c>
      <c r="O748" s="762" t="s">
        <v>5074</v>
      </c>
      <c r="P748" s="766">
        <f t="shared" si="39"/>
        <v>0.75</v>
      </c>
      <c r="Q748" s="767" t="str" cm="1">
        <f t="array" aca="1" ref="Q748" ca="1">IF(ISNUMBER(P748),IF(P748=100%,"CUMPLIDA",IF(AND(ISNUMBER(L748),ISNUMBER(INDIRECT("FECHA_"&amp;$B748,1))), IF(L748&lt;=INDIRECT("FECHA_"&amp;$B748,1),"INCUMPLIDA","PROCESO"), "VERIFICAR FECHA")),"SIN VALOR AVANCE")</f>
        <v>PROCESO</v>
      </c>
    </row>
    <row r="749" spans="1:17" ht="105">
      <c r="A749" s="267" t="s">
        <v>938</v>
      </c>
      <c r="B749" s="758" t="s">
        <v>3295</v>
      </c>
      <c r="C749" s="759"/>
      <c r="D749" s="759"/>
      <c r="E749" s="760"/>
      <c r="F749" s="760"/>
      <c r="G749" s="761" t="s">
        <v>5093</v>
      </c>
      <c r="H749" s="762" t="s">
        <v>5094</v>
      </c>
      <c r="I749" s="762" t="s">
        <v>5095</v>
      </c>
      <c r="J749" s="763">
        <v>12</v>
      </c>
      <c r="K749" s="764">
        <v>45717</v>
      </c>
      <c r="L749" s="764">
        <v>46081</v>
      </c>
      <c r="M749" s="765">
        <f t="shared" si="38"/>
        <v>52</v>
      </c>
      <c r="N749" s="766">
        <v>0.83330000000000004</v>
      </c>
      <c r="O749" s="762" t="s">
        <v>5096</v>
      </c>
      <c r="P749" s="766">
        <f t="shared" si="39"/>
        <v>0.83330000000000004</v>
      </c>
      <c r="Q749" s="767" t="str" cm="1">
        <f t="array" aca="1" ref="Q749" ca="1">IF(ISNUMBER(P749),IF(P749=100%,"CUMPLIDA",IF(AND(ISNUMBER(L749),ISNUMBER(INDIRECT("FECHA_"&amp;$B749,1))), IF(L749&lt;=INDIRECT("FECHA_"&amp;$B749,1),"INCUMPLIDA","PROCESO"), "VERIFICAR FECHA")),"SIN VALOR AVANCE")</f>
        <v>PROCESO</v>
      </c>
    </row>
    <row r="750" spans="1:17" ht="195">
      <c r="A750" s="267" t="s">
        <v>938</v>
      </c>
      <c r="B750" s="758" t="s">
        <v>3295</v>
      </c>
      <c r="C750" s="759"/>
      <c r="D750" s="759"/>
      <c r="E750" s="760"/>
      <c r="F750" s="760"/>
      <c r="G750" s="761" t="s">
        <v>5097</v>
      </c>
      <c r="H750" s="762" t="s">
        <v>5098</v>
      </c>
      <c r="I750" s="762" t="s">
        <v>2909</v>
      </c>
      <c r="J750" s="766">
        <v>1</v>
      </c>
      <c r="K750" s="764">
        <v>45717</v>
      </c>
      <c r="L750" s="764">
        <v>46081</v>
      </c>
      <c r="M750" s="765">
        <f t="shared" si="38"/>
        <v>52</v>
      </c>
      <c r="N750" s="766">
        <v>0.83330000000000004</v>
      </c>
      <c r="O750" s="762" t="s">
        <v>5099</v>
      </c>
      <c r="P750" s="766">
        <f t="shared" si="39"/>
        <v>0.83330000000000004</v>
      </c>
      <c r="Q750" s="767" t="str" cm="1">
        <f t="array" aca="1" ref="Q750" ca="1">IF(ISNUMBER(P750),IF(P750=100%,"CUMPLIDA",IF(AND(ISNUMBER(L750),ISNUMBER(INDIRECT("FECHA_"&amp;$B750,1))), IF(L750&lt;=INDIRECT("FECHA_"&amp;$B750,1),"INCUMPLIDA","PROCESO"), "VERIFICAR FECHA")),"SIN VALOR AVANCE")</f>
        <v>PROCESO</v>
      </c>
    </row>
    <row r="751" spans="1:17" ht="135.75" customHeight="1">
      <c r="A751" s="267" t="s">
        <v>938</v>
      </c>
      <c r="B751" s="758" t="s">
        <v>3295</v>
      </c>
      <c r="C751" s="759"/>
      <c r="D751" s="759"/>
      <c r="E751" s="760" t="s">
        <v>5100</v>
      </c>
      <c r="F751" s="760"/>
      <c r="G751" s="761" t="s">
        <v>5101</v>
      </c>
      <c r="H751" s="762" t="s">
        <v>5083</v>
      </c>
      <c r="I751" s="762" t="s">
        <v>5084</v>
      </c>
      <c r="J751" s="763">
        <v>2</v>
      </c>
      <c r="K751" s="764">
        <v>45717</v>
      </c>
      <c r="L751" s="764">
        <v>45960</v>
      </c>
      <c r="M751" s="765">
        <f t="shared" si="38"/>
        <v>34.714285714285715</v>
      </c>
      <c r="N751" s="766">
        <v>1</v>
      </c>
      <c r="O751" s="762" t="s">
        <v>5085</v>
      </c>
      <c r="P751" s="766">
        <f t="shared" si="39"/>
        <v>1</v>
      </c>
      <c r="Q751" s="767" t="str" cm="1">
        <f t="array" aca="1" ref="Q751" ca="1">IF(ISNUMBER(P751),IF(P751=100%,"CUMPLIDA",IF(AND(ISNUMBER(L751),ISNUMBER(INDIRECT("FECHA_"&amp;$B751,1))), IF(L751&lt;=INDIRECT("FECHA_"&amp;$B751,1),"INCUMPLIDA","PROCESO"), "VERIFICAR FECHA")),"SIN VALOR AVANCE")</f>
        <v>CUMPLIDA</v>
      </c>
    </row>
    <row r="752" spans="1:17" ht="375">
      <c r="A752" s="267" t="s">
        <v>938</v>
      </c>
      <c r="B752" s="758" t="s">
        <v>3295</v>
      </c>
      <c r="C752" s="759"/>
      <c r="D752" s="759"/>
      <c r="E752" s="760"/>
      <c r="F752" s="760"/>
      <c r="G752" s="761" t="s">
        <v>5102</v>
      </c>
      <c r="H752" s="762" t="s">
        <v>5087</v>
      </c>
      <c r="I752" s="762" t="s">
        <v>5088</v>
      </c>
      <c r="J752" s="763">
        <v>2</v>
      </c>
      <c r="K752" s="764">
        <v>45717</v>
      </c>
      <c r="L752" s="764">
        <v>46081</v>
      </c>
      <c r="M752" s="765">
        <f t="shared" si="38"/>
        <v>52</v>
      </c>
      <c r="N752" s="766">
        <v>1</v>
      </c>
      <c r="O752" s="762" t="s">
        <v>2928</v>
      </c>
      <c r="P752" s="766">
        <f t="shared" si="39"/>
        <v>1</v>
      </c>
      <c r="Q752" s="767" t="str" cm="1">
        <f t="array" aca="1" ref="Q752" ca="1">IF(ISNUMBER(P752),IF(P752=100%,"CUMPLIDA",IF(AND(ISNUMBER(L752),ISNUMBER(INDIRECT("FECHA_"&amp;$B752,1))), IF(L752&lt;=INDIRECT("FECHA_"&amp;$B752,1),"INCUMPLIDA","PROCESO"), "VERIFICAR FECHA")),"SIN VALOR AVANCE")</f>
        <v>CUMPLIDA</v>
      </c>
    </row>
    <row r="753" spans="1:17" ht="120" customHeight="1">
      <c r="A753" s="267" t="s">
        <v>938</v>
      </c>
      <c r="B753" s="758" t="s">
        <v>3295</v>
      </c>
      <c r="C753" s="759"/>
      <c r="D753" s="759"/>
      <c r="E753" s="760" t="s">
        <v>5103</v>
      </c>
      <c r="F753" s="760"/>
      <c r="G753" s="761" t="s">
        <v>5104</v>
      </c>
      <c r="H753" s="762" t="s">
        <v>5105</v>
      </c>
      <c r="I753" s="762" t="s">
        <v>5095</v>
      </c>
      <c r="J753" s="763">
        <v>12</v>
      </c>
      <c r="K753" s="764">
        <v>45717</v>
      </c>
      <c r="L753" s="764">
        <v>46081</v>
      </c>
      <c r="M753" s="765">
        <f t="shared" si="38"/>
        <v>52</v>
      </c>
      <c r="N753" s="766">
        <v>0.83330000000000004</v>
      </c>
      <c r="O753" s="762" t="s">
        <v>5106</v>
      </c>
      <c r="P753" s="766">
        <f t="shared" si="39"/>
        <v>0.83330000000000004</v>
      </c>
      <c r="Q753" s="767" t="str" cm="1">
        <f t="array" aca="1" ref="Q753" ca="1">IF(ISNUMBER(P753),IF(P753=100%,"CUMPLIDA",IF(AND(ISNUMBER(L753),ISNUMBER(INDIRECT("FECHA_"&amp;$B753,1))), IF(L753&lt;=INDIRECT("FECHA_"&amp;$B753,1),"INCUMPLIDA","PROCESO"), "VERIFICAR FECHA")),"SIN VALOR AVANCE")</f>
        <v>PROCESO</v>
      </c>
    </row>
    <row r="754" spans="1:17" ht="165">
      <c r="A754" s="267" t="s">
        <v>938</v>
      </c>
      <c r="B754" s="758" t="s">
        <v>3295</v>
      </c>
      <c r="C754" s="759"/>
      <c r="D754" s="759"/>
      <c r="E754" s="760"/>
      <c r="F754" s="760"/>
      <c r="G754" s="761" t="s">
        <v>5107</v>
      </c>
      <c r="H754" s="762" t="s">
        <v>5108</v>
      </c>
      <c r="I754" s="762" t="s">
        <v>2909</v>
      </c>
      <c r="J754" s="766">
        <v>1</v>
      </c>
      <c r="K754" s="764">
        <v>45717</v>
      </c>
      <c r="L754" s="764">
        <v>46081</v>
      </c>
      <c r="M754" s="765">
        <f t="shared" si="38"/>
        <v>52</v>
      </c>
      <c r="N754" s="766">
        <v>0.83330000000000004</v>
      </c>
      <c r="O754" s="762" t="s">
        <v>5099</v>
      </c>
      <c r="P754" s="766">
        <f t="shared" ref="P754:P817" si="40">IF(B754="ITRC",N754,N754/J754)</f>
        <v>0.83330000000000004</v>
      </c>
      <c r="Q754" s="767" t="str" cm="1">
        <f t="array" aca="1" ref="Q754" ca="1">IF(ISNUMBER(P754),IF(P754=100%,"CUMPLIDA",IF(AND(ISNUMBER(L754),ISNUMBER(INDIRECT("FECHA_"&amp;$B754,1))), IF(L754&lt;=INDIRECT("FECHA_"&amp;$B754,1),"INCUMPLIDA","PROCESO"), "VERIFICAR FECHA")),"SIN VALOR AVANCE")</f>
        <v>PROCESO</v>
      </c>
    </row>
    <row r="755" spans="1:17" ht="135.75" customHeight="1">
      <c r="A755" s="267" t="s">
        <v>938</v>
      </c>
      <c r="B755" s="758" t="s">
        <v>3295</v>
      </c>
      <c r="C755" s="759"/>
      <c r="D755" s="759"/>
      <c r="E755" s="760" t="s">
        <v>5109</v>
      </c>
      <c r="F755" s="760"/>
      <c r="G755" s="761" t="s">
        <v>5110</v>
      </c>
      <c r="H755" s="762" t="s">
        <v>5083</v>
      </c>
      <c r="I755" s="762" t="s">
        <v>5084</v>
      </c>
      <c r="J755" s="763">
        <v>2</v>
      </c>
      <c r="K755" s="764">
        <v>45717</v>
      </c>
      <c r="L755" s="764">
        <v>45960</v>
      </c>
      <c r="M755" s="765">
        <f t="shared" si="38"/>
        <v>34.714285714285715</v>
      </c>
      <c r="N755" s="766">
        <v>1</v>
      </c>
      <c r="O755" s="762" t="s">
        <v>5111</v>
      </c>
      <c r="P755" s="766">
        <f t="shared" si="40"/>
        <v>1</v>
      </c>
      <c r="Q755" s="767" t="str" cm="1">
        <f t="array" aca="1" ref="Q755" ca="1">IF(ISNUMBER(P755),IF(P755=100%,"CUMPLIDA",IF(AND(ISNUMBER(L755),ISNUMBER(INDIRECT("FECHA_"&amp;$B755,1))), IF(L755&lt;=INDIRECT("FECHA_"&amp;$B755,1),"INCUMPLIDA","PROCESO"), "VERIFICAR FECHA")),"SIN VALOR AVANCE")</f>
        <v>CUMPLIDA</v>
      </c>
    </row>
    <row r="756" spans="1:17" ht="345">
      <c r="A756" s="267" t="s">
        <v>938</v>
      </c>
      <c r="B756" s="758" t="s">
        <v>3295</v>
      </c>
      <c r="C756" s="759"/>
      <c r="D756" s="759"/>
      <c r="E756" s="760"/>
      <c r="F756" s="760"/>
      <c r="G756" s="761" t="s">
        <v>5112</v>
      </c>
      <c r="H756" s="762" t="s">
        <v>5087</v>
      </c>
      <c r="I756" s="762" t="s">
        <v>5088</v>
      </c>
      <c r="J756" s="763">
        <v>2</v>
      </c>
      <c r="K756" s="764">
        <v>45717</v>
      </c>
      <c r="L756" s="764">
        <v>46081</v>
      </c>
      <c r="M756" s="765">
        <f t="shared" si="38"/>
        <v>52</v>
      </c>
      <c r="N756" s="766">
        <v>1</v>
      </c>
      <c r="O756" s="762" t="s">
        <v>2928</v>
      </c>
      <c r="P756" s="766">
        <f t="shared" si="40"/>
        <v>1</v>
      </c>
      <c r="Q756" s="767" t="str" cm="1">
        <f t="array" aca="1" ref="Q756" ca="1">IF(ISNUMBER(P756),IF(P756=100%,"CUMPLIDA",IF(AND(ISNUMBER(L756),ISNUMBER(INDIRECT("FECHA_"&amp;$B756,1))), IF(L756&lt;=INDIRECT("FECHA_"&amp;$B756,1),"INCUMPLIDA","PROCESO"), "VERIFICAR FECHA")),"SIN VALOR AVANCE")</f>
        <v>CUMPLIDA</v>
      </c>
    </row>
    <row r="757" spans="1:17" ht="165.75">
      <c r="A757" s="267" t="s">
        <v>938</v>
      </c>
      <c r="B757" s="758" t="s">
        <v>3295</v>
      </c>
      <c r="C757" s="759"/>
      <c r="D757" s="759"/>
      <c r="E757" s="760"/>
      <c r="F757" s="760"/>
      <c r="G757" s="761" t="s">
        <v>5113</v>
      </c>
      <c r="H757" s="762" t="s">
        <v>5083</v>
      </c>
      <c r="I757" s="762" t="s">
        <v>5084</v>
      </c>
      <c r="J757" s="763">
        <v>2</v>
      </c>
      <c r="K757" s="764">
        <v>45717</v>
      </c>
      <c r="L757" s="764">
        <v>45960</v>
      </c>
      <c r="M757" s="765">
        <f t="shared" si="38"/>
        <v>34.714285714285715</v>
      </c>
      <c r="N757" s="766">
        <v>1</v>
      </c>
      <c r="O757" s="762" t="s">
        <v>5085</v>
      </c>
      <c r="P757" s="766">
        <f t="shared" si="40"/>
        <v>1</v>
      </c>
      <c r="Q757" s="767" t="str" cm="1">
        <f t="array" aca="1" ref="Q757" ca="1">IF(ISNUMBER(P757),IF(P757=100%,"CUMPLIDA",IF(AND(ISNUMBER(L757),ISNUMBER(INDIRECT("FECHA_"&amp;$B757,1))), IF(L757&lt;=INDIRECT("FECHA_"&amp;$B757,1),"INCUMPLIDA","PROCESO"), "VERIFICAR FECHA")),"SIN VALOR AVANCE")</f>
        <v>CUMPLIDA</v>
      </c>
    </row>
    <row r="758" spans="1:17" ht="345">
      <c r="A758" s="267" t="s">
        <v>938</v>
      </c>
      <c r="B758" s="758" t="s">
        <v>3295</v>
      </c>
      <c r="C758" s="759"/>
      <c r="D758" s="759"/>
      <c r="E758" s="760"/>
      <c r="F758" s="760"/>
      <c r="G758" s="761" t="s">
        <v>5114</v>
      </c>
      <c r="H758" s="762" t="s">
        <v>5087</v>
      </c>
      <c r="I758" s="762" t="s">
        <v>5088</v>
      </c>
      <c r="J758" s="763">
        <v>2</v>
      </c>
      <c r="K758" s="764">
        <v>45717</v>
      </c>
      <c r="L758" s="764">
        <v>46081</v>
      </c>
      <c r="M758" s="765">
        <f t="shared" si="38"/>
        <v>52</v>
      </c>
      <c r="N758" s="766">
        <v>1</v>
      </c>
      <c r="O758" s="762" t="s">
        <v>5115</v>
      </c>
      <c r="P758" s="766">
        <f t="shared" si="40"/>
        <v>1</v>
      </c>
      <c r="Q758" s="767" t="str" cm="1">
        <f t="array" aca="1" ref="Q758" ca="1">IF(ISNUMBER(P758),IF(P758=100%,"CUMPLIDA",IF(AND(ISNUMBER(L758),ISNUMBER(INDIRECT("FECHA_"&amp;$B758,1))), IF(L758&lt;=INDIRECT("FECHA_"&amp;$B758,1),"INCUMPLIDA","PROCESO"), "VERIFICAR FECHA")),"SIN VALOR AVANCE")</f>
        <v>CUMPLIDA</v>
      </c>
    </row>
    <row r="759" spans="1:17" ht="255">
      <c r="A759" s="267" t="s">
        <v>938</v>
      </c>
      <c r="B759" s="758" t="s">
        <v>3295</v>
      </c>
      <c r="C759" s="759"/>
      <c r="D759" s="759"/>
      <c r="E759" s="760"/>
      <c r="F759" s="760"/>
      <c r="G759" s="761" t="s">
        <v>5116</v>
      </c>
      <c r="H759" s="762" t="s">
        <v>5117</v>
      </c>
      <c r="I759" s="762" t="s">
        <v>2258</v>
      </c>
      <c r="J759" s="763">
        <v>1</v>
      </c>
      <c r="K759" s="764">
        <v>45717</v>
      </c>
      <c r="L759" s="764">
        <v>45838</v>
      </c>
      <c r="M759" s="765">
        <f t="shared" si="38"/>
        <v>17.285714285714285</v>
      </c>
      <c r="N759" s="766">
        <v>1</v>
      </c>
      <c r="O759" s="762" t="s">
        <v>5118</v>
      </c>
      <c r="P759" s="766">
        <f t="shared" si="40"/>
        <v>1</v>
      </c>
      <c r="Q759" s="767" t="str" cm="1">
        <f t="array" aca="1" ref="Q759" ca="1">IF(ISNUMBER(P759),IF(P759=100%,"CUMPLIDA",IF(AND(ISNUMBER(L759),ISNUMBER(INDIRECT("FECHA_"&amp;$B759,1))), IF(L759&lt;=INDIRECT("FECHA_"&amp;$B759,1),"INCUMPLIDA","PROCESO"), "VERIFICAR FECHA")),"SIN VALOR AVANCE")</f>
        <v>CUMPLIDA</v>
      </c>
    </row>
    <row r="760" spans="1:17" ht="270">
      <c r="A760" s="267" t="s">
        <v>938</v>
      </c>
      <c r="B760" s="758" t="s">
        <v>3295</v>
      </c>
      <c r="C760" s="759"/>
      <c r="D760" s="759"/>
      <c r="E760" s="760"/>
      <c r="F760" s="760"/>
      <c r="G760" s="761" t="s">
        <v>5119</v>
      </c>
      <c r="H760" s="762" t="s">
        <v>5120</v>
      </c>
      <c r="I760" s="762" t="s">
        <v>2258</v>
      </c>
      <c r="J760" s="763">
        <v>1</v>
      </c>
      <c r="K760" s="764">
        <v>45717</v>
      </c>
      <c r="L760" s="764">
        <v>45838</v>
      </c>
      <c r="M760" s="765">
        <f t="shared" si="38"/>
        <v>17.285714285714285</v>
      </c>
      <c r="N760" s="766">
        <v>1</v>
      </c>
      <c r="O760" s="762" t="s">
        <v>5121</v>
      </c>
      <c r="P760" s="766">
        <f t="shared" si="40"/>
        <v>1</v>
      </c>
      <c r="Q760" s="767" t="str" cm="1">
        <f t="array" aca="1" ref="Q760" ca="1">IF(ISNUMBER(P760),IF(P760=100%,"CUMPLIDA",IF(AND(ISNUMBER(L760),ISNUMBER(INDIRECT("FECHA_"&amp;$B760,1))), IF(L760&lt;=INDIRECT("FECHA_"&amp;$B760,1),"INCUMPLIDA","PROCESO"), "VERIFICAR FECHA")),"SIN VALOR AVANCE")</f>
        <v>CUMPLIDA</v>
      </c>
    </row>
    <row r="761" spans="1:17" ht="165.75">
      <c r="A761" s="267" t="s">
        <v>938</v>
      </c>
      <c r="B761" s="758" t="s">
        <v>3295</v>
      </c>
      <c r="C761" s="759"/>
      <c r="D761" s="759"/>
      <c r="E761" s="760"/>
      <c r="F761" s="760"/>
      <c r="G761" s="761" t="s">
        <v>5122</v>
      </c>
      <c r="H761" s="762" t="s">
        <v>5083</v>
      </c>
      <c r="I761" s="762" t="s">
        <v>5084</v>
      </c>
      <c r="J761" s="763">
        <v>2</v>
      </c>
      <c r="K761" s="764">
        <v>45717</v>
      </c>
      <c r="L761" s="764">
        <v>45960</v>
      </c>
      <c r="M761" s="765">
        <f t="shared" si="38"/>
        <v>34.714285714285715</v>
      </c>
      <c r="N761" s="766">
        <v>1</v>
      </c>
      <c r="O761" s="762" t="s">
        <v>5085</v>
      </c>
      <c r="P761" s="766">
        <f t="shared" si="40"/>
        <v>1</v>
      </c>
      <c r="Q761" s="767" t="str" cm="1">
        <f t="array" aca="1" ref="Q761" ca="1">IF(ISNUMBER(P761),IF(P761=100%,"CUMPLIDA",IF(AND(ISNUMBER(L761),ISNUMBER(INDIRECT("FECHA_"&amp;$B761,1))), IF(L761&lt;=INDIRECT("FECHA_"&amp;$B761,1),"INCUMPLIDA","PROCESO"), "VERIFICAR FECHA")),"SIN VALOR AVANCE")</f>
        <v>CUMPLIDA</v>
      </c>
    </row>
    <row r="762" spans="1:17" ht="255.75">
      <c r="A762" s="267" t="s">
        <v>938</v>
      </c>
      <c r="B762" s="758" t="s">
        <v>3295</v>
      </c>
      <c r="C762" s="759"/>
      <c r="D762" s="759"/>
      <c r="E762" s="760"/>
      <c r="F762" s="760"/>
      <c r="G762" s="761" t="s">
        <v>5123</v>
      </c>
      <c r="H762" s="762" t="s">
        <v>5124</v>
      </c>
      <c r="I762" s="762" t="s">
        <v>5088</v>
      </c>
      <c r="J762" s="763">
        <v>2</v>
      </c>
      <c r="K762" s="764">
        <v>45717</v>
      </c>
      <c r="L762" s="764">
        <v>46081</v>
      </c>
      <c r="M762" s="765">
        <f t="shared" si="38"/>
        <v>52</v>
      </c>
      <c r="N762" s="766">
        <v>1</v>
      </c>
      <c r="O762" s="762" t="s">
        <v>5125</v>
      </c>
      <c r="P762" s="766">
        <f t="shared" si="40"/>
        <v>1</v>
      </c>
      <c r="Q762" s="767" t="str" cm="1">
        <f t="array" aca="1" ref="Q762" ca="1">IF(ISNUMBER(P762),IF(P762=100%,"CUMPLIDA",IF(AND(ISNUMBER(L762),ISNUMBER(INDIRECT("FECHA_"&amp;$B762,1))), IF(L762&lt;=INDIRECT("FECHA_"&amp;$B762,1),"INCUMPLIDA","PROCESO"), "VERIFICAR FECHA")),"SIN VALOR AVANCE")</f>
        <v>CUMPLIDA</v>
      </c>
    </row>
    <row r="763" spans="1:17" ht="390">
      <c r="A763" s="192" t="s">
        <v>938</v>
      </c>
      <c r="B763" s="173" t="s">
        <v>3295</v>
      </c>
      <c r="C763" s="485" t="s">
        <v>5126</v>
      </c>
      <c r="D763" s="485" t="s">
        <v>5127</v>
      </c>
      <c r="E763" s="486" t="s">
        <v>5128</v>
      </c>
      <c r="F763" s="486" t="s">
        <v>5129</v>
      </c>
      <c r="G763" s="174" t="s">
        <v>5130</v>
      </c>
      <c r="H763" s="382" t="s">
        <v>5131</v>
      </c>
      <c r="I763" s="382" t="s">
        <v>5132</v>
      </c>
      <c r="J763" s="183">
        <v>4</v>
      </c>
      <c r="K763" s="176">
        <v>45662</v>
      </c>
      <c r="L763" s="176">
        <v>46142</v>
      </c>
      <c r="M763" s="177">
        <f t="shared" si="38"/>
        <v>68.571428571428569</v>
      </c>
      <c r="N763" s="178">
        <v>0.5</v>
      </c>
      <c r="O763" s="382" t="s">
        <v>5133</v>
      </c>
      <c r="P763" s="178">
        <f t="shared" si="40"/>
        <v>0.5</v>
      </c>
      <c r="Q763" s="179" t="str" cm="1">
        <f t="array" aca="1" ref="Q763" ca="1">IF(ISNUMBER(P763),IF(P763=100%,"CUMPLIDA",IF(AND(ISNUMBER(L763),ISNUMBER(INDIRECT("FECHA_"&amp;$B763,1))), IF(L763&lt;=INDIRECT("FECHA_"&amp;$B763,1),"INCUMPLIDA","PROCESO"), "VERIFICAR FECHA")),"SIN VALOR AVANCE")</f>
        <v>PROCESO</v>
      </c>
    </row>
    <row r="764" spans="1:17" ht="30.75">
      <c r="A764" s="192" t="s">
        <v>938</v>
      </c>
      <c r="B764" s="173" t="s">
        <v>3295</v>
      </c>
      <c r="C764" s="485"/>
      <c r="D764" s="485"/>
      <c r="E764" s="486"/>
      <c r="F764" s="486"/>
      <c r="G764" s="174" t="s">
        <v>5134</v>
      </c>
      <c r="H764" s="382" t="s">
        <v>4696</v>
      </c>
      <c r="I764" s="382" t="s">
        <v>4603</v>
      </c>
      <c r="J764" s="183">
        <v>1</v>
      </c>
      <c r="K764" s="176">
        <v>45231</v>
      </c>
      <c r="L764" s="176">
        <v>45504</v>
      </c>
      <c r="M764" s="177">
        <f t="shared" si="38"/>
        <v>39</v>
      </c>
      <c r="N764" s="178">
        <v>1</v>
      </c>
      <c r="O764" s="382" t="s">
        <v>4697</v>
      </c>
      <c r="P764" s="178">
        <f t="shared" si="40"/>
        <v>1</v>
      </c>
      <c r="Q764" s="179" t="str" cm="1">
        <f t="array" aca="1" ref="Q764" ca="1">IF(ISNUMBER(P764),IF(P764=100%,"CUMPLIDA",IF(AND(ISNUMBER(L764),ISNUMBER(INDIRECT("FECHA_"&amp;$B764,1))), IF(L764&lt;=INDIRECT("FECHA_"&amp;$B764,1),"INCUMPLIDA","PROCESO"), "VERIFICAR FECHA")),"SIN VALOR AVANCE")</f>
        <v>CUMPLIDA</v>
      </c>
    </row>
    <row r="765" spans="1:17" ht="105.75">
      <c r="A765" s="192" t="s">
        <v>938</v>
      </c>
      <c r="B765" s="173" t="s">
        <v>3295</v>
      </c>
      <c r="C765" s="485"/>
      <c r="D765" s="485"/>
      <c r="E765" s="486"/>
      <c r="F765" s="486"/>
      <c r="G765" s="174" t="s">
        <v>5135</v>
      </c>
      <c r="H765" s="382" t="s">
        <v>801</v>
      </c>
      <c r="I765" s="382" t="s">
        <v>761</v>
      </c>
      <c r="J765" s="183">
        <v>1</v>
      </c>
      <c r="K765" s="176">
        <v>45323</v>
      </c>
      <c r="L765" s="176">
        <v>45747</v>
      </c>
      <c r="M765" s="177">
        <f t="shared" si="38"/>
        <v>60.571428571428569</v>
      </c>
      <c r="N765" s="178">
        <v>1</v>
      </c>
      <c r="O765" s="382" t="s">
        <v>4698</v>
      </c>
      <c r="P765" s="178">
        <f t="shared" si="40"/>
        <v>1</v>
      </c>
      <c r="Q765" s="179" t="str" cm="1">
        <f t="array" aca="1" ref="Q765" ca="1">IF(ISNUMBER(P765),IF(P765=100%,"CUMPLIDA",IF(AND(ISNUMBER(L765),ISNUMBER(INDIRECT("FECHA_"&amp;$B765,1))), IF(L765&lt;=INDIRECT("FECHA_"&amp;$B765,1),"INCUMPLIDA","PROCESO"), "VERIFICAR FECHA")),"SIN VALOR AVANCE")</f>
        <v>CUMPLIDA</v>
      </c>
    </row>
    <row r="766" spans="1:17" ht="30.75">
      <c r="A766" s="192" t="s">
        <v>938</v>
      </c>
      <c r="B766" s="173" t="s">
        <v>3295</v>
      </c>
      <c r="C766" s="485"/>
      <c r="D766" s="485"/>
      <c r="E766" s="486"/>
      <c r="F766" s="486"/>
      <c r="G766" s="174" t="s">
        <v>5136</v>
      </c>
      <c r="H766" s="382" t="s">
        <v>804</v>
      </c>
      <c r="I766" s="382" t="s">
        <v>805</v>
      </c>
      <c r="J766" s="183">
        <v>1</v>
      </c>
      <c r="K766" s="176">
        <v>45323</v>
      </c>
      <c r="L766" s="176">
        <v>45747</v>
      </c>
      <c r="M766" s="177">
        <f t="shared" si="38"/>
        <v>60.571428571428569</v>
      </c>
      <c r="N766" s="178">
        <v>1</v>
      </c>
      <c r="O766" s="382" t="s">
        <v>4697</v>
      </c>
      <c r="P766" s="178">
        <f t="shared" si="40"/>
        <v>1</v>
      </c>
      <c r="Q766" s="179" t="str" cm="1">
        <f t="array" aca="1" ref="Q766" ca="1">IF(ISNUMBER(P766),IF(P766=100%,"CUMPLIDA",IF(AND(ISNUMBER(L766),ISNUMBER(INDIRECT("FECHA_"&amp;$B766,1))), IF(L766&lt;=INDIRECT("FECHA_"&amp;$B766,1),"INCUMPLIDA","PROCESO"), "VERIFICAR FECHA")),"SIN VALOR AVANCE")</f>
        <v>CUMPLIDA</v>
      </c>
    </row>
    <row r="767" spans="1:17" ht="45">
      <c r="A767" s="192" t="s">
        <v>938</v>
      </c>
      <c r="B767" s="173" t="s">
        <v>3295</v>
      </c>
      <c r="C767" s="485"/>
      <c r="D767" s="485"/>
      <c r="E767" s="486"/>
      <c r="F767" s="486"/>
      <c r="G767" s="174" t="s">
        <v>5137</v>
      </c>
      <c r="H767" s="382" t="s">
        <v>767</v>
      </c>
      <c r="I767" s="382" t="s">
        <v>768</v>
      </c>
      <c r="J767" s="183">
        <v>1</v>
      </c>
      <c r="K767" s="176">
        <v>45231</v>
      </c>
      <c r="L767" s="176">
        <v>45747</v>
      </c>
      <c r="M767" s="177">
        <f t="shared" si="38"/>
        <v>73.714285714285708</v>
      </c>
      <c r="N767" s="178">
        <v>1</v>
      </c>
      <c r="O767" s="382" t="s">
        <v>4697</v>
      </c>
      <c r="P767" s="178">
        <f t="shared" si="40"/>
        <v>1</v>
      </c>
      <c r="Q767" s="179" t="str" cm="1">
        <f t="array" aca="1" ref="Q767" ca="1">IF(ISNUMBER(P767),IF(P767=100%,"CUMPLIDA",IF(AND(ISNUMBER(L767),ISNUMBER(INDIRECT("FECHA_"&amp;$B767,1))), IF(L767&lt;=INDIRECT("FECHA_"&amp;$B767,1),"INCUMPLIDA","PROCESO"), "VERIFICAR FECHA")),"SIN VALOR AVANCE")</f>
        <v>CUMPLIDA</v>
      </c>
    </row>
    <row r="768" spans="1:17" ht="105.75">
      <c r="A768" s="192" t="s">
        <v>938</v>
      </c>
      <c r="B768" s="173" t="s">
        <v>3295</v>
      </c>
      <c r="C768" s="485"/>
      <c r="D768" s="485"/>
      <c r="E768" s="486"/>
      <c r="F768" s="486"/>
      <c r="G768" s="174" t="s">
        <v>5138</v>
      </c>
      <c r="H768" s="382" t="s">
        <v>769</v>
      </c>
      <c r="I768" s="382" t="s">
        <v>770</v>
      </c>
      <c r="J768" s="183">
        <v>1</v>
      </c>
      <c r="K768" s="176">
        <v>45323</v>
      </c>
      <c r="L768" s="176">
        <v>45747</v>
      </c>
      <c r="M768" s="177">
        <f t="shared" si="38"/>
        <v>60.571428571428569</v>
      </c>
      <c r="N768" s="178">
        <v>1</v>
      </c>
      <c r="O768" s="382" t="s">
        <v>4698</v>
      </c>
      <c r="P768" s="178">
        <f t="shared" si="40"/>
        <v>1</v>
      </c>
      <c r="Q768" s="179" t="str" cm="1">
        <f t="array" aca="1" ref="Q768" ca="1">IF(ISNUMBER(P768),IF(P768=100%,"CUMPLIDA",IF(AND(ISNUMBER(L768),ISNUMBER(INDIRECT("FECHA_"&amp;$B768,1))), IF(L768&lt;=INDIRECT("FECHA_"&amp;$B768,1),"INCUMPLIDA","PROCESO"), "VERIFICAR FECHA")),"SIN VALOR AVANCE")</f>
        <v>CUMPLIDA</v>
      </c>
    </row>
    <row r="769" spans="1:17" ht="45">
      <c r="A769" s="192" t="s">
        <v>938</v>
      </c>
      <c r="B769" s="173" t="s">
        <v>3295</v>
      </c>
      <c r="C769" s="485"/>
      <c r="D769" s="485"/>
      <c r="E769" s="486"/>
      <c r="F769" s="486"/>
      <c r="G769" s="174" t="s">
        <v>5139</v>
      </c>
      <c r="H769" s="382" t="s">
        <v>371</v>
      </c>
      <c r="I769" s="382" t="s">
        <v>771</v>
      </c>
      <c r="J769" s="183">
        <v>1</v>
      </c>
      <c r="K769" s="176">
        <v>45231</v>
      </c>
      <c r="L769" s="176">
        <v>45747</v>
      </c>
      <c r="M769" s="177">
        <f t="shared" si="38"/>
        <v>73.714285714285708</v>
      </c>
      <c r="N769" s="178">
        <v>1</v>
      </c>
      <c r="O769" s="382" t="s">
        <v>4697</v>
      </c>
      <c r="P769" s="178">
        <f t="shared" si="40"/>
        <v>1</v>
      </c>
      <c r="Q769" s="179" t="str" cm="1">
        <f t="array" aca="1" ref="Q769" ca="1">IF(ISNUMBER(P769),IF(P769=100%,"CUMPLIDA",IF(AND(ISNUMBER(L769),ISNUMBER(INDIRECT("FECHA_"&amp;$B769,1))), IF(L769&lt;=INDIRECT("FECHA_"&amp;$B769,1),"INCUMPLIDA","PROCESO"), "VERIFICAR FECHA")),"SIN VALOR AVANCE")</f>
        <v>CUMPLIDA</v>
      </c>
    </row>
    <row r="770" spans="1:17" ht="135.75">
      <c r="A770" s="192" t="s">
        <v>938</v>
      </c>
      <c r="B770" s="173" t="s">
        <v>3295</v>
      </c>
      <c r="C770" s="485"/>
      <c r="D770" s="485"/>
      <c r="E770" s="486"/>
      <c r="F770" s="486"/>
      <c r="G770" s="174" t="s">
        <v>5140</v>
      </c>
      <c r="H770" s="382" t="s">
        <v>772</v>
      </c>
      <c r="I770" s="382" t="s">
        <v>773</v>
      </c>
      <c r="J770" s="183">
        <v>1</v>
      </c>
      <c r="K770" s="176">
        <v>45231</v>
      </c>
      <c r="L770" s="176">
        <v>45808</v>
      </c>
      <c r="M770" s="177">
        <f t="shared" si="38"/>
        <v>82.428571428571431</v>
      </c>
      <c r="N770" s="178">
        <v>1</v>
      </c>
      <c r="O770" s="382" t="s">
        <v>4700</v>
      </c>
      <c r="P770" s="178">
        <f t="shared" si="40"/>
        <v>1</v>
      </c>
      <c r="Q770" s="179" t="str" cm="1">
        <f t="array" aca="1" ref="Q770" ca="1">IF(ISNUMBER(P770),IF(P770=100%,"CUMPLIDA",IF(AND(ISNUMBER(L770),ISNUMBER(INDIRECT("FECHA_"&amp;$B770,1))), IF(L770&lt;=INDIRECT("FECHA_"&amp;$B770,1),"INCUMPLIDA","PROCESO"), "VERIFICAR FECHA")),"SIN VALOR AVANCE")</f>
        <v>CUMPLIDA</v>
      </c>
    </row>
    <row r="771" spans="1:17" ht="30.75">
      <c r="A771" s="192" t="s">
        <v>938</v>
      </c>
      <c r="B771" s="173" t="s">
        <v>3295</v>
      </c>
      <c r="C771" s="485"/>
      <c r="D771" s="485"/>
      <c r="E771" s="486"/>
      <c r="F771" s="486"/>
      <c r="G771" s="174" t="s">
        <v>5141</v>
      </c>
      <c r="H771" s="382" t="s">
        <v>775</v>
      </c>
      <c r="I771" s="382" t="s">
        <v>776</v>
      </c>
      <c r="J771" s="183">
        <v>7</v>
      </c>
      <c r="K771" s="176">
        <v>46024</v>
      </c>
      <c r="L771" s="176">
        <v>46660</v>
      </c>
      <c r="M771" s="177">
        <f t="shared" si="38"/>
        <v>90.857142857142861</v>
      </c>
      <c r="N771" s="178">
        <v>0</v>
      </c>
      <c r="O771" s="382" t="s">
        <v>4697</v>
      </c>
      <c r="P771" s="178">
        <f t="shared" si="40"/>
        <v>0</v>
      </c>
      <c r="Q771" s="179" t="str" cm="1">
        <f t="array" aca="1" ref="Q771" ca="1">IF(ISNUMBER(P771),IF(P771=100%,"CUMPLIDA",IF(AND(ISNUMBER(L771),ISNUMBER(INDIRECT("FECHA_"&amp;$B771,1))), IF(L771&lt;=INDIRECT("FECHA_"&amp;$B771,1),"INCUMPLIDA","PROCESO"), "VERIFICAR FECHA")),"SIN VALOR AVANCE")</f>
        <v>PROCESO</v>
      </c>
    </row>
    <row r="772" spans="1:17" ht="105.75">
      <c r="A772" s="192" t="s">
        <v>938</v>
      </c>
      <c r="B772" s="173" t="s">
        <v>3295</v>
      </c>
      <c r="C772" s="485"/>
      <c r="D772" s="485"/>
      <c r="E772" s="486"/>
      <c r="F772" s="486"/>
      <c r="G772" s="174" t="s">
        <v>5142</v>
      </c>
      <c r="H772" s="382" t="s">
        <v>779</v>
      </c>
      <c r="I772" s="382" t="s">
        <v>780</v>
      </c>
      <c r="J772" s="183">
        <v>1</v>
      </c>
      <c r="K772" s="176">
        <v>46024</v>
      </c>
      <c r="L772" s="176">
        <v>46660</v>
      </c>
      <c r="M772" s="177">
        <f t="shared" si="38"/>
        <v>90.857142857142861</v>
      </c>
      <c r="N772" s="178">
        <v>0</v>
      </c>
      <c r="O772" s="382" t="s">
        <v>4698</v>
      </c>
      <c r="P772" s="178">
        <f t="shared" si="40"/>
        <v>0</v>
      </c>
      <c r="Q772" s="179" t="str" cm="1">
        <f t="array" aca="1" ref="Q772" ca="1">IF(ISNUMBER(P772),IF(P772=100%,"CUMPLIDA",IF(AND(ISNUMBER(L772),ISNUMBER(INDIRECT("FECHA_"&amp;$B772,1))), IF(L772&lt;=INDIRECT("FECHA_"&amp;$B772,1),"INCUMPLIDA","PROCESO"), "VERIFICAR FECHA")),"SIN VALOR AVANCE")</f>
        <v>PROCESO</v>
      </c>
    </row>
    <row r="773" spans="1:17" ht="135.75">
      <c r="A773" s="192" t="s">
        <v>938</v>
      </c>
      <c r="B773" s="173" t="s">
        <v>3295</v>
      </c>
      <c r="C773" s="485"/>
      <c r="D773" s="485"/>
      <c r="E773" s="486"/>
      <c r="F773" s="486"/>
      <c r="G773" s="174" t="s">
        <v>5143</v>
      </c>
      <c r="H773" s="382" t="s">
        <v>782</v>
      </c>
      <c r="I773" s="382" t="s">
        <v>813</v>
      </c>
      <c r="J773" s="183">
        <v>2</v>
      </c>
      <c r="K773" s="176">
        <v>46024</v>
      </c>
      <c r="L773" s="176">
        <v>46660</v>
      </c>
      <c r="M773" s="177">
        <f t="shared" si="38"/>
        <v>90.857142857142861</v>
      </c>
      <c r="N773" s="178">
        <v>0</v>
      </c>
      <c r="O773" s="382" t="s">
        <v>4700</v>
      </c>
      <c r="P773" s="178">
        <f t="shared" si="40"/>
        <v>0</v>
      </c>
      <c r="Q773" s="179" t="str" cm="1">
        <f t="array" aca="1" ref="Q773" ca="1">IF(ISNUMBER(P773),IF(P773=100%,"CUMPLIDA",IF(AND(ISNUMBER(L773),ISNUMBER(INDIRECT("FECHA_"&amp;$B773,1))), IF(L773&lt;=INDIRECT("FECHA_"&amp;$B773,1),"INCUMPLIDA","PROCESO"), "VERIFICAR FECHA")),"SIN VALOR AVANCE")</f>
        <v>PROCESO</v>
      </c>
    </row>
    <row r="774" spans="1:17" ht="210" customHeight="1">
      <c r="A774" s="192" t="s">
        <v>938</v>
      </c>
      <c r="B774" s="173" t="s">
        <v>3295</v>
      </c>
      <c r="C774" s="485"/>
      <c r="D774" s="485"/>
      <c r="E774" s="486" t="s">
        <v>5144</v>
      </c>
      <c r="F774" s="486"/>
      <c r="G774" s="174" t="s">
        <v>5145</v>
      </c>
      <c r="H774" s="382" t="s">
        <v>5146</v>
      </c>
      <c r="I774" s="382" t="s">
        <v>5147</v>
      </c>
      <c r="J774" s="183">
        <v>36</v>
      </c>
      <c r="K774" s="176">
        <v>45662</v>
      </c>
      <c r="L774" s="176">
        <v>46142</v>
      </c>
      <c r="M774" s="177">
        <f t="shared" si="38"/>
        <v>68.571428571428569</v>
      </c>
      <c r="N774" s="178">
        <v>0.67</v>
      </c>
      <c r="O774" s="382" t="s">
        <v>5148</v>
      </c>
      <c r="P774" s="178">
        <f t="shared" si="40"/>
        <v>0.67</v>
      </c>
      <c r="Q774" s="179" t="str" cm="1">
        <f t="array" aca="1" ref="Q774" ca="1">IF(ISNUMBER(P774),IF(P774=100%,"CUMPLIDA",IF(AND(ISNUMBER(L774),ISNUMBER(INDIRECT("FECHA_"&amp;$B774,1))), IF(L774&lt;=INDIRECT("FECHA_"&amp;$B774,1),"INCUMPLIDA","PROCESO"), "VERIFICAR FECHA")),"SIN VALOR AVANCE")</f>
        <v>PROCESO</v>
      </c>
    </row>
    <row r="775" spans="1:17" ht="135">
      <c r="A775" s="192" t="s">
        <v>938</v>
      </c>
      <c r="B775" s="173" t="s">
        <v>3295</v>
      </c>
      <c r="C775" s="485"/>
      <c r="D775" s="485"/>
      <c r="E775" s="486"/>
      <c r="F775" s="486"/>
      <c r="G775" s="174" t="s">
        <v>5149</v>
      </c>
      <c r="H775" s="382" t="s">
        <v>5150</v>
      </c>
      <c r="I775" s="382" t="s">
        <v>5151</v>
      </c>
      <c r="J775" s="183">
        <v>4</v>
      </c>
      <c r="K775" s="176">
        <v>45689</v>
      </c>
      <c r="L775" s="176">
        <v>46053</v>
      </c>
      <c r="M775" s="177">
        <f t="shared" si="38"/>
        <v>52</v>
      </c>
      <c r="N775" s="178">
        <v>0.75</v>
      </c>
      <c r="O775" s="382" t="s">
        <v>5152</v>
      </c>
      <c r="P775" s="178">
        <f t="shared" si="40"/>
        <v>0.75</v>
      </c>
      <c r="Q775" s="179" t="str" cm="1">
        <f t="array" aca="1" ref="Q775" ca="1">IF(ISNUMBER(P775),IF(P775=100%,"CUMPLIDA",IF(AND(ISNUMBER(L775),ISNUMBER(INDIRECT("FECHA_"&amp;$B775,1))), IF(L775&lt;=INDIRECT("FECHA_"&amp;$B775,1),"INCUMPLIDA","PROCESO"), "VERIFICAR FECHA")),"SIN VALOR AVANCE")</f>
        <v>PROCESO</v>
      </c>
    </row>
    <row r="776" spans="1:17" ht="120" customHeight="1">
      <c r="A776" s="192" t="s">
        <v>938</v>
      </c>
      <c r="B776" s="173" t="s">
        <v>3295</v>
      </c>
      <c r="C776" s="485"/>
      <c r="D776" s="485"/>
      <c r="E776" s="486" t="s">
        <v>5153</v>
      </c>
      <c r="F776" s="486"/>
      <c r="G776" s="174" t="s">
        <v>5154</v>
      </c>
      <c r="H776" s="382" t="s">
        <v>5155</v>
      </c>
      <c r="I776" s="382" t="s">
        <v>5156</v>
      </c>
      <c r="J776" s="183">
        <v>18</v>
      </c>
      <c r="K776" s="176">
        <v>45662</v>
      </c>
      <c r="L776" s="176">
        <v>46142</v>
      </c>
      <c r="M776" s="177">
        <f t="shared" si="38"/>
        <v>68.571428571428569</v>
      </c>
      <c r="N776" s="178">
        <v>0.67</v>
      </c>
      <c r="O776" s="388" t="s">
        <v>5157</v>
      </c>
      <c r="P776" s="178">
        <f t="shared" si="40"/>
        <v>0.67</v>
      </c>
      <c r="Q776" s="179" t="str" cm="1">
        <f t="array" aca="1" ref="Q776" ca="1">IF(ISNUMBER(P776),IF(P776=100%,"CUMPLIDA",IF(AND(ISNUMBER(L776),ISNUMBER(INDIRECT("FECHA_"&amp;$B776,1))), IF(L776&lt;=INDIRECT("FECHA_"&amp;$B776,1),"INCUMPLIDA","PROCESO"), "VERIFICAR FECHA")),"SIN VALOR AVANCE")</f>
        <v>PROCESO</v>
      </c>
    </row>
    <row r="777" spans="1:17" ht="30.75">
      <c r="A777" s="192" t="s">
        <v>938</v>
      </c>
      <c r="B777" s="173" t="s">
        <v>3295</v>
      </c>
      <c r="C777" s="485"/>
      <c r="D777" s="485"/>
      <c r="E777" s="486"/>
      <c r="F777" s="486"/>
      <c r="G777" s="174" t="s">
        <v>5134</v>
      </c>
      <c r="H777" s="382" t="s">
        <v>4696</v>
      </c>
      <c r="I777" s="382" t="s">
        <v>4603</v>
      </c>
      <c r="J777" s="183">
        <v>1</v>
      </c>
      <c r="K777" s="176">
        <v>45231</v>
      </c>
      <c r="L777" s="176">
        <v>45504</v>
      </c>
      <c r="M777" s="177">
        <f t="shared" si="38"/>
        <v>39</v>
      </c>
      <c r="N777" s="178">
        <v>1</v>
      </c>
      <c r="O777" s="382" t="s">
        <v>4697</v>
      </c>
      <c r="P777" s="178">
        <f t="shared" si="40"/>
        <v>1</v>
      </c>
      <c r="Q777" s="179" t="str" cm="1">
        <f t="array" aca="1" ref="Q777" ca="1">IF(ISNUMBER(P777),IF(P777=100%,"CUMPLIDA",IF(AND(ISNUMBER(L777),ISNUMBER(INDIRECT("FECHA_"&amp;$B777,1))), IF(L777&lt;=INDIRECT("FECHA_"&amp;$B777,1),"INCUMPLIDA","PROCESO"), "VERIFICAR FECHA")),"SIN VALOR AVANCE")</f>
        <v>CUMPLIDA</v>
      </c>
    </row>
    <row r="778" spans="1:17" ht="105.75">
      <c r="A778" s="192" t="s">
        <v>938</v>
      </c>
      <c r="B778" s="173" t="s">
        <v>3295</v>
      </c>
      <c r="C778" s="485"/>
      <c r="D778" s="485"/>
      <c r="E778" s="486"/>
      <c r="F778" s="486"/>
      <c r="G778" s="174" t="s">
        <v>5135</v>
      </c>
      <c r="H778" s="382" t="s">
        <v>801</v>
      </c>
      <c r="I778" s="382" t="s">
        <v>761</v>
      </c>
      <c r="J778" s="183">
        <v>1</v>
      </c>
      <c r="K778" s="176">
        <v>45323</v>
      </c>
      <c r="L778" s="176">
        <v>45747</v>
      </c>
      <c r="M778" s="177">
        <f t="shared" si="38"/>
        <v>60.571428571428569</v>
      </c>
      <c r="N778" s="178">
        <v>1</v>
      </c>
      <c r="O778" s="382" t="s">
        <v>4698</v>
      </c>
      <c r="P778" s="178">
        <f t="shared" si="40"/>
        <v>1</v>
      </c>
      <c r="Q778" s="179" t="str" cm="1">
        <f t="array" aca="1" ref="Q778" ca="1">IF(ISNUMBER(P778),IF(P778=100%,"CUMPLIDA",IF(AND(ISNUMBER(L778),ISNUMBER(INDIRECT("FECHA_"&amp;$B778,1))), IF(L778&lt;=INDIRECT("FECHA_"&amp;$B778,1),"INCUMPLIDA","PROCESO"), "VERIFICAR FECHA")),"SIN VALOR AVANCE")</f>
        <v>CUMPLIDA</v>
      </c>
    </row>
    <row r="779" spans="1:17" ht="30.75">
      <c r="A779" s="192" t="s">
        <v>938</v>
      </c>
      <c r="B779" s="173" t="s">
        <v>3295</v>
      </c>
      <c r="C779" s="485"/>
      <c r="D779" s="485"/>
      <c r="E779" s="486"/>
      <c r="F779" s="486"/>
      <c r="G779" s="174" t="s">
        <v>5136</v>
      </c>
      <c r="H779" s="382" t="s">
        <v>804</v>
      </c>
      <c r="I779" s="382" t="s">
        <v>805</v>
      </c>
      <c r="J779" s="183">
        <v>1</v>
      </c>
      <c r="K779" s="176">
        <v>45323</v>
      </c>
      <c r="L779" s="176">
        <v>45747</v>
      </c>
      <c r="M779" s="177">
        <f t="shared" si="38"/>
        <v>60.571428571428569</v>
      </c>
      <c r="N779" s="178">
        <v>1</v>
      </c>
      <c r="O779" s="382" t="s">
        <v>4697</v>
      </c>
      <c r="P779" s="178">
        <f t="shared" si="40"/>
        <v>1</v>
      </c>
      <c r="Q779" s="179" t="str" cm="1">
        <f t="array" aca="1" ref="Q779" ca="1">IF(ISNUMBER(P779),IF(P779=100%,"CUMPLIDA",IF(AND(ISNUMBER(L779),ISNUMBER(INDIRECT("FECHA_"&amp;$B779,1))), IF(L779&lt;=INDIRECT("FECHA_"&amp;$B779,1),"INCUMPLIDA","PROCESO"), "VERIFICAR FECHA")),"SIN VALOR AVANCE")</f>
        <v>CUMPLIDA</v>
      </c>
    </row>
    <row r="780" spans="1:17" ht="45">
      <c r="A780" s="192" t="s">
        <v>938</v>
      </c>
      <c r="B780" s="173" t="s">
        <v>3295</v>
      </c>
      <c r="C780" s="485"/>
      <c r="D780" s="485"/>
      <c r="E780" s="486"/>
      <c r="F780" s="486"/>
      <c r="G780" s="174" t="s">
        <v>5137</v>
      </c>
      <c r="H780" s="382" t="s">
        <v>767</v>
      </c>
      <c r="I780" s="382" t="s">
        <v>768</v>
      </c>
      <c r="J780" s="183">
        <v>1</v>
      </c>
      <c r="K780" s="176">
        <v>45231</v>
      </c>
      <c r="L780" s="176">
        <v>45747</v>
      </c>
      <c r="M780" s="177">
        <f t="shared" si="38"/>
        <v>73.714285714285708</v>
      </c>
      <c r="N780" s="178">
        <v>1</v>
      </c>
      <c r="O780" s="382" t="s">
        <v>4697</v>
      </c>
      <c r="P780" s="178">
        <f t="shared" si="40"/>
        <v>1</v>
      </c>
      <c r="Q780" s="179" t="str" cm="1">
        <f t="array" aca="1" ref="Q780" ca="1">IF(ISNUMBER(P780),IF(P780=100%,"CUMPLIDA",IF(AND(ISNUMBER(L780),ISNUMBER(INDIRECT("FECHA_"&amp;$B780,1))), IF(L780&lt;=INDIRECT("FECHA_"&amp;$B780,1),"INCUMPLIDA","PROCESO"), "VERIFICAR FECHA")),"SIN VALOR AVANCE")</f>
        <v>CUMPLIDA</v>
      </c>
    </row>
    <row r="781" spans="1:17" ht="105.75">
      <c r="A781" s="192" t="s">
        <v>938</v>
      </c>
      <c r="B781" s="173" t="s">
        <v>3295</v>
      </c>
      <c r="C781" s="485"/>
      <c r="D781" s="485"/>
      <c r="E781" s="486"/>
      <c r="F781" s="486"/>
      <c r="G781" s="174" t="s">
        <v>5138</v>
      </c>
      <c r="H781" s="382" t="s">
        <v>769</v>
      </c>
      <c r="I781" s="382" t="s">
        <v>770</v>
      </c>
      <c r="J781" s="183">
        <v>1</v>
      </c>
      <c r="K781" s="176">
        <v>45323</v>
      </c>
      <c r="L781" s="176">
        <v>45747</v>
      </c>
      <c r="M781" s="177">
        <f t="shared" si="38"/>
        <v>60.571428571428569</v>
      </c>
      <c r="N781" s="178">
        <v>1</v>
      </c>
      <c r="O781" s="382" t="s">
        <v>4698</v>
      </c>
      <c r="P781" s="178">
        <f t="shared" si="40"/>
        <v>1</v>
      </c>
      <c r="Q781" s="179" t="str" cm="1">
        <f t="array" aca="1" ref="Q781" ca="1">IF(ISNUMBER(P781),IF(P781=100%,"CUMPLIDA",IF(AND(ISNUMBER(L781),ISNUMBER(INDIRECT("FECHA_"&amp;$B781,1))), IF(L781&lt;=INDIRECT("FECHA_"&amp;$B781,1),"INCUMPLIDA","PROCESO"), "VERIFICAR FECHA")),"SIN VALOR AVANCE")</f>
        <v>CUMPLIDA</v>
      </c>
    </row>
    <row r="782" spans="1:17" ht="45">
      <c r="A782" s="192" t="s">
        <v>938</v>
      </c>
      <c r="B782" s="173" t="s">
        <v>3295</v>
      </c>
      <c r="C782" s="485"/>
      <c r="D782" s="485"/>
      <c r="E782" s="486"/>
      <c r="F782" s="486"/>
      <c r="G782" s="174" t="s">
        <v>5139</v>
      </c>
      <c r="H782" s="382" t="s">
        <v>371</v>
      </c>
      <c r="I782" s="382" t="s">
        <v>771</v>
      </c>
      <c r="J782" s="183">
        <v>1</v>
      </c>
      <c r="K782" s="176">
        <v>45231</v>
      </c>
      <c r="L782" s="176">
        <v>45747</v>
      </c>
      <c r="M782" s="177">
        <f t="shared" si="38"/>
        <v>73.714285714285708</v>
      </c>
      <c r="N782" s="178">
        <v>1</v>
      </c>
      <c r="O782" s="382" t="s">
        <v>4697</v>
      </c>
      <c r="P782" s="178">
        <f t="shared" si="40"/>
        <v>1</v>
      </c>
      <c r="Q782" s="179" t="str" cm="1">
        <f t="array" aca="1" ref="Q782" ca="1">IF(ISNUMBER(P782),IF(P782=100%,"CUMPLIDA",IF(AND(ISNUMBER(L782),ISNUMBER(INDIRECT("FECHA_"&amp;$B782,1))), IF(L782&lt;=INDIRECT("FECHA_"&amp;$B782,1),"INCUMPLIDA","PROCESO"), "VERIFICAR FECHA")),"SIN VALOR AVANCE")</f>
        <v>CUMPLIDA</v>
      </c>
    </row>
    <row r="783" spans="1:17" ht="105.75">
      <c r="A783" s="192" t="s">
        <v>938</v>
      </c>
      <c r="B783" s="173" t="s">
        <v>3295</v>
      </c>
      <c r="C783" s="485"/>
      <c r="D783" s="485"/>
      <c r="E783" s="486"/>
      <c r="F783" s="486"/>
      <c r="G783" s="174" t="s">
        <v>5140</v>
      </c>
      <c r="H783" s="382" t="s">
        <v>772</v>
      </c>
      <c r="I783" s="382" t="s">
        <v>773</v>
      </c>
      <c r="J783" s="183">
        <v>1</v>
      </c>
      <c r="K783" s="176">
        <v>45231</v>
      </c>
      <c r="L783" s="176">
        <v>45808</v>
      </c>
      <c r="M783" s="177">
        <f t="shared" si="38"/>
        <v>82.428571428571431</v>
      </c>
      <c r="N783" s="178">
        <v>1</v>
      </c>
      <c r="O783" s="382" t="s">
        <v>4698</v>
      </c>
      <c r="P783" s="178">
        <f t="shared" si="40"/>
        <v>1</v>
      </c>
      <c r="Q783" s="179" t="str" cm="1">
        <f t="array" aca="1" ref="Q783" ca="1">IF(ISNUMBER(P783),IF(P783=100%,"CUMPLIDA",IF(AND(ISNUMBER(L783),ISNUMBER(INDIRECT("FECHA_"&amp;$B783,1))), IF(L783&lt;=INDIRECT("FECHA_"&amp;$B783,1),"INCUMPLIDA","PROCESO"), "VERIFICAR FECHA")),"SIN VALOR AVANCE")</f>
        <v>CUMPLIDA</v>
      </c>
    </row>
    <row r="784" spans="1:17" ht="30.75">
      <c r="A784" s="192" t="s">
        <v>938</v>
      </c>
      <c r="B784" s="173" t="s">
        <v>3295</v>
      </c>
      <c r="C784" s="485"/>
      <c r="D784" s="485"/>
      <c r="E784" s="486"/>
      <c r="F784" s="486"/>
      <c r="G784" s="174" t="s">
        <v>5141</v>
      </c>
      <c r="H784" s="382" t="s">
        <v>775</v>
      </c>
      <c r="I784" s="382" t="s">
        <v>776</v>
      </c>
      <c r="J784" s="183">
        <v>7</v>
      </c>
      <c r="K784" s="176">
        <v>46024</v>
      </c>
      <c r="L784" s="176">
        <v>46660</v>
      </c>
      <c r="M784" s="177">
        <f t="shared" si="38"/>
        <v>90.857142857142861</v>
      </c>
      <c r="N784" s="178">
        <v>0</v>
      </c>
      <c r="O784" s="382" t="s">
        <v>4697</v>
      </c>
      <c r="P784" s="178">
        <f t="shared" si="40"/>
        <v>0</v>
      </c>
      <c r="Q784" s="179" t="str" cm="1">
        <f t="array" aca="1" ref="Q784" ca="1">IF(ISNUMBER(P784),IF(P784=100%,"CUMPLIDA",IF(AND(ISNUMBER(L784),ISNUMBER(INDIRECT("FECHA_"&amp;$B784,1))), IF(L784&lt;=INDIRECT("FECHA_"&amp;$B784,1),"INCUMPLIDA","PROCESO"), "VERIFICAR FECHA")),"SIN VALOR AVANCE")</f>
        <v>PROCESO</v>
      </c>
    </row>
    <row r="785" spans="1:17" ht="105.75">
      <c r="A785" s="192" t="s">
        <v>938</v>
      </c>
      <c r="B785" s="173" t="s">
        <v>3295</v>
      </c>
      <c r="C785" s="485"/>
      <c r="D785" s="485"/>
      <c r="E785" s="486"/>
      <c r="F785" s="486"/>
      <c r="G785" s="174" t="s">
        <v>5142</v>
      </c>
      <c r="H785" s="382" t="s">
        <v>779</v>
      </c>
      <c r="I785" s="382" t="s">
        <v>780</v>
      </c>
      <c r="J785" s="183">
        <v>1</v>
      </c>
      <c r="K785" s="176">
        <v>46024</v>
      </c>
      <c r="L785" s="176">
        <v>46660</v>
      </c>
      <c r="M785" s="177">
        <f t="shared" si="38"/>
        <v>90.857142857142861</v>
      </c>
      <c r="N785" s="178">
        <v>0</v>
      </c>
      <c r="O785" s="382" t="s">
        <v>4698</v>
      </c>
      <c r="P785" s="178">
        <f t="shared" si="40"/>
        <v>0</v>
      </c>
      <c r="Q785" s="179" t="str" cm="1">
        <f t="array" aca="1" ref="Q785" ca="1">IF(ISNUMBER(P785),IF(P785=100%,"CUMPLIDA",IF(AND(ISNUMBER(L785),ISNUMBER(INDIRECT("FECHA_"&amp;$B785,1))), IF(L785&lt;=INDIRECT("FECHA_"&amp;$B785,1),"INCUMPLIDA","PROCESO"), "VERIFICAR FECHA")),"SIN VALOR AVANCE")</f>
        <v>PROCESO</v>
      </c>
    </row>
    <row r="786" spans="1:17" ht="120">
      <c r="A786" s="192" t="s">
        <v>938</v>
      </c>
      <c r="B786" s="173" t="s">
        <v>3295</v>
      </c>
      <c r="C786" s="485"/>
      <c r="D786" s="485"/>
      <c r="E786" s="486"/>
      <c r="F786" s="486"/>
      <c r="G786" s="174" t="s">
        <v>5143</v>
      </c>
      <c r="H786" s="382" t="s">
        <v>782</v>
      </c>
      <c r="I786" s="382" t="s">
        <v>813</v>
      </c>
      <c r="J786" s="183">
        <v>2</v>
      </c>
      <c r="K786" s="176">
        <v>46024</v>
      </c>
      <c r="L786" s="176">
        <v>46660</v>
      </c>
      <c r="M786" s="177">
        <f t="shared" si="38"/>
        <v>90.857142857142861</v>
      </c>
      <c r="N786" s="178">
        <v>0</v>
      </c>
      <c r="O786" s="382" t="s">
        <v>4698</v>
      </c>
      <c r="P786" s="178">
        <f t="shared" si="40"/>
        <v>0</v>
      </c>
      <c r="Q786" s="179" t="str" cm="1">
        <f t="array" aca="1" ref="Q786" ca="1">IF(ISNUMBER(P786),IF(P786=100%,"CUMPLIDA",IF(AND(ISNUMBER(L786),ISNUMBER(INDIRECT("FECHA_"&amp;$B786,1))), IF(L786&lt;=INDIRECT("FECHA_"&amp;$B786,1),"INCUMPLIDA","PROCESO"), "VERIFICAR FECHA")),"SIN VALOR AVANCE")</f>
        <v>PROCESO</v>
      </c>
    </row>
    <row r="787" spans="1:17" ht="180" customHeight="1">
      <c r="A787" s="192" t="s">
        <v>938</v>
      </c>
      <c r="B787" s="173" t="s">
        <v>3295</v>
      </c>
      <c r="C787" s="485" t="s">
        <v>5158</v>
      </c>
      <c r="D787" s="485" t="s">
        <v>5159</v>
      </c>
      <c r="E787" s="174" t="s">
        <v>5160</v>
      </c>
      <c r="F787" s="486" t="s">
        <v>5161</v>
      </c>
      <c r="G787" s="174" t="s">
        <v>5162</v>
      </c>
      <c r="H787" s="382" t="s">
        <v>5163</v>
      </c>
      <c r="I787" s="382" t="s">
        <v>5164</v>
      </c>
      <c r="J787" s="183">
        <v>1</v>
      </c>
      <c r="K787" s="176">
        <v>45901</v>
      </c>
      <c r="L787" s="176">
        <v>46022</v>
      </c>
      <c r="M787" s="177">
        <f t="shared" si="38"/>
        <v>17.285714285714285</v>
      </c>
      <c r="N787" s="178">
        <v>1</v>
      </c>
      <c r="O787" s="389" t="s">
        <v>5165</v>
      </c>
      <c r="P787" s="178">
        <f t="shared" si="40"/>
        <v>1</v>
      </c>
      <c r="Q787" s="179" t="str" cm="1">
        <f t="array" aca="1" ref="Q787" ca="1">IF(ISNUMBER(P787),IF(P787=100%,"CUMPLIDA",IF(AND(ISNUMBER(L787),ISNUMBER(INDIRECT("FECHA_"&amp;$B787,1))), IF(L787&lt;=INDIRECT("FECHA_"&amp;$B787,1),"INCUMPLIDA","PROCESO"), "VERIFICAR FECHA")),"SIN VALOR AVANCE")</f>
        <v>CUMPLIDA</v>
      </c>
    </row>
    <row r="788" spans="1:17" ht="195">
      <c r="A788" s="192" t="s">
        <v>938</v>
      </c>
      <c r="B788" s="173" t="s">
        <v>3295</v>
      </c>
      <c r="C788" s="485"/>
      <c r="D788" s="485"/>
      <c r="E788" s="486" t="s">
        <v>5166</v>
      </c>
      <c r="F788" s="486"/>
      <c r="G788" s="174" t="s">
        <v>5167</v>
      </c>
      <c r="H788" s="382" t="s">
        <v>5168</v>
      </c>
      <c r="I788" s="382" t="s">
        <v>5169</v>
      </c>
      <c r="J788" s="183">
        <v>1</v>
      </c>
      <c r="K788" s="176">
        <v>45901</v>
      </c>
      <c r="L788" s="176">
        <v>46081</v>
      </c>
      <c r="M788" s="177">
        <f t="shared" si="38"/>
        <v>25.714285714285715</v>
      </c>
      <c r="N788" s="178">
        <v>1</v>
      </c>
      <c r="O788" s="389" t="s">
        <v>5170</v>
      </c>
      <c r="P788" s="178">
        <f t="shared" si="40"/>
        <v>1</v>
      </c>
      <c r="Q788" s="179" t="str" cm="1">
        <f t="array" aca="1" ref="Q788" ca="1">IF(ISNUMBER(P788),IF(P788=100%,"CUMPLIDA",IF(AND(ISNUMBER(L788),ISNUMBER(INDIRECT("FECHA_"&amp;$B788,1))), IF(L788&lt;=INDIRECT("FECHA_"&amp;$B788,1),"INCUMPLIDA","PROCESO"), "VERIFICAR FECHA")),"SIN VALOR AVANCE")</f>
        <v>CUMPLIDA</v>
      </c>
    </row>
    <row r="789" spans="1:17" ht="255">
      <c r="A789" s="192" t="s">
        <v>938</v>
      </c>
      <c r="B789" s="173" t="s">
        <v>3295</v>
      </c>
      <c r="C789" s="485"/>
      <c r="D789" s="485"/>
      <c r="E789" s="486"/>
      <c r="F789" s="486"/>
      <c r="G789" s="174" t="s">
        <v>5171</v>
      </c>
      <c r="H789" s="382" t="s">
        <v>5172</v>
      </c>
      <c r="I789" s="382" t="s">
        <v>5173</v>
      </c>
      <c r="J789" s="183">
        <v>1</v>
      </c>
      <c r="K789" s="176">
        <v>45901</v>
      </c>
      <c r="L789" s="176">
        <v>46387</v>
      </c>
      <c r="M789" s="177">
        <f t="shared" si="38"/>
        <v>69.428571428571431</v>
      </c>
      <c r="N789" s="178">
        <v>0.5</v>
      </c>
      <c r="O789" s="389" t="s">
        <v>5170</v>
      </c>
      <c r="P789" s="178">
        <f t="shared" si="40"/>
        <v>0.5</v>
      </c>
      <c r="Q789" s="179" t="str" cm="1">
        <f t="array" aca="1" ref="Q789" ca="1">IF(ISNUMBER(P789),IF(P789=100%,"CUMPLIDA",IF(AND(ISNUMBER(L789),ISNUMBER(INDIRECT("FECHA_"&amp;$B789,1))), IF(L789&lt;=INDIRECT("FECHA_"&amp;$B789,1),"INCUMPLIDA","PROCESO"), "VERIFICAR FECHA")),"SIN VALOR AVANCE")</f>
        <v>PROCESO</v>
      </c>
    </row>
    <row r="790" spans="1:17" ht="409.5">
      <c r="A790" s="192" t="s">
        <v>938</v>
      </c>
      <c r="B790" s="173" t="s">
        <v>3295</v>
      </c>
      <c r="C790" s="485"/>
      <c r="D790" s="485"/>
      <c r="E790" s="174" t="s">
        <v>5174</v>
      </c>
      <c r="F790" s="486"/>
      <c r="G790" s="174" t="s">
        <v>5175</v>
      </c>
      <c r="H790" s="382" t="s">
        <v>5176</v>
      </c>
      <c r="I790" s="382" t="s">
        <v>5177</v>
      </c>
      <c r="J790" s="183">
        <v>3</v>
      </c>
      <c r="K790" s="176">
        <v>45901</v>
      </c>
      <c r="L790" s="176">
        <v>46387</v>
      </c>
      <c r="M790" s="177">
        <f t="shared" si="38"/>
        <v>69.428571428571431</v>
      </c>
      <c r="N790" s="178">
        <v>0.5</v>
      </c>
      <c r="O790" s="389" t="s">
        <v>5170</v>
      </c>
      <c r="P790" s="178">
        <f t="shared" si="40"/>
        <v>0.5</v>
      </c>
      <c r="Q790" s="179" t="str" cm="1">
        <f t="array" aca="1" ref="Q790" ca="1">IF(ISNUMBER(P790),IF(P790=100%,"CUMPLIDA",IF(AND(ISNUMBER(L790),ISNUMBER(INDIRECT("FECHA_"&amp;$B790,1))), IF(L790&lt;=INDIRECT("FECHA_"&amp;$B790,1),"INCUMPLIDA","PROCESO"), "VERIFICAR FECHA")),"SIN VALOR AVANCE")</f>
        <v>PROCESO</v>
      </c>
    </row>
    <row r="791" spans="1:17" ht="150">
      <c r="A791" s="192" t="s">
        <v>938</v>
      </c>
      <c r="B791" s="173" t="s">
        <v>3295</v>
      </c>
      <c r="C791" s="485"/>
      <c r="D791" s="485"/>
      <c r="E791" s="174" t="s">
        <v>5178</v>
      </c>
      <c r="F791" s="486"/>
      <c r="G791" s="174" t="s">
        <v>5179</v>
      </c>
      <c r="H791" s="382" t="s">
        <v>5180</v>
      </c>
      <c r="I791" s="382" t="s">
        <v>5181</v>
      </c>
      <c r="J791" s="183">
        <v>4</v>
      </c>
      <c r="K791" s="176">
        <v>45931</v>
      </c>
      <c r="L791" s="176">
        <v>46295</v>
      </c>
      <c r="M791" s="177">
        <f t="shared" si="38"/>
        <v>52</v>
      </c>
      <c r="N791" s="178">
        <v>0.25</v>
      </c>
      <c r="O791" s="389" t="s">
        <v>5182</v>
      </c>
      <c r="P791" s="178">
        <f t="shared" si="40"/>
        <v>0.25</v>
      </c>
      <c r="Q791" s="179" t="str" cm="1">
        <f t="array" aca="1" ref="Q791" ca="1">IF(ISNUMBER(P791),IF(P791=100%,"CUMPLIDA",IF(AND(ISNUMBER(L791),ISNUMBER(INDIRECT("FECHA_"&amp;$B791,1))), IF(L791&lt;=INDIRECT("FECHA_"&amp;$B791,1),"INCUMPLIDA","PROCESO"), "VERIFICAR FECHA")),"SIN VALOR AVANCE")</f>
        <v>PROCESO</v>
      </c>
    </row>
    <row r="792" spans="1:17" ht="240">
      <c r="A792" s="192" t="s">
        <v>938</v>
      </c>
      <c r="B792" s="173" t="s">
        <v>3295</v>
      </c>
      <c r="C792" s="485"/>
      <c r="D792" s="485"/>
      <c r="E792" s="174" t="s">
        <v>5183</v>
      </c>
      <c r="F792" s="486"/>
      <c r="G792" s="174" t="s">
        <v>5184</v>
      </c>
      <c r="H792" s="382" t="s">
        <v>5185</v>
      </c>
      <c r="I792" s="382" t="s">
        <v>5186</v>
      </c>
      <c r="J792" s="183">
        <v>6</v>
      </c>
      <c r="K792" s="176">
        <v>45901</v>
      </c>
      <c r="L792" s="176">
        <v>46265</v>
      </c>
      <c r="M792" s="177">
        <f t="shared" si="38"/>
        <v>52</v>
      </c>
      <c r="N792" s="178">
        <v>0.16</v>
      </c>
      <c r="O792" s="389" t="s">
        <v>1500</v>
      </c>
      <c r="P792" s="178">
        <f t="shared" si="40"/>
        <v>0.16</v>
      </c>
      <c r="Q792" s="179" t="str" cm="1">
        <f t="array" aca="1" ref="Q792" ca="1">IF(ISNUMBER(P792),IF(P792=100%,"CUMPLIDA",IF(AND(ISNUMBER(L792),ISNUMBER(INDIRECT("FECHA_"&amp;$B792,1))), IF(L792&lt;=INDIRECT("FECHA_"&amp;$B792,1),"INCUMPLIDA","PROCESO"), "VERIFICAR FECHA")),"SIN VALOR AVANCE")</f>
        <v>PROCESO</v>
      </c>
    </row>
    <row r="793" spans="1:17" ht="150">
      <c r="A793" s="192" t="s">
        <v>938</v>
      </c>
      <c r="B793" s="173" t="s">
        <v>3295</v>
      </c>
      <c r="C793" s="485"/>
      <c r="D793" s="485"/>
      <c r="E793" s="486" t="s">
        <v>5187</v>
      </c>
      <c r="F793" s="486"/>
      <c r="G793" s="486" t="s">
        <v>5188</v>
      </c>
      <c r="H793" s="382" t="s">
        <v>5189</v>
      </c>
      <c r="I793" s="382" t="s">
        <v>5190</v>
      </c>
      <c r="J793" s="183">
        <v>1</v>
      </c>
      <c r="K793" s="176">
        <v>45901</v>
      </c>
      <c r="L793" s="176">
        <v>46387</v>
      </c>
      <c r="M793" s="177">
        <f t="shared" si="38"/>
        <v>69.428571428571431</v>
      </c>
      <c r="N793" s="178">
        <v>0.1</v>
      </c>
      <c r="O793" s="382" t="s">
        <v>5191</v>
      </c>
      <c r="P793" s="178">
        <f t="shared" si="40"/>
        <v>0.1</v>
      </c>
      <c r="Q793" s="179" t="str" cm="1">
        <f t="array" aca="1" ref="Q793" ca="1">IF(ISNUMBER(P793),IF(P793=100%,"CUMPLIDA",IF(AND(ISNUMBER(L793),ISNUMBER(INDIRECT("FECHA_"&amp;$B793,1))), IF(L793&lt;=INDIRECT("FECHA_"&amp;$B793,1),"INCUMPLIDA","PROCESO"), "VERIFICAR FECHA")),"SIN VALOR AVANCE")</f>
        <v>PROCESO</v>
      </c>
    </row>
    <row r="794" spans="1:17" ht="45.75">
      <c r="A794" s="192" t="s">
        <v>938</v>
      </c>
      <c r="B794" s="173" t="s">
        <v>3295</v>
      </c>
      <c r="C794" s="485"/>
      <c r="D794" s="485"/>
      <c r="E794" s="486"/>
      <c r="F794" s="486"/>
      <c r="G794" s="486"/>
      <c r="H794" s="382" t="s">
        <v>5192</v>
      </c>
      <c r="I794" s="382" t="s">
        <v>5193</v>
      </c>
      <c r="J794" s="183">
        <v>1</v>
      </c>
      <c r="K794" s="176">
        <v>45901</v>
      </c>
      <c r="L794" s="176">
        <v>46356</v>
      </c>
      <c r="M794" s="177">
        <f t="shared" si="38"/>
        <v>65</v>
      </c>
      <c r="N794" s="178">
        <v>0.1</v>
      </c>
      <c r="O794" s="382" t="s">
        <v>5170</v>
      </c>
      <c r="P794" s="178">
        <f t="shared" si="40"/>
        <v>0.1</v>
      </c>
      <c r="Q794" s="179" t="str" cm="1">
        <f t="array" aca="1" ref="Q794" ca="1">IF(ISNUMBER(P794),IF(P794=100%,"CUMPLIDA",IF(AND(ISNUMBER(L794),ISNUMBER(INDIRECT("FECHA_"&amp;$B794,1))), IF(L794&lt;=INDIRECT("FECHA_"&amp;$B794,1),"INCUMPLIDA","PROCESO"), "VERIFICAR FECHA")),"SIN VALOR AVANCE")</f>
        <v>PROCESO</v>
      </c>
    </row>
    <row r="795" spans="1:17" ht="165">
      <c r="A795" s="192" t="s">
        <v>938</v>
      </c>
      <c r="B795" s="173" t="s">
        <v>3295</v>
      </c>
      <c r="C795" s="485"/>
      <c r="D795" s="485"/>
      <c r="E795" s="486" t="s">
        <v>5194</v>
      </c>
      <c r="F795" s="486"/>
      <c r="G795" s="174" t="s">
        <v>5195</v>
      </c>
      <c r="H795" s="382" t="s">
        <v>5196</v>
      </c>
      <c r="I795" s="382" t="s">
        <v>5197</v>
      </c>
      <c r="J795" s="183">
        <v>1</v>
      </c>
      <c r="K795" s="176">
        <v>45901</v>
      </c>
      <c r="L795" s="176">
        <v>45930</v>
      </c>
      <c r="M795" s="177">
        <f t="shared" si="38"/>
        <v>4.1428571428571432</v>
      </c>
      <c r="N795" s="178">
        <v>1</v>
      </c>
      <c r="O795" s="389" t="s">
        <v>1500</v>
      </c>
      <c r="P795" s="178">
        <f t="shared" si="40"/>
        <v>1</v>
      </c>
      <c r="Q795" s="179" t="str" cm="1">
        <f t="array" aca="1" ref="Q795" ca="1">IF(ISNUMBER(P795),IF(P795=100%,"CUMPLIDA",IF(AND(ISNUMBER(L795),ISNUMBER(INDIRECT("FECHA_"&amp;$B795,1))), IF(L795&lt;=INDIRECT("FECHA_"&amp;$B795,1),"INCUMPLIDA","PROCESO"), "VERIFICAR FECHA")),"SIN VALOR AVANCE")</f>
        <v>CUMPLIDA</v>
      </c>
    </row>
    <row r="796" spans="1:17" ht="165">
      <c r="A796" s="192" t="s">
        <v>938</v>
      </c>
      <c r="B796" s="173" t="s">
        <v>3295</v>
      </c>
      <c r="C796" s="485"/>
      <c r="D796" s="485"/>
      <c r="E796" s="486"/>
      <c r="F796" s="486"/>
      <c r="G796" s="174" t="s">
        <v>5198</v>
      </c>
      <c r="H796" s="382" t="s">
        <v>5199</v>
      </c>
      <c r="I796" s="382" t="s">
        <v>5200</v>
      </c>
      <c r="J796" s="183">
        <v>1</v>
      </c>
      <c r="K796" s="176">
        <v>45931</v>
      </c>
      <c r="L796" s="176">
        <v>46053</v>
      </c>
      <c r="M796" s="177">
        <f t="shared" si="38"/>
        <v>17.428571428571427</v>
      </c>
      <c r="N796" s="178">
        <v>0</v>
      </c>
      <c r="O796" s="382" t="s">
        <v>5191</v>
      </c>
      <c r="P796" s="178">
        <f t="shared" si="40"/>
        <v>0</v>
      </c>
      <c r="Q796" s="179" t="str" cm="1">
        <f t="array" aca="1" ref="Q796" ca="1">IF(ISNUMBER(P796),IF(P796=100%,"CUMPLIDA",IF(AND(ISNUMBER(L796),ISNUMBER(INDIRECT("FECHA_"&amp;$B796,1))), IF(L796&lt;=INDIRECT("FECHA_"&amp;$B796,1),"INCUMPLIDA","PROCESO"), "VERIFICAR FECHA")),"SIN VALOR AVANCE")</f>
        <v>PROCESO</v>
      </c>
    </row>
    <row r="797" spans="1:17" ht="165">
      <c r="A797" s="192" t="s">
        <v>938</v>
      </c>
      <c r="B797" s="173" t="s">
        <v>3295</v>
      </c>
      <c r="C797" s="485"/>
      <c r="D797" s="485"/>
      <c r="E797" s="486"/>
      <c r="F797" s="486"/>
      <c r="G797" s="174" t="s">
        <v>5201</v>
      </c>
      <c r="H797" s="382" t="s">
        <v>5202</v>
      </c>
      <c r="I797" s="382" t="s">
        <v>5203</v>
      </c>
      <c r="J797" s="183">
        <v>2</v>
      </c>
      <c r="K797" s="176">
        <v>45991</v>
      </c>
      <c r="L797" s="176">
        <v>46080</v>
      </c>
      <c r="M797" s="177">
        <f t="shared" si="38"/>
        <v>12.714285714285714</v>
      </c>
      <c r="N797" s="178">
        <v>0.66</v>
      </c>
      <c r="O797" s="389" t="s">
        <v>1500</v>
      </c>
      <c r="P797" s="178">
        <f t="shared" si="40"/>
        <v>0.66</v>
      </c>
      <c r="Q797" s="179" t="str" cm="1">
        <f t="array" aca="1" ref="Q797" ca="1">IF(ISNUMBER(P797),IF(P797=100%,"CUMPLIDA",IF(AND(ISNUMBER(L797),ISNUMBER(INDIRECT("FECHA_"&amp;$B797,1))), IF(L797&lt;=INDIRECT("FECHA_"&amp;$B797,1),"INCUMPLIDA","PROCESO"), "VERIFICAR FECHA")),"SIN VALOR AVANCE")</f>
        <v>PROCESO</v>
      </c>
    </row>
    <row r="798" spans="1:17" ht="225">
      <c r="A798" s="192" t="s">
        <v>938</v>
      </c>
      <c r="B798" s="173" t="s">
        <v>3295</v>
      </c>
      <c r="C798" s="485"/>
      <c r="D798" s="485"/>
      <c r="E798" s="174" t="s">
        <v>5204</v>
      </c>
      <c r="F798" s="486"/>
      <c r="G798" s="174" t="s">
        <v>5205</v>
      </c>
      <c r="H798" s="382" t="s">
        <v>5206</v>
      </c>
      <c r="I798" s="382" t="s">
        <v>5207</v>
      </c>
      <c r="J798" s="183">
        <v>4</v>
      </c>
      <c r="K798" s="176">
        <v>45901</v>
      </c>
      <c r="L798" s="176">
        <v>46295</v>
      </c>
      <c r="M798" s="177">
        <f t="shared" si="38"/>
        <v>56.285714285714285</v>
      </c>
      <c r="N798" s="178">
        <v>0.25</v>
      </c>
      <c r="O798" s="382" t="s">
        <v>5170</v>
      </c>
      <c r="P798" s="178">
        <f t="shared" si="40"/>
        <v>0.25</v>
      </c>
      <c r="Q798" s="179" t="str" cm="1">
        <f t="array" aca="1" ref="Q798" ca="1">IF(ISNUMBER(P798),IF(P798=100%,"CUMPLIDA",IF(AND(ISNUMBER(L798),ISNUMBER(INDIRECT("FECHA_"&amp;$B798,1))), IF(L798&lt;=INDIRECT("FECHA_"&amp;$B798,1),"INCUMPLIDA","PROCESO"), "VERIFICAR FECHA")),"SIN VALOR AVANCE")</f>
        <v>PROCESO</v>
      </c>
    </row>
    <row r="799" spans="1:17" ht="345">
      <c r="A799" s="192" t="s">
        <v>938</v>
      </c>
      <c r="B799" s="173" t="s">
        <v>3295</v>
      </c>
      <c r="C799" s="485" t="s">
        <v>5208</v>
      </c>
      <c r="D799" s="485" t="s">
        <v>5209</v>
      </c>
      <c r="E799" s="486" t="s">
        <v>5210</v>
      </c>
      <c r="F799" s="486" t="s">
        <v>5211</v>
      </c>
      <c r="G799" s="174" t="s">
        <v>5212</v>
      </c>
      <c r="H799" s="382" t="s">
        <v>5213</v>
      </c>
      <c r="I799" s="382" t="s">
        <v>5214</v>
      </c>
      <c r="J799" s="183">
        <v>1</v>
      </c>
      <c r="K799" s="176">
        <v>46032</v>
      </c>
      <c r="L799" s="176">
        <v>46172</v>
      </c>
      <c r="M799" s="177">
        <f t="shared" si="38"/>
        <v>20</v>
      </c>
      <c r="N799" s="178">
        <v>0</v>
      </c>
      <c r="O799" s="382" t="s">
        <v>5215</v>
      </c>
      <c r="P799" s="178">
        <f t="shared" si="40"/>
        <v>0</v>
      </c>
      <c r="Q799" s="179" t="str" cm="1">
        <f t="array" aca="1" ref="Q799" ca="1">IF(ISNUMBER(P799),IF(P799=100%,"CUMPLIDA",IF(AND(ISNUMBER(L799),ISNUMBER(INDIRECT("FECHA_"&amp;$B799,1))), IF(L799&lt;=INDIRECT("FECHA_"&amp;$B799,1),"INCUMPLIDA","PROCESO"), "VERIFICAR FECHA")),"SIN VALOR AVANCE")</f>
        <v>PROCESO</v>
      </c>
    </row>
    <row r="800" spans="1:17" ht="345">
      <c r="A800" s="192" t="s">
        <v>938</v>
      </c>
      <c r="B800" s="173" t="s">
        <v>3295</v>
      </c>
      <c r="C800" s="485"/>
      <c r="D800" s="485"/>
      <c r="E800" s="486"/>
      <c r="F800" s="486"/>
      <c r="G800" s="174" t="s">
        <v>5216</v>
      </c>
      <c r="H800" s="382" t="s">
        <v>5217</v>
      </c>
      <c r="I800" s="382" t="s">
        <v>5218</v>
      </c>
      <c r="J800" s="183">
        <v>12</v>
      </c>
      <c r="K800" s="176">
        <v>46055</v>
      </c>
      <c r="L800" s="176">
        <v>46446</v>
      </c>
      <c r="M800" s="177">
        <f t="shared" si="38"/>
        <v>55.857142857142854</v>
      </c>
      <c r="N800" s="178">
        <v>0</v>
      </c>
      <c r="O800" s="382" t="s">
        <v>5219</v>
      </c>
      <c r="P800" s="178">
        <f t="shared" si="40"/>
        <v>0</v>
      </c>
      <c r="Q800" s="179" t="str" cm="1">
        <f t="array" aca="1" ref="Q800" ca="1">IF(ISNUMBER(P800),IF(P800=100%,"CUMPLIDA",IF(AND(ISNUMBER(L800),ISNUMBER(INDIRECT("FECHA_"&amp;$B800,1))), IF(L800&lt;=INDIRECT("FECHA_"&amp;$B800,1),"INCUMPLIDA","PROCESO"), "VERIFICAR FECHA")),"SIN VALOR AVANCE")</f>
        <v>PROCESO</v>
      </c>
    </row>
    <row r="801" spans="1:17" ht="105">
      <c r="A801" s="192" t="s">
        <v>938</v>
      </c>
      <c r="B801" s="173" t="s">
        <v>3295</v>
      </c>
      <c r="C801" s="485"/>
      <c r="D801" s="485"/>
      <c r="E801" s="486"/>
      <c r="F801" s="486"/>
      <c r="G801" s="174" t="s">
        <v>5220</v>
      </c>
      <c r="H801" s="382" t="s">
        <v>5221</v>
      </c>
      <c r="I801" s="382" t="s">
        <v>5222</v>
      </c>
      <c r="J801" s="183">
        <v>48</v>
      </c>
      <c r="K801" s="176">
        <v>46055</v>
      </c>
      <c r="L801" s="176">
        <v>46433</v>
      </c>
      <c r="M801" s="177">
        <f t="shared" si="38"/>
        <v>54</v>
      </c>
      <c r="N801" s="178">
        <v>0</v>
      </c>
      <c r="O801" s="382" t="s">
        <v>5219</v>
      </c>
      <c r="P801" s="178">
        <f t="shared" si="40"/>
        <v>0</v>
      </c>
      <c r="Q801" s="179" t="str" cm="1">
        <f t="array" aca="1" ref="Q801" ca="1">IF(ISNUMBER(P801),IF(P801=100%,"CUMPLIDA",IF(AND(ISNUMBER(L801),ISNUMBER(INDIRECT("FECHA_"&amp;$B801,1))), IF(L801&lt;=INDIRECT("FECHA_"&amp;$B801,1),"INCUMPLIDA","PROCESO"), "VERIFICAR FECHA")),"SIN VALOR AVANCE")</f>
        <v>PROCESO</v>
      </c>
    </row>
    <row r="802" spans="1:17" ht="345">
      <c r="A802" s="192" t="s">
        <v>938</v>
      </c>
      <c r="B802" s="173" t="s">
        <v>3295</v>
      </c>
      <c r="C802" s="485"/>
      <c r="D802" s="485"/>
      <c r="E802" s="486" t="s">
        <v>5223</v>
      </c>
      <c r="F802" s="486"/>
      <c r="G802" s="174" t="s">
        <v>5224</v>
      </c>
      <c r="H802" s="382" t="s">
        <v>5217</v>
      </c>
      <c r="I802" s="382" t="s">
        <v>5218</v>
      </c>
      <c r="J802" s="183">
        <v>12</v>
      </c>
      <c r="K802" s="176">
        <v>46055</v>
      </c>
      <c r="L802" s="176">
        <v>46433</v>
      </c>
      <c r="M802" s="177">
        <f t="shared" si="38"/>
        <v>54</v>
      </c>
      <c r="N802" s="178">
        <v>0</v>
      </c>
      <c r="O802" s="382" t="s">
        <v>5225</v>
      </c>
      <c r="P802" s="178">
        <f t="shared" si="40"/>
        <v>0</v>
      </c>
      <c r="Q802" s="179" t="str" cm="1">
        <f t="array" aca="1" ref="Q802" ca="1">IF(ISNUMBER(P802),IF(P802=100%,"CUMPLIDA",IF(AND(ISNUMBER(L802),ISNUMBER(INDIRECT("FECHA_"&amp;$B802,1))), IF(L802&lt;=INDIRECT("FECHA_"&amp;$B802,1),"INCUMPLIDA","PROCESO"), "VERIFICAR FECHA")),"SIN VALOR AVANCE")</f>
        <v>PROCESO</v>
      </c>
    </row>
    <row r="803" spans="1:17" ht="345">
      <c r="A803" s="192" t="s">
        <v>938</v>
      </c>
      <c r="B803" s="173" t="s">
        <v>3295</v>
      </c>
      <c r="C803" s="485"/>
      <c r="D803" s="485"/>
      <c r="E803" s="486"/>
      <c r="F803" s="486"/>
      <c r="G803" s="174" t="s">
        <v>5226</v>
      </c>
      <c r="H803" s="382" t="s">
        <v>5217</v>
      </c>
      <c r="I803" s="382" t="s">
        <v>5218</v>
      </c>
      <c r="J803" s="183">
        <v>12</v>
      </c>
      <c r="K803" s="176">
        <v>46054</v>
      </c>
      <c r="L803" s="176">
        <v>46433</v>
      </c>
      <c r="M803" s="177">
        <f t="shared" si="38"/>
        <v>54.142857142857146</v>
      </c>
      <c r="N803" s="178">
        <v>0</v>
      </c>
      <c r="O803" s="382" t="s">
        <v>5225</v>
      </c>
      <c r="P803" s="178">
        <f t="shared" si="40"/>
        <v>0</v>
      </c>
      <c r="Q803" s="179" t="str" cm="1">
        <f t="array" aca="1" ref="Q803" ca="1">IF(ISNUMBER(P803),IF(P803=100%,"CUMPLIDA",IF(AND(ISNUMBER(L803),ISNUMBER(INDIRECT("FECHA_"&amp;$B803,1))), IF(L803&lt;=INDIRECT("FECHA_"&amp;$B803,1),"INCUMPLIDA","PROCESO"), "VERIFICAR FECHA")),"SIN VALOR AVANCE")</f>
        <v>PROCESO</v>
      </c>
    </row>
    <row r="804" spans="1:17" ht="255">
      <c r="A804" s="192" t="s">
        <v>938</v>
      </c>
      <c r="B804" s="173" t="s">
        <v>3295</v>
      </c>
      <c r="C804" s="485"/>
      <c r="D804" s="485"/>
      <c r="E804" s="174" t="s">
        <v>5227</v>
      </c>
      <c r="F804" s="486"/>
      <c r="G804" s="174" t="s">
        <v>5228</v>
      </c>
      <c r="H804" s="382" t="s">
        <v>5229</v>
      </c>
      <c r="I804" s="382" t="s">
        <v>5230</v>
      </c>
      <c r="J804" s="183">
        <v>48</v>
      </c>
      <c r="K804" s="176">
        <v>46032</v>
      </c>
      <c r="L804" s="176">
        <v>46417</v>
      </c>
      <c r="M804" s="177">
        <f t="shared" si="38"/>
        <v>55</v>
      </c>
      <c r="N804" s="178">
        <v>0</v>
      </c>
      <c r="O804" s="382" t="s">
        <v>5219</v>
      </c>
      <c r="P804" s="178">
        <f t="shared" si="40"/>
        <v>0</v>
      </c>
      <c r="Q804" s="179" t="str" cm="1">
        <f t="array" aca="1" ref="Q804" ca="1">IF(ISNUMBER(P804),IF(P804=100%,"CUMPLIDA",IF(AND(ISNUMBER(L804),ISNUMBER(INDIRECT("FECHA_"&amp;$B804,1))), IF(L804&lt;=INDIRECT("FECHA_"&amp;$B804,1),"INCUMPLIDA","PROCESO"), "VERIFICAR FECHA")),"SIN VALOR AVANCE")</f>
        <v>PROCESO</v>
      </c>
    </row>
    <row r="805" spans="1:17" ht="300">
      <c r="A805" s="192" t="s">
        <v>938</v>
      </c>
      <c r="B805" s="173" t="s">
        <v>3295</v>
      </c>
      <c r="C805" s="485"/>
      <c r="D805" s="485"/>
      <c r="E805" s="486" t="s">
        <v>5231</v>
      </c>
      <c r="F805" s="486"/>
      <c r="G805" s="174" t="s">
        <v>5232</v>
      </c>
      <c r="H805" s="382" t="s">
        <v>5233</v>
      </c>
      <c r="I805" s="382" t="s">
        <v>5230</v>
      </c>
      <c r="J805" s="183">
        <v>48</v>
      </c>
      <c r="K805" s="176">
        <v>46032</v>
      </c>
      <c r="L805" s="176">
        <v>46417</v>
      </c>
      <c r="M805" s="177">
        <f t="shared" si="38"/>
        <v>55</v>
      </c>
      <c r="N805" s="178">
        <v>0</v>
      </c>
      <c r="O805" s="382" t="s">
        <v>5219</v>
      </c>
      <c r="P805" s="178">
        <f t="shared" si="40"/>
        <v>0</v>
      </c>
      <c r="Q805" s="179" t="str" cm="1">
        <f t="array" aca="1" ref="Q805" ca="1">IF(ISNUMBER(P805),IF(P805=100%,"CUMPLIDA",IF(AND(ISNUMBER(L805),ISNUMBER(INDIRECT("FECHA_"&amp;$B805,1))), IF(L805&lt;=INDIRECT("FECHA_"&amp;$B805,1),"INCUMPLIDA","PROCESO"), "VERIFICAR FECHA")),"SIN VALOR AVANCE")</f>
        <v>PROCESO</v>
      </c>
    </row>
    <row r="806" spans="1:17" ht="345">
      <c r="A806" s="192" t="s">
        <v>938</v>
      </c>
      <c r="B806" s="173" t="s">
        <v>3295</v>
      </c>
      <c r="C806" s="485"/>
      <c r="D806" s="485"/>
      <c r="E806" s="486"/>
      <c r="F806" s="486"/>
      <c r="G806" s="174" t="s">
        <v>5234</v>
      </c>
      <c r="H806" s="382" t="s">
        <v>5235</v>
      </c>
      <c r="I806" s="382" t="s">
        <v>5236</v>
      </c>
      <c r="J806" s="183">
        <v>12</v>
      </c>
      <c r="K806" s="176">
        <v>46032</v>
      </c>
      <c r="L806" s="176">
        <v>46417</v>
      </c>
      <c r="M806" s="177">
        <f t="shared" si="38"/>
        <v>55</v>
      </c>
      <c r="N806" s="178">
        <v>0</v>
      </c>
      <c r="O806" s="382" t="s">
        <v>5237</v>
      </c>
      <c r="P806" s="178">
        <f t="shared" si="40"/>
        <v>0</v>
      </c>
      <c r="Q806" s="179" t="str" cm="1">
        <f t="array" aca="1" ref="Q806" ca="1">IF(ISNUMBER(P806),IF(P806=100%,"CUMPLIDA",IF(AND(ISNUMBER(L806),ISNUMBER(INDIRECT("FECHA_"&amp;$B806,1))), IF(L806&lt;=INDIRECT("FECHA_"&amp;$B806,1),"INCUMPLIDA","PROCESO"), "VERIFICAR FECHA")),"SIN VALOR AVANCE")</f>
        <v>PROCESO</v>
      </c>
    </row>
    <row r="807" spans="1:17" ht="409.5">
      <c r="A807" s="192" t="s">
        <v>938</v>
      </c>
      <c r="B807" s="173" t="s">
        <v>3295</v>
      </c>
      <c r="C807" s="485"/>
      <c r="D807" s="485"/>
      <c r="E807" s="486"/>
      <c r="F807" s="486"/>
      <c r="G807" s="174" t="s">
        <v>5238</v>
      </c>
      <c r="H807" s="382" t="s">
        <v>5239</v>
      </c>
      <c r="I807" s="382" t="s">
        <v>5240</v>
      </c>
      <c r="J807" s="183">
        <v>1</v>
      </c>
      <c r="K807" s="176">
        <v>46037</v>
      </c>
      <c r="L807" s="176">
        <v>46172</v>
      </c>
      <c r="M807" s="177">
        <f t="shared" si="38"/>
        <v>19.285714285714285</v>
      </c>
      <c r="N807" s="178">
        <v>0</v>
      </c>
      <c r="O807" s="382" t="s">
        <v>5241</v>
      </c>
      <c r="P807" s="178">
        <f t="shared" si="40"/>
        <v>0</v>
      </c>
      <c r="Q807" s="179" t="str" cm="1">
        <f t="array" aca="1" ref="Q807" ca="1">IF(ISNUMBER(P807),IF(P807=100%,"CUMPLIDA",IF(AND(ISNUMBER(L807),ISNUMBER(INDIRECT("FECHA_"&amp;$B807,1))), IF(L807&lt;=INDIRECT("FECHA_"&amp;$B807,1),"INCUMPLIDA","PROCESO"), "VERIFICAR FECHA")),"SIN VALOR AVANCE")</f>
        <v>PROCESO</v>
      </c>
    </row>
    <row r="808" spans="1:17" ht="105.75">
      <c r="A808" s="192" t="s">
        <v>938</v>
      </c>
      <c r="B808" s="173" t="s">
        <v>3295</v>
      </c>
      <c r="C808" s="485"/>
      <c r="D808" s="485"/>
      <c r="E808" s="486"/>
      <c r="F808" s="486"/>
      <c r="G808" s="174" t="s">
        <v>5242</v>
      </c>
      <c r="H808" s="382" t="s">
        <v>5243</v>
      </c>
      <c r="I808" s="382" t="s">
        <v>5244</v>
      </c>
      <c r="J808" s="183">
        <v>12</v>
      </c>
      <c r="K808" s="176">
        <v>46032</v>
      </c>
      <c r="L808" s="176">
        <v>46417</v>
      </c>
      <c r="M808" s="177">
        <f t="shared" si="38"/>
        <v>55</v>
      </c>
      <c r="N808" s="178">
        <v>0</v>
      </c>
      <c r="O808" s="382" t="s">
        <v>5245</v>
      </c>
      <c r="P808" s="178">
        <f t="shared" si="40"/>
        <v>0</v>
      </c>
      <c r="Q808" s="179" t="str" cm="1">
        <f t="array" aca="1" ref="Q808" ca="1">IF(ISNUMBER(P808),IF(P808=100%,"CUMPLIDA",IF(AND(ISNUMBER(L808),ISNUMBER(INDIRECT("FECHA_"&amp;$B808,1))), IF(L808&lt;=INDIRECT("FECHA_"&amp;$B808,1),"INCUMPLIDA","PROCESO"), "VERIFICAR FECHA")),"SIN VALOR AVANCE")</f>
        <v>PROCESO</v>
      </c>
    </row>
    <row r="809" spans="1:17" ht="345">
      <c r="A809" s="192" t="s">
        <v>938</v>
      </c>
      <c r="B809" s="173" t="s">
        <v>3295</v>
      </c>
      <c r="C809" s="485"/>
      <c r="D809" s="485"/>
      <c r="E809" s="486" t="s">
        <v>5246</v>
      </c>
      <c r="F809" s="486"/>
      <c r="G809" s="174" t="s">
        <v>5247</v>
      </c>
      <c r="H809" s="382" t="s">
        <v>5235</v>
      </c>
      <c r="I809" s="382" t="s">
        <v>5236</v>
      </c>
      <c r="J809" s="183">
        <v>12</v>
      </c>
      <c r="K809" s="176">
        <v>46032</v>
      </c>
      <c r="L809" s="176">
        <v>46417</v>
      </c>
      <c r="M809" s="177">
        <f t="shared" ref="M809:M872" si="41">(L809-K809)/7</f>
        <v>55</v>
      </c>
      <c r="N809" s="178">
        <v>0</v>
      </c>
      <c r="O809" s="382" t="s">
        <v>5248</v>
      </c>
      <c r="P809" s="178">
        <f t="shared" si="40"/>
        <v>0</v>
      </c>
      <c r="Q809" s="179" t="str" cm="1">
        <f t="array" aca="1" ref="Q809" ca="1">IF(ISNUMBER(P809),IF(P809=100%,"CUMPLIDA",IF(AND(ISNUMBER(L809),ISNUMBER(INDIRECT("FECHA_"&amp;$B809,1))), IF(L809&lt;=INDIRECT("FECHA_"&amp;$B809,1),"INCUMPLIDA","PROCESO"), "VERIFICAR FECHA")),"SIN VALOR AVANCE")</f>
        <v>PROCESO</v>
      </c>
    </row>
    <row r="810" spans="1:17" ht="409.5">
      <c r="A810" s="192" t="s">
        <v>938</v>
      </c>
      <c r="B810" s="173" t="s">
        <v>3295</v>
      </c>
      <c r="C810" s="485"/>
      <c r="D810" s="485"/>
      <c r="E810" s="486"/>
      <c r="F810" s="486"/>
      <c r="G810" s="174" t="s">
        <v>5249</v>
      </c>
      <c r="H810" s="382" t="s">
        <v>5239</v>
      </c>
      <c r="I810" s="382" t="s">
        <v>5240</v>
      </c>
      <c r="J810" s="183">
        <v>1</v>
      </c>
      <c r="K810" s="176">
        <v>46037</v>
      </c>
      <c r="L810" s="176">
        <v>46172</v>
      </c>
      <c r="M810" s="177">
        <f t="shared" si="41"/>
        <v>19.285714285714285</v>
      </c>
      <c r="N810" s="178">
        <v>0</v>
      </c>
      <c r="O810" s="382" t="s">
        <v>5241</v>
      </c>
      <c r="P810" s="178">
        <f t="shared" si="40"/>
        <v>0</v>
      </c>
      <c r="Q810" s="179" t="str" cm="1">
        <f t="array" aca="1" ref="Q810" ca="1">IF(ISNUMBER(P810),IF(P810=100%,"CUMPLIDA",IF(AND(ISNUMBER(L810),ISNUMBER(INDIRECT("FECHA_"&amp;$B810,1))), IF(L810&lt;=INDIRECT("FECHA_"&amp;$B810,1),"INCUMPLIDA","PROCESO"), "VERIFICAR FECHA")),"SIN VALOR AVANCE")</f>
        <v>PROCESO</v>
      </c>
    </row>
    <row r="811" spans="1:17" ht="105.75">
      <c r="A811" s="192" t="s">
        <v>938</v>
      </c>
      <c r="B811" s="173" t="s">
        <v>3295</v>
      </c>
      <c r="C811" s="485"/>
      <c r="D811" s="485"/>
      <c r="E811" s="486"/>
      <c r="F811" s="486"/>
      <c r="G811" s="174" t="s">
        <v>5250</v>
      </c>
      <c r="H811" s="382" t="s">
        <v>5251</v>
      </c>
      <c r="I811" s="382" t="s">
        <v>5252</v>
      </c>
      <c r="J811" s="183">
        <v>12</v>
      </c>
      <c r="K811" s="176">
        <v>46032</v>
      </c>
      <c r="L811" s="176">
        <v>46417</v>
      </c>
      <c r="M811" s="177">
        <f t="shared" si="41"/>
        <v>55</v>
      </c>
      <c r="N811" s="178">
        <v>0</v>
      </c>
      <c r="O811" s="382" t="s">
        <v>5248</v>
      </c>
      <c r="P811" s="178">
        <f t="shared" si="40"/>
        <v>0</v>
      </c>
      <c r="Q811" s="179" t="str" cm="1">
        <f t="array" aca="1" ref="Q811" ca="1">IF(ISNUMBER(P811),IF(P811=100%,"CUMPLIDA",IF(AND(ISNUMBER(L811),ISNUMBER(INDIRECT("FECHA_"&amp;$B811,1))), IF(L811&lt;=INDIRECT("FECHA_"&amp;$B811,1),"INCUMPLIDA","PROCESO"), "VERIFICAR FECHA")),"SIN VALOR AVANCE")</f>
        <v>PROCESO</v>
      </c>
    </row>
    <row r="812" spans="1:17" ht="180">
      <c r="A812" s="192" t="s">
        <v>938</v>
      </c>
      <c r="B812" s="173" t="s">
        <v>3295</v>
      </c>
      <c r="C812" s="485"/>
      <c r="D812" s="485"/>
      <c r="E812" s="486" t="s">
        <v>5253</v>
      </c>
      <c r="F812" s="486"/>
      <c r="G812" s="174" t="s">
        <v>5254</v>
      </c>
      <c r="H812" s="382" t="s">
        <v>5255</v>
      </c>
      <c r="I812" s="382" t="s">
        <v>5256</v>
      </c>
      <c r="J812" s="183">
        <v>1</v>
      </c>
      <c r="K812" s="176">
        <v>46032</v>
      </c>
      <c r="L812" s="176">
        <v>46172</v>
      </c>
      <c r="M812" s="177">
        <f t="shared" si="41"/>
        <v>20</v>
      </c>
      <c r="N812" s="178">
        <v>0</v>
      </c>
      <c r="O812" s="382" t="s">
        <v>5215</v>
      </c>
      <c r="P812" s="178">
        <f t="shared" si="40"/>
        <v>0</v>
      </c>
      <c r="Q812" s="179" t="str" cm="1">
        <f t="array" aca="1" ref="Q812" ca="1">IF(ISNUMBER(P812),IF(P812=100%,"CUMPLIDA",IF(AND(ISNUMBER(L812),ISNUMBER(INDIRECT("FECHA_"&amp;$B812,1))), IF(L812&lt;=INDIRECT("FECHA_"&amp;$B812,1),"INCUMPLIDA","PROCESO"), "VERIFICAR FECHA")),"SIN VALOR AVANCE")</f>
        <v>PROCESO</v>
      </c>
    </row>
    <row r="813" spans="1:17" ht="225">
      <c r="A813" s="192" t="s">
        <v>938</v>
      </c>
      <c r="B813" s="173" t="s">
        <v>3295</v>
      </c>
      <c r="C813" s="485"/>
      <c r="D813" s="485"/>
      <c r="E813" s="486"/>
      <c r="F813" s="486"/>
      <c r="G813" s="174" t="s">
        <v>5257</v>
      </c>
      <c r="H813" s="382" t="s">
        <v>5258</v>
      </c>
      <c r="I813" s="382" t="s">
        <v>5259</v>
      </c>
      <c r="J813" s="183">
        <v>12</v>
      </c>
      <c r="K813" s="176">
        <v>46032</v>
      </c>
      <c r="L813" s="176">
        <v>46417</v>
      </c>
      <c r="M813" s="177">
        <f t="shared" si="41"/>
        <v>55</v>
      </c>
      <c r="N813" s="178">
        <v>0</v>
      </c>
      <c r="O813" s="382" t="s">
        <v>5219</v>
      </c>
      <c r="P813" s="178">
        <f t="shared" si="40"/>
        <v>0</v>
      </c>
      <c r="Q813" s="179" t="str" cm="1">
        <f t="array" aca="1" ref="Q813" ca="1">IF(ISNUMBER(P813),IF(P813=100%,"CUMPLIDA",IF(AND(ISNUMBER(L813),ISNUMBER(INDIRECT("FECHA_"&amp;$B813,1))), IF(L813&lt;=INDIRECT("FECHA_"&amp;$B813,1),"INCUMPLIDA","PROCESO"), "VERIFICAR FECHA")),"SIN VALOR AVANCE")</f>
        <v>PROCESO</v>
      </c>
    </row>
    <row r="814" spans="1:17" ht="300">
      <c r="A814" s="192" t="s">
        <v>938</v>
      </c>
      <c r="B814" s="173" t="s">
        <v>3295</v>
      </c>
      <c r="C814" s="485"/>
      <c r="D814" s="485"/>
      <c r="E814" s="174" t="s">
        <v>5260</v>
      </c>
      <c r="F814" s="486"/>
      <c r="G814" s="174" t="s">
        <v>5261</v>
      </c>
      <c r="H814" s="382" t="s">
        <v>5233</v>
      </c>
      <c r="I814" s="382" t="s">
        <v>5230</v>
      </c>
      <c r="J814" s="183">
        <v>48</v>
      </c>
      <c r="K814" s="176">
        <v>46032</v>
      </c>
      <c r="L814" s="176">
        <v>46417</v>
      </c>
      <c r="M814" s="177">
        <f t="shared" si="41"/>
        <v>55</v>
      </c>
      <c r="N814" s="178">
        <v>0</v>
      </c>
      <c r="O814" s="382" t="s">
        <v>5219</v>
      </c>
      <c r="P814" s="178">
        <f t="shared" si="40"/>
        <v>0</v>
      </c>
      <c r="Q814" s="179" t="str" cm="1">
        <f t="array" aca="1" ref="Q814" ca="1">IF(ISNUMBER(P814),IF(P814=100%,"CUMPLIDA",IF(AND(ISNUMBER(L814),ISNUMBER(INDIRECT("FECHA_"&amp;$B814,1))), IF(L814&lt;=INDIRECT("FECHA_"&amp;$B814,1),"INCUMPLIDA","PROCESO"), "VERIFICAR FECHA")),"SIN VALOR AVANCE")</f>
        <v>PROCESO</v>
      </c>
    </row>
    <row r="815" spans="1:17" ht="225" customHeight="1">
      <c r="A815" s="192" t="s">
        <v>432</v>
      </c>
      <c r="B815" s="173" t="s">
        <v>3295</v>
      </c>
      <c r="C815" s="485" t="s">
        <v>5262</v>
      </c>
      <c r="D815" s="485" t="s">
        <v>3329</v>
      </c>
      <c r="E815" s="486" t="s">
        <v>5263</v>
      </c>
      <c r="F815" s="486" t="s">
        <v>5264</v>
      </c>
      <c r="G815" s="174" t="s">
        <v>5265</v>
      </c>
      <c r="H815" s="382" t="s">
        <v>5266</v>
      </c>
      <c r="I815" s="382" t="s">
        <v>5267</v>
      </c>
      <c r="J815" s="181">
        <v>4</v>
      </c>
      <c r="K815" s="176">
        <v>44805</v>
      </c>
      <c r="L815" s="176">
        <v>45168</v>
      </c>
      <c r="M815" s="177">
        <f t="shared" si="41"/>
        <v>51.857142857142854</v>
      </c>
      <c r="N815" s="178">
        <v>1</v>
      </c>
      <c r="O815" s="382" t="s">
        <v>5268</v>
      </c>
      <c r="P815" s="178">
        <f t="shared" si="40"/>
        <v>1</v>
      </c>
      <c r="Q815" s="179" t="str" cm="1">
        <f t="array" aca="1" ref="Q815" ca="1">IF(ISNUMBER(P815),IF(P815=100%,"CUMPLIDA",IF(AND(ISNUMBER(L815),ISNUMBER(INDIRECT("FECHA_"&amp;$B815,1))), IF(L815&lt;=INDIRECT("FECHA_"&amp;$B815,1),"INCUMPLIDA","PROCESO"), "VERIFICAR FECHA")),"SIN VALOR AVANCE")</f>
        <v>CUMPLIDA</v>
      </c>
    </row>
    <row r="816" spans="1:17" ht="75">
      <c r="A816" s="192" t="s">
        <v>432</v>
      </c>
      <c r="B816" s="173" t="s">
        <v>3295</v>
      </c>
      <c r="C816" s="485"/>
      <c r="D816" s="485"/>
      <c r="E816" s="486"/>
      <c r="F816" s="486"/>
      <c r="G816" s="486" t="s">
        <v>5269</v>
      </c>
      <c r="H816" s="382" t="s">
        <v>5270</v>
      </c>
      <c r="I816" s="382" t="s">
        <v>5271</v>
      </c>
      <c r="J816" s="181">
        <v>1</v>
      </c>
      <c r="K816" s="176">
        <v>44805</v>
      </c>
      <c r="L816" s="176">
        <v>44926</v>
      </c>
      <c r="M816" s="177">
        <f t="shared" si="41"/>
        <v>17.285714285714285</v>
      </c>
      <c r="N816" s="178">
        <v>1</v>
      </c>
      <c r="O816" s="382" t="s">
        <v>5272</v>
      </c>
      <c r="P816" s="178">
        <f t="shared" si="40"/>
        <v>1</v>
      </c>
      <c r="Q816" s="179" t="str" cm="1">
        <f t="array" aca="1" ref="Q816" ca="1">IF(ISNUMBER(P816),IF(P816=100%,"CUMPLIDA",IF(AND(ISNUMBER(L816),ISNUMBER(INDIRECT("FECHA_"&amp;$B816,1))), IF(L816&lt;=INDIRECT("FECHA_"&amp;$B816,1),"INCUMPLIDA","PROCESO"), "VERIFICAR FECHA")),"SIN VALOR AVANCE")</f>
        <v>CUMPLIDA</v>
      </c>
    </row>
    <row r="817" spans="1:17" ht="90">
      <c r="A817" s="192" t="s">
        <v>432</v>
      </c>
      <c r="B817" s="173" t="s">
        <v>3295</v>
      </c>
      <c r="C817" s="485"/>
      <c r="D817" s="485"/>
      <c r="E817" s="486"/>
      <c r="F817" s="486"/>
      <c r="G817" s="486"/>
      <c r="H817" s="382" t="s">
        <v>5273</v>
      </c>
      <c r="I817" s="382" t="s">
        <v>5271</v>
      </c>
      <c r="J817" s="181">
        <v>1</v>
      </c>
      <c r="K817" s="176">
        <v>44805</v>
      </c>
      <c r="L817" s="176">
        <v>44926</v>
      </c>
      <c r="M817" s="177">
        <f t="shared" si="41"/>
        <v>17.285714285714285</v>
      </c>
      <c r="N817" s="178">
        <v>1</v>
      </c>
      <c r="O817" s="382" t="s">
        <v>5268</v>
      </c>
      <c r="P817" s="178">
        <f t="shared" si="40"/>
        <v>1</v>
      </c>
      <c r="Q817" s="179" t="str" cm="1">
        <f t="array" aca="1" ref="Q817" ca="1">IF(ISNUMBER(P817),IF(P817=100%,"CUMPLIDA",IF(AND(ISNUMBER(L817),ISNUMBER(INDIRECT("FECHA_"&amp;$B817,1))), IF(L817&lt;=INDIRECT("FECHA_"&amp;$B817,1),"INCUMPLIDA","PROCESO"), "VERIFICAR FECHA")),"SIN VALOR AVANCE")</f>
        <v>CUMPLIDA</v>
      </c>
    </row>
    <row r="818" spans="1:17" ht="75">
      <c r="A818" s="192" t="s">
        <v>432</v>
      </c>
      <c r="B818" s="173" t="s">
        <v>3295</v>
      </c>
      <c r="C818" s="485"/>
      <c r="D818" s="485"/>
      <c r="E818" s="486"/>
      <c r="F818" s="486"/>
      <c r="G818" s="174" t="s">
        <v>5274</v>
      </c>
      <c r="H818" s="382" t="s">
        <v>5275</v>
      </c>
      <c r="I818" s="382" t="s">
        <v>5276</v>
      </c>
      <c r="J818" s="178">
        <v>1</v>
      </c>
      <c r="K818" s="176">
        <v>44835</v>
      </c>
      <c r="L818" s="176">
        <v>45199</v>
      </c>
      <c r="M818" s="177">
        <f t="shared" si="41"/>
        <v>52</v>
      </c>
      <c r="N818" s="178">
        <v>1</v>
      </c>
      <c r="O818" s="382" t="s">
        <v>5272</v>
      </c>
      <c r="P818" s="178">
        <f t="shared" ref="P818:P875" si="42">IF(B818="ITRC",N818,N818/J818)</f>
        <v>1</v>
      </c>
      <c r="Q818" s="179" t="str" cm="1">
        <f t="array" aca="1" ref="Q818" ca="1">IF(ISNUMBER(P818),IF(P818=100%,"CUMPLIDA",IF(AND(ISNUMBER(L818),ISNUMBER(INDIRECT("FECHA_"&amp;$B818,1))), IF(L818&lt;=INDIRECT("FECHA_"&amp;$B818,1),"INCUMPLIDA","PROCESO"), "VERIFICAR FECHA")),"SIN VALOR AVANCE")</f>
        <v>CUMPLIDA</v>
      </c>
    </row>
    <row r="819" spans="1:17" ht="135">
      <c r="A819" s="192" t="s">
        <v>432</v>
      </c>
      <c r="B819" s="173" t="s">
        <v>3295</v>
      </c>
      <c r="C819" s="485"/>
      <c r="D819" s="485"/>
      <c r="E819" s="486" t="s">
        <v>5277</v>
      </c>
      <c r="F819" s="486"/>
      <c r="G819" s="174" t="s">
        <v>5278</v>
      </c>
      <c r="H819" s="382" t="s">
        <v>5279</v>
      </c>
      <c r="I819" s="382" t="s">
        <v>5280</v>
      </c>
      <c r="J819" s="181">
        <v>3</v>
      </c>
      <c r="K819" s="176">
        <v>44805</v>
      </c>
      <c r="L819" s="176">
        <v>44895</v>
      </c>
      <c r="M819" s="177">
        <f t="shared" si="41"/>
        <v>12.857142857142858</v>
      </c>
      <c r="N819" s="178">
        <v>1</v>
      </c>
      <c r="O819" s="382" t="s">
        <v>5268</v>
      </c>
      <c r="P819" s="178">
        <f t="shared" si="42"/>
        <v>1</v>
      </c>
      <c r="Q819" s="179" t="str" cm="1">
        <f t="array" aca="1" ref="Q819" ca="1">IF(ISNUMBER(P819),IF(P819=100%,"CUMPLIDA",IF(AND(ISNUMBER(L819),ISNUMBER(INDIRECT("FECHA_"&amp;$B819,1))), IF(L819&lt;=INDIRECT("FECHA_"&amp;$B819,1),"INCUMPLIDA","PROCESO"), "VERIFICAR FECHA")),"SIN VALOR AVANCE")</f>
        <v>CUMPLIDA</v>
      </c>
    </row>
    <row r="820" spans="1:17" ht="75.75">
      <c r="A820" s="192" t="s">
        <v>432</v>
      </c>
      <c r="B820" s="173" t="s">
        <v>3295</v>
      </c>
      <c r="C820" s="485"/>
      <c r="D820" s="485"/>
      <c r="E820" s="486"/>
      <c r="F820" s="486"/>
      <c r="G820" s="174" t="s">
        <v>5269</v>
      </c>
      <c r="H820" s="382" t="s">
        <v>5281</v>
      </c>
      <c r="I820" s="382" t="s">
        <v>5271</v>
      </c>
      <c r="J820" s="181">
        <v>1</v>
      </c>
      <c r="K820" s="176">
        <v>44805</v>
      </c>
      <c r="L820" s="176">
        <v>44926</v>
      </c>
      <c r="M820" s="177">
        <f t="shared" si="41"/>
        <v>17.285714285714285</v>
      </c>
      <c r="N820" s="178">
        <v>1</v>
      </c>
      <c r="O820" s="382" t="s">
        <v>5268</v>
      </c>
      <c r="P820" s="178">
        <f t="shared" si="42"/>
        <v>1</v>
      </c>
      <c r="Q820" s="179" t="str" cm="1">
        <f t="array" aca="1" ref="Q820" ca="1">IF(ISNUMBER(P820),IF(P820=100%,"CUMPLIDA",IF(AND(ISNUMBER(L820),ISNUMBER(INDIRECT("FECHA_"&amp;$B820,1))), IF(L820&lt;=INDIRECT("FECHA_"&amp;$B820,1),"INCUMPLIDA","PROCESO"), "VERIFICAR FECHA")),"SIN VALOR AVANCE")</f>
        <v>CUMPLIDA</v>
      </c>
    </row>
    <row r="821" spans="1:17" ht="150">
      <c r="A821" s="192" t="s">
        <v>432</v>
      </c>
      <c r="B821" s="173" t="s">
        <v>3295</v>
      </c>
      <c r="C821" s="485"/>
      <c r="D821" s="485"/>
      <c r="E821" s="486"/>
      <c r="F821" s="486"/>
      <c r="G821" s="174" t="s">
        <v>5282</v>
      </c>
      <c r="H821" s="382" t="s">
        <v>5283</v>
      </c>
      <c r="I821" s="382" t="s">
        <v>5284</v>
      </c>
      <c r="J821" s="178">
        <v>1</v>
      </c>
      <c r="K821" s="176">
        <v>44835</v>
      </c>
      <c r="L821" s="176">
        <v>44956</v>
      </c>
      <c r="M821" s="177">
        <f t="shared" si="41"/>
        <v>17.285714285714285</v>
      </c>
      <c r="N821" s="178">
        <v>1</v>
      </c>
      <c r="O821" s="382" t="s">
        <v>5268</v>
      </c>
      <c r="P821" s="178">
        <f t="shared" si="42"/>
        <v>1</v>
      </c>
      <c r="Q821" s="179" t="str" cm="1">
        <f t="array" aca="1" ref="Q821" ca="1">IF(ISNUMBER(P821),IF(P821=100%,"CUMPLIDA",IF(AND(ISNUMBER(L821),ISNUMBER(INDIRECT("FECHA_"&amp;$B821,1))), IF(L821&lt;=INDIRECT("FECHA_"&amp;$B821,1),"INCUMPLIDA","PROCESO"), "VERIFICAR FECHA")),"SIN VALOR AVANCE")</f>
        <v>CUMPLIDA</v>
      </c>
    </row>
    <row r="822" spans="1:17" ht="150">
      <c r="A822" s="192" t="s">
        <v>432</v>
      </c>
      <c r="B822" s="173" t="s">
        <v>3295</v>
      </c>
      <c r="C822" s="485"/>
      <c r="D822" s="485"/>
      <c r="E822" s="486"/>
      <c r="F822" s="486"/>
      <c r="G822" s="174" t="s">
        <v>5285</v>
      </c>
      <c r="H822" s="382" t="s">
        <v>5286</v>
      </c>
      <c r="I822" s="382" t="s">
        <v>5287</v>
      </c>
      <c r="J822" s="181">
        <v>4</v>
      </c>
      <c r="K822" s="176">
        <v>44835</v>
      </c>
      <c r="L822" s="176">
        <v>44956</v>
      </c>
      <c r="M822" s="177">
        <f t="shared" si="41"/>
        <v>17.285714285714285</v>
      </c>
      <c r="N822" s="178">
        <v>1</v>
      </c>
      <c r="O822" s="382" t="s">
        <v>5268</v>
      </c>
      <c r="P822" s="178">
        <f t="shared" si="42"/>
        <v>1</v>
      </c>
      <c r="Q822" s="179" t="str" cm="1">
        <f t="array" aca="1" ref="Q822" ca="1">IF(ISNUMBER(P822),IF(P822=100%,"CUMPLIDA",IF(AND(ISNUMBER(L822),ISNUMBER(INDIRECT("FECHA_"&amp;$B822,1))), IF(L822&lt;=INDIRECT("FECHA_"&amp;$B822,1),"INCUMPLIDA","PROCESO"), "VERIFICAR FECHA")),"SIN VALOR AVANCE")</f>
        <v>CUMPLIDA</v>
      </c>
    </row>
    <row r="823" spans="1:17" ht="90">
      <c r="A823" s="192" t="s">
        <v>432</v>
      </c>
      <c r="B823" s="173" t="s">
        <v>3295</v>
      </c>
      <c r="C823" s="485"/>
      <c r="D823" s="485"/>
      <c r="E823" s="486"/>
      <c r="F823" s="486"/>
      <c r="G823" s="174" t="s">
        <v>5288</v>
      </c>
      <c r="H823" s="382" t="s">
        <v>5289</v>
      </c>
      <c r="I823" s="382" t="s">
        <v>4475</v>
      </c>
      <c r="J823" s="181">
        <v>1</v>
      </c>
      <c r="K823" s="176">
        <v>44805</v>
      </c>
      <c r="L823" s="176">
        <v>44926</v>
      </c>
      <c r="M823" s="177">
        <f t="shared" si="41"/>
        <v>17.285714285714285</v>
      </c>
      <c r="N823" s="178">
        <v>1</v>
      </c>
      <c r="O823" s="382" t="s">
        <v>5272</v>
      </c>
      <c r="P823" s="178">
        <f t="shared" si="42"/>
        <v>1</v>
      </c>
      <c r="Q823" s="179" t="str" cm="1">
        <f t="array" aca="1" ref="Q823" ca="1">IF(ISNUMBER(P823),IF(P823=100%,"CUMPLIDA",IF(AND(ISNUMBER(L823),ISNUMBER(INDIRECT("FECHA_"&amp;$B823,1))), IF(L823&lt;=INDIRECT("FECHA_"&amp;$B823,1),"INCUMPLIDA","PROCESO"), "VERIFICAR FECHA")),"SIN VALOR AVANCE")</f>
        <v>CUMPLIDA</v>
      </c>
    </row>
    <row r="824" spans="1:17" ht="240">
      <c r="A824" s="192" t="s">
        <v>432</v>
      </c>
      <c r="B824" s="173" t="s">
        <v>3295</v>
      </c>
      <c r="C824" s="485" t="s">
        <v>5290</v>
      </c>
      <c r="D824" s="485" t="s">
        <v>3329</v>
      </c>
      <c r="E824" s="182" t="s">
        <v>5291</v>
      </c>
      <c r="F824" s="174"/>
      <c r="G824" s="182" t="s">
        <v>5292</v>
      </c>
      <c r="H824" s="382" t="s">
        <v>3779</v>
      </c>
      <c r="I824" s="382" t="s">
        <v>3779</v>
      </c>
      <c r="J824" s="181">
        <v>0</v>
      </c>
      <c r="K824" s="176">
        <v>44805</v>
      </c>
      <c r="L824" s="176">
        <v>44805</v>
      </c>
      <c r="M824" s="177">
        <f t="shared" si="41"/>
        <v>0</v>
      </c>
      <c r="N824" s="178">
        <v>1</v>
      </c>
      <c r="O824" s="382" t="s">
        <v>5272</v>
      </c>
      <c r="P824" s="178">
        <f t="shared" si="42"/>
        <v>1</v>
      </c>
      <c r="Q824" s="179" t="str" cm="1">
        <f t="array" aca="1" ref="Q824" ca="1">IF(ISNUMBER(P824),IF(P824=100%,"CUMPLIDA",IF(AND(ISNUMBER(L824),ISNUMBER(INDIRECT("FECHA_"&amp;$B824,1))), IF(L824&lt;=INDIRECT("FECHA_"&amp;$B824,1),"INCUMPLIDA","PROCESO"), "VERIFICAR FECHA")),"SIN VALOR AVANCE")</f>
        <v>CUMPLIDA</v>
      </c>
    </row>
    <row r="825" spans="1:17" ht="135">
      <c r="A825" s="192" t="s">
        <v>432</v>
      </c>
      <c r="B825" s="173" t="s">
        <v>3295</v>
      </c>
      <c r="C825" s="485"/>
      <c r="D825" s="485"/>
      <c r="E825" s="487" t="s">
        <v>5293</v>
      </c>
      <c r="F825" s="174" t="s">
        <v>5294</v>
      </c>
      <c r="G825" s="182" t="s">
        <v>5295</v>
      </c>
      <c r="H825" s="385" t="s">
        <v>5296</v>
      </c>
      <c r="I825" s="385" t="s">
        <v>5297</v>
      </c>
      <c r="J825" s="181">
        <v>1</v>
      </c>
      <c r="K825" s="176">
        <v>44927</v>
      </c>
      <c r="L825" s="176">
        <v>45054</v>
      </c>
      <c r="M825" s="177">
        <f t="shared" si="41"/>
        <v>18.142857142857142</v>
      </c>
      <c r="N825" s="178">
        <v>1</v>
      </c>
      <c r="O825" s="382" t="s">
        <v>5272</v>
      </c>
      <c r="P825" s="178">
        <f t="shared" si="42"/>
        <v>1</v>
      </c>
      <c r="Q825" s="179" t="str" cm="1">
        <f t="array" aca="1" ref="Q825" ca="1">IF(ISNUMBER(P825),IF(P825=100%,"CUMPLIDA",IF(AND(ISNUMBER(L825),ISNUMBER(INDIRECT("FECHA_"&amp;$B825,1))), IF(L825&lt;=INDIRECT("FECHA_"&amp;$B825,1),"INCUMPLIDA","PROCESO"), "VERIFICAR FECHA")),"SIN VALOR AVANCE")</f>
        <v>CUMPLIDA</v>
      </c>
    </row>
    <row r="826" spans="1:17" ht="165">
      <c r="A826" s="192" t="s">
        <v>432</v>
      </c>
      <c r="B826" s="173" t="s">
        <v>3295</v>
      </c>
      <c r="C826" s="485"/>
      <c r="D826" s="485"/>
      <c r="E826" s="487"/>
      <c r="F826" s="174"/>
      <c r="G826" s="182" t="s">
        <v>5298</v>
      </c>
      <c r="H826" s="385" t="s">
        <v>5299</v>
      </c>
      <c r="I826" s="385" t="s">
        <v>5300</v>
      </c>
      <c r="J826" s="181">
        <v>4</v>
      </c>
      <c r="K826" s="176">
        <v>44927</v>
      </c>
      <c r="L826" s="176">
        <v>45291</v>
      </c>
      <c r="M826" s="177">
        <f t="shared" si="41"/>
        <v>52</v>
      </c>
      <c r="N826" s="178">
        <v>1</v>
      </c>
      <c r="O826" s="382" t="s">
        <v>5301</v>
      </c>
      <c r="P826" s="178">
        <f t="shared" si="42"/>
        <v>1</v>
      </c>
      <c r="Q826" s="179" t="str" cm="1">
        <f t="array" aca="1" ref="Q826" ca="1">IF(ISNUMBER(P826),IF(P826=100%,"CUMPLIDA",IF(AND(ISNUMBER(L826),ISNUMBER(INDIRECT("FECHA_"&amp;$B826,1))), IF(L826&lt;=INDIRECT("FECHA_"&amp;$B826,1),"INCUMPLIDA","PROCESO"), "VERIFICAR FECHA")),"SIN VALOR AVANCE")</f>
        <v>CUMPLIDA</v>
      </c>
    </row>
    <row r="827" spans="1:17" ht="135">
      <c r="A827" s="192" t="s">
        <v>432</v>
      </c>
      <c r="B827" s="173" t="s">
        <v>3295</v>
      </c>
      <c r="C827" s="485"/>
      <c r="D827" s="485"/>
      <c r="E827" s="487" t="s">
        <v>5302</v>
      </c>
      <c r="F827" s="174"/>
      <c r="G827" s="182" t="s">
        <v>5303</v>
      </c>
      <c r="H827" s="385" t="s">
        <v>5304</v>
      </c>
      <c r="I827" s="385" t="s">
        <v>5305</v>
      </c>
      <c r="J827" s="181">
        <v>1</v>
      </c>
      <c r="K827" s="176">
        <v>44927</v>
      </c>
      <c r="L827" s="176">
        <v>45054</v>
      </c>
      <c r="M827" s="177">
        <f t="shared" si="41"/>
        <v>18.142857142857142</v>
      </c>
      <c r="N827" s="178">
        <v>1</v>
      </c>
      <c r="O827" s="382" t="s">
        <v>5272</v>
      </c>
      <c r="P827" s="178">
        <f t="shared" si="42"/>
        <v>1</v>
      </c>
      <c r="Q827" s="179" t="str" cm="1">
        <f t="array" aca="1" ref="Q827" ca="1">IF(ISNUMBER(P827),IF(P827=100%,"CUMPLIDA",IF(AND(ISNUMBER(L827),ISNUMBER(INDIRECT("FECHA_"&amp;$B827,1))), IF(L827&lt;=INDIRECT("FECHA_"&amp;$B827,1),"INCUMPLIDA","PROCESO"), "VERIFICAR FECHA")),"SIN VALOR AVANCE")</f>
        <v>CUMPLIDA</v>
      </c>
    </row>
    <row r="828" spans="1:17" ht="165">
      <c r="A828" s="192" t="s">
        <v>432</v>
      </c>
      <c r="B828" s="173" t="s">
        <v>3295</v>
      </c>
      <c r="C828" s="485"/>
      <c r="D828" s="485"/>
      <c r="E828" s="487"/>
      <c r="F828" s="174"/>
      <c r="G828" s="182" t="s">
        <v>5298</v>
      </c>
      <c r="H828" s="385" t="s">
        <v>5306</v>
      </c>
      <c r="I828" s="385" t="s">
        <v>5300</v>
      </c>
      <c r="J828" s="181">
        <v>4</v>
      </c>
      <c r="K828" s="176">
        <v>44927</v>
      </c>
      <c r="L828" s="176">
        <v>45291</v>
      </c>
      <c r="M828" s="177">
        <f t="shared" si="41"/>
        <v>52</v>
      </c>
      <c r="N828" s="178">
        <v>1</v>
      </c>
      <c r="O828" s="382" t="s">
        <v>5301</v>
      </c>
      <c r="P828" s="178">
        <f t="shared" si="42"/>
        <v>1</v>
      </c>
      <c r="Q828" s="179" t="str" cm="1">
        <f t="array" aca="1" ref="Q828" ca="1">IF(ISNUMBER(P828),IF(P828=100%,"CUMPLIDA",IF(AND(ISNUMBER(L828),ISNUMBER(INDIRECT("FECHA_"&amp;$B828,1))), IF(L828&lt;=INDIRECT("FECHA_"&amp;$B828,1),"INCUMPLIDA","PROCESO"), "VERIFICAR FECHA")),"SIN VALOR AVANCE")</f>
        <v>CUMPLIDA</v>
      </c>
    </row>
    <row r="829" spans="1:17" ht="120" customHeight="1">
      <c r="A829" s="192" t="s">
        <v>432</v>
      </c>
      <c r="B829" s="173" t="s">
        <v>3295</v>
      </c>
      <c r="C829" s="485" t="s">
        <v>5307</v>
      </c>
      <c r="D829" s="485" t="s">
        <v>3329</v>
      </c>
      <c r="E829" s="486" t="s">
        <v>5308</v>
      </c>
      <c r="F829" s="486" t="s">
        <v>5309</v>
      </c>
      <c r="G829" s="182" t="s">
        <v>5310</v>
      </c>
      <c r="H829" s="385" t="s">
        <v>5311</v>
      </c>
      <c r="I829" s="385" t="s">
        <v>5312</v>
      </c>
      <c r="J829" s="181">
        <v>1</v>
      </c>
      <c r="K829" s="176">
        <v>45040</v>
      </c>
      <c r="L829" s="176">
        <v>45169</v>
      </c>
      <c r="M829" s="177">
        <f t="shared" si="41"/>
        <v>18.428571428571427</v>
      </c>
      <c r="N829" s="178">
        <v>1</v>
      </c>
      <c r="O829" s="382" t="s">
        <v>5313</v>
      </c>
      <c r="P829" s="178">
        <f t="shared" si="42"/>
        <v>1</v>
      </c>
      <c r="Q829" s="179" t="str" cm="1">
        <f t="array" aca="1" ref="Q829" ca="1">IF(ISNUMBER(P829),IF(P829=100%,"CUMPLIDA",IF(AND(ISNUMBER(L829),ISNUMBER(INDIRECT("FECHA_"&amp;$B829,1))), IF(L829&lt;=INDIRECT("FECHA_"&amp;$B829,1),"INCUMPLIDA","PROCESO"), "VERIFICAR FECHA")),"SIN VALOR AVANCE")</f>
        <v>CUMPLIDA</v>
      </c>
    </row>
    <row r="830" spans="1:17" ht="165">
      <c r="A830" s="192" t="s">
        <v>432</v>
      </c>
      <c r="B830" s="173" t="s">
        <v>3295</v>
      </c>
      <c r="C830" s="485"/>
      <c r="D830" s="485"/>
      <c r="E830" s="486"/>
      <c r="F830" s="486"/>
      <c r="G830" s="182" t="s">
        <v>5314</v>
      </c>
      <c r="H830" s="382" t="s">
        <v>5315</v>
      </c>
      <c r="I830" s="385" t="s">
        <v>5316</v>
      </c>
      <c r="J830" s="181">
        <v>1</v>
      </c>
      <c r="K830" s="176">
        <v>45170</v>
      </c>
      <c r="L830" s="176">
        <v>45260</v>
      </c>
      <c r="M830" s="177">
        <f t="shared" si="41"/>
        <v>12.857142857142858</v>
      </c>
      <c r="N830" s="178">
        <v>1</v>
      </c>
      <c r="O830" s="382" t="s">
        <v>5313</v>
      </c>
      <c r="P830" s="178">
        <f t="shared" si="42"/>
        <v>1</v>
      </c>
      <c r="Q830" s="179" t="str" cm="1">
        <f t="array" aca="1" ref="Q830" ca="1">IF(ISNUMBER(P830),IF(P830=100%,"CUMPLIDA",IF(AND(ISNUMBER(L830),ISNUMBER(INDIRECT("FECHA_"&amp;$B830,1))), IF(L830&lt;=INDIRECT("FECHA_"&amp;$B830,1),"INCUMPLIDA","PROCESO"), "VERIFICAR FECHA")),"SIN VALOR AVANCE")</f>
        <v>CUMPLIDA</v>
      </c>
    </row>
    <row r="831" spans="1:17" ht="105.75">
      <c r="A831" s="192" t="s">
        <v>432</v>
      </c>
      <c r="B831" s="173" t="s">
        <v>3295</v>
      </c>
      <c r="C831" s="485"/>
      <c r="D831" s="485"/>
      <c r="E831" s="486"/>
      <c r="F831" s="486"/>
      <c r="G831" s="182" t="s">
        <v>5317</v>
      </c>
      <c r="H831" s="385" t="s">
        <v>5318</v>
      </c>
      <c r="I831" s="385" t="s">
        <v>3033</v>
      </c>
      <c r="J831" s="181">
        <v>1</v>
      </c>
      <c r="K831" s="176">
        <v>45170</v>
      </c>
      <c r="L831" s="176">
        <v>45260</v>
      </c>
      <c r="M831" s="177">
        <f t="shared" si="41"/>
        <v>12.857142857142858</v>
      </c>
      <c r="N831" s="178">
        <v>1</v>
      </c>
      <c r="O831" s="382" t="s">
        <v>5319</v>
      </c>
      <c r="P831" s="178">
        <f t="shared" si="42"/>
        <v>1</v>
      </c>
      <c r="Q831" s="179" t="str" cm="1">
        <f t="array" aca="1" ref="Q831" ca="1">IF(ISNUMBER(P831),IF(P831=100%,"CUMPLIDA",IF(AND(ISNUMBER(L831),ISNUMBER(INDIRECT("FECHA_"&amp;$B831,1))), IF(L831&lt;=INDIRECT("FECHA_"&amp;$B831,1),"INCUMPLIDA","PROCESO"), "VERIFICAR FECHA")),"SIN VALOR AVANCE")</f>
        <v>CUMPLIDA</v>
      </c>
    </row>
    <row r="832" spans="1:17" ht="165">
      <c r="A832" s="192" t="s">
        <v>432</v>
      </c>
      <c r="B832" s="173" t="s">
        <v>3295</v>
      </c>
      <c r="C832" s="485"/>
      <c r="D832" s="485"/>
      <c r="E832" s="486"/>
      <c r="F832" s="486"/>
      <c r="G832" s="182" t="s">
        <v>5320</v>
      </c>
      <c r="H832" s="385" t="s">
        <v>5321</v>
      </c>
      <c r="I832" s="385" t="s">
        <v>5322</v>
      </c>
      <c r="J832" s="181">
        <v>1</v>
      </c>
      <c r="K832" s="176">
        <v>44930</v>
      </c>
      <c r="L832" s="176">
        <v>45291</v>
      </c>
      <c r="M832" s="177">
        <f t="shared" si="41"/>
        <v>51.571428571428569</v>
      </c>
      <c r="N832" s="178">
        <v>1</v>
      </c>
      <c r="O832" s="382" t="s">
        <v>5323</v>
      </c>
      <c r="P832" s="178">
        <f t="shared" si="42"/>
        <v>1</v>
      </c>
      <c r="Q832" s="179" t="str" cm="1">
        <f t="array" aca="1" ref="Q832" ca="1">IF(ISNUMBER(P832),IF(P832=100%,"CUMPLIDA",IF(AND(ISNUMBER(L832),ISNUMBER(INDIRECT("FECHA_"&amp;$B832,1))), IF(L832&lt;=INDIRECT("FECHA_"&amp;$B832,1),"INCUMPLIDA","PROCESO"), "VERIFICAR FECHA")),"SIN VALOR AVANCE")</f>
        <v>CUMPLIDA</v>
      </c>
    </row>
    <row r="833" spans="1:17" ht="120" customHeight="1">
      <c r="A833" s="192" t="s">
        <v>432</v>
      </c>
      <c r="B833" s="173" t="s">
        <v>3295</v>
      </c>
      <c r="C833" s="485"/>
      <c r="D833" s="485"/>
      <c r="E833" s="487" t="s">
        <v>5324</v>
      </c>
      <c r="F833" s="486"/>
      <c r="G833" s="182" t="s">
        <v>5310</v>
      </c>
      <c r="H833" s="385" t="s">
        <v>5311</v>
      </c>
      <c r="I833" s="382" t="s">
        <v>5312</v>
      </c>
      <c r="J833" s="181">
        <v>1</v>
      </c>
      <c r="K833" s="176">
        <v>45040</v>
      </c>
      <c r="L833" s="176">
        <v>45169</v>
      </c>
      <c r="M833" s="177">
        <f t="shared" si="41"/>
        <v>18.428571428571427</v>
      </c>
      <c r="N833" s="178">
        <v>1</v>
      </c>
      <c r="O833" s="382" t="s">
        <v>5313</v>
      </c>
      <c r="P833" s="178">
        <f t="shared" si="42"/>
        <v>1</v>
      </c>
      <c r="Q833" s="179" t="str" cm="1">
        <f t="array" aca="1" ref="Q833" ca="1">IF(ISNUMBER(P833),IF(P833=100%,"CUMPLIDA",IF(AND(ISNUMBER(L833),ISNUMBER(INDIRECT("FECHA_"&amp;$B833,1))), IF(L833&lt;=INDIRECT("FECHA_"&amp;$B833,1),"INCUMPLIDA","PROCESO"), "VERIFICAR FECHA")),"SIN VALOR AVANCE")</f>
        <v>CUMPLIDA</v>
      </c>
    </row>
    <row r="834" spans="1:17" ht="45.75">
      <c r="A834" s="192" t="s">
        <v>432</v>
      </c>
      <c r="B834" s="173" t="s">
        <v>3295</v>
      </c>
      <c r="C834" s="485"/>
      <c r="D834" s="485"/>
      <c r="E834" s="487"/>
      <c r="F834" s="486"/>
      <c r="G834" s="182" t="s">
        <v>5314</v>
      </c>
      <c r="H834" s="385" t="s">
        <v>5315</v>
      </c>
      <c r="I834" s="382" t="s">
        <v>5316</v>
      </c>
      <c r="J834" s="181">
        <v>1</v>
      </c>
      <c r="K834" s="176">
        <v>45170</v>
      </c>
      <c r="L834" s="176">
        <v>45260</v>
      </c>
      <c r="M834" s="177">
        <f t="shared" si="41"/>
        <v>12.857142857142858</v>
      </c>
      <c r="N834" s="178">
        <v>1</v>
      </c>
      <c r="O834" s="382" t="s">
        <v>5313</v>
      </c>
      <c r="P834" s="178">
        <f t="shared" si="42"/>
        <v>1</v>
      </c>
      <c r="Q834" s="179" t="str" cm="1">
        <f t="array" aca="1" ref="Q834" ca="1">IF(ISNUMBER(P834),IF(P834=100%,"CUMPLIDA",IF(AND(ISNUMBER(L834),ISNUMBER(INDIRECT("FECHA_"&amp;$B834,1))), IF(L834&lt;=INDIRECT("FECHA_"&amp;$B834,1),"INCUMPLIDA","PROCESO"), "VERIFICAR FECHA")),"SIN VALOR AVANCE")</f>
        <v>CUMPLIDA</v>
      </c>
    </row>
    <row r="835" spans="1:17" ht="105.75">
      <c r="A835" s="192" t="s">
        <v>432</v>
      </c>
      <c r="B835" s="173" t="s">
        <v>3295</v>
      </c>
      <c r="C835" s="485"/>
      <c r="D835" s="485"/>
      <c r="E835" s="487"/>
      <c r="F835" s="486"/>
      <c r="G835" s="182" t="s">
        <v>5317</v>
      </c>
      <c r="H835" s="385" t="s">
        <v>5318</v>
      </c>
      <c r="I835" s="382" t="s">
        <v>3033</v>
      </c>
      <c r="J835" s="181">
        <v>1</v>
      </c>
      <c r="K835" s="176">
        <v>45170</v>
      </c>
      <c r="L835" s="176">
        <v>45260</v>
      </c>
      <c r="M835" s="177">
        <f t="shared" si="41"/>
        <v>12.857142857142858</v>
      </c>
      <c r="N835" s="178">
        <v>1</v>
      </c>
      <c r="O835" s="382" t="s">
        <v>5319</v>
      </c>
      <c r="P835" s="178">
        <f t="shared" si="42"/>
        <v>1</v>
      </c>
      <c r="Q835" s="179" t="str" cm="1">
        <f t="array" aca="1" ref="Q835" ca="1">IF(ISNUMBER(P835),IF(P835=100%,"CUMPLIDA",IF(AND(ISNUMBER(L835),ISNUMBER(INDIRECT("FECHA_"&amp;$B835,1))), IF(L835&lt;=INDIRECT("FECHA_"&amp;$B835,1),"INCUMPLIDA","PROCESO"), "VERIFICAR FECHA")),"SIN VALOR AVANCE")</f>
        <v>CUMPLIDA</v>
      </c>
    </row>
    <row r="836" spans="1:17" ht="390">
      <c r="A836" s="192" t="s">
        <v>432</v>
      </c>
      <c r="B836" s="173" t="s">
        <v>3295</v>
      </c>
      <c r="C836" s="485" t="s">
        <v>5325</v>
      </c>
      <c r="D836" s="485" t="s">
        <v>3329</v>
      </c>
      <c r="E836" s="486" t="s">
        <v>5326</v>
      </c>
      <c r="F836" s="486" t="s">
        <v>5327</v>
      </c>
      <c r="G836" s="174" t="s">
        <v>5328</v>
      </c>
      <c r="H836" s="382" t="s">
        <v>5329</v>
      </c>
      <c r="I836" s="382" t="s">
        <v>5330</v>
      </c>
      <c r="J836" s="181">
        <v>1</v>
      </c>
      <c r="K836" s="176">
        <v>44805</v>
      </c>
      <c r="L836" s="176">
        <v>44834</v>
      </c>
      <c r="M836" s="177">
        <f t="shared" si="41"/>
        <v>4.1428571428571432</v>
      </c>
      <c r="N836" s="178">
        <v>1</v>
      </c>
      <c r="O836" s="382" t="s">
        <v>5331</v>
      </c>
      <c r="P836" s="178">
        <f t="shared" si="42"/>
        <v>1</v>
      </c>
      <c r="Q836" s="179" t="str" cm="1">
        <f t="array" aca="1" ref="Q836" ca="1">IF(ISNUMBER(P836),IF(P836=100%,"CUMPLIDA",IF(AND(ISNUMBER(L836),ISNUMBER(INDIRECT("FECHA_"&amp;$B836,1))), IF(L836&lt;=INDIRECT("FECHA_"&amp;$B836,1),"INCUMPLIDA","PROCESO"), "VERIFICAR FECHA")),"SIN VALOR AVANCE")</f>
        <v>CUMPLIDA</v>
      </c>
    </row>
    <row r="837" spans="1:17" ht="210">
      <c r="A837" s="192" t="s">
        <v>432</v>
      </c>
      <c r="B837" s="173" t="s">
        <v>3295</v>
      </c>
      <c r="C837" s="485"/>
      <c r="D837" s="485"/>
      <c r="E837" s="486"/>
      <c r="F837" s="486"/>
      <c r="G837" s="174" t="s">
        <v>5332</v>
      </c>
      <c r="H837" s="382" t="s">
        <v>5333</v>
      </c>
      <c r="I837" s="382" t="s">
        <v>5334</v>
      </c>
      <c r="J837" s="181">
        <v>6</v>
      </c>
      <c r="K837" s="176">
        <v>44835</v>
      </c>
      <c r="L837" s="176">
        <v>45016</v>
      </c>
      <c r="M837" s="177">
        <f t="shared" si="41"/>
        <v>25.857142857142858</v>
      </c>
      <c r="N837" s="178">
        <v>1</v>
      </c>
      <c r="O837" s="382" t="s">
        <v>5335</v>
      </c>
      <c r="P837" s="178">
        <f t="shared" si="42"/>
        <v>1</v>
      </c>
      <c r="Q837" s="179" t="str" cm="1">
        <f t="array" aca="1" ref="Q837" ca="1">IF(ISNUMBER(P837),IF(P837=100%,"CUMPLIDA",IF(AND(ISNUMBER(L837),ISNUMBER(INDIRECT("FECHA_"&amp;$B837,1))), IF(L837&lt;=INDIRECT("FECHA_"&amp;$B837,1),"INCUMPLIDA","PROCESO"), "VERIFICAR FECHA")),"SIN VALOR AVANCE")</f>
        <v>CUMPLIDA</v>
      </c>
    </row>
    <row r="838" spans="1:17" ht="180">
      <c r="A838" s="192" t="s">
        <v>432</v>
      </c>
      <c r="B838" s="173" t="s">
        <v>3295</v>
      </c>
      <c r="C838" s="485"/>
      <c r="D838" s="485"/>
      <c r="E838" s="486"/>
      <c r="F838" s="486"/>
      <c r="G838" s="174" t="s">
        <v>5336</v>
      </c>
      <c r="H838" s="382" t="s">
        <v>5337</v>
      </c>
      <c r="I838" s="382" t="s">
        <v>5338</v>
      </c>
      <c r="J838" s="178">
        <v>1</v>
      </c>
      <c r="K838" s="176">
        <v>44805</v>
      </c>
      <c r="L838" s="176">
        <v>45291</v>
      </c>
      <c r="M838" s="177">
        <f t="shared" si="41"/>
        <v>69.428571428571431</v>
      </c>
      <c r="N838" s="178">
        <v>1</v>
      </c>
      <c r="O838" s="382" t="s">
        <v>5339</v>
      </c>
      <c r="P838" s="178">
        <f t="shared" si="42"/>
        <v>1</v>
      </c>
      <c r="Q838" s="179" t="str" cm="1">
        <f t="array" aca="1" ref="Q838" ca="1">IF(ISNUMBER(P838),IF(P838=100%,"CUMPLIDA",IF(AND(ISNUMBER(L838),ISNUMBER(INDIRECT("FECHA_"&amp;$B838,1))), IF(L838&lt;=INDIRECT("FECHA_"&amp;$B838,1),"INCUMPLIDA","PROCESO"), "VERIFICAR FECHA")),"SIN VALOR AVANCE")</f>
        <v>CUMPLIDA</v>
      </c>
    </row>
    <row r="839" spans="1:17" ht="180">
      <c r="A839" s="192" t="s">
        <v>432</v>
      </c>
      <c r="B839" s="173" t="s">
        <v>3295</v>
      </c>
      <c r="C839" s="485"/>
      <c r="D839" s="485"/>
      <c r="E839" s="486" t="s">
        <v>5340</v>
      </c>
      <c r="F839" s="486"/>
      <c r="G839" s="174" t="s">
        <v>5336</v>
      </c>
      <c r="H839" s="382" t="s">
        <v>5337</v>
      </c>
      <c r="I839" s="382" t="s">
        <v>5341</v>
      </c>
      <c r="J839" s="178">
        <v>1</v>
      </c>
      <c r="K839" s="176">
        <v>45108</v>
      </c>
      <c r="L839" s="176">
        <v>45473</v>
      </c>
      <c r="M839" s="177">
        <f t="shared" si="41"/>
        <v>52.142857142857146</v>
      </c>
      <c r="N839" s="178">
        <v>1</v>
      </c>
      <c r="O839" s="382" t="s">
        <v>5339</v>
      </c>
      <c r="P839" s="178">
        <f t="shared" si="42"/>
        <v>1</v>
      </c>
      <c r="Q839" s="179" t="str" cm="1">
        <f t="array" aca="1" ref="Q839" ca="1">IF(ISNUMBER(P839),IF(P839=100%,"CUMPLIDA",IF(AND(ISNUMBER(L839),ISNUMBER(INDIRECT("FECHA_"&amp;$B839,1))), IF(L839&lt;=INDIRECT("FECHA_"&amp;$B839,1),"INCUMPLIDA","PROCESO"), "VERIFICAR FECHA")),"SIN VALOR AVANCE")</f>
        <v>CUMPLIDA</v>
      </c>
    </row>
    <row r="840" spans="1:17" ht="240">
      <c r="A840" s="192" t="s">
        <v>432</v>
      </c>
      <c r="B840" s="173" t="s">
        <v>3295</v>
      </c>
      <c r="C840" s="485"/>
      <c r="D840" s="485"/>
      <c r="E840" s="486"/>
      <c r="F840" s="486"/>
      <c r="G840" s="174" t="s">
        <v>5265</v>
      </c>
      <c r="H840" s="382" t="s">
        <v>5342</v>
      </c>
      <c r="I840" s="382" t="s">
        <v>5267</v>
      </c>
      <c r="J840" s="181">
        <v>4</v>
      </c>
      <c r="K840" s="176">
        <v>44805</v>
      </c>
      <c r="L840" s="176">
        <v>45168</v>
      </c>
      <c r="M840" s="177">
        <f t="shared" si="41"/>
        <v>51.857142857142854</v>
      </c>
      <c r="N840" s="178">
        <v>1</v>
      </c>
      <c r="O840" s="382" t="s">
        <v>5339</v>
      </c>
      <c r="P840" s="178">
        <f t="shared" si="42"/>
        <v>1</v>
      </c>
      <c r="Q840" s="179" t="str" cm="1">
        <f t="array" aca="1" ref="Q840" ca="1">IF(ISNUMBER(P840),IF(P840=100%,"CUMPLIDA",IF(AND(ISNUMBER(L840),ISNUMBER(INDIRECT("FECHA_"&amp;$B840,1))), IF(L840&lt;=INDIRECT("FECHA_"&amp;$B840,1),"INCUMPLIDA","PROCESO"), "VERIFICAR FECHA")),"SIN VALOR AVANCE")</f>
        <v>CUMPLIDA</v>
      </c>
    </row>
    <row r="841" spans="1:17" ht="150">
      <c r="A841" s="192" t="s">
        <v>432</v>
      </c>
      <c r="B841" s="173" t="s">
        <v>3295</v>
      </c>
      <c r="C841" s="485"/>
      <c r="D841" s="485"/>
      <c r="E841" s="486"/>
      <c r="F841" s="486"/>
      <c r="G841" s="174" t="s">
        <v>5282</v>
      </c>
      <c r="H841" s="382" t="s">
        <v>5283</v>
      </c>
      <c r="I841" s="382" t="s">
        <v>5284</v>
      </c>
      <c r="J841" s="178">
        <v>1</v>
      </c>
      <c r="K841" s="176">
        <v>44835</v>
      </c>
      <c r="L841" s="176">
        <v>44956</v>
      </c>
      <c r="M841" s="177">
        <f t="shared" si="41"/>
        <v>17.285714285714285</v>
      </c>
      <c r="N841" s="178">
        <v>1</v>
      </c>
      <c r="O841" s="382" t="s">
        <v>5339</v>
      </c>
      <c r="P841" s="178">
        <f t="shared" si="42"/>
        <v>1</v>
      </c>
      <c r="Q841" s="179" t="str" cm="1">
        <f t="array" aca="1" ref="Q841" ca="1">IF(ISNUMBER(P841),IF(P841=100%,"CUMPLIDA",IF(AND(ISNUMBER(L841),ISNUMBER(INDIRECT("FECHA_"&amp;$B841,1))), IF(L841&lt;=INDIRECT("FECHA_"&amp;$B841,1),"INCUMPLIDA","PROCESO"), "VERIFICAR FECHA")),"SIN VALOR AVANCE")</f>
        <v>CUMPLIDA</v>
      </c>
    </row>
    <row r="842" spans="1:17" ht="150">
      <c r="A842" s="192" t="s">
        <v>432</v>
      </c>
      <c r="B842" s="173" t="s">
        <v>3295</v>
      </c>
      <c r="C842" s="485"/>
      <c r="D842" s="485"/>
      <c r="E842" s="486" t="s">
        <v>5343</v>
      </c>
      <c r="F842" s="486"/>
      <c r="G842" s="174" t="s">
        <v>5285</v>
      </c>
      <c r="H842" s="382" t="s">
        <v>5344</v>
      </c>
      <c r="I842" s="382" t="s">
        <v>5287</v>
      </c>
      <c r="J842" s="181">
        <v>4</v>
      </c>
      <c r="K842" s="176">
        <v>44835</v>
      </c>
      <c r="L842" s="176">
        <v>44956</v>
      </c>
      <c r="M842" s="177">
        <f t="shared" si="41"/>
        <v>17.285714285714285</v>
      </c>
      <c r="N842" s="178">
        <v>1</v>
      </c>
      <c r="O842" s="382" t="s">
        <v>5339</v>
      </c>
      <c r="P842" s="178">
        <f t="shared" si="42"/>
        <v>1</v>
      </c>
      <c r="Q842" s="179" t="str" cm="1">
        <f t="array" aca="1" ref="Q842" ca="1">IF(ISNUMBER(P842),IF(P842=100%,"CUMPLIDA",IF(AND(ISNUMBER(L842),ISNUMBER(INDIRECT("FECHA_"&amp;$B842,1))), IF(L842&lt;=INDIRECT("FECHA_"&amp;$B842,1),"INCUMPLIDA","PROCESO"), "VERIFICAR FECHA")),"SIN VALOR AVANCE")</f>
        <v>CUMPLIDA</v>
      </c>
    </row>
    <row r="843" spans="1:17" ht="135">
      <c r="A843" s="192" t="s">
        <v>432</v>
      </c>
      <c r="B843" s="173" t="s">
        <v>3295</v>
      </c>
      <c r="C843" s="485"/>
      <c r="D843" s="485"/>
      <c r="E843" s="486"/>
      <c r="F843" s="486"/>
      <c r="G843" s="174" t="s">
        <v>5345</v>
      </c>
      <c r="H843" s="382" t="s">
        <v>5346</v>
      </c>
      <c r="I843" s="382" t="s">
        <v>5347</v>
      </c>
      <c r="J843" s="181">
        <v>1</v>
      </c>
      <c r="K843" s="176">
        <v>44805</v>
      </c>
      <c r="L843" s="176">
        <v>44865</v>
      </c>
      <c r="M843" s="177">
        <f t="shared" si="41"/>
        <v>8.5714285714285712</v>
      </c>
      <c r="N843" s="178">
        <v>1</v>
      </c>
      <c r="O843" s="382" t="s">
        <v>5348</v>
      </c>
      <c r="P843" s="178">
        <f t="shared" si="42"/>
        <v>1</v>
      </c>
      <c r="Q843" s="179" t="str" cm="1">
        <f t="array" aca="1" ref="Q843" ca="1">IF(ISNUMBER(P843),IF(P843=100%,"CUMPLIDA",IF(AND(ISNUMBER(L843),ISNUMBER(INDIRECT("FECHA_"&amp;$B843,1))), IF(L843&lt;=INDIRECT("FECHA_"&amp;$B843,1),"INCUMPLIDA","PROCESO"), "VERIFICAR FECHA")),"SIN VALOR AVANCE")</f>
        <v>CUMPLIDA</v>
      </c>
    </row>
    <row r="844" spans="1:17" ht="90">
      <c r="A844" s="192" t="s">
        <v>432</v>
      </c>
      <c r="B844" s="173" t="s">
        <v>3295</v>
      </c>
      <c r="C844" s="485"/>
      <c r="D844" s="485"/>
      <c r="E844" s="486"/>
      <c r="F844" s="486"/>
      <c r="G844" s="174" t="s">
        <v>5349</v>
      </c>
      <c r="H844" s="382" t="s">
        <v>5350</v>
      </c>
      <c r="I844" s="382" t="s">
        <v>5351</v>
      </c>
      <c r="J844" s="181">
        <v>2</v>
      </c>
      <c r="K844" s="176">
        <v>44805</v>
      </c>
      <c r="L844" s="176">
        <v>44834</v>
      </c>
      <c r="M844" s="177">
        <f t="shared" si="41"/>
        <v>4.1428571428571432</v>
      </c>
      <c r="N844" s="178">
        <v>1</v>
      </c>
      <c r="O844" s="382" t="s">
        <v>5352</v>
      </c>
      <c r="P844" s="178">
        <f t="shared" si="42"/>
        <v>1</v>
      </c>
      <c r="Q844" s="179" t="str" cm="1">
        <f t="array" aca="1" ref="Q844" ca="1">IF(ISNUMBER(P844),IF(P844=100%,"CUMPLIDA",IF(AND(ISNUMBER(L844),ISNUMBER(INDIRECT("FECHA_"&amp;$B844,1))), IF(L844&lt;=INDIRECT("FECHA_"&amp;$B844,1),"INCUMPLIDA","PROCESO"), "VERIFICAR FECHA")),"SIN VALOR AVANCE")</f>
        <v>CUMPLIDA</v>
      </c>
    </row>
    <row r="845" spans="1:17" ht="409.5">
      <c r="A845" s="192" t="s">
        <v>432</v>
      </c>
      <c r="B845" s="173" t="s">
        <v>3295</v>
      </c>
      <c r="C845" s="180" t="s">
        <v>5353</v>
      </c>
      <c r="D845" s="180" t="s">
        <v>3329</v>
      </c>
      <c r="E845" s="174" t="s">
        <v>5354</v>
      </c>
      <c r="F845" s="174" t="s">
        <v>5355</v>
      </c>
      <c r="G845" s="174" t="s">
        <v>5356</v>
      </c>
      <c r="H845" s="382" t="s">
        <v>5357</v>
      </c>
      <c r="I845" s="382" t="s">
        <v>5358</v>
      </c>
      <c r="J845" s="178">
        <v>1</v>
      </c>
      <c r="K845" s="176">
        <v>45292</v>
      </c>
      <c r="L845" s="176">
        <v>45657</v>
      </c>
      <c r="M845" s="177">
        <f t="shared" si="41"/>
        <v>52.142857142857146</v>
      </c>
      <c r="N845" s="178">
        <v>1</v>
      </c>
      <c r="O845" s="382" t="s">
        <v>5359</v>
      </c>
      <c r="P845" s="178">
        <f t="shared" si="42"/>
        <v>1</v>
      </c>
      <c r="Q845" s="179" t="str" cm="1">
        <f t="array" aca="1" ref="Q845" ca="1">IF(ISNUMBER(P845),IF(P845=100%,"CUMPLIDA",IF(AND(ISNUMBER(L845),ISNUMBER(INDIRECT("FECHA_"&amp;$B845,1))), IF(L845&lt;=INDIRECT("FECHA_"&amp;$B845,1),"INCUMPLIDA","PROCESO"), "VERIFICAR FECHA")),"SIN VALOR AVANCE")</f>
        <v>CUMPLIDA</v>
      </c>
    </row>
    <row r="846" spans="1:17" ht="135" customHeight="1">
      <c r="A846" s="192" t="s">
        <v>432</v>
      </c>
      <c r="B846" s="173" t="s">
        <v>3295</v>
      </c>
      <c r="C846" s="485" t="s">
        <v>5360</v>
      </c>
      <c r="D846" s="485" t="s">
        <v>5209</v>
      </c>
      <c r="E846" s="486" t="s">
        <v>5361</v>
      </c>
      <c r="F846" s="486" t="s">
        <v>5362</v>
      </c>
      <c r="G846" s="174" t="s">
        <v>5363</v>
      </c>
      <c r="H846" s="382" t="s">
        <v>5364</v>
      </c>
      <c r="I846" s="382" t="s">
        <v>5365</v>
      </c>
      <c r="J846" s="178">
        <v>1</v>
      </c>
      <c r="K846" s="176">
        <v>45566</v>
      </c>
      <c r="L846" s="176">
        <v>45838</v>
      </c>
      <c r="M846" s="177">
        <f t="shared" si="41"/>
        <v>38.857142857142854</v>
      </c>
      <c r="N846" s="178">
        <v>1</v>
      </c>
      <c r="O846" s="388" t="s">
        <v>5366</v>
      </c>
      <c r="P846" s="178">
        <f t="shared" si="42"/>
        <v>1</v>
      </c>
      <c r="Q846" s="179" t="str" cm="1">
        <f t="array" aca="1" ref="Q846" ca="1">IF(ISNUMBER(P846),IF(P846=100%,"CUMPLIDA",IF(AND(ISNUMBER(L846),ISNUMBER(INDIRECT("FECHA_"&amp;$B846,1))), IF(L846&lt;=INDIRECT("FECHA_"&amp;$B846,1),"INCUMPLIDA","PROCESO"), "VERIFICAR FECHA")),"SIN VALOR AVANCE")</f>
        <v>CUMPLIDA</v>
      </c>
    </row>
    <row r="847" spans="1:17" ht="240">
      <c r="A847" s="192" t="s">
        <v>432</v>
      </c>
      <c r="B847" s="173" t="s">
        <v>3295</v>
      </c>
      <c r="C847" s="485"/>
      <c r="D847" s="485"/>
      <c r="E847" s="486"/>
      <c r="F847" s="486"/>
      <c r="G847" s="174" t="s">
        <v>5367</v>
      </c>
      <c r="H847" s="382" t="s">
        <v>5368</v>
      </c>
      <c r="I847" s="382" t="s">
        <v>5369</v>
      </c>
      <c r="J847" s="175">
        <v>15</v>
      </c>
      <c r="K847" s="176">
        <v>45566</v>
      </c>
      <c r="L847" s="176">
        <v>45657</v>
      </c>
      <c r="M847" s="177">
        <f t="shared" si="41"/>
        <v>13</v>
      </c>
      <c r="N847" s="178">
        <v>1</v>
      </c>
      <c r="O847" s="388" t="s">
        <v>5370</v>
      </c>
      <c r="P847" s="178">
        <f t="shared" si="42"/>
        <v>1</v>
      </c>
      <c r="Q847" s="179" t="str" cm="1">
        <f t="array" aca="1" ref="Q847" ca="1">IF(ISNUMBER(P847),IF(P847=100%,"CUMPLIDA",IF(AND(ISNUMBER(L847),ISNUMBER(INDIRECT("FECHA_"&amp;$B847,1))), IF(L847&lt;=INDIRECT("FECHA_"&amp;$B847,1),"INCUMPLIDA","PROCESO"), "VERIFICAR FECHA")),"SIN VALOR AVANCE")</f>
        <v>CUMPLIDA</v>
      </c>
    </row>
    <row r="848" spans="1:17" ht="255">
      <c r="A848" s="192" t="s">
        <v>432</v>
      </c>
      <c r="B848" s="173" t="s">
        <v>3295</v>
      </c>
      <c r="C848" s="485"/>
      <c r="D848" s="485"/>
      <c r="E848" s="486"/>
      <c r="F848" s="486"/>
      <c r="G848" s="174" t="s">
        <v>5371</v>
      </c>
      <c r="H848" s="382" t="s">
        <v>5372</v>
      </c>
      <c r="I848" s="382" t="s">
        <v>5373</v>
      </c>
      <c r="J848" s="178">
        <v>1</v>
      </c>
      <c r="K848" s="176">
        <v>45566</v>
      </c>
      <c r="L848" s="176">
        <v>45657</v>
      </c>
      <c r="M848" s="177">
        <f t="shared" si="41"/>
        <v>13</v>
      </c>
      <c r="N848" s="178">
        <v>1</v>
      </c>
      <c r="O848" s="388" t="s">
        <v>5374</v>
      </c>
      <c r="P848" s="178">
        <f t="shared" si="42"/>
        <v>1</v>
      </c>
      <c r="Q848" s="179" t="str" cm="1">
        <f t="array" aca="1" ref="Q848" ca="1">IF(ISNUMBER(P848),IF(P848=100%,"CUMPLIDA",IF(AND(ISNUMBER(L848),ISNUMBER(INDIRECT("FECHA_"&amp;$B848,1))), IF(L848&lt;=INDIRECT("FECHA_"&amp;$B848,1),"INCUMPLIDA","PROCESO"), "VERIFICAR FECHA")),"SIN VALOR AVANCE")</f>
        <v>CUMPLIDA</v>
      </c>
    </row>
    <row r="849" spans="1:17" ht="285">
      <c r="A849" s="192" t="s">
        <v>432</v>
      </c>
      <c r="B849" s="173" t="s">
        <v>3295</v>
      </c>
      <c r="C849" s="485" t="s">
        <v>5375</v>
      </c>
      <c r="D849" s="485" t="s">
        <v>5376</v>
      </c>
      <c r="E849" s="486" t="s">
        <v>5377</v>
      </c>
      <c r="F849" s="486" t="s">
        <v>5378</v>
      </c>
      <c r="G849" s="174" t="s">
        <v>5379</v>
      </c>
      <c r="H849" s="382" t="s">
        <v>5380</v>
      </c>
      <c r="I849" s="382" t="s">
        <v>5381</v>
      </c>
      <c r="J849" s="175">
        <v>5</v>
      </c>
      <c r="K849" s="176">
        <v>45566</v>
      </c>
      <c r="L849" s="176">
        <v>45657</v>
      </c>
      <c r="M849" s="177">
        <f t="shared" si="41"/>
        <v>13</v>
      </c>
      <c r="N849" s="178">
        <v>1</v>
      </c>
      <c r="O849" s="382" t="s">
        <v>5382</v>
      </c>
      <c r="P849" s="178">
        <f t="shared" si="42"/>
        <v>1</v>
      </c>
      <c r="Q849" s="179" t="str" cm="1">
        <f t="array" aca="1" ref="Q849" ca="1">IF(ISNUMBER(P849),IF(P849=100%,"CUMPLIDA",IF(AND(ISNUMBER(L849),ISNUMBER(INDIRECT("FECHA_"&amp;$B849,1))), IF(L849&lt;=INDIRECT("FECHA_"&amp;$B849,1),"INCUMPLIDA","PROCESO"), "VERIFICAR FECHA")),"SIN VALOR AVANCE")</f>
        <v>CUMPLIDA</v>
      </c>
    </row>
    <row r="850" spans="1:17" ht="285">
      <c r="A850" s="192" t="s">
        <v>432</v>
      </c>
      <c r="B850" s="173" t="s">
        <v>3295</v>
      </c>
      <c r="C850" s="485"/>
      <c r="D850" s="485"/>
      <c r="E850" s="486"/>
      <c r="F850" s="486"/>
      <c r="G850" s="174" t="s">
        <v>5379</v>
      </c>
      <c r="H850" s="382" t="s">
        <v>5383</v>
      </c>
      <c r="I850" s="382" t="s">
        <v>5381</v>
      </c>
      <c r="J850" s="175">
        <v>5</v>
      </c>
      <c r="K850" s="176">
        <v>45566</v>
      </c>
      <c r="L850" s="176">
        <v>45657</v>
      </c>
      <c r="M850" s="177">
        <f t="shared" si="41"/>
        <v>13</v>
      </c>
      <c r="N850" s="178">
        <v>1</v>
      </c>
      <c r="O850" s="382" t="s">
        <v>5382</v>
      </c>
      <c r="P850" s="178">
        <f t="shared" si="42"/>
        <v>1</v>
      </c>
      <c r="Q850" s="179" t="str" cm="1">
        <f t="array" aca="1" ref="Q850" ca="1">IF(ISNUMBER(P850),IF(P850=100%,"CUMPLIDA",IF(AND(ISNUMBER(L850),ISNUMBER(INDIRECT("FECHA_"&amp;$B850,1))), IF(L850&lt;=INDIRECT("FECHA_"&amp;$B850,1),"INCUMPLIDA","PROCESO"), "VERIFICAR FECHA")),"SIN VALOR AVANCE")</f>
        <v>CUMPLIDA</v>
      </c>
    </row>
    <row r="851" spans="1:17" ht="285">
      <c r="A851" s="192" t="s">
        <v>432</v>
      </c>
      <c r="B851" s="173" t="s">
        <v>3295</v>
      </c>
      <c r="C851" s="485"/>
      <c r="D851" s="485"/>
      <c r="E851" s="486"/>
      <c r="F851" s="486"/>
      <c r="G851" s="174" t="s">
        <v>5384</v>
      </c>
      <c r="H851" s="382" t="s">
        <v>5380</v>
      </c>
      <c r="I851" s="382" t="s">
        <v>5381</v>
      </c>
      <c r="J851" s="175">
        <v>5</v>
      </c>
      <c r="K851" s="176">
        <v>45566</v>
      </c>
      <c r="L851" s="176">
        <v>45657</v>
      </c>
      <c r="M851" s="177">
        <f t="shared" si="41"/>
        <v>13</v>
      </c>
      <c r="N851" s="178">
        <v>1</v>
      </c>
      <c r="O851" s="382" t="s">
        <v>5382</v>
      </c>
      <c r="P851" s="178">
        <f t="shared" si="42"/>
        <v>1</v>
      </c>
      <c r="Q851" s="179" t="str" cm="1">
        <f t="array" aca="1" ref="Q851" ca="1">IF(ISNUMBER(P851),IF(P851=100%,"CUMPLIDA",IF(AND(ISNUMBER(L851),ISNUMBER(INDIRECT("FECHA_"&amp;$B851,1))), IF(L851&lt;=INDIRECT("FECHA_"&amp;$B851,1),"INCUMPLIDA","PROCESO"), "VERIFICAR FECHA")),"SIN VALOR AVANCE")</f>
        <v>CUMPLIDA</v>
      </c>
    </row>
    <row r="852" spans="1:17" ht="285">
      <c r="A852" s="192" t="s">
        <v>432</v>
      </c>
      <c r="B852" s="173" t="s">
        <v>3295</v>
      </c>
      <c r="C852" s="485"/>
      <c r="D852" s="485"/>
      <c r="E852" s="486"/>
      <c r="F852" s="486"/>
      <c r="G852" s="174" t="s">
        <v>5379</v>
      </c>
      <c r="H852" s="382" t="s">
        <v>5380</v>
      </c>
      <c r="I852" s="382" t="s">
        <v>5381</v>
      </c>
      <c r="J852" s="175">
        <v>5</v>
      </c>
      <c r="K852" s="176">
        <v>45566</v>
      </c>
      <c r="L852" s="176">
        <v>45657</v>
      </c>
      <c r="M852" s="177">
        <f t="shared" si="41"/>
        <v>13</v>
      </c>
      <c r="N852" s="178">
        <v>1</v>
      </c>
      <c r="O852" s="382" t="s">
        <v>5382</v>
      </c>
      <c r="P852" s="178">
        <f t="shared" si="42"/>
        <v>1</v>
      </c>
      <c r="Q852" s="179" t="str" cm="1">
        <f t="array" aca="1" ref="Q852" ca="1">IF(ISNUMBER(P852),IF(P852=100%,"CUMPLIDA",IF(AND(ISNUMBER(L852),ISNUMBER(INDIRECT("FECHA_"&amp;$B852,1))), IF(L852&lt;=INDIRECT("FECHA_"&amp;$B852,1),"INCUMPLIDA","PROCESO"), "VERIFICAR FECHA")),"SIN VALOR AVANCE")</f>
        <v>CUMPLIDA</v>
      </c>
    </row>
    <row r="853" spans="1:17" ht="285">
      <c r="A853" s="192" t="s">
        <v>432</v>
      </c>
      <c r="B853" s="173" t="s">
        <v>3295</v>
      </c>
      <c r="C853" s="485"/>
      <c r="D853" s="485"/>
      <c r="E853" s="486" t="s">
        <v>5385</v>
      </c>
      <c r="F853" s="486"/>
      <c r="G853" s="174" t="s">
        <v>5379</v>
      </c>
      <c r="H853" s="382" t="s">
        <v>5380</v>
      </c>
      <c r="I853" s="382" t="s">
        <v>5381</v>
      </c>
      <c r="J853" s="175">
        <v>5</v>
      </c>
      <c r="K853" s="176">
        <v>45566</v>
      </c>
      <c r="L853" s="176">
        <v>45657</v>
      </c>
      <c r="M853" s="177">
        <f t="shared" si="41"/>
        <v>13</v>
      </c>
      <c r="N853" s="178">
        <v>1</v>
      </c>
      <c r="O853" s="382" t="s">
        <v>5382</v>
      </c>
      <c r="P853" s="178">
        <f t="shared" si="42"/>
        <v>1</v>
      </c>
      <c r="Q853" s="179" t="str" cm="1">
        <f t="array" aca="1" ref="Q853" ca="1">IF(ISNUMBER(P853),IF(P853=100%,"CUMPLIDA",IF(AND(ISNUMBER(L853),ISNUMBER(INDIRECT("FECHA_"&amp;$B853,1))), IF(L853&lt;=INDIRECT("FECHA_"&amp;$B853,1),"INCUMPLIDA","PROCESO"), "VERIFICAR FECHA")),"SIN VALOR AVANCE")</f>
        <v>CUMPLIDA</v>
      </c>
    </row>
    <row r="854" spans="1:17" ht="285">
      <c r="A854" s="192" t="s">
        <v>432</v>
      </c>
      <c r="B854" s="173" t="s">
        <v>3295</v>
      </c>
      <c r="C854" s="485"/>
      <c r="D854" s="485"/>
      <c r="E854" s="486"/>
      <c r="F854" s="486"/>
      <c r="G854" s="174" t="s">
        <v>5386</v>
      </c>
      <c r="H854" s="382" t="s">
        <v>5380</v>
      </c>
      <c r="I854" s="382" t="s">
        <v>5381</v>
      </c>
      <c r="J854" s="175">
        <v>5</v>
      </c>
      <c r="K854" s="176">
        <v>45566</v>
      </c>
      <c r="L854" s="176">
        <v>45657</v>
      </c>
      <c r="M854" s="177">
        <f t="shared" si="41"/>
        <v>13</v>
      </c>
      <c r="N854" s="178">
        <v>1</v>
      </c>
      <c r="O854" s="382" t="s">
        <v>5382</v>
      </c>
      <c r="P854" s="178">
        <f t="shared" si="42"/>
        <v>1</v>
      </c>
      <c r="Q854" s="179" t="str" cm="1">
        <f t="array" aca="1" ref="Q854" ca="1">IF(ISNUMBER(P854),IF(P854=100%,"CUMPLIDA",IF(AND(ISNUMBER(L854),ISNUMBER(INDIRECT("FECHA_"&amp;$B854,1))), IF(L854&lt;=INDIRECT("FECHA_"&amp;$B854,1),"INCUMPLIDA","PROCESO"), "VERIFICAR FECHA")),"SIN VALOR AVANCE")</f>
        <v>CUMPLIDA</v>
      </c>
    </row>
    <row r="855" spans="1:17" ht="285">
      <c r="A855" s="192" t="s">
        <v>432</v>
      </c>
      <c r="B855" s="173" t="s">
        <v>3295</v>
      </c>
      <c r="C855" s="485"/>
      <c r="D855" s="485"/>
      <c r="E855" s="486"/>
      <c r="F855" s="486"/>
      <c r="G855" s="174" t="s">
        <v>5379</v>
      </c>
      <c r="H855" s="382" t="s">
        <v>5380</v>
      </c>
      <c r="I855" s="382" t="s">
        <v>5381</v>
      </c>
      <c r="J855" s="175">
        <v>5</v>
      </c>
      <c r="K855" s="176">
        <v>45566</v>
      </c>
      <c r="L855" s="176">
        <v>45657</v>
      </c>
      <c r="M855" s="177">
        <f t="shared" si="41"/>
        <v>13</v>
      </c>
      <c r="N855" s="178">
        <v>1</v>
      </c>
      <c r="O855" s="382" t="s">
        <v>5382</v>
      </c>
      <c r="P855" s="178">
        <f t="shared" si="42"/>
        <v>1</v>
      </c>
      <c r="Q855" s="179" t="str" cm="1">
        <f t="array" aca="1" ref="Q855" ca="1">IF(ISNUMBER(P855),IF(P855=100%,"CUMPLIDA",IF(AND(ISNUMBER(L855),ISNUMBER(INDIRECT("FECHA_"&amp;$B855,1))), IF(L855&lt;=INDIRECT("FECHA_"&amp;$B855,1),"INCUMPLIDA","PROCESO"), "VERIFICAR FECHA")),"SIN VALOR AVANCE")</f>
        <v>CUMPLIDA</v>
      </c>
    </row>
    <row r="856" spans="1:17" ht="285">
      <c r="A856" s="192" t="s">
        <v>432</v>
      </c>
      <c r="B856" s="173" t="s">
        <v>3295</v>
      </c>
      <c r="C856" s="485"/>
      <c r="D856" s="485"/>
      <c r="E856" s="486" t="s">
        <v>5387</v>
      </c>
      <c r="F856" s="486"/>
      <c r="G856" s="174" t="s">
        <v>5379</v>
      </c>
      <c r="H856" s="382" t="s">
        <v>5380</v>
      </c>
      <c r="I856" s="382" t="s">
        <v>5381</v>
      </c>
      <c r="J856" s="175">
        <v>5</v>
      </c>
      <c r="K856" s="176">
        <v>45566</v>
      </c>
      <c r="L856" s="176">
        <v>45657</v>
      </c>
      <c r="M856" s="177">
        <f t="shared" si="41"/>
        <v>13</v>
      </c>
      <c r="N856" s="178">
        <v>1</v>
      </c>
      <c r="O856" s="382" t="s">
        <v>5382</v>
      </c>
      <c r="P856" s="178">
        <f t="shared" si="42"/>
        <v>1</v>
      </c>
      <c r="Q856" s="179" t="str" cm="1">
        <f t="array" aca="1" ref="Q856" ca="1">IF(ISNUMBER(P856),IF(P856=100%,"CUMPLIDA",IF(AND(ISNUMBER(L856),ISNUMBER(INDIRECT("FECHA_"&amp;$B856,1))), IF(L856&lt;=INDIRECT("FECHA_"&amp;$B856,1),"INCUMPLIDA","PROCESO"), "VERIFICAR FECHA")),"SIN VALOR AVANCE")</f>
        <v>CUMPLIDA</v>
      </c>
    </row>
    <row r="857" spans="1:17" ht="285">
      <c r="A857" s="192" t="s">
        <v>432</v>
      </c>
      <c r="B857" s="173" t="s">
        <v>3295</v>
      </c>
      <c r="C857" s="485"/>
      <c r="D857" s="485"/>
      <c r="E857" s="486"/>
      <c r="F857" s="486"/>
      <c r="G857" s="174" t="s">
        <v>5379</v>
      </c>
      <c r="H857" s="382" t="s">
        <v>5380</v>
      </c>
      <c r="I857" s="382" t="s">
        <v>5381</v>
      </c>
      <c r="J857" s="175">
        <v>5</v>
      </c>
      <c r="K857" s="176">
        <v>45566</v>
      </c>
      <c r="L857" s="176">
        <v>45657</v>
      </c>
      <c r="M857" s="177">
        <f t="shared" si="41"/>
        <v>13</v>
      </c>
      <c r="N857" s="178">
        <v>1</v>
      </c>
      <c r="O857" s="382" t="s">
        <v>5382</v>
      </c>
      <c r="P857" s="178">
        <f t="shared" si="42"/>
        <v>1</v>
      </c>
      <c r="Q857" s="179" t="str" cm="1">
        <f t="array" aca="1" ref="Q857" ca="1">IF(ISNUMBER(P857),IF(P857=100%,"CUMPLIDA",IF(AND(ISNUMBER(L857),ISNUMBER(INDIRECT("FECHA_"&amp;$B857,1))), IF(L857&lt;=INDIRECT("FECHA_"&amp;$B857,1),"INCUMPLIDA","PROCESO"), "VERIFICAR FECHA")),"SIN VALOR AVANCE")</f>
        <v>CUMPLIDA</v>
      </c>
    </row>
    <row r="858" spans="1:17" ht="285">
      <c r="A858" s="192" t="s">
        <v>432</v>
      </c>
      <c r="B858" s="173" t="s">
        <v>3295</v>
      </c>
      <c r="C858" s="485"/>
      <c r="D858" s="485"/>
      <c r="E858" s="486"/>
      <c r="F858" s="486"/>
      <c r="G858" s="174" t="s">
        <v>5379</v>
      </c>
      <c r="H858" s="382" t="s">
        <v>5380</v>
      </c>
      <c r="I858" s="382" t="s">
        <v>5381</v>
      </c>
      <c r="J858" s="175">
        <v>5</v>
      </c>
      <c r="K858" s="176">
        <v>45566</v>
      </c>
      <c r="L858" s="176">
        <v>45657</v>
      </c>
      <c r="M858" s="177">
        <f t="shared" si="41"/>
        <v>13</v>
      </c>
      <c r="N858" s="178">
        <v>1</v>
      </c>
      <c r="O858" s="382" t="s">
        <v>5382</v>
      </c>
      <c r="P858" s="178">
        <f t="shared" si="42"/>
        <v>1</v>
      </c>
      <c r="Q858" s="179" t="str" cm="1">
        <f t="array" aca="1" ref="Q858" ca="1">IF(ISNUMBER(P858),IF(P858=100%,"CUMPLIDA",IF(AND(ISNUMBER(L858),ISNUMBER(INDIRECT("FECHA_"&amp;$B858,1))), IF(L858&lt;=INDIRECT("FECHA_"&amp;$B858,1),"INCUMPLIDA","PROCESO"), "VERIFICAR FECHA")),"SIN VALOR AVANCE")</f>
        <v>CUMPLIDA</v>
      </c>
    </row>
    <row r="859" spans="1:17" ht="285">
      <c r="A859" s="192" t="s">
        <v>432</v>
      </c>
      <c r="B859" s="173" t="s">
        <v>3295</v>
      </c>
      <c r="C859" s="485"/>
      <c r="D859" s="485"/>
      <c r="E859" s="486" t="s">
        <v>5388</v>
      </c>
      <c r="F859" s="486"/>
      <c r="G859" s="174" t="s">
        <v>5379</v>
      </c>
      <c r="H859" s="382" t="s">
        <v>5383</v>
      </c>
      <c r="I859" s="382" t="s">
        <v>5389</v>
      </c>
      <c r="J859" s="175">
        <v>5</v>
      </c>
      <c r="K859" s="176">
        <v>45566</v>
      </c>
      <c r="L859" s="176">
        <v>45657</v>
      </c>
      <c r="M859" s="177">
        <f t="shared" si="41"/>
        <v>13</v>
      </c>
      <c r="N859" s="178">
        <v>1</v>
      </c>
      <c r="O859" s="382" t="s">
        <v>5382</v>
      </c>
      <c r="P859" s="178">
        <f t="shared" si="42"/>
        <v>1</v>
      </c>
      <c r="Q859" s="179" t="str" cm="1">
        <f t="array" aca="1" ref="Q859" ca="1">IF(ISNUMBER(P859),IF(P859=100%,"CUMPLIDA",IF(AND(ISNUMBER(L859),ISNUMBER(INDIRECT("FECHA_"&amp;$B859,1))), IF(L859&lt;=INDIRECT("FECHA_"&amp;$B859,1),"INCUMPLIDA","PROCESO"), "VERIFICAR FECHA")),"SIN VALOR AVANCE")</f>
        <v>CUMPLIDA</v>
      </c>
    </row>
    <row r="860" spans="1:17" ht="285">
      <c r="A860" s="192" t="s">
        <v>432</v>
      </c>
      <c r="B860" s="173" t="s">
        <v>3295</v>
      </c>
      <c r="C860" s="485"/>
      <c r="D860" s="485"/>
      <c r="E860" s="486"/>
      <c r="F860" s="486"/>
      <c r="G860" s="174" t="s">
        <v>5379</v>
      </c>
      <c r="H860" s="382" t="s">
        <v>5383</v>
      </c>
      <c r="I860" s="382" t="s">
        <v>5389</v>
      </c>
      <c r="J860" s="175">
        <v>5</v>
      </c>
      <c r="K860" s="176">
        <v>45566</v>
      </c>
      <c r="L860" s="176">
        <v>45657</v>
      </c>
      <c r="M860" s="177">
        <f t="shared" si="41"/>
        <v>13</v>
      </c>
      <c r="N860" s="178">
        <v>1</v>
      </c>
      <c r="O860" s="382" t="s">
        <v>5382</v>
      </c>
      <c r="P860" s="178">
        <f t="shared" si="42"/>
        <v>1</v>
      </c>
      <c r="Q860" s="179" t="str" cm="1">
        <f t="array" aca="1" ref="Q860" ca="1">IF(ISNUMBER(P860),IF(P860=100%,"CUMPLIDA",IF(AND(ISNUMBER(L860),ISNUMBER(INDIRECT("FECHA_"&amp;$B860,1))), IF(L860&lt;=INDIRECT("FECHA_"&amp;$B860,1),"INCUMPLIDA","PROCESO"), "VERIFICAR FECHA")),"SIN VALOR AVANCE")</f>
        <v>CUMPLIDA</v>
      </c>
    </row>
    <row r="861" spans="1:17" ht="285">
      <c r="A861" s="192" t="s">
        <v>432</v>
      </c>
      <c r="B861" s="173" t="s">
        <v>3295</v>
      </c>
      <c r="C861" s="485"/>
      <c r="D861" s="485"/>
      <c r="E861" s="486"/>
      <c r="F861" s="486"/>
      <c r="G861" s="174" t="s">
        <v>5379</v>
      </c>
      <c r="H861" s="382" t="s">
        <v>5383</v>
      </c>
      <c r="I861" s="382" t="s">
        <v>5389</v>
      </c>
      <c r="J861" s="175">
        <v>5</v>
      </c>
      <c r="K861" s="176">
        <v>45566</v>
      </c>
      <c r="L861" s="176">
        <v>45657</v>
      </c>
      <c r="M861" s="177">
        <f t="shared" si="41"/>
        <v>13</v>
      </c>
      <c r="N861" s="178">
        <v>1</v>
      </c>
      <c r="O861" s="382" t="s">
        <v>5382</v>
      </c>
      <c r="P861" s="178">
        <f t="shared" si="42"/>
        <v>1</v>
      </c>
      <c r="Q861" s="179" t="str" cm="1">
        <f t="array" aca="1" ref="Q861" ca="1">IF(ISNUMBER(P861),IF(P861=100%,"CUMPLIDA",IF(AND(ISNUMBER(L861),ISNUMBER(INDIRECT("FECHA_"&amp;$B861,1))), IF(L861&lt;=INDIRECT("FECHA_"&amp;$B861,1),"INCUMPLIDA","PROCESO"), "VERIFICAR FECHA")),"SIN VALOR AVANCE")</f>
        <v>CUMPLIDA</v>
      </c>
    </row>
    <row r="862" spans="1:17" ht="285">
      <c r="A862" s="192" t="s">
        <v>432</v>
      </c>
      <c r="B862" s="173" t="s">
        <v>3295</v>
      </c>
      <c r="C862" s="485"/>
      <c r="D862" s="485"/>
      <c r="E862" s="486" t="s">
        <v>5390</v>
      </c>
      <c r="F862" s="486"/>
      <c r="G862" s="174" t="s">
        <v>5379</v>
      </c>
      <c r="H862" s="382" t="s">
        <v>5383</v>
      </c>
      <c r="I862" s="382" t="s">
        <v>5389</v>
      </c>
      <c r="J862" s="175">
        <v>5</v>
      </c>
      <c r="K862" s="176">
        <v>45566</v>
      </c>
      <c r="L862" s="176">
        <v>45657</v>
      </c>
      <c r="M862" s="177">
        <f t="shared" si="41"/>
        <v>13</v>
      </c>
      <c r="N862" s="178">
        <v>1</v>
      </c>
      <c r="O862" s="382" t="s">
        <v>5382</v>
      </c>
      <c r="P862" s="178">
        <f t="shared" si="42"/>
        <v>1</v>
      </c>
      <c r="Q862" s="179" t="str" cm="1">
        <f t="array" aca="1" ref="Q862" ca="1">IF(ISNUMBER(P862),IF(P862=100%,"CUMPLIDA",IF(AND(ISNUMBER(L862),ISNUMBER(INDIRECT("FECHA_"&amp;$B862,1))), IF(L862&lt;=INDIRECT("FECHA_"&amp;$B862,1),"INCUMPLIDA","PROCESO"), "VERIFICAR FECHA")),"SIN VALOR AVANCE")</f>
        <v>CUMPLIDA</v>
      </c>
    </row>
    <row r="863" spans="1:17" ht="285">
      <c r="A863" s="192" t="s">
        <v>432</v>
      </c>
      <c r="B863" s="173" t="s">
        <v>3295</v>
      </c>
      <c r="C863" s="485"/>
      <c r="D863" s="485"/>
      <c r="E863" s="486"/>
      <c r="F863" s="486"/>
      <c r="G863" s="174" t="s">
        <v>5379</v>
      </c>
      <c r="H863" s="382" t="s">
        <v>5383</v>
      </c>
      <c r="I863" s="382" t="s">
        <v>5389</v>
      </c>
      <c r="J863" s="175">
        <v>5</v>
      </c>
      <c r="K863" s="176">
        <v>45566</v>
      </c>
      <c r="L863" s="176">
        <v>45657</v>
      </c>
      <c r="M863" s="177">
        <f t="shared" si="41"/>
        <v>13</v>
      </c>
      <c r="N863" s="178">
        <v>1</v>
      </c>
      <c r="O863" s="382" t="s">
        <v>5382</v>
      </c>
      <c r="P863" s="178">
        <f t="shared" si="42"/>
        <v>1</v>
      </c>
      <c r="Q863" s="179" t="str" cm="1">
        <f t="array" aca="1" ref="Q863" ca="1">IF(ISNUMBER(P863),IF(P863=100%,"CUMPLIDA",IF(AND(ISNUMBER(L863),ISNUMBER(INDIRECT("FECHA_"&amp;$B863,1))), IF(L863&lt;=INDIRECT("FECHA_"&amp;$B863,1),"INCUMPLIDA","PROCESO"), "VERIFICAR FECHA")),"SIN VALOR AVANCE")</f>
        <v>CUMPLIDA</v>
      </c>
    </row>
    <row r="864" spans="1:17" ht="285">
      <c r="A864" s="192" t="s">
        <v>432</v>
      </c>
      <c r="B864" s="173" t="s">
        <v>3295</v>
      </c>
      <c r="C864" s="485"/>
      <c r="D864" s="485"/>
      <c r="E864" s="486"/>
      <c r="F864" s="486"/>
      <c r="G864" s="174" t="s">
        <v>5379</v>
      </c>
      <c r="H864" s="382" t="s">
        <v>5383</v>
      </c>
      <c r="I864" s="382" t="s">
        <v>5389</v>
      </c>
      <c r="J864" s="175">
        <v>5</v>
      </c>
      <c r="K864" s="176">
        <v>45566</v>
      </c>
      <c r="L864" s="176">
        <v>45657</v>
      </c>
      <c r="M864" s="177">
        <f t="shared" si="41"/>
        <v>13</v>
      </c>
      <c r="N864" s="178">
        <v>1</v>
      </c>
      <c r="O864" s="382" t="s">
        <v>5382</v>
      </c>
      <c r="P864" s="178">
        <f t="shared" si="42"/>
        <v>1</v>
      </c>
      <c r="Q864" s="179" t="str" cm="1">
        <f t="array" aca="1" ref="Q864" ca="1">IF(ISNUMBER(P864),IF(P864=100%,"CUMPLIDA",IF(AND(ISNUMBER(L864),ISNUMBER(INDIRECT("FECHA_"&amp;$B864,1))), IF(L864&lt;=INDIRECT("FECHA_"&amp;$B864,1),"INCUMPLIDA","PROCESO"), "VERIFICAR FECHA")),"SIN VALOR AVANCE")</f>
        <v>CUMPLIDA</v>
      </c>
    </row>
    <row r="865" spans="1:17" ht="210">
      <c r="A865" s="192" t="s">
        <v>432</v>
      </c>
      <c r="B865" s="173" t="s">
        <v>3295</v>
      </c>
      <c r="C865" s="485" t="s">
        <v>5391</v>
      </c>
      <c r="D865" s="485" t="s">
        <v>5392</v>
      </c>
      <c r="E865" s="174" t="s">
        <v>5393</v>
      </c>
      <c r="F865" s="486" t="s">
        <v>5394</v>
      </c>
      <c r="G865" s="486" t="s">
        <v>5395</v>
      </c>
      <c r="H865" s="382" t="s">
        <v>5396</v>
      </c>
      <c r="I865" s="382" t="s">
        <v>5397</v>
      </c>
      <c r="J865" s="175">
        <v>1</v>
      </c>
      <c r="K865" s="176">
        <v>45597</v>
      </c>
      <c r="L865" s="176">
        <v>45925</v>
      </c>
      <c r="M865" s="177">
        <f t="shared" si="41"/>
        <v>46.857142857142854</v>
      </c>
      <c r="N865" s="178">
        <v>1</v>
      </c>
      <c r="O865" s="382" t="s">
        <v>5398</v>
      </c>
      <c r="P865" s="178">
        <f t="shared" si="42"/>
        <v>1</v>
      </c>
      <c r="Q865" s="179" t="str" cm="1">
        <f t="array" aca="1" ref="Q865" ca="1">IF(ISNUMBER(P865),IF(P865=100%,"CUMPLIDA",IF(AND(ISNUMBER(L865),ISNUMBER(INDIRECT("FECHA_"&amp;$B865,1))), IF(L865&lt;=INDIRECT("FECHA_"&amp;$B865,1),"INCUMPLIDA","PROCESO"), "VERIFICAR FECHA")),"SIN VALOR AVANCE")</f>
        <v>CUMPLIDA</v>
      </c>
    </row>
    <row r="866" spans="1:17" ht="105">
      <c r="A866" s="192" t="s">
        <v>432</v>
      </c>
      <c r="B866" s="173" t="s">
        <v>3295</v>
      </c>
      <c r="C866" s="485"/>
      <c r="D866" s="485"/>
      <c r="E866" s="174" t="s">
        <v>5399</v>
      </c>
      <c r="F866" s="486"/>
      <c r="G866" s="487"/>
      <c r="H866" s="382" t="s">
        <v>5400</v>
      </c>
      <c r="I866" s="382" t="s">
        <v>5401</v>
      </c>
      <c r="J866" s="175">
        <v>1</v>
      </c>
      <c r="K866" s="176">
        <v>45566</v>
      </c>
      <c r="L866" s="176">
        <v>45925</v>
      </c>
      <c r="M866" s="177">
        <f t="shared" si="41"/>
        <v>51.285714285714285</v>
      </c>
      <c r="N866" s="178">
        <v>1</v>
      </c>
      <c r="O866" s="382" t="s">
        <v>5402</v>
      </c>
      <c r="P866" s="178">
        <f t="shared" si="42"/>
        <v>1</v>
      </c>
      <c r="Q866" s="179" t="str" cm="1">
        <f t="array" aca="1" ref="Q866" ca="1">IF(ISNUMBER(P866),IF(P866=100%,"CUMPLIDA",IF(AND(ISNUMBER(L866),ISNUMBER(INDIRECT("FECHA_"&amp;$B866,1))), IF(L866&lt;=INDIRECT("FECHA_"&amp;$B866,1),"INCUMPLIDA","PROCESO"), "VERIFICAR FECHA")),"SIN VALOR AVANCE")</f>
        <v>CUMPLIDA</v>
      </c>
    </row>
    <row r="867" spans="1:17" ht="135" customHeight="1">
      <c r="A867" s="192" t="s">
        <v>432</v>
      </c>
      <c r="B867" s="173" t="s">
        <v>3295</v>
      </c>
      <c r="C867" s="485"/>
      <c r="D867" s="485"/>
      <c r="E867" s="486" t="s">
        <v>5403</v>
      </c>
      <c r="F867" s="486"/>
      <c r="G867" s="486" t="s">
        <v>5404</v>
      </c>
      <c r="H867" s="382" t="s">
        <v>5405</v>
      </c>
      <c r="I867" s="382" t="s">
        <v>5406</v>
      </c>
      <c r="J867" s="175">
        <v>1</v>
      </c>
      <c r="K867" s="176">
        <v>45658</v>
      </c>
      <c r="L867" s="176">
        <v>45992</v>
      </c>
      <c r="M867" s="177">
        <f t="shared" si="41"/>
        <v>47.714285714285715</v>
      </c>
      <c r="N867" s="178">
        <v>1</v>
      </c>
      <c r="O867" s="382" t="s">
        <v>5407</v>
      </c>
      <c r="P867" s="178">
        <f t="shared" si="42"/>
        <v>1</v>
      </c>
      <c r="Q867" s="179" t="str" cm="1">
        <f t="array" aca="1" ref="Q867" ca="1">IF(ISNUMBER(P867),IF(P867=100%,"CUMPLIDA",IF(AND(ISNUMBER(L867),ISNUMBER(INDIRECT("FECHA_"&amp;$B867,1))), IF(L867&lt;=INDIRECT("FECHA_"&amp;$B867,1),"INCUMPLIDA","PROCESO"), "VERIFICAR FECHA")),"SIN VALOR AVANCE")</f>
        <v>CUMPLIDA</v>
      </c>
    </row>
    <row r="868" spans="1:17" ht="60">
      <c r="A868" s="192" t="s">
        <v>432</v>
      </c>
      <c r="B868" s="173" t="s">
        <v>3295</v>
      </c>
      <c r="C868" s="485"/>
      <c r="D868" s="485"/>
      <c r="E868" s="486"/>
      <c r="F868" s="486"/>
      <c r="G868" s="486"/>
      <c r="H868" s="382" t="s">
        <v>5408</v>
      </c>
      <c r="I868" s="382" t="s">
        <v>5409</v>
      </c>
      <c r="J868" s="175">
        <v>1</v>
      </c>
      <c r="K868" s="176">
        <v>45717</v>
      </c>
      <c r="L868" s="176">
        <v>46203</v>
      </c>
      <c r="M868" s="177">
        <f t="shared" si="41"/>
        <v>69.428571428571431</v>
      </c>
      <c r="N868" s="178">
        <v>0.5</v>
      </c>
      <c r="O868" s="382" t="s">
        <v>5410</v>
      </c>
      <c r="P868" s="178">
        <f t="shared" si="42"/>
        <v>0.5</v>
      </c>
      <c r="Q868" s="179" t="str" cm="1">
        <f t="array" aca="1" ref="Q868" ca="1">IF(ISNUMBER(P868),IF(P868=100%,"CUMPLIDA",IF(AND(ISNUMBER(L868),ISNUMBER(INDIRECT("FECHA_"&amp;$B868,1))), IF(L868&lt;=INDIRECT("FECHA_"&amp;$B868,1),"INCUMPLIDA","PROCESO"), "VERIFICAR FECHA")),"SIN VALOR AVANCE")</f>
        <v>PROCESO</v>
      </c>
    </row>
    <row r="869" spans="1:17" ht="75.75" customHeight="1">
      <c r="A869" s="192" t="s">
        <v>432</v>
      </c>
      <c r="B869" s="173" t="s">
        <v>3295</v>
      </c>
      <c r="C869" s="485"/>
      <c r="D869" s="485"/>
      <c r="E869" s="486" t="s">
        <v>5411</v>
      </c>
      <c r="F869" s="486"/>
      <c r="G869" s="486" t="s">
        <v>5412</v>
      </c>
      <c r="H869" s="382" t="s">
        <v>5413</v>
      </c>
      <c r="I869" s="386" t="s">
        <v>5414</v>
      </c>
      <c r="J869" s="175">
        <v>1</v>
      </c>
      <c r="K869" s="176">
        <v>45748</v>
      </c>
      <c r="L869" s="176">
        <v>46203</v>
      </c>
      <c r="M869" s="177">
        <f t="shared" si="41"/>
        <v>65</v>
      </c>
      <c r="N869" s="178">
        <v>0.66</v>
      </c>
      <c r="O869" s="382" t="s">
        <v>5415</v>
      </c>
      <c r="P869" s="178">
        <f t="shared" si="42"/>
        <v>0.66</v>
      </c>
      <c r="Q869" s="179" t="str" cm="1">
        <f t="array" aca="1" ref="Q869" ca="1">IF(ISNUMBER(P869),IF(P869=100%,"CUMPLIDA",IF(AND(ISNUMBER(L869),ISNUMBER(INDIRECT("FECHA_"&amp;$B869,1))), IF(L869&lt;=INDIRECT("FECHA_"&amp;$B869,1),"INCUMPLIDA","PROCESO"), "VERIFICAR FECHA")),"SIN VALOR AVANCE")</f>
        <v>PROCESO</v>
      </c>
    </row>
    <row r="870" spans="1:17" ht="90.75">
      <c r="A870" s="192" t="s">
        <v>432</v>
      </c>
      <c r="B870" s="173" t="s">
        <v>3295</v>
      </c>
      <c r="C870" s="485"/>
      <c r="D870" s="485"/>
      <c r="E870" s="486"/>
      <c r="F870" s="486"/>
      <c r="G870" s="486"/>
      <c r="H870" s="382" t="s">
        <v>5416</v>
      </c>
      <c r="I870" s="382" t="s">
        <v>5417</v>
      </c>
      <c r="J870" s="175">
        <v>1</v>
      </c>
      <c r="K870" s="484">
        <v>45658</v>
      </c>
      <c r="L870" s="176">
        <v>46022</v>
      </c>
      <c r="M870" s="177">
        <f t="shared" si="41"/>
        <v>52</v>
      </c>
      <c r="N870" s="178">
        <v>1</v>
      </c>
      <c r="O870" s="382" t="s">
        <v>5407</v>
      </c>
      <c r="P870" s="178">
        <f t="shared" si="42"/>
        <v>1</v>
      </c>
      <c r="Q870" s="179" t="str" cm="1">
        <f t="array" aca="1" ref="Q870" ca="1">IF(ISNUMBER(P870),IF(P870=100%,"CUMPLIDA",IF(AND(ISNUMBER(L870),ISNUMBER(INDIRECT("FECHA_"&amp;$B870,1))), IF(L870&lt;=INDIRECT("FECHA_"&amp;$B870,1),"INCUMPLIDA","PROCESO"), "VERIFICAR FECHA")),"SIN VALOR AVANCE")</f>
        <v>CUMPLIDA</v>
      </c>
    </row>
    <row r="871" spans="1:17" ht="165">
      <c r="A871" s="192" t="s">
        <v>432</v>
      </c>
      <c r="B871" s="173" t="s">
        <v>3295</v>
      </c>
      <c r="C871" s="485"/>
      <c r="D871" s="485"/>
      <c r="E871" s="486" t="s">
        <v>5418</v>
      </c>
      <c r="F871" s="486"/>
      <c r="G871" s="486"/>
      <c r="H871" s="382" t="s">
        <v>5419</v>
      </c>
      <c r="I871" s="382" t="s">
        <v>5420</v>
      </c>
      <c r="J871" s="175">
        <v>1</v>
      </c>
      <c r="K871" s="176">
        <v>45870</v>
      </c>
      <c r="L871" s="176">
        <v>46203</v>
      </c>
      <c r="M871" s="177">
        <f t="shared" si="41"/>
        <v>47.571428571428569</v>
      </c>
      <c r="N871" s="178">
        <v>0.66</v>
      </c>
      <c r="O871" s="382" t="s">
        <v>5410</v>
      </c>
      <c r="P871" s="178">
        <f t="shared" si="42"/>
        <v>0.66</v>
      </c>
      <c r="Q871" s="179" t="str" cm="1">
        <f t="array" aca="1" ref="Q871" ca="1">IF(ISNUMBER(P871),IF(P871=100%,"CUMPLIDA",IF(AND(ISNUMBER(L871),ISNUMBER(INDIRECT("FECHA_"&amp;$B871,1))), IF(L871&lt;=INDIRECT("FECHA_"&amp;$B871,1),"INCUMPLIDA","PROCESO"), "VERIFICAR FECHA")),"SIN VALOR AVANCE")</f>
        <v>PROCESO</v>
      </c>
    </row>
    <row r="872" spans="1:17" ht="150">
      <c r="A872" s="192" t="s">
        <v>432</v>
      </c>
      <c r="B872" s="173" t="s">
        <v>3295</v>
      </c>
      <c r="C872" s="485"/>
      <c r="D872" s="485"/>
      <c r="E872" s="486"/>
      <c r="F872" s="486"/>
      <c r="G872" s="174" t="s">
        <v>5421</v>
      </c>
      <c r="H872" s="382" t="s">
        <v>5422</v>
      </c>
      <c r="I872" s="382" t="s">
        <v>5423</v>
      </c>
      <c r="J872" s="175">
        <v>1</v>
      </c>
      <c r="K872" s="176">
        <v>45536</v>
      </c>
      <c r="L872" s="176">
        <v>45734</v>
      </c>
      <c r="M872" s="177">
        <f t="shared" si="41"/>
        <v>28.285714285714285</v>
      </c>
      <c r="N872" s="178">
        <v>1</v>
      </c>
      <c r="O872" s="382" t="s">
        <v>5424</v>
      </c>
      <c r="P872" s="178">
        <f t="shared" si="42"/>
        <v>1</v>
      </c>
      <c r="Q872" s="179" t="str" cm="1">
        <f t="array" aca="1" ref="Q872" ca="1">IF(ISNUMBER(P872),IF(P872=100%,"CUMPLIDA",IF(AND(ISNUMBER(L872),ISNUMBER(INDIRECT("FECHA_"&amp;$B872,1))), IF(L872&lt;=INDIRECT("FECHA_"&amp;$B872,1),"INCUMPLIDA","PROCESO"), "VERIFICAR FECHA")),"SIN VALOR AVANCE")</f>
        <v>CUMPLIDA</v>
      </c>
    </row>
    <row r="873" spans="1:17" ht="105" customHeight="1">
      <c r="A873" s="192" t="s">
        <v>432</v>
      </c>
      <c r="B873" s="173" t="s">
        <v>3295</v>
      </c>
      <c r="C873" s="485" t="s">
        <v>5425</v>
      </c>
      <c r="D873" s="485" t="s">
        <v>5426</v>
      </c>
      <c r="E873" s="477" t="s">
        <v>5427</v>
      </c>
      <c r="F873" s="486" t="s">
        <v>5428</v>
      </c>
      <c r="G873" s="477" t="s">
        <v>5429</v>
      </c>
      <c r="H873" s="382" t="s">
        <v>5430</v>
      </c>
      <c r="I873" s="478" t="s">
        <v>5431</v>
      </c>
      <c r="J873" s="175">
        <v>1</v>
      </c>
      <c r="K873" s="479">
        <v>46096</v>
      </c>
      <c r="L873" s="479">
        <v>46387</v>
      </c>
      <c r="M873" s="177">
        <f t="shared" ref="M873:M875" si="43">(L873-K873)/7</f>
        <v>41.571428571428569</v>
      </c>
      <c r="N873" s="178">
        <v>0</v>
      </c>
      <c r="O873" s="389" t="s">
        <v>5432</v>
      </c>
      <c r="P873" s="178">
        <f t="shared" si="42"/>
        <v>0</v>
      </c>
      <c r="Q873" s="179" t="str" cm="1">
        <f t="array" aca="1" ref="Q873" ca="1">IF(ISNUMBER(P873),IF(P873=100%,"CUMPLIDA",IF(AND(ISNUMBER(L873),ISNUMBER(INDIRECT("FECHA_"&amp;$B873,1))), IF(L873&lt;=INDIRECT("FECHA_"&amp;$B873,1),"INCUMPLIDA","PROCESO"), "VERIFICAR FECHA")),"SIN VALOR AVANCE")</f>
        <v>PROCESO</v>
      </c>
    </row>
    <row r="874" spans="1:17" ht="72.75" customHeight="1">
      <c r="A874" s="192" t="s">
        <v>432</v>
      </c>
      <c r="B874" s="173" t="s">
        <v>3295</v>
      </c>
      <c r="C874" s="488"/>
      <c r="D874" s="485"/>
      <c r="E874" s="489" t="s">
        <v>5433</v>
      </c>
      <c r="F874" s="486"/>
      <c r="G874" s="480" t="s">
        <v>5434</v>
      </c>
      <c r="H874" s="478" t="s">
        <v>5435</v>
      </c>
      <c r="I874" s="481" t="s">
        <v>5436</v>
      </c>
      <c r="J874" s="175">
        <v>1</v>
      </c>
      <c r="K874" s="479">
        <v>46096</v>
      </c>
      <c r="L874" s="479">
        <v>46387</v>
      </c>
      <c r="M874" s="177">
        <f t="shared" si="43"/>
        <v>41.571428571428569</v>
      </c>
      <c r="N874" s="178">
        <v>0</v>
      </c>
      <c r="O874" s="389" t="s">
        <v>5432</v>
      </c>
      <c r="P874" s="178">
        <f t="shared" si="42"/>
        <v>0</v>
      </c>
      <c r="Q874" s="179" t="str" cm="1">
        <f t="array" aca="1" ref="Q874" ca="1">IF(ISNUMBER(P874),IF(P874=100%,"CUMPLIDA",IF(AND(ISNUMBER(L874),ISNUMBER(INDIRECT("FECHA_"&amp;$B874,1))), IF(L874&lt;=INDIRECT("FECHA_"&amp;$B874,1),"INCUMPLIDA","PROCESO"), "VERIFICAR FECHA")),"SIN VALOR AVANCE")</f>
        <v>PROCESO</v>
      </c>
    </row>
    <row r="875" spans="1:17" ht="135">
      <c r="A875" s="192" t="s">
        <v>432</v>
      </c>
      <c r="B875" s="173" t="s">
        <v>3295</v>
      </c>
      <c r="C875" s="488"/>
      <c r="D875" s="485"/>
      <c r="E875" s="489"/>
      <c r="F875" s="486"/>
      <c r="G875" s="480" t="s">
        <v>5437</v>
      </c>
      <c r="H875" s="478" t="s">
        <v>5435</v>
      </c>
      <c r="I875" s="481" t="s">
        <v>5438</v>
      </c>
      <c r="J875" s="175">
        <v>1</v>
      </c>
      <c r="K875" s="479">
        <v>46096</v>
      </c>
      <c r="L875" s="479">
        <v>46387</v>
      </c>
      <c r="M875" s="177">
        <f t="shared" si="43"/>
        <v>41.571428571428569</v>
      </c>
      <c r="N875" s="178">
        <v>0</v>
      </c>
      <c r="O875" s="389" t="s">
        <v>5432</v>
      </c>
      <c r="P875" s="178">
        <f t="shared" si="42"/>
        <v>0</v>
      </c>
      <c r="Q875" s="179" t="str" cm="1">
        <f t="array" aca="1" ref="Q875" ca="1">IF(ISNUMBER(P875),IF(P875=100%,"CUMPLIDA",IF(AND(ISNUMBER(L875),ISNUMBER(INDIRECT("FECHA_"&amp;$B875,1))), IF(L875&lt;=INDIRECT("FECHA_"&amp;$B875,1),"INCUMPLIDA","PROCESO"), "VERIFICAR FECHA")),"SIN VALOR AVANCE")</f>
        <v>PROCESO</v>
      </c>
    </row>
  </sheetData>
  <sheetProtection algorithmName="SHA-512" hashValue="eGujfubcOKlDqT/FO/SMQ0/VrObjf56XJjN62rHQS+lgpxc5dhuwCq4rnKP19LZL/e6cEykor+TzsLplipQyBQ==" saltValue="aMdd/ziP38HEAIRGGEoJaw==" spinCount="100000" sheet="1" formatCells="0" formatColumns="0" formatRows="0" autoFilter="0"/>
  <protectedRanges>
    <protectedRange sqref="O453:O454" name="Rango2_40_1_1_1_1_1_1_1_1_1_1_1_1_1_1_1_1_1_2_1_1_1_1_1_1_2"/>
    <protectedRange sqref="E11:F22" name="Rango2_2_1_1_1_2_1_1_1_1_1_1_1_1_1_1_1_1_1_1_1_2_1_1_1_1_1_1_2"/>
    <protectedRange sqref="G451 G453:G454" name="Rango2_6_1_2_1_1_1_1_1_1_1_1_2_1_1_1_1_1_1_2"/>
    <protectedRange sqref="I451 I453:I454" name="Rango2_1_2_1_2_1_1_1_1_1_1_1_1_2_1_1_1_1_1_1_2"/>
    <protectedRange sqref="I455" name="Rango2_2_1_3_1_1_1_1_1_1_1_1_1_1_1_2_1_1_1_1_1_1_2"/>
    <protectedRange sqref="K451:L451 K453:L454" name="Rango2_3_2_1_2_1_1_1_1_1_1_1_1_2_1_1_1_1_1_1_2"/>
    <protectedRange sqref="K455:L455" name="Rango2_2_2_1_1_1_1_1_1_1_1_1_1_1_1_2_1_1_1_1_1_1_2"/>
    <protectedRange sqref="J451 J454" name="Rango2_4_2_1_1_1_1_1_1_1_1_1_1_2_1_1_1_1_1_1_2"/>
    <protectedRange sqref="J455" name="Rango2_2_3_3_1_1_1_1_1_1_1_1_1_1_1_2_1_1_1_1_1_1_2"/>
    <protectedRange sqref="G11:G22 I11:I22" name="Rango2_9_2_2_1_1_1_1_1_1_1_1_2_1_1_1_1_1_1_1_2_1_1_1_1_1_1_2"/>
    <protectedRange sqref="G838:G839" name="Rango2_40_2_1_1_1_1_5_3_1_1_1_1_1_1_1_1_1_1_1_1_1_1_1_1_2_1_1_1_1_1_1_2"/>
    <protectedRange sqref="H838:H839" name="Rango2_40_2_1_1_1_1_5_5_1_1_1_1_1_1_1_1_1_1_1_1_1_1_1_1_2_1_1_1_1_1_1_2"/>
    <protectedRange sqref="O330:O334" name="Rango2_5_1_1_1_1_1_1_1_2_1_1_1_1_1_1_2"/>
    <protectedRange sqref="O335 O339" name="Rango2_5_3_1_1_1_1_1_1_1_2_1_1_1_1_1_1_2"/>
    <protectedRange sqref="O336" name="Rango2_5_4_1_1_1_1_1_1_1_2_1_1_1_1_1_1_2"/>
    <protectedRange sqref="O337" name="Rango2_5_5_1_1_1_1_1_1_1_2_1_1_1_1_1_1_2"/>
    <protectedRange sqref="O338 O340:O345" name="Rango2_5_6_1_1_1_1_1_1_1_2_1_1_1_1_1_1_2"/>
    <protectedRange sqref="I330" name="Rango2_4_2_1_1_1_1_1_1_2_1_1_1_1_1_1_2"/>
    <protectedRange sqref="I331" name="Rango2_4_1_1_1_1_1_1_1_1_2_1_1_1_1_1_1_2"/>
    <protectedRange sqref="I360" name="Rango2_1_3_1_1_1_1_1_1_2_1_1_1_1_1_1_2"/>
    <protectedRange sqref="I361" name="Rango2_1_1_1_1_1_1_1_1_1_2_1_1_1_1_1_1_2"/>
    <protectedRange sqref="I362" name="Rango2_1_2_1_1_1_1_1_1_1_2_1_1_1_1_1_1_2"/>
    <protectedRange sqref="K361:L361" name="Rango2_3_2_1_1_1_1_1_1_1_2_1_1_1_1_1_1_2"/>
    <protectedRange sqref="K362:L362" name="Rango2_3_3_2_1_1_1_1_1_1_2_1_1_1_1_1_1_2"/>
    <protectedRange sqref="O559:O560 O571" name="Rango2_2_1_14_2_1_1_1_1_1_1_1_1_1_1_1_1_1_1_1_1_1_1_1_1_1_1_1_1_1_1_1_2"/>
    <protectedRange sqref="G553:G558" name="Rango2_40_2_1_1_1_1_4_1_1_1_1_1_1_1_1_1_1_1_1_1_1_1_1_1_1_1_1_1_1_1_1_1_2"/>
    <protectedRange sqref="G559:G565 G571 H563:H570" name="Rango2_40_2_1_1_1_1_5_1_1_1_1_1_1_1_1_1_1_1_1_1_1_1_1_1_1_1_1_1_1_1_1_1_2"/>
    <protectedRange sqref="G572:G592" name="Rango2_40_2_1_1_1_1_2_2_1_1_1_1_1_1_1_1_1_1_1_1_1_1_1_1_1_1_1_1_1_1_1_1_1_2"/>
    <protectedRange sqref="I593:I597" name="Rango2_4_4_1_10_3_1_8_1_2_1_1_1_1_1_1_1_1_1_1_1_1_1_1_1_1_1_1_1_1_1_1_1_1_1_2"/>
    <protectedRange sqref="I598:I600" name="Rango2_2_4_2_10_3_1_8_1_2_1_1_1_1_1_1_1_1_1_1_1_1_1_1_1_1_1_1_1_1_1_1_1_1_1_2"/>
    <protectedRange sqref="I605 I607:I611" name="Rango2_2_4_2_10_3_1_8_1_2_1_1_1_1_1_1_1_1_2_1_1_1_1_1_1_1_1_1_1_1_1_1_1_1_1_2"/>
    <protectedRange sqref="I604 I606" name="Rango2_4_4_1_10_3_1_8_1_2_1_1_1_1_1_1_1_1_2_1_1_1_1_1_1_1_1_1_1_1_1_1_1_1_1_2"/>
    <protectedRange sqref="I614:I618" name="Rango2_4_4_1_10_3_1_8_1_2_1_1_1_1_1_1_1_1_3_1_1_1_1_1_1_1_1_1_1_1_1_1_1_1_1_2"/>
    <protectedRange sqref="I619:I621" name="Rango2_2_4_2_10_3_1_8_1_2_1_1_1_1_1_1_1_1_3_1_1_1_1_1_1_1_1_1_1_1_1_1_1_1_1_2"/>
    <protectedRange sqref="I624:I628" name="Rango2_4_4_1_10_3_1_8_1_2_1_1_1_1_1_1_1_1_4_1_1_1_1_1_1_1_1_1_1_1_1_1_1_1_1_2"/>
    <protectedRange sqref="I629:I631" name="Rango2_2_4_2_10_3_1_8_1_2_1_1_1_1_1_1_1_1_4_1_1_1_1_1_1_1_1_1_1_1_1_1_1_1_1_2"/>
    <protectedRange sqref="I400" name="Rango2_1_1_1_1_1_1_1_2"/>
    <protectedRange sqref="K400" name="Rango2_3_3_2_1_1_1_1_2"/>
    <protectedRange sqref="L400" name="Rango2_3_3_1_1_1_1_1_1_2"/>
  </protectedRanges>
  <autoFilter ref="A10:Q10" xr:uid="{00000000-0001-0000-0500-000000000000}"/>
  <mergeCells count="357">
    <mergeCell ref="G370:G371"/>
    <mergeCell ref="E372:E373"/>
    <mergeCell ref="E374:E375"/>
    <mergeCell ref="G865:G866"/>
    <mergeCell ref="G867:G868"/>
    <mergeCell ref="G869:G871"/>
    <mergeCell ref="F67:F91"/>
    <mergeCell ref="F92:F110"/>
    <mergeCell ref="F865:F872"/>
    <mergeCell ref="F111:F129"/>
    <mergeCell ref="G116:G119"/>
    <mergeCell ref="E117:E122"/>
    <mergeCell ref="G121:G124"/>
    <mergeCell ref="E123:E129"/>
    <mergeCell ref="G127:G128"/>
    <mergeCell ref="G816:G817"/>
    <mergeCell ref="G439:G440"/>
    <mergeCell ref="C11:C22"/>
    <mergeCell ref="D11:D22"/>
    <mergeCell ref="C23:C30"/>
    <mergeCell ref="D23:D30"/>
    <mergeCell ref="E17:E19"/>
    <mergeCell ref="F23:F30"/>
    <mergeCell ref="E11:E13"/>
    <mergeCell ref="E20:E22"/>
    <mergeCell ref="E846:E848"/>
    <mergeCell ref="E50:E52"/>
    <mergeCell ref="F42:F49"/>
    <mergeCell ref="E42:E45"/>
    <mergeCell ref="E46:E49"/>
    <mergeCell ref="E59:E61"/>
    <mergeCell ref="C42:C49"/>
    <mergeCell ref="D42:D49"/>
    <mergeCell ref="C92:C110"/>
    <mergeCell ref="D92:D110"/>
    <mergeCell ref="E98:E110"/>
    <mergeCell ref="C111:C129"/>
    <mergeCell ref="C50:C66"/>
    <mergeCell ref="E370:E371"/>
    <mergeCell ref="D50:D66"/>
    <mergeCell ref="C815:C823"/>
    <mergeCell ref="A1:B3"/>
    <mergeCell ref="C1:Q2"/>
    <mergeCell ref="C3:Q3"/>
    <mergeCell ref="A4:I4"/>
    <mergeCell ref="K4:O4"/>
    <mergeCell ref="K5:O5"/>
    <mergeCell ref="K6:O6"/>
    <mergeCell ref="K7:O7"/>
    <mergeCell ref="K8:O8"/>
    <mergeCell ref="A6:D6"/>
    <mergeCell ref="A7:D7"/>
    <mergeCell ref="A8:D8"/>
    <mergeCell ref="G11:G12"/>
    <mergeCell ref="G13:G14"/>
    <mergeCell ref="E14:E16"/>
    <mergeCell ref="G16:G17"/>
    <mergeCell ref="G18:G19"/>
    <mergeCell ref="E23:E30"/>
    <mergeCell ref="F11:F22"/>
    <mergeCell ref="G21:G22"/>
    <mergeCell ref="E62:E64"/>
    <mergeCell ref="E56:E58"/>
    <mergeCell ref="E31:E35"/>
    <mergeCell ref="E36:E41"/>
    <mergeCell ref="F31:F41"/>
    <mergeCell ref="F50:F66"/>
    <mergeCell ref="E65:E66"/>
    <mergeCell ref="D815:D823"/>
    <mergeCell ref="E815:E818"/>
    <mergeCell ref="F815:F823"/>
    <mergeCell ref="F846:F848"/>
    <mergeCell ref="F849:F864"/>
    <mergeCell ref="E53:E55"/>
    <mergeCell ref="F836:F844"/>
    <mergeCell ref="D111:D129"/>
    <mergeCell ref="E111:E116"/>
    <mergeCell ref="E312:E313"/>
    <mergeCell ref="E795:E797"/>
    <mergeCell ref="E819:E823"/>
    <mergeCell ref="E681:E685"/>
    <mergeCell ref="F681:F693"/>
    <mergeCell ref="E686:E690"/>
    <mergeCell ref="C31:C41"/>
    <mergeCell ref="D31:D41"/>
    <mergeCell ref="C865:C872"/>
    <mergeCell ref="D865:D872"/>
    <mergeCell ref="E867:E868"/>
    <mergeCell ref="E869:E870"/>
    <mergeCell ref="E871:E872"/>
    <mergeCell ref="C67:C91"/>
    <mergeCell ref="D67:D91"/>
    <mergeCell ref="C846:C848"/>
    <mergeCell ref="D846:D848"/>
    <mergeCell ref="C849:C864"/>
    <mergeCell ref="D849:D864"/>
    <mergeCell ref="E849:E852"/>
    <mergeCell ref="E853:E855"/>
    <mergeCell ref="E856:E858"/>
    <mergeCell ref="E859:E861"/>
    <mergeCell ref="E862:E864"/>
    <mergeCell ref="E70:E91"/>
    <mergeCell ref="C836:C844"/>
    <mergeCell ref="D836:D844"/>
    <mergeCell ref="E836:E838"/>
    <mergeCell ref="E839:E841"/>
    <mergeCell ref="E842:E844"/>
    <mergeCell ref="C799:C814"/>
    <mergeCell ref="D799:D814"/>
    <mergeCell ref="E799:E801"/>
    <mergeCell ref="F799:F814"/>
    <mergeCell ref="C711:C737"/>
    <mergeCell ref="D711:D737"/>
    <mergeCell ref="E711:E737"/>
    <mergeCell ref="F711:F737"/>
    <mergeCell ref="C763:C786"/>
    <mergeCell ref="D763:D786"/>
    <mergeCell ref="E763:E773"/>
    <mergeCell ref="F763:F786"/>
    <mergeCell ref="E776:E786"/>
    <mergeCell ref="E802:E803"/>
    <mergeCell ref="E809:E811"/>
    <mergeCell ref="E812:E813"/>
    <mergeCell ref="E805:E808"/>
    <mergeCell ref="C787:C798"/>
    <mergeCell ref="D787:D798"/>
    <mergeCell ref="F787:F798"/>
    <mergeCell ref="E788:E789"/>
    <mergeCell ref="E793:E794"/>
    <mergeCell ref="E774:E775"/>
    <mergeCell ref="C824:C828"/>
    <mergeCell ref="D824:D828"/>
    <mergeCell ref="E825:E826"/>
    <mergeCell ref="E827:E828"/>
    <mergeCell ref="C829:C835"/>
    <mergeCell ref="D829:D835"/>
    <mergeCell ref="E829:E832"/>
    <mergeCell ref="F829:F835"/>
    <mergeCell ref="E833:E835"/>
    <mergeCell ref="C130:C169"/>
    <mergeCell ref="D130:D169"/>
    <mergeCell ref="E130:E169"/>
    <mergeCell ref="F130:F169"/>
    <mergeCell ref="C170:C204"/>
    <mergeCell ref="D170:D204"/>
    <mergeCell ref="F170:F204"/>
    <mergeCell ref="E174:E176"/>
    <mergeCell ref="E177:E179"/>
    <mergeCell ref="E180:E181"/>
    <mergeCell ref="E182:E204"/>
    <mergeCell ref="C205:C209"/>
    <mergeCell ref="D205:D209"/>
    <mergeCell ref="F205:F209"/>
    <mergeCell ref="C210:C229"/>
    <mergeCell ref="D210:D229"/>
    <mergeCell ref="E210:E212"/>
    <mergeCell ref="F210:F229"/>
    <mergeCell ref="E213:E215"/>
    <mergeCell ref="E216:E217"/>
    <mergeCell ref="E219:E220"/>
    <mergeCell ref="E221:E223"/>
    <mergeCell ref="E224:E226"/>
    <mergeCell ref="E227:E229"/>
    <mergeCell ref="C230:C281"/>
    <mergeCell ref="D230:D281"/>
    <mergeCell ref="E230:E232"/>
    <mergeCell ref="F230:F281"/>
    <mergeCell ref="E233:E237"/>
    <mergeCell ref="E238:E258"/>
    <mergeCell ref="E259:E270"/>
    <mergeCell ref="E271:E281"/>
    <mergeCell ref="C282:C294"/>
    <mergeCell ref="D282:D294"/>
    <mergeCell ref="E282:E283"/>
    <mergeCell ref="F282:F294"/>
    <mergeCell ref="E284:E286"/>
    <mergeCell ref="E287:E288"/>
    <mergeCell ref="E289:E291"/>
    <mergeCell ref="E293:E294"/>
    <mergeCell ref="C295:C297"/>
    <mergeCell ref="D295:D297"/>
    <mergeCell ref="E295:E297"/>
    <mergeCell ref="F295:F297"/>
    <mergeCell ref="C298:C314"/>
    <mergeCell ref="D298:D314"/>
    <mergeCell ref="E298:E303"/>
    <mergeCell ref="F298:F314"/>
    <mergeCell ref="E304:E305"/>
    <mergeCell ref="E306:E308"/>
    <mergeCell ref="E310:E311"/>
    <mergeCell ref="C315:C324"/>
    <mergeCell ref="D315:D324"/>
    <mergeCell ref="E315:E316"/>
    <mergeCell ref="F315:F324"/>
    <mergeCell ref="E317:E318"/>
    <mergeCell ref="E319:E321"/>
    <mergeCell ref="E322:E324"/>
    <mergeCell ref="C325:C363"/>
    <mergeCell ref="D325:D363"/>
    <mergeCell ref="E325:E327"/>
    <mergeCell ref="F325:F363"/>
    <mergeCell ref="E330:E332"/>
    <mergeCell ref="E333:E334"/>
    <mergeCell ref="E335:E342"/>
    <mergeCell ref="E343:E345"/>
    <mergeCell ref="E346:E351"/>
    <mergeCell ref="E352:E358"/>
    <mergeCell ref="E359:E362"/>
    <mergeCell ref="E328:E329"/>
    <mergeCell ref="C364:C379"/>
    <mergeCell ref="D364:D379"/>
    <mergeCell ref="E376:E379"/>
    <mergeCell ref="C396:C421"/>
    <mergeCell ref="D396:D421"/>
    <mergeCell ref="F396:F421"/>
    <mergeCell ref="E397:E399"/>
    <mergeCell ref="E401:E402"/>
    <mergeCell ref="E404:E405"/>
    <mergeCell ref="E409:E410"/>
    <mergeCell ref="E415:E417"/>
    <mergeCell ref="E418:E420"/>
    <mergeCell ref="C380:C395"/>
    <mergeCell ref="F380:F395"/>
    <mergeCell ref="E380:E381"/>
    <mergeCell ref="E382:E385"/>
    <mergeCell ref="E386:E387"/>
    <mergeCell ref="E388:E391"/>
    <mergeCell ref="E393:E395"/>
    <mergeCell ref="E364:E365"/>
    <mergeCell ref="F364:F378"/>
    <mergeCell ref="E366:E367"/>
    <mergeCell ref="E368:E369"/>
    <mergeCell ref="C422:C430"/>
    <mergeCell ref="D422:D430"/>
    <mergeCell ref="F422:F430"/>
    <mergeCell ref="C431:C455"/>
    <mergeCell ref="D431:D455"/>
    <mergeCell ref="E431:E433"/>
    <mergeCell ref="F431:F455"/>
    <mergeCell ref="E434:E436"/>
    <mergeCell ref="E437:E439"/>
    <mergeCell ref="E447:E448"/>
    <mergeCell ref="H439:H440"/>
    <mergeCell ref="E440:E446"/>
    <mergeCell ref="E449:E455"/>
    <mergeCell ref="C456:C462"/>
    <mergeCell ref="D456:D462"/>
    <mergeCell ref="E456:E462"/>
    <mergeCell ref="F456:F462"/>
    <mergeCell ref="C463:C480"/>
    <mergeCell ref="D463:D480"/>
    <mergeCell ref="E463:E480"/>
    <mergeCell ref="F463:F480"/>
    <mergeCell ref="C481:C512"/>
    <mergeCell ref="D481:D512"/>
    <mergeCell ref="F481:F512"/>
    <mergeCell ref="E482:E484"/>
    <mergeCell ref="E485:E488"/>
    <mergeCell ref="E489:E490"/>
    <mergeCell ref="E491:E493"/>
    <mergeCell ref="E494:E496"/>
    <mergeCell ref="E497:E499"/>
    <mergeCell ref="E500:E502"/>
    <mergeCell ref="E503:E507"/>
    <mergeCell ref="E508:E510"/>
    <mergeCell ref="E511:E512"/>
    <mergeCell ref="C513:C526"/>
    <mergeCell ref="D513:D526"/>
    <mergeCell ref="E513:E522"/>
    <mergeCell ref="F513:F526"/>
    <mergeCell ref="E523:E524"/>
    <mergeCell ref="E525:E526"/>
    <mergeCell ref="C527:C552"/>
    <mergeCell ref="D527:D552"/>
    <mergeCell ref="E527:E528"/>
    <mergeCell ref="F527:F552"/>
    <mergeCell ref="E529:E530"/>
    <mergeCell ref="E531:E532"/>
    <mergeCell ref="E533:E534"/>
    <mergeCell ref="E535:E536"/>
    <mergeCell ref="E538:E540"/>
    <mergeCell ref="E541:E542"/>
    <mergeCell ref="E543:E544"/>
    <mergeCell ref="E545:E546"/>
    <mergeCell ref="E547:E551"/>
    <mergeCell ref="C553:C558"/>
    <mergeCell ref="D553:D558"/>
    <mergeCell ref="E553:E554"/>
    <mergeCell ref="F553:F558"/>
    <mergeCell ref="E555:E556"/>
    <mergeCell ref="G556:G557"/>
    <mergeCell ref="C559:C571"/>
    <mergeCell ref="D559:D571"/>
    <mergeCell ref="E559:E571"/>
    <mergeCell ref="F559:F571"/>
    <mergeCell ref="C572:C592"/>
    <mergeCell ref="D572:D592"/>
    <mergeCell ref="E572:E576"/>
    <mergeCell ref="F572:F592"/>
    <mergeCell ref="G572:G573"/>
    <mergeCell ref="E577:E585"/>
    <mergeCell ref="E586:E592"/>
    <mergeCell ref="G586:G587"/>
    <mergeCell ref="G588:G589"/>
    <mergeCell ref="G590:G591"/>
    <mergeCell ref="C593:C631"/>
    <mergeCell ref="D593:D631"/>
    <mergeCell ref="E593:E631"/>
    <mergeCell ref="F593:F631"/>
    <mergeCell ref="C632:C680"/>
    <mergeCell ref="D632:D680"/>
    <mergeCell ref="E632:E653"/>
    <mergeCell ref="F632:F680"/>
    <mergeCell ref="E654:E664"/>
    <mergeCell ref="E667:E668"/>
    <mergeCell ref="E669:E680"/>
    <mergeCell ref="C694:C710"/>
    <mergeCell ref="D694:D710"/>
    <mergeCell ref="E694:E697"/>
    <mergeCell ref="F694:F710"/>
    <mergeCell ref="E699:E702"/>
    <mergeCell ref="E705:E708"/>
    <mergeCell ref="I732:I733"/>
    <mergeCell ref="G735:G737"/>
    <mergeCell ref="G714:G718"/>
    <mergeCell ref="H714:H718"/>
    <mergeCell ref="I714:I718"/>
    <mergeCell ref="G722:G728"/>
    <mergeCell ref="H722:H728"/>
    <mergeCell ref="I722:I728"/>
    <mergeCell ref="G730:G731"/>
    <mergeCell ref="H730:H731"/>
    <mergeCell ref="G719:G721"/>
    <mergeCell ref="C873:C875"/>
    <mergeCell ref="D873:D875"/>
    <mergeCell ref="F873:F875"/>
    <mergeCell ref="E874:E875"/>
    <mergeCell ref="D380:D395"/>
    <mergeCell ref="G711:G713"/>
    <mergeCell ref="H711:H713"/>
    <mergeCell ref="H719:H721"/>
    <mergeCell ref="H735:H737"/>
    <mergeCell ref="G793:G794"/>
    <mergeCell ref="G732:G733"/>
    <mergeCell ref="H732:H733"/>
    <mergeCell ref="C738:C762"/>
    <mergeCell ref="D738:D762"/>
    <mergeCell ref="E738:E743"/>
    <mergeCell ref="F738:F762"/>
    <mergeCell ref="G739:G740"/>
    <mergeCell ref="E744:E746"/>
    <mergeCell ref="E747:E750"/>
    <mergeCell ref="E751:E752"/>
    <mergeCell ref="E753:E754"/>
    <mergeCell ref="E755:E762"/>
    <mergeCell ref="C681:C693"/>
    <mergeCell ref="D681:D693"/>
  </mergeCells>
  <phoneticPr fontId="43" type="noConversion"/>
  <conditionalFormatting sqref="Q11:Q875">
    <cfRule type="cellIs" dxfId="4" priority="1" operator="equal">
      <formula>"SIN VALOR AVANCE"</formula>
    </cfRule>
    <cfRule type="cellIs" dxfId="3" priority="2" operator="equal">
      <formula>"VALIDAR FECHA"</formula>
    </cfRule>
    <cfRule type="cellIs" dxfId="2" priority="3" operator="equal">
      <formula>"INCUMPLIDA"</formula>
    </cfRule>
    <cfRule type="cellIs" dxfId="1" priority="4" operator="equal">
      <formula>"PROCESO"</formula>
    </cfRule>
    <cfRule type="cellIs" dxfId="0" priority="5" operator="equal">
      <formula>"CUMPLIDA"</formula>
    </cfRule>
  </conditionalFormatting>
  <dataValidations disablePrompts="1" count="1">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200:I207 H133:I137 I175:I179 I183:I187 I191:I195 I100:I104 H153:I153" xr:uid="{A73E7FB8-EAC9-4758-B5AC-E2953F33104C}">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Q643"/>
  <sheetViews>
    <sheetView zoomScale="41" zoomScaleNormal="41" workbookViewId="0">
      <selection activeCell="P8" sqref="P8"/>
    </sheetView>
  </sheetViews>
  <sheetFormatPr baseColWidth="10" defaultColWidth="11.42578125" defaultRowHeight="15"/>
  <cols>
    <col min="1" max="1" width="24.28515625" style="60" customWidth="1"/>
    <col min="2" max="2" width="16.7109375" style="59" customWidth="1"/>
    <col min="3" max="3" width="25.28515625" style="59" customWidth="1"/>
    <col min="4" max="4" width="32.28515625" style="16" customWidth="1"/>
    <col min="5" max="5" width="120.85546875" style="15" customWidth="1"/>
    <col min="6" max="6" width="35.42578125" style="15" customWidth="1"/>
    <col min="7" max="7" width="34.7109375" style="15" customWidth="1"/>
    <col min="8" max="8" width="51" style="15" customWidth="1"/>
    <col min="9" max="9" width="34.42578125" style="18" customWidth="1"/>
    <col min="10" max="10" width="39.7109375" style="16" customWidth="1"/>
    <col min="11" max="11" width="21.7109375" style="16" customWidth="1"/>
    <col min="12" max="12" width="31.28515625" style="16" customWidth="1"/>
    <col min="13" max="13" width="34.7109375" style="16" customWidth="1"/>
    <col min="14" max="14" width="33" style="16" customWidth="1"/>
    <col min="15" max="15" width="66.42578125" style="16" customWidth="1"/>
    <col min="16" max="16" width="32.140625" style="16" customWidth="1"/>
    <col min="17" max="17" width="39.140625" style="18" customWidth="1"/>
    <col min="18" max="16384" width="11.42578125" style="17"/>
  </cols>
  <sheetData>
    <row r="1" spans="1:17">
      <c r="A1" s="621"/>
      <c r="B1" s="622"/>
      <c r="C1" s="625" t="s">
        <v>5467</v>
      </c>
      <c r="D1" s="625"/>
      <c r="E1" s="625"/>
      <c r="F1" s="625"/>
      <c r="G1" s="625"/>
      <c r="H1" s="626"/>
      <c r="I1" s="625"/>
      <c r="J1" s="625"/>
      <c r="K1" s="625"/>
      <c r="L1" s="625"/>
      <c r="M1" s="625"/>
      <c r="N1" s="625"/>
      <c r="O1" s="625"/>
      <c r="P1" s="625"/>
      <c r="Q1" s="627"/>
    </row>
    <row r="2" spans="1:17">
      <c r="A2" s="623"/>
      <c r="B2" s="624"/>
      <c r="C2" s="628"/>
      <c r="D2" s="628"/>
      <c r="E2" s="628"/>
      <c r="F2" s="628"/>
      <c r="G2" s="628"/>
      <c r="H2" s="629"/>
      <c r="I2" s="628"/>
      <c r="J2" s="628"/>
      <c r="K2" s="628"/>
      <c r="L2" s="628"/>
      <c r="M2" s="628"/>
      <c r="N2" s="628"/>
      <c r="O2" s="628"/>
      <c r="P2" s="628"/>
      <c r="Q2" s="630"/>
    </row>
    <row r="3" spans="1:17">
      <c r="A3" s="623"/>
      <c r="B3" s="624"/>
      <c r="C3" s="631"/>
      <c r="D3" s="631"/>
      <c r="E3" s="631"/>
      <c r="F3" s="631"/>
      <c r="G3" s="631"/>
      <c r="H3" s="632"/>
      <c r="I3" s="631"/>
      <c r="J3" s="631"/>
      <c r="K3" s="631"/>
      <c r="L3" s="631"/>
      <c r="M3" s="631"/>
      <c r="N3" s="631"/>
      <c r="O3" s="631"/>
      <c r="P3" s="631"/>
      <c r="Q3" s="633"/>
    </row>
    <row r="4" spans="1:17" ht="15.75">
      <c r="A4" s="634" t="s">
        <v>1</v>
      </c>
      <c r="B4" s="635"/>
      <c r="C4" s="635"/>
      <c r="D4" s="635"/>
      <c r="E4" s="635"/>
      <c r="F4" s="635"/>
      <c r="G4" s="635"/>
      <c r="H4" s="636"/>
      <c r="I4" s="635"/>
      <c r="J4" s="8"/>
      <c r="K4" s="637"/>
      <c r="L4" s="637"/>
      <c r="M4" s="637"/>
      <c r="N4" s="637"/>
      <c r="O4" s="637"/>
      <c r="P4" s="147"/>
      <c r="Q4" s="34"/>
    </row>
    <row r="5" spans="1:17" ht="15.75">
      <c r="A5" s="9" t="s">
        <v>3</v>
      </c>
      <c r="B5" s="8"/>
      <c r="C5" s="8"/>
      <c r="D5" s="8"/>
      <c r="E5" s="12"/>
      <c r="F5" s="12"/>
      <c r="G5" s="12"/>
      <c r="H5" s="12"/>
      <c r="I5" s="35"/>
      <c r="J5" s="8"/>
      <c r="K5" s="637"/>
      <c r="L5" s="637"/>
      <c r="M5" s="637"/>
      <c r="N5" s="637"/>
      <c r="O5" s="637"/>
      <c r="P5" s="147"/>
      <c r="Q5" s="34"/>
    </row>
    <row r="6" spans="1:17" ht="15.75">
      <c r="A6" s="9" t="s">
        <v>5468</v>
      </c>
      <c r="B6" s="8"/>
      <c r="C6" s="8"/>
      <c r="D6" s="8"/>
      <c r="E6" s="12"/>
      <c r="F6" s="12"/>
      <c r="G6" s="12"/>
      <c r="H6" s="12"/>
      <c r="I6" s="35"/>
      <c r="J6" s="8"/>
      <c r="K6" s="638" t="s">
        <v>6</v>
      </c>
      <c r="L6" s="638"/>
      <c r="M6" s="638"/>
      <c r="N6" s="638"/>
      <c r="O6" s="638"/>
      <c r="P6" s="148">
        <v>46022</v>
      </c>
      <c r="Q6" s="34"/>
    </row>
    <row r="7" spans="1:17" ht="15.75">
      <c r="A7" s="9" t="s">
        <v>5469</v>
      </c>
      <c r="B7" s="8"/>
      <c r="C7" s="8"/>
      <c r="D7" s="8"/>
      <c r="E7" s="12"/>
      <c r="F7" s="12"/>
      <c r="G7" s="12"/>
      <c r="H7" s="12"/>
      <c r="I7" s="35"/>
      <c r="J7" s="8"/>
      <c r="K7" s="639"/>
      <c r="L7" s="639"/>
      <c r="M7" s="639"/>
      <c r="N7" s="639"/>
      <c r="O7" s="639"/>
      <c r="P7" s="149"/>
      <c r="Q7" s="34"/>
    </row>
    <row r="8" spans="1:17" ht="15.75">
      <c r="A8" s="9" t="s">
        <v>7</v>
      </c>
      <c r="B8" s="8"/>
      <c r="C8" s="8"/>
      <c r="D8" s="8"/>
      <c r="E8" s="12"/>
      <c r="F8" s="12"/>
      <c r="G8" s="12"/>
      <c r="H8" s="12"/>
      <c r="I8" s="35"/>
      <c r="J8" s="8"/>
      <c r="K8" s="640" t="s">
        <v>5470</v>
      </c>
      <c r="L8" s="640"/>
      <c r="M8" s="640"/>
      <c r="N8" s="640"/>
      <c r="O8" s="640"/>
      <c r="P8" s="150">
        <v>46046</v>
      </c>
      <c r="Q8" s="34"/>
    </row>
    <row r="9" spans="1:17" ht="15.75">
      <c r="A9" s="10"/>
      <c r="B9" s="3"/>
      <c r="C9" s="3"/>
      <c r="D9" s="3"/>
      <c r="E9" s="13"/>
      <c r="F9" s="13"/>
      <c r="G9" s="13"/>
      <c r="H9" s="13"/>
      <c r="I9" s="36"/>
      <c r="J9" s="3"/>
      <c r="K9" s="3"/>
      <c r="L9" s="37"/>
      <c r="M9" s="37"/>
      <c r="N9" s="23"/>
      <c r="O9" s="37"/>
      <c r="P9" s="37"/>
      <c r="Q9" s="38"/>
    </row>
    <row r="10" spans="1:17" s="16" customFormat="1" ht="47.25">
      <c r="A10" s="43" t="s">
        <v>9</v>
      </c>
      <c r="B10" s="43" t="s">
        <v>10</v>
      </c>
      <c r="C10" s="43" t="s">
        <v>11</v>
      </c>
      <c r="D10" s="43" t="s">
        <v>5471</v>
      </c>
      <c r="E10" s="44" t="s">
        <v>5472</v>
      </c>
      <c r="F10" s="43" t="s">
        <v>5473</v>
      </c>
      <c r="G10" s="43" t="s">
        <v>15</v>
      </c>
      <c r="H10" s="43" t="s">
        <v>16</v>
      </c>
      <c r="I10" s="45" t="s">
        <v>17</v>
      </c>
      <c r="J10" s="45" t="s">
        <v>18</v>
      </c>
      <c r="K10" s="46" t="s">
        <v>19</v>
      </c>
      <c r="L10" s="46" t="s">
        <v>20</v>
      </c>
      <c r="M10" s="47" t="s">
        <v>21</v>
      </c>
      <c r="N10" s="47" t="s">
        <v>22</v>
      </c>
      <c r="O10" s="45" t="s">
        <v>23</v>
      </c>
      <c r="P10" s="49" t="s">
        <v>24</v>
      </c>
      <c r="Q10" s="45" t="s">
        <v>25</v>
      </c>
    </row>
    <row r="11" spans="1:17" ht="270.75" hidden="1">
      <c r="A11" s="268" t="s">
        <v>26</v>
      </c>
      <c r="B11" s="108" t="s">
        <v>27</v>
      </c>
      <c r="C11" s="95" t="s">
        <v>28</v>
      </c>
      <c r="D11" s="95" t="s">
        <v>29</v>
      </c>
      <c r="E11" s="96" t="s">
        <v>5474</v>
      </c>
      <c r="F11" s="96" t="s">
        <v>31</v>
      </c>
      <c r="G11" s="124" t="s">
        <v>32</v>
      </c>
      <c r="H11" s="91" t="s">
        <v>33</v>
      </c>
      <c r="I11" s="125" t="s">
        <v>34</v>
      </c>
      <c r="J11" s="93">
        <v>1</v>
      </c>
      <c r="K11" s="99">
        <v>44743</v>
      </c>
      <c r="L11" s="99">
        <v>46203</v>
      </c>
      <c r="M11" s="92">
        <f t="shared" ref="M11:M74" si="0">(L11-K11)/7</f>
        <v>208.57142857142858</v>
      </c>
      <c r="N11" s="269">
        <v>0.93459999999999999</v>
      </c>
      <c r="O11" s="125" t="s">
        <v>5475</v>
      </c>
      <c r="P11" s="121">
        <f>(N11/J11)</f>
        <v>0.93459999999999999</v>
      </c>
      <c r="Q11" s="101" t="str" cm="1">
        <f t="array" aca="1" ref="Q11" ca="1">IF(ISNUMBER(P11),IF(P11=100%,"CUMPLIDA",IF(AND(ISNUMBER(L11),ISNUMBER(INDIRECT("FECHA_"&amp;$B11,1))), IF(L11&lt;=INDIRECT("FECHA_"&amp;$B11,1),"INCUMPLIDA","PROCESO"), "VERIFICAR FECHA")),"SIN VALOR AVANCE")</f>
        <v>PROCESO</v>
      </c>
    </row>
    <row r="12" spans="1:17" ht="409.5" hidden="1">
      <c r="A12" s="268" t="s">
        <v>26</v>
      </c>
      <c r="B12" s="108" t="s">
        <v>27</v>
      </c>
      <c r="C12" s="615" t="s">
        <v>36</v>
      </c>
      <c r="D12" s="615" t="s">
        <v>37</v>
      </c>
      <c r="E12" s="618" t="s">
        <v>5476</v>
      </c>
      <c r="F12" s="618" t="s">
        <v>39</v>
      </c>
      <c r="G12" s="96" t="s">
        <v>40</v>
      </c>
      <c r="H12" s="91" t="s">
        <v>41</v>
      </c>
      <c r="I12" s="126" t="s">
        <v>41</v>
      </c>
      <c r="J12" s="93">
        <v>1</v>
      </c>
      <c r="K12" s="99">
        <v>44805</v>
      </c>
      <c r="L12" s="99">
        <v>46234</v>
      </c>
      <c r="M12" s="92">
        <f t="shared" si="0"/>
        <v>204.14285714285714</v>
      </c>
      <c r="N12" s="269">
        <v>0.98</v>
      </c>
      <c r="O12" s="126" t="s">
        <v>5477</v>
      </c>
      <c r="P12" s="121">
        <f t="shared" ref="P12:P75" si="1">(N12/J12)</f>
        <v>0.98</v>
      </c>
      <c r="Q12" s="101" t="str" cm="1">
        <f t="array" aca="1" ref="Q12" ca="1">IF(ISNUMBER(P12),IF(P12=100%,"CUMPLIDA",IF(AND(ISNUMBER(L12),ISNUMBER(INDIRECT("FECHA_"&amp;$B12,1))), IF(L12&lt;=INDIRECT("FECHA_"&amp;$B12,1),"INCUMPLIDA","PROCESO"), "VERIFICAR FECHA")),"SIN VALOR AVANCE")</f>
        <v>PROCESO</v>
      </c>
    </row>
    <row r="13" spans="1:17" ht="409.5" hidden="1">
      <c r="A13" s="268" t="s">
        <v>26</v>
      </c>
      <c r="B13" s="108" t="s">
        <v>27</v>
      </c>
      <c r="C13" s="616"/>
      <c r="D13" s="616"/>
      <c r="E13" s="619"/>
      <c r="F13" s="619"/>
      <c r="G13" s="96" t="s">
        <v>43</v>
      </c>
      <c r="H13" s="126" t="s">
        <v>41</v>
      </c>
      <c r="I13" s="126" t="s">
        <v>41</v>
      </c>
      <c r="J13" s="93">
        <v>1</v>
      </c>
      <c r="K13" s="99">
        <v>44805</v>
      </c>
      <c r="L13" s="99">
        <v>46203</v>
      </c>
      <c r="M13" s="92">
        <f t="shared" si="0"/>
        <v>199.71428571428572</v>
      </c>
      <c r="N13" s="269">
        <v>0.88009999999999999</v>
      </c>
      <c r="O13" s="126" t="s">
        <v>5478</v>
      </c>
      <c r="P13" s="121">
        <f t="shared" si="1"/>
        <v>0.88009999999999999</v>
      </c>
      <c r="Q13" s="101" t="str" cm="1">
        <f t="array" aca="1" ref="Q13" ca="1">IF(ISNUMBER(P13),IF(P13=100%,"CUMPLIDA",IF(AND(ISNUMBER(L13),ISNUMBER(INDIRECT("FECHA_"&amp;$B13,1))), IF(L13&lt;=INDIRECT("FECHA_"&amp;$B13,1),"INCUMPLIDA","PROCESO"), "VERIFICAR FECHA")),"SIN VALOR AVANCE")</f>
        <v>PROCESO</v>
      </c>
    </row>
    <row r="14" spans="1:17" ht="60.75" hidden="1">
      <c r="A14" s="268" t="s">
        <v>26</v>
      </c>
      <c r="B14" s="108" t="s">
        <v>27</v>
      </c>
      <c r="C14" s="617"/>
      <c r="D14" s="617"/>
      <c r="E14" s="620"/>
      <c r="F14" s="620"/>
      <c r="G14" s="96" t="s">
        <v>45</v>
      </c>
      <c r="H14" s="126" t="s">
        <v>46</v>
      </c>
      <c r="I14" s="126" t="s">
        <v>47</v>
      </c>
      <c r="J14" s="93">
        <v>1</v>
      </c>
      <c r="K14" s="99">
        <v>44805</v>
      </c>
      <c r="L14" s="99">
        <v>45169</v>
      </c>
      <c r="M14" s="92">
        <f t="shared" si="0"/>
        <v>52</v>
      </c>
      <c r="N14" s="269">
        <v>1</v>
      </c>
      <c r="O14" s="126" t="s">
        <v>5479</v>
      </c>
      <c r="P14" s="121">
        <f t="shared" si="1"/>
        <v>1</v>
      </c>
      <c r="Q14" s="101" t="str" cm="1">
        <f t="array" aca="1" ref="Q14" ca="1">IF(ISNUMBER(P14),IF(P14=100%,"CUMPLIDA",IF(AND(ISNUMBER(L14),ISNUMBER(INDIRECT("FECHA_"&amp;$B14,1))), IF(L14&lt;=INDIRECT("FECHA_"&amp;$B14,1),"INCUMPLIDA","PROCESO"), "VERIFICAR FECHA")),"SIN VALOR AVANCE")</f>
        <v>CUMPLIDA</v>
      </c>
    </row>
    <row r="15" spans="1:17" ht="165.75" hidden="1">
      <c r="A15" s="268" t="s">
        <v>26</v>
      </c>
      <c r="B15" s="108" t="s">
        <v>27</v>
      </c>
      <c r="C15" s="588" t="s">
        <v>49</v>
      </c>
      <c r="D15" s="588" t="s">
        <v>50</v>
      </c>
      <c r="E15" s="589" t="s">
        <v>5480</v>
      </c>
      <c r="F15" s="589" t="s">
        <v>52</v>
      </c>
      <c r="G15" s="96" t="s">
        <v>53</v>
      </c>
      <c r="H15" s="126" t="s">
        <v>53</v>
      </c>
      <c r="I15" s="126" t="s">
        <v>54</v>
      </c>
      <c r="J15" s="93">
        <v>2</v>
      </c>
      <c r="K15" s="99">
        <v>45139</v>
      </c>
      <c r="L15" s="99">
        <v>45200</v>
      </c>
      <c r="M15" s="92">
        <f t="shared" si="0"/>
        <v>8.7142857142857135</v>
      </c>
      <c r="N15" s="269">
        <v>2</v>
      </c>
      <c r="O15" s="91" t="s">
        <v>5481</v>
      </c>
      <c r="P15" s="121">
        <f t="shared" si="1"/>
        <v>1</v>
      </c>
      <c r="Q15" s="101" t="str" cm="1">
        <f t="array" aca="1" ref="Q15" ca="1">IF(ISNUMBER(P15),IF(P15=100%,"CUMPLIDA",IF(AND(ISNUMBER(L15),ISNUMBER(INDIRECT("FECHA_"&amp;$B15,1))), IF(L15&lt;=INDIRECT("FECHA_"&amp;$B15,1),"INCUMPLIDA","PROCESO"), "VERIFICAR FECHA")),"SIN VALOR AVANCE")</f>
        <v>CUMPLIDA</v>
      </c>
    </row>
    <row r="16" spans="1:17" ht="270" hidden="1">
      <c r="A16" s="268" t="s">
        <v>26</v>
      </c>
      <c r="B16" s="108" t="s">
        <v>27</v>
      </c>
      <c r="C16" s="588"/>
      <c r="D16" s="588"/>
      <c r="E16" s="589"/>
      <c r="F16" s="589"/>
      <c r="G16" s="96" t="s">
        <v>56</v>
      </c>
      <c r="H16" s="126" t="s">
        <v>56</v>
      </c>
      <c r="I16" s="126" t="s">
        <v>57</v>
      </c>
      <c r="J16" s="93">
        <v>3</v>
      </c>
      <c r="K16" s="99">
        <v>45139</v>
      </c>
      <c r="L16" s="99">
        <v>45351</v>
      </c>
      <c r="M16" s="92">
        <f t="shared" si="0"/>
        <v>30.285714285714285</v>
      </c>
      <c r="N16" s="269">
        <v>3</v>
      </c>
      <c r="O16" s="91" t="s">
        <v>5482</v>
      </c>
      <c r="P16" s="121">
        <f t="shared" si="1"/>
        <v>1</v>
      </c>
      <c r="Q16" s="101" t="str" cm="1">
        <f t="array" aca="1" ref="Q16" ca="1">IF(ISNUMBER(P16),IF(P16=100%,"CUMPLIDA",IF(AND(ISNUMBER(L16),ISNUMBER(INDIRECT("FECHA_"&amp;$B16,1))), IF(L16&lt;=INDIRECT("FECHA_"&amp;$B16,1),"INCUMPLIDA","PROCESO"), "VERIFICAR FECHA")),"SIN VALOR AVANCE")</f>
        <v>CUMPLIDA</v>
      </c>
    </row>
    <row r="17" spans="1:17" ht="285" hidden="1">
      <c r="A17" s="268" t="s">
        <v>26</v>
      </c>
      <c r="B17" s="108" t="s">
        <v>27</v>
      </c>
      <c r="C17" s="588"/>
      <c r="D17" s="588"/>
      <c r="E17" s="589"/>
      <c r="F17" s="589"/>
      <c r="G17" s="96" t="s">
        <v>59</v>
      </c>
      <c r="H17" s="126" t="s">
        <v>59</v>
      </c>
      <c r="I17" s="126" t="s">
        <v>60</v>
      </c>
      <c r="J17" s="93">
        <v>2</v>
      </c>
      <c r="K17" s="99">
        <v>45139</v>
      </c>
      <c r="L17" s="99">
        <v>45200</v>
      </c>
      <c r="M17" s="92">
        <f t="shared" si="0"/>
        <v>8.7142857142857135</v>
      </c>
      <c r="N17" s="269">
        <v>2</v>
      </c>
      <c r="O17" s="91" t="s">
        <v>5483</v>
      </c>
      <c r="P17" s="121">
        <f t="shared" si="1"/>
        <v>1</v>
      </c>
      <c r="Q17" s="101" t="str" cm="1">
        <f t="array" aca="1" ref="Q17" ca="1">IF(ISNUMBER(P17),IF(P17=100%,"CUMPLIDA",IF(AND(ISNUMBER(L17),ISNUMBER(INDIRECT("FECHA_"&amp;$B17,1))), IF(L17&lt;=INDIRECT("FECHA_"&amp;$B17,1),"INCUMPLIDA","PROCESO"), "VERIFICAR FECHA")),"SIN VALOR AVANCE")</f>
        <v>CUMPLIDA</v>
      </c>
    </row>
    <row r="18" spans="1:17" ht="270" hidden="1">
      <c r="A18" s="268" t="s">
        <v>26</v>
      </c>
      <c r="B18" s="108" t="s">
        <v>27</v>
      </c>
      <c r="C18" s="588"/>
      <c r="D18" s="588"/>
      <c r="E18" s="589"/>
      <c r="F18" s="589"/>
      <c r="G18" s="96" t="s">
        <v>62</v>
      </c>
      <c r="H18" s="126" t="s">
        <v>62</v>
      </c>
      <c r="I18" s="126" t="s">
        <v>57</v>
      </c>
      <c r="J18" s="93">
        <v>5</v>
      </c>
      <c r="K18" s="99">
        <v>45139</v>
      </c>
      <c r="L18" s="99">
        <v>45322</v>
      </c>
      <c r="M18" s="92">
        <f t="shared" si="0"/>
        <v>26.142857142857142</v>
      </c>
      <c r="N18" s="269">
        <v>5</v>
      </c>
      <c r="O18" s="91" t="s">
        <v>5484</v>
      </c>
      <c r="P18" s="121">
        <f t="shared" si="1"/>
        <v>1</v>
      </c>
      <c r="Q18" s="101" t="str" cm="1">
        <f t="array" aca="1" ref="Q18" ca="1">IF(ISNUMBER(P18),IF(P18=100%,"CUMPLIDA",IF(AND(ISNUMBER(L18),ISNUMBER(INDIRECT("FECHA_"&amp;$B18,1))), IF(L18&lt;=INDIRECT("FECHA_"&amp;$B18,1),"INCUMPLIDA","PROCESO"), "VERIFICAR FECHA")),"SIN VALOR AVANCE")</f>
        <v>CUMPLIDA</v>
      </c>
    </row>
    <row r="19" spans="1:17" ht="120" hidden="1">
      <c r="A19" s="268" t="s">
        <v>26</v>
      </c>
      <c r="B19" s="108" t="s">
        <v>27</v>
      </c>
      <c r="C19" s="588"/>
      <c r="D19" s="588"/>
      <c r="E19" s="589"/>
      <c r="F19" s="589"/>
      <c r="G19" s="96" t="s">
        <v>64</v>
      </c>
      <c r="H19" s="126" t="s">
        <v>64</v>
      </c>
      <c r="I19" s="126" t="s">
        <v>65</v>
      </c>
      <c r="J19" s="93">
        <v>1</v>
      </c>
      <c r="K19" s="99">
        <v>45139</v>
      </c>
      <c r="L19" s="99">
        <v>45291</v>
      </c>
      <c r="M19" s="92">
        <f t="shared" si="0"/>
        <v>21.714285714285715</v>
      </c>
      <c r="N19" s="269">
        <v>1</v>
      </c>
      <c r="O19" s="91" t="s">
        <v>5485</v>
      </c>
      <c r="P19" s="121">
        <f t="shared" si="1"/>
        <v>1</v>
      </c>
      <c r="Q19" s="101" t="str" cm="1">
        <f t="array" aca="1" ref="Q19" ca="1">IF(ISNUMBER(P19),IF(P19=100%,"CUMPLIDA",IF(AND(ISNUMBER(L19),ISNUMBER(INDIRECT("FECHA_"&amp;$B19,1))), IF(L19&lt;=INDIRECT("FECHA_"&amp;$B19,1),"INCUMPLIDA","PROCESO"), "VERIFICAR FECHA")),"SIN VALOR AVANCE")</f>
        <v>CUMPLIDA</v>
      </c>
    </row>
    <row r="20" spans="1:17" ht="150" hidden="1">
      <c r="A20" s="268" t="s">
        <v>26</v>
      </c>
      <c r="B20" s="108" t="s">
        <v>27</v>
      </c>
      <c r="C20" s="588"/>
      <c r="D20" s="588"/>
      <c r="E20" s="589"/>
      <c r="F20" s="589"/>
      <c r="G20" s="96" t="s">
        <v>5486</v>
      </c>
      <c r="H20" s="126" t="s">
        <v>5486</v>
      </c>
      <c r="I20" s="126" t="s">
        <v>68</v>
      </c>
      <c r="J20" s="93">
        <v>1</v>
      </c>
      <c r="K20" s="99">
        <v>45139</v>
      </c>
      <c r="L20" s="99">
        <v>45290</v>
      </c>
      <c r="M20" s="92">
        <f t="shared" si="0"/>
        <v>21.571428571428573</v>
      </c>
      <c r="N20" s="269">
        <v>1</v>
      </c>
      <c r="O20" s="91" t="s">
        <v>5485</v>
      </c>
      <c r="P20" s="121">
        <f t="shared" si="1"/>
        <v>1</v>
      </c>
      <c r="Q20" s="101" t="str" cm="1">
        <f t="array" aca="1" ref="Q20" ca="1">IF(ISNUMBER(P20),IF(P20=100%,"CUMPLIDA",IF(AND(ISNUMBER(L20),ISNUMBER(INDIRECT("FECHA_"&amp;$B20,1))), IF(L20&lt;=INDIRECT("FECHA_"&amp;$B20,1),"INCUMPLIDA","PROCESO"), "VERIFICAR FECHA")),"SIN VALOR AVANCE")</f>
        <v>CUMPLIDA</v>
      </c>
    </row>
    <row r="21" spans="1:17" ht="210" hidden="1">
      <c r="A21" s="268" t="s">
        <v>26</v>
      </c>
      <c r="B21" s="108" t="s">
        <v>27</v>
      </c>
      <c r="C21" s="588"/>
      <c r="D21" s="588"/>
      <c r="E21" s="589"/>
      <c r="F21" s="589"/>
      <c r="G21" s="96" t="s">
        <v>69</v>
      </c>
      <c r="H21" s="126" t="s">
        <v>69</v>
      </c>
      <c r="I21" s="126" t="s">
        <v>70</v>
      </c>
      <c r="J21" s="93">
        <v>1</v>
      </c>
      <c r="K21" s="99">
        <v>45139</v>
      </c>
      <c r="L21" s="99">
        <v>45230</v>
      </c>
      <c r="M21" s="92">
        <f t="shared" si="0"/>
        <v>13</v>
      </c>
      <c r="N21" s="269">
        <v>1</v>
      </c>
      <c r="O21" s="91" t="s">
        <v>5485</v>
      </c>
      <c r="P21" s="121">
        <f t="shared" si="1"/>
        <v>1</v>
      </c>
      <c r="Q21" s="101" t="str" cm="1">
        <f t="array" aca="1" ref="Q21" ca="1">IF(ISNUMBER(P21),IF(P21=100%,"CUMPLIDA",IF(AND(ISNUMBER(L21),ISNUMBER(INDIRECT("FECHA_"&amp;$B21,1))), IF(L21&lt;=INDIRECT("FECHA_"&amp;$B21,1),"INCUMPLIDA","PROCESO"), "VERIFICAR FECHA")),"SIN VALOR AVANCE")</f>
        <v>CUMPLIDA</v>
      </c>
    </row>
    <row r="22" spans="1:17" ht="105.75" hidden="1">
      <c r="A22" s="268" t="s">
        <v>26</v>
      </c>
      <c r="B22" s="108" t="s">
        <v>27</v>
      </c>
      <c r="C22" s="588"/>
      <c r="D22" s="588"/>
      <c r="E22" s="589"/>
      <c r="F22" s="589"/>
      <c r="G22" s="96" t="s">
        <v>71</v>
      </c>
      <c r="H22" s="126" t="s">
        <v>71</v>
      </c>
      <c r="I22" s="126" t="s">
        <v>72</v>
      </c>
      <c r="J22" s="93">
        <v>1</v>
      </c>
      <c r="K22" s="99">
        <v>45139</v>
      </c>
      <c r="L22" s="99">
        <v>46022</v>
      </c>
      <c r="M22" s="92">
        <f t="shared" si="0"/>
        <v>126.14285714285714</v>
      </c>
      <c r="N22" s="269">
        <v>1</v>
      </c>
      <c r="O22" s="91" t="s">
        <v>5485</v>
      </c>
      <c r="P22" s="121">
        <f t="shared" si="1"/>
        <v>1</v>
      </c>
      <c r="Q22" s="101" t="str" cm="1">
        <f t="array" aca="1" ref="Q22" ca="1">IF(ISNUMBER(P22),IF(P22=100%,"CUMPLIDA",IF(AND(ISNUMBER(L22),ISNUMBER(INDIRECT("FECHA_"&amp;$B22,1))), IF(L22&lt;=INDIRECT("FECHA_"&amp;$B22,1),"INCUMPLIDA","PROCESO"), "VERIFICAR FECHA")),"SIN VALOR AVANCE")</f>
        <v>CUMPLIDA</v>
      </c>
    </row>
    <row r="23" spans="1:17" ht="300.75" hidden="1">
      <c r="A23" s="268" t="s">
        <v>26</v>
      </c>
      <c r="B23" s="108" t="s">
        <v>27</v>
      </c>
      <c r="C23" s="588" t="s">
        <v>73</v>
      </c>
      <c r="D23" s="588" t="s">
        <v>50</v>
      </c>
      <c r="E23" s="589" t="s">
        <v>5487</v>
      </c>
      <c r="F23" s="589" t="s">
        <v>75</v>
      </c>
      <c r="G23" s="96" t="s">
        <v>76</v>
      </c>
      <c r="H23" s="126" t="s">
        <v>76</v>
      </c>
      <c r="I23" s="126" t="s">
        <v>77</v>
      </c>
      <c r="J23" s="93">
        <v>2</v>
      </c>
      <c r="K23" s="120">
        <v>45179</v>
      </c>
      <c r="L23" s="99">
        <v>45361</v>
      </c>
      <c r="M23" s="92">
        <f t="shared" si="0"/>
        <v>26</v>
      </c>
      <c r="N23" s="269">
        <v>2</v>
      </c>
      <c r="O23" s="126" t="s">
        <v>5488</v>
      </c>
      <c r="P23" s="121">
        <f t="shared" si="1"/>
        <v>1</v>
      </c>
      <c r="Q23" s="101" t="str" cm="1">
        <f t="array" aca="1" ref="Q23" ca="1">IF(ISNUMBER(P23),IF(P23=100%,"CUMPLIDA",IF(AND(ISNUMBER(L23),ISNUMBER(INDIRECT("FECHA_"&amp;$B23,1))), IF(L23&lt;=INDIRECT("FECHA_"&amp;$B23,1),"INCUMPLIDA","PROCESO"), "VERIFICAR FECHA")),"SIN VALOR AVANCE")</f>
        <v>CUMPLIDA</v>
      </c>
    </row>
    <row r="24" spans="1:17" ht="165.75" hidden="1">
      <c r="A24" s="268" t="s">
        <v>26</v>
      </c>
      <c r="B24" s="108" t="s">
        <v>27</v>
      </c>
      <c r="C24" s="588"/>
      <c r="D24" s="588"/>
      <c r="E24" s="589"/>
      <c r="F24" s="589"/>
      <c r="G24" s="96" t="s">
        <v>79</v>
      </c>
      <c r="H24" s="126" t="s">
        <v>79</v>
      </c>
      <c r="I24" s="126" t="s">
        <v>80</v>
      </c>
      <c r="J24" s="93">
        <v>12</v>
      </c>
      <c r="K24" s="120">
        <v>45170</v>
      </c>
      <c r="L24" s="99">
        <v>45382</v>
      </c>
      <c r="M24" s="92">
        <f t="shared" si="0"/>
        <v>30.285714285714285</v>
      </c>
      <c r="N24" s="269">
        <v>12</v>
      </c>
      <c r="O24" s="126" t="s">
        <v>5489</v>
      </c>
      <c r="P24" s="121">
        <f t="shared" si="1"/>
        <v>1</v>
      </c>
      <c r="Q24" s="101" t="str" cm="1">
        <f t="array" aca="1" ref="Q24" ca="1">IF(ISNUMBER(P24),IF(P24=100%,"CUMPLIDA",IF(AND(ISNUMBER(L24),ISNUMBER(INDIRECT("FECHA_"&amp;$B24,1))), IF(L24&lt;=INDIRECT("FECHA_"&amp;$B24,1),"INCUMPLIDA","PROCESO"), "VERIFICAR FECHA")),"SIN VALOR AVANCE")</f>
        <v>CUMPLIDA</v>
      </c>
    </row>
    <row r="25" spans="1:17" ht="135" hidden="1">
      <c r="A25" s="268" t="s">
        <v>26</v>
      </c>
      <c r="B25" s="108" t="s">
        <v>27</v>
      </c>
      <c r="C25" s="588"/>
      <c r="D25" s="588"/>
      <c r="E25" s="589"/>
      <c r="F25" s="589"/>
      <c r="G25" s="96" t="s">
        <v>82</v>
      </c>
      <c r="H25" s="126" t="s">
        <v>82</v>
      </c>
      <c r="I25" s="126" t="s">
        <v>83</v>
      </c>
      <c r="J25" s="93">
        <v>1</v>
      </c>
      <c r="K25" s="120">
        <v>45139</v>
      </c>
      <c r="L25" s="99">
        <v>45351</v>
      </c>
      <c r="M25" s="92">
        <f t="shared" si="0"/>
        <v>30.285714285714285</v>
      </c>
      <c r="N25" s="269">
        <v>1</v>
      </c>
      <c r="O25" s="126" t="s">
        <v>5490</v>
      </c>
      <c r="P25" s="121">
        <f t="shared" si="1"/>
        <v>1</v>
      </c>
      <c r="Q25" s="101" t="str" cm="1">
        <f t="array" aca="1" ref="Q25" ca="1">IF(ISNUMBER(P25),IF(P25=100%,"CUMPLIDA",IF(AND(ISNUMBER(L25),ISNUMBER(INDIRECT("FECHA_"&amp;$B25,1))), IF(L25&lt;=INDIRECT("FECHA_"&amp;$B25,1),"INCUMPLIDA","PROCESO"), "VERIFICAR FECHA")),"SIN VALOR AVANCE")</f>
        <v>CUMPLIDA</v>
      </c>
    </row>
    <row r="26" spans="1:17" ht="150" hidden="1">
      <c r="A26" s="268" t="s">
        <v>26</v>
      </c>
      <c r="B26" s="108" t="s">
        <v>27</v>
      </c>
      <c r="C26" s="588"/>
      <c r="D26" s="588"/>
      <c r="E26" s="589"/>
      <c r="F26" s="589"/>
      <c r="G26" s="96" t="s">
        <v>85</v>
      </c>
      <c r="H26" s="126" t="s">
        <v>85</v>
      </c>
      <c r="I26" s="126" t="s">
        <v>83</v>
      </c>
      <c r="J26" s="93">
        <v>1</v>
      </c>
      <c r="K26" s="120">
        <v>45139</v>
      </c>
      <c r="L26" s="99">
        <v>45351</v>
      </c>
      <c r="M26" s="92">
        <f t="shared" si="0"/>
        <v>30.285714285714285</v>
      </c>
      <c r="N26" s="269">
        <v>1</v>
      </c>
      <c r="O26" s="126" t="s">
        <v>5491</v>
      </c>
      <c r="P26" s="121">
        <f t="shared" si="1"/>
        <v>1</v>
      </c>
      <c r="Q26" s="101" t="str" cm="1">
        <f t="array" aca="1" ref="Q26" ca="1">IF(ISNUMBER(P26),IF(P26=100%,"CUMPLIDA",IF(AND(ISNUMBER(L26),ISNUMBER(INDIRECT("FECHA_"&amp;$B26,1))), IF(L26&lt;=INDIRECT("FECHA_"&amp;$B26,1),"INCUMPLIDA","PROCESO"), "VERIFICAR FECHA")),"SIN VALOR AVANCE")</f>
        <v>CUMPLIDA</v>
      </c>
    </row>
    <row r="27" spans="1:17" ht="135" hidden="1">
      <c r="A27" s="268" t="s">
        <v>26</v>
      </c>
      <c r="B27" s="108" t="s">
        <v>27</v>
      </c>
      <c r="C27" s="588"/>
      <c r="D27" s="588"/>
      <c r="E27" s="589"/>
      <c r="F27" s="589"/>
      <c r="G27" s="96" t="s">
        <v>87</v>
      </c>
      <c r="H27" s="126" t="s">
        <v>87</v>
      </c>
      <c r="I27" s="126" t="s">
        <v>88</v>
      </c>
      <c r="J27" s="93">
        <v>6</v>
      </c>
      <c r="K27" s="120">
        <v>45139</v>
      </c>
      <c r="L27" s="99">
        <v>45351</v>
      </c>
      <c r="M27" s="92">
        <f t="shared" si="0"/>
        <v>30.285714285714285</v>
      </c>
      <c r="N27" s="269">
        <v>6</v>
      </c>
      <c r="O27" s="126" t="s">
        <v>5491</v>
      </c>
      <c r="P27" s="121">
        <f t="shared" si="1"/>
        <v>1</v>
      </c>
      <c r="Q27" s="101" t="str" cm="1">
        <f t="array" aca="1" ref="Q27" ca="1">IF(ISNUMBER(P27),IF(P27=100%,"CUMPLIDA",IF(AND(ISNUMBER(L27),ISNUMBER(INDIRECT("FECHA_"&amp;$B27,1))), IF(L27&lt;=INDIRECT("FECHA_"&amp;$B27,1),"INCUMPLIDA","PROCESO"), "VERIFICAR FECHA")),"SIN VALOR AVANCE")</f>
        <v>CUMPLIDA</v>
      </c>
    </row>
    <row r="28" spans="1:17" ht="150" hidden="1">
      <c r="A28" s="268" t="s">
        <v>26</v>
      </c>
      <c r="B28" s="108" t="s">
        <v>27</v>
      </c>
      <c r="C28" s="588"/>
      <c r="D28" s="588"/>
      <c r="E28" s="589"/>
      <c r="F28" s="589"/>
      <c r="G28" s="96" t="s">
        <v>89</v>
      </c>
      <c r="H28" s="126" t="s">
        <v>89</v>
      </c>
      <c r="I28" s="126" t="s">
        <v>90</v>
      </c>
      <c r="J28" s="93">
        <v>1</v>
      </c>
      <c r="K28" s="120">
        <v>45170</v>
      </c>
      <c r="L28" s="99">
        <v>45382</v>
      </c>
      <c r="M28" s="92">
        <f t="shared" si="0"/>
        <v>30.285714285714285</v>
      </c>
      <c r="N28" s="269">
        <v>1</v>
      </c>
      <c r="O28" s="126" t="s">
        <v>5492</v>
      </c>
      <c r="P28" s="121">
        <f t="shared" si="1"/>
        <v>1</v>
      </c>
      <c r="Q28" s="101" t="str" cm="1">
        <f t="array" aca="1" ref="Q28" ca="1">IF(ISNUMBER(P28),IF(P28=100%,"CUMPLIDA",IF(AND(ISNUMBER(L28),ISNUMBER(INDIRECT("FECHA_"&amp;$B28,1))), IF(L28&lt;=INDIRECT("FECHA_"&amp;$B28,1),"INCUMPLIDA","PROCESO"), "VERIFICAR FECHA")),"SIN VALOR AVANCE")</f>
        <v>CUMPLIDA</v>
      </c>
    </row>
    <row r="29" spans="1:17" ht="165.75" hidden="1">
      <c r="A29" s="268" t="s">
        <v>26</v>
      </c>
      <c r="B29" s="108" t="s">
        <v>27</v>
      </c>
      <c r="C29" s="588"/>
      <c r="D29" s="588"/>
      <c r="E29" s="589"/>
      <c r="F29" s="589"/>
      <c r="G29" s="96" t="s">
        <v>92</v>
      </c>
      <c r="H29" s="126" t="s">
        <v>92</v>
      </c>
      <c r="I29" s="126" t="s">
        <v>93</v>
      </c>
      <c r="J29" s="93">
        <v>6</v>
      </c>
      <c r="K29" s="120">
        <v>45170</v>
      </c>
      <c r="L29" s="99">
        <v>45382</v>
      </c>
      <c r="M29" s="92">
        <f t="shared" si="0"/>
        <v>30.285714285714285</v>
      </c>
      <c r="N29" s="269">
        <v>6</v>
      </c>
      <c r="O29" s="126" t="s">
        <v>5493</v>
      </c>
      <c r="P29" s="121">
        <f t="shared" si="1"/>
        <v>1</v>
      </c>
      <c r="Q29" s="101" t="str" cm="1">
        <f t="array" aca="1" ref="Q29" ca="1">IF(ISNUMBER(P29),IF(P29=100%,"CUMPLIDA",IF(AND(ISNUMBER(L29),ISNUMBER(INDIRECT("FECHA_"&amp;$B29,1))), IF(L29&lt;=INDIRECT("FECHA_"&amp;$B29,1),"INCUMPLIDA","PROCESO"), "VERIFICAR FECHA")),"SIN VALOR AVANCE")</f>
        <v>CUMPLIDA</v>
      </c>
    </row>
    <row r="30" spans="1:17" ht="105.75" hidden="1">
      <c r="A30" s="268" t="s">
        <v>26</v>
      </c>
      <c r="B30" s="108" t="s">
        <v>27</v>
      </c>
      <c r="C30" s="588"/>
      <c r="D30" s="588"/>
      <c r="E30" s="589"/>
      <c r="F30" s="589"/>
      <c r="G30" s="96" t="s">
        <v>95</v>
      </c>
      <c r="H30" s="126" t="s">
        <v>95</v>
      </c>
      <c r="I30" s="126" t="s">
        <v>72</v>
      </c>
      <c r="J30" s="93">
        <v>1</v>
      </c>
      <c r="K30" s="120">
        <v>45139</v>
      </c>
      <c r="L30" s="99">
        <v>46022</v>
      </c>
      <c r="M30" s="92">
        <f t="shared" si="0"/>
        <v>126.14285714285714</v>
      </c>
      <c r="N30" s="269">
        <v>1</v>
      </c>
      <c r="O30" s="126" t="s">
        <v>5494</v>
      </c>
      <c r="P30" s="121">
        <f t="shared" si="1"/>
        <v>1</v>
      </c>
      <c r="Q30" s="101" t="str" cm="1">
        <f t="array" aca="1" ref="Q30" ca="1">IF(ISNUMBER(P30),IF(P30=100%,"CUMPLIDA",IF(AND(ISNUMBER(L30),ISNUMBER(INDIRECT("FECHA_"&amp;$B30,1))), IF(L30&lt;=INDIRECT("FECHA_"&amp;$B30,1),"INCUMPLIDA","PROCESO"), "VERIFICAR FECHA")),"SIN VALOR AVANCE")</f>
        <v>CUMPLIDA</v>
      </c>
    </row>
    <row r="31" spans="1:17" ht="75.75" hidden="1">
      <c r="A31" s="268" t="s">
        <v>26</v>
      </c>
      <c r="B31" s="108" t="s">
        <v>27</v>
      </c>
      <c r="C31" s="588" t="s">
        <v>97</v>
      </c>
      <c r="D31" s="588" t="s">
        <v>98</v>
      </c>
      <c r="E31" s="603" t="s">
        <v>5495</v>
      </c>
      <c r="F31" s="603" t="s">
        <v>100</v>
      </c>
      <c r="G31" s="603" t="s">
        <v>101</v>
      </c>
      <c r="H31" s="98" t="s">
        <v>101</v>
      </c>
      <c r="I31" s="126" t="s">
        <v>102</v>
      </c>
      <c r="J31" s="93">
        <v>1</v>
      </c>
      <c r="K31" s="120">
        <v>45690</v>
      </c>
      <c r="L31" s="99">
        <v>46111</v>
      </c>
      <c r="M31" s="92">
        <f t="shared" si="0"/>
        <v>60.142857142857146</v>
      </c>
      <c r="N31" s="269">
        <v>0.2</v>
      </c>
      <c r="O31" s="141" t="s">
        <v>5496</v>
      </c>
      <c r="P31" s="121">
        <f t="shared" si="1"/>
        <v>0.2</v>
      </c>
      <c r="Q31" s="101" t="str" cm="1">
        <f t="array" aca="1" ref="Q31" ca="1">IF(ISNUMBER(P31),IF(P31=100%,"CUMPLIDA",IF(AND(ISNUMBER(L31),ISNUMBER(INDIRECT("FECHA_"&amp;$B31,1))), IF(L31&lt;=INDIRECT("FECHA_"&amp;$B31,1),"INCUMPLIDA","PROCESO"), "VERIFICAR FECHA")),"SIN VALOR AVANCE")</f>
        <v>PROCESO</v>
      </c>
    </row>
    <row r="32" spans="1:17" ht="75.75" hidden="1">
      <c r="A32" s="268" t="s">
        <v>26</v>
      </c>
      <c r="B32" s="108" t="s">
        <v>27</v>
      </c>
      <c r="C32" s="588"/>
      <c r="D32" s="588"/>
      <c r="E32" s="603"/>
      <c r="F32" s="603"/>
      <c r="G32" s="603"/>
      <c r="H32" s="98" t="s">
        <v>101</v>
      </c>
      <c r="I32" s="126" t="s">
        <v>104</v>
      </c>
      <c r="J32" s="93">
        <v>1</v>
      </c>
      <c r="K32" s="120">
        <v>45809</v>
      </c>
      <c r="L32" s="99">
        <v>46142</v>
      </c>
      <c r="M32" s="92">
        <f t="shared" si="0"/>
        <v>47.571428571428569</v>
      </c>
      <c r="N32" s="269">
        <v>0.5</v>
      </c>
      <c r="O32" s="141" t="s">
        <v>5496</v>
      </c>
      <c r="P32" s="121">
        <f t="shared" si="1"/>
        <v>0.5</v>
      </c>
      <c r="Q32" s="101" t="str" cm="1">
        <f t="array" aca="1" ref="Q32" ca="1">IF(ISNUMBER(P32),IF(P32=100%,"CUMPLIDA",IF(AND(ISNUMBER(L32),ISNUMBER(INDIRECT("FECHA_"&amp;$B32,1))), IF(L32&lt;=INDIRECT("FECHA_"&amp;$B32,1),"INCUMPLIDA","PROCESO"), "VERIFICAR FECHA")),"SIN VALOR AVANCE")</f>
        <v>PROCESO</v>
      </c>
    </row>
    <row r="33" spans="1:17" ht="75.75" hidden="1">
      <c r="A33" s="268" t="s">
        <v>26</v>
      </c>
      <c r="B33" s="108" t="s">
        <v>27</v>
      </c>
      <c r="C33" s="588"/>
      <c r="D33" s="588"/>
      <c r="E33" s="603"/>
      <c r="F33" s="603"/>
      <c r="G33" s="603"/>
      <c r="H33" s="98" t="s">
        <v>101</v>
      </c>
      <c r="I33" s="126" t="s">
        <v>105</v>
      </c>
      <c r="J33" s="93">
        <v>1</v>
      </c>
      <c r="K33" s="120">
        <v>46037</v>
      </c>
      <c r="L33" s="99">
        <v>46172</v>
      </c>
      <c r="M33" s="92">
        <f t="shared" si="0"/>
        <v>19.285714285714285</v>
      </c>
      <c r="N33" s="269">
        <v>0</v>
      </c>
      <c r="O33" s="141" t="s">
        <v>5496</v>
      </c>
      <c r="P33" s="121">
        <f t="shared" si="1"/>
        <v>0</v>
      </c>
      <c r="Q33" s="101" t="str" cm="1">
        <f t="array" aca="1" ref="Q33" ca="1">IF(ISNUMBER(P33),IF(P33=100%,"CUMPLIDA",IF(AND(ISNUMBER(L33),ISNUMBER(INDIRECT("FECHA_"&amp;$B33,1))), IF(L33&lt;=INDIRECT("FECHA_"&amp;$B33,1),"INCUMPLIDA","PROCESO"), "VERIFICAR FECHA")),"SIN VALOR AVANCE")</f>
        <v>PROCESO</v>
      </c>
    </row>
    <row r="34" spans="1:17" ht="121.5" hidden="1">
      <c r="A34" s="268" t="s">
        <v>26</v>
      </c>
      <c r="B34" s="108" t="s">
        <v>27</v>
      </c>
      <c r="C34" s="588"/>
      <c r="D34" s="588"/>
      <c r="E34" s="603"/>
      <c r="F34" s="603"/>
      <c r="G34" s="603"/>
      <c r="H34" s="98" t="s">
        <v>101</v>
      </c>
      <c r="I34" s="98" t="s">
        <v>106</v>
      </c>
      <c r="J34" s="93">
        <v>1</v>
      </c>
      <c r="K34" s="120">
        <v>46142</v>
      </c>
      <c r="L34" s="99">
        <v>46172</v>
      </c>
      <c r="M34" s="92">
        <f t="shared" si="0"/>
        <v>4.2857142857142856</v>
      </c>
      <c r="N34" s="269">
        <v>0</v>
      </c>
      <c r="O34" s="126" t="s">
        <v>5497</v>
      </c>
      <c r="P34" s="121">
        <f t="shared" si="1"/>
        <v>0</v>
      </c>
      <c r="Q34" s="101" t="str" cm="1">
        <f t="array" aca="1" ref="Q34" ca="1">IF(ISNUMBER(P34),IF(P34=100%,"CUMPLIDA",IF(AND(ISNUMBER(L34),ISNUMBER(INDIRECT("FECHA_"&amp;$B34,1))), IF(L34&lt;=INDIRECT("FECHA_"&amp;$B34,1),"INCUMPLIDA","PROCESO"), "VERIFICAR FECHA")),"SIN VALOR AVANCE")</f>
        <v>PROCESO</v>
      </c>
    </row>
    <row r="35" spans="1:17" ht="121.5" hidden="1">
      <c r="A35" s="268" t="s">
        <v>26</v>
      </c>
      <c r="B35" s="108" t="s">
        <v>27</v>
      </c>
      <c r="C35" s="588"/>
      <c r="D35" s="588"/>
      <c r="E35" s="603"/>
      <c r="F35" s="603"/>
      <c r="G35" s="603"/>
      <c r="H35" s="98" t="s">
        <v>101</v>
      </c>
      <c r="I35" s="98" t="s">
        <v>108</v>
      </c>
      <c r="J35" s="93">
        <v>1</v>
      </c>
      <c r="K35" s="120">
        <v>46174</v>
      </c>
      <c r="L35" s="99">
        <v>46204</v>
      </c>
      <c r="M35" s="92">
        <f t="shared" si="0"/>
        <v>4.2857142857142856</v>
      </c>
      <c r="N35" s="269">
        <v>0</v>
      </c>
      <c r="O35" s="126" t="s">
        <v>5497</v>
      </c>
      <c r="P35" s="121">
        <f t="shared" si="1"/>
        <v>0</v>
      </c>
      <c r="Q35" s="101" t="str" cm="1">
        <f t="array" aca="1" ref="Q35" ca="1">IF(ISNUMBER(P35),IF(P35=100%,"CUMPLIDA",IF(AND(ISNUMBER(L35),ISNUMBER(INDIRECT("FECHA_"&amp;$B35,1))), IF(L35&lt;=INDIRECT("FECHA_"&amp;$B35,1),"INCUMPLIDA","PROCESO"), "VERIFICAR FECHA")),"SIN VALOR AVANCE")</f>
        <v>PROCESO</v>
      </c>
    </row>
    <row r="36" spans="1:17" ht="121.5" hidden="1">
      <c r="A36" s="268" t="s">
        <v>26</v>
      </c>
      <c r="B36" s="108" t="s">
        <v>27</v>
      </c>
      <c r="C36" s="588"/>
      <c r="D36" s="588"/>
      <c r="E36" s="603"/>
      <c r="F36" s="603"/>
      <c r="G36" s="603"/>
      <c r="H36" s="98" t="s">
        <v>101</v>
      </c>
      <c r="I36" s="98" t="s">
        <v>109</v>
      </c>
      <c r="J36" s="93">
        <v>2</v>
      </c>
      <c r="K36" s="120">
        <v>46211</v>
      </c>
      <c r="L36" s="99">
        <v>47057</v>
      </c>
      <c r="M36" s="92">
        <f t="shared" si="0"/>
        <v>120.85714285714286</v>
      </c>
      <c r="N36" s="269">
        <v>0</v>
      </c>
      <c r="O36" s="126" t="s">
        <v>5497</v>
      </c>
      <c r="P36" s="121">
        <f t="shared" si="1"/>
        <v>0</v>
      </c>
      <c r="Q36" s="101" t="str" cm="1">
        <f t="array" aca="1" ref="Q36" ca="1">IF(ISNUMBER(P36),IF(P36=100%,"CUMPLIDA",IF(AND(ISNUMBER(L36),ISNUMBER(INDIRECT("FECHA_"&amp;$B36,1))), IF(L36&lt;=INDIRECT("FECHA_"&amp;$B36,1),"INCUMPLIDA","PROCESO"), "VERIFICAR FECHA")),"SIN VALOR AVANCE")</f>
        <v>PROCESO</v>
      </c>
    </row>
    <row r="37" spans="1:17" ht="121.5" hidden="1">
      <c r="A37" s="268" t="s">
        <v>26</v>
      </c>
      <c r="B37" s="108" t="s">
        <v>27</v>
      </c>
      <c r="C37" s="588"/>
      <c r="D37" s="588"/>
      <c r="E37" s="603"/>
      <c r="F37" s="603"/>
      <c r="G37" s="603"/>
      <c r="H37" s="98" t="s">
        <v>101</v>
      </c>
      <c r="I37" s="98" t="s">
        <v>110</v>
      </c>
      <c r="J37" s="93">
        <v>3</v>
      </c>
      <c r="K37" s="120">
        <v>46945</v>
      </c>
      <c r="L37" s="99">
        <v>47043</v>
      </c>
      <c r="M37" s="92">
        <f t="shared" si="0"/>
        <v>14</v>
      </c>
      <c r="N37" s="269">
        <v>0</v>
      </c>
      <c r="O37" s="126" t="s">
        <v>5497</v>
      </c>
      <c r="P37" s="121">
        <f t="shared" si="1"/>
        <v>0</v>
      </c>
      <c r="Q37" s="101" t="str" cm="1">
        <f t="array" aca="1" ref="Q37" ca="1">IF(ISNUMBER(P37),IF(P37=100%,"CUMPLIDA",IF(AND(ISNUMBER(L37),ISNUMBER(INDIRECT("FECHA_"&amp;$B37,1))), IF(L37&lt;=INDIRECT("FECHA_"&amp;$B37,1),"INCUMPLIDA","PROCESO"), "VERIFICAR FECHA")),"SIN VALOR AVANCE")</f>
        <v>PROCESO</v>
      </c>
    </row>
    <row r="38" spans="1:17" ht="120.75" hidden="1">
      <c r="A38" s="268" t="s">
        <v>26</v>
      </c>
      <c r="B38" s="108" t="s">
        <v>27</v>
      </c>
      <c r="C38" s="588"/>
      <c r="D38" s="588"/>
      <c r="E38" s="603"/>
      <c r="F38" s="603"/>
      <c r="G38" s="603"/>
      <c r="H38" s="98" t="s">
        <v>101</v>
      </c>
      <c r="I38" s="126" t="s">
        <v>111</v>
      </c>
      <c r="J38" s="93">
        <v>2</v>
      </c>
      <c r="K38" s="120">
        <v>45492</v>
      </c>
      <c r="L38" s="111">
        <v>45522</v>
      </c>
      <c r="M38" s="92">
        <f t="shared" si="0"/>
        <v>4.2857142857142856</v>
      </c>
      <c r="N38" s="269">
        <v>2</v>
      </c>
      <c r="O38" s="126" t="s">
        <v>5498</v>
      </c>
      <c r="P38" s="121">
        <f t="shared" si="1"/>
        <v>1</v>
      </c>
      <c r="Q38" s="101" t="str" cm="1">
        <f t="array" aca="1" ref="Q38" ca="1">IF(ISNUMBER(P38),IF(P38=100%,"CUMPLIDA",IF(AND(ISNUMBER(L38),ISNUMBER(INDIRECT("FECHA_"&amp;$B38,1))), IF(L38&lt;=INDIRECT("FECHA_"&amp;$B38,1),"INCUMPLIDA","PROCESO"), "VERIFICAR FECHA")),"SIN VALOR AVANCE")</f>
        <v>CUMPLIDA</v>
      </c>
    </row>
    <row r="39" spans="1:17" ht="60.75" hidden="1">
      <c r="A39" s="268" t="s">
        <v>26</v>
      </c>
      <c r="B39" s="108" t="s">
        <v>27</v>
      </c>
      <c r="C39" s="588"/>
      <c r="D39" s="588"/>
      <c r="E39" s="603"/>
      <c r="F39" s="603"/>
      <c r="G39" s="603"/>
      <c r="H39" s="98" t="s">
        <v>101</v>
      </c>
      <c r="I39" s="126" t="s">
        <v>113</v>
      </c>
      <c r="J39" s="93">
        <v>1</v>
      </c>
      <c r="K39" s="120">
        <v>45492</v>
      </c>
      <c r="L39" s="111">
        <v>45522</v>
      </c>
      <c r="M39" s="92">
        <f t="shared" si="0"/>
        <v>4.2857142857142856</v>
      </c>
      <c r="N39" s="269">
        <v>1</v>
      </c>
      <c r="O39" s="126" t="s">
        <v>5499</v>
      </c>
      <c r="P39" s="121">
        <f t="shared" si="1"/>
        <v>1</v>
      </c>
      <c r="Q39" s="101" t="str" cm="1">
        <f t="array" aca="1" ref="Q39" ca="1">IF(ISNUMBER(P39),IF(P39=100%,"CUMPLIDA",IF(AND(ISNUMBER(L39),ISNUMBER(INDIRECT("FECHA_"&amp;$B39,1))), IF(L39&lt;=INDIRECT("FECHA_"&amp;$B39,1),"INCUMPLIDA","PROCESO"), "VERIFICAR FECHA")),"SIN VALOR AVANCE")</f>
        <v>CUMPLIDA</v>
      </c>
    </row>
    <row r="40" spans="1:17" ht="240" hidden="1">
      <c r="A40" s="268" t="s">
        <v>26</v>
      </c>
      <c r="B40" s="108" t="s">
        <v>27</v>
      </c>
      <c r="C40" s="614" t="s">
        <v>115</v>
      </c>
      <c r="D40" s="588" t="s">
        <v>116</v>
      </c>
      <c r="E40" s="612" t="s">
        <v>5500</v>
      </c>
      <c r="F40" s="589" t="s">
        <v>118</v>
      </c>
      <c r="G40" s="97" t="s">
        <v>119</v>
      </c>
      <c r="H40" s="91" t="s">
        <v>120</v>
      </c>
      <c r="I40" s="91" t="s">
        <v>120</v>
      </c>
      <c r="J40" s="93">
        <v>1</v>
      </c>
      <c r="K40" s="120">
        <v>45641</v>
      </c>
      <c r="L40" s="120">
        <v>45716</v>
      </c>
      <c r="M40" s="92">
        <f t="shared" si="0"/>
        <v>10.714285714285714</v>
      </c>
      <c r="N40" s="269">
        <v>1</v>
      </c>
      <c r="O40" s="126" t="s">
        <v>5501</v>
      </c>
      <c r="P40" s="121">
        <f t="shared" si="1"/>
        <v>1</v>
      </c>
      <c r="Q40" s="101" t="str" cm="1">
        <f t="array" aca="1" ref="Q40" ca="1">IF(ISNUMBER(P40),IF(P40=100%,"CUMPLIDA",IF(AND(ISNUMBER(L40),ISNUMBER(INDIRECT("FECHA_"&amp;$B40,1))), IF(L40&lt;=INDIRECT("FECHA_"&amp;$B40,1),"INCUMPLIDA","PROCESO"), "VERIFICAR FECHA")),"SIN VALOR AVANCE")</f>
        <v>CUMPLIDA</v>
      </c>
    </row>
    <row r="41" spans="1:17" ht="135" hidden="1">
      <c r="A41" s="268" t="s">
        <v>26</v>
      </c>
      <c r="B41" s="108" t="s">
        <v>27</v>
      </c>
      <c r="C41" s="614"/>
      <c r="D41" s="588"/>
      <c r="E41" s="612"/>
      <c r="F41" s="589"/>
      <c r="G41" s="97" t="s">
        <v>122</v>
      </c>
      <c r="H41" s="91" t="s">
        <v>123</v>
      </c>
      <c r="I41" s="91" t="s">
        <v>123</v>
      </c>
      <c r="J41" s="93">
        <v>8</v>
      </c>
      <c r="K41" s="120">
        <v>45747</v>
      </c>
      <c r="L41" s="120">
        <v>45991</v>
      </c>
      <c r="M41" s="92">
        <f t="shared" si="0"/>
        <v>34.857142857142854</v>
      </c>
      <c r="N41" s="269">
        <v>8</v>
      </c>
      <c r="O41" s="126" t="s">
        <v>5501</v>
      </c>
      <c r="P41" s="121">
        <f t="shared" si="1"/>
        <v>1</v>
      </c>
      <c r="Q41" s="101" t="str" cm="1">
        <f t="array" aca="1" ref="Q41" ca="1">IF(ISNUMBER(P41),IF(P41=100%,"CUMPLIDA",IF(AND(ISNUMBER(L41),ISNUMBER(INDIRECT("FECHA_"&amp;$B41,1))), IF(L41&lt;=INDIRECT("FECHA_"&amp;$B41,1),"INCUMPLIDA","PROCESO"), "VERIFICAR FECHA")),"SIN VALOR AVANCE")</f>
        <v>CUMPLIDA</v>
      </c>
    </row>
    <row r="42" spans="1:17" ht="135" hidden="1">
      <c r="A42" s="268" t="s">
        <v>26</v>
      </c>
      <c r="B42" s="108" t="s">
        <v>27</v>
      </c>
      <c r="C42" s="614"/>
      <c r="D42" s="588"/>
      <c r="E42" s="612"/>
      <c r="F42" s="589"/>
      <c r="G42" s="97" t="s">
        <v>124</v>
      </c>
      <c r="H42" s="91" t="s">
        <v>125</v>
      </c>
      <c r="I42" s="91" t="s">
        <v>125</v>
      </c>
      <c r="J42" s="93">
        <v>2</v>
      </c>
      <c r="K42" s="120">
        <v>45748</v>
      </c>
      <c r="L42" s="120">
        <v>45900</v>
      </c>
      <c r="M42" s="92">
        <f t="shared" si="0"/>
        <v>21.714285714285715</v>
      </c>
      <c r="N42" s="269">
        <v>2</v>
      </c>
      <c r="O42" s="126" t="s">
        <v>5501</v>
      </c>
      <c r="P42" s="121">
        <f t="shared" si="1"/>
        <v>1</v>
      </c>
      <c r="Q42" s="101" t="str" cm="1">
        <f t="array" aca="1" ref="Q42" ca="1">IF(ISNUMBER(P42),IF(P42=100%,"CUMPLIDA",IF(AND(ISNUMBER(L42),ISNUMBER(INDIRECT("FECHA_"&amp;$B42,1))), IF(L42&lt;=INDIRECT("FECHA_"&amp;$B42,1),"INCUMPLIDA","PROCESO"), "VERIFICAR FECHA")),"SIN VALOR AVANCE")</f>
        <v>CUMPLIDA</v>
      </c>
    </row>
    <row r="43" spans="1:17" ht="409.5" hidden="1">
      <c r="A43" s="268" t="s">
        <v>26</v>
      </c>
      <c r="B43" s="108" t="s">
        <v>27</v>
      </c>
      <c r="C43" s="270" t="s">
        <v>115</v>
      </c>
      <c r="D43" s="95" t="s">
        <v>126</v>
      </c>
      <c r="E43" s="134" t="s">
        <v>5502</v>
      </c>
      <c r="F43" s="135" t="s">
        <v>128</v>
      </c>
      <c r="G43" s="96" t="s">
        <v>129</v>
      </c>
      <c r="H43" s="126" t="s">
        <v>123</v>
      </c>
      <c r="I43" s="126" t="s">
        <v>123</v>
      </c>
      <c r="J43" s="93">
        <v>10</v>
      </c>
      <c r="K43" s="120">
        <v>45689</v>
      </c>
      <c r="L43" s="120">
        <v>45991</v>
      </c>
      <c r="M43" s="92">
        <f t="shared" si="0"/>
        <v>43.142857142857146</v>
      </c>
      <c r="N43" s="269">
        <v>10</v>
      </c>
      <c r="O43" s="126" t="s">
        <v>5503</v>
      </c>
      <c r="P43" s="121">
        <f t="shared" si="1"/>
        <v>1</v>
      </c>
      <c r="Q43" s="101" t="str" cm="1">
        <f t="array" aca="1" ref="Q43" ca="1">IF(ISNUMBER(P43),IF(P43=100%,"CUMPLIDA",IF(AND(ISNUMBER(L43),ISNUMBER(INDIRECT("FECHA_"&amp;$B43,1))), IF(L43&lt;=INDIRECT("FECHA_"&amp;$B43,1),"INCUMPLIDA","PROCESO"), "VERIFICAR FECHA")),"SIN VALOR AVANCE")</f>
        <v>CUMPLIDA</v>
      </c>
    </row>
    <row r="44" spans="1:17" ht="255" hidden="1">
      <c r="A44" s="268" t="s">
        <v>26</v>
      </c>
      <c r="B44" s="108" t="s">
        <v>27</v>
      </c>
      <c r="C44" s="588" t="s">
        <v>115</v>
      </c>
      <c r="D44" s="588" t="s">
        <v>131</v>
      </c>
      <c r="E44" s="589" t="s">
        <v>5504</v>
      </c>
      <c r="F44" s="589" t="s">
        <v>133</v>
      </c>
      <c r="G44" s="96" t="s">
        <v>134</v>
      </c>
      <c r="H44" s="126" t="s">
        <v>135</v>
      </c>
      <c r="I44" s="126" t="s">
        <v>135</v>
      </c>
      <c r="J44" s="93">
        <v>1</v>
      </c>
      <c r="K44" s="120">
        <v>45672</v>
      </c>
      <c r="L44" s="120">
        <v>45747</v>
      </c>
      <c r="M44" s="92">
        <f t="shared" si="0"/>
        <v>10.714285714285714</v>
      </c>
      <c r="N44" s="269">
        <v>1</v>
      </c>
      <c r="O44" s="126" t="s">
        <v>5501</v>
      </c>
      <c r="P44" s="121">
        <f t="shared" si="1"/>
        <v>1</v>
      </c>
      <c r="Q44" s="101" t="str" cm="1">
        <f t="array" aca="1" ref="Q44" ca="1">IF(ISNUMBER(P44),IF(P44=100%,"CUMPLIDA",IF(AND(ISNUMBER(L44),ISNUMBER(INDIRECT("FECHA_"&amp;$B44,1))), IF(L44&lt;=INDIRECT("FECHA_"&amp;$B44,1),"INCUMPLIDA","PROCESO"), "VERIFICAR FECHA")),"SIN VALOR AVANCE")</f>
        <v>CUMPLIDA</v>
      </c>
    </row>
    <row r="45" spans="1:17" ht="165" hidden="1">
      <c r="A45" s="268" t="s">
        <v>26</v>
      </c>
      <c r="B45" s="108" t="s">
        <v>27</v>
      </c>
      <c r="C45" s="588"/>
      <c r="D45" s="588"/>
      <c r="E45" s="589"/>
      <c r="F45" s="589"/>
      <c r="G45" s="96" t="s">
        <v>136</v>
      </c>
      <c r="H45" s="126" t="s">
        <v>137</v>
      </c>
      <c r="I45" s="126" t="s">
        <v>137</v>
      </c>
      <c r="J45" s="93">
        <v>8</v>
      </c>
      <c r="K45" s="120">
        <v>45748</v>
      </c>
      <c r="L45" s="120">
        <v>45991</v>
      </c>
      <c r="M45" s="92">
        <f t="shared" si="0"/>
        <v>34.714285714285715</v>
      </c>
      <c r="N45" s="269">
        <v>8</v>
      </c>
      <c r="O45" s="126" t="s">
        <v>5501</v>
      </c>
      <c r="P45" s="121">
        <f t="shared" si="1"/>
        <v>1</v>
      </c>
      <c r="Q45" s="101" t="str" cm="1">
        <f t="array" aca="1" ref="Q45" ca="1">IF(ISNUMBER(P45),IF(P45=100%,"CUMPLIDA",IF(AND(ISNUMBER(L45),ISNUMBER(INDIRECT("FECHA_"&amp;$B45,1))), IF(L45&lt;=INDIRECT("FECHA_"&amp;$B45,1),"INCUMPLIDA","PROCESO"), "VERIFICAR FECHA")),"SIN VALOR AVANCE")</f>
        <v>CUMPLIDA</v>
      </c>
    </row>
    <row r="46" spans="1:17" ht="105" hidden="1">
      <c r="A46" s="268" t="s">
        <v>26</v>
      </c>
      <c r="B46" s="108" t="s">
        <v>27</v>
      </c>
      <c r="C46" s="588"/>
      <c r="D46" s="588"/>
      <c r="E46" s="589"/>
      <c r="F46" s="589"/>
      <c r="G46" s="96" t="s">
        <v>138</v>
      </c>
      <c r="H46" s="126" t="s">
        <v>139</v>
      </c>
      <c r="I46" s="126" t="s">
        <v>139</v>
      </c>
      <c r="J46" s="93">
        <v>1</v>
      </c>
      <c r="K46" s="120">
        <v>45659</v>
      </c>
      <c r="L46" s="120">
        <v>45747</v>
      </c>
      <c r="M46" s="92">
        <f t="shared" si="0"/>
        <v>12.571428571428571</v>
      </c>
      <c r="N46" s="269">
        <v>1</v>
      </c>
      <c r="O46" s="126" t="s">
        <v>5501</v>
      </c>
      <c r="P46" s="121">
        <f t="shared" si="1"/>
        <v>1</v>
      </c>
      <c r="Q46" s="101" t="str" cm="1">
        <f t="array" aca="1" ref="Q46" ca="1">IF(ISNUMBER(P46),IF(P46=100%,"CUMPLIDA",IF(AND(ISNUMBER(L46),ISNUMBER(INDIRECT("FECHA_"&amp;$B46,1))), IF(L46&lt;=INDIRECT("FECHA_"&amp;$B46,1),"INCUMPLIDA","PROCESO"), "VERIFICAR FECHA")),"SIN VALOR AVANCE")</f>
        <v>CUMPLIDA</v>
      </c>
    </row>
    <row r="47" spans="1:17" ht="120" hidden="1">
      <c r="A47" s="268" t="s">
        <v>26</v>
      </c>
      <c r="B47" s="108" t="s">
        <v>27</v>
      </c>
      <c r="C47" s="588"/>
      <c r="D47" s="588"/>
      <c r="E47" s="589"/>
      <c r="F47" s="589"/>
      <c r="G47" s="96" t="s">
        <v>140</v>
      </c>
      <c r="H47" s="126" t="s">
        <v>141</v>
      </c>
      <c r="I47" s="126" t="s">
        <v>141</v>
      </c>
      <c r="J47" s="136">
        <v>1</v>
      </c>
      <c r="K47" s="120">
        <v>45689</v>
      </c>
      <c r="L47" s="120">
        <v>45716</v>
      </c>
      <c r="M47" s="92">
        <f t="shared" si="0"/>
        <v>3.8571428571428572</v>
      </c>
      <c r="N47" s="271">
        <v>1</v>
      </c>
      <c r="O47" s="126" t="s">
        <v>5501</v>
      </c>
      <c r="P47" s="121">
        <f t="shared" si="1"/>
        <v>1</v>
      </c>
      <c r="Q47" s="101" t="str" cm="1">
        <f t="array" aca="1" ref="Q47" ca="1">IF(ISNUMBER(P47),IF(P47=100%,"CUMPLIDA",IF(AND(ISNUMBER(L47),ISNUMBER(INDIRECT("FECHA_"&amp;$B47,1))), IF(L47&lt;=INDIRECT("FECHA_"&amp;$B47,1),"INCUMPLIDA","PROCESO"), "VERIFICAR FECHA")),"SIN VALOR AVANCE")</f>
        <v>CUMPLIDA</v>
      </c>
    </row>
    <row r="48" spans="1:17" ht="135" hidden="1">
      <c r="A48" s="268" t="s">
        <v>26</v>
      </c>
      <c r="B48" s="108" t="s">
        <v>27</v>
      </c>
      <c r="C48" s="588"/>
      <c r="D48" s="588"/>
      <c r="E48" s="589"/>
      <c r="F48" s="589"/>
      <c r="G48" s="96" t="s">
        <v>142</v>
      </c>
      <c r="H48" s="126" t="s">
        <v>143</v>
      </c>
      <c r="I48" s="126" t="s">
        <v>143</v>
      </c>
      <c r="J48" s="93">
        <v>1</v>
      </c>
      <c r="K48" s="120">
        <v>45717</v>
      </c>
      <c r="L48" s="120">
        <v>45747</v>
      </c>
      <c r="M48" s="92">
        <f t="shared" si="0"/>
        <v>4.2857142857142856</v>
      </c>
      <c r="N48" s="269">
        <v>1</v>
      </c>
      <c r="O48" s="126" t="s">
        <v>5501</v>
      </c>
      <c r="P48" s="121">
        <f t="shared" si="1"/>
        <v>1</v>
      </c>
      <c r="Q48" s="101" t="str" cm="1">
        <f t="array" aca="1" ref="Q48" ca="1">IF(ISNUMBER(P48),IF(P48=100%,"CUMPLIDA",IF(AND(ISNUMBER(L48),ISNUMBER(INDIRECT("FECHA_"&amp;$B48,1))), IF(L48&lt;=INDIRECT("FECHA_"&amp;$B48,1),"INCUMPLIDA","PROCESO"), "VERIFICAR FECHA")),"SIN VALOR AVANCE")</f>
        <v>CUMPLIDA</v>
      </c>
    </row>
    <row r="49" spans="1:17" ht="120" hidden="1">
      <c r="A49" s="268" t="s">
        <v>26</v>
      </c>
      <c r="B49" s="108" t="s">
        <v>27</v>
      </c>
      <c r="C49" s="588"/>
      <c r="D49" s="588"/>
      <c r="E49" s="589"/>
      <c r="F49" s="589"/>
      <c r="G49" s="96" t="s">
        <v>144</v>
      </c>
      <c r="H49" s="126" t="s">
        <v>145</v>
      </c>
      <c r="I49" s="126" t="s">
        <v>145</v>
      </c>
      <c r="J49" s="93">
        <v>1</v>
      </c>
      <c r="K49" s="120">
        <v>45641</v>
      </c>
      <c r="L49" s="120">
        <v>45688</v>
      </c>
      <c r="M49" s="92">
        <f t="shared" si="0"/>
        <v>6.7142857142857144</v>
      </c>
      <c r="N49" s="269">
        <v>1</v>
      </c>
      <c r="O49" s="126" t="s">
        <v>5505</v>
      </c>
      <c r="P49" s="121">
        <f t="shared" si="1"/>
        <v>1</v>
      </c>
      <c r="Q49" s="101" t="str" cm="1">
        <f t="array" aca="1" ref="Q49" ca="1">IF(ISNUMBER(P49),IF(P49=100%,"CUMPLIDA",IF(AND(ISNUMBER(L49),ISNUMBER(INDIRECT("FECHA_"&amp;$B49,1))), IF(L49&lt;=INDIRECT("FECHA_"&amp;$B49,1),"INCUMPLIDA","PROCESO"), "VERIFICAR FECHA")),"SIN VALOR AVANCE")</f>
        <v>CUMPLIDA</v>
      </c>
    </row>
    <row r="50" spans="1:17" ht="60.75" hidden="1">
      <c r="A50" s="268" t="s">
        <v>26</v>
      </c>
      <c r="B50" s="108" t="s">
        <v>27</v>
      </c>
      <c r="C50" s="588"/>
      <c r="D50" s="588"/>
      <c r="E50" s="589"/>
      <c r="F50" s="589"/>
      <c r="G50" s="96" t="s">
        <v>147</v>
      </c>
      <c r="H50" s="126" t="s">
        <v>148</v>
      </c>
      <c r="I50" s="126" t="s">
        <v>148</v>
      </c>
      <c r="J50" s="136">
        <v>1</v>
      </c>
      <c r="K50" s="120">
        <v>45689</v>
      </c>
      <c r="L50" s="120">
        <v>45991</v>
      </c>
      <c r="M50" s="92">
        <f t="shared" si="0"/>
        <v>43.142857142857146</v>
      </c>
      <c r="N50" s="271">
        <v>1</v>
      </c>
      <c r="O50" s="126" t="s">
        <v>5501</v>
      </c>
      <c r="P50" s="121">
        <f t="shared" si="1"/>
        <v>1</v>
      </c>
      <c r="Q50" s="101" t="str" cm="1">
        <f t="array" aca="1" ref="Q50" ca="1">IF(ISNUMBER(P50),IF(P50=100%,"CUMPLIDA",IF(AND(ISNUMBER(L50),ISNUMBER(INDIRECT("FECHA_"&amp;$B50,1))), IF(L50&lt;=INDIRECT("FECHA_"&amp;$B50,1),"INCUMPLIDA","PROCESO"), "VERIFICAR FECHA")),"SIN VALOR AVANCE")</f>
        <v>CUMPLIDA</v>
      </c>
    </row>
    <row r="51" spans="1:17" ht="120" hidden="1">
      <c r="A51" s="268" t="s">
        <v>26</v>
      </c>
      <c r="B51" s="108" t="s">
        <v>27</v>
      </c>
      <c r="C51" s="588" t="s">
        <v>115</v>
      </c>
      <c r="D51" s="588" t="s">
        <v>149</v>
      </c>
      <c r="E51" s="612" t="s">
        <v>5506</v>
      </c>
      <c r="F51" s="589" t="s">
        <v>151</v>
      </c>
      <c r="G51" s="96" t="s">
        <v>152</v>
      </c>
      <c r="H51" s="126" t="s">
        <v>153</v>
      </c>
      <c r="I51" s="126" t="s">
        <v>153</v>
      </c>
      <c r="J51" s="136">
        <v>1</v>
      </c>
      <c r="K51" s="120">
        <v>45627</v>
      </c>
      <c r="L51" s="120">
        <v>45688</v>
      </c>
      <c r="M51" s="92">
        <f t="shared" si="0"/>
        <v>8.7142857142857135</v>
      </c>
      <c r="N51" s="271">
        <v>1</v>
      </c>
      <c r="O51" s="126" t="s">
        <v>5507</v>
      </c>
      <c r="P51" s="121">
        <f t="shared" si="1"/>
        <v>1</v>
      </c>
      <c r="Q51" s="101" t="str" cm="1">
        <f t="array" aca="1" ref="Q51" ca="1">IF(ISNUMBER(P51),IF(P51=100%,"CUMPLIDA",IF(AND(ISNUMBER(L51),ISNUMBER(INDIRECT("FECHA_"&amp;$B51,1))), IF(L51&lt;=INDIRECT("FECHA_"&amp;$B51,1),"INCUMPLIDA","PROCESO"), "VERIFICAR FECHA")),"SIN VALOR AVANCE")</f>
        <v>CUMPLIDA</v>
      </c>
    </row>
    <row r="52" spans="1:17" ht="90.75" hidden="1">
      <c r="A52" s="268" t="s">
        <v>26</v>
      </c>
      <c r="B52" s="108" t="s">
        <v>27</v>
      </c>
      <c r="C52" s="588"/>
      <c r="D52" s="588"/>
      <c r="E52" s="612"/>
      <c r="F52" s="589"/>
      <c r="G52" s="96" t="s">
        <v>155</v>
      </c>
      <c r="H52" s="126" t="s">
        <v>156</v>
      </c>
      <c r="I52" s="126" t="s">
        <v>156</v>
      </c>
      <c r="J52" s="93">
        <v>9</v>
      </c>
      <c r="K52" s="120">
        <v>45627</v>
      </c>
      <c r="L52" s="120">
        <v>45900</v>
      </c>
      <c r="M52" s="92">
        <f t="shared" si="0"/>
        <v>39</v>
      </c>
      <c r="N52" s="269">
        <v>9</v>
      </c>
      <c r="O52" s="137" t="s">
        <v>5508</v>
      </c>
      <c r="P52" s="121">
        <f t="shared" si="1"/>
        <v>1</v>
      </c>
      <c r="Q52" s="101" t="str" cm="1">
        <f t="array" aca="1" ref="Q52" ca="1">IF(ISNUMBER(P52),IF(P52=100%,"CUMPLIDA",IF(AND(ISNUMBER(L52),ISNUMBER(INDIRECT("FECHA_"&amp;$B52,1))), IF(L52&lt;=INDIRECT("FECHA_"&amp;$B52,1),"INCUMPLIDA","PROCESO"), "VERIFICAR FECHA")),"SIN VALOR AVANCE")</f>
        <v>CUMPLIDA</v>
      </c>
    </row>
    <row r="53" spans="1:17" ht="90.75" hidden="1">
      <c r="A53" s="268" t="s">
        <v>26</v>
      </c>
      <c r="B53" s="108" t="s">
        <v>27</v>
      </c>
      <c r="C53" s="588" t="s">
        <v>115</v>
      </c>
      <c r="D53" s="588" t="s">
        <v>158</v>
      </c>
      <c r="E53" s="589" t="s">
        <v>5509</v>
      </c>
      <c r="F53" s="589" t="s">
        <v>160</v>
      </c>
      <c r="G53" s="97" t="s">
        <v>161</v>
      </c>
      <c r="H53" s="126" t="s">
        <v>162</v>
      </c>
      <c r="I53" s="126" t="s">
        <v>163</v>
      </c>
      <c r="J53" s="93">
        <v>1</v>
      </c>
      <c r="K53" s="111">
        <v>45931</v>
      </c>
      <c r="L53" s="120">
        <v>46054</v>
      </c>
      <c r="M53" s="92">
        <f t="shared" si="0"/>
        <v>17.571428571428573</v>
      </c>
      <c r="N53" s="269">
        <v>0.8</v>
      </c>
      <c r="O53" s="218" t="s">
        <v>164</v>
      </c>
      <c r="P53" s="121">
        <f t="shared" si="1"/>
        <v>0.8</v>
      </c>
      <c r="Q53" s="101" t="str" cm="1">
        <f t="array" aca="1" ref="Q53" ca="1">IF(ISNUMBER(P53),IF(P53=100%,"CUMPLIDA",IF(AND(ISNUMBER(L53),ISNUMBER(INDIRECT("FECHA_"&amp;$B53,1))), IF(L53&lt;=INDIRECT("FECHA_"&amp;$B53,1),"INCUMPLIDA","PROCESO"), "VERIFICAR FECHA")),"SIN VALOR AVANCE")</f>
        <v>PROCESO</v>
      </c>
    </row>
    <row r="54" spans="1:17" ht="90.75" hidden="1">
      <c r="A54" s="268" t="s">
        <v>26</v>
      </c>
      <c r="B54" s="108" t="s">
        <v>27</v>
      </c>
      <c r="C54" s="588"/>
      <c r="D54" s="588"/>
      <c r="E54" s="589"/>
      <c r="F54" s="589"/>
      <c r="G54" s="97" t="s">
        <v>165</v>
      </c>
      <c r="H54" s="126" t="s">
        <v>166</v>
      </c>
      <c r="I54" s="98" t="s">
        <v>167</v>
      </c>
      <c r="J54" s="93">
        <v>1</v>
      </c>
      <c r="K54" s="111">
        <v>45992</v>
      </c>
      <c r="L54" s="120">
        <v>46142</v>
      </c>
      <c r="M54" s="92">
        <f t="shared" si="0"/>
        <v>21.428571428571427</v>
      </c>
      <c r="N54" s="269">
        <v>0</v>
      </c>
      <c r="O54" s="218" t="s">
        <v>168</v>
      </c>
      <c r="P54" s="121">
        <f t="shared" si="1"/>
        <v>0</v>
      </c>
      <c r="Q54" s="101" t="str" cm="1">
        <f t="array" aca="1" ref="Q54" ca="1">IF(ISNUMBER(P54),IF(P54=100%,"CUMPLIDA",IF(AND(ISNUMBER(L54),ISNUMBER(INDIRECT("FECHA_"&amp;$B54,1))), IF(L54&lt;=INDIRECT("FECHA_"&amp;$B54,1),"INCUMPLIDA","PROCESO"), "VERIFICAR FECHA")),"SIN VALOR AVANCE")</f>
        <v>PROCESO</v>
      </c>
    </row>
    <row r="55" spans="1:17" ht="90.75" hidden="1">
      <c r="A55" s="268" t="s">
        <v>26</v>
      </c>
      <c r="B55" s="108" t="s">
        <v>27</v>
      </c>
      <c r="C55" s="588"/>
      <c r="D55" s="588"/>
      <c r="E55" s="589"/>
      <c r="F55" s="589"/>
      <c r="G55" s="97" t="s">
        <v>169</v>
      </c>
      <c r="H55" s="126" t="s">
        <v>170</v>
      </c>
      <c r="I55" s="126" t="s">
        <v>171</v>
      </c>
      <c r="J55" s="93">
        <v>5</v>
      </c>
      <c r="K55" s="120">
        <v>46113</v>
      </c>
      <c r="L55" s="120">
        <v>46568</v>
      </c>
      <c r="M55" s="92">
        <f t="shared" si="0"/>
        <v>65</v>
      </c>
      <c r="N55" s="269">
        <v>0</v>
      </c>
      <c r="O55" s="218" t="s">
        <v>168</v>
      </c>
      <c r="P55" s="121">
        <f t="shared" si="1"/>
        <v>0</v>
      </c>
      <c r="Q55" s="101" t="str" cm="1">
        <f t="array" aca="1" ref="Q55" ca="1">IF(ISNUMBER(P55),IF(P55=100%,"CUMPLIDA",IF(AND(ISNUMBER(L55),ISNUMBER(INDIRECT("FECHA_"&amp;$B55,1))), IF(L55&lt;=INDIRECT("FECHA_"&amp;$B55,1),"INCUMPLIDA","PROCESO"), "VERIFICAR FECHA")),"SIN VALOR AVANCE")</f>
        <v>PROCESO</v>
      </c>
    </row>
    <row r="56" spans="1:17" ht="165" hidden="1">
      <c r="A56" s="268" t="s">
        <v>26</v>
      </c>
      <c r="B56" s="108" t="s">
        <v>27</v>
      </c>
      <c r="C56" s="588"/>
      <c r="D56" s="588"/>
      <c r="E56" s="589"/>
      <c r="F56" s="589"/>
      <c r="G56" s="97" t="s">
        <v>172</v>
      </c>
      <c r="H56" s="91" t="s">
        <v>173</v>
      </c>
      <c r="I56" s="126" t="s">
        <v>174</v>
      </c>
      <c r="J56" s="93">
        <v>3</v>
      </c>
      <c r="K56" s="120">
        <v>46296</v>
      </c>
      <c r="L56" s="120">
        <v>46782</v>
      </c>
      <c r="M56" s="92">
        <f t="shared" si="0"/>
        <v>69.428571428571431</v>
      </c>
      <c r="N56" s="269">
        <v>0</v>
      </c>
      <c r="O56" s="218" t="s">
        <v>175</v>
      </c>
      <c r="P56" s="121">
        <f t="shared" si="1"/>
        <v>0</v>
      </c>
      <c r="Q56" s="101" t="str" cm="1">
        <f t="array" aca="1" ref="Q56" ca="1">IF(ISNUMBER(P56),IF(P56=100%,"CUMPLIDA",IF(AND(ISNUMBER(L56),ISNUMBER(INDIRECT("FECHA_"&amp;$B56,1))), IF(L56&lt;=INDIRECT("FECHA_"&amp;$B56,1),"INCUMPLIDA","PROCESO"), "VERIFICAR FECHA")),"SIN VALOR AVANCE")</f>
        <v>PROCESO</v>
      </c>
    </row>
    <row r="57" spans="1:17" ht="195" hidden="1">
      <c r="A57" s="268" t="s">
        <v>26</v>
      </c>
      <c r="B57" s="108" t="s">
        <v>27</v>
      </c>
      <c r="C57" s="588"/>
      <c r="D57" s="588"/>
      <c r="E57" s="589"/>
      <c r="F57" s="589"/>
      <c r="G57" s="96" t="s">
        <v>176</v>
      </c>
      <c r="H57" s="126" t="s">
        <v>177</v>
      </c>
      <c r="I57" s="126" t="s">
        <v>177</v>
      </c>
      <c r="J57" s="93">
        <v>2</v>
      </c>
      <c r="K57" s="120">
        <v>45641</v>
      </c>
      <c r="L57" s="120">
        <v>45688</v>
      </c>
      <c r="M57" s="92">
        <f t="shared" si="0"/>
        <v>6.7142857142857144</v>
      </c>
      <c r="N57" s="269">
        <v>2</v>
      </c>
      <c r="O57" s="126" t="s">
        <v>5510</v>
      </c>
      <c r="P57" s="121">
        <f t="shared" si="1"/>
        <v>1</v>
      </c>
      <c r="Q57" s="101" t="str" cm="1">
        <f t="array" aca="1" ref="Q57" ca="1">IF(ISNUMBER(P57),IF(P57=100%,"CUMPLIDA",IF(AND(ISNUMBER(L57),ISNUMBER(INDIRECT("FECHA_"&amp;$B57,1))), IF(L57&lt;=INDIRECT("FECHA_"&amp;$B57,1),"INCUMPLIDA","PROCESO"), "VERIFICAR FECHA")),"SIN VALOR AVANCE")</f>
        <v>CUMPLIDA</v>
      </c>
    </row>
    <row r="58" spans="1:17" ht="105" hidden="1">
      <c r="A58" s="268" t="s">
        <v>26</v>
      </c>
      <c r="B58" s="108" t="s">
        <v>27</v>
      </c>
      <c r="C58" s="588"/>
      <c r="D58" s="588"/>
      <c r="E58" s="589"/>
      <c r="F58" s="589"/>
      <c r="G58" s="96" t="s">
        <v>179</v>
      </c>
      <c r="H58" s="126" t="s">
        <v>180</v>
      </c>
      <c r="I58" s="126" t="s">
        <v>180</v>
      </c>
      <c r="J58" s="93">
        <v>2</v>
      </c>
      <c r="K58" s="120">
        <v>45641</v>
      </c>
      <c r="L58" s="120">
        <v>45688</v>
      </c>
      <c r="M58" s="92">
        <f t="shared" si="0"/>
        <v>6.7142857142857144</v>
      </c>
      <c r="N58" s="269">
        <v>2</v>
      </c>
      <c r="O58" s="126" t="s">
        <v>5510</v>
      </c>
      <c r="P58" s="121">
        <f t="shared" si="1"/>
        <v>1</v>
      </c>
      <c r="Q58" s="101" t="str" cm="1">
        <f t="array" aca="1" ref="Q58" ca="1">IF(ISNUMBER(P58),IF(P58=100%,"CUMPLIDA",IF(AND(ISNUMBER(L58),ISNUMBER(INDIRECT("FECHA_"&amp;$B58,1))), IF(L58&lt;=INDIRECT("FECHA_"&amp;$B58,1),"INCUMPLIDA","PROCESO"), "VERIFICAR FECHA")),"SIN VALOR AVANCE")</f>
        <v>CUMPLIDA</v>
      </c>
    </row>
    <row r="59" spans="1:17" ht="120" hidden="1">
      <c r="A59" s="268" t="s">
        <v>26</v>
      </c>
      <c r="B59" s="108" t="s">
        <v>27</v>
      </c>
      <c r="C59" s="588"/>
      <c r="D59" s="588"/>
      <c r="E59" s="589"/>
      <c r="F59" s="589"/>
      <c r="G59" s="96" t="s">
        <v>181</v>
      </c>
      <c r="H59" s="126" t="s">
        <v>182</v>
      </c>
      <c r="I59" s="126" t="s">
        <v>182</v>
      </c>
      <c r="J59" s="93">
        <v>2</v>
      </c>
      <c r="K59" s="120">
        <v>45641</v>
      </c>
      <c r="L59" s="120">
        <v>45777</v>
      </c>
      <c r="M59" s="92">
        <f t="shared" si="0"/>
        <v>19.428571428571427</v>
      </c>
      <c r="N59" s="269">
        <v>2</v>
      </c>
      <c r="O59" s="126" t="s">
        <v>5511</v>
      </c>
      <c r="P59" s="121">
        <f t="shared" si="1"/>
        <v>1</v>
      </c>
      <c r="Q59" s="101" t="str" cm="1">
        <f t="array" aca="1" ref="Q59" ca="1">IF(ISNUMBER(P59),IF(P59=100%,"CUMPLIDA",IF(AND(ISNUMBER(L59),ISNUMBER(INDIRECT("FECHA_"&amp;$B59,1))), IF(L59&lt;=INDIRECT("FECHA_"&amp;$B59,1),"INCUMPLIDA","PROCESO"), "VERIFICAR FECHA")),"SIN VALOR AVANCE")</f>
        <v>CUMPLIDA</v>
      </c>
    </row>
    <row r="60" spans="1:17" ht="90" hidden="1">
      <c r="A60" s="268" t="s">
        <v>26</v>
      </c>
      <c r="B60" s="108" t="s">
        <v>27</v>
      </c>
      <c r="C60" s="588" t="s">
        <v>184</v>
      </c>
      <c r="D60" s="588" t="s">
        <v>185</v>
      </c>
      <c r="E60" s="603" t="s">
        <v>5512</v>
      </c>
      <c r="F60" s="589" t="s">
        <v>187</v>
      </c>
      <c r="G60" s="613" t="s">
        <v>188</v>
      </c>
      <c r="H60" s="91" t="s">
        <v>189</v>
      </c>
      <c r="I60" s="91" t="s">
        <v>190</v>
      </c>
      <c r="J60" s="93">
        <v>1</v>
      </c>
      <c r="K60" s="120">
        <v>45901</v>
      </c>
      <c r="L60" s="120">
        <v>46111</v>
      </c>
      <c r="M60" s="92">
        <f t="shared" si="0"/>
        <v>30</v>
      </c>
      <c r="N60" s="269">
        <v>0</v>
      </c>
      <c r="O60" s="91" t="s">
        <v>5513</v>
      </c>
      <c r="P60" s="121">
        <f t="shared" si="1"/>
        <v>0</v>
      </c>
      <c r="Q60" s="101" t="str" cm="1">
        <f t="array" aca="1" ref="Q60" ca="1">IF(ISNUMBER(P60),IF(P60=100%,"CUMPLIDA",IF(AND(ISNUMBER(L60),ISNUMBER(INDIRECT("FECHA_"&amp;$B60,1))), IF(L60&lt;=INDIRECT("FECHA_"&amp;$B60,1),"INCUMPLIDA","PROCESO"), "VERIFICAR FECHA")),"SIN VALOR AVANCE")</f>
        <v>PROCESO</v>
      </c>
    </row>
    <row r="61" spans="1:17" ht="45.75" hidden="1">
      <c r="A61" s="268" t="s">
        <v>26</v>
      </c>
      <c r="B61" s="108" t="s">
        <v>27</v>
      </c>
      <c r="C61" s="588"/>
      <c r="D61" s="588"/>
      <c r="E61" s="603"/>
      <c r="F61" s="589"/>
      <c r="G61" s="613"/>
      <c r="H61" s="91" t="s">
        <v>192</v>
      </c>
      <c r="I61" s="91" t="s">
        <v>193</v>
      </c>
      <c r="J61" s="93">
        <v>7</v>
      </c>
      <c r="K61" s="120">
        <v>45901</v>
      </c>
      <c r="L61" s="120">
        <v>46111</v>
      </c>
      <c r="M61" s="92">
        <f t="shared" si="0"/>
        <v>30</v>
      </c>
      <c r="N61" s="272">
        <v>0</v>
      </c>
      <c r="O61" s="91" t="s">
        <v>5513</v>
      </c>
      <c r="P61" s="121">
        <f t="shared" si="1"/>
        <v>0</v>
      </c>
      <c r="Q61" s="101" t="str" cm="1">
        <f t="array" aca="1" ref="Q61" ca="1">IF(ISNUMBER(P61),IF(P61=100%,"CUMPLIDA",IF(AND(ISNUMBER(L61),ISNUMBER(INDIRECT("FECHA_"&amp;$B61,1))), IF(L61&lt;=INDIRECT("FECHA_"&amp;$B61,1),"INCUMPLIDA","PROCESO"), "VERIFICAR FECHA")),"SIN VALOR AVANCE")</f>
        <v>PROCESO</v>
      </c>
    </row>
    <row r="62" spans="1:17" ht="60" hidden="1">
      <c r="A62" s="268" t="s">
        <v>26</v>
      </c>
      <c r="B62" s="108" t="s">
        <v>27</v>
      </c>
      <c r="C62" s="588"/>
      <c r="D62" s="588"/>
      <c r="E62" s="603"/>
      <c r="F62" s="589"/>
      <c r="G62" s="613"/>
      <c r="H62" s="109" t="s">
        <v>194</v>
      </c>
      <c r="I62" s="91" t="s">
        <v>195</v>
      </c>
      <c r="J62" s="93">
        <v>1</v>
      </c>
      <c r="K62" s="120">
        <v>45901</v>
      </c>
      <c r="L62" s="120">
        <v>46142</v>
      </c>
      <c r="M62" s="92">
        <f t="shared" si="0"/>
        <v>34.428571428571431</v>
      </c>
      <c r="N62" s="269">
        <v>0</v>
      </c>
      <c r="O62" s="91" t="s">
        <v>5513</v>
      </c>
      <c r="P62" s="121">
        <f t="shared" si="1"/>
        <v>0</v>
      </c>
      <c r="Q62" s="101" t="str" cm="1">
        <f t="array" aca="1" ref="Q62" ca="1">IF(ISNUMBER(P62),IF(P62=100%,"CUMPLIDA",IF(AND(ISNUMBER(L62),ISNUMBER(INDIRECT("FECHA_"&amp;$B62,1))), IF(L62&lt;=INDIRECT("FECHA_"&amp;$B62,1),"INCUMPLIDA","PROCESO"), "VERIFICAR FECHA")),"SIN VALOR AVANCE")</f>
        <v>PROCESO</v>
      </c>
    </row>
    <row r="63" spans="1:17" ht="150" hidden="1">
      <c r="A63" s="268" t="s">
        <v>26</v>
      </c>
      <c r="B63" s="108" t="s">
        <v>27</v>
      </c>
      <c r="C63" s="588"/>
      <c r="D63" s="588"/>
      <c r="E63" s="603"/>
      <c r="F63" s="589"/>
      <c r="G63" s="97" t="s">
        <v>196</v>
      </c>
      <c r="H63" s="107" t="s">
        <v>197</v>
      </c>
      <c r="I63" s="91" t="s">
        <v>198</v>
      </c>
      <c r="J63" s="93">
        <v>9</v>
      </c>
      <c r="K63" s="120">
        <v>45901</v>
      </c>
      <c r="L63" s="120">
        <v>46203</v>
      </c>
      <c r="M63" s="92">
        <f t="shared" si="0"/>
        <v>43.142857142857146</v>
      </c>
      <c r="N63" s="269">
        <v>2</v>
      </c>
      <c r="O63" s="91" t="s">
        <v>5514</v>
      </c>
      <c r="P63" s="121">
        <f t="shared" si="1"/>
        <v>0.22222222222222221</v>
      </c>
      <c r="Q63" s="101" t="str" cm="1">
        <f t="array" aca="1" ref="Q63" ca="1">IF(ISNUMBER(P63),IF(P63=100%,"CUMPLIDA",IF(AND(ISNUMBER(L63),ISNUMBER(INDIRECT("FECHA_"&amp;$B63,1))), IF(L63&lt;=INDIRECT("FECHA_"&amp;$B63,1),"INCUMPLIDA","PROCESO"), "VERIFICAR FECHA")),"SIN VALOR AVANCE")</f>
        <v>PROCESO</v>
      </c>
    </row>
    <row r="64" spans="1:17" ht="150" hidden="1">
      <c r="A64" s="268" t="s">
        <v>26</v>
      </c>
      <c r="B64" s="108" t="s">
        <v>27</v>
      </c>
      <c r="C64" s="588"/>
      <c r="D64" s="588"/>
      <c r="E64" s="603"/>
      <c r="F64" s="589"/>
      <c r="G64" s="97" t="s">
        <v>200</v>
      </c>
      <c r="H64" s="91" t="s">
        <v>201</v>
      </c>
      <c r="I64" s="91" t="s">
        <v>202</v>
      </c>
      <c r="J64" s="93">
        <v>1</v>
      </c>
      <c r="K64" s="120">
        <v>45901</v>
      </c>
      <c r="L64" s="120">
        <v>45961</v>
      </c>
      <c r="M64" s="92">
        <f t="shared" si="0"/>
        <v>8.5714285714285712</v>
      </c>
      <c r="N64" s="269">
        <v>1</v>
      </c>
      <c r="O64" s="91" t="s">
        <v>5515</v>
      </c>
      <c r="P64" s="121">
        <f t="shared" si="1"/>
        <v>1</v>
      </c>
      <c r="Q64" s="101" t="str" cm="1">
        <f t="array" aca="1" ref="Q64" ca="1">IF(ISNUMBER(P64),IF(P64=100%,"CUMPLIDA",IF(AND(ISNUMBER(L64),ISNUMBER(INDIRECT("FECHA_"&amp;$B64,1))), IF(L64&lt;=INDIRECT("FECHA_"&amp;$B64,1),"INCUMPLIDA","PROCESO"), "VERIFICAR FECHA")),"SIN VALOR AVANCE")</f>
        <v>CUMPLIDA</v>
      </c>
    </row>
    <row r="65" spans="1:17" ht="90" hidden="1">
      <c r="A65" s="268" t="s">
        <v>26</v>
      </c>
      <c r="B65" s="108" t="s">
        <v>27</v>
      </c>
      <c r="C65" s="588"/>
      <c r="D65" s="588"/>
      <c r="E65" s="603"/>
      <c r="F65" s="589"/>
      <c r="G65" s="118" t="s">
        <v>204</v>
      </c>
      <c r="H65" s="109" t="s">
        <v>205</v>
      </c>
      <c r="I65" s="91" t="s">
        <v>206</v>
      </c>
      <c r="J65" s="93">
        <v>2</v>
      </c>
      <c r="K65" s="120">
        <v>45901</v>
      </c>
      <c r="L65" s="120">
        <v>46203</v>
      </c>
      <c r="M65" s="92">
        <f t="shared" si="0"/>
        <v>43.142857142857146</v>
      </c>
      <c r="N65" s="269">
        <v>2</v>
      </c>
      <c r="O65" s="91" t="s">
        <v>5513</v>
      </c>
      <c r="P65" s="121">
        <f t="shared" si="1"/>
        <v>1</v>
      </c>
      <c r="Q65" s="101" t="str" cm="1">
        <f t="array" aca="1" ref="Q65" ca="1">IF(ISNUMBER(P65),IF(P65=100%,"CUMPLIDA",IF(AND(ISNUMBER(L65),ISNUMBER(INDIRECT("FECHA_"&amp;$B65,1))), IF(L65&lt;=INDIRECT("FECHA_"&amp;$B65,1),"INCUMPLIDA","PROCESO"), "VERIFICAR FECHA")),"SIN VALOR AVANCE")</f>
        <v>CUMPLIDA</v>
      </c>
    </row>
    <row r="66" spans="1:17" ht="90" hidden="1">
      <c r="A66" s="268" t="s">
        <v>26</v>
      </c>
      <c r="B66" s="108" t="s">
        <v>27</v>
      </c>
      <c r="C66" s="588"/>
      <c r="D66" s="588"/>
      <c r="E66" s="603"/>
      <c r="F66" s="589"/>
      <c r="G66" s="118" t="s">
        <v>207</v>
      </c>
      <c r="H66" s="109" t="s">
        <v>208</v>
      </c>
      <c r="I66" s="91" t="s">
        <v>209</v>
      </c>
      <c r="J66" s="93">
        <v>1</v>
      </c>
      <c r="K66" s="120">
        <v>45901</v>
      </c>
      <c r="L66" s="120">
        <v>46203</v>
      </c>
      <c r="M66" s="92">
        <f t="shared" si="0"/>
        <v>43.142857142857146</v>
      </c>
      <c r="N66" s="269">
        <v>0.5</v>
      </c>
      <c r="O66" s="91" t="s">
        <v>5513</v>
      </c>
      <c r="P66" s="121">
        <f t="shared" si="1"/>
        <v>0.5</v>
      </c>
      <c r="Q66" s="101" t="str" cm="1">
        <f t="array" aca="1" ref="Q66" ca="1">IF(ISNUMBER(P66),IF(P66=100%,"CUMPLIDA",IF(AND(ISNUMBER(L66),ISNUMBER(INDIRECT("FECHA_"&amp;$B66,1))), IF(L66&lt;=INDIRECT("FECHA_"&amp;$B66,1),"INCUMPLIDA","PROCESO"), "VERIFICAR FECHA")),"SIN VALOR AVANCE")</f>
        <v>PROCESO</v>
      </c>
    </row>
    <row r="67" spans="1:17" ht="120" hidden="1">
      <c r="A67" s="268" t="s">
        <v>26</v>
      </c>
      <c r="B67" s="108" t="s">
        <v>27</v>
      </c>
      <c r="C67" s="588"/>
      <c r="D67" s="588"/>
      <c r="E67" s="603"/>
      <c r="F67" s="589"/>
      <c r="G67" s="118" t="s">
        <v>210</v>
      </c>
      <c r="H67" s="109" t="s">
        <v>211</v>
      </c>
      <c r="I67" s="122" t="s">
        <v>206</v>
      </c>
      <c r="J67" s="93">
        <v>1</v>
      </c>
      <c r="K67" s="120">
        <v>45901</v>
      </c>
      <c r="L67" s="120">
        <v>46022</v>
      </c>
      <c r="M67" s="92">
        <f t="shared" si="0"/>
        <v>17.285714285714285</v>
      </c>
      <c r="N67" s="269">
        <v>1</v>
      </c>
      <c r="O67" s="91" t="s">
        <v>5516</v>
      </c>
      <c r="P67" s="121">
        <f t="shared" si="1"/>
        <v>1</v>
      </c>
      <c r="Q67" s="101" t="str" cm="1">
        <f t="array" aca="1" ref="Q67" ca="1">IF(ISNUMBER(P67),IF(P67=100%,"CUMPLIDA",IF(AND(ISNUMBER(L67),ISNUMBER(INDIRECT("FECHA_"&amp;$B67,1))), IF(L67&lt;=INDIRECT("FECHA_"&amp;$B67,1),"INCUMPLIDA","PROCESO"), "VERIFICAR FECHA")),"SIN VALOR AVANCE")</f>
        <v>CUMPLIDA</v>
      </c>
    </row>
    <row r="68" spans="1:17" ht="150" hidden="1">
      <c r="A68" s="268" t="s">
        <v>26</v>
      </c>
      <c r="B68" s="108" t="s">
        <v>27</v>
      </c>
      <c r="C68" s="602" t="s">
        <v>184</v>
      </c>
      <c r="D68" s="602" t="s">
        <v>213</v>
      </c>
      <c r="E68" s="603" t="s">
        <v>5517</v>
      </c>
      <c r="F68" s="589" t="s">
        <v>215</v>
      </c>
      <c r="G68" s="97" t="s">
        <v>216</v>
      </c>
      <c r="H68" s="107" t="s">
        <v>197</v>
      </c>
      <c r="I68" s="91" t="s">
        <v>217</v>
      </c>
      <c r="J68" s="93">
        <v>9</v>
      </c>
      <c r="K68" s="120">
        <v>45901</v>
      </c>
      <c r="L68" s="120">
        <v>46203</v>
      </c>
      <c r="M68" s="92">
        <f t="shared" si="0"/>
        <v>43.142857142857146</v>
      </c>
      <c r="N68" s="269">
        <v>2</v>
      </c>
      <c r="O68" s="91" t="s">
        <v>5514</v>
      </c>
      <c r="P68" s="121">
        <f t="shared" si="1"/>
        <v>0.22222222222222221</v>
      </c>
      <c r="Q68" s="101" t="str" cm="1">
        <f t="array" aca="1" ref="Q68" ca="1">IF(ISNUMBER(P68),IF(P68=100%,"CUMPLIDA",IF(AND(ISNUMBER(L68),ISNUMBER(INDIRECT("FECHA_"&amp;$B68,1))), IF(L68&lt;=INDIRECT("FECHA_"&amp;$B68,1),"INCUMPLIDA","PROCESO"), "VERIFICAR FECHA")),"SIN VALOR AVANCE")</f>
        <v>PROCESO</v>
      </c>
    </row>
    <row r="69" spans="1:17" ht="150" hidden="1">
      <c r="A69" s="268" t="s">
        <v>26</v>
      </c>
      <c r="B69" s="108" t="s">
        <v>27</v>
      </c>
      <c r="C69" s="602"/>
      <c r="D69" s="602"/>
      <c r="E69" s="603"/>
      <c r="F69" s="589"/>
      <c r="G69" s="97" t="s">
        <v>200</v>
      </c>
      <c r="H69" s="91" t="s">
        <v>201</v>
      </c>
      <c r="I69" s="91" t="s">
        <v>202</v>
      </c>
      <c r="J69" s="93">
        <v>1</v>
      </c>
      <c r="K69" s="120">
        <v>45901</v>
      </c>
      <c r="L69" s="120">
        <v>45961</v>
      </c>
      <c r="M69" s="92">
        <f t="shared" si="0"/>
        <v>8.5714285714285712</v>
      </c>
      <c r="N69" s="269">
        <v>1</v>
      </c>
      <c r="O69" s="91" t="s">
        <v>5515</v>
      </c>
      <c r="P69" s="121">
        <f t="shared" si="1"/>
        <v>1</v>
      </c>
      <c r="Q69" s="101" t="str" cm="1">
        <f t="array" aca="1" ref="Q69" ca="1">IF(ISNUMBER(P69),IF(P69=100%,"CUMPLIDA",IF(AND(ISNUMBER(L69),ISNUMBER(INDIRECT("FECHA_"&amp;$B69,1))), IF(L69&lt;=INDIRECT("FECHA_"&amp;$B69,1),"INCUMPLIDA","PROCESO"), "VERIFICAR FECHA")),"SIN VALOR AVANCE")</f>
        <v>CUMPLIDA</v>
      </c>
    </row>
    <row r="70" spans="1:17" ht="90" hidden="1">
      <c r="A70" s="268" t="s">
        <v>26</v>
      </c>
      <c r="B70" s="108" t="s">
        <v>27</v>
      </c>
      <c r="C70" s="602"/>
      <c r="D70" s="602"/>
      <c r="E70" s="603"/>
      <c r="F70" s="589"/>
      <c r="G70" s="118" t="s">
        <v>204</v>
      </c>
      <c r="H70" s="109" t="s">
        <v>218</v>
      </c>
      <c r="I70" s="91" t="s">
        <v>206</v>
      </c>
      <c r="J70" s="93">
        <v>2</v>
      </c>
      <c r="K70" s="120">
        <v>45901</v>
      </c>
      <c r="L70" s="120">
        <v>46203</v>
      </c>
      <c r="M70" s="92">
        <f t="shared" si="0"/>
        <v>43.142857142857146</v>
      </c>
      <c r="N70" s="269">
        <v>2</v>
      </c>
      <c r="O70" s="91" t="s">
        <v>5513</v>
      </c>
      <c r="P70" s="121">
        <f t="shared" si="1"/>
        <v>1</v>
      </c>
      <c r="Q70" s="101" t="str" cm="1">
        <f t="array" aca="1" ref="Q70" ca="1">IF(ISNUMBER(P70),IF(P70=100%,"CUMPLIDA",IF(AND(ISNUMBER(L70),ISNUMBER(INDIRECT("FECHA_"&amp;$B70,1))), IF(L70&lt;=INDIRECT("FECHA_"&amp;$B70,1),"INCUMPLIDA","PROCESO"), "VERIFICAR FECHA")),"SIN VALOR AVANCE")</f>
        <v>CUMPLIDA</v>
      </c>
    </row>
    <row r="71" spans="1:17" ht="90" hidden="1">
      <c r="A71" s="268" t="s">
        <v>26</v>
      </c>
      <c r="B71" s="108" t="s">
        <v>27</v>
      </c>
      <c r="C71" s="602"/>
      <c r="D71" s="602"/>
      <c r="E71" s="603"/>
      <c r="F71" s="589"/>
      <c r="G71" s="118" t="s">
        <v>207</v>
      </c>
      <c r="H71" s="109" t="s">
        <v>208</v>
      </c>
      <c r="I71" s="91" t="s">
        <v>209</v>
      </c>
      <c r="J71" s="93">
        <v>1</v>
      </c>
      <c r="K71" s="120">
        <v>45901</v>
      </c>
      <c r="L71" s="120">
        <v>46203</v>
      </c>
      <c r="M71" s="92">
        <f t="shared" si="0"/>
        <v>43.142857142857146</v>
      </c>
      <c r="N71" s="269">
        <v>0.5</v>
      </c>
      <c r="O71" s="91" t="s">
        <v>5513</v>
      </c>
      <c r="P71" s="121">
        <f t="shared" si="1"/>
        <v>0.5</v>
      </c>
      <c r="Q71" s="101" t="str" cm="1">
        <f t="array" aca="1" ref="Q71" ca="1">IF(ISNUMBER(P71),IF(P71=100%,"CUMPLIDA",IF(AND(ISNUMBER(L71),ISNUMBER(INDIRECT("FECHA_"&amp;$B71,1))), IF(L71&lt;=INDIRECT("FECHA_"&amp;$B71,1),"INCUMPLIDA","PROCESO"), "VERIFICAR FECHA")),"SIN VALOR AVANCE")</f>
        <v>PROCESO</v>
      </c>
    </row>
    <row r="72" spans="1:17" ht="150" hidden="1">
      <c r="A72" s="268" t="s">
        <v>26</v>
      </c>
      <c r="B72" s="108" t="s">
        <v>27</v>
      </c>
      <c r="C72" s="602" t="s">
        <v>184</v>
      </c>
      <c r="D72" s="602" t="s">
        <v>219</v>
      </c>
      <c r="E72" s="603" t="s">
        <v>5518</v>
      </c>
      <c r="F72" s="589" t="s">
        <v>221</v>
      </c>
      <c r="G72" s="97" t="s">
        <v>216</v>
      </c>
      <c r="H72" s="107" t="s">
        <v>197</v>
      </c>
      <c r="I72" s="91" t="s">
        <v>198</v>
      </c>
      <c r="J72" s="93">
        <v>9</v>
      </c>
      <c r="K72" s="120">
        <v>45901</v>
      </c>
      <c r="L72" s="120">
        <v>46203</v>
      </c>
      <c r="M72" s="92">
        <f t="shared" si="0"/>
        <v>43.142857142857146</v>
      </c>
      <c r="N72" s="269">
        <v>2</v>
      </c>
      <c r="O72" s="91" t="s">
        <v>5514</v>
      </c>
      <c r="P72" s="121">
        <f t="shared" si="1"/>
        <v>0.22222222222222221</v>
      </c>
      <c r="Q72" s="101" t="str" cm="1">
        <f t="array" aca="1" ref="Q72" ca="1">IF(ISNUMBER(P72),IF(P72=100%,"CUMPLIDA",IF(AND(ISNUMBER(L72),ISNUMBER(INDIRECT("FECHA_"&amp;$B72,1))), IF(L72&lt;=INDIRECT("FECHA_"&amp;$B72,1),"INCUMPLIDA","PROCESO"), "VERIFICAR FECHA")),"SIN VALOR AVANCE")</f>
        <v>PROCESO</v>
      </c>
    </row>
    <row r="73" spans="1:17" ht="150" hidden="1">
      <c r="A73" s="268" t="s">
        <v>26</v>
      </c>
      <c r="B73" s="108" t="s">
        <v>27</v>
      </c>
      <c r="C73" s="602"/>
      <c r="D73" s="602"/>
      <c r="E73" s="603"/>
      <c r="F73" s="589"/>
      <c r="G73" s="97" t="s">
        <v>200</v>
      </c>
      <c r="H73" s="91" t="s">
        <v>201</v>
      </c>
      <c r="I73" s="91" t="s">
        <v>202</v>
      </c>
      <c r="J73" s="93">
        <v>1</v>
      </c>
      <c r="K73" s="120">
        <v>45901</v>
      </c>
      <c r="L73" s="120">
        <v>45961</v>
      </c>
      <c r="M73" s="92">
        <f t="shared" si="0"/>
        <v>8.5714285714285712</v>
      </c>
      <c r="N73" s="269">
        <v>1</v>
      </c>
      <c r="O73" s="91" t="s">
        <v>5515</v>
      </c>
      <c r="P73" s="121">
        <f t="shared" si="1"/>
        <v>1</v>
      </c>
      <c r="Q73" s="101" t="str" cm="1">
        <f t="array" aca="1" ref="Q73" ca="1">IF(ISNUMBER(P73),IF(P73=100%,"CUMPLIDA",IF(AND(ISNUMBER(L73),ISNUMBER(INDIRECT("FECHA_"&amp;$B73,1))), IF(L73&lt;=INDIRECT("FECHA_"&amp;$B73,1),"INCUMPLIDA","PROCESO"), "VERIFICAR FECHA")),"SIN VALOR AVANCE")</f>
        <v>CUMPLIDA</v>
      </c>
    </row>
    <row r="74" spans="1:17" ht="90" hidden="1">
      <c r="A74" s="268" t="s">
        <v>26</v>
      </c>
      <c r="B74" s="108" t="s">
        <v>27</v>
      </c>
      <c r="C74" s="602"/>
      <c r="D74" s="602"/>
      <c r="E74" s="603"/>
      <c r="F74" s="589"/>
      <c r="G74" s="118" t="s">
        <v>204</v>
      </c>
      <c r="H74" s="109" t="s">
        <v>205</v>
      </c>
      <c r="I74" s="91" t="s">
        <v>206</v>
      </c>
      <c r="J74" s="93">
        <v>2</v>
      </c>
      <c r="K74" s="120">
        <v>45901</v>
      </c>
      <c r="L74" s="120">
        <v>46203</v>
      </c>
      <c r="M74" s="92">
        <f t="shared" si="0"/>
        <v>43.142857142857146</v>
      </c>
      <c r="N74" s="269">
        <v>2</v>
      </c>
      <c r="O74" s="91" t="s">
        <v>5513</v>
      </c>
      <c r="P74" s="121">
        <f t="shared" si="1"/>
        <v>1</v>
      </c>
      <c r="Q74" s="101" t="str" cm="1">
        <f t="array" aca="1" ref="Q74" ca="1">IF(ISNUMBER(P74),IF(P74=100%,"CUMPLIDA",IF(AND(ISNUMBER(L74),ISNUMBER(INDIRECT("FECHA_"&amp;$B74,1))), IF(L74&lt;=INDIRECT("FECHA_"&amp;$B74,1),"INCUMPLIDA","PROCESO"), "VERIFICAR FECHA")),"SIN VALOR AVANCE")</f>
        <v>CUMPLIDA</v>
      </c>
    </row>
    <row r="75" spans="1:17" ht="90" hidden="1">
      <c r="A75" s="268" t="s">
        <v>26</v>
      </c>
      <c r="B75" s="108" t="s">
        <v>27</v>
      </c>
      <c r="C75" s="602"/>
      <c r="D75" s="602"/>
      <c r="E75" s="603"/>
      <c r="F75" s="589"/>
      <c r="G75" s="118" t="s">
        <v>207</v>
      </c>
      <c r="H75" s="109" t="s">
        <v>208</v>
      </c>
      <c r="I75" s="91" t="s">
        <v>209</v>
      </c>
      <c r="J75" s="93">
        <v>1</v>
      </c>
      <c r="K75" s="120">
        <v>45901</v>
      </c>
      <c r="L75" s="120">
        <v>46203</v>
      </c>
      <c r="M75" s="92">
        <f t="shared" ref="M75:M127" si="2">(L75-K75)/7</f>
        <v>43.142857142857146</v>
      </c>
      <c r="N75" s="269">
        <v>0.5</v>
      </c>
      <c r="O75" s="91" t="s">
        <v>5513</v>
      </c>
      <c r="P75" s="121">
        <f t="shared" si="1"/>
        <v>0.5</v>
      </c>
      <c r="Q75" s="101" t="str" cm="1">
        <f t="array" aca="1" ref="Q75" ca="1">IF(ISNUMBER(P75),IF(P75=100%,"CUMPLIDA",IF(AND(ISNUMBER(L75),ISNUMBER(INDIRECT("FECHA_"&amp;$B75,1))), IF(L75&lt;=INDIRECT("FECHA_"&amp;$B75,1),"INCUMPLIDA","PROCESO"), "VERIFICAR FECHA")),"SIN VALOR AVANCE")</f>
        <v>PROCESO</v>
      </c>
    </row>
    <row r="76" spans="1:17" ht="316.5" hidden="1">
      <c r="A76" s="268" t="s">
        <v>26</v>
      </c>
      <c r="B76" s="108" t="s">
        <v>27</v>
      </c>
      <c r="C76" s="133" t="s">
        <v>184</v>
      </c>
      <c r="D76" s="133" t="s">
        <v>222</v>
      </c>
      <c r="E76" s="96" t="s">
        <v>5519</v>
      </c>
      <c r="F76" s="97" t="s">
        <v>224</v>
      </c>
      <c r="G76" s="97" t="s">
        <v>225</v>
      </c>
      <c r="H76" s="91" t="s">
        <v>226</v>
      </c>
      <c r="I76" s="91" t="s">
        <v>206</v>
      </c>
      <c r="J76" s="93">
        <v>2</v>
      </c>
      <c r="K76" s="120">
        <v>45901</v>
      </c>
      <c r="L76" s="120">
        <v>46203</v>
      </c>
      <c r="M76" s="92">
        <f t="shared" si="2"/>
        <v>43.142857142857146</v>
      </c>
      <c r="N76" s="269">
        <v>2</v>
      </c>
      <c r="O76" s="91" t="s">
        <v>5513</v>
      </c>
      <c r="P76" s="121">
        <f t="shared" ref="P76:P86" si="3">(N76/J76)</f>
        <v>1</v>
      </c>
      <c r="Q76" s="101" t="str" cm="1">
        <f t="array" aca="1" ref="Q76" ca="1">IF(ISNUMBER(P76),IF(P76=100%,"CUMPLIDA",IF(AND(ISNUMBER(L76),ISNUMBER(INDIRECT("FECHA_"&amp;$B76,1))), IF(L76&lt;=INDIRECT("FECHA_"&amp;$B76,1),"INCUMPLIDA","PROCESO"), "VERIFICAR FECHA")),"SIN VALOR AVANCE")</f>
        <v>CUMPLIDA</v>
      </c>
    </row>
    <row r="77" spans="1:17" ht="135" hidden="1">
      <c r="A77" s="268" t="s">
        <v>26</v>
      </c>
      <c r="B77" s="108" t="s">
        <v>27</v>
      </c>
      <c r="C77" s="601" t="s">
        <v>227</v>
      </c>
      <c r="D77" s="601" t="s">
        <v>228</v>
      </c>
      <c r="E77" s="589" t="s">
        <v>5520</v>
      </c>
      <c r="F77" s="589" t="s">
        <v>230</v>
      </c>
      <c r="G77" s="589" t="s">
        <v>231</v>
      </c>
      <c r="H77" s="91" t="s">
        <v>232</v>
      </c>
      <c r="I77" s="91" t="s">
        <v>143</v>
      </c>
      <c r="J77" s="90">
        <v>1</v>
      </c>
      <c r="K77" s="110">
        <v>45931</v>
      </c>
      <c r="L77" s="110">
        <v>46142</v>
      </c>
      <c r="M77" s="92">
        <f t="shared" si="2"/>
        <v>30.142857142857142</v>
      </c>
      <c r="N77" s="269">
        <v>0</v>
      </c>
      <c r="O77" s="91" t="s">
        <v>5521</v>
      </c>
      <c r="P77" s="121">
        <f t="shared" si="3"/>
        <v>0</v>
      </c>
      <c r="Q77" s="101" t="str" cm="1">
        <f t="array" aca="1" ref="Q77" ca="1">IF(ISNUMBER(P77),IF(P77=100%,"CUMPLIDA",IF(AND(ISNUMBER(L77),ISNUMBER(INDIRECT("FECHA_"&amp;$B77,1))), IF(L77&lt;=INDIRECT("FECHA_"&amp;$B77,1),"INCUMPLIDA","PROCESO"), "VERIFICAR FECHA")),"SIN VALOR AVANCE")</f>
        <v>PROCESO</v>
      </c>
    </row>
    <row r="78" spans="1:17" ht="75.75" hidden="1">
      <c r="A78" s="268" t="s">
        <v>26</v>
      </c>
      <c r="B78" s="108" t="s">
        <v>27</v>
      </c>
      <c r="C78" s="601"/>
      <c r="D78" s="601"/>
      <c r="E78" s="589"/>
      <c r="F78" s="589"/>
      <c r="G78" s="589"/>
      <c r="H78" s="91" t="s">
        <v>234</v>
      </c>
      <c r="I78" s="91" t="s">
        <v>235</v>
      </c>
      <c r="J78" s="90">
        <v>1</v>
      </c>
      <c r="K78" s="110">
        <v>46023</v>
      </c>
      <c r="L78" s="110">
        <v>46081</v>
      </c>
      <c r="M78" s="92">
        <f t="shared" si="2"/>
        <v>8.2857142857142865</v>
      </c>
      <c r="N78" s="269">
        <v>0</v>
      </c>
      <c r="O78" s="91" t="s">
        <v>5521</v>
      </c>
      <c r="P78" s="121">
        <f t="shared" si="3"/>
        <v>0</v>
      </c>
      <c r="Q78" s="101" t="str" cm="1">
        <f t="array" aca="1" ref="Q78" ca="1">IF(ISNUMBER(P78),IF(P78=100%,"CUMPLIDA",IF(AND(ISNUMBER(L78),ISNUMBER(INDIRECT("FECHA_"&amp;$B78,1))), IF(L78&lt;=INDIRECT("FECHA_"&amp;$B78,1),"INCUMPLIDA","PROCESO"), "VERIFICAR FECHA")),"SIN VALOR AVANCE")</f>
        <v>PROCESO</v>
      </c>
    </row>
    <row r="79" spans="1:17" ht="60.75" hidden="1">
      <c r="A79" s="268" t="s">
        <v>26</v>
      </c>
      <c r="B79" s="108" t="s">
        <v>27</v>
      </c>
      <c r="C79" s="601"/>
      <c r="D79" s="601"/>
      <c r="E79" s="589"/>
      <c r="F79" s="589"/>
      <c r="G79" s="97" t="s">
        <v>236</v>
      </c>
      <c r="H79" s="107" t="s">
        <v>237</v>
      </c>
      <c r="I79" s="91" t="s">
        <v>238</v>
      </c>
      <c r="J79" s="90">
        <v>1</v>
      </c>
      <c r="K79" s="110">
        <v>45931</v>
      </c>
      <c r="L79" s="110">
        <v>46022</v>
      </c>
      <c r="M79" s="92">
        <f t="shared" si="2"/>
        <v>13</v>
      </c>
      <c r="N79" s="269">
        <v>1</v>
      </c>
      <c r="O79" s="91" t="s">
        <v>5522</v>
      </c>
      <c r="P79" s="121">
        <f t="shared" si="3"/>
        <v>1</v>
      </c>
      <c r="Q79" s="101" t="str" cm="1">
        <f t="array" aca="1" ref="Q79" ca="1">IF(ISNUMBER(P79),IF(P79=100%,"CUMPLIDA",IF(AND(ISNUMBER(L79),ISNUMBER(INDIRECT("FECHA_"&amp;$B79,1))), IF(L79&lt;=INDIRECT("FECHA_"&amp;$B79,1),"INCUMPLIDA","PROCESO"), "VERIFICAR FECHA")),"SIN VALOR AVANCE")</f>
        <v>CUMPLIDA</v>
      </c>
    </row>
    <row r="80" spans="1:17" ht="75.75" hidden="1">
      <c r="A80" s="268" t="s">
        <v>26</v>
      </c>
      <c r="B80" s="108" t="s">
        <v>27</v>
      </c>
      <c r="C80" s="601"/>
      <c r="D80" s="601"/>
      <c r="E80" s="589"/>
      <c r="F80" s="589"/>
      <c r="G80" s="589" t="s">
        <v>240</v>
      </c>
      <c r="H80" s="107" t="s">
        <v>241</v>
      </c>
      <c r="I80" s="91" t="s">
        <v>242</v>
      </c>
      <c r="J80" s="90">
        <v>1</v>
      </c>
      <c r="K80" s="110">
        <v>45962</v>
      </c>
      <c r="L80" s="110">
        <v>46022</v>
      </c>
      <c r="M80" s="92">
        <f t="shared" si="2"/>
        <v>8.5714285714285712</v>
      </c>
      <c r="N80" s="269">
        <v>1</v>
      </c>
      <c r="O80" s="91" t="s">
        <v>5521</v>
      </c>
      <c r="P80" s="121">
        <f t="shared" si="3"/>
        <v>1</v>
      </c>
      <c r="Q80" s="101" t="str" cm="1">
        <f t="array" aca="1" ref="Q80" ca="1">IF(ISNUMBER(P80),IF(P80=100%,"CUMPLIDA",IF(AND(ISNUMBER(L80),ISNUMBER(INDIRECT("FECHA_"&amp;$B80,1))), IF(L80&lt;=INDIRECT("FECHA_"&amp;$B80,1),"INCUMPLIDA","PROCESO"), "VERIFICAR FECHA")),"SIN VALOR AVANCE")</f>
        <v>CUMPLIDA</v>
      </c>
    </row>
    <row r="81" spans="1:17" ht="75.75" hidden="1">
      <c r="A81" s="268" t="s">
        <v>26</v>
      </c>
      <c r="B81" s="108" t="s">
        <v>27</v>
      </c>
      <c r="C81" s="601"/>
      <c r="D81" s="601"/>
      <c r="E81" s="589"/>
      <c r="F81" s="589"/>
      <c r="G81" s="589"/>
      <c r="H81" s="112" t="s">
        <v>243</v>
      </c>
      <c r="I81" s="91" t="s">
        <v>244</v>
      </c>
      <c r="J81" s="90">
        <v>1</v>
      </c>
      <c r="K81" s="110">
        <v>45931</v>
      </c>
      <c r="L81" s="110">
        <v>46142</v>
      </c>
      <c r="M81" s="92">
        <f t="shared" si="2"/>
        <v>30.142857142857142</v>
      </c>
      <c r="N81" s="269">
        <v>0</v>
      </c>
      <c r="O81" s="91" t="s">
        <v>5521</v>
      </c>
      <c r="P81" s="121">
        <f t="shared" si="3"/>
        <v>0</v>
      </c>
      <c r="Q81" s="101" t="str" cm="1">
        <f t="array" aca="1" ref="Q81" ca="1">IF(ISNUMBER(P81),IF(P81=100%,"CUMPLIDA",IF(AND(ISNUMBER(L81),ISNUMBER(INDIRECT("FECHA_"&amp;$B81,1))), IF(L81&lt;=INDIRECT("FECHA_"&amp;$B81,1),"INCUMPLIDA","PROCESO"), "VERIFICAR FECHA")),"SIN VALOR AVANCE")</f>
        <v>PROCESO</v>
      </c>
    </row>
    <row r="82" spans="1:17" ht="135" hidden="1">
      <c r="A82" s="268" t="s">
        <v>26</v>
      </c>
      <c r="B82" s="108" t="s">
        <v>27</v>
      </c>
      <c r="C82" s="601"/>
      <c r="D82" s="601"/>
      <c r="E82" s="589"/>
      <c r="F82" s="589"/>
      <c r="G82" s="123" t="s">
        <v>245</v>
      </c>
      <c r="H82" s="112" t="s">
        <v>246</v>
      </c>
      <c r="I82" s="91" t="s">
        <v>143</v>
      </c>
      <c r="J82" s="90">
        <v>1</v>
      </c>
      <c r="K82" s="110">
        <v>45931</v>
      </c>
      <c r="L82" s="110">
        <v>46142</v>
      </c>
      <c r="M82" s="92">
        <f t="shared" si="2"/>
        <v>30.142857142857142</v>
      </c>
      <c r="N82" s="269">
        <v>0</v>
      </c>
      <c r="O82" s="91" t="s">
        <v>5521</v>
      </c>
      <c r="P82" s="121">
        <f t="shared" si="3"/>
        <v>0</v>
      </c>
      <c r="Q82" s="101" t="str" cm="1">
        <f t="array" aca="1" ref="Q82" ca="1">IF(ISNUMBER(P82),IF(P82=100%,"CUMPLIDA",IF(AND(ISNUMBER(L82),ISNUMBER(INDIRECT("FECHA_"&amp;$B82,1))), IF(L82&lt;=INDIRECT("FECHA_"&amp;$B82,1),"INCUMPLIDA","PROCESO"), "VERIFICAR FECHA")),"SIN VALOR AVANCE")</f>
        <v>PROCESO</v>
      </c>
    </row>
    <row r="83" spans="1:17" ht="120" hidden="1">
      <c r="A83" s="268" t="s">
        <v>26</v>
      </c>
      <c r="B83" s="108" t="s">
        <v>27</v>
      </c>
      <c r="C83" s="601"/>
      <c r="D83" s="601"/>
      <c r="E83" s="589"/>
      <c r="F83" s="589"/>
      <c r="G83" s="97" t="s">
        <v>247</v>
      </c>
      <c r="H83" s="107" t="s">
        <v>248</v>
      </c>
      <c r="I83" s="91" t="s">
        <v>249</v>
      </c>
      <c r="J83" s="90">
        <v>1</v>
      </c>
      <c r="K83" s="111">
        <v>45901</v>
      </c>
      <c r="L83" s="111">
        <v>46111</v>
      </c>
      <c r="M83" s="92">
        <f t="shared" si="2"/>
        <v>30</v>
      </c>
      <c r="N83" s="269">
        <v>0</v>
      </c>
      <c r="O83" s="91" t="s">
        <v>5523</v>
      </c>
      <c r="P83" s="121">
        <f t="shared" si="3"/>
        <v>0</v>
      </c>
      <c r="Q83" s="101" t="str" cm="1">
        <f t="array" aca="1" ref="Q83" ca="1">IF(ISNUMBER(P83),IF(P83=100%,"CUMPLIDA",IF(AND(ISNUMBER(L83),ISNUMBER(INDIRECT("FECHA_"&amp;$B83,1))), IF(L83&lt;=INDIRECT("FECHA_"&amp;$B83,1),"INCUMPLIDA","PROCESO"), "VERIFICAR FECHA")),"SIN VALOR AVANCE")</f>
        <v>PROCESO</v>
      </c>
    </row>
    <row r="84" spans="1:17" ht="150" hidden="1">
      <c r="A84" s="268" t="s">
        <v>26</v>
      </c>
      <c r="B84" s="108" t="s">
        <v>27</v>
      </c>
      <c r="C84" s="588" t="s">
        <v>251</v>
      </c>
      <c r="D84" s="588" t="s">
        <v>252</v>
      </c>
      <c r="E84" s="603" t="s">
        <v>5524</v>
      </c>
      <c r="F84" s="603" t="s">
        <v>254</v>
      </c>
      <c r="G84" s="97" t="s">
        <v>255</v>
      </c>
      <c r="H84" s="91" t="s">
        <v>256</v>
      </c>
      <c r="I84" s="91" t="s">
        <v>198</v>
      </c>
      <c r="J84" s="93">
        <v>7</v>
      </c>
      <c r="K84" s="120">
        <v>45962</v>
      </c>
      <c r="L84" s="120">
        <v>46203</v>
      </c>
      <c r="M84" s="92">
        <f t="shared" si="2"/>
        <v>34.428571428571431</v>
      </c>
      <c r="N84" s="269">
        <v>2</v>
      </c>
      <c r="O84" s="91" t="s">
        <v>5513</v>
      </c>
      <c r="P84" s="121">
        <f t="shared" si="3"/>
        <v>0.2857142857142857</v>
      </c>
      <c r="Q84" s="101" t="str" cm="1">
        <f t="array" aca="1" ref="Q84" ca="1">IF(ISNUMBER(P84),IF(P84=100%,"CUMPLIDA",IF(AND(ISNUMBER(L84),ISNUMBER(INDIRECT("FECHA_"&amp;$B84,1))), IF(L84&lt;=INDIRECT("FECHA_"&amp;$B84,1),"INCUMPLIDA","PROCESO"), "VERIFICAR FECHA")),"SIN VALOR AVANCE")</f>
        <v>PROCESO</v>
      </c>
    </row>
    <row r="85" spans="1:17" ht="150" hidden="1">
      <c r="A85" s="268" t="s">
        <v>26</v>
      </c>
      <c r="B85" s="108" t="s">
        <v>27</v>
      </c>
      <c r="C85" s="588"/>
      <c r="D85" s="588"/>
      <c r="E85" s="603"/>
      <c r="F85" s="603"/>
      <c r="G85" s="97" t="s">
        <v>257</v>
      </c>
      <c r="H85" s="91" t="s">
        <v>258</v>
      </c>
      <c r="I85" s="91" t="s">
        <v>259</v>
      </c>
      <c r="J85" s="93">
        <v>1</v>
      </c>
      <c r="K85" s="120">
        <v>45931</v>
      </c>
      <c r="L85" s="120">
        <v>45961</v>
      </c>
      <c r="M85" s="92">
        <f t="shared" si="2"/>
        <v>4.2857142857142856</v>
      </c>
      <c r="N85" s="269">
        <v>1</v>
      </c>
      <c r="O85" s="91" t="s">
        <v>5515</v>
      </c>
      <c r="P85" s="121">
        <f t="shared" si="3"/>
        <v>1</v>
      </c>
      <c r="Q85" s="101" t="str" cm="1">
        <f t="array" aca="1" ref="Q85" ca="1">IF(ISNUMBER(P85),IF(P85=100%,"CUMPLIDA",IF(AND(ISNUMBER(L85),ISNUMBER(INDIRECT("FECHA_"&amp;$B85,1))), IF(L85&lt;=INDIRECT("FECHA_"&amp;$B85,1),"INCUMPLIDA","PROCESO"), "VERIFICAR FECHA")),"SIN VALOR AVANCE")</f>
        <v>CUMPLIDA</v>
      </c>
    </row>
    <row r="86" spans="1:17" ht="90" hidden="1">
      <c r="A86" s="268" t="s">
        <v>26</v>
      </c>
      <c r="B86" s="108" t="s">
        <v>27</v>
      </c>
      <c r="C86" s="588"/>
      <c r="D86" s="588"/>
      <c r="E86" s="603"/>
      <c r="F86" s="603"/>
      <c r="G86" s="97" t="s">
        <v>260</v>
      </c>
      <c r="H86" s="91" t="s">
        <v>261</v>
      </c>
      <c r="I86" s="91" t="s">
        <v>262</v>
      </c>
      <c r="J86" s="93">
        <v>2</v>
      </c>
      <c r="K86" s="120">
        <v>45931</v>
      </c>
      <c r="L86" s="120">
        <v>46203</v>
      </c>
      <c r="M86" s="92">
        <f t="shared" si="2"/>
        <v>38.857142857142854</v>
      </c>
      <c r="N86" s="269">
        <v>0</v>
      </c>
      <c r="O86" s="91" t="s">
        <v>5513</v>
      </c>
      <c r="P86" s="121">
        <f t="shared" si="3"/>
        <v>0</v>
      </c>
      <c r="Q86" s="101" t="str" cm="1">
        <f t="array" aca="1" ref="Q86" ca="1">IF(ISNUMBER(P86),IF(P86=100%,"CUMPLIDA",IF(AND(ISNUMBER(L86),ISNUMBER(INDIRECT("FECHA_"&amp;$B86,1))), IF(L86&lt;=INDIRECT("FECHA_"&amp;$B86,1),"INCUMPLIDA","PROCESO"), "VERIFICAR FECHA")),"SIN VALOR AVANCE")</f>
        <v>PROCESO</v>
      </c>
    </row>
    <row r="87" spans="1:17" ht="240.75" hidden="1">
      <c r="A87" s="207" t="s">
        <v>26</v>
      </c>
      <c r="B87" s="108" t="s">
        <v>27</v>
      </c>
      <c r="C87" s="548" t="s">
        <v>263</v>
      </c>
      <c r="D87" s="588" t="s">
        <v>264</v>
      </c>
      <c r="E87" s="589" t="s">
        <v>5525</v>
      </c>
      <c r="F87" s="589" t="s">
        <v>266</v>
      </c>
      <c r="G87" s="589" t="s">
        <v>5526</v>
      </c>
      <c r="H87" s="91" t="s">
        <v>5527</v>
      </c>
      <c r="I87" s="91" t="s">
        <v>269</v>
      </c>
      <c r="J87" s="121">
        <v>1</v>
      </c>
      <c r="K87" s="120">
        <v>46023</v>
      </c>
      <c r="L87" s="120">
        <v>46387</v>
      </c>
      <c r="M87" s="92">
        <f t="shared" si="2"/>
        <v>52</v>
      </c>
      <c r="N87" s="273">
        <v>0</v>
      </c>
      <c r="O87" s="94" t="s">
        <v>5528</v>
      </c>
      <c r="P87" s="121">
        <f>N86/J86</f>
        <v>0</v>
      </c>
      <c r="Q87" s="101" t="str" cm="1">
        <f t="array" aca="1" ref="Q87" ca="1">IF(ISNUMBER(P88),IF(P88=100%,"CUMPLIDA",IF(AND(ISNUMBER(L87),ISNUMBER(INDIRECT("FECHA_"&amp;$B87,1))), IF(L87&lt;=INDIRECT("FECHA_"&amp;$B87,1),"INCUMPLIDA","PROCESO"), "VERIFICAR FECHA")),"SIN VALOR AVANCE")</f>
        <v>PROCESO</v>
      </c>
    </row>
    <row r="88" spans="1:17" ht="60.75" hidden="1">
      <c r="A88" s="207" t="s">
        <v>26</v>
      </c>
      <c r="B88" s="108" t="s">
        <v>27</v>
      </c>
      <c r="C88" s="548"/>
      <c r="D88" s="588"/>
      <c r="E88" s="589"/>
      <c r="F88" s="589"/>
      <c r="G88" s="589"/>
      <c r="H88" s="91" t="s">
        <v>5529</v>
      </c>
      <c r="I88" s="91" t="s">
        <v>272</v>
      </c>
      <c r="J88" s="93">
        <v>12</v>
      </c>
      <c r="K88" s="120">
        <v>46023</v>
      </c>
      <c r="L88" s="120">
        <v>46387</v>
      </c>
      <c r="M88" s="92">
        <f t="shared" si="2"/>
        <v>52</v>
      </c>
      <c r="N88" s="269">
        <v>0</v>
      </c>
      <c r="O88" s="91" t="s">
        <v>5530</v>
      </c>
      <c r="P88" s="121">
        <f t="shared" ref="P88:P151" si="4">N88/J88</f>
        <v>0</v>
      </c>
      <c r="Q88" s="101" t="str" cm="1">
        <f t="array" aca="1" ref="Q88" ca="1">IF(ISNUMBER(P88),IF(P88=100%,"CUMPLIDA",IF(AND(ISNUMBER(L88),ISNUMBER(INDIRECT("FECHA_"&amp;$B88,1))), IF(L88&lt;=INDIRECT("FECHA_"&amp;$B88,1),"INCUMPLIDA","PROCESO"), "VERIFICAR FECHA")),"SIN VALOR AVANCE")</f>
        <v>PROCESO</v>
      </c>
    </row>
    <row r="89" spans="1:17" ht="60.75" hidden="1">
      <c r="A89" s="207" t="s">
        <v>26</v>
      </c>
      <c r="B89" s="108" t="s">
        <v>27</v>
      </c>
      <c r="C89" s="548" t="s">
        <v>263</v>
      </c>
      <c r="D89" s="588" t="s">
        <v>274</v>
      </c>
      <c r="E89" s="549" t="s">
        <v>275</v>
      </c>
      <c r="F89" s="589" t="s">
        <v>276</v>
      </c>
      <c r="G89" s="589" t="s">
        <v>5531</v>
      </c>
      <c r="H89" s="91" t="s">
        <v>5532</v>
      </c>
      <c r="I89" s="91" t="s">
        <v>279</v>
      </c>
      <c r="J89" s="93">
        <v>1</v>
      </c>
      <c r="K89" s="111">
        <v>46023</v>
      </c>
      <c r="L89" s="111">
        <v>46112</v>
      </c>
      <c r="M89" s="92">
        <f t="shared" si="2"/>
        <v>12.714285714285714</v>
      </c>
      <c r="N89" s="269">
        <v>0</v>
      </c>
      <c r="O89" s="113" t="s">
        <v>5533</v>
      </c>
      <c r="P89" s="121">
        <f t="shared" si="4"/>
        <v>0</v>
      </c>
      <c r="Q89" s="101" t="str" cm="1">
        <f t="array" aca="1" ref="Q89" ca="1">IF(ISNUMBER(P89),IF(P89=100%,"CUMPLIDA",IF(AND(ISNUMBER(L89),ISNUMBER(INDIRECT("FECHA_"&amp;$B89,1))), IF(L89&lt;=INDIRECT("FECHA_"&amp;$B89,1),"INCUMPLIDA","PROCESO"), "VERIFICAR FECHA")),"SIN VALOR AVANCE")</f>
        <v>PROCESO</v>
      </c>
    </row>
    <row r="90" spans="1:17" ht="75.75" hidden="1">
      <c r="A90" s="207" t="s">
        <v>26</v>
      </c>
      <c r="B90" s="108" t="s">
        <v>27</v>
      </c>
      <c r="C90" s="548"/>
      <c r="D90" s="588"/>
      <c r="E90" s="549"/>
      <c r="F90" s="589"/>
      <c r="G90" s="589"/>
      <c r="H90" s="91" t="s">
        <v>5534</v>
      </c>
      <c r="I90" s="91" t="s">
        <v>282</v>
      </c>
      <c r="J90" s="93">
        <v>1</v>
      </c>
      <c r="K90" s="111">
        <v>46113</v>
      </c>
      <c r="L90" s="111">
        <v>46173</v>
      </c>
      <c r="M90" s="92">
        <f t="shared" si="2"/>
        <v>8.5714285714285712</v>
      </c>
      <c r="N90" s="269">
        <v>0</v>
      </c>
      <c r="O90" s="113" t="s">
        <v>5535</v>
      </c>
      <c r="P90" s="121">
        <f t="shared" si="4"/>
        <v>0</v>
      </c>
      <c r="Q90" s="101" t="str" cm="1">
        <f t="array" aca="1" ref="Q90" ca="1">IF(ISNUMBER(P90),IF(P90=100%,"CUMPLIDA",IF(AND(ISNUMBER(L90),ISNUMBER(INDIRECT("FECHA_"&amp;$B90,1))), IF(L90&lt;=INDIRECT("FECHA_"&amp;$B90,1),"INCUMPLIDA","PROCESO"), "VERIFICAR FECHA")),"SIN VALOR AVANCE")</f>
        <v>PROCESO</v>
      </c>
    </row>
    <row r="91" spans="1:17" ht="90.75" hidden="1">
      <c r="A91" s="207" t="s">
        <v>26</v>
      </c>
      <c r="B91" s="108" t="s">
        <v>27</v>
      </c>
      <c r="C91" s="548"/>
      <c r="D91" s="588"/>
      <c r="E91" s="549"/>
      <c r="F91" s="589"/>
      <c r="G91" s="589"/>
      <c r="H91" s="91" t="s">
        <v>5536</v>
      </c>
      <c r="I91" s="91" t="s">
        <v>285</v>
      </c>
      <c r="J91" s="93">
        <v>4</v>
      </c>
      <c r="K91" s="111">
        <v>46174</v>
      </c>
      <c r="L91" s="111">
        <v>46539</v>
      </c>
      <c r="M91" s="92">
        <f t="shared" si="2"/>
        <v>52.142857142857146</v>
      </c>
      <c r="N91" s="269">
        <v>0</v>
      </c>
      <c r="O91" s="113" t="s">
        <v>5535</v>
      </c>
      <c r="P91" s="121">
        <f t="shared" si="4"/>
        <v>0</v>
      </c>
      <c r="Q91" s="101" t="str" cm="1">
        <f t="array" aca="1" ref="Q91" ca="1">IF(ISNUMBER(P91),IF(P91=100%,"CUMPLIDA",IF(AND(ISNUMBER(L91),ISNUMBER(INDIRECT("FECHA_"&amp;$B91,1))), IF(L91&lt;=INDIRECT("FECHA_"&amp;$B91,1),"INCUMPLIDA","PROCESO"), "VERIFICAR FECHA")),"SIN VALOR AVANCE")</f>
        <v>PROCESO</v>
      </c>
    </row>
    <row r="92" spans="1:17" ht="60.75" hidden="1">
      <c r="A92" s="207" t="s">
        <v>26</v>
      </c>
      <c r="B92" s="108" t="s">
        <v>27</v>
      </c>
      <c r="C92" s="548"/>
      <c r="D92" s="588"/>
      <c r="E92" s="549"/>
      <c r="F92" s="589"/>
      <c r="G92" s="612" t="s">
        <v>5537</v>
      </c>
      <c r="H92" s="91" t="s">
        <v>5538</v>
      </c>
      <c r="I92" s="91" t="s">
        <v>282</v>
      </c>
      <c r="J92" s="93">
        <v>1</v>
      </c>
      <c r="K92" s="111">
        <v>46023</v>
      </c>
      <c r="L92" s="111">
        <v>46142</v>
      </c>
      <c r="M92" s="92">
        <f t="shared" si="2"/>
        <v>17</v>
      </c>
      <c r="N92" s="269">
        <v>0</v>
      </c>
      <c r="O92" s="113" t="s">
        <v>5533</v>
      </c>
      <c r="P92" s="121">
        <f t="shared" si="4"/>
        <v>0</v>
      </c>
      <c r="Q92" s="101" t="str" cm="1">
        <f t="array" aca="1" ref="Q92" ca="1">IF(ISNUMBER(P92),IF(P92=100%,"CUMPLIDA",IF(AND(ISNUMBER(L92),ISNUMBER(INDIRECT("FECHA_"&amp;$B92,1))), IF(L92&lt;=INDIRECT("FECHA_"&amp;$B92,1),"INCUMPLIDA","PROCESO"), "VERIFICAR FECHA")),"SIN VALOR AVANCE")</f>
        <v>PROCESO</v>
      </c>
    </row>
    <row r="93" spans="1:17" ht="122.25" hidden="1">
      <c r="A93" s="207" t="s">
        <v>26</v>
      </c>
      <c r="B93" s="108" t="s">
        <v>27</v>
      </c>
      <c r="C93" s="548"/>
      <c r="D93" s="588"/>
      <c r="E93" s="549"/>
      <c r="F93" s="589"/>
      <c r="G93" s="612"/>
      <c r="H93" s="91" t="s">
        <v>5539</v>
      </c>
      <c r="I93" s="91" t="s">
        <v>289</v>
      </c>
      <c r="J93" s="93">
        <v>12</v>
      </c>
      <c r="K93" s="111">
        <v>46143</v>
      </c>
      <c r="L93" s="111">
        <v>46507</v>
      </c>
      <c r="M93" s="92">
        <f t="shared" si="2"/>
        <v>52</v>
      </c>
      <c r="N93" s="269">
        <v>0</v>
      </c>
      <c r="O93" s="113" t="s">
        <v>5540</v>
      </c>
      <c r="P93" s="121">
        <f t="shared" si="4"/>
        <v>0</v>
      </c>
      <c r="Q93" s="101" t="str" cm="1">
        <f t="array" aca="1" ref="Q93" ca="1">IF(ISNUMBER(P93),IF(P93=100%,"CUMPLIDA",IF(AND(ISNUMBER(L93),ISNUMBER(INDIRECT("FECHA_"&amp;$B93,1))), IF(L93&lt;=INDIRECT("FECHA_"&amp;$B93,1),"INCUMPLIDA","PROCESO"), "VERIFICAR FECHA")),"SIN VALOR AVANCE")</f>
        <v>PROCESO</v>
      </c>
    </row>
    <row r="94" spans="1:17" ht="91.5" hidden="1">
      <c r="A94" s="207" t="s">
        <v>26</v>
      </c>
      <c r="B94" s="108" t="s">
        <v>27</v>
      </c>
      <c r="C94" s="548" t="s">
        <v>263</v>
      </c>
      <c r="D94" s="548" t="s">
        <v>291</v>
      </c>
      <c r="E94" s="549" t="s">
        <v>292</v>
      </c>
      <c r="F94" s="549" t="s">
        <v>293</v>
      </c>
      <c r="G94" s="611" t="s">
        <v>5541</v>
      </c>
      <c r="H94" s="91" t="s">
        <v>5542</v>
      </c>
      <c r="I94" s="91" t="s">
        <v>296</v>
      </c>
      <c r="J94" s="93">
        <v>1</v>
      </c>
      <c r="K94" s="111">
        <v>46023</v>
      </c>
      <c r="L94" s="111">
        <v>46203</v>
      </c>
      <c r="M94" s="92">
        <f t="shared" si="2"/>
        <v>25.714285714285715</v>
      </c>
      <c r="N94" s="269">
        <v>0</v>
      </c>
      <c r="O94" s="91" t="s">
        <v>5543</v>
      </c>
      <c r="P94" s="121">
        <f t="shared" si="4"/>
        <v>0</v>
      </c>
      <c r="Q94" s="101" t="str" cm="1">
        <f t="array" aca="1" ref="Q94" ca="1">IF(ISNUMBER(P94),IF(P94=100%,"CUMPLIDA",IF(AND(ISNUMBER(L94),ISNUMBER(INDIRECT("FECHA_"&amp;$B94,1))), IF(L94&lt;=INDIRECT("FECHA_"&amp;$B94,1),"INCUMPLIDA","PROCESO"), "VERIFICAR FECHA")),"SIN VALOR AVANCE")</f>
        <v>PROCESO</v>
      </c>
    </row>
    <row r="95" spans="1:17" ht="105.75" hidden="1">
      <c r="A95" s="207" t="s">
        <v>26</v>
      </c>
      <c r="B95" s="108" t="s">
        <v>27</v>
      </c>
      <c r="C95" s="548"/>
      <c r="D95" s="548"/>
      <c r="E95" s="549"/>
      <c r="F95" s="549"/>
      <c r="G95" s="589"/>
      <c r="H95" s="91" t="s">
        <v>5544</v>
      </c>
      <c r="I95" s="91" t="s">
        <v>299</v>
      </c>
      <c r="J95" s="93">
        <v>1</v>
      </c>
      <c r="K95" s="111">
        <v>46023</v>
      </c>
      <c r="L95" s="111">
        <v>46203</v>
      </c>
      <c r="M95" s="92">
        <f t="shared" si="2"/>
        <v>25.714285714285715</v>
      </c>
      <c r="N95" s="269">
        <v>0</v>
      </c>
      <c r="O95" s="199" t="s">
        <v>5545</v>
      </c>
      <c r="P95" s="121">
        <f t="shared" si="4"/>
        <v>0</v>
      </c>
      <c r="Q95" s="101" t="str" cm="1">
        <f t="array" aca="1" ref="Q95" ca="1">IF(ISNUMBER(P95),IF(P95=100%,"CUMPLIDA",IF(AND(ISNUMBER(L95),ISNUMBER(INDIRECT("FECHA_"&amp;$B95,1))), IF(L95&lt;=INDIRECT("FECHA_"&amp;$B95,1),"INCUMPLIDA","PROCESO"), "VERIFICAR FECHA")),"SIN VALOR AVANCE")</f>
        <v>PROCESO</v>
      </c>
    </row>
    <row r="96" spans="1:17" ht="90.75" hidden="1">
      <c r="A96" s="207" t="s">
        <v>26</v>
      </c>
      <c r="B96" s="108" t="s">
        <v>27</v>
      </c>
      <c r="C96" s="548"/>
      <c r="D96" s="548"/>
      <c r="E96" s="549"/>
      <c r="F96" s="549"/>
      <c r="G96" s="198" t="s">
        <v>5546</v>
      </c>
      <c r="H96" s="91" t="s">
        <v>5547</v>
      </c>
      <c r="I96" s="91" t="s">
        <v>303</v>
      </c>
      <c r="J96" s="93">
        <v>1</v>
      </c>
      <c r="K96" s="111">
        <v>46023</v>
      </c>
      <c r="L96" s="111">
        <v>46203</v>
      </c>
      <c r="M96" s="92">
        <f t="shared" si="2"/>
        <v>25.714285714285715</v>
      </c>
      <c r="N96" s="269">
        <v>0</v>
      </c>
      <c r="O96" s="199" t="s">
        <v>5548</v>
      </c>
      <c r="P96" s="121">
        <f t="shared" si="4"/>
        <v>0</v>
      </c>
      <c r="Q96" s="101" t="str" cm="1">
        <f t="array" aca="1" ref="Q96" ca="1">IF(ISNUMBER(P96),IF(P96=100%,"CUMPLIDA",IF(AND(ISNUMBER(L96),ISNUMBER(INDIRECT("FECHA_"&amp;$B96,1))), IF(L96&lt;=INDIRECT("FECHA_"&amp;$B96,1),"INCUMPLIDA","PROCESO"), "VERIFICAR FECHA")),"SIN VALOR AVANCE")</f>
        <v>PROCESO</v>
      </c>
    </row>
    <row r="97" spans="1:17" ht="60.75" hidden="1">
      <c r="A97" s="207" t="s">
        <v>26</v>
      </c>
      <c r="B97" s="108" t="s">
        <v>27</v>
      </c>
      <c r="C97" s="548"/>
      <c r="D97" s="548"/>
      <c r="E97" s="549"/>
      <c r="F97" s="549"/>
      <c r="G97" s="611" t="s">
        <v>5549</v>
      </c>
      <c r="H97" s="91" t="s">
        <v>306</v>
      </c>
      <c r="I97" s="91" t="s">
        <v>307</v>
      </c>
      <c r="J97" s="93">
        <v>1</v>
      </c>
      <c r="K97" s="111">
        <v>46023</v>
      </c>
      <c r="L97" s="111">
        <v>46203</v>
      </c>
      <c r="M97" s="92">
        <f t="shared" si="2"/>
        <v>25.714285714285715</v>
      </c>
      <c r="N97" s="269">
        <v>0</v>
      </c>
      <c r="O97" s="199" t="s">
        <v>5550</v>
      </c>
      <c r="P97" s="121">
        <f t="shared" si="4"/>
        <v>0</v>
      </c>
      <c r="Q97" s="101" t="str" cm="1">
        <f t="array" aca="1" ref="Q97" ca="1">IF(ISNUMBER(P97),IF(P97=100%,"CUMPLIDA",IF(AND(ISNUMBER(L97),ISNUMBER(INDIRECT("FECHA_"&amp;$B97,1))), IF(L97&lt;=INDIRECT("FECHA_"&amp;$B97,1),"INCUMPLIDA","PROCESO"), "VERIFICAR FECHA")),"SIN VALOR AVANCE")</f>
        <v>PROCESO</v>
      </c>
    </row>
    <row r="98" spans="1:17" ht="105.75" hidden="1">
      <c r="A98" s="207" t="s">
        <v>26</v>
      </c>
      <c r="B98" s="108" t="s">
        <v>27</v>
      </c>
      <c r="C98" s="548"/>
      <c r="D98" s="548"/>
      <c r="E98" s="549"/>
      <c r="F98" s="549"/>
      <c r="G98" s="589"/>
      <c r="H98" s="91" t="s">
        <v>5551</v>
      </c>
      <c r="I98" s="91" t="s">
        <v>310</v>
      </c>
      <c r="J98" s="93">
        <v>4</v>
      </c>
      <c r="K98" s="111">
        <v>46023</v>
      </c>
      <c r="L98" s="111">
        <v>46387</v>
      </c>
      <c r="M98" s="92">
        <f t="shared" si="2"/>
        <v>52</v>
      </c>
      <c r="N98" s="269">
        <v>0</v>
      </c>
      <c r="O98" s="91" t="s">
        <v>5552</v>
      </c>
      <c r="P98" s="121">
        <f t="shared" si="4"/>
        <v>0</v>
      </c>
      <c r="Q98" s="101" t="str" cm="1">
        <f t="array" aca="1" ref="Q98" ca="1">IF(ISNUMBER(P98),IF(P98=100%,"CUMPLIDA",IF(AND(ISNUMBER(L98),ISNUMBER(INDIRECT("FECHA_"&amp;$B98,1))), IF(L98&lt;=INDIRECT("FECHA_"&amp;$B98,1),"INCUMPLIDA","PROCESO"), "VERIFICAR FECHA")),"SIN VALOR AVANCE")</f>
        <v>PROCESO</v>
      </c>
    </row>
    <row r="99" spans="1:17" ht="60.75" hidden="1">
      <c r="A99" s="207" t="s">
        <v>26</v>
      </c>
      <c r="B99" s="108" t="s">
        <v>27</v>
      </c>
      <c r="C99" s="548"/>
      <c r="D99" s="548"/>
      <c r="E99" s="549"/>
      <c r="F99" s="549"/>
      <c r="G99" s="611" t="s">
        <v>5553</v>
      </c>
      <c r="H99" s="91" t="s">
        <v>5554</v>
      </c>
      <c r="I99" s="91" t="s">
        <v>314</v>
      </c>
      <c r="J99" s="93">
        <v>1</v>
      </c>
      <c r="K99" s="111">
        <v>46023</v>
      </c>
      <c r="L99" s="111">
        <v>46203</v>
      </c>
      <c r="M99" s="92">
        <f t="shared" si="2"/>
        <v>25.714285714285715</v>
      </c>
      <c r="N99" s="269">
        <v>0</v>
      </c>
      <c r="O99" s="91" t="s">
        <v>5555</v>
      </c>
      <c r="P99" s="121">
        <f t="shared" si="4"/>
        <v>0</v>
      </c>
      <c r="Q99" s="101" t="str" cm="1">
        <f t="array" aca="1" ref="Q99" ca="1">IF(ISNUMBER(P99),IF(P99=100%,"CUMPLIDA",IF(AND(ISNUMBER(L99),ISNUMBER(INDIRECT("FECHA_"&amp;$B99,1))), IF(L99&lt;=INDIRECT("FECHA_"&amp;$B99,1),"INCUMPLIDA","PROCESO"), "VERIFICAR FECHA")),"SIN VALOR AVANCE")</f>
        <v>PROCESO</v>
      </c>
    </row>
    <row r="100" spans="1:17" ht="105.75" hidden="1">
      <c r="A100" s="207" t="s">
        <v>26</v>
      </c>
      <c r="B100" s="108" t="s">
        <v>27</v>
      </c>
      <c r="C100" s="548"/>
      <c r="D100" s="548"/>
      <c r="E100" s="549"/>
      <c r="F100" s="549"/>
      <c r="G100" s="589"/>
      <c r="H100" s="91" t="s">
        <v>5551</v>
      </c>
      <c r="I100" s="91" t="s">
        <v>310</v>
      </c>
      <c r="J100" s="93">
        <v>4</v>
      </c>
      <c r="K100" s="111">
        <v>46023</v>
      </c>
      <c r="L100" s="111">
        <v>46387</v>
      </c>
      <c r="M100" s="92">
        <f t="shared" si="2"/>
        <v>52</v>
      </c>
      <c r="N100" s="269">
        <v>0</v>
      </c>
      <c r="O100" s="91" t="s">
        <v>5556</v>
      </c>
      <c r="P100" s="121">
        <f t="shared" si="4"/>
        <v>0</v>
      </c>
      <c r="Q100" s="101" t="str" cm="1">
        <f t="array" aca="1" ref="Q100" ca="1">IF(ISNUMBER(P100),IF(P100=100%,"CUMPLIDA",IF(AND(ISNUMBER(L100),ISNUMBER(INDIRECT("FECHA_"&amp;$B100,1))), IF(L100&lt;=INDIRECT("FECHA_"&amp;$B100,1),"INCUMPLIDA","PROCESO"), "VERIFICAR FECHA")),"SIN VALOR AVANCE")</f>
        <v>PROCESO</v>
      </c>
    </row>
    <row r="101" spans="1:17" ht="255.75" hidden="1">
      <c r="A101" s="207" t="s">
        <v>26</v>
      </c>
      <c r="B101" s="108" t="s">
        <v>27</v>
      </c>
      <c r="C101" s="548"/>
      <c r="D101" s="548"/>
      <c r="E101" s="549"/>
      <c r="F101" s="549"/>
      <c r="G101" s="198" t="s">
        <v>5557</v>
      </c>
      <c r="H101" s="91" t="s">
        <v>5558</v>
      </c>
      <c r="I101" s="91" t="s">
        <v>303</v>
      </c>
      <c r="J101" s="93">
        <v>1</v>
      </c>
      <c r="K101" s="111">
        <v>46023</v>
      </c>
      <c r="L101" s="111">
        <v>46203</v>
      </c>
      <c r="M101" s="92">
        <f t="shared" si="2"/>
        <v>25.714285714285715</v>
      </c>
      <c r="N101" s="269">
        <v>0</v>
      </c>
      <c r="O101" s="91" t="s">
        <v>5559</v>
      </c>
      <c r="P101" s="121">
        <f t="shared" si="4"/>
        <v>0</v>
      </c>
      <c r="Q101" s="101" t="str" cm="1">
        <f t="array" aca="1" ref="Q101" ca="1">IF(ISNUMBER(P101),IF(P101=100%,"CUMPLIDA",IF(AND(ISNUMBER(L101),ISNUMBER(INDIRECT("FECHA_"&amp;$B101,1))), IF(L101&lt;=INDIRECT("FECHA_"&amp;$B101,1),"INCUMPLIDA","PROCESO"), "VERIFICAR FECHA")),"SIN VALOR AVANCE")</f>
        <v>PROCESO</v>
      </c>
    </row>
    <row r="102" spans="1:17" ht="120.75" hidden="1">
      <c r="A102" s="207" t="s">
        <v>26</v>
      </c>
      <c r="B102" s="108" t="s">
        <v>27</v>
      </c>
      <c r="C102" s="548"/>
      <c r="D102" s="548"/>
      <c r="E102" s="549"/>
      <c r="F102" s="549"/>
      <c r="G102" s="198" t="s">
        <v>5560</v>
      </c>
      <c r="H102" s="91" t="s">
        <v>5561</v>
      </c>
      <c r="I102" s="91" t="s">
        <v>321</v>
      </c>
      <c r="J102" s="93">
        <v>4</v>
      </c>
      <c r="K102" s="111">
        <v>46023</v>
      </c>
      <c r="L102" s="111">
        <v>46387</v>
      </c>
      <c r="M102" s="92">
        <f t="shared" si="2"/>
        <v>52</v>
      </c>
      <c r="N102" s="269">
        <v>0</v>
      </c>
      <c r="O102" s="199" t="s">
        <v>5562</v>
      </c>
      <c r="P102" s="121">
        <f t="shared" si="4"/>
        <v>0</v>
      </c>
      <c r="Q102" s="101" t="str" cm="1">
        <f t="array" aca="1" ref="Q102" ca="1">IF(ISNUMBER(P102),IF(P102=100%,"CUMPLIDA",IF(AND(ISNUMBER(L102),ISNUMBER(INDIRECT("FECHA_"&amp;$B102,1))), IF(L102&lt;=INDIRECT("FECHA_"&amp;$B102,1),"INCUMPLIDA","PROCESO"), "VERIFICAR FECHA")),"SIN VALOR AVANCE")</f>
        <v>PROCESO</v>
      </c>
    </row>
    <row r="103" spans="1:17" ht="107.25" hidden="1">
      <c r="A103" s="207" t="s">
        <v>26</v>
      </c>
      <c r="B103" s="108" t="s">
        <v>27</v>
      </c>
      <c r="C103" s="548"/>
      <c r="D103" s="548"/>
      <c r="E103" s="549"/>
      <c r="F103" s="549"/>
      <c r="G103" s="198" t="s">
        <v>5563</v>
      </c>
      <c r="H103" s="91" t="s">
        <v>324</v>
      </c>
      <c r="I103" s="200" t="s">
        <v>325</v>
      </c>
      <c r="J103" s="93">
        <v>4</v>
      </c>
      <c r="K103" s="196">
        <v>46023</v>
      </c>
      <c r="L103" s="196">
        <v>46387</v>
      </c>
      <c r="M103" s="92">
        <f t="shared" si="2"/>
        <v>52</v>
      </c>
      <c r="N103" s="269">
        <v>0</v>
      </c>
      <c r="O103" s="200" t="s">
        <v>326</v>
      </c>
      <c r="P103" s="121">
        <f t="shared" si="4"/>
        <v>0</v>
      </c>
      <c r="Q103" s="101" t="str" cm="1">
        <f t="array" aca="1" ref="Q103" ca="1">IF(ISNUMBER(P103),IF(P103=100%,"CUMPLIDA",IF(AND(ISNUMBER(L103),ISNUMBER(INDIRECT("FECHA_"&amp;$B103,1))), IF(L103&lt;=INDIRECT("FECHA_"&amp;$B103,1),"INCUMPLIDA","PROCESO"), "VERIFICAR FECHA")),"SIN VALOR AVANCE")</f>
        <v>PROCESO</v>
      </c>
    </row>
    <row r="104" spans="1:17" ht="60.75" hidden="1">
      <c r="A104" s="207" t="s">
        <v>26</v>
      </c>
      <c r="B104" s="108" t="s">
        <v>27</v>
      </c>
      <c r="C104" s="548"/>
      <c r="D104" s="548"/>
      <c r="E104" s="549"/>
      <c r="F104" s="549"/>
      <c r="G104" s="641" t="s">
        <v>5564</v>
      </c>
      <c r="H104" s="91" t="s">
        <v>5565</v>
      </c>
      <c r="I104" s="91" t="s">
        <v>329</v>
      </c>
      <c r="J104" s="93">
        <v>1</v>
      </c>
      <c r="K104" s="99">
        <v>45992</v>
      </c>
      <c r="L104" s="99">
        <v>46112</v>
      </c>
      <c r="M104" s="92">
        <f t="shared" si="2"/>
        <v>17.142857142857142</v>
      </c>
      <c r="N104" s="269">
        <v>0</v>
      </c>
      <c r="O104" s="91" t="s">
        <v>5566</v>
      </c>
      <c r="P104" s="121">
        <f t="shared" si="4"/>
        <v>0</v>
      </c>
      <c r="Q104" s="101" t="str" cm="1">
        <f t="array" aca="1" ref="Q104" ca="1">IF(ISNUMBER(P104),IF(P104=100%,"CUMPLIDA",IF(AND(ISNUMBER(L104),ISNUMBER(INDIRECT("FECHA_"&amp;$B104,1))), IF(L104&lt;=INDIRECT("FECHA_"&amp;$B104,1),"INCUMPLIDA","PROCESO"), "VERIFICAR FECHA")),"SIN VALOR AVANCE")</f>
        <v>PROCESO</v>
      </c>
    </row>
    <row r="105" spans="1:17" ht="75.75" hidden="1">
      <c r="A105" s="207" t="s">
        <v>26</v>
      </c>
      <c r="B105" s="108" t="s">
        <v>27</v>
      </c>
      <c r="C105" s="548"/>
      <c r="D105" s="548"/>
      <c r="E105" s="549"/>
      <c r="F105" s="549"/>
      <c r="G105" s="612"/>
      <c r="H105" s="91" t="s">
        <v>5567</v>
      </c>
      <c r="I105" s="91" t="s">
        <v>332</v>
      </c>
      <c r="J105" s="93">
        <v>1</v>
      </c>
      <c r="K105" s="99">
        <v>46023</v>
      </c>
      <c r="L105" s="99">
        <v>46112</v>
      </c>
      <c r="M105" s="92">
        <f t="shared" si="2"/>
        <v>12.714285714285714</v>
      </c>
      <c r="N105" s="269">
        <v>0</v>
      </c>
      <c r="O105" s="91" t="s">
        <v>5566</v>
      </c>
      <c r="P105" s="121">
        <f t="shared" si="4"/>
        <v>0</v>
      </c>
      <c r="Q105" s="101" t="str" cm="1">
        <f t="array" aca="1" ref="Q105" ca="1">IF(ISNUMBER(P105),IF(P105=100%,"CUMPLIDA",IF(AND(ISNUMBER(L105),ISNUMBER(INDIRECT("FECHA_"&amp;$B105,1))), IF(L105&lt;=INDIRECT("FECHA_"&amp;$B105,1),"INCUMPLIDA","PROCESO"), "VERIFICAR FECHA")),"SIN VALOR AVANCE")</f>
        <v>PROCESO</v>
      </c>
    </row>
    <row r="106" spans="1:17" ht="135.75" hidden="1">
      <c r="A106" s="207" t="s">
        <v>26</v>
      </c>
      <c r="B106" s="108" t="s">
        <v>27</v>
      </c>
      <c r="C106" s="548" t="s">
        <v>263</v>
      </c>
      <c r="D106" s="548" t="s">
        <v>333</v>
      </c>
      <c r="E106" s="549" t="s">
        <v>334</v>
      </c>
      <c r="F106" s="549" t="s">
        <v>335</v>
      </c>
      <c r="G106" s="195" t="s">
        <v>336</v>
      </c>
      <c r="H106" s="91" t="s">
        <v>5568</v>
      </c>
      <c r="I106" s="91" t="s">
        <v>325</v>
      </c>
      <c r="J106" s="93">
        <v>4</v>
      </c>
      <c r="K106" s="111">
        <v>46023</v>
      </c>
      <c r="L106" s="111">
        <v>46387</v>
      </c>
      <c r="M106" s="92">
        <f t="shared" si="2"/>
        <v>52</v>
      </c>
      <c r="N106" s="269">
        <v>0</v>
      </c>
      <c r="O106" s="91" t="s">
        <v>5569</v>
      </c>
      <c r="P106" s="121">
        <f t="shared" si="4"/>
        <v>0</v>
      </c>
      <c r="Q106" s="101" t="str" cm="1">
        <f t="array" aca="1" ref="Q106" ca="1">IF(ISNUMBER(P106),IF(P106=100%,"CUMPLIDA",IF(AND(ISNUMBER(L106),ISNUMBER(INDIRECT("FECHA_"&amp;$B106,1))), IF(L106&lt;=INDIRECT("FECHA_"&amp;$B106,1),"INCUMPLIDA","PROCESO"), "VERIFICAR FECHA")),"SIN VALOR AVANCE")</f>
        <v>PROCESO</v>
      </c>
    </row>
    <row r="107" spans="1:17" ht="60.75" hidden="1">
      <c r="A107" s="207" t="s">
        <v>26</v>
      </c>
      <c r="B107" s="108" t="s">
        <v>27</v>
      </c>
      <c r="C107" s="548"/>
      <c r="D107" s="548"/>
      <c r="E107" s="549"/>
      <c r="F107" s="549"/>
      <c r="G107" s="612" t="s">
        <v>5570</v>
      </c>
      <c r="H107" s="91" t="s">
        <v>5565</v>
      </c>
      <c r="I107" s="91" t="s">
        <v>329</v>
      </c>
      <c r="J107" s="93">
        <v>1</v>
      </c>
      <c r="K107" s="99">
        <v>45992</v>
      </c>
      <c r="L107" s="99">
        <v>46112</v>
      </c>
      <c r="M107" s="92">
        <f t="shared" si="2"/>
        <v>17.142857142857142</v>
      </c>
      <c r="N107" s="269">
        <v>0</v>
      </c>
      <c r="O107" s="91" t="s">
        <v>5566</v>
      </c>
      <c r="P107" s="121">
        <f t="shared" si="4"/>
        <v>0</v>
      </c>
      <c r="Q107" s="101" t="str" cm="1">
        <f t="array" aca="1" ref="Q107" ca="1">IF(ISNUMBER(P107),IF(P107=100%,"CUMPLIDA",IF(AND(ISNUMBER(L107),ISNUMBER(INDIRECT("FECHA_"&amp;$B107,1))), IF(L107&lt;=INDIRECT("FECHA_"&amp;$B107,1),"INCUMPLIDA","PROCESO"), "VERIFICAR FECHA")),"SIN VALOR AVANCE")</f>
        <v>PROCESO</v>
      </c>
    </row>
    <row r="108" spans="1:17" ht="75.75" hidden="1">
      <c r="A108" s="207" t="s">
        <v>26</v>
      </c>
      <c r="B108" s="108" t="s">
        <v>27</v>
      </c>
      <c r="C108" s="548"/>
      <c r="D108" s="548"/>
      <c r="E108" s="549"/>
      <c r="F108" s="549"/>
      <c r="G108" s="612"/>
      <c r="H108" s="91" t="s">
        <v>5571</v>
      </c>
      <c r="I108" s="91" t="s">
        <v>332</v>
      </c>
      <c r="J108" s="93">
        <v>1</v>
      </c>
      <c r="K108" s="99">
        <v>46023</v>
      </c>
      <c r="L108" s="99">
        <v>46112</v>
      </c>
      <c r="M108" s="92">
        <f t="shared" si="2"/>
        <v>12.714285714285714</v>
      </c>
      <c r="N108" s="269">
        <v>0</v>
      </c>
      <c r="O108" s="91" t="s">
        <v>5566</v>
      </c>
      <c r="P108" s="121">
        <f t="shared" si="4"/>
        <v>0</v>
      </c>
      <c r="Q108" s="101" t="str" cm="1">
        <f t="array" aca="1" ref="Q108" ca="1">IF(ISNUMBER(P108),IF(P108=100%,"CUMPLIDA",IF(AND(ISNUMBER(L108),ISNUMBER(INDIRECT("FECHA_"&amp;$B108,1))), IF(L108&lt;=INDIRECT("FECHA_"&amp;$B108,1),"INCUMPLIDA","PROCESO"), "VERIFICAR FECHA")),"SIN VALOR AVANCE")</f>
        <v>PROCESO</v>
      </c>
    </row>
    <row r="109" spans="1:17" ht="60.75" hidden="1">
      <c r="A109" s="207" t="s">
        <v>26</v>
      </c>
      <c r="B109" s="108" t="s">
        <v>27</v>
      </c>
      <c r="C109" s="548"/>
      <c r="D109" s="548"/>
      <c r="E109" s="549"/>
      <c r="F109" s="549"/>
      <c r="G109" s="589" t="s">
        <v>5572</v>
      </c>
      <c r="H109" s="91" t="s">
        <v>5573</v>
      </c>
      <c r="I109" s="91" t="s">
        <v>343</v>
      </c>
      <c r="J109" s="93">
        <v>1</v>
      </c>
      <c r="K109" s="99">
        <v>45992</v>
      </c>
      <c r="L109" s="99">
        <v>46203</v>
      </c>
      <c r="M109" s="92">
        <f t="shared" si="2"/>
        <v>30.142857142857142</v>
      </c>
      <c r="N109" s="269">
        <v>0</v>
      </c>
      <c r="O109" s="91" t="s">
        <v>5574</v>
      </c>
      <c r="P109" s="121">
        <f t="shared" si="4"/>
        <v>0</v>
      </c>
      <c r="Q109" s="101" t="str" cm="1">
        <f t="array" aca="1" ref="Q109" ca="1">IF(ISNUMBER(P109),IF(P109=100%,"CUMPLIDA",IF(AND(ISNUMBER(L109),ISNUMBER(INDIRECT("FECHA_"&amp;$B109,1))), IF(L109&lt;=INDIRECT("FECHA_"&amp;$B109,1),"INCUMPLIDA","PROCESO"), "VERIFICAR FECHA")),"SIN VALOR AVANCE")</f>
        <v>PROCESO</v>
      </c>
    </row>
    <row r="110" spans="1:17" ht="60.75" hidden="1">
      <c r="A110" s="207" t="s">
        <v>26</v>
      </c>
      <c r="B110" s="108" t="s">
        <v>27</v>
      </c>
      <c r="C110" s="548"/>
      <c r="D110" s="548"/>
      <c r="E110" s="549"/>
      <c r="F110" s="549"/>
      <c r="G110" s="589"/>
      <c r="H110" s="91" t="s">
        <v>5575</v>
      </c>
      <c r="I110" s="91" t="s">
        <v>346</v>
      </c>
      <c r="J110" s="93">
        <v>1</v>
      </c>
      <c r="K110" s="99">
        <v>46204</v>
      </c>
      <c r="L110" s="99">
        <v>46295</v>
      </c>
      <c r="M110" s="92">
        <f t="shared" si="2"/>
        <v>13</v>
      </c>
      <c r="N110" s="269">
        <v>0</v>
      </c>
      <c r="O110" s="91" t="s">
        <v>5574</v>
      </c>
      <c r="P110" s="121">
        <f t="shared" si="4"/>
        <v>0</v>
      </c>
      <c r="Q110" s="101" t="str" cm="1">
        <f t="array" aca="1" ref="Q110" ca="1">IF(ISNUMBER(P110),IF(P110=100%,"CUMPLIDA",IF(AND(ISNUMBER(L110),ISNUMBER(INDIRECT("FECHA_"&amp;$B110,1))), IF(L110&lt;=INDIRECT("FECHA_"&amp;$B110,1),"INCUMPLIDA","PROCESO"), "VERIFICAR FECHA")),"SIN VALOR AVANCE")</f>
        <v>PROCESO</v>
      </c>
    </row>
    <row r="111" spans="1:17" ht="60.75" hidden="1">
      <c r="A111" s="207" t="s">
        <v>26</v>
      </c>
      <c r="B111" s="108" t="s">
        <v>27</v>
      </c>
      <c r="C111" s="548"/>
      <c r="D111" s="548"/>
      <c r="E111" s="549"/>
      <c r="F111" s="549"/>
      <c r="G111" s="589"/>
      <c r="H111" s="91" t="s">
        <v>5576</v>
      </c>
      <c r="I111" s="98" t="s">
        <v>303</v>
      </c>
      <c r="J111" s="93">
        <v>1</v>
      </c>
      <c r="K111" s="99">
        <v>46023</v>
      </c>
      <c r="L111" s="99">
        <v>46203</v>
      </c>
      <c r="M111" s="92">
        <f t="shared" si="2"/>
        <v>25.714285714285715</v>
      </c>
      <c r="N111" s="269">
        <v>0</v>
      </c>
      <c r="O111" s="91" t="s">
        <v>5574</v>
      </c>
      <c r="P111" s="121">
        <f t="shared" si="4"/>
        <v>0</v>
      </c>
      <c r="Q111" s="101" t="str" cm="1">
        <f t="array" aca="1" ref="Q111" ca="1">IF(ISNUMBER(P111),IF(P111=100%,"CUMPLIDA",IF(AND(ISNUMBER(L111),ISNUMBER(INDIRECT("FECHA_"&amp;$B111,1))), IF(L111&lt;=INDIRECT("FECHA_"&amp;$B111,1),"INCUMPLIDA","PROCESO"), "VERIFICAR FECHA")),"SIN VALOR AVANCE")</f>
        <v>PROCESO</v>
      </c>
    </row>
    <row r="112" spans="1:17" ht="121.5" hidden="1">
      <c r="A112" s="207" t="s">
        <v>26</v>
      </c>
      <c r="B112" s="108" t="s">
        <v>27</v>
      </c>
      <c r="C112" s="548"/>
      <c r="D112" s="548"/>
      <c r="E112" s="549"/>
      <c r="F112" s="549"/>
      <c r="G112" s="97" t="s">
        <v>5577</v>
      </c>
      <c r="H112" s="91" t="s">
        <v>5578</v>
      </c>
      <c r="I112" s="98" t="s">
        <v>350</v>
      </c>
      <c r="J112" s="93">
        <v>1</v>
      </c>
      <c r="K112" s="194">
        <v>45992</v>
      </c>
      <c r="L112" s="194">
        <v>46081</v>
      </c>
      <c r="M112" s="92">
        <f t="shared" si="2"/>
        <v>12.714285714285714</v>
      </c>
      <c r="N112" s="269">
        <v>0</v>
      </c>
      <c r="O112" s="91" t="s">
        <v>5579</v>
      </c>
      <c r="P112" s="121">
        <f t="shared" si="4"/>
        <v>0</v>
      </c>
      <c r="Q112" s="101" t="str" cm="1">
        <f t="array" aca="1" ref="Q112" ca="1">IF(ISNUMBER(P112),IF(P112=100%,"CUMPLIDA",IF(AND(ISNUMBER(L112),ISNUMBER(INDIRECT("FECHA_"&amp;$B112,1))), IF(L112&lt;=INDIRECT("FECHA_"&amp;$B112,1),"INCUMPLIDA","PROCESO"), "VERIFICAR FECHA")),"SIN VALOR AVANCE")</f>
        <v>PROCESO</v>
      </c>
    </row>
    <row r="113" spans="1:17" ht="135.75" hidden="1">
      <c r="A113" s="207" t="s">
        <v>26</v>
      </c>
      <c r="B113" s="108" t="s">
        <v>27</v>
      </c>
      <c r="C113" s="548"/>
      <c r="D113" s="548"/>
      <c r="E113" s="549"/>
      <c r="F113" s="549"/>
      <c r="G113" s="97" t="s">
        <v>5580</v>
      </c>
      <c r="H113" s="91" t="s">
        <v>5581</v>
      </c>
      <c r="I113" s="98" t="s">
        <v>354</v>
      </c>
      <c r="J113" s="93">
        <v>1</v>
      </c>
      <c r="K113" s="99">
        <v>46023</v>
      </c>
      <c r="L113" s="99">
        <v>46203</v>
      </c>
      <c r="M113" s="92">
        <f t="shared" si="2"/>
        <v>25.714285714285715</v>
      </c>
      <c r="N113" s="269">
        <v>0</v>
      </c>
      <c r="O113" s="91" t="s">
        <v>5582</v>
      </c>
      <c r="P113" s="121">
        <f t="shared" si="4"/>
        <v>0</v>
      </c>
      <c r="Q113" s="101" t="str" cm="1">
        <f t="array" aca="1" ref="Q113" ca="1">IF(ISNUMBER(P113),IF(P113=100%,"CUMPLIDA",IF(AND(ISNUMBER(L113),ISNUMBER(INDIRECT("FECHA_"&amp;$B113,1))), IF(L113&lt;=INDIRECT("FECHA_"&amp;$B113,1),"INCUMPLIDA","PROCESO"), "VERIFICAR FECHA")),"SIN VALOR AVANCE")</f>
        <v>PROCESO</v>
      </c>
    </row>
    <row r="114" spans="1:17" ht="136.5" hidden="1">
      <c r="A114" s="207" t="s">
        <v>26</v>
      </c>
      <c r="B114" s="108" t="s">
        <v>27</v>
      </c>
      <c r="C114" s="548" t="s">
        <v>263</v>
      </c>
      <c r="D114" s="548" t="s">
        <v>356</v>
      </c>
      <c r="E114" s="549" t="s">
        <v>357</v>
      </c>
      <c r="F114" s="549" t="s">
        <v>358</v>
      </c>
      <c r="G114" s="97" t="s">
        <v>359</v>
      </c>
      <c r="H114" s="91" t="s">
        <v>360</v>
      </c>
      <c r="I114" s="98" t="s">
        <v>361</v>
      </c>
      <c r="J114" s="93">
        <v>1</v>
      </c>
      <c r="K114" s="194">
        <v>45992</v>
      </c>
      <c r="L114" s="194">
        <v>46203</v>
      </c>
      <c r="M114" s="92">
        <f t="shared" si="2"/>
        <v>30.142857142857142</v>
      </c>
      <c r="N114" s="269">
        <v>0</v>
      </c>
      <c r="O114" s="201" t="s">
        <v>5583</v>
      </c>
      <c r="P114" s="121">
        <f t="shared" si="4"/>
        <v>0</v>
      </c>
      <c r="Q114" s="101" t="str" cm="1">
        <f t="array" aca="1" ref="Q114" ca="1">IF(ISNUMBER(P114),IF(P114=100%,"CUMPLIDA",IF(AND(ISNUMBER(L114),ISNUMBER(INDIRECT("FECHA_"&amp;$B114,1))), IF(L114&lt;=INDIRECT("FECHA_"&amp;$B114,1),"INCUMPLIDA","PROCESO"), "VERIFICAR FECHA")),"SIN VALOR AVANCE")</f>
        <v>PROCESO</v>
      </c>
    </row>
    <row r="115" spans="1:17" ht="91.5" hidden="1">
      <c r="A115" s="207" t="s">
        <v>26</v>
      </c>
      <c r="B115" s="108" t="s">
        <v>27</v>
      </c>
      <c r="C115" s="548"/>
      <c r="D115" s="548"/>
      <c r="E115" s="549"/>
      <c r="F115" s="549"/>
      <c r="G115" s="644" t="s">
        <v>5584</v>
      </c>
      <c r="H115" s="91" t="s">
        <v>5585</v>
      </c>
      <c r="I115" s="98" t="s">
        <v>303</v>
      </c>
      <c r="J115" s="93">
        <v>1</v>
      </c>
      <c r="K115" s="194">
        <v>45992</v>
      </c>
      <c r="L115" s="194">
        <v>46203</v>
      </c>
      <c r="M115" s="92">
        <f t="shared" si="2"/>
        <v>30.142857142857142</v>
      </c>
      <c r="N115" s="269">
        <v>0</v>
      </c>
      <c r="O115" s="208" t="s">
        <v>5586</v>
      </c>
      <c r="P115" s="121">
        <f t="shared" si="4"/>
        <v>0</v>
      </c>
      <c r="Q115" s="101" t="str" cm="1">
        <f t="array" aca="1" ref="Q115" ca="1">IF(ISNUMBER(P115),IF(P115=100%,"CUMPLIDA",IF(AND(ISNUMBER(L115),ISNUMBER(INDIRECT("FECHA_"&amp;$B115,1))), IF(L115&lt;=INDIRECT("FECHA_"&amp;$B115,1),"INCUMPLIDA","PROCESO"), "VERIFICAR FECHA")),"SIN VALOR AVANCE")</f>
        <v>PROCESO</v>
      </c>
    </row>
    <row r="116" spans="1:17" ht="92.25" hidden="1">
      <c r="A116" s="207" t="s">
        <v>26</v>
      </c>
      <c r="B116" s="108" t="s">
        <v>27</v>
      </c>
      <c r="C116" s="548"/>
      <c r="D116" s="548"/>
      <c r="E116" s="549"/>
      <c r="F116" s="549"/>
      <c r="G116" s="644"/>
      <c r="H116" s="91" t="s">
        <v>5587</v>
      </c>
      <c r="I116" s="98" t="s">
        <v>303</v>
      </c>
      <c r="J116" s="93">
        <v>1</v>
      </c>
      <c r="K116" s="194">
        <v>45992</v>
      </c>
      <c r="L116" s="194">
        <v>46203</v>
      </c>
      <c r="M116" s="92">
        <f t="shared" si="2"/>
        <v>30.142857142857142</v>
      </c>
      <c r="N116" s="269">
        <v>0</v>
      </c>
      <c r="O116" s="208" t="s">
        <v>5588</v>
      </c>
      <c r="P116" s="121">
        <f t="shared" si="4"/>
        <v>0</v>
      </c>
      <c r="Q116" s="101" t="str" cm="1">
        <f t="array" aca="1" ref="Q116" ca="1">IF(ISNUMBER(P116),IF(P116=100%,"CUMPLIDA",IF(AND(ISNUMBER(L116),ISNUMBER(INDIRECT("FECHA_"&amp;$B116,1))), IF(L116&lt;=INDIRECT("FECHA_"&amp;$B116,1),"INCUMPLIDA","PROCESO"), "VERIFICAR FECHA")),"SIN VALOR AVANCE")</f>
        <v>PROCESO</v>
      </c>
    </row>
    <row r="117" spans="1:17" ht="108.75" hidden="1">
      <c r="A117" s="207" t="s">
        <v>26</v>
      </c>
      <c r="B117" s="108" t="s">
        <v>27</v>
      </c>
      <c r="C117" s="548" t="s">
        <v>263</v>
      </c>
      <c r="D117" s="548" t="s">
        <v>368</v>
      </c>
      <c r="E117" s="549" t="s">
        <v>369</v>
      </c>
      <c r="F117" s="589" t="s">
        <v>370</v>
      </c>
      <c r="G117" s="97" t="s">
        <v>371</v>
      </c>
      <c r="H117" s="91" t="s">
        <v>372</v>
      </c>
      <c r="I117" s="98" t="s">
        <v>106</v>
      </c>
      <c r="J117" s="93">
        <v>1</v>
      </c>
      <c r="K117" s="194">
        <v>45992</v>
      </c>
      <c r="L117" s="194">
        <v>46172</v>
      </c>
      <c r="M117" s="92">
        <f t="shared" si="2"/>
        <v>25.714285714285715</v>
      </c>
      <c r="N117" s="269">
        <v>0</v>
      </c>
      <c r="O117" s="201" t="s">
        <v>5589</v>
      </c>
      <c r="P117" s="121">
        <f t="shared" si="4"/>
        <v>0</v>
      </c>
      <c r="Q117" s="101" t="str" cm="1">
        <f t="array" aca="1" ref="Q117" ca="1">IF(ISNUMBER(P117),IF(P117=100%,"CUMPLIDA",IF(AND(ISNUMBER(L117),ISNUMBER(INDIRECT("FECHA_"&amp;$B117,1))), IF(L117&lt;=INDIRECT("FECHA_"&amp;$B117,1),"INCUMPLIDA","PROCESO"), "VERIFICAR FECHA")),"SIN VALOR AVANCE")</f>
        <v>PROCESO</v>
      </c>
    </row>
    <row r="118" spans="1:17" ht="108.75" hidden="1">
      <c r="A118" s="207" t="s">
        <v>26</v>
      </c>
      <c r="B118" s="108" t="s">
        <v>27</v>
      </c>
      <c r="C118" s="548"/>
      <c r="D118" s="548"/>
      <c r="E118" s="549"/>
      <c r="F118" s="589"/>
      <c r="G118" s="97" t="s">
        <v>169</v>
      </c>
      <c r="H118" s="91" t="s">
        <v>374</v>
      </c>
      <c r="I118" s="98" t="s">
        <v>375</v>
      </c>
      <c r="J118" s="93">
        <v>1</v>
      </c>
      <c r="K118" s="194">
        <v>46174</v>
      </c>
      <c r="L118" s="194">
        <v>46325</v>
      </c>
      <c r="M118" s="92">
        <f t="shared" si="2"/>
        <v>21.571428571428573</v>
      </c>
      <c r="N118" s="269">
        <v>0</v>
      </c>
      <c r="O118" s="201" t="s">
        <v>5589</v>
      </c>
      <c r="P118" s="121">
        <f t="shared" si="4"/>
        <v>0</v>
      </c>
      <c r="Q118" s="101" t="str" cm="1">
        <f t="array" aca="1" ref="Q118" ca="1">IF(ISNUMBER(P118),IF(P118=100%,"CUMPLIDA",IF(AND(ISNUMBER(L118),ISNUMBER(INDIRECT("FECHA_"&amp;$B118,1))), IF(L118&lt;=INDIRECT("FECHA_"&amp;$B118,1),"INCUMPLIDA","PROCESO"), "VERIFICAR FECHA")),"SIN VALOR AVANCE")</f>
        <v>PROCESO</v>
      </c>
    </row>
    <row r="119" spans="1:17" ht="108.75" hidden="1">
      <c r="A119" s="207" t="s">
        <v>26</v>
      </c>
      <c r="B119" s="108" t="s">
        <v>27</v>
      </c>
      <c r="C119" s="548"/>
      <c r="D119" s="548"/>
      <c r="E119" s="549"/>
      <c r="F119" s="589"/>
      <c r="G119" s="589" t="s">
        <v>376</v>
      </c>
      <c r="H119" s="91" t="s">
        <v>377</v>
      </c>
      <c r="I119" s="98" t="s">
        <v>171</v>
      </c>
      <c r="J119" s="93">
        <v>5</v>
      </c>
      <c r="K119" s="194">
        <v>46327</v>
      </c>
      <c r="L119" s="194">
        <v>46783</v>
      </c>
      <c r="M119" s="92">
        <f t="shared" si="2"/>
        <v>65.142857142857139</v>
      </c>
      <c r="N119" s="269">
        <v>0</v>
      </c>
      <c r="O119" s="201" t="s">
        <v>5589</v>
      </c>
      <c r="P119" s="121">
        <f t="shared" si="4"/>
        <v>0</v>
      </c>
      <c r="Q119" s="101" t="str" cm="1">
        <f t="array" aca="1" ref="Q119" ca="1">IF(ISNUMBER(P119),IF(P119=100%,"CUMPLIDA",IF(AND(ISNUMBER(L119),ISNUMBER(INDIRECT("FECHA_"&amp;$B119,1))), IF(L119&lt;=INDIRECT("FECHA_"&amp;$B119,1),"INCUMPLIDA","PROCESO"), "VERIFICAR FECHA")),"SIN VALOR AVANCE")</f>
        <v>PROCESO</v>
      </c>
    </row>
    <row r="120" spans="1:17" ht="180" hidden="1">
      <c r="A120" s="207" t="s">
        <v>26</v>
      </c>
      <c r="B120" s="108" t="s">
        <v>27</v>
      </c>
      <c r="C120" s="548"/>
      <c r="D120" s="548"/>
      <c r="E120" s="549"/>
      <c r="F120" s="589"/>
      <c r="G120" s="589"/>
      <c r="H120" s="91" t="s">
        <v>378</v>
      </c>
      <c r="I120" s="91" t="s">
        <v>379</v>
      </c>
      <c r="J120" s="93">
        <v>3</v>
      </c>
      <c r="K120" s="194">
        <v>46357</v>
      </c>
      <c r="L120" s="194">
        <v>46691</v>
      </c>
      <c r="M120" s="92">
        <f t="shared" si="2"/>
        <v>47.714285714285715</v>
      </c>
      <c r="N120" s="269">
        <v>0</v>
      </c>
      <c r="O120" s="201" t="s">
        <v>5589</v>
      </c>
      <c r="P120" s="121">
        <f t="shared" si="4"/>
        <v>0</v>
      </c>
      <c r="Q120" s="101" t="str" cm="1">
        <f t="array" aca="1" ref="Q120" ca="1">IF(ISNUMBER(P120),IF(P120=100%,"CUMPLIDA",IF(AND(ISNUMBER(L120),ISNUMBER(INDIRECT("FECHA_"&amp;$B120,1))), IF(L120&lt;=INDIRECT("FECHA_"&amp;$B120,1),"INCUMPLIDA","PROCESO"), "VERIFICAR FECHA")),"SIN VALOR AVANCE")</f>
        <v>PROCESO</v>
      </c>
    </row>
    <row r="121" spans="1:17" ht="91.5" hidden="1">
      <c r="A121" s="207" t="s">
        <v>26</v>
      </c>
      <c r="B121" s="108" t="s">
        <v>27</v>
      </c>
      <c r="C121" s="542" t="s">
        <v>263</v>
      </c>
      <c r="D121" s="542" t="s">
        <v>380</v>
      </c>
      <c r="E121" s="557" t="s">
        <v>381</v>
      </c>
      <c r="F121" s="557" t="s">
        <v>382</v>
      </c>
      <c r="G121" s="589" t="s">
        <v>383</v>
      </c>
      <c r="H121" s="91" t="s">
        <v>384</v>
      </c>
      <c r="I121" s="91" t="s">
        <v>385</v>
      </c>
      <c r="J121" s="93">
        <v>1</v>
      </c>
      <c r="K121" s="194">
        <v>46082</v>
      </c>
      <c r="L121" s="194">
        <v>46418</v>
      </c>
      <c r="M121" s="92">
        <f t="shared" si="2"/>
        <v>48</v>
      </c>
      <c r="N121" s="269">
        <v>0</v>
      </c>
      <c r="O121" s="201" t="s">
        <v>5590</v>
      </c>
      <c r="P121" s="121">
        <f t="shared" si="4"/>
        <v>0</v>
      </c>
      <c r="Q121" s="101" t="str" cm="1">
        <f t="array" aca="1" ref="Q121" ca="1">IF(ISNUMBER(P121),IF(P121=100%,"CUMPLIDA",IF(AND(ISNUMBER(L121),ISNUMBER(INDIRECT("FECHA_"&amp;$B121,1))), IF(L121&lt;=INDIRECT("FECHA_"&amp;$B121,1),"INCUMPLIDA","PROCESO"), "VERIFICAR FECHA")),"SIN VALOR AVANCE")</f>
        <v>PROCESO</v>
      </c>
    </row>
    <row r="122" spans="1:17" ht="91.5" hidden="1">
      <c r="A122" s="207" t="s">
        <v>26</v>
      </c>
      <c r="B122" s="108" t="s">
        <v>27</v>
      </c>
      <c r="C122" s="543"/>
      <c r="D122" s="543"/>
      <c r="E122" s="558"/>
      <c r="F122" s="558"/>
      <c r="G122" s="589"/>
      <c r="H122" s="91" t="s">
        <v>387</v>
      </c>
      <c r="I122" s="91" t="s">
        <v>388</v>
      </c>
      <c r="J122" s="93">
        <v>1</v>
      </c>
      <c r="K122" s="194">
        <v>46419</v>
      </c>
      <c r="L122" s="194">
        <v>46446</v>
      </c>
      <c r="M122" s="92">
        <f t="shared" si="2"/>
        <v>3.8571428571428572</v>
      </c>
      <c r="N122" s="269">
        <v>0</v>
      </c>
      <c r="O122" s="201" t="s">
        <v>5591</v>
      </c>
      <c r="P122" s="121">
        <f t="shared" si="4"/>
        <v>0</v>
      </c>
      <c r="Q122" s="101" t="str" cm="1">
        <f t="array" aca="1" ref="Q122" ca="1">IF(ISNUMBER(P122),IF(P122=100%,"CUMPLIDA",IF(AND(ISNUMBER(L122),ISNUMBER(INDIRECT("FECHA_"&amp;$B122,1))), IF(L122&lt;=INDIRECT("FECHA_"&amp;$B122,1),"INCUMPLIDA","PROCESO"), "VERIFICAR FECHA")),"SIN VALOR AVANCE")</f>
        <v>PROCESO</v>
      </c>
    </row>
    <row r="123" spans="1:17" ht="90.75" hidden="1">
      <c r="A123" s="207" t="s">
        <v>26</v>
      </c>
      <c r="B123" s="108" t="s">
        <v>27</v>
      </c>
      <c r="C123" s="543"/>
      <c r="D123" s="543"/>
      <c r="E123" s="558"/>
      <c r="F123" s="558"/>
      <c r="G123" s="589" t="s">
        <v>390</v>
      </c>
      <c r="H123" s="91" t="s">
        <v>391</v>
      </c>
      <c r="I123" s="91" t="s">
        <v>392</v>
      </c>
      <c r="J123" s="93">
        <v>1</v>
      </c>
      <c r="K123" s="194">
        <v>46082</v>
      </c>
      <c r="L123" s="194">
        <v>46418</v>
      </c>
      <c r="M123" s="92">
        <f t="shared" si="2"/>
        <v>48</v>
      </c>
      <c r="N123" s="269">
        <v>0</v>
      </c>
      <c r="O123" s="201" t="s">
        <v>5592</v>
      </c>
      <c r="P123" s="121">
        <f t="shared" si="4"/>
        <v>0</v>
      </c>
      <c r="Q123" s="101" t="str" cm="1">
        <f t="array" aca="1" ref="Q123" ca="1">IF(ISNUMBER(P123),IF(P123=100%,"CUMPLIDA",IF(AND(ISNUMBER(L123),ISNUMBER(INDIRECT("FECHA_"&amp;$B123,1))), IF(L123&lt;=INDIRECT("FECHA_"&amp;$B123,1),"INCUMPLIDA","PROCESO"), "VERIFICAR FECHA")),"SIN VALOR AVANCE")</f>
        <v>PROCESO</v>
      </c>
    </row>
    <row r="124" spans="1:17" ht="90.75" hidden="1">
      <c r="A124" s="207" t="s">
        <v>26</v>
      </c>
      <c r="B124" s="108" t="s">
        <v>27</v>
      </c>
      <c r="C124" s="543"/>
      <c r="D124" s="543"/>
      <c r="E124" s="558"/>
      <c r="F124" s="558"/>
      <c r="G124" s="589"/>
      <c r="H124" s="91" t="s">
        <v>394</v>
      </c>
      <c r="I124" s="91" t="s">
        <v>388</v>
      </c>
      <c r="J124" s="93">
        <v>1</v>
      </c>
      <c r="K124" s="194">
        <v>46419</v>
      </c>
      <c r="L124" s="194">
        <v>46446</v>
      </c>
      <c r="M124" s="92">
        <f t="shared" si="2"/>
        <v>3.8571428571428572</v>
      </c>
      <c r="N124" s="269">
        <v>0</v>
      </c>
      <c r="O124" s="201" t="s">
        <v>5593</v>
      </c>
      <c r="P124" s="121">
        <f t="shared" si="4"/>
        <v>0</v>
      </c>
      <c r="Q124" s="101" t="str" cm="1">
        <f t="array" aca="1" ref="Q124" ca="1">IF(ISNUMBER(P124),IF(P124=100%,"CUMPLIDA",IF(AND(ISNUMBER(L124),ISNUMBER(INDIRECT("FECHA_"&amp;$B124,1))), IF(L124&lt;=INDIRECT("FECHA_"&amp;$B124,1),"INCUMPLIDA","PROCESO"), "VERIFICAR FECHA")),"SIN VALOR AVANCE")</f>
        <v>PROCESO</v>
      </c>
    </row>
    <row r="125" spans="1:17" ht="91.5" hidden="1">
      <c r="A125" s="207" t="s">
        <v>26</v>
      </c>
      <c r="B125" s="108" t="s">
        <v>27</v>
      </c>
      <c r="C125" s="543"/>
      <c r="D125" s="543"/>
      <c r="E125" s="558"/>
      <c r="F125" s="558"/>
      <c r="G125" s="209" t="s">
        <v>396</v>
      </c>
      <c r="H125" s="91" t="s">
        <v>397</v>
      </c>
      <c r="I125" s="91" t="s">
        <v>398</v>
      </c>
      <c r="J125" s="93">
        <v>1</v>
      </c>
      <c r="K125" s="194">
        <v>46082</v>
      </c>
      <c r="L125" s="194">
        <v>46418</v>
      </c>
      <c r="M125" s="92">
        <f t="shared" si="2"/>
        <v>48</v>
      </c>
      <c r="N125" s="269">
        <v>0</v>
      </c>
      <c r="O125" s="201" t="s">
        <v>5594</v>
      </c>
      <c r="P125" s="121">
        <f t="shared" si="4"/>
        <v>0</v>
      </c>
      <c r="Q125" s="101" t="str" cm="1">
        <f t="array" aca="1" ref="Q125" ca="1">IF(ISNUMBER(P125),IF(P125=100%,"CUMPLIDA",IF(AND(ISNUMBER(L125),ISNUMBER(INDIRECT("FECHA_"&amp;$B125,1))), IF(L125&lt;=INDIRECT("FECHA_"&amp;$B125,1),"INCUMPLIDA","PROCESO"), "VERIFICAR FECHA")),"SIN VALOR AVANCE")</f>
        <v>PROCESO</v>
      </c>
    </row>
    <row r="126" spans="1:17" ht="91.5" hidden="1">
      <c r="A126" s="207" t="s">
        <v>26</v>
      </c>
      <c r="B126" s="108" t="s">
        <v>27</v>
      </c>
      <c r="C126" s="543"/>
      <c r="D126" s="543"/>
      <c r="E126" s="558"/>
      <c r="F126" s="558"/>
      <c r="G126" s="209" t="s">
        <v>400</v>
      </c>
      <c r="H126" s="91" t="s">
        <v>401</v>
      </c>
      <c r="I126" s="91" t="s">
        <v>402</v>
      </c>
      <c r="J126" s="93">
        <v>2</v>
      </c>
      <c r="K126" s="194">
        <v>46082</v>
      </c>
      <c r="L126" s="194">
        <v>46418</v>
      </c>
      <c r="M126" s="92">
        <f t="shared" si="2"/>
        <v>48</v>
      </c>
      <c r="N126" s="269">
        <v>0</v>
      </c>
      <c r="O126" s="201" t="s">
        <v>5594</v>
      </c>
      <c r="P126" s="121">
        <f t="shared" si="4"/>
        <v>0</v>
      </c>
      <c r="Q126" s="101" t="str" cm="1">
        <f t="array" aca="1" ref="Q126" ca="1">IF(ISNUMBER(P126),IF(P126=100%,"CUMPLIDA",IF(AND(ISNUMBER(L126),ISNUMBER(INDIRECT("FECHA_"&amp;$B126,1))), IF(L126&lt;=INDIRECT("FECHA_"&amp;$B126,1),"INCUMPLIDA","PROCESO"), "VERIFICAR FECHA")),"SIN VALOR AVANCE")</f>
        <v>PROCESO</v>
      </c>
    </row>
    <row r="127" spans="1:17" ht="91.5" hidden="1">
      <c r="A127" s="207" t="s">
        <v>26</v>
      </c>
      <c r="B127" s="108" t="s">
        <v>27</v>
      </c>
      <c r="C127" s="543"/>
      <c r="D127" s="543"/>
      <c r="E127" s="558"/>
      <c r="F127" s="558"/>
      <c r="G127" s="97" t="s">
        <v>371</v>
      </c>
      <c r="H127" s="91" t="s">
        <v>372</v>
      </c>
      <c r="I127" s="91" t="s">
        <v>106</v>
      </c>
      <c r="J127" s="93">
        <v>1</v>
      </c>
      <c r="K127" s="194">
        <v>45992</v>
      </c>
      <c r="L127" s="194">
        <v>46172</v>
      </c>
      <c r="M127" s="92">
        <f t="shared" si="2"/>
        <v>25.714285714285715</v>
      </c>
      <c r="N127" s="269">
        <v>0</v>
      </c>
      <c r="O127" s="201" t="s">
        <v>5595</v>
      </c>
      <c r="P127" s="121">
        <f t="shared" si="4"/>
        <v>0</v>
      </c>
      <c r="Q127" s="101" t="str" cm="1">
        <f t="array" aca="1" ref="Q127" ca="1">IF(ISNUMBER(P127),IF(P127=100%,"CUMPLIDA",IF(AND(ISNUMBER(L127),ISNUMBER(INDIRECT("FECHA_"&amp;$B127,1))), IF(L127&lt;=INDIRECT("FECHA_"&amp;$B127,1),"INCUMPLIDA","PROCESO"), "VERIFICAR FECHA")),"SIN VALOR AVANCE")</f>
        <v>PROCESO</v>
      </c>
    </row>
    <row r="128" spans="1:17" ht="105.75" hidden="1">
      <c r="A128" s="207" t="s">
        <v>26</v>
      </c>
      <c r="B128" s="108" t="s">
        <v>27</v>
      </c>
      <c r="C128" s="543"/>
      <c r="D128" s="543"/>
      <c r="E128" s="558"/>
      <c r="F128" s="558"/>
      <c r="G128" s="97" t="s">
        <v>169</v>
      </c>
      <c r="H128" s="91" t="s">
        <v>404</v>
      </c>
      <c r="I128" s="91" t="s">
        <v>375</v>
      </c>
      <c r="J128" s="93">
        <v>1</v>
      </c>
      <c r="K128" s="194">
        <v>46174</v>
      </c>
      <c r="L128" s="194">
        <v>46325</v>
      </c>
      <c r="M128" s="92">
        <f>(L128-K128)/7</f>
        <v>21.571428571428573</v>
      </c>
      <c r="N128" s="269">
        <v>0</v>
      </c>
      <c r="O128" s="94" t="s">
        <v>5596</v>
      </c>
      <c r="P128" s="121">
        <f t="shared" si="4"/>
        <v>0</v>
      </c>
      <c r="Q128" s="101" t="str" cm="1">
        <f t="array" aca="1" ref="Q128" ca="1">IF(ISNUMBER(P128),IF(P128=100%,"CUMPLIDA",IF(AND(ISNUMBER(L128),ISNUMBER(INDIRECT("FECHA_"&amp;$B128,1))), IF(L128&lt;=INDIRECT("FECHA_"&amp;$B128,1),"INCUMPLIDA","PROCESO"), "VERIFICAR FECHA")),"SIN VALOR AVANCE")</f>
        <v>PROCESO</v>
      </c>
    </row>
    <row r="129" spans="1:17" ht="105.75" hidden="1">
      <c r="A129" s="207" t="s">
        <v>26</v>
      </c>
      <c r="B129" s="108" t="s">
        <v>27</v>
      </c>
      <c r="C129" s="543"/>
      <c r="D129" s="543"/>
      <c r="E129" s="558"/>
      <c r="F129" s="558"/>
      <c r="G129" s="589" t="s">
        <v>172</v>
      </c>
      <c r="H129" s="91" t="s">
        <v>406</v>
      </c>
      <c r="I129" s="91" t="s">
        <v>171</v>
      </c>
      <c r="J129" s="93">
        <v>4</v>
      </c>
      <c r="K129" s="194">
        <v>46327</v>
      </c>
      <c r="L129" s="194">
        <v>46783</v>
      </c>
      <c r="M129" s="92">
        <f>(L129-K129)/7</f>
        <v>65.142857142857139</v>
      </c>
      <c r="N129" s="269">
        <v>0</v>
      </c>
      <c r="O129" s="91" t="s">
        <v>5596</v>
      </c>
      <c r="P129" s="121">
        <f t="shared" si="4"/>
        <v>0</v>
      </c>
      <c r="Q129" s="101" t="str" cm="1">
        <f t="array" aca="1" ref="Q129" ca="1">IF(ISNUMBER(P129),IF(P129=100%,"CUMPLIDA",IF(AND(ISNUMBER(L129),ISNUMBER(INDIRECT("FECHA_"&amp;$B129,1))), IF(L129&lt;=INDIRECT("FECHA_"&amp;$B129,1),"INCUMPLIDA","PROCESO"), "VERIFICAR FECHA")),"SIN VALOR AVANCE")</f>
        <v>PROCESO</v>
      </c>
    </row>
    <row r="130" spans="1:17" ht="180" hidden="1">
      <c r="A130" s="207" t="s">
        <v>26</v>
      </c>
      <c r="B130" s="108" t="s">
        <v>27</v>
      </c>
      <c r="C130" s="543"/>
      <c r="D130" s="543"/>
      <c r="E130" s="558"/>
      <c r="F130" s="558"/>
      <c r="G130" s="589"/>
      <c r="H130" s="91" t="s">
        <v>378</v>
      </c>
      <c r="I130" s="91" t="s">
        <v>379</v>
      </c>
      <c r="J130" s="93">
        <v>3</v>
      </c>
      <c r="K130" s="194">
        <v>46357</v>
      </c>
      <c r="L130" s="194">
        <v>46691</v>
      </c>
      <c r="M130" s="92">
        <f>(L130-K130)/7</f>
        <v>47.714285714285715</v>
      </c>
      <c r="N130" s="269">
        <v>0</v>
      </c>
      <c r="O130" s="91" t="s">
        <v>5596</v>
      </c>
      <c r="P130" s="121">
        <f t="shared" si="4"/>
        <v>0</v>
      </c>
      <c r="Q130" s="101" t="str" cm="1">
        <f t="array" aca="1" ref="Q130" ca="1">IF(ISNUMBER(P130),IF(P130=100%,"CUMPLIDA",IF(AND(ISNUMBER(L130),ISNUMBER(INDIRECT("FECHA_"&amp;$B130,1))), IF(L130&lt;=INDIRECT("FECHA_"&amp;$B130,1),"INCUMPLIDA","PROCESO"), "VERIFICAR FECHA")),"SIN VALOR AVANCE")</f>
        <v>PROCESO</v>
      </c>
    </row>
    <row r="131" spans="1:17" ht="77.25" hidden="1">
      <c r="A131" s="207" t="s">
        <v>26</v>
      </c>
      <c r="B131" s="108" t="s">
        <v>27</v>
      </c>
      <c r="C131" s="543"/>
      <c r="D131" s="543"/>
      <c r="E131" s="558"/>
      <c r="F131" s="558"/>
      <c r="G131" s="97" t="s">
        <v>407</v>
      </c>
      <c r="H131" s="91" t="s">
        <v>408</v>
      </c>
      <c r="I131" s="91" t="s">
        <v>409</v>
      </c>
      <c r="J131" s="93">
        <v>1</v>
      </c>
      <c r="K131" s="194">
        <v>46082</v>
      </c>
      <c r="L131" s="194">
        <v>46418</v>
      </c>
      <c r="M131" s="92">
        <f t="shared" ref="M131:M143" si="5">(L131-K131)/7</f>
        <v>48</v>
      </c>
      <c r="N131" s="269">
        <v>0</v>
      </c>
      <c r="O131" s="94" t="s">
        <v>5597</v>
      </c>
      <c r="P131" s="121">
        <f t="shared" si="4"/>
        <v>0</v>
      </c>
      <c r="Q131" s="101" t="str" cm="1">
        <f t="array" aca="1" ref="Q131" ca="1">IF(ISNUMBER(P131),IF(P131=100%,"CUMPLIDA",IF(AND(ISNUMBER(L131),ISNUMBER(INDIRECT("FECHA_"&amp;$B131,1))), IF(L131&lt;=INDIRECT("FECHA_"&amp;$B131,1),"INCUMPLIDA","PROCESO"), "VERIFICAR FECHA")),"SIN VALOR AVANCE")</f>
        <v>PROCESO</v>
      </c>
    </row>
    <row r="132" spans="1:17" ht="105.75" hidden="1">
      <c r="A132" s="207" t="s">
        <v>26</v>
      </c>
      <c r="B132" s="108" t="s">
        <v>27</v>
      </c>
      <c r="C132" s="543"/>
      <c r="D132" s="543"/>
      <c r="E132" s="558"/>
      <c r="F132" s="558"/>
      <c r="G132" s="97" t="s">
        <v>371</v>
      </c>
      <c r="H132" s="91" t="s">
        <v>372</v>
      </c>
      <c r="I132" s="91" t="s">
        <v>106</v>
      </c>
      <c r="J132" s="93">
        <v>1</v>
      </c>
      <c r="K132" s="194">
        <v>45992</v>
      </c>
      <c r="L132" s="194">
        <v>46172</v>
      </c>
      <c r="M132" s="92">
        <f t="shared" si="5"/>
        <v>25.714285714285715</v>
      </c>
      <c r="N132" s="269">
        <v>0</v>
      </c>
      <c r="O132" s="201" t="s">
        <v>5598</v>
      </c>
      <c r="P132" s="121">
        <f t="shared" si="4"/>
        <v>0</v>
      </c>
      <c r="Q132" s="101" t="str" cm="1">
        <f t="array" aca="1" ref="Q132" ca="1">IF(ISNUMBER(P132),IF(P132=100%,"CUMPLIDA",IF(AND(ISNUMBER(L132),ISNUMBER(INDIRECT("FECHA_"&amp;$B132,1))), IF(L132&lt;=INDIRECT("FECHA_"&amp;$B132,1),"INCUMPLIDA","PROCESO"), "VERIFICAR FECHA")),"SIN VALOR AVANCE")</f>
        <v>PROCESO</v>
      </c>
    </row>
    <row r="133" spans="1:17" ht="105.75" hidden="1">
      <c r="A133" s="207" t="s">
        <v>26</v>
      </c>
      <c r="B133" s="108" t="s">
        <v>27</v>
      </c>
      <c r="C133" s="543"/>
      <c r="D133" s="543"/>
      <c r="E133" s="558"/>
      <c r="F133" s="558"/>
      <c r="G133" s="97" t="s">
        <v>169</v>
      </c>
      <c r="H133" s="91" t="s">
        <v>374</v>
      </c>
      <c r="I133" s="91" t="s">
        <v>375</v>
      </c>
      <c r="J133" s="93">
        <v>1</v>
      </c>
      <c r="K133" s="194">
        <v>46174</v>
      </c>
      <c r="L133" s="194">
        <v>46325</v>
      </c>
      <c r="M133" s="92">
        <f t="shared" si="5"/>
        <v>21.571428571428573</v>
      </c>
      <c r="N133" s="269">
        <v>0</v>
      </c>
      <c r="O133" s="201" t="s">
        <v>5598</v>
      </c>
      <c r="P133" s="121">
        <f t="shared" si="4"/>
        <v>0</v>
      </c>
      <c r="Q133" s="101" t="str" cm="1">
        <f t="array" aca="1" ref="Q133" ca="1">IF(ISNUMBER(P133),IF(P133=100%,"CUMPLIDA",IF(AND(ISNUMBER(L133),ISNUMBER(INDIRECT("FECHA_"&amp;$B133,1))), IF(L133&lt;=INDIRECT("FECHA_"&amp;$B133,1),"INCUMPLIDA","PROCESO"), "VERIFICAR FECHA")),"SIN VALOR AVANCE")</f>
        <v>PROCESO</v>
      </c>
    </row>
    <row r="134" spans="1:17" ht="105.75" hidden="1">
      <c r="A134" s="207" t="s">
        <v>26</v>
      </c>
      <c r="B134" s="108" t="s">
        <v>27</v>
      </c>
      <c r="C134" s="543"/>
      <c r="D134" s="543"/>
      <c r="E134" s="558"/>
      <c r="F134" s="558"/>
      <c r="G134" s="642" t="s">
        <v>376</v>
      </c>
      <c r="H134" s="91" t="s">
        <v>377</v>
      </c>
      <c r="I134" s="91" t="s">
        <v>171</v>
      </c>
      <c r="J134" s="93">
        <v>4</v>
      </c>
      <c r="K134" s="194">
        <v>46327</v>
      </c>
      <c r="L134" s="194">
        <v>46783</v>
      </c>
      <c r="M134" s="92">
        <f t="shared" si="5"/>
        <v>65.142857142857139</v>
      </c>
      <c r="N134" s="269">
        <v>0</v>
      </c>
      <c r="O134" s="201" t="s">
        <v>5598</v>
      </c>
      <c r="P134" s="121">
        <f t="shared" si="4"/>
        <v>0</v>
      </c>
      <c r="Q134" s="101" t="str" cm="1">
        <f t="array" aca="1" ref="Q134" ca="1">IF(ISNUMBER(P134),IF(P134=100%,"CUMPLIDA",IF(AND(ISNUMBER(L134),ISNUMBER(INDIRECT("FECHA_"&amp;$B134,1))), IF(L134&lt;=INDIRECT("FECHA_"&amp;$B134,1),"INCUMPLIDA","PROCESO"), "VERIFICAR FECHA")),"SIN VALOR AVANCE")</f>
        <v>PROCESO</v>
      </c>
    </row>
    <row r="135" spans="1:17" ht="180" hidden="1">
      <c r="A135" s="207" t="s">
        <v>26</v>
      </c>
      <c r="B135" s="108" t="s">
        <v>27</v>
      </c>
      <c r="C135" s="544"/>
      <c r="D135" s="544"/>
      <c r="E135" s="559"/>
      <c r="F135" s="559"/>
      <c r="G135" s="643"/>
      <c r="H135" s="91" t="s">
        <v>378</v>
      </c>
      <c r="I135" s="91" t="s">
        <v>379</v>
      </c>
      <c r="J135" s="93">
        <v>3</v>
      </c>
      <c r="K135" s="194">
        <v>46357</v>
      </c>
      <c r="L135" s="194">
        <v>46691</v>
      </c>
      <c r="M135" s="92">
        <f t="shared" si="5"/>
        <v>47.714285714285715</v>
      </c>
      <c r="N135" s="269">
        <v>0</v>
      </c>
      <c r="O135" s="201" t="s">
        <v>5598</v>
      </c>
      <c r="P135" s="121">
        <f t="shared" si="4"/>
        <v>0</v>
      </c>
      <c r="Q135" s="101" t="str" cm="1">
        <f t="array" aca="1" ref="Q135" ca="1">IF(ISNUMBER(P135),IF(P135=100%,"CUMPLIDA",IF(AND(ISNUMBER(L135),ISNUMBER(INDIRECT("FECHA_"&amp;$B135,1))), IF(L135&lt;=INDIRECT("FECHA_"&amp;$B135,1),"INCUMPLIDA","PROCESO"), "VERIFICAR FECHA")),"SIN VALOR AVANCE")</f>
        <v>PROCESO</v>
      </c>
    </row>
    <row r="136" spans="1:17" ht="75.75" hidden="1">
      <c r="A136" s="207" t="s">
        <v>26</v>
      </c>
      <c r="B136" s="108" t="s">
        <v>27</v>
      </c>
      <c r="C136" s="548" t="s">
        <v>263</v>
      </c>
      <c r="D136" s="548" t="s">
        <v>411</v>
      </c>
      <c r="E136" s="549" t="s">
        <v>412</v>
      </c>
      <c r="F136" s="549" t="s">
        <v>413</v>
      </c>
      <c r="G136" s="589" t="s">
        <v>5599</v>
      </c>
      <c r="H136" s="91" t="s">
        <v>5600</v>
      </c>
      <c r="I136" s="91" t="s">
        <v>303</v>
      </c>
      <c r="J136" s="93">
        <v>1</v>
      </c>
      <c r="K136" s="194">
        <v>45992</v>
      </c>
      <c r="L136" s="194">
        <v>46112</v>
      </c>
      <c r="M136" s="92">
        <f t="shared" si="5"/>
        <v>17.142857142857142</v>
      </c>
      <c r="N136" s="269">
        <v>0</v>
      </c>
      <c r="O136" s="94" t="s">
        <v>5601</v>
      </c>
      <c r="P136" s="121">
        <f t="shared" si="4"/>
        <v>0</v>
      </c>
      <c r="Q136" s="101" t="str" cm="1">
        <f t="array" aca="1" ref="Q136" ca="1">IF(ISNUMBER(P136),IF(P136=100%,"CUMPLIDA",IF(AND(ISNUMBER(L136),ISNUMBER(INDIRECT("FECHA_"&amp;$B136,1))), IF(L136&lt;=INDIRECT("FECHA_"&amp;$B136,1),"INCUMPLIDA","PROCESO"), "VERIFICAR FECHA")),"SIN VALOR AVANCE")</f>
        <v>PROCESO</v>
      </c>
    </row>
    <row r="137" spans="1:17" ht="60.75" hidden="1">
      <c r="A137" s="207" t="s">
        <v>26</v>
      </c>
      <c r="B137" s="108" t="s">
        <v>27</v>
      </c>
      <c r="C137" s="548"/>
      <c r="D137" s="548"/>
      <c r="E137" s="549"/>
      <c r="F137" s="549"/>
      <c r="G137" s="589"/>
      <c r="H137" s="91" t="s">
        <v>5602</v>
      </c>
      <c r="I137" s="91" t="s">
        <v>418</v>
      </c>
      <c r="J137" s="93">
        <v>1</v>
      </c>
      <c r="K137" s="194">
        <v>45992</v>
      </c>
      <c r="L137" s="194">
        <v>46112</v>
      </c>
      <c r="M137" s="92">
        <f t="shared" si="5"/>
        <v>17.142857142857142</v>
      </c>
      <c r="N137" s="269">
        <v>0</v>
      </c>
      <c r="O137" s="94" t="s">
        <v>5603</v>
      </c>
      <c r="P137" s="121">
        <f t="shared" si="4"/>
        <v>0</v>
      </c>
      <c r="Q137" s="101" t="str" cm="1">
        <f t="array" aca="1" ref="Q137" ca="1">IF(ISNUMBER(P137),IF(P137=100%,"CUMPLIDA",IF(AND(ISNUMBER(L137),ISNUMBER(INDIRECT("FECHA_"&amp;$B137,1))), IF(L137&lt;=INDIRECT("FECHA_"&amp;$B137,1),"INCUMPLIDA","PROCESO"), "VERIFICAR FECHA")),"SIN VALOR AVANCE")</f>
        <v>PROCESO</v>
      </c>
    </row>
    <row r="138" spans="1:17" ht="75.75" hidden="1">
      <c r="A138" s="207" t="s">
        <v>26</v>
      </c>
      <c r="B138" s="108" t="s">
        <v>27</v>
      </c>
      <c r="C138" s="548"/>
      <c r="D138" s="548"/>
      <c r="E138" s="549"/>
      <c r="F138" s="549"/>
      <c r="G138" s="589"/>
      <c r="H138" s="91" t="s">
        <v>5604</v>
      </c>
      <c r="I138" s="91" t="s">
        <v>282</v>
      </c>
      <c r="J138" s="93">
        <v>1</v>
      </c>
      <c r="K138" s="194">
        <v>46113</v>
      </c>
      <c r="L138" s="194">
        <v>46203</v>
      </c>
      <c r="M138" s="92">
        <f t="shared" si="5"/>
        <v>12.857142857142858</v>
      </c>
      <c r="N138" s="269">
        <v>0</v>
      </c>
      <c r="O138" s="94" t="s">
        <v>5601</v>
      </c>
      <c r="P138" s="121">
        <f t="shared" si="4"/>
        <v>0</v>
      </c>
      <c r="Q138" s="101" t="str" cm="1">
        <f t="array" aca="1" ref="Q138" ca="1">IF(ISNUMBER(P138),IF(P138=100%,"CUMPLIDA",IF(AND(ISNUMBER(L138),ISNUMBER(INDIRECT("FECHA_"&amp;$B138,1))), IF(L138&lt;=INDIRECT("FECHA_"&amp;$B138,1),"INCUMPLIDA","PROCESO"), "VERIFICAR FECHA")),"SIN VALOR AVANCE")</f>
        <v>PROCESO</v>
      </c>
    </row>
    <row r="139" spans="1:17" ht="61.5" hidden="1">
      <c r="A139" s="207" t="s">
        <v>26</v>
      </c>
      <c r="B139" s="108" t="s">
        <v>27</v>
      </c>
      <c r="C139" s="548"/>
      <c r="D139" s="548"/>
      <c r="E139" s="549"/>
      <c r="F139" s="549"/>
      <c r="G139" s="589"/>
      <c r="H139" s="91" t="s">
        <v>5605</v>
      </c>
      <c r="I139" s="91" t="s">
        <v>422</v>
      </c>
      <c r="J139" s="93">
        <v>12</v>
      </c>
      <c r="K139" s="194">
        <v>46023</v>
      </c>
      <c r="L139" s="194">
        <v>46387</v>
      </c>
      <c r="M139" s="92">
        <f t="shared" si="5"/>
        <v>52</v>
      </c>
      <c r="N139" s="269">
        <v>0</v>
      </c>
      <c r="O139" s="94" t="s">
        <v>5601</v>
      </c>
      <c r="P139" s="121">
        <f t="shared" si="4"/>
        <v>0</v>
      </c>
      <c r="Q139" s="101" t="str" cm="1">
        <f t="array" aca="1" ref="Q139" ca="1">IF(ISNUMBER(P139),IF(P139=100%,"CUMPLIDA",IF(AND(ISNUMBER(L139),ISNUMBER(INDIRECT("FECHA_"&amp;$B139,1))), IF(L139&lt;=INDIRECT("FECHA_"&amp;$B139,1),"INCUMPLIDA","PROCESO"), "VERIFICAR FECHA")),"SIN VALOR AVANCE")</f>
        <v>PROCESO</v>
      </c>
    </row>
    <row r="140" spans="1:17" ht="120.75" hidden="1">
      <c r="A140" s="207" t="s">
        <v>26</v>
      </c>
      <c r="B140" s="108" t="s">
        <v>27</v>
      </c>
      <c r="C140" s="548"/>
      <c r="D140" s="548"/>
      <c r="E140" s="549"/>
      <c r="F140" s="549"/>
      <c r="G140" s="611" t="s">
        <v>5606</v>
      </c>
      <c r="H140" s="91" t="s">
        <v>5607</v>
      </c>
      <c r="I140" s="91" t="s">
        <v>303</v>
      </c>
      <c r="J140" s="93">
        <v>1</v>
      </c>
      <c r="K140" s="194">
        <v>45992</v>
      </c>
      <c r="L140" s="194">
        <v>46203</v>
      </c>
      <c r="M140" s="92">
        <f t="shared" si="5"/>
        <v>30.142857142857142</v>
      </c>
      <c r="N140" s="269">
        <v>0</v>
      </c>
      <c r="O140" s="94" t="s">
        <v>5608</v>
      </c>
      <c r="P140" s="121">
        <f t="shared" si="4"/>
        <v>0</v>
      </c>
      <c r="Q140" s="101" t="str" cm="1">
        <f t="array" aca="1" ref="Q140" ca="1">IF(ISNUMBER(P140),IF(P140=100%,"CUMPLIDA",IF(AND(ISNUMBER(L140),ISNUMBER(INDIRECT("FECHA_"&amp;$B140,1))), IF(L140&lt;=INDIRECT("FECHA_"&amp;$B140,1),"INCUMPLIDA","PROCESO"), "VERIFICAR FECHA")),"SIN VALOR AVANCE")</f>
        <v>PROCESO</v>
      </c>
    </row>
    <row r="141" spans="1:17" ht="61.5" hidden="1">
      <c r="A141" s="207" t="s">
        <v>26</v>
      </c>
      <c r="B141" s="108" t="s">
        <v>27</v>
      </c>
      <c r="C141" s="548"/>
      <c r="D141" s="548"/>
      <c r="E141" s="549"/>
      <c r="F141" s="549"/>
      <c r="G141" s="611"/>
      <c r="H141" s="91" t="s">
        <v>5609</v>
      </c>
      <c r="I141" s="91" t="s">
        <v>422</v>
      </c>
      <c r="J141" s="93">
        <v>12</v>
      </c>
      <c r="K141" s="194">
        <v>46023</v>
      </c>
      <c r="L141" s="194">
        <v>46387</v>
      </c>
      <c r="M141" s="92">
        <f t="shared" si="5"/>
        <v>52</v>
      </c>
      <c r="N141" s="269">
        <v>0</v>
      </c>
      <c r="O141" s="94" t="s">
        <v>5608</v>
      </c>
      <c r="P141" s="121">
        <f t="shared" si="4"/>
        <v>0</v>
      </c>
      <c r="Q141" s="101" t="str" cm="1">
        <f t="array" aca="1" ref="Q141" ca="1">IF(ISNUMBER(P141),IF(P141=100%,"CUMPLIDA",IF(AND(ISNUMBER(L141),ISNUMBER(INDIRECT("FECHA_"&amp;$B141,1))), IF(L141&lt;=INDIRECT("FECHA_"&amp;$B141,1),"INCUMPLIDA","PROCESO"), "VERIFICAR FECHA")),"SIN VALOR AVANCE")</f>
        <v>PROCESO</v>
      </c>
    </row>
    <row r="142" spans="1:17" ht="91.5" hidden="1">
      <c r="A142" s="207" t="s">
        <v>26</v>
      </c>
      <c r="B142" s="108" t="s">
        <v>27</v>
      </c>
      <c r="C142" s="548"/>
      <c r="D142" s="548"/>
      <c r="E142" s="549"/>
      <c r="F142" s="549"/>
      <c r="G142" s="612" t="s">
        <v>5610</v>
      </c>
      <c r="H142" s="91" t="s">
        <v>5611</v>
      </c>
      <c r="I142" s="91" t="s">
        <v>296</v>
      </c>
      <c r="J142" s="93">
        <v>1</v>
      </c>
      <c r="K142" s="194">
        <v>46023</v>
      </c>
      <c r="L142" s="194">
        <v>46112</v>
      </c>
      <c r="M142" s="92">
        <f t="shared" si="5"/>
        <v>12.714285714285714</v>
      </c>
      <c r="N142" s="269">
        <v>0</v>
      </c>
      <c r="O142" s="91" t="s">
        <v>5612</v>
      </c>
      <c r="P142" s="121">
        <f t="shared" si="4"/>
        <v>0</v>
      </c>
      <c r="Q142" s="101" t="str" cm="1">
        <f t="array" aca="1" ref="Q142" ca="1">IF(ISNUMBER(P142),IF(P142=100%,"CUMPLIDA",IF(AND(ISNUMBER(L142),ISNUMBER(INDIRECT("FECHA_"&amp;$B142,1))), IF(L142&lt;=INDIRECT("FECHA_"&amp;$B142,1),"INCUMPLIDA","PROCESO"), "VERIFICAR FECHA")),"SIN VALOR AVANCE")</f>
        <v>PROCESO</v>
      </c>
    </row>
    <row r="143" spans="1:17" ht="91.5" hidden="1">
      <c r="A143" s="207" t="s">
        <v>26</v>
      </c>
      <c r="B143" s="108" t="s">
        <v>27</v>
      </c>
      <c r="C143" s="548"/>
      <c r="D143" s="548"/>
      <c r="E143" s="549"/>
      <c r="F143" s="549"/>
      <c r="G143" s="612"/>
      <c r="H143" s="91" t="s">
        <v>5613</v>
      </c>
      <c r="I143" s="91" t="s">
        <v>430</v>
      </c>
      <c r="J143" s="93">
        <v>1</v>
      </c>
      <c r="K143" s="194">
        <v>46023</v>
      </c>
      <c r="L143" s="194">
        <v>46112</v>
      </c>
      <c r="M143" s="92">
        <f t="shared" si="5"/>
        <v>12.714285714285714</v>
      </c>
      <c r="N143" s="269">
        <v>0</v>
      </c>
      <c r="O143" s="91" t="s">
        <v>5612</v>
      </c>
      <c r="P143" s="121">
        <f t="shared" si="4"/>
        <v>0</v>
      </c>
      <c r="Q143" s="101" t="str" cm="1">
        <f t="array" aca="1" ref="Q143" ca="1">IF(ISNUMBER(P143),IF(P143=100%,"CUMPLIDA",IF(AND(ISNUMBER(L143),ISNUMBER(INDIRECT("FECHA_"&amp;$B143,1))), IF(L143&lt;=INDIRECT("FECHA_"&amp;$B143,1),"INCUMPLIDA","PROCESO"), "VERIFICAR FECHA")),"SIN VALOR AVANCE")</f>
        <v>PROCESO</v>
      </c>
    </row>
    <row r="144" spans="1:17" ht="60.75" hidden="1">
      <c r="A144" s="207" t="s">
        <v>26</v>
      </c>
      <c r="B144" s="108" t="s">
        <v>27</v>
      </c>
      <c r="C144" s="548"/>
      <c r="D144" s="548"/>
      <c r="E144" s="549"/>
      <c r="F144" s="549"/>
      <c r="G144" s="612"/>
      <c r="H144" s="91" t="s">
        <v>5614</v>
      </c>
      <c r="I144" s="91" t="s">
        <v>314</v>
      </c>
      <c r="J144" s="93">
        <v>1</v>
      </c>
      <c r="K144" s="194">
        <v>45992</v>
      </c>
      <c r="L144" s="194">
        <v>46022</v>
      </c>
      <c r="M144" s="92">
        <f>(L144-K144)/7</f>
        <v>4.2857142857142856</v>
      </c>
      <c r="N144" s="272">
        <v>1</v>
      </c>
      <c r="O144" s="201" t="s">
        <v>5550</v>
      </c>
      <c r="P144" s="121">
        <f t="shared" si="4"/>
        <v>1</v>
      </c>
      <c r="Q144" s="101" t="str" cm="1">
        <f t="array" aca="1" ref="Q144" ca="1">IF(ISNUMBER(P144),IF(P144=100%,"CUMPLIDA",IF(AND(ISNUMBER(L144),ISNUMBER(INDIRECT("FECHA_"&amp;$B144,1))), IF(L144&lt;=INDIRECT("FECHA_"&amp;$B144,1),"INCUMPLIDA","PROCESO"), "VERIFICAR FECHA")),"SIN VALOR AVANCE")</f>
        <v>CUMPLIDA</v>
      </c>
    </row>
    <row r="145" spans="1:17" ht="315" hidden="1">
      <c r="A145" s="274" t="s">
        <v>432</v>
      </c>
      <c r="B145" s="95" t="s">
        <v>27</v>
      </c>
      <c r="C145" s="588" t="s">
        <v>433</v>
      </c>
      <c r="D145" s="588" t="s">
        <v>434</v>
      </c>
      <c r="E145" s="603" t="s">
        <v>5615</v>
      </c>
      <c r="F145" s="589" t="s">
        <v>436</v>
      </c>
      <c r="G145" s="118" t="s">
        <v>437</v>
      </c>
      <c r="H145" s="109" t="s">
        <v>438</v>
      </c>
      <c r="I145" s="119" t="s">
        <v>439</v>
      </c>
      <c r="J145" s="93">
        <v>2</v>
      </c>
      <c r="K145" s="120">
        <v>45509</v>
      </c>
      <c r="L145" s="120">
        <v>45746</v>
      </c>
      <c r="M145" s="92">
        <f t="shared" ref="M145:M208" si="6">(L145-K145)/7</f>
        <v>33.857142857142854</v>
      </c>
      <c r="N145" s="269">
        <v>2</v>
      </c>
      <c r="O145" s="91" t="s">
        <v>5616</v>
      </c>
      <c r="P145" s="121">
        <f t="shared" si="4"/>
        <v>1</v>
      </c>
      <c r="Q145" s="101" t="str" cm="1">
        <f t="array" aca="1" ref="Q145" ca="1">IF(ISNUMBER(P145),IF(P145=100%,"CUMPLIDA",IF(AND(ISNUMBER(L145),ISNUMBER(INDIRECT("FECHA_"&amp;$B145,1))), IF(L145&lt;=INDIRECT("FECHA_"&amp;$B145,1),"INCUMPLIDA","PROCESO"), "VERIFICAR FECHA")),"SIN VALOR AVANCE")</f>
        <v>CUMPLIDA</v>
      </c>
    </row>
    <row r="146" spans="1:17" ht="165" hidden="1">
      <c r="A146" s="274" t="s">
        <v>432</v>
      </c>
      <c r="B146" s="95" t="s">
        <v>27</v>
      </c>
      <c r="C146" s="588"/>
      <c r="D146" s="588"/>
      <c r="E146" s="603"/>
      <c r="F146" s="589"/>
      <c r="G146" s="118" t="s">
        <v>441</v>
      </c>
      <c r="H146" s="109" t="s">
        <v>442</v>
      </c>
      <c r="I146" s="91" t="s">
        <v>443</v>
      </c>
      <c r="J146" s="93">
        <v>4</v>
      </c>
      <c r="K146" s="120">
        <v>45536</v>
      </c>
      <c r="L146" s="120">
        <v>45900</v>
      </c>
      <c r="M146" s="92">
        <f t="shared" si="6"/>
        <v>52</v>
      </c>
      <c r="N146" s="272">
        <v>4</v>
      </c>
      <c r="O146" s="91" t="s">
        <v>5617</v>
      </c>
      <c r="P146" s="121">
        <f t="shared" si="4"/>
        <v>1</v>
      </c>
      <c r="Q146" s="101" t="str" cm="1">
        <f t="array" aca="1" ref="Q146" ca="1">IF(ISNUMBER(P146),IF(P146=100%,"CUMPLIDA",IF(AND(ISNUMBER(L146),ISNUMBER(INDIRECT("FECHA_"&amp;$B146,1))), IF(L146&lt;=INDIRECT("FECHA_"&amp;$B146,1),"INCUMPLIDA","PROCESO"), "VERIFICAR FECHA")),"SIN VALOR AVANCE")</f>
        <v>CUMPLIDA</v>
      </c>
    </row>
    <row r="147" spans="1:17" ht="135" hidden="1">
      <c r="A147" s="274" t="s">
        <v>432</v>
      </c>
      <c r="B147" s="95" t="s">
        <v>27</v>
      </c>
      <c r="C147" s="588"/>
      <c r="D147" s="588"/>
      <c r="E147" s="603"/>
      <c r="F147" s="589"/>
      <c r="G147" s="589" t="s">
        <v>445</v>
      </c>
      <c r="H147" s="109" t="s">
        <v>446</v>
      </c>
      <c r="I147" s="91" t="s">
        <v>447</v>
      </c>
      <c r="J147" s="93">
        <v>2</v>
      </c>
      <c r="K147" s="120">
        <v>45536</v>
      </c>
      <c r="L147" s="120">
        <v>46022</v>
      </c>
      <c r="M147" s="92">
        <f t="shared" si="6"/>
        <v>69.428571428571431</v>
      </c>
      <c r="N147" s="272">
        <v>2</v>
      </c>
      <c r="O147" s="91" t="s">
        <v>5617</v>
      </c>
      <c r="P147" s="121">
        <f t="shared" si="4"/>
        <v>1</v>
      </c>
      <c r="Q147" s="101" t="str" cm="1">
        <f t="array" aca="1" ref="Q147" ca="1">IF(ISNUMBER(P147),IF(P147=100%,"CUMPLIDA",IF(AND(ISNUMBER(L147),ISNUMBER(INDIRECT("FECHA_"&amp;$B147,1))), IF(L147&lt;=INDIRECT("FECHA_"&amp;$B147,1),"INCUMPLIDA","PROCESO"), "VERIFICAR FECHA")),"SIN VALOR AVANCE")</f>
        <v>CUMPLIDA</v>
      </c>
    </row>
    <row r="148" spans="1:17" ht="90" hidden="1">
      <c r="A148" s="274" t="s">
        <v>432</v>
      </c>
      <c r="B148" s="95" t="s">
        <v>27</v>
      </c>
      <c r="C148" s="588"/>
      <c r="D148" s="588"/>
      <c r="E148" s="603"/>
      <c r="F148" s="589"/>
      <c r="G148" s="589"/>
      <c r="H148" s="109" t="s">
        <v>448</v>
      </c>
      <c r="I148" s="91" t="s">
        <v>449</v>
      </c>
      <c r="J148" s="93">
        <v>3</v>
      </c>
      <c r="K148" s="120">
        <v>45536</v>
      </c>
      <c r="L148" s="120">
        <v>45838</v>
      </c>
      <c r="M148" s="92">
        <f t="shared" si="6"/>
        <v>43.142857142857146</v>
      </c>
      <c r="N148" s="269">
        <v>3</v>
      </c>
      <c r="O148" s="91" t="s">
        <v>5618</v>
      </c>
      <c r="P148" s="121">
        <f t="shared" si="4"/>
        <v>1</v>
      </c>
      <c r="Q148" s="101" t="str" cm="1">
        <f t="array" aca="1" ref="Q148" ca="1">IF(ISNUMBER(P148),IF(P148=100%,"CUMPLIDA",IF(AND(ISNUMBER(L148),ISNUMBER(INDIRECT("FECHA_"&amp;$B148,1))), IF(L148&lt;=INDIRECT("FECHA_"&amp;$B148,1),"INCUMPLIDA","PROCESO"), "VERIFICAR FECHA")),"SIN VALOR AVANCE")</f>
        <v>CUMPLIDA</v>
      </c>
    </row>
    <row r="149" spans="1:17" ht="300" hidden="1">
      <c r="A149" s="274" t="s">
        <v>432</v>
      </c>
      <c r="B149" s="95" t="s">
        <v>27</v>
      </c>
      <c r="C149" s="588"/>
      <c r="D149" s="588"/>
      <c r="E149" s="603"/>
      <c r="F149" s="589"/>
      <c r="G149" s="118" t="s">
        <v>451</v>
      </c>
      <c r="H149" s="109" t="s">
        <v>452</v>
      </c>
      <c r="I149" s="91" t="s">
        <v>453</v>
      </c>
      <c r="J149" s="93">
        <v>1</v>
      </c>
      <c r="K149" s="120">
        <v>45505</v>
      </c>
      <c r="L149" s="120">
        <v>45657</v>
      </c>
      <c r="M149" s="92">
        <f t="shared" si="6"/>
        <v>21.714285714285715</v>
      </c>
      <c r="N149" s="269">
        <v>1</v>
      </c>
      <c r="O149" s="91" t="s">
        <v>5619</v>
      </c>
      <c r="P149" s="121">
        <f t="shared" si="4"/>
        <v>1</v>
      </c>
      <c r="Q149" s="101" t="str" cm="1">
        <f t="array" aca="1" ref="Q149" ca="1">IF(ISNUMBER(P149),IF(P149=100%,"CUMPLIDA",IF(AND(ISNUMBER(L149),ISNUMBER(INDIRECT("FECHA_"&amp;$B149,1))), IF(L149&lt;=INDIRECT("FECHA_"&amp;$B149,1),"INCUMPLIDA","PROCESO"), "VERIFICAR FECHA")),"SIN VALOR AVANCE")</f>
        <v>CUMPLIDA</v>
      </c>
    </row>
    <row r="150" spans="1:17" ht="150" hidden="1">
      <c r="A150" s="274" t="s">
        <v>432</v>
      </c>
      <c r="B150" s="95" t="s">
        <v>27</v>
      </c>
      <c r="C150" s="588" t="s">
        <v>455</v>
      </c>
      <c r="D150" s="588" t="s">
        <v>456</v>
      </c>
      <c r="E150" s="603" t="s">
        <v>5620</v>
      </c>
      <c r="F150" s="589" t="s">
        <v>458</v>
      </c>
      <c r="G150" s="97" t="s">
        <v>459</v>
      </c>
      <c r="H150" s="107" t="s">
        <v>460</v>
      </c>
      <c r="I150" s="122" t="s">
        <v>461</v>
      </c>
      <c r="J150" s="93">
        <v>1</v>
      </c>
      <c r="K150" s="120">
        <v>45509</v>
      </c>
      <c r="L150" s="120">
        <v>45991</v>
      </c>
      <c r="M150" s="92">
        <f t="shared" si="6"/>
        <v>68.857142857142861</v>
      </c>
      <c r="N150" s="269">
        <v>1</v>
      </c>
      <c r="O150" s="91" t="s">
        <v>5621</v>
      </c>
      <c r="P150" s="121">
        <f t="shared" si="4"/>
        <v>1</v>
      </c>
      <c r="Q150" s="101" t="str" cm="1">
        <f t="array" aca="1" ref="Q150" ca="1">IF(ISNUMBER(P150),IF(P150=100%,"CUMPLIDA",IF(AND(ISNUMBER(L150),ISNUMBER(INDIRECT("FECHA_"&amp;$B150,1))), IF(L150&lt;=INDIRECT("FECHA_"&amp;$B150,1),"INCUMPLIDA","PROCESO"), "VERIFICAR FECHA")),"SIN VALOR AVANCE")</f>
        <v>CUMPLIDA</v>
      </c>
    </row>
    <row r="151" spans="1:17" ht="150" hidden="1">
      <c r="A151" s="274" t="s">
        <v>432</v>
      </c>
      <c r="B151" s="95" t="s">
        <v>27</v>
      </c>
      <c r="C151" s="588"/>
      <c r="D151" s="588"/>
      <c r="E151" s="603"/>
      <c r="F151" s="589"/>
      <c r="G151" s="97" t="s">
        <v>463</v>
      </c>
      <c r="H151" s="107" t="s">
        <v>464</v>
      </c>
      <c r="I151" s="91" t="s">
        <v>465</v>
      </c>
      <c r="J151" s="93">
        <v>1</v>
      </c>
      <c r="K151" s="120">
        <v>45536</v>
      </c>
      <c r="L151" s="120">
        <v>46081</v>
      </c>
      <c r="M151" s="92">
        <f t="shared" si="6"/>
        <v>77.857142857142861</v>
      </c>
      <c r="N151" s="269">
        <v>0</v>
      </c>
      <c r="O151" s="91" t="s">
        <v>5622</v>
      </c>
      <c r="P151" s="121">
        <f t="shared" si="4"/>
        <v>0</v>
      </c>
      <c r="Q151" s="101" t="str" cm="1">
        <f t="array" aca="1" ref="Q151" ca="1">IF(ISNUMBER(P151),IF(P151=100%,"CUMPLIDA",IF(AND(ISNUMBER(L151),ISNUMBER(INDIRECT("FECHA_"&amp;$B151,1))), IF(L151&lt;=INDIRECT("FECHA_"&amp;$B151,1),"INCUMPLIDA","PROCESO"), "VERIFICAR FECHA")),"SIN VALOR AVANCE")</f>
        <v>PROCESO</v>
      </c>
    </row>
    <row r="152" spans="1:17" ht="135.75" hidden="1">
      <c r="A152" s="274" t="s">
        <v>432</v>
      </c>
      <c r="B152" s="95" t="s">
        <v>27</v>
      </c>
      <c r="C152" s="588"/>
      <c r="D152" s="588"/>
      <c r="E152" s="603"/>
      <c r="F152" s="589"/>
      <c r="G152" s="589" t="s">
        <v>467</v>
      </c>
      <c r="H152" s="107" t="s">
        <v>468</v>
      </c>
      <c r="I152" s="91" t="s">
        <v>469</v>
      </c>
      <c r="J152" s="93">
        <v>1</v>
      </c>
      <c r="K152" s="120">
        <v>45536</v>
      </c>
      <c r="L152" s="120">
        <v>45869</v>
      </c>
      <c r="M152" s="92">
        <f t="shared" si="6"/>
        <v>47.571428571428569</v>
      </c>
      <c r="N152" s="269">
        <v>1</v>
      </c>
      <c r="O152" s="91" t="s">
        <v>5623</v>
      </c>
      <c r="P152" s="121">
        <f t="shared" ref="P152:P215" si="7">N152/J152</f>
        <v>1</v>
      </c>
      <c r="Q152" s="101" t="str" cm="1">
        <f t="array" aca="1" ref="Q152" ca="1">IF(ISNUMBER(P152),IF(P152=100%,"CUMPLIDA",IF(AND(ISNUMBER(L152),ISNUMBER(INDIRECT("FECHA_"&amp;$B152,1))), IF(L152&lt;=INDIRECT("FECHA_"&amp;$B152,1),"INCUMPLIDA","PROCESO"), "VERIFICAR FECHA")),"SIN VALOR AVANCE")</f>
        <v>CUMPLIDA</v>
      </c>
    </row>
    <row r="153" spans="1:17" ht="135.75" hidden="1">
      <c r="A153" s="274" t="s">
        <v>432</v>
      </c>
      <c r="B153" s="95" t="s">
        <v>27</v>
      </c>
      <c r="C153" s="588"/>
      <c r="D153" s="588"/>
      <c r="E153" s="603"/>
      <c r="F153" s="589"/>
      <c r="G153" s="589"/>
      <c r="H153" s="107" t="s">
        <v>471</v>
      </c>
      <c r="I153" s="91" t="s">
        <v>472</v>
      </c>
      <c r="J153" s="93">
        <v>1</v>
      </c>
      <c r="K153" s="120">
        <v>45536</v>
      </c>
      <c r="L153" s="120">
        <v>45869</v>
      </c>
      <c r="M153" s="92">
        <f t="shared" si="6"/>
        <v>47.571428571428569</v>
      </c>
      <c r="N153" s="272">
        <v>1</v>
      </c>
      <c r="O153" s="91" t="s">
        <v>5623</v>
      </c>
      <c r="P153" s="121">
        <f t="shared" si="7"/>
        <v>1</v>
      </c>
      <c r="Q153" s="101" t="str" cm="1">
        <f t="array" aca="1" ref="Q153" ca="1">IF(ISNUMBER(P153),IF(P153=100%,"CUMPLIDA",IF(AND(ISNUMBER(L153),ISNUMBER(INDIRECT("FECHA_"&amp;$B153,1))), IF(L153&lt;=INDIRECT("FECHA_"&amp;$B153,1),"INCUMPLIDA","PROCESO"), "VERIFICAR FECHA")),"SIN VALOR AVANCE")</f>
        <v>CUMPLIDA</v>
      </c>
    </row>
    <row r="154" spans="1:17" ht="135.75" hidden="1">
      <c r="A154" s="274" t="s">
        <v>432</v>
      </c>
      <c r="B154" s="95" t="s">
        <v>27</v>
      </c>
      <c r="C154" s="588"/>
      <c r="D154" s="588"/>
      <c r="E154" s="603"/>
      <c r="F154" s="589"/>
      <c r="G154" s="589"/>
      <c r="H154" s="107" t="s">
        <v>473</v>
      </c>
      <c r="I154" s="91" t="s">
        <v>474</v>
      </c>
      <c r="J154" s="93">
        <v>1</v>
      </c>
      <c r="K154" s="120">
        <v>45536</v>
      </c>
      <c r="L154" s="120">
        <v>45869</v>
      </c>
      <c r="M154" s="92">
        <f t="shared" si="6"/>
        <v>47.571428571428569</v>
      </c>
      <c r="N154" s="272">
        <v>1</v>
      </c>
      <c r="O154" s="91" t="s">
        <v>5623</v>
      </c>
      <c r="P154" s="121">
        <f t="shared" si="7"/>
        <v>1</v>
      </c>
      <c r="Q154" s="101" t="str" cm="1">
        <f t="array" aca="1" ref="Q154" ca="1">IF(ISNUMBER(P154),IF(P154=100%,"CUMPLIDA",IF(AND(ISNUMBER(L154),ISNUMBER(INDIRECT("FECHA_"&amp;$B154,1))), IF(L154&lt;=INDIRECT("FECHA_"&amp;$B154,1),"INCUMPLIDA","PROCESO"), "VERIFICAR FECHA")),"SIN VALOR AVANCE")</f>
        <v>CUMPLIDA</v>
      </c>
    </row>
    <row r="155" spans="1:17" ht="165" hidden="1">
      <c r="A155" s="274" t="s">
        <v>432</v>
      </c>
      <c r="B155" s="95" t="s">
        <v>27</v>
      </c>
      <c r="C155" s="588"/>
      <c r="D155" s="588"/>
      <c r="E155" s="603"/>
      <c r="F155" s="589"/>
      <c r="G155" s="118" t="s">
        <v>475</v>
      </c>
      <c r="H155" s="109" t="s">
        <v>476</v>
      </c>
      <c r="I155" s="91" t="s">
        <v>477</v>
      </c>
      <c r="J155" s="93">
        <v>2</v>
      </c>
      <c r="K155" s="120">
        <v>45536</v>
      </c>
      <c r="L155" s="120">
        <v>46081</v>
      </c>
      <c r="M155" s="92">
        <f t="shared" si="6"/>
        <v>77.857142857142861</v>
      </c>
      <c r="N155" s="269">
        <v>0</v>
      </c>
      <c r="O155" s="91" t="s">
        <v>5624</v>
      </c>
      <c r="P155" s="121">
        <f t="shared" si="7"/>
        <v>0</v>
      </c>
      <c r="Q155" s="101" t="str" cm="1">
        <f t="array" aca="1" ref="Q155" ca="1">IF(ISNUMBER(P155),IF(P155=100%,"CUMPLIDA",IF(AND(ISNUMBER(L155),ISNUMBER(INDIRECT("FECHA_"&amp;$B155,1))), IF(L155&lt;=INDIRECT("FECHA_"&amp;$B155,1),"INCUMPLIDA","PROCESO"), "VERIFICAR FECHA")),"SIN VALOR AVANCE")</f>
        <v>PROCESO</v>
      </c>
    </row>
    <row r="156" spans="1:17" ht="255" hidden="1">
      <c r="A156" s="274" t="s">
        <v>432</v>
      </c>
      <c r="B156" s="95" t="s">
        <v>27</v>
      </c>
      <c r="C156" s="588"/>
      <c r="D156" s="588"/>
      <c r="E156" s="603"/>
      <c r="F156" s="589"/>
      <c r="G156" s="118" t="s">
        <v>479</v>
      </c>
      <c r="H156" s="109" t="s">
        <v>480</v>
      </c>
      <c r="I156" s="91" t="s">
        <v>481</v>
      </c>
      <c r="J156" s="93">
        <v>1</v>
      </c>
      <c r="K156" s="120">
        <v>45536</v>
      </c>
      <c r="L156" s="120">
        <v>45777</v>
      </c>
      <c r="M156" s="92">
        <f t="shared" si="6"/>
        <v>34.428571428571431</v>
      </c>
      <c r="N156" s="269">
        <v>1</v>
      </c>
      <c r="O156" s="91" t="s">
        <v>5625</v>
      </c>
      <c r="P156" s="121">
        <f t="shared" si="7"/>
        <v>1</v>
      </c>
      <c r="Q156" s="101" t="str" cm="1">
        <f t="array" aca="1" ref="Q156" ca="1">IF(ISNUMBER(P156),IF(P156=100%,"CUMPLIDA",IF(AND(ISNUMBER(L156),ISNUMBER(INDIRECT("FECHA_"&amp;$B156,1))), IF(L156&lt;=INDIRECT("FECHA_"&amp;$B156,1),"INCUMPLIDA","PROCESO"), "VERIFICAR FECHA")),"SIN VALOR AVANCE")</f>
        <v>CUMPLIDA</v>
      </c>
    </row>
    <row r="157" spans="1:17" ht="150.75" hidden="1">
      <c r="A157" s="274" t="s">
        <v>432</v>
      </c>
      <c r="B157" s="95" t="s">
        <v>27</v>
      </c>
      <c r="C157" s="588"/>
      <c r="D157" s="588"/>
      <c r="E157" s="603"/>
      <c r="F157" s="589"/>
      <c r="G157" s="97" t="s">
        <v>483</v>
      </c>
      <c r="H157" s="107" t="s">
        <v>5626</v>
      </c>
      <c r="I157" s="122" t="s">
        <v>485</v>
      </c>
      <c r="J157" s="93">
        <v>2</v>
      </c>
      <c r="K157" s="120">
        <v>45536</v>
      </c>
      <c r="L157" s="120">
        <v>46081</v>
      </c>
      <c r="M157" s="92">
        <f t="shared" si="6"/>
        <v>77.857142857142861</v>
      </c>
      <c r="N157" s="269">
        <v>0</v>
      </c>
      <c r="O157" s="91" t="s">
        <v>5627</v>
      </c>
      <c r="P157" s="121">
        <f t="shared" si="7"/>
        <v>0</v>
      </c>
      <c r="Q157" s="101" t="str" cm="1">
        <f t="array" aca="1" ref="Q157" ca="1">IF(ISNUMBER(P157),IF(P157=100%,"CUMPLIDA",IF(AND(ISNUMBER(L157),ISNUMBER(INDIRECT("FECHA_"&amp;$B157,1))), IF(L157&lt;=INDIRECT("FECHA_"&amp;$B157,1),"INCUMPLIDA","PROCESO"), "VERIFICAR FECHA")),"SIN VALOR AVANCE")</f>
        <v>PROCESO</v>
      </c>
    </row>
    <row r="158" spans="1:17" ht="225" hidden="1">
      <c r="A158" s="274" t="s">
        <v>432</v>
      </c>
      <c r="B158" s="95" t="s">
        <v>27</v>
      </c>
      <c r="C158" s="588" t="s">
        <v>455</v>
      </c>
      <c r="D158" s="588" t="s">
        <v>487</v>
      </c>
      <c r="E158" s="603" t="s">
        <v>5628</v>
      </c>
      <c r="F158" s="589" t="s">
        <v>489</v>
      </c>
      <c r="G158" s="118" t="s">
        <v>490</v>
      </c>
      <c r="H158" s="109" t="s">
        <v>491</v>
      </c>
      <c r="I158" s="91" t="s">
        <v>492</v>
      </c>
      <c r="J158" s="93">
        <v>1</v>
      </c>
      <c r="K158" s="120">
        <v>45536</v>
      </c>
      <c r="L158" s="120">
        <v>45747</v>
      </c>
      <c r="M158" s="92">
        <f t="shared" si="6"/>
        <v>30.142857142857142</v>
      </c>
      <c r="N158" s="269">
        <v>1</v>
      </c>
      <c r="O158" s="91" t="s">
        <v>5619</v>
      </c>
      <c r="P158" s="121">
        <f t="shared" si="7"/>
        <v>1</v>
      </c>
      <c r="Q158" s="101" t="str" cm="1">
        <f t="array" aca="1" ref="Q158" ca="1">IF(ISNUMBER(P158),IF(P158=100%,"CUMPLIDA",IF(AND(ISNUMBER(L158),ISNUMBER(INDIRECT("FECHA_"&amp;$B158,1))), IF(L158&lt;=INDIRECT("FECHA_"&amp;$B158,1),"INCUMPLIDA","PROCESO"), "VERIFICAR FECHA")),"SIN VALOR AVANCE")</f>
        <v>CUMPLIDA</v>
      </c>
    </row>
    <row r="159" spans="1:17" ht="195.75" hidden="1">
      <c r="A159" s="274" t="s">
        <v>432</v>
      </c>
      <c r="B159" s="95" t="s">
        <v>27</v>
      </c>
      <c r="C159" s="588"/>
      <c r="D159" s="588"/>
      <c r="E159" s="603"/>
      <c r="F159" s="589"/>
      <c r="G159" s="589" t="s">
        <v>5629</v>
      </c>
      <c r="H159" s="91" t="s">
        <v>494</v>
      </c>
      <c r="I159" s="119" t="s">
        <v>495</v>
      </c>
      <c r="J159" s="93">
        <v>1</v>
      </c>
      <c r="K159" s="120">
        <v>45514</v>
      </c>
      <c r="L159" s="120">
        <v>46111</v>
      </c>
      <c r="M159" s="92">
        <f t="shared" si="6"/>
        <v>85.285714285714292</v>
      </c>
      <c r="N159" s="269">
        <v>0</v>
      </c>
      <c r="O159" s="91" t="s">
        <v>5630</v>
      </c>
      <c r="P159" s="121">
        <f t="shared" si="7"/>
        <v>0</v>
      </c>
      <c r="Q159" s="101" t="str" cm="1">
        <f t="array" aca="1" ref="Q159" ca="1">IF(ISNUMBER(P159),IF(P159=100%,"CUMPLIDA",IF(AND(ISNUMBER(L159),ISNUMBER(INDIRECT("FECHA_"&amp;$B159,1))), IF(L159&lt;=INDIRECT("FECHA_"&amp;$B159,1),"INCUMPLIDA","PROCESO"), "VERIFICAR FECHA")),"SIN VALOR AVANCE")</f>
        <v>PROCESO</v>
      </c>
    </row>
    <row r="160" spans="1:17" ht="210.75" hidden="1">
      <c r="A160" s="274" t="s">
        <v>432</v>
      </c>
      <c r="B160" s="95" t="s">
        <v>27</v>
      </c>
      <c r="C160" s="588"/>
      <c r="D160" s="588"/>
      <c r="E160" s="603"/>
      <c r="F160" s="589"/>
      <c r="G160" s="589"/>
      <c r="H160" s="91" t="s">
        <v>497</v>
      </c>
      <c r="I160" s="119" t="s">
        <v>498</v>
      </c>
      <c r="J160" s="93">
        <v>1</v>
      </c>
      <c r="K160" s="120">
        <v>45746</v>
      </c>
      <c r="L160" s="120">
        <v>46111</v>
      </c>
      <c r="M160" s="92">
        <f t="shared" si="6"/>
        <v>52.142857142857146</v>
      </c>
      <c r="N160" s="269">
        <v>0</v>
      </c>
      <c r="O160" s="91" t="s">
        <v>5631</v>
      </c>
      <c r="P160" s="121">
        <f t="shared" si="7"/>
        <v>0</v>
      </c>
      <c r="Q160" s="101" t="str" cm="1">
        <f t="array" aca="1" ref="Q160" ca="1">IF(ISNUMBER(P160),IF(P160=100%,"CUMPLIDA",IF(AND(ISNUMBER(L160),ISNUMBER(INDIRECT("FECHA_"&amp;$B160,1))), IF(L160&lt;=INDIRECT("FECHA_"&amp;$B160,1),"INCUMPLIDA","PROCESO"), "VERIFICAR FECHA")),"SIN VALOR AVANCE")</f>
        <v>PROCESO</v>
      </c>
    </row>
    <row r="161" spans="1:17" ht="165" hidden="1">
      <c r="A161" s="274" t="s">
        <v>432</v>
      </c>
      <c r="B161" s="95" t="s">
        <v>27</v>
      </c>
      <c r="C161" s="588" t="s">
        <v>455</v>
      </c>
      <c r="D161" s="588" t="s">
        <v>500</v>
      </c>
      <c r="E161" s="603" t="s">
        <v>5632</v>
      </c>
      <c r="F161" s="589" t="s">
        <v>502</v>
      </c>
      <c r="G161" s="118" t="s">
        <v>503</v>
      </c>
      <c r="H161" s="109" t="s">
        <v>504</v>
      </c>
      <c r="I161" s="91" t="s">
        <v>505</v>
      </c>
      <c r="J161" s="93">
        <v>2</v>
      </c>
      <c r="K161" s="120">
        <v>45505</v>
      </c>
      <c r="L161" s="120">
        <v>45869</v>
      </c>
      <c r="M161" s="92">
        <f t="shared" si="6"/>
        <v>52</v>
      </c>
      <c r="N161" s="269">
        <v>2</v>
      </c>
      <c r="O161" s="91" t="s">
        <v>5633</v>
      </c>
      <c r="P161" s="121">
        <f t="shared" si="7"/>
        <v>1</v>
      </c>
      <c r="Q161" s="101" t="str" cm="1">
        <f t="array" aca="1" ref="Q161" ca="1">IF(ISNUMBER(P161),IF(P161=100%,"CUMPLIDA",IF(AND(ISNUMBER(L161),ISNUMBER(INDIRECT("FECHA_"&amp;$B161,1))), IF(L161&lt;=INDIRECT("FECHA_"&amp;$B161,1),"INCUMPLIDA","PROCESO"), "VERIFICAR FECHA")),"SIN VALOR AVANCE")</f>
        <v>CUMPLIDA</v>
      </c>
    </row>
    <row r="162" spans="1:17" ht="120.75" hidden="1">
      <c r="A162" s="274" t="s">
        <v>432</v>
      </c>
      <c r="B162" s="95" t="s">
        <v>27</v>
      </c>
      <c r="C162" s="588"/>
      <c r="D162" s="588"/>
      <c r="E162" s="603"/>
      <c r="F162" s="589"/>
      <c r="G162" s="610" t="s">
        <v>507</v>
      </c>
      <c r="H162" s="91" t="s">
        <v>508</v>
      </c>
      <c r="I162" s="107" t="s">
        <v>509</v>
      </c>
      <c r="J162" s="90">
        <v>12</v>
      </c>
      <c r="K162" s="120">
        <v>45536</v>
      </c>
      <c r="L162" s="120">
        <v>45900</v>
      </c>
      <c r="M162" s="92">
        <f t="shared" si="6"/>
        <v>52</v>
      </c>
      <c r="N162" s="272">
        <v>12</v>
      </c>
      <c r="O162" s="119" t="s">
        <v>5634</v>
      </c>
      <c r="P162" s="121">
        <f t="shared" si="7"/>
        <v>1</v>
      </c>
      <c r="Q162" s="101" t="str" cm="1">
        <f t="array" aca="1" ref="Q162" ca="1">IF(ISNUMBER(P162),IF(P162=100%,"CUMPLIDA",IF(AND(ISNUMBER(L162),ISNUMBER(INDIRECT("FECHA_"&amp;$B162,1))), IF(L162&lt;=INDIRECT("FECHA_"&amp;$B162,1),"INCUMPLIDA","PROCESO"), "VERIFICAR FECHA")),"SIN VALOR AVANCE")</f>
        <v>CUMPLIDA</v>
      </c>
    </row>
    <row r="163" spans="1:17" ht="120.75" hidden="1">
      <c r="A163" s="274" t="s">
        <v>432</v>
      </c>
      <c r="B163" s="95" t="s">
        <v>27</v>
      </c>
      <c r="C163" s="588"/>
      <c r="D163" s="588"/>
      <c r="E163" s="603"/>
      <c r="F163" s="589"/>
      <c r="G163" s="610"/>
      <c r="H163" s="91" t="s">
        <v>511</v>
      </c>
      <c r="I163" s="107" t="s">
        <v>512</v>
      </c>
      <c r="J163" s="90">
        <v>12</v>
      </c>
      <c r="K163" s="120">
        <v>45536</v>
      </c>
      <c r="L163" s="120">
        <v>45900</v>
      </c>
      <c r="M163" s="92">
        <f t="shared" si="6"/>
        <v>52</v>
      </c>
      <c r="N163" s="272">
        <v>12</v>
      </c>
      <c r="O163" s="119" t="s">
        <v>5634</v>
      </c>
      <c r="P163" s="121">
        <f t="shared" si="7"/>
        <v>1</v>
      </c>
      <c r="Q163" s="101" t="str" cm="1">
        <f t="array" aca="1" ref="Q163" ca="1">IF(ISNUMBER(P163),IF(P163=100%,"CUMPLIDA",IF(AND(ISNUMBER(L163),ISNUMBER(INDIRECT("FECHA_"&amp;$B163,1))), IF(L163&lt;=INDIRECT("FECHA_"&amp;$B163,1),"INCUMPLIDA","PROCESO"), "VERIFICAR FECHA")),"SIN VALOR AVANCE")</f>
        <v>CUMPLIDA</v>
      </c>
    </row>
    <row r="164" spans="1:17" ht="120.75" hidden="1">
      <c r="A164" s="274" t="s">
        <v>432</v>
      </c>
      <c r="B164" s="95" t="s">
        <v>27</v>
      </c>
      <c r="C164" s="588"/>
      <c r="D164" s="588"/>
      <c r="E164" s="603"/>
      <c r="F164" s="589"/>
      <c r="G164" s="610"/>
      <c r="H164" s="107" t="s">
        <v>513</v>
      </c>
      <c r="I164" s="91" t="s">
        <v>514</v>
      </c>
      <c r="J164" s="93">
        <v>12</v>
      </c>
      <c r="K164" s="120">
        <v>45536</v>
      </c>
      <c r="L164" s="120">
        <v>45900</v>
      </c>
      <c r="M164" s="92">
        <f t="shared" si="6"/>
        <v>52</v>
      </c>
      <c r="N164" s="272">
        <v>12</v>
      </c>
      <c r="O164" s="119" t="s">
        <v>5634</v>
      </c>
      <c r="P164" s="121">
        <f t="shared" si="7"/>
        <v>1</v>
      </c>
      <c r="Q164" s="101" t="str" cm="1">
        <f t="array" aca="1" ref="Q164" ca="1">IF(ISNUMBER(P164),IF(P164=100%,"CUMPLIDA",IF(AND(ISNUMBER(L164),ISNUMBER(INDIRECT("FECHA_"&amp;$B164,1))), IF(L164&lt;=INDIRECT("FECHA_"&amp;$B164,1),"INCUMPLIDA","PROCESO"), "VERIFICAR FECHA")),"SIN VALOR AVANCE")</f>
        <v>CUMPLIDA</v>
      </c>
    </row>
    <row r="165" spans="1:17" ht="210" hidden="1">
      <c r="A165" s="274" t="s">
        <v>432</v>
      </c>
      <c r="B165" s="95" t="s">
        <v>27</v>
      </c>
      <c r="C165" s="588"/>
      <c r="D165" s="588"/>
      <c r="E165" s="603"/>
      <c r="F165" s="589"/>
      <c r="G165" s="610"/>
      <c r="H165" s="91" t="s">
        <v>515</v>
      </c>
      <c r="I165" s="91" t="s">
        <v>516</v>
      </c>
      <c r="J165" s="93">
        <v>12</v>
      </c>
      <c r="K165" s="120">
        <v>45536</v>
      </c>
      <c r="L165" s="120">
        <v>45900</v>
      </c>
      <c r="M165" s="92">
        <f t="shared" si="6"/>
        <v>52</v>
      </c>
      <c r="N165" s="272">
        <v>12</v>
      </c>
      <c r="O165" s="91" t="s">
        <v>5635</v>
      </c>
      <c r="P165" s="121">
        <f t="shared" si="7"/>
        <v>1</v>
      </c>
      <c r="Q165" s="101" t="str" cm="1">
        <f t="array" aca="1" ref="Q165" ca="1">IF(ISNUMBER(P165),IF(P165=100%,"CUMPLIDA",IF(AND(ISNUMBER(L165),ISNUMBER(INDIRECT("FECHA_"&amp;$B165,1))), IF(L165&lt;=INDIRECT("FECHA_"&amp;$B165,1),"INCUMPLIDA","PROCESO"), "VERIFICAR FECHA")),"SIN VALOR AVANCE")</f>
        <v>CUMPLIDA</v>
      </c>
    </row>
    <row r="166" spans="1:17" ht="165" hidden="1">
      <c r="A166" s="274" t="s">
        <v>432</v>
      </c>
      <c r="B166" s="95" t="s">
        <v>27</v>
      </c>
      <c r="C166" s="588"/>
      <c r="D166" s="588"/>
      <c r="E166" s="603"/>
      <c r="F166" s="589"/>
      <c r="G166" s="97" t="s">
        <v>518</v>
      </c>
      <c r="H166" s="107" t="s">
        <v>519</v>
      </c>
      <c r="I166" s="91" t="s">
        <v>520</v>
      </c>
      <c r="J166" s="90">
        <v>1</v>
      </c>
      <c r="K166" s="120">
        <v>45536</v>
      </c>
      <c r="L166" s="120">
        <v>45657</v>
      </c>
      <c r="M166" s="92">
        <f t="shared" si="6"/>
        <v>17.285714285714285</v>
      </c>
      <c r="N166" s="269">
        <v>1</v>
      </c>
      <c r="O166" s="91" t="s">
        <v>5636</v>
      </c>
      <c r="P166" s="121">
        <f t="shared" si="7"/>
        <v>1</v>
      </c>
      <c r="Q166" s="101" t="str" cm="1">
        <f t="array" aca="1" ref="Q166" ca="1">IF(ISNUMBER(P166),IF(P166=100%,"CUMPLIDA",IF(AND(ISNUMBER(L166),ISNUMBER(INDIRECT("FECHA_"&amp;$B166,1))), IF(L166&lt;=INDIRECT("FECHA_"&amp;$B166,1),"INCUMPLIDA","PROCESO"), "VERIFICAR FECHA")),"SIN VALOR AVANCE")</f>
        <v>CUMPLIDA</v>
      </c>
    </row>
    <row r="167" spans="1:17" ht="135.75" hidden="1">
      <c r="A167" s="274" t="s">
        <v>432</v>
      </c>
      <c r="B167" s="95" t="s">
        <v>27</v>
      </c>
      <c r="C167" s="588"/>
      <c r="D167" s="588"/>
      <c r="E167" s="603"/>
      <c r="F167" s="589"/>
      <c r="G167" s="589" t="s">
        <v>522</v>
      </c>
      <c r="H167" s="91" t="s">
        <v>523</v>
      </c>
      <c r="I167" s="107" t="s">
        <v>524</v>
      </c>
      <c r="J167" s="93">
        <v>12</v>
      </c>
      <c r="K167" s="120">
        <v>45536</v>
      </c>
      <c r="L167" s="120">
        <v>45900</v>
      </c>
      <c r="M167" s="92">
        <f t="shared" si="6"/>
        <v>52</v>
      </c>
      <c r="N167" s="272">
        <v>12</v>
      </c>
      <c r="O167" s="119" t="s">
        <v>5637</v>
      </c>
      <c r="P167" s="121">
        <f t="shared" si="7"/>
        <v>1</v>
      </c>
      <c r="Q167" s="101" t="str" cm="1">
        <f t="array" aca="1" ref="Q167" ca="1">IF(ISNUMBER(P167),IF(P167=100%,"CUMPLIDA",IF(AND(ISNUMBER(L167),ISNUMBER(INDIRECT("FECHA_"&amp;$B167,1))), IF(L167&lt;=INDIRECT("FECHA_"&amp;$B167,1),"INCUMPLIDA","PROCESO"), "VERIFICAR FECHA")),"SIN VALOR AVANCE")</f>
        <v>CUMPLIDA</v>
      </c>
    </row>
    <row r="168" spans="1:17" ht="135.75" hidden="1">
      <c r="A168" s="274" t="s">
        <v>432</v>
      </c>
      <c r="B168" s="95" t="s">
        <v>27</v>
      </c>
      <c r="C168" s="588"/>
      <c r="D168" s="588"/>
      <c r="E168" s="603"/>
      <c r="F168" s="589"/>
      <c r="G168" s="589"/>
      <c r="H168" s="91" t="s">
        <v>526</v>
      </c>
      <c r="I168" s="107" t="s">
        <v>527</v>
      </c>
      <c r="J168" s="93">
        <v>12</v>
      </c>
      <c r="K168" s="120">
        <v>45536</v>
      </c>
      <c r="L168" s="120">
        <v>45900</v>
      </c>
      <c r="M168" s="92">
        <f t="shared" si="6"/>
        <v>52</v>
      </c>
      <c r="N168" s="272">
        <v>12</v>
      </c>
      <c r="O168" s="119" t="s">
        <v>5638</v>
      </c>
      <c r="P168" s="121">
        <f t="shared" si="7"/>
        <v>1</v>
      </c>
      <c r="Q168" s="101" t="str" cm="1">
        <f t="array" aca="1" ref="Q168" ca="1">IF(ISNUMBER(P168),IF(P168=100%,"CUMPLIDA",IF(AND(ISNUMBER(L168),ISNUMBER(INDIRECT("FECHA_"&amp;$B168,1))), IF(L168&lt;=INDIRECT("FECHA_"&amp;$B168,1),"INCUMPLIDA","PROCESO"), "VERIFICAR FECHA")),"SIN VALOR AVANCE")</f>
        <v>CUMPLIDA</v>
      </c>
    </row>
    <row r="169" spans="1:17" ht="135.75" hidden="1">
      <c r="A169" s="274" t="s">
        <v>432</v>
      </c>
      <c r="B169" s="95" t="s">
        <v>27</v>
      </c>
      <c r="C169" s="588"/>
      <c r="D169" s="588"/>
      <c r="E169" s="603"/>
      <c r="F169" s="589"/>
      <c r="G169" s="589"/>
      <c r="H169" s="107" t="s">
        <v>529</v>
      </c>
      <c r="I169" s="107" t="s">
        <v>530</v>
      </c>
      <c r="J169" s="93">
        <v>12</v>
      </c>
      <c r="K169" s="120">
        <v>45536</v>
      </c>
      <c r="L169" s="120">
        <v>45900</v>
      </c>
      <c r="M169" s="92">
        <f t="shared" si="6"/>
        <v>52</v>
      </c>
      <c r="N169" s="272">
        <v>12</v>
      </c>
      <c r="O169" s="91" t="s">
        <v>5639</v>
      </c>
      <c r="P169" s="121">
        <f t="shared" si="7"/>
        <v>1</v>
      </c>
      <c r="Q169" s="101" t="str" cm="1">
        <f t="array" aca="1" ref="Q169" ca="1">IF(ISNUMBER(P169),IF(P169=100%,"CUMPLIDA",IF(AND(ISNUMBER(L169),ISNUMBER(INDIRECT("FECHA_"&amp;$B169,1))), IF(L169&lt;=INDIRECT("FECHA_"&amp;$B169,1),"INCUMPLIDA","PROCESO"), "VERIFICAR FECHA")),"SIN VALOR AVANCE")</f>
        <v>CUMPLIDA</v>
      </c>
    </row>
    <row r="170" spans="1:17" ht="210" hidden="1">
      <c r="A170" s="274" t="s">
        <v>432</v>
      </c>
      <c r="B170" s="95" t="s">
        <v>27</v>
      </c>
      <c r="C170" s="588"/>
      <c r="D170" s="588"/>
      <c r="E170" s="603"/>
      <c r="F170" s="589"/>
      <c r="G170" s="589"/>
      <c r="H170" s="91" t="s">
        <v>532</v>
      </c>
      <c r="I170" s="91" t="s">
        <v>533</v>
      </c>
      <c r="J170" s="93">
        <v>12</v>
      </c>
      <c r="K170" s="120">
        <v>45536</v>
      </c>
      <c r="L170" s="120">
        <v>45900</v>
      </c>
      <c r="M170" s="92">
        <f t="shared" si="6"/>
        <v>52</v>
      </c>
      <c r="N170" s="272">
        <v>12</v>
      </c>
      <c r="O170" s="91" t="s">
        <v>5640</v>
      </c>
      <c r="P170" s="121">
        <f t="shared" si="7"/>
        <v>1</v>
      </c>
      <c r="Q170" s="101" t="str" cm="1">
        <f t="array" aca="1" ref="Q170" ca="1">IF(ISNUMBER(P170),IF(P170=100%,"CUMPLIDA",IF(AND(ISNUMBER(L170),ISNUMBER(INDIRECT("FECHA_"&amp;$B170,1))), IF(L170&lt;=INDIRECT("FECHA_"&amp;$B170,1),"INCUMPLIDA","PROCESO"), "VERIFICAR FECHA")),"SIN VALOR AVANCE")</f>
        <v>CUMPLIDA</v>
      </c>
    </row>
    <row r="171" spans="1:17" ht="120.75" hidden="1">
      <c r="A171" s="274" t="s">
        <v>432</v>
      </c>
      <c r="B171" s="95" t="s">
        <v>27</v>
      </c>
      <c r="C171" s="588" t="s">
        <v>455</v>
      </c>
      <c r="D171" s="588" t="s">
        <v>535</v>
      </c>
      <c r="E171" s="603" t="s">
        <v>5641</v>
      </c>
      <c r="F171" s="589" t="s">
        <v>537</v>
      </c>
      <c r="G171" s="589" t="s">
        <v>538</v>
      </c>
      <c r="H171" s="91" t="s">
        <v>539</v>
      </c>
      <c r="I171" s="91" t="s">
        <v>540</v>
      </c>
      <c r="J171" s="93">
        <v>24</v>
      </c>
      <c r="K171" s="120">
        <v>45536</v>
      </c>
      <c r="L171" s="120">
        <v>45900</v>
      </c>
      <c r="M171" s="92">
        <f t="shared" si="6"/>
        <v>52</v>
      </c>
      <c r="N171" s="272">
        <v>24</v>
      </c>
      <c r="O171" s="91" t="s">
        <v>5642</v>
      </c>
      <c r="P171" s="121">
        <f t="shared" si="7"/>
        <v>1</v>
      </c>
      <c r="Q171" s="101" t="str" cm="1">
        <f t="array" aca="1" ref="Q171" ca="1">IF(ISNUMBER(P171),IF(P171=100%,"CUMPLIDA",IF(AND(ISNUMBER(L171),ISNUMBER(INDIRECT("FECHA_"&amp;$B171,1))), IF(L171&lt;=INDIRECT("FECHA_"&amp;$B171,1),"INCUMPLIDA","PROCESO"), "VERIFICAR FECHA")),"SIN VALOR AVANCE")</f>
        <v>CUMPLIDA</v>
      </c>
    </row>
    <row r="172" spans="1:17" ht="135" hidden="1">
      <c r="A172" s="274" t="s">
        <v>432</v>
      </c>
      <c r="B172" s="95" t="s">
        <v>27</v>
      </c>
      <c r="C172" s="588"/>
      <c r="D172" s="588"/>
      <c r="E172" s="603"/>
      <c r="F172" s="589"/>
      <c r="G172" s="589"/>
      <c r="H172" s="91" t="s">
        <v>542</v>
      </c>
      <c r="I172" s="91" t="s">
        <v>543</v>
      </c>
      <c r="J172" s="121">
        <v>1</v>
      </c>
      <c r="K172" s="120">
        <v>45536</v>
      </c>
      <c r="L172" s="120">
        <v>45900</v>
      </c>
      <c r="M172" s="92">
        <f t="shared" si="6"/>
        <v>52</v>
      </c>
      <c r="N172" s="275">
        <v>1</v>
      </c>
      <c r="O172" s="91" t="s">
        <v>5642</v>
      </c>
      <c r="P172" s="121">
        <f t="shared" si="7"/>
        <v>1</v>
      </c>
      <c r="Q172" s="101" t="str" cm="1">
        <f t="array" aca="1" ref="Q172" ca="1">IF(ISNUMBER(P172),IF(P172=100%,"CUMPLIDA",IF(AND(ISNUMBER(L172),ISNUMBER(INDIRECT("FECHA_"&amp;$B172,1))), IF(L172&lt;=INDIRECT("FECHA_"&amp;$B172,1),"INCUMPLIDA","PROCESO"), "VERIFICAR FECHA")),"SIN VALOR AVANCE")</f>
        <v>CUMPLIDA</v>
      </c>
    </row>
    <row r="173" spans="1:17" ht="120.75" hidden="1">
      <c r="A173" s="274" t="s">
        <v>432</v>
      </c>
      <c r="B173" s="95" t="s">
        <v>27</v>
      </c>
      <c r="C173" s="588"/>
      <c r="D173" s="588"/>
      <c r="E173" s="603"/>
      <c r="F173" s="589"/>
      <c r="G173" s="589"/>
      <c r="H173" s="91" t="s">
        <v>544</v>
      </c>
      <c r="I173" s="91" t="s">
        <v>545</v>
      </c>
      <c r="J173" s="121">
        <v>1</v>
      </c>
      <c r="K173" s="120">
        <v>45536</v>
      </c>
      <c r="L173" s="120">
        <v>45900</v>
      </c>
      <c r="M173" s="92">
        <f t="shared" si="6"/>
        <v>52</v>
      </c>
      <c r="N173" s="275">
        <v>1</v>
      </c>
      <c r="O173" s="91" t="s">
        <v>5643</v>
      </c>
      <c r="P173" s="121">
        <f t="shared" si="7"/>
        <v>1</v>
      </c>
      <c r="Q173" s="101" t="str" cm="1">
        <f t="array" aca="1" ref="Q173" ca="1">IF(ISNUMBER(P173),IF(P173=100%,"CUMPLIDA",IF(AND(ISNUMBER(L173),ISNUMBER(INDIRECT("FECHA_"&amp;$B173,1))), IF(L173&lt;=INDIRECT("FECHA_"&amp;$B173,1),"INCUMPLIDA","PROCESO"), "VERIFICAR FECHA")),"SIN VALOR AVANCE")</f>
        <v>CUMPLIDA</v>
      </c>
    </row>
    <row r="174" spans="1:17" ht="135.75" hidden="1">
      <c r="A174" s="274" t="s">
        <v>432</v>
      </c>
      <c r="B174" s="95" t="s">
        <v>27</v>
      </c>
      <c r="C174" s="588"/>
      <c r="D174" s="588"/>
      <c r="E174" s="603"/>
      <c r="F174" s="589"/>
      <c r="G174" s="589" t="s">
        <v>547</v>
      </c>
      <c r="H174" s="91" t="s">
        <v>548</v>
      </c>
      <c r="I174" s="91" t="s">
        <v>549</v>
      </c>
      <c r="J174" s="90">
        <v>12</v>
      </c>
      <c r="K174" s="120">
        <v>45536</v>
      </c>
      <c r="L174" s="120">
        <v>45900</v>
      </c>
      <c r="M174" s="92">
        <f t="shared" si="6"/>
        <v>52</v>
      </c>
      <c r="N174" s="272">
        <v>12</v>
      </c>
      <c r="O174" s="91" t="s">
        <v>5644</v>
      </c>
      <c r="P174" s="121">
        <f t="shared" si="7"/>
        <v>1</v>
      </c>
      <c r="Q174" s="101" t="str" cm="1">
        <f t="array" aca="1" ref="Q174" ca="1">IF(ISNUMBER(P174),IF(P174=100%,"CUMPLIDA",IF(AND(ISNUMBER(L174),ISNUMBER(INDIRECT("FECHA_"&amp;$B174,1))), IF(L174&lt;=INDIRECT("FECHA_"&amp;$B174,1),"INCUMPLIDA","PROCESO"), "VERIFICAR FECHA")),"SIN VALOR AVANCE")</f>
        <v>CUMPLIDA</v>
      </c>
    </row>
    <row r="175" spans="1:17" ht="135.75" hidden="1">
      <c r="A175" s="274" t="s">
        <v>432</v>
      </c>
      <c r="B175" s="95" t="s">
        <v>27</v>
      </c>
      <c r="C175" s="588"/>
      <c r="D175" s="588"/>
      <c r="E175" s="603"/>
      <c r="F175" s="589"/>
      <c r="G175" s="589"/>
      <c r="H175" s="91" t="s">
        <v>551</v>
      </c>
      <c r="I175" s="91" t="s">
        <v>552</v>
      </c>
      <c r="J175" s="93">
        <v>12</v>
      </c>
      <c r="K175" s="120">
        <v>45536</v>
      </c>
      <c r="L175" s="120">
        <v>45900</v>
      </c>
      <c r="M175" s="92">
        <f t="shared" si="6"/>
        <v>52</v>
      </c>
      <c r="N175" s="272">
        <v>12</v>
      </c>
      <c r="O175" s="91" t="s">
        <v>5645</v>
      </c>
      <c r="P175" s="121">
        <f t="shared" si="7"/>
        <v>1</v>
      </c>
      <c r="Q175" s="101" t="str" cm="1">
        <f t="array" aca="1" ref="Q175" ca="1">IF(ISNUMBER(P175),IF(P175=100%,"CUMPLIDA",IF(AND(ISNUMBER(L175),ISNUMBER(INDIRECT("FECHA_"&amp;$B175,1))), IF(L175&lt;=INDIRECT("FECHA_"&amp;$B175,1),"INCUMPLIDA","PROCESO"), "VERIFICAR FECHA")),"SIN VALOR AVANCE")</f>
        <v>CUMPLIDA</v>
      </c>
    </row>
    <row r="176" spans="1:17" ht="135.75" hidden="1">
      <c r="A176" s="274" t="s">
        <v>432</v>
      </c>
      <c r="B176" s="95" t="s">
        <v>27</v>
      </c>
      <c r="C176" s="588"/>
      <c r="D176" s="588"/>
      <c r="E176" s="603"/>
      <c r="F176" s="589"/>
      <c r="G176" s="589"/>
      <c r="H176" s="91" t="s">
        <v>513</v>
      </c>
      <c r="I176" s="91" t="s">
        <v>552</v>
      </c>
      <c r="J176" s="93">
        <v>12</v>
      </c>
      <c r="K176" s="120">
        <v>45536</v>
      </c>
      <c r="L176" s="120">
        <v>45900</v>
      </c>
      <c r="M176" s="92">
        <f t="shared" si="6"/>
        <v>52</v>
      </c>
      <c r="N176" s="272">
        <v>12</v>
      </c>
      <c r="O176" s="91" t="s">
        <v>5646</v>
      </c>
      <c r="P176" s="121">
        <f t="shared" si="7"/>
        <v>1</v>
      </c>
      <c r="Q176" s="101" t="str" cm="1">
        <f t="array" aca="1" ref="Q176" ca="1">IF(ISNUMBER(P176),IF(P176=100%,"CUMPLIDA",IF(AND(ISNUMBER(L176),ISNUMBER(INDIRECT("FECHA_"&amp;$B176,1))), IF(L176&lt;=INDIRECT("FECHA_"&amp;$B176,1),"INCUMPLIDA","PROCESO"), "VERIFICAR FECHA")),"SIN VALOR AVANCE")</f>
        <v>CUMPLIDA</v>
      </c>
    </row>
    <row r="177" spans="1:17" ht="210" hidden="1">
      <c r="A177" s="274" t="s">
        <v>432</v>
      </c>
      <c r="B177" s="95" t="s">
        <v>27</v>
      </c>
      <c r="C177" s="588"/>
      <c r="D177" s="588"/>
      <c r="E177" s="603"/>
      <c r="F177" s="589"/>
      <c r="G177" s="589"/>
      <c r="H177" s="91" t="s">
        <v>515</v>
      </c>
      <c r="I177" s="91" t="s">
        <v>555</v>
      </c>
      <c r="J177" s="93">
        <v>12</v>
      </c>
      <c r="K177" s="120">
        <v>45536</v>
      </c>
      <c r="L177" s="120">
        <v>45900</v>
      </c>
      <c r="M177" s="92">
        <f t="shared" si="6"/>
        <v>52</v>
      </c>
      <c r="N177" s="272">
        <v>12</v>
      </c>
      <c r="O177" s="91" t="s">
        <v>5647</v>
      </c>
      <c r="P177" s="121">
        <f t="shared" si="7"/>
        <v>1</v>
      </c>
      <c r="Q177" s="101" t="str" cm="1">
        <f t="array" aca="1" ref="Q177" ca="1">IF(ISNUMBER(P177),IF(P177=100%,"CUMPLIDA",IF(AND(ISNUMBER(L177),ISNUMBER(INDIRECT("FECHA_"&amp;$B177,1))), IF(L177&lt;=INDIRECT("FECHA_"&amp;$B177,1),"INCUMPLIDA","PROCESO"), "VERIFICAR FECHA")),"SIN VALOR AVANCE")</f>
        <v>CUMPLIDA</v>
      </c>
    </row>
    <row r="178" spans="1:17" ht="120.75" hidden="1">
      <c r="A178" s="274" t="s">
        <v>432</v>
      </c>
      <c r="B178" s="95" t="s">
        <v>27</v>
      </c>
      <c r="C178" s="588"/>
      <c r="D178" s="588"/>
      <c r="E178" s="603"/>
      <c r="F178" s="589"/>
      <c r="G178" s="610" t="s">
        <v>557</v>
      </c>
      <c r="H178" s="91" t="s">
        <v>558</v>
      </c>
      <c r="I178" s="107" t="s">
        <v>559</v>
      </c>
      <c r="J178" s="93">
        <v>12</v>
      </c>
      <c r="K178" s="120">
        <v>45536</v>
      </c>
      <c r="L178" s="120">
        <v>45900</v>
      </c>
      <c r="M178" s="92">
        <f t="shared" si="6"/>
        <v>52</v>
      </c>
      <c r="N178" s="272">
        <v>12</v>
      </c>
      <c r="O178" s="119" t="s">
        <v>5634</v>
      </c>
      <c r="P178" s="121">
        <f t="shared" si="7"/>
        <v>1</v>
      </c>
      <c r="Q178" s="101" t="str" cm="1">
        <f t="array" aca="1" ref="Q178" ca="1">IF(ISNUMBER(P178),IF(P178=100%,"CUMPLIDA",IF(AND(ISNUMBER(L178),ISNUMBER(INDIRECT("FECHA_"&amp;$B178,1))), IF(L178&lt;=INDIRECT("FECHA_"&amp;$B178,1),"INCUMPLIDA","PROCESO"), "VERIFICAR FECHA")),"SIN VALOR AVANCE")</f>
        <v>CUMPLIDA</v>
      </c>
    </row>
    <row r="179" spans="1:17" ht="120.75" hidden="1">
      <c r="A179" s="274" t="s">
        <v>432</v>
      </c>
      <c r="B179" s="95" t="s">
        <v>27</v>
      </c>
      <c r="C179" s="588"/>
      <c r="D179" s="588"/>
      <c r="E179" s="603"/>
      <c r="F179" s="589"/>
      <c r="G179" s="610"/>
      <c r="H179" s="91" t="s">
        <v>560</v>
      </c>
      <c r="I179" s="107" t="s">
        <v>561</v>
      </c>
      <c r="J179" s="93">
        <v>12</v>
      </c>
      <c r="K179" s="120">
        <v>45536</v>
      </c>
      <c r="L179" s="120">
        <v>45900</v>
      </c>
      <c r="M179" s="92">
        <f t="shared" si="6"/>
        <v>52</v>
      </c>
      <c r="N179" s="272">
        <v>12</v>
      </c>
      <c r="O179" s="119" t="s">
        <v>5634</v>
      </c>
      <c r="P179" s="121">
        <f t="shared" si="7"/>
        <v>1</v>
      </c>
      <c r="Q179" s="101" t="str" cm="1">
        <f t="array" aca="1" ref="Q179" ca="1">IF(ISNUMBER(P179),IF(P179=100%,"CUMPLIDA",IF(AND(ISNUMBER(L179),ISNUMBER(INDIRECT("FECHA_"&amp;$B179,1))), IF(L179&lt;=INDIRECT("FECHA_"&amp;$B179,1),"INCUMPLIDA","PROCESO"), "VERIFICAR FECHA")),"SIN VALOR AVANCE")</f>
        <v>CUMPLIDA</v>
      </c>
    </row>
    <row r="180" spans="1:17" ht="120.75" hidden="1">
      <c r="A180" s="274" t="s">
        <v>432</v>
      </c>
      <c r="B180" s="95" t="s">
        <v>27</v>
      </c>
      <c r="C180" s="588"/>
      <c r="D180" s="588"/>
      <c r="E180" s="603"/>
      <c r="F180" s="589"/>
      <c r="G180" s="610"/>
      <c r="H180" s="107" t="s">
        <v>562</v>
      </c>
      <c r="I180" s="91" t="s">
        <v>563</v>
      </c>
      <c r="J180" s="93">
        <v>12</v>
      </c>
      <c r="K180" s="120">
        <v>45536</v>
      </c>
      <c r="L180" s="120">
        <v>45900</v>
      </c>
      <c r="M180" s="92">
        <f t="shared" si="6"/>
        <v>52</v>
      </c>
      <c r="N180" s="272">
        <v>12</v>
      </c>
      <c r="O180" s="119" t="s">
        <v>5648</v>
      </c>
      <c r="P180" s="121">
        <f t="shared" si="7"/>
        <v>1</v>
      </c>
      <c r="Q180" s="101" t="str" cm="1">
        <f t="array" aca="1" ref="Q180" ca="1">IF(ISNUMBER(P180),IF(P180=100%,"CUMPLIDA",IF(AND(ISNUMBER(L180),ISNUMBER(INDIRECT("FECHA_"&amp;$B180,1))), IF(L180&lt;=INDIRECT("FECHA_"&amp;$B180,1),"INCUMPLIDA","PROCESO"), "VERIFICAR FECHA")),"SIN VALOR AVANCE")</f>
        <v>CUMPLIDA</v>
      </c>
    </row>
    <row r="181" spans="1:17" ht="210" hidden="1">
      <c r="A181" s="274" t="s">
        <v>432</v>
      </c>
      <c r="B181" s="95" t="s">
        <v>27</v>
      </c>
      <c r="C181" s="588"/>
      <c r="D181" s="588"/>
      <c r="E181" s="603"/>
      <c r="F181" s="589"/>
      <c r="G181" s="610"/>
      <c r="H181" s="91" t="s">
        <v>565</v>
      </c>
      <c r="I181" s="91" t="s">
        <v>566</v>
      </c>
      <c r="J181" s="93">
        <v>12</v>
      </c>
      <c r="K181" s="120">
        <v>45536</v>
      </c>
      <c r="L181" s="120">
        <v>45900</v>
      </c>
      <c r="M181" s="92">
        <f t="shared" si="6"/>
        <v>52</v>
      </c>
      <c r="N181" s="272">
        <v>12</v>
      </c>
      <c r="O181" s="91" t="s">
        <v>5649</v>
      </c>
      <c r="P181" s="121">
        <f t="shared" si="7"/>
        <v>1</v>
      </c>
      <c r="Q181" s="101" t="str" cm="1">
        <f t="array" aca="1" ref="Q181" ca="1">IF(ISNUMBER(P181),IF(P181=100%,"CUMPLIDA",IF(AND(ISNUMBER(L181),ISNUMBER(INDIRECT("FECHA_"&amp;$B181,1))), IF(L181&lt;=INDIRECT("FECHA_"&amp;$B181,1),"INCUMPLIDA","PROCESO"), "VERIFICAR FECHA")),"SIN VALOR AVANCE")</f>
        <v>CUMPLIDA</v>
      </c>
    </row>
    <row r="182" spans="1:17" ht="165.75" hidden="1">
      <c r="A182" s="274" t="s">
        <v>432</v>
      </c>
      <c r="B182" s="95" t="s">
        <v>27</v>
      </c>
      <c r="C182" s="588"/>
      <c r="D182" s="588"/>
      <c r="E182" s="603"/>
      <c r="F182" s="589"/>
      <c r="G182" s="118" t="s">
        <v>568</v>
      </c>
      <c r="H182" s="109" t="s">
        <v>569</v>
      </c>
      <c r="I182" s="91" t="s">
        <v>570</v>
      </c>
      <c r="J182" s="121">
        <v>1</v>
      </c>
      <c r="K182" s="120">
        <v>45536</v>
      </c>
      <c r="L182" s="120">
        <v>45716</v>
      </c>
      <c r="M182" s="92">
        <f t="shared" si="6"/>
        <v>25.714285714285715</v>
      </c>
      <c r="N182" s="273">
        <v>1</v>
      </c>
      <c r="O182" s="91" t="s">
        <v>5650</v>
      </c>
      <c r="P182" s="121">
        <f t="shared" si="7"/>
        <v>1</v>
      </c>
      <c r="Q182" s="101" t="str" cm="1">
        <f t="array" aca="1" ref="Q182" ca="1">IF(ISNUMBER(P182),IF(P182=100%,"CUMPLIDA",IF(AND(ISNUMBER(L182),ISNUMBER(INDIRECT("FECHA_"&amp;$B182,1))), IF(L182&lt;=INDIRECT("FECHA_"&amp;$B182,1),"INCUMPLIDA","PROCESO"), "VERIFICAR FECHA")),"SIN VALOR AVANCE")</f>
        <v>CUMPLIDA</v>
      </c>
    </row>
    <row r="183" spans="1:17" ht="315" hidden="1">
      <c r="A183" s="274" t="s">
        <v>432</v>
      </c>
      <c r="B183" s="95" t="s">
        <v>27</v>
      </c>
      <c r="C183" s="588" t="s">
        <v>455</v>
      </c>
      <c r="D183" s="588" t="s">
        <v>572</v>
      </c>
      <c r="E183" s="603" t="s">
        <v>5651</v>
      </c>
      <c r="F183" s="589" t="s">
        <v>574</v>
      </c>
      <c r="G183" s="118" t="s">
        <v>437</v>
      </c>
      <c r="H183" s="109" t="s">
        <v>575</v>
      </c>
      <c r="I183" s="119" t="s">
        <v>576</v>
      </c>
      <c r="J183" s="93">
        <v>2</v>
      </c>
      <c r="K183" s="120">
        <v>45509</v>
      </c>
      <c r="L183" s="120">
        <v>45746</v>
      </c>
      <c r="M183" s="92">
        <f t="shared" si="6"/>
        <v>33.857142857142854</v>
      </c>
      <c r="N183" s="269">
        <v>2</v>
      </c>
      <c r="O183" s="91" t="s">
        <v>5616</v>
      </c>
      <c r="P183" s="121">
        <f t="shared" si="7"/>
        <v>1</v>
      </c>
      <c r="Q183" s="101" t="str" cm="1">
        <f t="array" aca="1" ref="Q183" ca="1">IF(ISNUMBER(P183),IF(P183=100%,"CUMPLIDA",IF(AND(ISNUMBER(L183),ISNUMBER(INDIRECT("FECHA_"&amp;$B183,1))), IF(L183&lt;=INDIRECT("FECHA_"&amp;$B183,1),"INCUMPLIDA","PROCESO"), "VERIFICAR FECHA")),"SIN VALOR AVANCE")</f>
        <v>CUMPLIDA</v>
      </c>
    </row>
    <row r="184" spans="1:17" ht="165" hidden="1">
      <c r="A184" s="274" t="s">
        <v>432</v>
      </c>
      <c r="B184" s="95" t="s">
        <v>27</v>
      </c>
      <c r="C184" s="588"/>
      <c r="D184" s="588"/>
      <c r="E184" s="603"/>
      <c r="F184" s="589"/>
      <c r="G184" s="118" t="s">
        <v>441</v>
      </c>
      <c r="H184" s="109" t="s">
        <v>442</v>
      </c>
      <c r="I184" s="91" t="s">
        <v>443</v>
      </c>
      <c r="J184" s="93">
        <v>4</v>
      </c>
      <c r="K184" s="120">
        <v>45536</v>
      </c>
      <c r="L184" s="120">
        <v>45900</v>
      </c>
      <c r="M184" s="92">
        <f t="shared" si="6"/>
        <v>52</v>
      </c>
      <c r="N184" s="272">
        <v>4</v>
      </c>
      <c r="O184" s="91" t="s">
        <v>5617</v>
      </c>
      <c r="P184" s="121">
        <f t="shared" si="7"/>
        <v>1</v>
      </c>
      <c r="Q184" s="101" t="str" cm="1">
        <f t="array" aca="1" ref="Q184" ca="1">IF(ISNUMBER(P184),IF(P184=100%,"CUMPLIDA",IF(AND(ISNUMBER(L184),ISNUMBER(INDIRECT("FECHA_"&amp;$B184,1))), IF(L184&lt;=INDIRECT("FECHA_"&amp;$B184,1),"INCUMPLIDA","PROCESO"), "VERIFICAR FECHA")),"SIN VALOR AVANCE")</f>
        <v>CUMPLIDA</v>
      </c>
    </row>
    <row r="185" spans="1:17" ht="300" hidden="1">
      <c r="A185" s="274" t="s">
        <v>432</v>
      </c>
      <c r="B185" s="95" t="s">
        <v>27</v>
      </c>
      <c r="C185" s="588"/>
      <c r="D185" s="588"/>
      <c r="E185" s="603"/>
      <c r="F185" s="589"/>
      <c r="G185" s="118" t="s">
        <v>577</v>
      </c>
      <c r="H185" s="109" t="s">
        <v>578</v>
      </c>
      <c r="I185" s="91" t="s">
        <v>453</v>
      </c>
      <c r="J185" s="93">
        <v>1</v>
      </c>
      <c r="K185" s="120">
        <v>45505</v>
      </c>
      <c r="L185" s="120">
        <v>45657</v>
      </c>
      <c r="M185" s="92">
        <f t="shared" si="6"/>
        <v>21.714285714285715</v>
      </c>
      <c r="N185" s="269">
        <v>1</v>
      </c>
      <c r="O185" s="91" t="s">
        <v>5619</v>
      </c>
      <c r="P185" s="121">
        <f t="shared" si="7"/>
        <v>1</v>
      </c>
      <c r="Q185" s="101" t="str" cm="1">
        <f t="array" aca="1" ref="Q185" ca="1">IF(ISNUMBER(P185),IF(P185=100%,"CUMPLIDA",IF(AND(ISNUMBER(L185),ISNUMBER(INDIRECT("FECHA_"&amp;$B185,1))), IF(L185&lt;=INDIRECT("FECHA_"&amp;$B185,1),"INCUMPLIDA","PROCESO"), "VERIFICAR FECHA")),"SIN VALOR AVANCE")</f>
        <v>CUMPLIDA</v>
      </c>
    </row>
    <row r="186" spans="1:17" ht="105" hidden="1">
      <c r="A186" s="274" t="s">
        <v>432</v>
      </c>
      <c r="B186" s="95" t="s">
        <v>27</v>
      </c>
      <c r="C186" s="588"/>
      <c r="D186" s="588"/>
      <c r="E186" s="603"/>
      <c r="F186" s="589"/>
      <c r="G186" s="118" t="s">
        <v>579</v>
      </c>
      <c r="H186" s="109" t="s">
        <v>580</v>
      </c>
      <c r="I186" s="91" t="s">
        <v>498</v>
      </c>
      <c r="J186" s="93">
        <v>1</v>
      </c>
      <c r="K186" s="120">
        <v>45536</v>
      </c>
      <c r="L186" s="120">
        <v>45595</v>
      </c>
      <c r="M186" s="92">
        <f t="shared" si="6"/>
        <v>8.4285714285714288</v>
      </c>
      <c r="N186" s="269">
        <v>1</v>
      </c>
      <c r="O186" s="91" t="s">
        <v>5652</v>
      </c>
      <c r="P186" s="121">
        <f t="shared" si="7"/>
        <v>1</v>
      </c>
      <c r="Q186" s="101" t="str" cm="1">
        <f t="array" aca="1" ref="Q186" ca="1">IF(ISNUMBER(P186),IF(P186=100%,"CUMPLIDA",IF(AND(ISNUMBER(L186),ISNUMBER(INDIRECT("FECHA_"&amp;$B186,1))), IF(L186&lt;=INDIRECT("FECHA_"&amp;$B186,1),"INCUMPLIDA","PROCESO"), "VERIFICAR FECHA")),"SIN VALOR AVANCE")</f>
        <v>CUMPLIDA</v>
      </c>
    </row>
    <row r="187" spans="1:17" ht="75.75" hidden="1">
      <c r="A187" s="274" t="s">
        <v>432</v>
      </c>
      <c r="B187" s="95" t="s">
        <v>27</v>
      </c>
      <c r="C187" s="588" t="s">
        <v>582</v>
      </c>
      <c r="D187" s="588" t="s">
        <v>583</v>
      </c>
      <c r="E187" s="589" t="s">
        <v>5653</v>
      </c>
      <c r="F187" s="589" t="s">
        <v>585</v>
      </c>
      <c r="G187" s="589" t="s">
        <v>586</v>
      </c>
      <c r="H187" s="91" t="s">
        <v>587</v>
      </c>
      <c r="I187" s="91" t="s">
        <v>588</v>
      </c>
      <c r="J187" s="93">
        <v>1</v>
      </c>
      <c r="K187" s="120">
        <v>45901</v>
      </c>
      <c r="L187" s="120">
        <v>46233</v>
      </c>
      <c r="M187" s="92">
        <f t="shared" si="6"/>
        <v>47.428571428571431</v>
      </c>
      <c r="N187" s="269">
        <v>0</v>
      </c>
      <c r="O187" s="91" t="s">
        <v>5654</v>
      </c>
      <c r="P187" s="121">
        <f t="shared" si="7"/>
        <v>0</v>
      </c>
      <c r="Q187" s="101" t="str" cm="1">
        <f t="array" aca="1" ref="Q187" ca="1">IF(ISNUMBER(P187),IF(P187=100%,"CUMPLIDA",IF(AND(ISNUMBER(L187),ISNUMBER(INDIRECT("FECHA_"&amp;$B187,1))), IF(L187&lt;=INDIRECT("FECHA_"&amp;$B187,1),"INCUMPLIDA","PROCESO"), "VERIFICAR FECHA")),"SIN VALOR AVANCE")</f>
        <v>PROCESO</v>
      </c>
    </row>
    <row r="188" spans="1:17" ht="75.75" hidden="1">
      <c r="A188" s="274" t="s">
        <v>432</v>
      </c>
      <c r="B188" s="95" t="s">
        <v>27</v>
      </c>
      <c r="C188" s="588"/>
      <c r="D188" s="609"/>
      <c r="E188" s="589"/>
      <c r="F188" s="589"/>
      <c r="G188" s="589"/>
      <c r="H188" s="91" t="s">
        <v>590</v>
      </c>
      <c r="I188" s="91" t="s">
        <v>591</v>
      </c>
      <c r="J188" s="93">
        <v>1</v>
      </c>
      <c r="K188" s="120">
        <v>45901</v>
      </c>
      <c r="L188" s="120">
        <v>46264</v>
      </c>
      <c r="M188" s="92">
        <f t="shared" si="6"/>
        <v>51.857142857142854</v>
      </c>
      <c r="N188" s="269">
        <v>0</v>
      </c>
      <c r="O188" s="91" t="s">
        <v>5654</v>
      </c>
      <c r="P188" s="121">
        <f t="shared" si="7"/>
        <v>0</v>
      </c>
      <c r="Q188" s="101" t="str" cm="1">
        <f t="array" aca="1" ref="Q188" ca="1">IF(ISNUMBER(P188),IF(P188=100%,"CUMPLIDA",IF(AND(ISNUMBER(L188),ISNUMBER(INDIRECT("FECHA_"&amp;$B188,1))), IF(L188&lt;=INDIRECT("FECHA_"&amp;$B188,1),"INCUMPLIDA","PROCESO"), "VERIFICAR FECHA")),"SIN VALOR AVANCE")</f>
        <v>PROCESO</v>
      </c>
    </row>
    <row r="189" spans="1:17" ht="135.75" hidden="1">
      <c r="A189" s="274" t="s">
        <v>432</v>
      </c>
      <c r="B189" s="95" t="s">
        <v>27</v>
      </c>
      <c r="C189" s="588"/>
      <c r="D189" s="609"/>
      <c r="E189" s="589"/>
      <c r="F189" s="589"/>
      <c r="G189" s="589" t="s">
        <v>592</v>
      </c>
      <c r="H189" s="91" t="s">
        <v>593</v>
      </c>
      <c r="I189" s="91" t="s">
        <v>594</v>
      </c>
      <c r="J189" s="93">
        <v>2</v>
      </c>
      <c r="K189" s="120">
        <v>45870</v>
      </c>
      <c r="L189" s="120">
        <v>45960</v>
      </c>
      <c r="M189" s="92">
        <f t="shared" si="6"/>
        <v>12.857142857142858</v>
      </c>
      <c r="N189" s="272">
        <v>2</v>
      </c>
      <c r="O189" s="91" t="s">
        <v>5655</v>
      </c>
      <c r="P189" s="121">
        <f t="shared" si="7"/>
        <v>1</v>
      </c>
      <c r="Q189" s="101" t="str" cm="1">
        <f t="array" aca="1" ref="Q189" ca="1">IF(ISNUMBER(P189),IF(P189=100%,"CUMPLIDA",IF(AND(ISNUMBER(L189),ISNUMBER(INDIRECT("FECHA_"&amp;$B189,1))), IF(L189&lt;=INDIRECT("FECHA_"&amp;$B189,1),"INCUMPLIDA","PROCESO"), "VERIFICAR FECHA")),"SIN VALOR AVANCE")</f>
        <v>CUMPLIDA</v>
      </c>
    </row>
    <row r="190" spans="1:17" ht="135.75" hidden="1">
      <c r="A190" s="274" t="s">
        <v>432</v>
      </c>
      <c r="B190" s="95" t="s">
        <v>27</v>
      </c>
      <c r="C190" s="588"/>
      <c r="D190" s="609"/>
      <c r="E190" s="589"/>
      <c r="F190" s="589"/>
      <c r="G190" s="589"/>
      <c r="H190" s="91" t="s">
        <v>596</v>
      </c>
      <c r="I190" s="91" t="s">
        <v>597</v>
      </c>
      <c r="J190" s="93">
        <v>1</v>
      </c>
      <c r="K190" s="120">
        <v>45870</v>
      </c>
      <c r="L190" s="120">
        <v>45991</v>
      </c>
      <c r="M190" s="92">
        <f t="shared" si="6"/>
        <v>17.285714285714285</v>
      </c>
      <c r="N190" s="272">
        <v>1</v>
      </c>
      <c r="O190" s="91" t="s">
        <v>5655</v>
      </c>
      <c r="P190" s="121">
        <f t="shared" si="7"/>
        <v>1</v>
      </c>
      <c r="Q190" s="101" t="str" cm="1">
        <f t="array" aca="1" ref="Q190" ca="1">IF(ISNUMBER(P190),IF(P190=100%,"CUMPLIDA",IF(AND(ISNUMBER(L190),ISNUMBER(INDIRECT("FECHA_"&amp;$B190,1))), IF(L190&lt;=INDIRECT("FECHA_"&amp;$B190,1),"INCUMPLIDA","PROCESO"), "VERIFICAR FECHA")),"SIN VALOR AVANCE")</f>
        <v>CUMPLIDA</v>
      </c>
    </row>
    <row r="191" spans="1:17" ht="75.75" hidden="1">
      <c r="A191" s="274" t="s">
        <v>432</v>
      </c>
      <c r="B191" s="95" t="s">
        <v>27</v>
      </c>
      <c r="C191" s="588"/>
      <c r="D191" s="609"/>
      <c r="E191" s="589"/>
      <c r="F191" s="589"/>
      <c r="G191" s="589" t="s">
        <v>598</v>
      </c>
      <c r="H191" s="91" t="s">
        <v>599</v>
      </c>
      <c r="I191" s="91" t="s">
        <v>600</v>
      </c>
      <c r="J191" s="93">
        <v>1</v>
      </c>
      <c r="K191" s="120">
        <v>45901</v>
      </c>
      <c r="L191" s="120">
        <v>45991</v>
      </c>
      <c r="M191" s="92">
        <f t="shared" si="6"/>
        <v>12.857142857142858</v>
      </c>
      <c r="N191" s="272">
        <v>1</v>
      </c>
      <c r="O191" s="91" t="s">
        <v>5654</v>
      </c>
      <c r="P191" s="121">
        <f t="shared" si="7"/>
        <v>1</v>
      </c>
      <c r="Q191" s="101" t="str" cm="1">
        <f t="array" aca="1" ref="Q191" ca="1">IF(ISNUMBER(P191),IF(P191=100%,"CUMPLIDA",IF(AND(ISNUMBER(L191),ISNUMBER(INDIRECT("FECHA_"&amp;$B191,1))), IF(L191&lt;=INDIRECT("FECHA_"&amp;$B191,1),"INCUMPLIDA","PROCESO"), "VERIFICAR FECHA")),"SIN VALOR AVANCE")</f>
        <v>CUMPLIDA</v>
      </c>
    </row>
    <row r="192" spans="1:17" ht="75.75" hidden="1">
      <c r="A192" s="274" t="s">
        <v>432</v>
      </c>
      <c r="B192" s="95" t="s">
        <v>27</v>
      </c>
      <c r="C192" s="588"/>
      <c r="D192" s="609"/>
      <c r="E192" s="589"/>
      <c r="F192" s="589"/>
      <c r="G192" s="589"/>
      <c r="H192" s="91" t="s">
        <v>601</v>
      </c>
      <c r="I192" s="91" t="s">
        <v>597</v>
      </c>
      <c r="J192" s="93">
        <v>1</v>
      </c>
      <c r="K192" s="120">
        <v>45901</v>
      </c>
      <c r="L192" s="120">
        <v>45991</v>
      </c>
      <c r="M192" s="92">
        <f t="shared" si="6"/>
        <v>12.857142857142858</v>
      </c>
      <c r="N192" s="272">
        <v>1</v>
      </c>
      <c r="O192" s="91" t="s">
        <v>5654</v>
      </c>
      <c r="P192" s="121">
        <f t="shared" si="7"/>
        <v>1</v>
      </c>
      <c r="Q192" s="101" t="str" cm="1">
        <f t="array" aca="1" ref="Q192" ca="1">IF(ISNUMBER(P192),IF(P192=100%,"CUMPLIDA",IF(AND(ISNUMBER(L192),ISNUMBER(INDIRECT("FECHA_"&amp;$B192,1))), IF(L192&lt;=INDIRECT("FECHA_"&amp;$B192,1),"INCUMPLIDA","PROCESO"), "VERIFICAR FECHA")),"SIN VALOR AVANCE")</f>
        <v>CUMPLIDA</v>
      </c>
    </row>
    <row r="193" spans="1:17" ht="75.75" hidden="1">
      <c r="A193" s="274" t="s">
        <v>432</v>
      </c>
      <c r="B193" s="95" t="s">
        <v>27</v>
      </c>
      <c r="C193" s="588"/>
      <c r="D193" s="609"/>
      <c r="E193" s="589"/>
      <c r="F193" s="589"/>
      <c r="G193" s="589" t="s">
        <v>602</v>
      </c>
      <c r="H193" s="91" t="s">
        <v>603</v>
      </c>
      <c r="I193" s="91" t="s">
        <v>600</v>
      </c>
      <c r="J193" s="93">
        <v>1</v>
      </c>
      <c r="K193" s="120">
        <v>45901</v>
      </c>
      <c r="L193" s="120">
        <v>45991</v>
      </c>
      <c r="M193" s="92">
        <f t="shared" si="6"/>
        <v>12.857142857142858</v>
      </c>
      <c r="N193" s="272">
        <v>1</v>
      </c>
      <c r="O193" s="91" t="s">
        <v>5654</v>
      </c>
      <c r="P193" s="121">
        <f t="shared" si="7"/>
        <v>1</v>
      </c>
      <c r="Q193" s="101" t="str" cm="1">
        <f t="array" aca="1" ref="Q193" ca="1">IF(ISNUMBER(P193),IF(P193=100%,"CUMPLIDA",IF(AND(ISNUMBER(L193),ISNUMBER(INDIRECT("FECHA_"&amp;$B193,1))), IF(L193&lt;=INDIRECT("FECHA_"&amp;$B193,1),"INCUMPLIDA","PROCESO"), "VERIFICAR FECHA")),"SIN VALOR AVANCE")</f>
        <v>CUMPLIDA</v>
      </c>
    </row>
    <row r="194" spans="1:17" ht="165.75" hidden="1">
      <c r="A194" s="274" t="s">
        <v>432</v>
      </c>
      <c r="B194" s="95" t="s">
        <v>27</v>
      </c>
      <c r="C194" s="588"/>
      <c r="D194" s="609"/>
      <c r="E194" s="589"/>
      <c r="F194" s="589"/>
      <c r="G194" s="589"/>
      <c r="H194" s="91" t="s">
        <v>601</v>
      </c>
      <c r="I194" s="91" t="s">
        <v>597</v>
      </c>
      <c r="J194" s="93">
        <v>1</v>
      </c>
      <c r="K194" s="120">
        <v>45901</v>
      </c>
      <c r="L194" s="120">
        <v>45991</v>
      </c>
      <c r="M194" s="92">
        <f t="shared" si="6"/>
        <v>12.857142857142858</v>
      </c>
      <c r="N194" s="272">
        <v>1</v>
      </c>
      <c r="O194" s="91" t="s">
        <v>5656</v>
      </c>
      <c r="P194" s="121">
        <f t="shared" si="7"/>
        <v>1</v>
      </c>
      <c r="Q194" s="101" t="str" cm="1">
        <f t="array" aca="1" ref="Q194" ca="1">IF(ISNUMBER(P194),IF(P194=100%,"CUMPLIDA",IF(AND(ISNUMBER(L194),ISNUMBER(INDIRECT("FECHA_"&amp;$B194,1))), IF(L194&lt;=INDIRECT("FECHA_"&amp;$B194,1),"INCUMPLIDA","PROCESO"), "VERIFICAR FECHA")),"SIN VALOR AVANCE")</f>
        <v>CUMPLIDA</v>
      </c>
    </row>
    <row r="195" spans="1:17" ht="75.75" hidden="1">
      <c r="A195" s="274" t="s">
        <v>432</v>
      </c>
      <c r="B195" s="95" t="s">
        <v>27</v>
      </c>
      <c r="C195" s="588" t="s">
        <v>582</v>
      </c>
      <c r="D195" s="588" t="s">
        <v>605</v>
      </c>
      <c r="E195" s="589" t="s">
        <v>5657</v>
      </c>
      <c r="F195" s="589" t="s">
        <v>607</v>
      </c>
      <c r="G195" s="589" t="s">
        <v>608</v>
      </c>
      <c r="H195" s="91" t="s">
        <v>609</v>
      </c>
      <c r="I195" s="91" t="s">
        <v>610</v>
      </c>
      <c r="J195" s="216">
        <v>6</v>
      </c>
      <c r="K195" s="120">
        <v>45901</v>
      </c>
      <c r="L195" s="120">
        <v>46264</v>
      </c>
      <c r="M195" s="92">
        <f t="shared" si="6"/>
        <v>51.857142857142854</v>
      </c>
      <c r="N195" s="272">
        <v>2</v>
      </c>
      <c r="O195" s="91" t="s">
        <v>5654</v>
      </c>
      <c r="P195" s="121">
        <f t="shared" si="7"/>
        <v>0.33333333333333331</v>
      </c>
      <c r="Q195" s="101" t="str" cm="1">
        <f t="array" aca="1" ref="Q195" ca="1">IF(ISNUMBER(P195),IF(P195=100%,"CUMPLIDA",IF(AND(ISNUMBER(L195),ISNUMBER(INDIRECT("FECHA_"&amp;$B195,1))), IF(L195&lt;=INDIRECT("FECHA_"&amp;$B195,1),"INCUMPLIDA","PROCESO"), "VERIFICAR FECHA")),"SIN VALOR AVANCE")</f>
        <v>PROCESO</v>
      </c>
    </row>
    <row r="196" spans="1:17" ht="75.75" hidden="1">
      <c r="A196" s="274" t="s">
        <v>432</v>
      </c>
      <c r="B196" s="95" t="s">
        <v>27</v>
      </c>
      <c r="C196" s="588"/>
      <c r="D196" s="609"/>
      <c r="E196" s="589"/>
      <c r="F196" s="589"/>
      <c r="G196" s="589"/>
      <c r="H196" s="91" t="s">
        <v>611</v>
      </c>
      <c r="I196" s="91" t="s">
        <v>610</v>
      </c>
      <c r="J196" s="216">
        <v>6</v>
      </c>
      <c r="K196" s="120">
        <v>45901</v>
      </c>
      <c r="L196" s="120">
        <v>46264</v>
      </c>
      <c r="M196" s="92">
        <f t="shared" si="6"/>
        <v>51.857142857142854</v>
      </c>
      <c r="N196" s="272">
        <v>2</v>
      </c>
      <c r="O196" s="91" t="s">
        <v>5654</v>
      </c>
      <c r="P196" s="121">
        <f t="shared" si="7"/>
        <v>0.33333333333333331</v>
      </c>
      <c r="Q196" s="101" t="str" cm="1">
        <f t="array" aca="1" ref="Q196" ca="1">IF(ISNUMBER(P196),IF(P196=100%,"CUMPLIDA",IF(AND(ISNUMBER(L196),ISNUMBER(INDIRECT("FECHA_"&amp;$B196,1))), IF(L196&lt;=INDIRECT("FECHA_"&amp;$B196,1),"INCUMPLIDA","PROCESO"), "VERIFICAR FECHA")),"SIN VALOR AVANCE")</f>
        <v>PROCESO</v>
      </c>
    </row>
    <row r="197" spans="1:17" ht="75.75" hidden="1">
      <c r="A197" s="274" t="s">
        <v>432</v>
      </c>
      <c r="B197" s="95" t="s">
        <v>27</v>
      </c>
      <c r="C197" s="588"/>
      <c r="D197" s="609"/>
      <c r="E197" s="589"/>
      <c r="F197" s="589"/>
      <c r="G197" s="589" t="s">
        <v>612</v>
      </c>
      <c r="H197" s="91" t="s">
        <v>587</v>
      </c>
      <c r="I197" s="91" t="s">
        <v>588</v>
      </c>
      <c r="J197" s="216">
        <v>1</v>
      </c>
      <c r="K197" s="120">
        <v>45901</v>
      </c>
      <c r="L197" s="120">
        <v>46233</v>
      </c>
      <c r="M197" s="92">
        <f t="shared" si="6"/>
        <v>47.428571428571431</v>
      </c>
      <c r="N197" s="269">
        <v>0</v>
      </c>
      <c r="O197" s="91" t="s">
        <v>5654</v>
      </c>
      <c r="P197" s="121">
        <f t="shared" si="7"/>
        <v>0</v>
      </c>
      <c r="Q197" s="101" t="str" cm="1">
        <f t="array" aca="1" ref="Q197" ca="1">IF(ISNUMBER(P197),IF(P197=100%,"CUMPLIDA",IF(AND(ISNUMBER(L197),ISNUMBER(INDIRECT("FECHA_"&amp;$B197,1))), IF(L197&lt;=INDIRECT("FECHA_"&amp;$B197,1),"INCUMPLIDA","PROCESO"), "VERIFICAR FECHA")),"SIN VALOR AVANCE")</f>
        <v>PROCESO</v>
      </c>
    </row>
    <row r="198" spans="1:17" ht="120.75" hidden="1">
      <c r="A198" s="274" t="s">
        <v>432</v>
      </c>
      <c r="B198" s="95" t="s">
        <v>27</v>
      </c>
      <c r="C198" s="588"/>
      <c r="D198" s="609"/>
      <c r="E198" s="589"/>
      <c r="F198" s="589"/>
      <c r="G198" s="589"/>
      <c r="H198" s="91" t="s">
        <v>590</v>
      </c>
      <c r="I198" s="91" t="s">
        <v>591</v>
      </c>
      <c r="J198" s="216">
        <v>1</v>
      </c>
      <c r="K198" s="120">
        <v>45901</v>
      </c>
      <c r="L198" s="120">
        <v>46264</v>
      </c>
      <c r="M198" s="92">
        <f t="shared" si="6"/>
        <v>51.857142857142854</v>
      </c>
      <c r="N198" s="269">
        <v>0</v>
      </c>
      <c r="O198" s="91" t="s">
        <v>5658</v>
      </c>
      <c r="P198" s="121">
        <f t="shared" si="7"/>
        <v>0</v>
      </c>
      <c r="Q198" s="101" t="str" cm="1">
        <f t="array" aca="1" ref="Q198" ca="1">IF(ISNUMBER(P198),IF(P198=100%,"CUMPLIDA",IF(AND(ISNUMBER(L198),ISNUMBER(INDIRECT("FECHA_"&amp;$B198,1))), IF(L198&lt;=INDIRECT("FECHA_"&amp;$B198,1),"INCUMPLIDA","PROCESO"), "VERIFICAR FECHA")),"SIN VALOR AVANCE")</f>
        <v>PROCESO</v>
      </c>
    </row>
    <row r="199" spans="1:17" ht="90.75" hidden="1">
      <c r="A199" s="274" t="s">
        <v>432</v>
      </c>
      <c r="B199" s="95" t="s">
        <v>27</v>
      </c>
      <c r="C199" s="588"/>
      <c r="D199" s="609"/>
      <c r="E199" s="589"/>
      <c r="F199" s="589"/>
      <c r="G199" s="589" t="s">
        <v>614</v>
      </c>
      <c r="H199" s="91" t="s">
        <v>615</v>
      </c>
      <c r="I199" s="91" t="s">
        <v>600</v>
      </c>
      <c r="J199" s="216">
        <v>1</v>
      </c>
      <c r="K199" s="120">
        <v>45901</v>
      </c>
      <c r="L199" s="120">
        <v>45991</v>
      </c>
      <c r="M199" s="92">
        <f t="shared" si="6"/>
        <v>12.857142857142858</v>
      </c>
      <c r="N199" s="272">
        <v>1</v>
      </c>
      <c r="O199" s="91" t="s">
        <v>5659</v>
      </c>
      <c r="P199" s="121">
        <f t="shared" si="7"/>
        <v>1</v>
      </c>
      <c r="Q199" s="101" t="str" cm="1">
        <f t="array" aca="1" ref="Q199" ca="1">IF(ISNUMBER(P199),IF(P199=100%,"CUMPLIDA",IF(AND(ISNUMBER(L199),ISNUMBER(INDIRECT("FECHA_"&amp;$B199,1))), IF(L199&lt;=INDIRECT("FECHA_"&amp;$B199,1),"INCUMPLIDA","PROCESO"), "VERIFICAR FECHA")),"SIN VALOR AVANCE")</f>
        <v>CUMPLIDA</v>
      </c>
    </row>
    <row r="200" spans="1:17" ht="75.75" hidden="1">
      <c r="A200" s="274" t="s">
        <v>432</v>
      </c>
      <c r="B200" s="95" t="s">
        <v>27</v>
      </c>
      <c r="C200" s="588"/>
      <c r="D200" s="609"/>
      <c r="E200" s="589"/>
      <c r="F200" s="589"/>
      <c r="G200" s="589"/>
      <c r="H200" s="91" t="s">
        <v>601</v>
      </c>
      <c r="I200" s="91" t="s">
        <v>597</v>
      </c>
      <c r="J200" s="216">
        <v>1</v>
      </c>
      <c r="K200" s="120">
        <v>45901</v>
      </c>
      <c r="L200" s="120">
        <v>45991</v>
      </c>
      <c r="M200" s="92">
        <f t="shared" si="6"/>
        <v>12.857142857142858</v>
      </c>
      <c r="N200" s="272">
        <v>1</v>
      </c>
      <c r="O200" s="91" t="s">
        <v>5654</v>
      </c>
      <c r="P200" s="121">
        <f t="shared" si="7"/>
        <v>1</v>
      </c>
      <c r="Q200" s="101" t="str" cm="1">
        <f t="array" aca="1" ref="Q200" ca="1">IF(ISNUMBER(P200),IF(P200=100%,"CUMPLIDA",IF(AND(ISNUMBER(L200),ISNUMBER(INDIRECT("FECHA_"&amp;$B200,1))), IF(L200&lt;=INDIRECT("FECHA_"&amp;$B200,1),"INCUMPLIDA","PROCESO"), "VERIFICAR FECHA")),"SIN VALOR AVANCE")</f>
        <v>CUMPLIDA</v>
      </c>
    </row>
    <row r="201" spans="1:17" ht="120" hidden="1">
      <c r="A201" s="274" t="s">
        <v>432</v>
      </c>
      <c r="B201" s="95" t="s">
        <v>27</v>
      </c>
      <c r="C201" s="588"/>
      <c r="D201" s="609"/>
      <c r="E201" s="589"/>
      <c r="F201" s="589"/>
      <c r="G201" s="97" t="s">
        <v>617</v>
      </c>
      <c r="H201" s="91" t="s">
        <v>618</v>
      </c>
      <c r="I201" s="91" t="s">
        <v>619</v>
      </c>
      <c r="J201" s="216">
        <v>12</v>
      </c>
      <c r="K201" s="120">
        <v>45901</v>
      </c>
      <c r="L201" s="120">
        <v>46264</v>
      </c>
      <c r="M201" s="92">
        <f t="shared" si="6"/>
        <v>51.857142857142854</v>
      </c>
      <c r="N201" s="272">
        <v>9</v>
      </c>
      <c r="O201" s="91" t="s">
        <v>5654</v>
      </c>
      <c r="P201" s="121">
        <f t="shared" si="7"/>
        <v>0.75</v>
      </c>
      <c r="Q201" s="101" t="str" cm="1">
        <f t="array" aca="1" ref="Q201" ca="1">IF(ISNUMBER(P201),IF(P201=100%,"CUMPLIDA",IF(AND(ISNUMBER(L201),ISNUMBER(INDIRECT("FECHA_"&amp;$B201,1))), IF(L201&lt;=INDIRECT("FECHA_"&amp;$B201,1),"INCUMPLIDA","PROCESO"), "VERIFICAR FECHA")),"SIN VALOR AVANCE")</f>
        <v>PROCESO</v>
      </c>
    </row>
    <row r="202" spans="1:17" ht="105" hidden="1">
      <c r="A202" s="274" t="s">
        <v>432</v>
      </c>
      <c r="B202" s="95" t="s">
        <v>27</v>
      </c>
      <c r="C202" s="588"/>
      <c r="D202" s="609"/>
      <c r="E202" s="589"/>
      <c r="F202" s="589"/>
      <c r="G202" s="97" t="s">
        <v>620</v>
      </c>
      <c r="H202" s="91" t="s">
        <v>621</v>
      </c>
      <c r="I202" s="91" t="s">
        <v>622</v>
      </c>
      <c r="J202" s="216">
        <v>1</v>
      </c>
      <c r="K202" s="120">
        <v>45962</v>
      </c>
      <c r="L202" s="120">
        <v>46174</v>
      </c>
      <c r="M202" s="92">
        <f t="shared" si="6"/>
        <v>30.285714285714285</v>
      </c>
      <c r="N202" s="269">
        <v>0</v>
      </c>
      <c r="O202" s="91" t="s">
        <v>5654</v>
      </c>
      <c r="P202" s="121">
        <f t="shared" si="7"/>
        <v>0</v>
      </c>
      <c r="Q202" s="101" t="str" cm="1">
        <f t="array" aca="1" ref="Q202" ca="1">IF(ISNUMBER(P202),IF(P202=100%,"CUMPLIDA",IF(AND(ISNUMBER(L202),ISNUMBER(INDIRECT("FECHA_"&amp;$B202,1))), IF(L202&lt;=INDIRECT("FECHA_"&amp;$B202,1),"INCUMPLIDA","PROCESO"), "VERIFICAR FECHA")),"SIN VALOR AVANCE")</f>
        <v>PROCESO</v>
      </c>
    </row>
    <row r="203" spans="1:17" ht="135.75" hidden="1">
      <c r="A203" s="274" t="s">
        <v>432</v>
      </c>
      <c r="B203" s="95" t="s">
        <v>27</v>
      </c>
      <c r="C203" s="588"/>
      <c r="D203" s="609"/>
      <c r="E203" s="589"/>
      <c r="F203" s="589"/>
      <c r="G203" s="97" t="s">
        <v>623</v>
      </c>
      <c r="H203" s="91" t="s">
        <v>624</v>
      </c>
      <c r="I203" s="91" t="s">
        <v>625</v>
      </c>
      <c r="J203" s="216">
        <v>2</v>
      </c>
      <c r="K203" s="120">
        <v>46204</v>
      </c>
      <c r="L203" s="120">
        <v>46568</v>
      </c>
      <c r="M203" s="92">
        <f t="shared" si="6"/>
        <v>52</v>
      </c>
      <c r="N203" s="269">
        <v>0</v>
      </c>
      <c r="O203" s="91" t="s">
        <v>5660</v>
      </c>
      <c r="P203" s="121">
        <f t="shared" si="7"/>
        <v>0</v>
      </c>
      <c r="Q203" s="101" t="str" cm="1">
        <f t="array" aca="1" ref="Q203" ca="1">IF(ISNUMBER(P203),IF(P203=100%,"CUMPLIDA",IF(AND(ISNUMBER(L203),ISNUMBER(INDIRECT("FECHA_"&amp;$B203,1))), IF(L203&lt;=INDIRECT("FECHA_"&amp;$B203,1),"INCUMPLIDA","PROCESO"), "VERIFICAR FECHA")),"SIN VALOR AVANCE")</f>
        <v>PROCESO</v>
      </c>
    </row>
    <row r="204" spans="1:17" ht="120.75" hidden="1">
      <c r="A204" s="274" t="s">
        <v>432</v>
      </c>
      <c r="B204" s="95" t="s">
        <v>27</v>
      </c>
      <c r="C204" s="588"/>
      <c r="D204" s="609"/>
      <c r="E204" s="589"/>
      <c r="F204" s="589"/>
      <c r="G204" s="97" t="s">
        <v>627</v>
      </c>
      <c r="H204" s="91" t="s">
        <v>628</v>
      </c>
      <c r="I204" s="91" t="s">
        <v>629</v>
      </c>
      <c r="J204" s="216">
        <v>1</v>
      </c>
      <c r="K204" s="120">
        <v>45901</v>
      </c>
      <c r="L204" s="120">
        <v>46264</v>
      </c>
      <c r="M204" s="92">
        <f t="shared" si="6"/>
        <v>51.857142857142854</v>
      </c>
      <c r="N204" s="269">
        <v>0</v>
      </c>
      <c r="O204" s="91" t="s">
        <v>5661</v>
      </c>
      <c r="P204" s="121">
        <f t="shared" si="7"/>
        <v>0</v>
      </c>
      <c r="Q204" s="101" t="str" cm="1">
        <f t="array" aca="1" ref="Q204" ca="1">IF(ISNUMBER(P204),IF(P204=100%,"CUMPLIDA",IF(AND(ISNUMBER(L204),ISNUMBER(INDIRECT("FECHA_"&amp;$B204,1))), IF(L204&lt;=INDIRECT("FECHA_"&amp;$B204,1),"INCUMPLIDA","PROCESO"), "VERIFICAR FECHA")),"SIN VALOR AVANCE")</f>
        <v>PROCESO</v>
      </c>
    </row>
    <row r="205" spans="1:17" ht="75.75" hidden="1">
      <c r="A205" s="274" t="s">
        <v>432</v>
      </c>
      <c r="B205" s="95" t="s">
        <v>27</v>
      </c>
      <c r="C205" s="588" t="s">
        <v>582</v>
      </c>
      <c r="D205" s="588" t="s">
        <v>631</v>
      </c>
      <c r="E205" s="589" t="s">
        <v>5662</v>
      </c>
      <c r="F205" s="589" t="s">
        <v>633</v>
      </c>
      <c r="G205" s="97" t="s">
        <v>634</v>
      </c>
      <c r="H205" s="91" t="s">
        <v>635</v>
      </c>
      <c r="I205" s="91" t="s">
        <v>636</v>
      </c>
      <c r="J205" s="216">
        <v>1</v>
      </c>
      <c r="K205" s="120">
        <v>45901</v>
      </c>
      <c r="L205" s="120">
        <v>46022</v>
      </c>
      <c r="M205" s="92">
        <f t="shared" si="6"/>
        <v>17.285714285714285</v>
      </c>
      <c r="N205" s="272">
        <v>1</v>
      </c>
      <c r="O205" s="91" t="s">
        <v>5663</v>
      </c>
      <c r="P205" s="121">
        <f t="shared" si="7"/>
        <v>1</v>
      </c>
      <c r="Q205" s="101" t="str" cm="1">
        <f t="array" aca="1" ref="Q205" ca="1">IF(ISNUMBER(P205),IF(P205=100%,"CUMPLIDA",IF(AND(ISNUMBER(L205),ISNUMBER(INDIRECT("FECHA_"&amp;$B205,1))), IF(L205&lt;=INDIRECT("FECHA_"&amp;$B205,1),"INCUMPLIDA","PROCESO"), "VERIFICAR FECHA")),"SIN VALOR AVANCE")</f>
        <v>CUMPLIDA</v>
      </c>
    </row>
    <row r="206" spans="1:17" ht="75.75" hidden="1">
      <c r="A206" s="274" t="s">
        <v>432</v>
      </c>
      <c r="B206" s="95" t="s">
        <v>27</v>
      </c>
      <c r="C206" s="588"/>
      <c r="D206" s="609"/>
      <c r="E206" s="589"/>
      <c r="F206" s="589"/>
      <c r="G206" s="589" t="s">
        <v>638</v>
      </c>
      <c r="H206" s="91" t="s">
        <v>587</v>
      </c>
      <c r="I206" s="91" t="s">
        <v>588</v>
      </c>
      <c r="J206" s="216">
        <v>1</v>
      </c>
      <c r="K206" s="120">
        <v>45901</v>
      </c>
      <c r="L206" s="120">
        <v>46233</v>
      </c>
      <c r="M206" s="92">
        <f t="shared" si="6"/>
        <v>47.428571428571431</v>
      </c>
      <c r="N206" s="269">
        <v>0</v>
      </c>
      <c r="O206" s="91" t="s">
        <v>5654</v>
      </c>
      <c r="P206" s="121">
        <f t="shared" si="7"/>
        <v>0</v>
      </c>
      <c r="Q206" s="101" t="str" cm="1">
        <f t="array" aca="1" ref="Q206" ca="1">IF(ISNUMBER(P206),IF(P206=100%,"CUMPLIDA",IF(AND(ISNUMBER(L206),ISNUMBER(INDIRECT("FECHA_"&amp;$B206,1))), IF(L206&lt;=INDIRECT("FECHA_"&amp;$B206,1),"INCUMPLIDA","PROCESO"), "VERIFICAR FECHA")),"SIN VALOR AVANCE")</f>
        <v>PROCESO</v>
      </c>
    </row>
    <row r="207" spans="1:17" ht="120.75" hidden="1">
      <c r="A207" s="274" t="s">
        <v>432</v>
      </c>
      <c r="B207" s="95" t="s">
        <v>27</v>
      </c>
      <c r="C207" s="588"/>
      <c r="D207" s="609"/>
      <c r="E207" s="589"/>
      <c r="F207" s="589"/>
      <c r="G207" s="589"/>
      <c r="H207" s="91" t="s">
        <v>590</v>
      </c>
      <c r="I207" s="91" t="s">
        <v>591</v>
      </c>
      <c r="J207" s="216">
        <v>1</v>
      </c>
      <c r="K207" s="120">
        <v>45901</v>
      </c>
      <c r="L207" s="120">
        <v>46264</v>
      </c>
      <c r="M207" s="92">
        <f t="shared" si="6"/>
        <v>51.857142857142854</v>
      </c>
      <c r="N207" s="269">
        <v>0</v>
      </c>
      <c r="O207" s="91" t="s">
        <v>5658</v>
      </c>
      <c r="P207" s="121">
        <f t="shared" si="7"/>
        <v>0</v>
      </c>
      <c r="Q207" s="101" t="str" cm="1">
        <f t="array" aca="1" ref="Q207" ca="1">IF(ISNUMBER(P207),IF(P207=100%,"CUMPLIDA",IF(AND(ISNUMBER(L207),ISNUMBER(INDIRECT("FECHA_"&amp;$B207,1))), IF(L207&lt;=INDIRECT("FECHA_"&amp;$B207,1),"INCUMPLIDA","PROCESO"), "VERIFICAR FECHA")),"SIN VALOR AVANCE")</f>
        <v>PROCESO</v>
      </c>
    </row>
    <row r="208" spans="1:17" ht="105" hidden="1">
      <c r="A208" s="274" t="s">
        <v>432</v>
      </c>
      <c r="B208" s="95" t="s">
        <v>27</v>
      </c>
      <c r="C208" s="588"/>
      <c r="D208" s="609"/>
      <c r="E208" s="589"/>
      <c r="F208" s="589"/>
      <c r="G208" s="97" t="s">
        <v>639</v>
      </c>
      <c r="H208" s="91" t="s">
        <v>640</v>
      </c>
      <c r="I208" s="91" t="s">
        <v>641</v>
      </c>
      <c r="J208" s="216">
        <v>6</v>
      </c>
      <c r="K208" s="120">
        <v>45901</v>
      </c>
      <c r="L208" s="120">
        <v>46264</v>
      </c>
      <c r="M208" s="92">
        <f t="shared" si="6"/>
        <v>51.857142857142854</v>
      </c>
      <c r="N208" s="269">
        <v>0</v>
      </c>
      <c r="O208" s="91" t="s">
        <v>5654</v>
      </c>
      <c r="P208" s="121">
        <f t="shared" si="7"/>
        <v>0</v>
      </c>
      <c r="Q208" s="101" t="str" cm="1">
        <f t="array" aca="1" ref="Q208" ca="1">IF(ISNUMBER(P208),IF(P208=100%,"CUMPLIDA",IF(AND(ISNUMBER(L208),ISNUMBER(INDIRECT("FECHA_"&amp;$B208,1))), IF(L208&lt;=INDIRECT("FECHA_"&amp;$B208,1),"INCUMPLIDA","PROCESO"), "VERIFICAR FECHA")),"SIN VALOR AVANCE")</f>
        <v>PROCESO</v>
      </c>
    </row>
    <row r="209" spans="1:17" ht="90" hidden="1">
      <c r="A209" s="274" t="s">
        <v>432</v>
      </c>
      <c r="B209" s="95" t="s">
        <v>27</v>
      </c>
      <c r="C209" s="588"/>
      <c r="D209" s="609"/>
      <c r="E209" s="589"/>
      <c r="F209" s="589"/>
      <c r="G209" s="97" t="s">
        <v>642</v>
      </c>
      <c r="H209" s="91" t="s">
        <v>643</v>
      </c>
      <c r="I209" s="91" t="s">
        <v>644</v>
      </c>
      <c r="J209" s="216">
        <v>3</v>
      </c>
      <c r="K209" s="120">
        <v>45901</v>
      </c>
      <c r="L209" s="120">
        <v>46083</v>
      </c>
      <c r="M209" s="92">
        <f t="shared" ref="M209:M272" si="8">(L209-K209)/7</f>
        <v>26</v>
      </c>
      <c r="N209" s="272">
        <v>2</v>
      </c>
      <c r="O209" s="91" t="s">
        <v>5654</v>
      </c>
      <c r="P209" s="121">
        <f t="shared" si="7"/>
        <v>0.66666666666666663</v>
      </c>
      <c r="Q209" s="101" t="str" cm="1">
        <f t="array" aca="1" ref="Q209" ca="1">IF(ISNUMBER(P209),IF(P209=100%,"CUMPLIDA",IF(AND(ISNUMBER(L209),ISNUMBER(INDIRECT("FECHA_"&amp;$B209,1))), IF(L209&lt;=INDIRECT("FECHA_"&amp;$B209,1),"INCUMPLIDA","PROCESO"), "VERIFICAR FECHA")),"SIN VALOR AVANCE")</f>
        <v>PROCESO</v>
      </c>
    </row>
    <row r="210" spans="1:17" ht="135.75" hidden="1">
      <c r="A210" s="274" t="s">
        <v>432</v>
      </c>
      <c r="B210" s="95" t="s">
        <v>27</v>
      </c>
      <c r="C210" s="588"/>
      <c r="D210" s="609"/>
      <c r="E210" s="589"/>
      <c r="F210" s="589"/>
      <c r="G210" s="97" t="s">
        <v>645</v>
      </c>
      <c r="H210" s="91" t="s">
        <v>646</v>
      </c>
      <c r="I210" s="91" t="s">
        <v>622</v>
      </c>
      <c r="J210" s="216">
        <v>1</v>
      </c>
      <c r="K210" s="120">
        <v>45901</v>
      </c>
      <c r="L210" s="120">
        <v>46264</v>
      </c>
      <c r="M210" s="92">
        <f t="shared" si="8"/>
        <v>51.857142857142854</v>
      </c>
      <c r="N210" s="269">
        <v>0</v>
      </c>
      <c r="O210" s="91" t="s">
        <v>5660</v>
      </c>
      <c r="P210" s="121">
        <f t="shared" si="7"/>
        <v>0</v>
      </c>
      <c r="Q210" s="101" t="str" cm="1">
        <f t="array" aca="1" ref="Q210" ca="1">IF(ISNUMBER(P210),IF(P210=100%,"CUMPLIDA",IF(AND(ISNUMBER(L210),ISNUMBER(INDIRECT("FECHA_"&amp;$B210,1))), IF(L210&lt;=INDIRECT("FECHA_"&amp;$B210,1),"INCUMPLIDA","PROCESO"), "VERIFICAR FECHA")),"SIN VALOR AVANCE")</f>
        <v>PROCESO</v>
      </c>
    </row>
    <row r="211" spans="1:17" ht="90" hidden="1">
      <c r="A211" s="274" t="s">
        <v>432</v>
      </c>
      <c r="B211" s="95" t="s">
        <v>27</v>
      </c>
      <c r="C211" s="588"/>
      <c r="D211" s="609"/>
      <c r="E211" s="589"/>
      <c r="F211" s="589"/>
      <c r="G211" s="97" t="s">
        <v>647</v>
      </c>
      <c r="H211" s="91" t="s">
        <v>648</v>
      </c>
      <c r="I211" s="91" t="s">
        <v>644</v>
      </c>
      <c r="J211" s="216">
        <v>4</v>
      </c>
      <c r="K211" s="120">
        <v>45901</v>
      </c>
      <c r="L211" s="120">
        <v>46264</v>
      </c>
      <c r="M211" s="92">
        <f t="shared" si="8"/>
        <v>51.857142857142854</v>
      </c>
      <c r="N211" s="272">
        <v>1</v>
      </c>
      <c r="O211" s="91" t="s">
        <v>5663</v>
      </c>
      <c r="P211" s="121">
        <f t="shared" si="7"/>
        <v>0.25</v>
      </c>
      <c r="Q211" s="101" t="str" cm="1">
        <f t="array" aca="1" ref="Q211" ca="1">IF(ISNUMBER(P211),IF(P211=100%,"CUMPLIDA",IF(AND(ISNUMBER(L211),ISNUMBER(INDIRECT("FECHA_"&amp;$B211,1))), IF(L211&lt;=INDIRECT("FECHA_"&amp;$B211,1),"INCUMPLIDA","PROCESO"), "VERIFICAR FECHA")),"SIN VALOR AVANCE")</f>
        <v>PROCESO</v>
      </c>
    </row>
    <row r="212" spans="1:17" ht="105" hidden="1">
      <c r="A212" s="274" t="s">
        <v>432</v>
      </c>
      <c r="B212" s="95" t="s">
        <v>27</v>
      </c>
      <c r="C212" s="588"/>
      <c r="D212" s="609"/>
      <c r="E212" s="589"/>
      <c r="F212" s="589"/>
      <c r="G212" s="97" t="s">
        <v>649</v>
      </c>
      <c r="H212" s="91" t="s">
        <v>650</v>
      </c>
      <c r="I212" s="91" t="s">
        <v>641</v>
      </c>
      <c r="J212" s="216">
        <v>1</v>
      </c>
      <c r="K212" s="120">
        <v>45901</v>
      </c>
      <c r="L212" s="120">
        <v>46022</v>
      </c>
      <c r="M212" s="92">
        <f t="shared" si="8"/>
        <v>17.285714285714285</v>
      </c>
      <c r="N212" s="272">
        <v>1</v>
      </c>
      <c r="O212" s="91" t="s">
        <v>5654</v>
      </c>
      <c r="P212" s="121">
        <f t="shared" si="7"/>
        <v>1</v>
      </c>
      <c r="Q212" s="101" t="str" cm="1">
        <f t="array" aca="1" ref="Q212" ca="1">IF(ISNUMBER(P212),IF(P212=100%,"CUMPLIDA",IF(AND(ISNUMBER(L212),ISNUMBER(INDIRECT("FECHA_"&amp;$B212,1))), IF(L212&lt;=INDIRECT("FECHA_"&amp;$B212,1),"INCUMPLIDA","PROCESO"), "VERIFICAR FECHA")),"SIN VALOR AVANCE")</f>
        <v>CUMPLIDA</v>
      </c>
    </row>
    <row r="213" spans="1:17" ht="90" hidden="1">
      <c r="A213" s="274" t="s">
        <v>432</v>
      </c>
      <c r="B213" s="95" t="s">
        <v>27</v>
      </c>
      <c r="C213" s="588"/>
      <c r="D213" s="609"/>
      <c r="E213" s="589"/>
      <c r="F213" s="589"/>
      <c r="G213" s="97" t="s">
        <v>651</v>
      </c>
      <c r="H213" s="91" t="s">
        <v>652</v>
      </c>
      <c r="I213" s="91" t="s">
        <v>653</v>
      </c>
      <c r="J213" s="216">
        <v>4</v>
      </c>
      <c r="K213" s="120">
        <v>45931</v>
      </c>
      <c r="L213" s="120">
        <v>46295</v>
      </c>
      <c r="M213" s="92">
        <f t="shared" si="8"/>
        <v>52</v>
      </c>
      <c r="N213" s="269">
        <v>0</v>
      </c>
      <c r="O213" s="91" t="s">
        <v>5654</v>
      </c>
      <c r="P213" s="121">
        <f t="shared" si="7"/>
        <v>0</v>
      </c>
      <c r="Q213" s="101" t="str" cm="1">
        <f t="array" aca="1" ref="Q213" ca="1">IF(ISNUMBER(P213),IF(P213=100%,"CUMPLIDA",IF(AND(ISNUMBER(L213),ISNUMBER(INDIRECT("FECHA_"&amp;$B213,1))), IF(L213&lt;=INDIRECT("FECHA_"&amp;$B213,1),"INCUMPLIDA","PROCESO"), "VERIFICAR FECHA")),"SIN VALOR AVANCE")</f>
        <v>PROCESO</v>
      </c>
    </row>
    <row r="214" spans="1:17" ht="75.75" hidden="1">
      <c r="A214" s="274" t="s">
        <v>432</v>
      </c>
      <c r="B214" s="95" t="s">
        <v>27</v>
      </c>
      <c r="C214" s="588" t="s">
        <v>582</v>
      </c>
      <c r="D214" s="588" t="s">
        <v>654</v>
      </c>
      <c r="E214" s="589" t="s">
        <v>5664</v>
      </c>
      <c r="F214" s="589" t="s">
        <v>656</v>
      </c>
      <c r="G214" s="589" t="s">
        <v>657</v>
      </c>
      <c r="H214" s="91" t="s">
        <v>658</v>
      </c>
      <c r="I214" s="91" t="s">
        <v>453</v>
      </c>
      <c r="J214" s="216">
        <v>1</v>
      </c>
      <c r="K214" s="120">
        <v>45901</v>
      </c>
      <c r="L214" s="120">
        <v>45961</v>
      </c>
      <c r="M214" s="92">
        <f t="shared" si="8"/>
        <v>8.5714285714285712</v>
      </c>
      <c r="N214" s="272">
        <v>1</v>
      </c>
      <c r="O214" s="91" t="s">
        <v>5654</v>
      </c>
      <c r="P214" s="121">
        <f t="shared" si="7"/>
        <v>1</v>
      </c>
      <c r="Q214" s="101" t="str" cm="1">
        <f t="array" aca="1" ref="Q214" ca="1">IF(ISNUMBER(P214),IF(P214=100%,"CUMPLIDA",IF(AND(ISNUMBER(L214),ISNUMBER(INDIRECT("FECHA_"&amp;$B214,1))), IF(L214&lt;=INDIRECT("FECHA_"&amp;$B214,1),"INCUMPLIDA","PROCESO"), "VERIFICAR FECHA")),"SIN VALOR AVANCE")</f>
        <v>CUMPLIDA</v>
      </c>
    </row>
    <row r="215" spans="1:17" ht="75.75" hidden="1">
      <c r="A215" s="274" t="s">
        <v>432</v>
      </c>
      <c r="B215" s="95" t="s">
        <v>27</v>
      </c>
      <c r="C215" s="588"/>
      <c r="D215" s="609"/>
      <c r="E215" s="589"/>
      <c r="F215" s="589"/>
      <c r="G215" s="589"/>
      <c r="H215" s="91" t="s">
        <v>659</v>
      </c>
      <c r="I215" s="91" t="s">
        <v>644</v>
      </c>
      <c r="J215" s="216">
        <v>12</v>
      </c>
      <c r="K215" s="120">
        <v>45962</v>
      </c>
      <c r="L215" s="120">
        <v>46326</v>
      </c>
      <c r="M215" s="92">
        <f t="shared" si="8"/>
        <v>52</v>
      </c>
      <c r="N215" s="272">
        <v>1</v>
      </c>
      <c r="O215" s="91" t="s">
        <v>5654</v>
      </c>
      <c r="P215" s="121">
        <f t="shared" si="7"/>
        <v>8.3333333333333329E-2</v>
      </c>
      <c r="Q215" s="101" t="str" cm="1">
        <f t="array" aca="1" ref="Q215" ca="1">IF(ISNUMBER(P215),IF(P215=100%,"CUMPLIDA",IF(AND(ISNUMBER(L215),ISNUMBER(INDIRECT("FECHA_"&amp;$B215,1))), IF(L215&lt;=INDIRECT("FECHA_"&amp;$B215,1),"INCUMPLIDA","PROCESO"), "VERIFICAR FECHA")),"SIN VALOR AVANCE")</f>
        <v>PROCESO</v>
      </c>
    </row>
    <row r="216" spans="1:17" ht="135.75" hidden="1">
      <c r="A216" s="274" t="s">
        <v>432</v>
      </c>
      <c r="B216" s="95" t="s">
        <v>27</v>
      </c>
      <c r="C216" s="588"/>
      <c r="D216" s="609"/>
      <c r="E216" s="589"/>
      <c r="F216" s="589"/>
      <c r="G216" s="589" t="s">
        <v>660</v>
      </c>
      <c r="H216" s="91" t="s">
        <v>661</v>
      </c>
      <c r="I216" s="91" t="s">
        <v>600</v>
      </c>
      <c r="J216" s="216">
        <v>1</v>
      </c>
      <c r="K216" s="120">
        <v>45901</v>
      </c>
      <c r="L216" s="120">
        <v>46022</v>
      </c>
      <c r="M216" s="92">
        <f t="shared" si="8"/>
        <v>17.285714285714285</v>
      </c>
      <c r="N216" s="272">
        <v>1</v>
      </c>
      <c r="O216" s="91" t="s">
        <v>5665</v>
      </c>
      <c r="P216" s="121">
        <f t="shared" ref="P216:P279" si="9">N216/J216</f>
        <v>1</v>
      </c>
      <c r="Q216" s="101" t="str" cm="1">
        <f t="array" aca="1" ref="Q216" ca="1">IF(ISNUMBER(P216),IF(P216=100%,"CUMPLIDA",IF(AND(ISNUMBER(L216),ISNUMBER(INDIRECT("FECHA_"&amp;$B216,1))), IF(L216&lt;=INDIRECT("FECHA_"&amp;$B216,1),"INCUMPLIDA","PROCESO"), "VERIFICAR FECHA")),"SIN VALOR AVANCE")</f>
        <v>CUMPLIDA</v>
      </c>
    </row>
    <row r="217" spans="1:17" ht="135.75" hidden="1">
      <c r="A217" s="274" t="s">
        <v>432</v>
      </c>
      <c r="B217" s="95" t="s">
        <v>27</v>
      </c>
      <c r="C217" s="588"/>
      <c r="D217" s="609"/>
      <c r="E217" s="589"/>
      <c r="F217" s="589"/>
      <c r="G217" s="589"/>
      <c r="H217" s="91" t="s">
        <v>663</v>
      </c>
      <c r="I217" s="91" t="s">
        <v>664</v>
      </c>
      <c r="J217" s="216">
        <v>1</v>
      </c>
      <c r="K217" s="120">
        <v>45901</v>
      </c>
      <c r="L217" s="120">
        <v>46264</v>
      </c>
      <c r="M217" s="92">
        <f t="shared" si="8"/>
        <v>51.857142857142854</v>
      </c>
      <c r="N217" s="272">
        <v>1</v>
      </c>
      <c r="O217" s="91" t="s">
        <v>5665</v>
      </c>
      <c r="P217" s="121">
        <f t="shared" si="9"/>
        <v>1</v>
      </c>
      <c r="Q217" s="101" t="str" cm="1">
        <f t="array" aca="1" ref="Q217" ca="1">IF(ISNUMBER(P217),IF(P217=100%,"CUMPLIDA",IF(AND(ISNUMBER(L217),ISNUMBER(INDIRECT("FECHA_"&amp;$B217,1))), IF(L217&lt;=INDIRECT("FECHA_"&amp;$B217,1),"INCUMPLIDA","PROCESO"), "VERIFICAR FECHA")),"SIN VALOR AVANCE")</f>
        <v>CUMPLIDA</v>
      </c>
    </row>
    <row r="218" spans="1:17" ht="75.75" hidden="1">
      <c r="A218" s="274" t="s">
        <v>432</v>
      </c>
      <c r="B218" s="95" t="s">
        <v>27</v>
      </c>
      <c r="C218" s="588" t="s">
        <v>582</v>
      </c>
      <c r="D218" s="588" t="s">
        <v>665</v>
      </c>
      <c r="E218" s="589" t="s">
        <v>5666</v>
      </c>
      <c r="F218" s="589" t="s">
        <v>667</v>
      </c>
      <c r="G218" s="589" t="s">
        <v>668</v>
      </c>
      <c r="H218" s="91" t="s">
        <v>587</v>
      </c>
      <c r="I218" s="91" t="s">
        <v>588</v>
      </c>
      <c r="J218" s="216">
        <v>1</v>
      </c>
      <c r="K218" s="217">
        <v>45901</v>
      </c>
      <c r="L218" s="217">
        <v>46233</v>
      </c>
      <c r="M218" s="92">
        <f t="shared" si="8"/>
        <v>47.428571428571431</v>
      </c>
      <c r="N218" s="269">
        <v>0</v>
      </c>
      <c r="O218" s="91" t="s">
        <v>5654</v>
      </c>
      <c r="P218" s="121">
        <f t="shared" si="9"/>
        <v>0</v>
      </c>
      <c r="Q218" s="101" t="str" cm="1">
        <f t="array" aca="1" ref="Q218" ca="1">IF(ISNUMBER(P218),IF(P218=100%,"CUMPLIDA",IF(AND(ISNUMBER(L218),ISNUMBER(INDIRECT("FECHA_"&amp;$B218,1))), IF(L218&lt;=INDIRECT("FECHA_"&amp;$B218,1),"INCUMPLIDA","PROCESO"), "VERIFICAR FECHA")),"SIN VALOR AVANCE")</f>
        <v>PROCESO</v>
      </c>
    </row>
    <row r="219" spans="1:17" ht="120.75" hidden="1">
      <c r="A219" s="274" t="s">
        <v>432</v>
      </c>
      <c r="B219" s="95" t="s">
        <v>27</v>
      </c>
      <c r="C219" s="588"/>
      <c r="D219" s="609"/>
      <c r="E219" s="589"/>
      <c r="F219" s="589"/>
      <c r="G219" s="589"/>
      <c r="H219" s="91" t="s">
        <v>669</v>
      </c>
      <c r="I219" s="91" t="s">
        <v>591</v>
      </c>
      <c r="J219" s="216">
        <v>1</v>
      </c>
      <c r="K219" s="217">
        <v>45901</v>
      </c>
      <c r="L219" s="217">
        <v>46264</v>
      </c>
      <c r="M219" s="92">
        <f t="shared" si="8"/>
        <v>51.857142857142854</v>
      </c>
      <c r="N219" s="269">
        <v>0</v>
      </c>
      <c r="O219" s="91" t="s">
        <v>5658</v>
      </c>
      <c r="P219" s="121">
        <f t="shared" si="9"/>
        <v>0</v>
      </c>
      <c r="Q219" s="101" t="str" cm="1">
        <f t="array" aca="1" ref="Q219" ca="1">IF(ISNUMBER(P219),IF(P219=100%,"CUMPLIDA",IF(AND(ISNUMBER(L219),ISNUMBER(INDIRECT("FECHA_"&amp;$B219,1))), IF(L219&lt;=INDIRECT("FECHA_"&amp;$B219,1),"INCUMPLIDA","PROCESO"), "VERIFICAR FECHA")),"SIN VALOR AVANCE")</f>
        <v>PROCESO</v>
      </c>
    </row>
    <row r="220" spans="1:17" ht="120.75" hidden="1">
      <c r="A220" s="274" t="s">
        <v>432</v>
      </c>
      <c r="B220" s="95" t="s">
        <v>27</v>
      </c>
      <c r="C220" s="588"/>
      <c r="D220" s="609"/>
      <c r="E220" s="589"/>
      <c r="F220" s="589"/>
      <c r="G220" s="589"/>
      <c r="H220" s="91" t="s">
        <v>670</v>
      </c>
      <c r="I220" s="91" t="s">
        <v>641</v>
      </c>
      <c r="J220" s="216">
        <v>1</v>
      </c>
      <c r="K220" s="217">
        <v>45901</v>
      </c>
      <c r="L220" s="217">
        <v>46264</v>
      </c>
      <c r="M220" s="92">
        <f t="shared" si="8"/>
        <v>51.857142857142854</v>
      </c>
      <c r="N220" s="269">
        <v>0</v>
      </c>
      <c r="O220" s="91" t="s">
        <v>5658</v>
      </c>
      <c r="P220" s="121">
        <f t="shared" si="9"/>
        <v>0</v>
      </c>
      <c r="Q220" s="101" t="str" cm="1">
        <f t="array" aca="1" ref="Q220" ca="1">IF(ISNUMBER(P220),IF(P220=100%,"CUMPLIDA",IF(AND(ISNUMBER(L220),ISNUMBER(INDIRECT("FECHA_"&amp;$B220,1))), IF(L220&lt;=INDIRECT("FECHA_"&amp;$B220,1),"INCUMPLIDA","PROCESO"), "VERIFICAR FECHA")),"SIN VALOR AVANCE")</f>
        <v>PROCESO</v>
      </c>
    </row>
    <row r="221" spans="1:17" ht="120.75" hidden="1">
      <c r="A221" s="274" t="s">
        <v>432</v>
      </c>
      <c r="B221" s="95" t="s">
        <v>27</v>
      </c>
      <c r="C221" s="588"/>
      <c r="D221" s="609"/>
      <c r="E221" s="589"/>
      <c r="F221" s="589"/>
      <c r="G221" s="589"/>
      <c r="H221" s="91" t="s">
        <v>671</v>
      </c>
      <c r="I221" s="91" t="s">
        <v>672</v>
      </c>
      <c r="J221" s="216">
        <v>1</v>
      </c>
      <c r="K221" s="217">
        <v>45901</v>
      </c>
      <c r="L221" s="217">
        <v>46264</v>
      </c>
      <c r="M221" s="92">
        <f t="shared" si="8"/>
        <v>51.857142857142854</v>
      </c>
      <c r="N221" s="269">
        <v>0</v>
      </c>
      <c r="O221" s="91" t="s">
        <v>5658</v>
      </c>
      <c r="P221" s="121">
        <f t="shared" si="9"/>
        <v>0</v>
      </c>
      <c r="Q221" s="101" t="str" cm="1">
        <f t="array" aca="1" ref="Q221" ca="1">IF(ISNUMBER(P221),IF(P221=100%,"CUMPLIDA",IF(AND(ISNUMBER(L221),ISNUMBER(INDIRECT("FECHA_"&amp;$B221,1))), IF(L221&lt;=INDIRECT("FECHA_"&amp;$B221,1),"INCUMPLIDA","PROCESO"), "VERIFICAR FECHA")),"SIN VALOR AVANCE")</f>
        <v>PROCESO</v>
      </c>
    </row>
    <row r="222" spans="1:17" ht="75.75" hidden="1">
      <c r="A222" s="274" t="s">
        <v>432</v>
      </c>
      <c r="B222" s="95" t="s">
        <v>27</v>
      </c>
      <c r="C222" s="588"/>
      <c r="D222" s="609"/>
      <c r="E222" s="589"/>
      <c r="F222" s="589"/>
      <c r="G222" s="589" t="s">
        <v>673</v>
      </c>
      <c r="H222" s="91" t="s">
        <v>599</v>
      </c>
      <c r="I222" s="91" t="s">
        <v>600</v>
      </c>
      <c r="J222" s="216">
        <v>1</v>
      </c>
      <c r="K222" s="217">
        <v>45901</v>
      </c>
      <c r="L222" s="217">
        <v>45991</v>
      </c>
      <c r="M222" s="92">
        <f t="shared" si="8"/>
        <v>12.857142857142858</v>
      </c>
      <c r="N222" s="272">
        <v>1</v>
      </c>
      <c r="O222" s="91" t="s">
        <v>5654</v>
      </c>
      <c r="P222" s="121">
        <f t="shared" si="9"/>
        <v>1</v>
      </c>
      <c r="Q222" s="101" t="str" cm="1">
        <f t="array" aca="1" ref="Q222" ca="1">IF(ISNUMBER(P222),IF(P222=100%,"CUMPLIDA",IF(AND(ISNUMBER(L222),ISNUMBER(INDIRECT("FECHA_"&amp;$B222,1))), IF(L222&lt;=INDIRECT("FECHA_"&amp;$B222,1),"INCUMPLIDA","PROCESO"), "VERIFICAR FECHA")),"SIN VALOR AVANCE")</f>
        <v>CUMPLIDA</v>
      </c>
    </row>
    <row r="223" spans="1:17" ht="165.75" hidden="1">
      <c r="A223" s="274" t="s">
        <v>432</v>
      </c>
      <c r="B223" s="95" t="s">
        <v>27</v>
      </c>
      <c r="C223" s="588"/>
      <c r="D223" s="609"/>
      <c r="E223" s="589"/>
      <c r="F223" s="589"/>
      <c r="G223" s="589"/>
      <c r="H223" s="91" t="s">
        <v>601</v>
      </c>
      <c r="I223" s="91" t="s">
        <v>597</v>
      </c>
      <c r="J223" s="216">
        <v>1</v>
      </c>
      <c r="K223" s="217">
        <v>45901</v>
      </c>
      <c r="L223" s="217">
        <v>45991</v>
      </c>
      <c r="M223" s="92">
        <f t="shared" si="8"/>
        <v>12.857142857142858</v>
      </c>
      <c r="N223" s="272">
        <v>1</v>
      </c>
      <c r="O223" s="91" t="s">
        <v>5656</v>
      </c>
      <c r="P223" s="121">
        <f t="shared" si="9"/>
        <v>1</v>
      </c>
      <c r="Q223" s="101" t="str" cm="1">
        <f t="array" aca="1" ref="Q223" ca="1">IF(ISNUMBER(P223),IF(P223=100%,"CUMPLIDA",IF(AND(ISNUMBER(L223),ISNUMBER(INDIRECT("FECHA_"&amp;$B223,1))), IF(L223&lt;=INDIRECT("FECHA_"&amp;$B223,1),"INCUMPLIDA","PROCESO"), "VERIFICAR FECHA")),"SIN VALOR AVANCE")</f>
        <v>CUMPLIDA</v>
      </c>
    </row>
    <row r="224" spans="1:17" ht="120" hidden="1">
      <c r="A224" s="274" t="s">
        <v>432</v>
      </c>
      <c r="B224" s="95" t="s">
        <v>27</v>
      </c>
      <c r="C224" s="588" t="s">
        <v>582</v>
      </c>
      <c r="D224" s="588" t="s">
        <v>674</v>
      </c>
      <c r="E224" s="589" t="s">
        <v>5667</v>
      </c>
      <c r="F224" s="589" t="s">
        <v>676</v>
      </c>
      <c r="G224" s="97" t="s">
        <v>677</v>
      </c>
      <c r="H224" s="91" t="s">
        <v>678</v>
      </c>
      <c r="I224" s="91" t="s">
        <v>679</v>
      </c>
      <c r="J224" s="216">
        <v>1</v>
      </c>
      <c r="K224" s="217">
        <v>45901</v>
      </c>
      <c r="L224" s="217">
        <v>46022</v>
      </c>
      <c r="M224" s="92">
        <f t="shared" si="8"/>
        <v>17.285714285714285</v>
      </c>
      <c r="N224" s="272">
        <v>1</v>
      </c>
      <c r="O224" s="91" t="s">
        <v>5668</v>
      </c>
      <c r="P224" s="121">
        <f t="shared" si="9"/>
        <v>1</v>
      </c>
      <c r="Q224" s="101" t="str" cm="1">
        <f t="array" aca="1" ref="Q224" ca="1">IF(ISNUMBER(P224),IF(P224=100%,"CUMPLIDA",IF(AND(ISNUMBER(L224),ISNUMBER(INDIRECT("FECHA_"&amp;$B224,1))), IF(L224&lt;=INDIRECT("FECHA_"&amp;$B224,1),"INCUMPLIDA","PROCESO"), "VERIFICAR FECHA")),"SIN VALOR AVANCE")</f>
        <v>CUMPLIDA</v>
      </c>
    </row>
    <row r="225" spans="1:17" ht="135" hidden="1">
      <c r="A225" s="274" t="s">
        <v>432</v>
      </c>
      <c r="B225" s="95" t="s">
        <v>27</v>
      </c>
      <c r="C225" s="588"/>
      <c r="D225" s="609"/>
      <c r="E225" s="589"/>
      <c r="F225" s="589"/>
      <c r="G225" s="97" t="s">
        <v>681</v>
      </c>
      <c r="H225" s="91" t="s">
        <v>682</v>
      </c>
      <c r="I225" s="91" t="s">
        <v>683</v>
      </c>
      <c r="J225" s="216">
        <v>1</v>
      </c>
      <c r="K225" s="217">
        <v>45901</v>
      </c>
      <c r="L225" s="217">
        <v>46022</v>
      </c>
      <c r="M225" s="92">
        <f t="shared" si="8"/>
        <v>17.285714285714285</v>
      </c>
      <c r="N225" s="272">
        <v>1</v>
      </c>
      <c r="O225" s="91" t="s">
        <v>5668</v>
      </c>
      <c r="P225" s="121">
        <f t="shared" si="9"/>
        <v>1</v>
      </c>
      <c r="Q225" s="101" t="str" cm="1">
        <f t="array" aca="1" ref="Q225" ca="1">IF(ISNUMBER(P225),IF(P225=100%,"CUMPLIDA",IF(AND(ISNUMBER(L225),ISNUMBER(INDIRECT("FECHA_"&amp;$B225,1))), IF(L225&lt;=INDIRECT("FECHA_"&amp;$B225,1),"INCUMPLIDA","PROCESO"), "VERIFICAR FECHA")),"SIN VALOR AVANCE")</f>
        <v>CUMPLIDA</v>
      </c>
    </row>
    <row r="226" spans="1:17" ht="165.75" hidden="1">
      <c r="A226" s="274" t="s">
        <v>432</v>
      </c>
      <c r="B226" s="95" t="s">
        <v>27</v>
      </c>
      <c r="C226" s="588" t="s">
        <v>582</v>
      </c>
      <c r="D226" s="588" t="s">
        <v>684</v>
      </c>
      <c r="E226" s="589" t="s">
        <v>5669</v>
      </c>
      <c r="F226" s="589" t="s">
        <v>686</v>
      </c>
      <c r="G226" s="97" t="s">
        <v>687</v>
      </c>
      <c r="H226" s="91" t="s">
        <v>688</v>
      </c>
      <c r="I226" s="91" t="s">
        <v>689</v>
      </c>
      <c r="J226" s="216">
        <v>1</v>
      </c>
      <c r="K226" s="217">
        <v>45901</v>
      </c>
      <c r="L226" s="217">
        <v>46022</v>
      </c>
      <c r="M226" s="92">
        <f t="shared" si="8"/>
        <v>17.285714285714285</v>
      </c>
      <c r="N226" s="272">
        <v>1</v>
      </c>
      <c r="O226" s="91" t="s">
        <v>5670</v>
      </c>
      <c r="P226" s="121">
        <f t="shared" si="9"/>
        <v>1</v>
      </c>
      <c r="Q226" s="101" t="str" cm="1">
        <f t="array" aca="1" ref="Q226" ca="1">IF(ISNUMBER(P226),IF(P226=100%,"CUMPLIDA",IF(AND(ISNUMBER(L226),ISNUMBER(INDIRECT("FECHA_"&amp;$B226,1))), IF(L226&lt;=INDIRECT("FECHA_"&amp;$B226,1),"INCUMPLIDA","PROCESO"), "VERIFICAR FECHA")),"SIN VALOR AVANCE")</f>
        <v>CUMPLIDA</v>
      </c>
    </row>
    <row r="227" spans="1:17" ht="120.75" hidden="1">
      <c r="A227" s="274" t="s">
        <v>432</v>
      </c>
      <c r="B227" s="95" t="s">
        <v>27</v>
      </c>
      <c r="C227" s="588"/>
      <c r="D227" s="609"/>
      <c r="E227" s="589"/>
      <c r="F227" s="589"/>
      <c r="G227" s="97" t="s">
        <v>691</v>
      </c>
      <c r="H227" s="91" t="s">
        <v>692</v>
      </c>
      <c r="I227" s="91" t="s">
        <v>693</v>
      </c>
      <c r="J227" s="216">
        <v>1</v>
      </c>
      <c r="K227" s="217">
        <v>45901</v>
      </c>
      <c r="L227" s="217">
        <v>46022</v>
      </c>
      <c r="M227" s="92">
        <f t="shared" si="8"/>
        <v>17.285714285714285</v>
      </c>
      <c r="N227" s="272">
        <v>1</v>
      </c>
      <c r="O227" s="91" t="s">
        <v>5671</v>
      </c>
      <c r="P227" s="121">
        <f t="shared" si="9"/>
        <v>1</v>
      </c>
      <c r="Q227" s="101" t="str" cm="1">
        <f t="array" aca="1" ref="Q227" ca="1">IF(ISNUMBER(P227),IF(P227=100%,"CUMPLIDA",IF(AND(ISNUMBER(L227),ISNUMBER(INDIRECT("FECHA_"&amp;$B227,1))), IF(L227&lt;=INDIRECT("FECHA_"&amp;$B227,1),"INCUMPLIDA","PROCESO"), "VERIFICAR FECHA")),"SIN VALOR AVANCE")</f>
        <v>CUMPLIDA</v>
      </c>
    </row>
    <row r="228" spans="1:17" ht="75.75" hidden="1">
      <c r="A228" s="274" t="s">
        <v>432</v>
      </c>
      <c r="B228" s="95" t="s">
        <v>27</v>
      </c>
      <c r="C228" s="588" t="s">
        <v>582</v>
      </c>
      <c r="D228" s="588" t="s">
        <v>695</v>
      </c>
      <c r="E228" s="589" t="s">
        <v>5672</v>
      </c>
      <c r="F228" s="589" t="s">
        <v>697</v>
      </c>
      <c r="G228" s="97" t="s">
        <v>698</v>
      </c>
      <c r="H228" s="91" t="s">
        <v>699</v>
      </c>
      <c r="I228" s="91" t="s">
        <v>700</v>
      </c>
      <c r="J228" s="216">
        <v>1</v>
      </c>
      <c r="K228" s="217">
        <v>45962</v>
      </c>
      <c r="L228" s="217">
        <v>46174</v>
      </c>
      <c r="M228" s="92">
        <f t="shared" si="8"/>
        <v>30.285714285714285</v>
      </c>
      <c r="N228" s="269">
        <v>0</v>
      </c>
      <c r="O228" s="91" t="s">
        <v>5654</v>
      </c>
      <c r="P228" s="121">
        <f t="shared" si="9"/>
        <v>0</v>
      </c>
      <c r="Q228" s="101" t="str" cm="1">
        <f t="array" aca="1" ref="Q228" ca="1">IF(ISNUMBER(P228),IF(P228=100%,"CUMPLIDA",IF(AND(ISNUMBER(L228),ISNUMBER(INDIRECT("FECHA_"&amp;$B228,1))), IF(L228&lt;=INDIRECT("FECHA_"&amp;$B228,1),"INCUMPLIDA","PROCESO"), "VERIFICAR FECHA")),"SIN VALOR AVANCE")</f>
        <v>PROCESO</v>
      </c>
    </row>
    <row r="229" spans="1:17" ht="120.75" hidden="1">
      <c r="A229" s="274" t="s">
        <v>432</v>
      </c>
      <c r="B229" s="95" t="s">
        <v>27</v>
      </c>
      <c r="C229" s="588"/>
      <c r="D229" s="588"/>
      <c r="E229" s="589"/>
      <c r="F229" s="589"/>
      <c r="G229" s="97" t="s">
        <v>701</v>
      </c>
      <c r="H229" s="91" t="s">
        <v>702</v>
      </c>
      <c r="I229" s="91" t="s">
        <v>700</v>
      </c>
      <c r="J229" s="216">
        <v>2</v>
      </c>
      <c r="K229" s="217">
        <v>45962</v>
      </c>
      <c r="L229" s="217">
        <v>46174</v>
      </c>
      <c r="M229" s="92">
        <f t="shared" si="8"/>
        <v>30.285714285714285</v>
      </c>
      <c r="N229" s="269">
        <v>0</v>
      </c>
      <c r="O229" s="91" t="s">
        <v>5658</v>
      </c>
      <c r="P229" s="121">
        <f t="shared" si="9"/>
        <v>0</v>
      </c>
      <c r="Q229" s="101" t="str" cm="1">
        <f t="array" aca="1" ref="Q229" ca="1">IF(ISNUMBER(P229),IF(P229=100%,"CUMPLIDA",IF(AND(ISNUMBER(L229),ISNUMBER(INDIRECT("FECHA_"&amp;$B229,1))), IF(L229&lt;=INDIRECT("FECHA_"&amp;$B229,1),"INCUMPLIDA","PROCESO"), "VERIFICAR FECHA")),"SIN VALOR AVANCE")</f>
        <v>PROCESO</v>
      </c>
    </row>
    <row r="230" spans="1:17" ht="135.75" hidden="1">
      <c r="A230" s="274" t="s">
        <v>432</v>
      </c>
      <c r="B230" s="95" t="s">
        <v>27</v>
      </c>
      <c r="C230" s="588"/>
      <c r="D230" s="588"/>
      <c r="E230" s="589"/>
      <c r="F230" s="589"/>
      <c r="G230" s="97" t="s">
        <v>703</v>
      </c>
      <c r="H230" s="91" t="s">
        <v>704</v>
      </c>
      <c r="I230" s="91" t="s">
        <v>622</v>
      </c>
      <c r="J230" s="216">
        <v>1</v>
      </c>
      <c r="K230" s="217">
        <v>45962</v>
      </c>
      <c r="L230" s="217">
        <v>46174</v>
      </c>
      <c r="M230" s="92">
        <f t="shared" si="8"/>
        <v>30.285714285714285</v>
      </c>
      <c r="N230" s="269">
        <v>0</v>
      </c>
      <c r="O230" s="91" t="s">
        <v>5673</v>
      </c>
      <c r="P230" s="121">
        <f t="shared" si="9"/>
        <v>0</v>
      </c>
      <c r="Q230" s="101" t="str" cm="1">
        <f t="array" aca="1" ref="Q230" ca="1">IF(ISNUMBER(P230),IF(P230=100%,"CUMPLIDA",IF(AND(ISNUMBER(L230),ISNUMBER(INDIRECT("FECHA_"&amp;$B230,1))), IF(L230&lt;=INDIRECT("FECHA_"&amp;$B230,1),"INCUMPLIDA","PROCESO"), "VERIFICAR FECHA")),"SIN VALOR AVANCE")</f>
        <v>PROCESO</v>
      </c>
    </row>
    <row r="231" spans="1:17" ht="135.75" hidden="1">
      <c r="A231" s="274" t="s">
        <v>432</v>
      </c>
      <c r="B231" s="95" t="s">
        <v>27</v>
      </c>
      <c r="C231" s="588"/>
      <c r="D231" s="588"/>
      <c r="E231" s="589"/>
      <c r="F231" s="589"/>
      <c r="G231" s="97" t="s">
        <v>706</v>
      </c>
      <c r="H231" s="91" t="s">
        <v>707</v>
      </c>
      <c r="I231" s="91" t="s">
        <v>622</v>
      </c>
      <c r="J231" s="216">
        <v>1</v>
      </c>
      <c r="K231" s="217">
        <v>45962</v>
      </c>
      <c r="L231" s="217">
        <v>46174</v>
      </c>
      <c r="M231" s="92">
        <f t="shared" si="8"/>
        <v>30.285714285714285</v>
      </c>
      <c r="N231" s="269">
        <v>0</v>
      </c>
      <c r="O231" s="91" t="s">
        <v>5673</v>
      </c>
      <c r="P231" s="121">
        <f t="shared" si="9"/>
        <v>0</v>
      </c>
      <c r="Q231" s="101" t="str" cm="1">
        <f t="array" aca="1" ref="Q231" ca="1">IF(ISNUMBER(P231),IF(P231=100%,"CUMPLIDA",IF(AND(ISNUMBER(L231),ISNUMBER(INDIRECT("FECHA_"&amp;$B231,1))), IF(L231&lt;=INDIRECT("FECHA_"&amp;$B231,1),"INCUMPLIDA","PROCESO"), "VERIFICAR FECHA")),"SIN VALOR AVANCE")</f>
        <v>PROCESO</v>
      </c>
    </row>
    <row r="232" spans="1:17" ht="135.75" hidden="1">
      <c r="A232" s="274" t="s">
        <v>432</v>
      </c>
      <c r="B232" s="95" t="s">
        <v>27</v>
      </c>
      <c r="C232" s="588"/>
      <c r="D232" s="588"/>
      <c r="E232" s="589"/>
      <c r="F232" s="589"/>
      <c r="G232" s="589" t="s">
        <v>623</v>
      </c>
      <c r="H232" s="91" t="s">
        <v>708</v>
      </c>
      <c r="I232" s="91" t="s">
        <v>709</v>
      </c>
      <c r="J232" s="216">
        <v>1</v>
      </c>
      <c r="K232" s="217">
        <v>45901</v>
      </c>
      <c r="L232" s="217">
        <v>47118</v>
      </c>
      <c r="M232" s="92">
        <f t="shared" si="8"/>
        <v>173.85714285714286</v>
      </c>
      <c r="N232" s="269">
        <v>0</v>
      </c>
      <c r="O232" s="91" t="s">
        <v>5660</v>
      </c>
      <c r="P232" s="121">
        <f t="shared" si="9"/>
        <v>0</v>
      </c>
      <c r="Q232" s="101" t="str" cm="1">
        <f t="array" aca="1" ref="Q232" ca="1">IF(ISNUMBER(P232),IF(P232=100%,"CUMPLIDA",IF(AND(ISNUMBER(L232),ISNUMBER(INDIRECT("FECHA_"&amp;$B232,1))), IF(L232&lt;=INDIRECT("FECHA_"&amp;$B232,1),"INCUMPLIDA","PROCESO"), "VERIFICAR FECHA")),"SIN VALOR AVANCE")</f>
        <v>PROCESO</v>
      </c>
    </row>
    <row r="233" spans="1:17" ht="135.75" hidden="1">
      <c r="A233" s="274" t="s">
        <v>432</v>
      </c>
      <c r="B233" s="95" t="s">
        <v>27</v>
      </c>
      <c r="C233" s="588"/>
      <c r="D233" s="588"/>
      <c r="E233" s="589"/>
      <c r="F233" s="589"/>
      <c r="G233" s="589"/>
      <c r="H233" s="91" t="s">
        <v>710</v>
      </c>
      <c r="I233" s="91" t="s">
        <v>711</v>
      </c>
      <c r="J233" s="216">
        <v>1</v>
      </c>
      <c r="K233" s="217">
        <v>45901</v>
      </c>
      <c r="L233" s="217">
        <v>47118</v>
      </c>
      <c r="M233" s="92">
        <f t="shared" si="8"/>
        <v>173.85714285714286</v>
      </c>
      <c r="N233" s="269">
        <v>0</v>
      </c>
      <c r="O233" s="91" t="s">
        <v>5660</v>
      </c>
      <c r="P233" s="121">
        <f t="shared" si="9"/>
        <v>0</v>
      </c>
      <c r="Q233" s="101" t="str" cm="1">
        <f t="array" aca="1" ref="Q233" ca="1">IF(ISNUMBER(P233),IF(P233=100%,"CUMPLIDA",IF(AND(ISNUMBER(L233),ISNUMBER(INDIRECT("FECHA_"&amp;$B233,1))), IF(L233&lt;=INDIRECT("FECHA_"&amp;$B233,1),"INCUMPLIDA","PROCESO"), "VERIFICAR FECHA")),"SIN VALOR AVANCE")</f>
        <v>PROCESO</v>
      </c>
    </row>
    <row r="234" spans="1:17" ht="135.75" hidden="1">
      <c r="A234" s="274" t="s">
        <v>432</v>
      </c>
      <c r="B234" s="95" t="s">
        <v>27</v>
      </c>
      <c r="C234" s="588" t="s">
        <v>582</v>
      </c>
      <c r="D234" s="588" t="s">
        <v>712</v>
      </c>
      <c r="E234" s="589" t="s">
        <v>5674</v>
      </c>
      <c r="F234" s="589" t="s">
        <v>714</v>
      </c>
      <c r="G234" s="589" t="s">
        <v>715</v>
      </c>
      <c r="H234" s="91" t="s">
        <v>716</v>
      </c>
      <c r="I234" s="91" t="s">
        <v>282</v>
      </c>
      <c r="J234" s="216">
        <v>1</v>
      </c>
      <c r="K234" s="217">
        <v>45901</v>
      </c>
      <c r="L234" s="217">
        <v>45961</v>
      </c>
      <c r="M234" s="92">
        <f t="shared" si="8"/>
        <v>8.5714285714285712</v>
      </c>
      <c r="N234" s="272">
        <v>1</v>
      </c>
      <c r="O234" s="91" t="s">
        <v>5675</v>
      </c>
      <c r="P234" s="121">
        <f t="shared" si="9"/>
        <v>1</v>
      </c>
      <c r="Q234" s="101" t="str" cm="1">
        <f t="array" aca="1" ref="Q234" ca="1">IF(ISNUMBER(P234),IF(P234=100%,"CUMPLIDA",IF(AND(ISNUMBER(L234),ISNUMBER(INDIRECT("FECHA_"&amp;$B234,1))), IF(L234&lt;=INDIRECT("FECHA_"&amp;$B234,1),"INCUMPLIDA","PROCESO"), "VERIFICAR FECHA")),"SIN VALOR AVANCE")</f>
        <v>CUMPLIDA</v>
      </c>
    </row>
    <row r="235" spans="1:17" ht="135.75" hidden="1">
      <c r="A235" s="274" t="s">
        <v>432</v>
      </c>
      <c r="B235" s="95" t="s">
        <v>27</v>
      </c>
      <c r="C235" s="588"/>
      <c r="D235" s="609"/>
      <c r="E235" s="589"/>
      <c r="F235" s="589"/>
      <c r="G235" s="589"/>
      <c r="H235" s="91" t="s">
        <v>718</v>
      </c>
      <c r="I235" s="91" t="s">
        <v>719</v>
      </c>
      <c r="J235" s="216">
        <v>1</v>
      </c>
      <c r="K235" s="217">
        <v>45962</v>
      </c>
      <c r="L235" s="217">
        <v>46022</v>
      </c>
      <c r="M235" s="92">
        <f t="shared" si="8"/>
        <v>8.5714285714285712</v>
      </c>
      <c r="N235" s="272">
        <v>1</v>
      </c>
      <c r="O235" s="91" t="s">
        <v>5675</v>
      </c>
      <c r="P235" s="121">
        <f t="shared" si="9"/>
        <v>1</v>
      </c>
      <c r="Q235" s="101" t="str" cm="1">
        <f t="array" aca="1" ref="Q235" ca="1">IF(ISNUMBER(P235),IF(P235=100%,"CUMPLIDA",IF(AND(ISNUMBER(L235),ISNUMBER(INDIRECT("FECHA_"&amp;$B235,1))), IF(L235&lt;=INDIRECT("FECHA_"&amp;$B235,1),"INCUMPLIDA","PROCESO"), "VERIFICAR FECHA")),"SIN VALOR AVANCE")</f>
        <v>CUMPLIDA</v>
      </c>
    </row>
    <row r="236" spans="1:17" ht="135.75" hidden="1">
      <c r="A236" s="274" t="s">
        <v>432</v>
      </c>
      <c r="B236" s="95" t="s">
        <v>27</v>
      </c>
      <c r="C236" s="588"/>
      <c r="D236" s="609"/>
      <c r="E236" s="589"/>
      <c r="F236" s="589"/>
      <c r="G236" s="97" t="s">
        <v>720</v>
      </c>
      <c r="H236" s="91" t="s">
        <v>721</v>
      </c>
      <c r="I236" s="91" t="s">
        <v>722</v>
      </c>
      <c r="J236" s="216">
        <v>2</v>
      </c>
      <c r="K236" s="217">
        <v>45901</v>
      </c>
      <c r="L236" s="217">
        <v>46022</v>
      </c>
      <c r="M236" s="92">
        <f t="shared" si="8"/>
        <v>17.285714285714285</v>
      </c>
      <c r="N236" s="272">
        <v>2</v>
      </c>
      <c r="O236" s="91" t="s">
        <v>5676</v>
      </c>
      <c r="P236" s="121">
        <f t="shared" si="9"/>
        <v>1</v>
      </c>
      <c r="Q236" s="101" t="str" cm="1">
        <f t="array" aca="1" ref="Q236" ca="1">IF(ISNUMBER(P236),IF(P236=100%,"CUMPLIDA",IF(AND(ISNUMBER(L236),ISNUMBER(INDIRECT("FECHA_"&amp;$B236,1))), IF(L236&lt;=INDIRECT("FECHA_"&amp;$B236,1),"INCUMPLIDA","PROCESO"), "VERIFICAR FECHA")),"SIN VALOR AVANCE")</f>
        <v>CUMPLIDA</v>
      </c>
    </row>
    <row r="237" spans="1:17" ht="75.75" hidden="1">
      <c r="A237" s="274" t="s">
        <v>432</v>
      </c>
      <c r="B237" s="95" t="s">
        <v>27</v>
      </c>
      <c r="C237" s="588"/>
      <c r="D237" s="609"/>
      <c r="E237" s="589"/>
      <c r="F237" s="589"/>
      <c r="G237" s="97" t="s">
        <v>724</v>
      </c>
      <c r="H237" s="91" t="s">
        <v>725</v>
      </c>
      <c r="I237" s="91" t="s">
        <v>726</v>
      </c>
      <c r="J237" s="216">
        <v>1</v>
      </c>
      <c r="K237" s="217">
        <v>45901</v>
      </c>
      <c r="L237" s="217">
        <v>46022</v>
      </c>
      <c r="M237" s="92">
        <f t="shared" si="8"/>
        <v>17.285714285714285</v>
      </c>
      <c r="N237" s="272">
        <v>1</v>
      </c>
      <c r="O237" s="91" t="s">
        <v>5654</v>
      </c>
      <c r="P237" s="121">
        <f t="shared" si="9"/>
        <v>1</v>
      </c>
      <c r="Q237" s="101" t="str" cm="1">
        <f t="array" aca="1" ref="Q237" ca="1">IF(ISNUMBER(P237),IF(P237=100%,"CUMPLIDA",IF(AND(ISNUMBER(L237),ISNUMBER(INDIRECT("FECHA_"&amp;$B237,1))), IF(L237&lt;=INDIRECT("FECHA_"&amp;$B237,1),"INCUMPLIDA","PROCESO"), "VERIFICAR FECHA")),"SIN VALOR AVANCE")</f>
        <v>CUMPLIDA</v>
      </c>
    </row>
    <row r="238" spans="1:17" ht="135.75" hidden="1">
      <c r="A238" s="274" t="s">
        <v>432</v>
      </c>
      <c r="B238" s="95" t="s">
        <v>27</v>
      </c>
      <c r="C238" s="588"/>
      <c r="D238" s="609"/>
      <c r="E238" s="589"/>
      <c r="F238" s="589"/>
      <c r="G238" s="97" t="s">
        <v>727</v>
      </c>
      <c r="H238" s="91" t="s">
        <v>728</v>
      </c>
      <c r="I238" s="91" t="s">
        <v>625</v>
      </c>
      <c r="J238" s="216">
        <v>2</v>
      </c>
      <c r="K238" s="217">
        <v>45658</v>
      </c>
      <c r="L238" s="217">
        <v>46264</v>
      </c>
      <c r="M238" s="92">
        <f t="shared" si="8"/>
        <v>86.571428571428569</v>
      </c>
      <c r="N238" s="269">
        <v>0</v>
      </c>
      <c r="O238" s="91" t="s">
        <v>5676</v>
      </c>
      <c r="P238" s="121">
        <f t="shared" si="9"/>
        <v>0</v>
      </c>
      <c r="Q238" s="101" t="str" cm="1">
        <f t="array" aca="1" ref="Q238" ca="1">IF(ISNUMBER(P238),IF(P238=100%,"CUMPLIDA",IF(AND(ISNUMBER(L238),ISNUMBER(INDIRECT("FECHA_"&amp;$B238,1))), IF(L238&lt;=INDIRECT("FECHA_"&amp;$B238,1),"INCUMPLIDA","PROCESO"), "VERIFICAR FECHA")),"SIN VALOR AVANCE")</f>
        <v>PROCESO</v>
      </c>
    </row>
    <row r="239" spans="1:17" ht="135.75" hidden="1">
      <c r="A239" s="274" t="s">
        <v>432</v>
      </c>
      <c r="B239" s="95" t="s">
        <v>27</v>
      </c>
      <c r="C239" s="588" t="s">
        <v>582</v>
      </c>
      <c r="D239" s="588" t="s">
        <v>729</v>
      </c>
      <c r="E239" s="589" t="s">
        <v>5677</v>
      </c>
      <c r="F239" s="589" t="s">
        <v>731</v>
      </c>
      <c r="G239" s="589" t="s">
        <v>732</v>
      </c>
      <c r="H239" s="91" t="s">
        <v>733</v>
      </c>
      <c r="I239" s="91" t="s">
        <v>722</v>
      </c>
      <c r="J239" s="216">
        <v>2</v>
      </c>
      <c r="K239" s="217">
        <v>45901</v>
      </c>
      <c r="L239" s="217">
        <v>46022</v>
      </c>
      <c r="M239" s="92">
        <f t="shared" si="8"/>
        <v>17.285714285714285</v>
      </c>
      <c r="N239" s="272">
        <v>2</v>
      </c>
      <c r="O239" s="91" t="s">
        <v>5676</v>
      </c>
      <c r="P239" s="121">
        <f t="shared" si="9"/>
        <v>1</v>
      </c>
      <c r="Q239" s="101" t="str" cm="1">
        <f t="array" aca="1" ref="Q239" ca="1">IF(ISNUMBER(P239),IF(P239=100%,"CUMPLIDA",IF(AND(ISNUMBER(L239),ISNUMBER(INDIRECT("FECHA_"&amp;$B239,1))), IF(L239&lt;=INDIRECT("FECHA_"&amp;$B239,1),"INCUMPLIDA","PROCESO"), "VERIFICAR FECHA")),"SIN VALOR AVANCE")</f>
        <v>CUMPLIDA</v>
      </c>
    </row>
    <row r="240" spans="1:17" ht="135.75" hidden="1">
      <c r="A240" s="274" t="s">
        <v>432</v>
      </c>
      <c r="B240" s="95" t="s">
        <v>27</v>
      </c>
      <c r="C240" s="588"/>
      <c r="D240" s="609"/>
      <c r="E240" s="589"/>
      <c r="F240" s="589"/>
      <c r="G240" s="589"/>
      <c r="H240" s="91" t="s">
        <v>596</v>
      </c>
      <c r="I240" s="91" t="s">
        <v>597</v>
      </c>
      <c r="J240" s="216">
        <v>1</v>
      </c>
      <c r="K240" s="217">
        <v>45901</v>
      </c>
      <c r="L240" s="217">
        <v>46022</v>
      </c>
      <c r="M240" s="92">
        <f t="shared" si="8"/>
        <v>17.285714285714285</v>
      </c>
      <c r="N240" s="272">
        <v>1</v>
      </c>
      <c r="O240" s="91" t="s">
        <v>5676</v>
      </c>
      <c r="P240" s="121">
        <f t="shared" si="9"/>
        <v>1</v>
      </c>
      <c r="Q240" s="101" t="str" cm="1">
        <f t="array" aca="1" ref="Q240" ca="1">IF(ISNUMBER(P240),IF(P240=100%,"CUMPLIDA",IF(AND(ISNUMBER(L240),ISNUMBER(INDIRECT("FECHA_"&amp;$B240,1))), IF(L240&lt;=INDIRECT("FECHA_"&amp;$B240,1),"INCUMPLIDA","PROCESO"), "VERIFICAR FECHA")),"SIN VALOR AVANCE")</f>
        <v>CUMPLIDA</v>
      </c>
    </row>
    <row r="241" spans="1:17" ht="75.75" hidden="1">
      <c r="A241" s="274" t="s">
        <v>432</v>
      </c>
      <c r="B241" s="95" t="s">
        <v>27</v>
      </c>
      <c r="C241" s="588"/>
      <c r="D241" s="609"/>
      <c r="E241" s="589"/>
      <c r="F241" s="589"/>
      <c r="G241" s="589"/>
      <c r="H241" s="91" t="s">
        <v>734</v>
      </c>
      <c r="I241" s="91" t="s">
        <v>644</v>
      </c>
      <c r="J241" s="216">
        <v>1</v>
      </c>
      <c r="K241" s="217">
        <v>46023</v>
      </c>
      <c r="L241" s="217">
        <v>46203</v>
      </c>
      <c r="M241" s="92">
        <f t="shared" si="8"/>
        <v>25.714285714285715</v>
      </c>
      <c r="N241" s="269">
        <v>0</v>
      </c>
      <c r="O241" s="91" t="s">
        <v>5654</v>
      </c>
      <c r="P241" s="121">
        <f t="shared" si="9"/>
        <v>0</v>
      </c>
      <c r="Q241" s="101" t="str" cm="1">
        <f t="array" aca="1" ref="Q241" ca="1">IF(ISNUMBER(P241),IF(P241=100%,"CUMPLIDA",IF(AND(ISNUMBER(L241),ISNUMBER(INDIRECT("FECHA_"&amp;$B241,1))), IF(L241&lt;=INDIRECT("FECHA_"&amp;$B241,1),"INCUMPLIDA","PROCESO"), "VERIFICAR FECHA")),"SIN VALOR AVANCE")</f>
        <v>PROCESO</v>
      </c>
    </row>
    <row r="242" spans="1:17" ht="120" hidden="1">
      <c r="A242" s="274" t="s">
        <v>432</v>
      </c>
      <c r="B242" s="95" t="s">
        <v>27</v>
      </c>
      <c r="C242" s="601" t="s">
        <v>735</v>
      </c>
      <c r="D242" s="601" t="s">
        <v>736</v>
      </c>
      <c r="E242" s="589" t="s">
        <v>5678</v>
      </c>
      <c r="F242" s="607" t="s">
        <v>738</v>
      </c>
      <c r="G242" s="118" t="s">
        <v>739</v>
      </c>
      <c r="H242" s="109" t="s">
        <v>740</v>
      </c>
      <c r="I242" s="91" t="s">
        <v>741</v>
      </c>
      <c r="J242" s="197">
        <v>1</v>
      </c>
      <c r="K242" s="110">
        <v>45901</v>
      </c>
      <c r="L242" s="110">
        <v>46022</v>
      </c>
      <c r="M242" s="92">
        <f t="shared" si="8"/>
        <v>17.285714285714285</v>
      </c>
      <c r="N242" s="272">
        <v>1</v>
      </c>
      <c r="O242" s="91" t="s">
        <v>5679</v>
      </c>
      <c r="P242" s="121">
        <f t="shared" si="9"/>
        <v>1</v>
      </c>
      <c r="Q242" s="101" t="str" cm="1">
        <f t="array" aca="1" ref="Q242" ca="1">IF(ISNUMBER(P242),IF(P242=100%,"CUMPLIDA",IF(AND(ISNUMBER(L242),ISNUMBER(INDIRECT("FECHA_"&amp;$B242,1))), IF(L242&lt;=INDIRECT("FECHA_"&amp;$B242,1),"INCUMPLIDA","PROCESO"), "VERIFICAR FECHA")),"SIN VALOR AVANCE")</f>
        <v>CUMPLIDA</v>
      </c>
    </row>
    <row r="243" spans="1:17" ht="105" hidden="1">
      <c r="A243" s="274" t="s">
        <v>432</v>
      </c>
      <c r="B243" s="95" t="s">
        <v>27</v>
      </c>
      <c r="C243" s="601"/>
      <c r="D243" s="601"/>
      <c r="E243" s="589"/>
      <c r="F243" s="607"/>
      <c r="G243" s="118" t="s">
        <v>743</v>
      </c>
      <c r="H243" s="109" t="s">
        <v>744</v>
      </c>
      <c r="I243" s="91" t="s">
        <v>745</v>
      </c>
      <c r="J243" s="197">
        <v>1</v>
      </c>
      <c r="K243" s="110">
        <v>45901</v>
      </c>
      <c r="L243" s="110">
        <v>46022</v>
      </c>
      <c r="M243" s="92">
        <f t="shared" si="8"/>
        <v>17.285714285714285</v>
      </c>
      <c r="N243" s="272">
        <v>1</v>
      </c>
      <c r="O243" s="91" t="s">
        <v>5679</v>
      </c>
      <c r="P243" s="121">
        <f t="shared" si="9"/>
        <v>1</v>
      </c>
      <c r="Q243" s="101" t="str" cm="1">
        <f t="array" aca="1" ref="Q243" ca="1">IF(ISNUMBER(P243),IF(P243=100%,"CUMPLIDA",IF(AND(ISNUMBER(L243),ISNUMBER(INDIRECT("FECHA_"&amp;$B243,1))), IF(L243&lt;=INDIRECT("FECHA_"&amp;$B243,1),"INCUMPLIDA","PROCESO"), "VERIFICAR FECHA")),"SIN VALOR AVANCE")</f>
        <v>CUMPLIDA</v>
      </c>
    </row>
    <row r="244" spans="1:17" ht="165" hidden="1">
      <c r="A244" s="274" t="s">
        <v>746</v>
      </c>
      <c r="B244" s="95" t="s">
        <v>27</v>
      </c>
      <c r="C244" s="605" t="s">
        <v>747</v>
      </c>
      <c r="D244" s="605" t="s">
        <v>748</v>
      </c>
      <c r="E244" s="603" t="s">
        <v>5680</v>
      </c>
      <c r="F244" s="603" t="s">
        <v>750</v>
      </c>
      <c r="G244" s="97" t="s">
        <v>751</v>
      </c>
      <c r="H244" s="98" t="s">
        <v>752</v>
      </c>
      <c r="I244" s="91" t="s">
        <v>753</v>
      </c>
      <c r="J244" s="93">
        <v>1</v>
      </c>
      <c r="K244" s="99">
        <v>45231</v>
      </c>
      <c r="L244" s="99">
        <v>45504</v>
      </c>
      <c r="M244" s="92">
        <f t="shared" si="8"/>
        <v>39</v>
      </c>
      <c r="N244" s="269">
        <v>1</v>
      </c>
      <c r="O244" s="91" t="s">
        <v>5681</v>
      </c>
      <c r="P244" s="100">
        <f t="shared" si="9"/>
        <v>1</v>
      </c>
      <c r="Q244" s="101" t="str" cm="1">
        <f t="array" aca="1" ref="Q244" ca="1">IF(ISNUMBER(P244),IF(P244=100%,"CUMPLIDA",IF(AND(ISNUMBER(L244),ISNUMBER(INDIRECT("FECHA_"&amp;$B244,1))), IF(L244&lt;=INDIRECT("FECHA_"&amp;$B244,1),"INCUMPLIDA","PROCESO"), "VERIFICAR FECHA")),"SIN VALOR AVANCE")</f>
        <v>CUMPLIDA</v>
      </c>
    </row>
    <row r="245" spans="1:17" ht="165" hidden="1">
      <c r="A245" s="274" t="s">
        <v>746</v>
      </c>
      <c r="B245" s="95" t="s">
        <v>27</v>
      </c>
      <c r="C245" s="605"/>
      <c r="D245" s="605"/>
      <c r="E245" s="603"/>
      <c r="F245" s="603"/>
      <c r="G245" s="97" t="s">
        <v>755</v>
      </c>
      <c r="H245" s="98" t="s">
        <v>756</v>
      </c>
      <c r="I245" s="102" t="s">
        <v>757</v>
      </c>
      <c r="J245" s="93">
        <v>1</v>
      </c>
      <c r="K245" s="99">
        <v>45231</v>
      </c>
      <c r="L245" s="99">
        <v>45504</v>
      </c>
      <c r="M245" s="92">
        <f t="shared" si="8"/>
        <v>39</v>
      </c>
      <c r="N245" s="269">
        <v>1</v>
      </c>
      <c r="O245" s="91" t="s">
        <v>5682</v>
      </c>
      <c r="P245" s="100">
        <f t="shared" si="9"/>
        <v>1</v>
      </c>
      <c r="Q245" s="101" t="str" cm="1">
        <f t="array" aca="1" ref="Q245" ca="1">IF(ISNUMBER(P245),IF(P245=100%,"CUMPLIDA",IF(AND(ISNUMBER(L245),ISNUMBER(INDIRECT("FECHA_"&amp;$B245,1))), IF(L245&lt;=INDIRECT("FECHA_"&amp;$B245,1),"INCUMPLIDA","PROCESO"), "VERIFICAR FECHA")),"SIN VALOR AVANCE")</f>
        <v>CUMPLIDA</v>
      </c>
    </row>
    <row r="246" spans="1:17" ht="60.75" hidden="1">
      <c r="A246" s="274" t="s">
        <v>746</v>
      </c>
      <c r="B246" s="95" t="s">
        <v>27</v>
      </c>
      <c r="C246" s="605"/>
      <c r="D246" s="605"/>
      <c r="E246" s="603"/>
      <c r="F246" s="603"/>
      <c r="G246" s="103" t="s">
        <v>759</v>
      </c>
      <c r="H246" s="104" t="s">
        <v>760</v>
      </c>
      <c r="I246" s="104" t="s">
        <v>761</v>
      </c>
      <c r="J246" s="90">
        <v>1</v>
      </c>
      <c r="K246" s="105">
        <v>45323</v>
      </c>
      <c r="L246" s="105">
        <v>45747</v>
      </c>
      <c r="M246" s="92">
        <f t="shared" si="8"/>
        <v>60.571428571428569</v>
      </c>
      <c r="N246" s="276">
        <v>1</v>
      </c>
      <c r="O246" s="106" t="s">
        <v>5683</v>
      </c>
      <c r="P246" s="100">
        <f t="shared" si="9"/>
        <v>1</v>
      </c>
      <c r="Q246" s="101" t="str" cm="1">
        <f t="array" aca="1" ref="Q246" ca="1">IF(ISNUMBER(P246),IF(P246=100%,"CUMPLIDA",IF(AND(ISNUMBER(L246),ISNUMBER(INDIRECT("FECHA_"&amp;$B246,1))), IF(L246&lt;=INDIRECT("FECHA_"&amp;$B246,1),"INCUMPLIDA","PROCESO"), "VERIFICAR FECHA")),"SIN VALOR AVANCE")</f>
        <v>CUMPLIDA</v>
      </c>
    </row>
    <row r="247" spans="1:17" ht="75.75" hidden="1">
      <c r="A247" s="274" t="s">
        <v>746</v>
      </c>
      <c r="B247" s="95" t="s">
        <v>27</v>
      </c>
      <c r="C247" s="605"/>
      <c r="D247" s="605"/>
      <c r="E247" s="603"/>
      <c r="F247" s="603"/>
      <c r="G247" s="103" t="s">
        <v>763</v>
      </c>
      <c r="H247" s="104" t="s">
        <v>763</v>
      </c>
      <c r="I247" s="104" t="s">
        <v>764</v>
      </c>
      <c r="J247" s="90">
        <v>1</v>
      </c>
      <c r="K247" s="105">
        <v>45323</v>
      </c>
      <c r="L247" s="105">
        <v>45747</v>
      </c>
      <c r="M247" s="92">
        <f t="shared" si="8"/>
        <v>60.571428571428569</v>
      </c>
      <c r="N247" s="276">
        <v>1</v>
      </c>
      <c r="O247" s="106" t="s">
        <v>5684</v>
      </c>
      <c r="P247" s="100">
        <f t="shared" si="9"/>
        <v>1</v>
      </c>
      <c r="Q247" s="101" t="str" cm="1">
        <f t="array" aca="1" ref="Q247" ca="1">IF(ISNUMBER(P247),IF(P247=100%,"CUMPLIDA",IF(AND(ISNUMBER(L247),ISNUMBER(INDIRECT("FECHA_"&amp;$B247,1))), IF(L247&lt;=INDIRECT("FECHA_"&amp;$B247,1),"INCUMPLIDA","PROCESO"), "VERIFICAR FECHA")),"SIN VALOR AVANCE")</f>
        <v>CUMPLIDA</v>
      </c>
    </row>
    <row r="248" spans="1:17" ht="75.75" hidden="1">
      <c r="A248" s="274" t="s">
        <v>746</v>
      </c>
      <c r="B248" s="95" t="s">
        <v>27</v>
      </c>
      <c r="C248" s="605"/>
      <c r="D248" s="605"/>
      <c r="E248" s="603"/>
      <c r="F248" s="603"/>
      <c r="G248" s="103" t="s">
        <v>766</v>
      </c>
      <c r="H248" s="104" t="s">
        <v>767</v>
      </c>
      <c r="I248" s="104" t="s">
        <v>768</v>
      </c>
      <c r="J248" s="90">
        <v>1</v>
      </c>
      <c r="K248" s="105">
        <v>45231</v>
      </c>
      <c r="L248" s="105">
        <v>45747</v>
      </c>
      <c r="M248" s="92">
        <f t="shared" si="8"/>
        <v>73.714285714285708</v>
      </c>
      <c r="N248" s="276">
        <v>1</v>
      </c>
      <c r="O248" s="106" t="s">
        <v>5684</v>
      </c>
      <c r="P248" s="100">
        <f t="shared" si="9"/>
        <v>1</v>
      </c>
      <c r="Q248" s="101" t="str" cm="1">
        <f t="array" aca="1" ref="Q248" ca="1">IF(ISNUMBER(P248),IF(P248=100%,"CUMPLIDA",IF(AND(ISNUMBER(L248),ISNUMBER(INDIRECT("FECHA_"&amp;$B248,1))), IF(L248&lt;=INDIRECT("FECHA_"&amp;$B248,1),"INCUMPLIDA","PROCESO"), "VERIFICAR FECHA")),"SIN VALOR AVANCE")</f>
        <v>CUMPLIDA</v>
      </c>
    </row>
    <row r="249" spans="1:17" ht="60.75" hidden="1">
      <c r="A249" s="274" t="s">
        <v>746</v>
      </c>
      <c r="B249" s="95" t="s">
        <v>27</v>
      </c>
      <c r="C249" s="605"/>
      <c r="D249" s="605"/>
      <c r="E249" s="603"/>
      <c r="F249" s="603"/>
      <c r="G249" s="103" t="s">
        <v>769</v>
      </c>
      <c r="H249" s="104" t="s">
        <v>769</v>
      </c>
      <c r="I249" s="104" t="s">
        <v>770</v>
      </c>
      <c r="J249" s="90">
        <v>1</v>
      </c>
      <c r="K249" s="105">
        <v>45323</v>
      </c>
      <c r="L249" s="105">
        <v>45747</v>
      </c>
      <c r="M249" s="92">
        <f t="shared" si="8"/>
        <v>60.571428571428569</v>
      </c>
      <c r="N249" s="276">
        <v>1</v>
      </c>
      <c r="O249" s="106" t="s">
        <v>5683</v>
      </c>
      <c r="P249" s="100">
        <f t="shared" si="9"/>
        <v>1</v>
      </c>
      <c r="Q249" s="101" t="str" cm="1">
        <f t="array" aca="1" ref="Q249" ca="1">IF(ISNUMBER(P249),IF(P249=100%,"CUMPLIDA",IF(AND(ISNUMBER(L249),ISNUMBER(INDIRECT("FECHA_"&amp;$B249,1))), IF(L249&lt;=INDIRECT("FECHA_"&amp;$B249,1),"INCUMPLIDA","PROCESO"), "VERIFICAR FECHA")),"SIN VALOR AVANCE")</f>
        <v>CUMPLIDA</v>
      </c>
    </row>
    <row r="250" spans="1:17" ht="75.75" hidden="1">
      <c r="A250" s="274" t="s">
        <v>746</v>
      </c>
      <c r="B250" s="95" t="s">
        <v>27</v>
      </c>
      <c r="C250" s="605"/>
      <c r="D250" s="605"/>
      <c r="E250" s="603"/>
      <c r="F250" s="603"/>
      <c r="G250" s="103" t="s">
        <v>371</v>
      </c>
      <c r="H250" s="104" t="s">
        <v>371</v>
      </c>
      <c r="I250" s="104" t="s">
        <v>771</v>
      </c>
      <c r="J250" s="90">
        <v>1</v>
      </c>
      <c r="K250" s="105">
        <v>45231</v>
      </c>
      <c r="L250" s="105">
        <v>45747</v>
      </c>
      <c r="M250" s="92">
        <f t="shared" si="8"/>
        <v>73.714285714285708</v>
      </c>
      <c r="N250" s="276">
        <v>1</v>
      </c>
      <c r="O250" s="106" t="s">
        <v>5684</v>
      </c>
      <c r="P250" s="100">
        <f t="shared" si="9"/>
        <v>1</v>
      </c>
      <c r="Q250" s="101" t="str" cm="1">
        <f t="array" aca="1" ref="Q250" ca="1">IF(ISNUMBER(P250),IF(P250=100%,"CUMPLIDA",IF(AND(ISNUMBER(L250),ISNUMBER(INDIRECT("FECHA_"&amp;$B250,1))), IF(L250&lt;=INDIRECT("FECHA_"&amp;$B250,1),"INCUMPLIDA","PROCESO"), "VERIFICAR FECHA")),"SIN VALOR AVANCE")</f>
        <v>CUMPLIDA</v>
      </c>
    </row>
    <row r="251" spans="1:17" ht="135.75" hidden="1">
      <c r="A251" s="274" t="s">
        <v>746</v>
      </c>
      <c r="B251" s="95" t="s">
        <v>27</v>
      </c>
      <c r="C251" s="605"/>
      <c r="D251" s="605"/>
      <c r="E251" s="603"/>
      <c r="F251" s="603"/>
      <c r="G251" s="103" t="s">
        <v>772</v>
      </c>
      <c r="H251" s="104" t="s">
        <v>772</v>
      </c>
      <c r="I251" s="104" t="s">
        <v>773</v>
      </c>
      <c r="J251" s="90">
        <v>1</v>
      </c>
      <c r="K251" s="105">
        <v>45231</v>
      </c>
      <c r="L251" s="105">
        <v>45808</v>
      </c>
      <c r="M251" s="92">
        <f t="shared" si="8"/>
        <v>82.428571428571431</v>
      </c>
      <c r="N251" s="276">
        <v>1</v>
      </c>
      <c r="O251" s="106" t="s">
        <v>5685</v>
      </c>
      <c r="P251" s="100">
        <f t="shared" si="9"/>
        <v>1</v>
      </c>
      <c r="Q251" s="101" t="str" cm="1">
        <f t="array" aca="1" ref="Q251" ca="1">IF(ISNUMBER(P251),IF(P251=100%,"CUMPLIDA",IF(AND(ISNUMBER(L251),ISNUMBER(INDIRECT("FECHA_"&amp;$B251,1))), IF(L251&lt;=INDIRECT("FECHA_"&amp;$B251,1),"INCUMPLIDA","PROCESO"), "VERIFICAR FECHA")),"SIN VALOR AVANCE")</f>
        <v>CUMPLIDA</v>
      </c>
    </row>
    <row r="252" spans="1:17" ht="135.75" hidden="1">
      <c r="A252" s="274" t="s">
        <v>746</v>
      </c>
      <c r="B252" s="95" t="s">
        <v>27</v>
      </c>
      <c r="C252" s="605"/>
      <c r="D252" s="605"/>
      <c r="E252" s="603"/>
      <c r="F252" s="603"/>
      <c r="G252" s="103" t="s">
        <v>169</v>
      </c>
      <c r="H252" s="104" t="s">
        <v>775</v>
      </c>
      <c r="I252" s="104" t="s">
        <v>776</v>
      </c>
      <c r="J252" s="90">
        <v>12</v>
      </c>
      <c r="K252" s="105">
        <v>45809</v>
      </c>
      <c r="L252" s="105">
        <v>46660</v>
      </c>
      <c r="M252" s="92">
        <f t="shared" si="8"/>
        <v>121.57142857142857</v>
      </c>
      <c r="N252" s="276">
        <v>0</v>
      </c>
      <c r="O252" s="106" t="s">
        <v>5686</v>
      </c>
      <c r="P252" s="100">
        <f t="shared" si="9"/>
        <v>0</v>
      </c>
      <c r="Q252" s="101" t="str" cm="1">
        <f t="array" aca="1" ref="Q252" ca="1">IF(ISNUMBER(P252),IF(P252=100%,"CUMPLIDA",IF(AND(ISNUMBER(L252),ISNUMBER(INDIRECT("FECHA_"&amp;$B252,1))), IF(L252&lt;=INDIRECT("FECHA_"&amp;$B252,1),"INCUMPLIDA","PROCESO"), "VERIFICAR FECHA")),"SIN VALOR AVANCE")</f>
        <v>PROCESO</v>
      </c>
    </row>
    <row r="253" spans="1:17" ht="60.75" hidden="1">
      <c r="A253" s="274" t="s">
        <v>746</v>
      </c>
      <c r="B253" s="95" t="s">
        <v>27</v>
      </c>
      <c r="C253" s="605"/>
      <c r="D253" s="605"/>
      <c r="E253" s="603"/>
      <c r="F253" s="603"/>
      <c r="G253" s="103" t="s">
        <v>778</v>
      </c>
      <c r="H253" s="104" t="s">
        <v>779</v>
      </c>
      <c r="I253" s="104" t="s">
        <v>780</v>
      </c>
      <c r="J253" s="90">
        <v>1</v>
      </c>
      <c r="K253" s="105">
        <v>45809</v>
      </c>
      <c r="L253" s="105">
        <v>46660</v>
      </c>
      <c r="M253" s="92">
        <f t="shared" si="8"/>
        <v>121.57142857142857</v>
      </c>
      <c r="N253" s="276">
        <v>0</v>
      </c>
      <c r="O253" s="106" t="s">
        <v>5683</v>
      </c>
      <c r="P253" s="100">
        <f t="shared" si="9"/>
        <v>0</v>
      </c>
      <c r="Q253" s="101" t="str" cm="1">
        <f t="array" aca="1" ref="Q253" ca="1">IF(ISNUMBER(P253),IF(P253=100%,"CUMPLIDA",IF(AND(ISNUMBER(L253),ISNUMBER(INDIRECT("FECHA_"&amp;$B253,1))), IF(L253&lt;=INDIRECT("FECHA_"&amp;$B253,1),"INCUMPLIDA","PROCESO"), "VERIFICAR FECHA")),"SIN VALOR AVANCE")</f>
        <v>PROCESO</v>
      </c>
    </row>
    <row r="254" spans="1:17" ht="225.75" hidden="1">
      <c r="A254" s="274" t="s">
        <v>746</v>
      </c>
      <c r="B254" s="95" t="s">
        <v>27</v>
      </c>
      <c r="C254" s="605"/>
      <c r="D254" s="605"/>
      <c r="E254" s="603"/>
      <c r="F254" s="603"/>
      <c r="G254" s="103" t="s">
        <v>781</v>
      </c>
      <c r="H254" s="104" t="s">
        <v>782</v>
      </c>
      <c r="I254" s="104" t="s">
        <v>783</v>
      </c>
      <c r="J254" s="90">
        <v>2</v>
      </c>
      <c r="K254" s="105">
        <v>45809</v>
      </c>
      <c r="L254" s="105">
        <v>46660</v>
      </c>
      <c r="M254" s="92">
        <f t="shared" si="8"/>
        <v>121.57142857142857</v>
      </c>
      <c r="N254" s="276">
        <v>0</v>
      </c>
      <c r="O254" s="106" t="s">
        <v>5687</v>
      </c>
      <c r="P254" s="100">
        <f t="shared" si="9"/>
        <v>0</v>
      </c>
      <c r="Q254" s="101" t="str" cm="1">
        <f t="array" aca="1" ref="Q254" ca="1">IF(ISNUMBER(P254),IF(P254=100%,"CUMPLIDA",IF(AND(ISNUMBER(L254),ISNUMBER(INDIRECT("FECHA_"&amp;$B254,1))), IF(L254&lt;=INDIRECT("FECHA_"&amp;$B254,1),"INCUMPLIDA","PROCESO"), "VERIFICAR FECHA")),"SIN VALOR AVANCE")</f>
        <v>PROCESO</v>
      </c>
    </row>
    <row r="255" spans="1:17" ht="135.75" hidden="1">
      <c r="A255" s="274" t="s">
        <v>746</v>
      </c>
      <c r="B255" s="95" t="s">
        <v>27</v>
      </c>
      <c r="C255" s="605" t="s">
        <v>785</v>
      </c>
      <c r="D255" s="605" t="s">
        <v>786</v>
      </c>
      <c r="E255" s="603" t="s">
        <v>5688</v>
      </c>
      <c r="F255" s="603" t="s">
        <v>788</v>
      </c>
      <c r="G255" s="97" t="s">
        <v>789</v>
      </c>
      <c r="H255" s="91" t="s">
        <v>790</v>
      </c>
      <c r="I255" s="102" t="s">
        <v>791</v>
      </c>
      <c r="J255" s="93">
        <v>13</v>
      </c>
      <c r="K255" s="99">
        <v>44835</v>
      </c>
      <c r="L255" s="99">
        <v>46022</v>
      </c>
      <c r="M255" s="92">
        <f t="shared" si="8"/>
        <v>169.57142857142858</v>
      </c>
      <c r="N255" s="269">
        <v>13</v>
      </c>
      <c r="O255" s="91" t="s">
        <v>5689</v>
      </c>
      <c r="P255" s="100">
        <f t="shared" si="9"/>
        <v>1</v>
      </c>
      <c r="Q255" s="101" t="str" cm="1">
        <f t="array" aca="1" ref="Q255" ca="1">IF(ISNUMBER(P255),IF(P255=100%,"CUMPLIDA",IF(AND(ISNUMBER(L255),ISNUMBER(INDIRECT("FECHA_"&amp;$B255,1))), IF(L255&lt;=INDIRECT("FECHA_"&amp;$B255,1),"INCUMPLIDA","PROCESO"), "VERIFICAR FECHA")),"SIN VALOR AVANCE")</f>
        <v>CUMPLIDA</v>
      </c>
    </row>
    <row r="256" spans="1:17" ht="120" hidden="1">
      <c r="A256" s="274" t="s">
        <v>746</v>
      </c>
      <c r="B256" s="95" t="s">
        <v>27</v>
      </c>
      <c r="C256" s="605"/>
      <c r="D256" s="605"/>
      <c r="E256" s="603"/>
      <c r="F256" s="603"/>
      <c r="G256" s="97" t="s">
        <v>793</v>
      </c>
      <c r="H256" s="91" t="s">
        <v>794</v>
      </c>
      <c r="I256" s="102" t="s">
        <v>795</v>
      </c>
      <c r="J256" s="93">
        <v>34</v>
      </c>
      <c r="K256" s="99">
        <v>44835</v>
      </c>
      <c r="L256" s="277">
        <v>46022</v>
      </c>
      <c r="M256" s="92">
        <f t="shared" si="8"/>
        <v>169.57142857142858</v>
      </c>
      <c r="N256" s="269">
        <v>34</v>
      </c>
      <c r="O256" s="91" t="s">
        <v>5690</v>
      </c>
      <c r="P256" s="278">
        <f t="shared" si="9"/>
        <v>1</v>
      </c>
      <c r="Q256" s="101" t="str" cm="1">
        <f t="array" aca="1" ref="Q256" ca="1">IF(ISNUMBER(P256),IF(P256=100%,"CUMPLIDA",IF(AND(ISNUMBER(L256),ISNUMBER(INDIRECT("FECHA_"&amp;$B256,1))), IF(L256&lt;=INDIRECT("FECHA_"&amp;$B256,1),"INCUMPLIDA","PROCESO"), "VERIFICAR FECHA")),"SIN VALOR AVANCE")</f>
        <v>CUMPLIDA</v>
      </c>
    </row>
    <row r="257" spans="1:17" ht="150.75" hidden="1">
      <c r="A257" s="274" t="s">
        <v>746</v>
      </c>
      <c r="B257" s="95" t="s">
        <v>27</v>
      </c>
      <c r="C257" s="605" t="s">
        <v>797</v>
      </c>
      <c r="D257" s="605" t="s">
        <v>798</v>
      </c>
      <c r="E257" s="589" t="s">
        <v>5691</v>
      </c>
      <c r="F257" s="589" t="s">
        <v>800</v>
      </c>
      <c r="G257" s="97" t="s">
        <v>759</v>
      </c>
      <c r="H257" s="91" t="s">
        <v>801</v>
      </c>
      <c r="I257" s="91" t="s">
        <v>802</v>
      </c>
      <c r="J257" s="93">
        <v>1</v>
      </c>
      <c r="K257" s="99">
        <v>45323</v>
      </c>
      <c r="L257" s="99">
        <v>45747</v>
      </c>
      <c r="M257" s="92">
        <f t="shared" si="8"/>
        <v>60.571428571428569</v>
      </c>
      <c r="N257" s="269">
        <v>1</v>
      </c>
      <c r="O257" s="91" t="s">
        <v>5692</v>
      </c>
      <c r="P257" s="100">
        <f t="shared" si="9"/>
        <v>1</v>
      </c>
      <c r="Q257" s="101" t="str" cm="1">
        <f t="array" aca="1" ref="Q257" ca="1">IF(ISNUMBER(P257),IF(P257=100%,"CUMPLIDA",IF(AND(ISNUMBER(L257),ISNUMBER(INDIRECT("FECHA_"&amp;$B257,1))), IF(L257&lt;=INDIRECT("FECHA_"&amp;$B257,1),"INCUMPLIDA","PROCESO"), "VERIFICAR FECHA")),"SIN VALOR AVANCE")</f>
        <v>CUMPLIDA</v>
      </c>
    </row>
    <row r="258" spans="1:17" ht="105.75" hidden="1">
      <c r="A258" s="274" t="s">
        <v>746</v>
      </c>
      <c r="B258" s="95" t="s">
        <v>27</v>
      </c>
      <c r="C258" s="605"/>
      <c r="D258" s="605"/>
      <c r="E258" s="589"/>
      <c r="F258" s="589"/>
      <c r="G258" s="97" t="s">
        <v>804</v>
      </c>
      <c r="H258" s="91" t="s">
        <v>804</v>
      </c>
      <c r="I258" s="91" t="s">
        <v>805</v>
      </c>
      <c r="J258" s="93">
        <v>1</v>
      </c>
      <c r="K258" s="99">
        <v>45323</v>
      </c>
      <c r="L258" s="99">
        <v>45747</v>
      </c>
      <c r="M258" s="92">
        <f t="shared" si="8"/>
        <v>60.571428571428569</v>
      </c>
      <c r="N258" s="269">
        <v>1</v>
      </c>
      <c r="O258" s="91" t="s">
        <v>5693</v>
      </c>
      <c r="P258" s="100">
        <f t="shared" si="9"/>
        <v>1</v>
      </c>
      <c r="Q258" s="101" t="str" cm="1">
        <f t="array" aca="1" ref="Q258" ca="1">IF(ISNUMBER(P258),IF(P258=100%,"CUMPLIDA",IF(AND(ISNUMBER(L258),ISNUMBER(INDIRECT("FECHA_"&amp;$B258,1))), IF(L258&lt;=INDIRECT("FECHA_"&amp;$B258,1),"INCUMPLIDA","PROCESO"), "VERIFICAR FECHA")),"SIN VALOR AVANCE")</f>
        <v>CUMPLIDA</v>
      </c>
    </row>
    <row r="259" spans="1:17" ht="105.75" hidden="1">
      <c r="A259" s="274" t="s">
        <v>746</v>
      </c>
      <c r="B259" s="95" t="s">
        <v>27</v>
      </c>
      <c r="C259" s="605"/>
      <c r="D259" s="605"/>
      <c r="E259" s="589"/>
      <c r="F259" s="589"/>
      <c r="G259" s="97" t="s">
        <v>766</v>
      </c>
      <c r="H259" s="91" t="s">
        <v>767</v>
      </c>
      <c r="I259" s="91" t="s">
        <v>768</v>
      </c>
      <c r="J259" s="93">
        <v>1</v>
      </c>
      <c r="K259" s="99">
        <v>45231</v>
      </c>
      <c r="L259" s="99">
        <v>45747</v>
      </c>
      <c r="M259" s="92">
        <f t="shared" si="8"/>
        <v>73.714285714285708</v>
      </c>
      <c r="N259" s="269">
        <v>1</v>
      </c>
      <c r="O259" s="91" t="s">
        <v>5693</v>
      </c>
      <c r="P259" s="100">
        <f t="shared" si="9"/>
        <v>1</v>
      </c>
      <c r="Q259" s="101" t="str" cm="1">
        <f t="array" aca="1" ref="Q259" ca="1">IF(ISNUMBER(P259),IF(P259=100%,"CUMPLIDA",IF(AND(ISNUMBER(L259),ISNUMBER(INDIRECT("FECHA_"&amp;$B259,1))), IF(L259&lt;=INDIRECT("FECHA_"&amp;$B259,1),"INCUMPLIDA","PROCESO"), "VERIFICAR FECHA")),"SIN VALOR AVANCE")</f>
        <v>CUMPLIDA</v>
      </c>
    </row>
    <row r="260" spans="1:17" ht="135.75" hidden="1">
      <c r="A260" s="274" t="s">
        <v>746</v>
      </c>
      <c r="B260" s="95" t="s">
        <v>27</v>
      </c>
      <c r="C260" s="605"/>
      <c r="D260" s="605"/>
      <c r="E260" s="589"/>
      <c r="F260" s="589"/>
      <c r="G260" s="97" t="s">
        <v>769</v>
      </c>
      <c r="H260" s="91" t="s">
        <v>769</v>
      </c>
      <c r="I260" s="91" t="s">
        <v>807</v>
      </c>
      <c r="J260" s="93">
        <v>1</v>
      </c>
      <c r="K260" s="99">
        <v>45323</v>
      </c>
      <c r="L260" s="99">
        <v>45747</v>
      </c>
      <c r="M260" s="92">
        <f t="shared" si="8"/>
        <v>60.571428571428569</v>
      </c>
      <c r="N260" s="269">
        <v>1</v>
      </c>
      <c r="O260" s="91" t="s">
        <v>5694</v>
      </c>
      <c r="P260" s="100">
        <f t="shared" si="9"/>
        <v>1</v>
      </c>
      <c r="Q260" s="101" t="str" cm="1">
        <f t="array" aca="1" ref="Q260" ca="1">IF(ISNUMBER(P260),IF(P260=100%,"CUMPLIDA",IF(AND(ISNUMBER(L260),ISNUMBER(INDIRECT("FECHA_"&amp;$B260,1))), IF(L260&lt;=INDIRECT("FECHA_"&amp;$B260,1),"INCUMPLIDA","PROCESO"), "VERIFICAR FECHA")),"SIN VALOR AVANCE")</f>
        <v>CUMPLIDA</v>
      </c>
    </row>
    <row r="261" spans="1:17" ht="60.75" hidden="1">
      <c r="A261" s="274" t="s">
        <v>746</v>
      </c>
      <c r="B261" s="95" t="s">
        <v>27</v>
      </c>
      <c r="C261" s="605"/>
      <c r="D261" s="605"/>
      <c r="E261" s="589"/>
      <c r="F261" s="589"/>
      <c r="G261" s="97" t="s">
        <v>371</v>
      </c>
      <c r="H261" s="91" t="s">
        <v>371</v>
      </c>
      <c r="I261" s="91" t="s">
        <v>771</v>
      </c>
      <c r="J261" s="93">
        <v>1</v>
      </c>
      <c r="K261" s="99">
        <v>45231</v>
      </c>
      <c r="L261" s="99">
        <v>45747</v>
      </c>
      <c r="M261" s="92">
        <f t="shared" si="8"/>
        <v>73.714285714285708</v>
      </c>
      <c r="N261" s="269">
        <v>1</v>
      </c>
      <c r="O261" s="91" t="s">
        <v>5695</v>
      </c>
      <c r="P261" s="100">
        <f t="shared" si="9"/>
        <v>1</v>
      </c>
      <c r="Q261" s="101" t="str" cm="1">
        <f t="array" aca="1" ref="Q261" ca="1">IF(ISNUMBER(P261),IF(P261=100%,"CUMPLIDA",IF(AND(ISNUMBER(L261),ISNUMBER(INDIRECT("FECHA_"&amp;$B261,1))), IF(L261&lt;=INDIRECT("FECHA_"&amp;$B261,1),"INCUMPLIDA","PROCESO"), "VERIFICAR FECHA")),"SIN VALOR AVANCE")</f>
        <v>CUMPLIDA</v>
      </c>
    </row>
    <row r="262" spans="1:17" ht="150.75" hidden="1">
      <c r="A262" s="274" t="s">
        <v>746</v>
      </c>
      <c r="B262" s="95" t="s">
        <v>27</v>
      </c>
      <c r="C262" s="605"/>
      <c r="D262" s="605"/>
      <c r="E262" s="589"/>
      <c r="F262" s="589"/>
      <c r="G262" s="97" t="s">
        <v>772</v>
      </c>
      <c r="H262" s="91" t="s">
        <v>772</v>
      </c>
      <c r="I262" s="91" t="s">
        <v>810</v>
      </c>
      <c r="J262" s="93">
        <v>1</v>
      </c>
      <c r="K262" s="99">
        <v>45232</v>
      </c>
      <c r="L262" s="99">
        <v>45808</v>
      </c>
      <c r="M262" s="92">
        <f t="shared" si="8"/>
        <v>82.285714285714292</v>
      </c>
      <c r="N262" s="269">
        <v>1</v>
      </c>
      <c r="O262" s="91" t="s">
        <v>5696</v>
      </c>
      <c r="P262" s="100">
        <f t="shared" si="9"/>
        <v>1</v>
      </c>
      <c r="Q262" s="101" t="str" cm="1">
        <f t="array" aca="1" ref="Q262" ca="1">IF(ISNUMBER(P262),IF(P262=100%,"CUMPLIDA",IF(AND(ISNUMBER(L262),ISNUMBER(INDIRECT("FECHA_"&amp;$B262,1))), IF(L262&lt;=INDIRECT("FECHA_"&amp;$B262,1),"INCUMPLIDA","PROCESO"), "VERIFICAR FECHA")),"SIN VALOR AVANCE")</f>
        <v>CUMPLIDA</v>
      </c>
    </row>
    <row r="263" spans="1:17" ht="60.75" hidden="1">
      <c r="A263" s="274" t="s">
        <v>746</v>
      </c>
      <c r="B263" s="95" t="s">
        <v>27</v>
      </c>
      <c r="C263" s="605"/>
      <c r="D263" s="605"/>
      <c r="E263" s="589"/>
      <c r="F263" s="589"/>
      <c r="G263" s="97" t="s">
        <v>169</v>
      </c>
      <c r="H263" s="91" t="s">
        <v>775</v>
      </c>
      <c r="I263" s="91" t="s">
        <v>776</v>
      </c>
      <c r="J263" s="93">
        <v>7</v>
      </c>
      <c r="K263" s="99">
        <v>46024</v>
      </c>
      <c r="L263" s="99">
        <v>46660</v>
      </c>
      <c r="M263" s="92">
        <f t="shared" si="8"/>
        <v>90.857142857142861</v>
      </c>
      <c r="N263" s="269">
        <v>0</v>
      </c>
      <c r="O263" s="91" t="s">
        <v>5695</v>
      </c>
      <c r="P263" s="100">
        <f t="shared" si="9"/>
        <v>0</v>
      </c>
      <c r="Q263" s="101" t="str" cm="1">
        <f t="array" aca="1" ref="Q263" ca="1">IF(ISNUMBER(P263),IF(P263=100%,"CUMPLIDA",IF(AND(ISNUMBER(L263),ISNUMBER(INDIRECT("FECHA_"&amp;$B263,1))), IF(L263&lt;=INDIRECT("FECHA_"&amp;$B263,1),"INCUMPLIDA","PROCESO"), "VERIFICAR FECHA")),"SIN VALOR AVANCE")</f>
        <v>PROCESO</v>
      </c>
    </row>
    <row r="264" spans="1:17" ht="120.75" hidden="1">
      <c r="A264" s="274" t="s">
        <v>746</v>
      </c>
      <c r="B264" s="95" t="s">
        <v>27</v>
      </c>
      <c r="C264" s="605"/>
      <c r="D264" s="605"/>
      <c r="E264" s="589"/>
      <c r="F264" s="589"/>
      <c r="G264" s="97" t="s">
        <v>778</v>
      </c>
      <c r="H264" s="91" t="s">
        <v>779</v>
      </c>
      <c r="I264" s="91" t="s">
        <v>780</v>
      </c>
      <c r="J264" s="93">
        <v>1</v>
      </c>
      <c r="K264" s="99">
        <v>46024</v>
      </c>
      <c r="L264" s="99">
        <v>46660</v>
      </c>
      <c r="M264" s="92">
        <f t="shared" si="8"/>
        <v>90.857142857142861</v>
      </c>
      <c r="N264" s="269">
        <v>0</v>
      </c>
      <c r="O264" s="91" t="s">
        <v>5697</v>
      </c>
      <c r="P264" s="100">
        <f t="shared" si="9"/>
        <v>0</v>
      </c>
      <c r="Q264" s="101" t="str" cm="1">
        <f t="array" aca="1" ref="Q264" ca="1">IF(ISNUMBER(P264),IF(P264=100%,"CUMPLIDA",IF(AND(ISNUMBER(L264),ISNUMBER(INDIRECT("FECHA_"&amp;$B264,1))), IF(L264&lt;=INDIRECT("FECHA_"&amp;$B264,1),"INCUMPLIDA","PROCESO"), "VERIFICAR FECHA")),"SIN VALOR AVANCE")</f>
        <v>PROCESO</v>
      </c>
    </row>
    <row r="265" spans="1:17" ht="150.75" hidden="1">
      <c r="A265" s="274" t="s">
        <v>746</v>
      </c>
      <c r="B265" s="95" t="s">
        <v>27</v>
      </c>
      <c r="C265" s="605"/>
      <c r="D265" s="605"/>
      <c r="E265" s="589"/>
      <c r="F265" s="589"/>
      <c r="G265" s="97" t="s">
        <v>781</v>
      </c>
      <c r="H265" s="91" t="s">
        <v>782</v>
      </c>
      <c r="I265" s="91" t="s">
        <v>813</v>
      </c>
      <c r="J265" s="93">
        <v>2</v>
      </c>
      <c r="K265" s="99">
        <v>46024</v>
      </c>
      <c r="L265" s="99">
        <v>46660</v>
      </c>
      <c r="M265" s="92">
        <f t="shared" si="8"/>
        <v>90.857142857142861</v>
      </c>
      <c r="N265" s="269">
        <v>0</v>
      </c>
      <c r="O265" s="91" t="s">
        <v>5696</v>
      </c>
      <c r="P265" s="100">
        <f t="shared" si="9"/>
        <v>0</v>
      </c>
      <c r="Q265" s="101" t="str" cm="1">
        <f t="array" aca="1" ref="Q265" ca="1">IF(ISNUMBER(P265),IF(P265=100%,"CUMPLIDA",IF(AND(ISNUMBER(L265),ISNUMBER(INDIRECT("FECHA_"&amp;$B265,1))), IF(L265&lt;=INDIRECT("FECHA_"&amp;$B265,1),"INCUMPLIDA","PROCESO"), "VERIFICAR FECHA")),"SIN VALOR AVANCE")</f>
        <v>PROCESO</v>
      </c>
    </row>
    <row r="266" spans="1:17" ht="105.75" hidden="1">
      <c r="A266" s="274" t="s">
        <v>746</v>
      </c>
      <c r="B266" s="95" t="s">
        <v>27</v>
      </c>
      <c r="C266" s="605"/>
      <c r="D266" s="605"/>
      <c r="E266" s="589"/>
      <c r="F266" s="589"/>
      <c r="G266" s="97" t="s">
        <v>814</v>
      </c>
      <c r="H266" s="107" t="s">
        <v>815</v>
      </c>
      <c r="I266" s="91" t="s">
        <v>816</v>
      </c>
      <c r="J266" s="93">
        <v>1</v>
      </c>
      <c r="K266" s="99">
        <v>45505</v>
      </c>
      <c r="L266" s="99">
        <v>46203</v>
      </c>
      <c r="M266" s="92">
        <f t="shared" si="8"/>
        <v>99.714285714285708</v>
      </c>
      <c r="N266" s="269">
        <v>0.65</v>
      </c>
      <c r="O266" s="91" t="s">
        <v>5693</v>
      </c>
      <c r="P266" s="100">
        <f t="shared" si="9"/>
        <v>0.65</v>
      </c>
      <c r="Q266" s="101" t="str" cm="1">
        <f t="array" aca="1" ref="Q266" ca="1">IF(ISNUMBER(P266),IF(P266=100%,"CUMPLIDA",IF(AND(ISNUMBER(L266),ISNUMBER(INDIRECT("FECHA_"&amp;$B266,1))), IF(L266&lt;=INDIRECT("FECHA_"&amp;$B266,1),"INCUMPLIDA","PROCESO"), "VERIFICAR FECHA")),"SIN VALOR AVANCE")</f>
        <v>PROCESO</v>
      </c>
    </row>
    <row r="267" spans="1:17" ht="195" hidden="1">
      <c r="A267" s="274" t="s">
        <v>746</v>
      </c>
      <c r="B267" s="95" t="s">
        <v>27</v>
      </c>
      <c r="C267" s="601" t="s">
        <v>817</v>
      </c>
      <c r="D267" s="601" t="s">
        <v>818</v>
      </c>
      <c r="E267" s="589" t="s">
        <v>5698</v>
      </c>
      <c r="F267" s="607" t="s">
        <v>820</v>
      </c>
      <c r="G267" s="118" t="s">
        <v>821</v>
      </c>
      <c r="H267" s="109" t="s">
        <v>822</v>
      </c>
      <c r="I267" s="91" t="s">
        <v>823</v>
      </c>
      <c r="J267" s="90">
        <v>1</v>
      </c>
      <c r="K267" s="110">
        <v>45881</v>
      </c>
      <c r="L267" s="110">
        <v>46081</v>
      </c>
      <c r="M267" s="92">
        <f t="shared" si="8"/>
        <v>28.571428571428573</v>
      </c>
      <c r="N267" s="269">
        <v>0.7</v>
      </c>
      <c r="O267" s="91" t="s">
        <v>5699</v>
      </c>
      <c r="P267" s="100">
        <f t="shared" si="9"/>
        <v>0.7</v>
      </c>
      <c r="Q267" s="101" t="str" cm="1">
        <f t="array" aca="1" ref="Q267" ca="1">IF(ISNUMBER(P267),IF(P267=100%,"CUMPLIDA",IF(AND(ISNUMBER(L267),ISNUMBER(INDIRECT("FECHA_"&amp;$B267,1))), IF(L267&lt;=INDIRECT("FECHA_"&amp;$B267,1),"INCUMPLIDA","PROCESO"), "VERIFICAR FECHA")),"SIN VALOR AVANCE")</f>
        <v>PROCESO</v>
      </c>
    </row>
    <row r="268" spans="1:17" ht="105.75" hidden="1">
      <c r="A268" s="274" t="s">
        <v>746</v>
      </c>
      <c r="B268" s="95" t="s">
        <v>27</v>
      </c>
      <c r="C268" s="601"/>
      <c r="D268" s="601"/>
      <c r="E268" s="589"/>
      <c r="F268" s="607"/>
      <c r="G268" s="118" t="s">
        <v>825</v>
      </c>
      <c r="H268" s="109" t="s">
        <v>826</v>
      </c>
      <c r="I268" s="91" t="s">
        <v>741</v>
      </c>
      <c r="J268" s="90">
        <v>1</v>
      </c>
      <c r="K268" s="110">
        <v>45931</v>
      </c>
      <c r="L268" s="110">
        <v>46203</v>
      </c>
      <c r="M268" s="92">
        <f t="shared" si="8"/>
        <v>38.857142857142854</v>
      </c>
      <c r="N268" s="269">
        <v>0.3</v>
      </c>
      <c r="O268" s="91" t="s">
        <v>5700</v>
      </c>
      <c r="P268" s="100">
        <f t="shared" si="9"/>
        <v>0.3</v>
      </c>
      <c r="Q268" s="101" t="str" cm="1">
        <f t="array" aca="1" ref="Q268" ca="1">IF(ISNUMBER(P268),IF(P268=100%,"CUMPLIDA",IF(AND(ISNUMBER(L268),ISNUMBER(INDIRECT("FECHA_"&amp;$B268,1))), IF(L268&lt;=INDIRECT("FECHA_"&amp;$B268,1),"INCUMPLIDA","PROCESO"), "VERIFICAR FECHA")),"SIN VALOR AVANCE")</f>
        <v>PROCESO</v>
      </c>
    </row>
    <row r="269" spans="1:17" ht="105" hidden="1">
      <c r="A269" s="274" t="s">
        <v>746</v>
      </c>
      <c r="B269" s="95" t="s">
        <v>27</v>
      </c>
      <c r="C269" s="601" t="s">
        <v>828</v>
      </c>
      <c r="D269" s="601" t="s">
        <v>818</v>
      </c>
      <c r="E269" s="589" t="s">
        <v>5701</v>
      </c>
      <c r="F269" s="607" t="s">
        <v>830</v>
      </c>
      <c r="G269" s="279" t="s">
        <v>831</v>
      </c>
      <c r="H269" s="280" t="s">
        <v>832</v>
      </c>
      <c r="I269" s="281" t="s">
        <v>833</v>
      </c>
      <c r="J269" s="282">
        <v>3</v>
      </c>
      <c r="K269" s="283">
        <v>45901</v>
      </c>
      <c r="L269" s="283">
        <v>46081</v>
      </c>
      <c r="M269" s="284">
        <f t="shared" si="8"/>
        <v>25.714285714285715</v>
      </c>
      <c r="N269" s="285">
        <v>2</v>
      </c>
      <c r="O269" s="281" t="s">
        <v>5702</v>
      </c>
      <c r="P269" s="286">
        <f t="shared" si="9"/>
        <v>0.66666666666666663</v>
      </c>
      <c r="Q269" s="101" t="str" cm="1">
        <f t="array" aca="1" ref="Q269" ca="1">IF(ISNUMBER(P269),IF(P269=100%,"CUMPLIDA",IF(AND(ISNUMBER(L269),ISNUMBER(INDIRECT("FECHA_"&amp;$B269,1))), IF(L269&lt;=INDIRECT("FECHA_"&amp;$B269,1),"INCUMPLIDA","PROCESO"), "VERIFICAR FECHA")),"SIN VALOR AVANCE")</f>
        <v>PROCESO</v>
      </c>
    </row>
    <row r="270" spans="1:17" ht="75.75" hidden="1">
      <c r="A270" s="274" t="s">
        <v>746</v>
      </c>
      <c r="B270" s="95" t="s">
        <v>27</v>
      </c>
      <c r="C270" s="601"/>
      <c r="D270" s="601"/>
      <c r="E270" s="589"/>
      <c r="F270" s="607"/>
      <c r="G270" s="608" t="s">
        <v>835</v>
      </c>
      <c r="H270" s="109" t="s">
        <v>836</v>
      </c>
      <c r="I270" s="91" t="s">
        <v>837</v>
      </c>
      <c r="J270" s="90">
        <v>1</v>
      </c>
      <c r="K270" s="110">
        <v>45901</v>
      </c>
      <c r="L270" s="110">
        <v>45961</v>
      </c>
      <c r="M270" s="92">
        <f t="shared" si="8"/>
        <v>8.5714285714285712</v>
      </c>
      <c r="N270" s="269">
        <v>1</v>
      </c>
      <c r="O270" s="91" t="s">
        <v>5703</v>
      </c>
      <c r="P270" s="100">
        <f t="shared" si="9"/>
        <v>1</v>
      </c>
      <c r="Q270" s="101" t="str" cm="1">
        <f t="array" aca="1" ref="Q270" ca="1">IF(ISNUMBER(P270),IF(P270=100%,"CUMPLIDA",IF(AND(ISNUMBER(L270),ISNUMBER(INDIRECT("FECHA_"&amp;$B270,1))), IF(L270&lt;=INDIRECT("FECHA_"&amp;$B270,1),"INCUMPLIDA","PROCESO"), "VERIFICAR FECHA")),"SIN VALOR AVANCE")</f>
        <v>CUMPLIDA</v>
      </c>
    </row>
    <row r="271" spans="1:17" ht="75.75" hidden="1">
      <c r="A271" s="274" t="s">
        <v>746</v>
      </c>
      <c r="B271" s="95" t="s">
        <v>27</v>
      </c>
      <c r="C271" s="601"/>
      <c r="D271" s="601"/>
      <c r="E271" s="589"/>
      <c r="F271" s="607"/>
      <c r="G271" s="608"/>
      <c r="H271" s="107" t="s">
        <v>241</v>
      </c>
      <c r="I271" s="91" t="s">
        <v>242</v>
      </c>
      <c r="J271" s="90">
        <v>1</v>
      </c>
      <c r="K271" s="110">
        <v>45962</v>
      </c>
      <c r="L271" s="110">
        <v>46022</v>
      </c>
      <c r="M271" s="92">
        <f t="shared" si="8"/>
        <v>8.5714285714285712</v>
      </c>
      <c r="N271" s="269">
        <v>1</v>
      </c>
      <c r="O271" s="91" t="s">
        <v>5703</v>
      </c>
      <c r="P271" s="100">
        <f t="shared" si="9"/>
        <v>1</v>
      </c>
      <c r="Q271" s="101" t="str" cm="1">
        <f t="array" aca="1" ref="Q271" ca="1">IF(ISNUMBER(P271),IF(P271=100%,"CUMPLIDA",IF(AND(ISNUMBER(L271),ISNUMBER(INDIRECT("FECHA_"&amp;$B271,1))), IF(L271&lt;=INDIRECT("FECHA_"&amp;$B271,1),"INCUMPLIDA","PROCESO"), "VERIFICAR FECHA")),"SIN VALOR AVANCE")</f>
        <v>CUMPLIDA</v>
      </c>
    </row>
    <row r="272" spans="1:17" ht="75.75" hidden="1">
      <c r="A272" s="274" t="s">
        <v>746</v>
      </c>
      <c r="B272" s="95" t="s">
        <v>27</v>
      </c>
      <c r="C272" s="601"/>
      <c r="D272" s="601"/>
      <c r="E272" s="589"/>
      <c r="F272" s="607"/>
      <c r="G272" s="608"/>
      <c r="H272" s="107" t="s">
        <v>839</v>
      </c>
      <c r="I272" s="91" t="s">
        <v>244</v>
      </c>
      <c r="J272" s="90">
        <v>1</v>
      </c>
      <c r="K272" s="110">
        <v>45962</v>
      </c>
      <c r="L272" s="110">
        <v>46022</v>
      </c>
      <c r="M272" s="92">
        <f t="shared" si="8"/>
        <v>8.5714285714285712</v>
      </c>
      <c r="N272" s="269">
        <v>1</v>
      </c>
      <c r="O272" s="91" t="s">
        <v>5703</v>
      </c>
      <c r="P272" s="100">
        <f t="shared" si="9"/>
        <v>1</v>
      </c>
      <c r="Q272" s="101" t="str" cm="1">
        <f t="array" aca="1" ref="Q272" ca="1">IF(ISNUMBER(P272),IF(P272=100%,"CUMPLIDA",IF(AND(ISNUMBER(L272),ISNUMBER(INDIRECT("FECHA_"&amp;$B272,1))), IF(L272&lt;=INDIRECT("FECHA_"&amp;$B272,1),"INCUMPLIDA","PROCESO"), "VERIFICAR FECHA")),"SIN VALOR AVANCE")</f>
        <v>CUMPLIDA</v>
      </c>
    </row>
    <row r="273" spans="1:17" ht="75.75" hidden="1">
      <c r="A273" s="274" t="s">
        <v>746</v>
      </c>
      <c r="B273" s="95" t="s">
        <v>27</v>
      </c>
      <c r="C273" s="601"/>
      <c r="D273" s="601"/>
      <c r="E273" s="589"/>
      <c r="F273" s="607"/>
      <c r="G273" s="608"/>
      <c r="H273" s="91" t="s">
        <v>234</v>
      </c>
      <c r="I273" s="91" t="s">
        <v>235</v>
      </c>
      <c r="J273" s="90">
        <v>1</v>
      </c>
      <c r="K273" s="110">
        <v>46023</v>
      </c>
      <c r="L273" s="110">
        <v>46081</v>
      </c>
      <c r="M273" s="92">
        <f t="shared" ref="M273:M278" si="10">(L273-K273)/7</f>
        <v>8.2857142857142865</v>
      </c>
      <c r="N273" s="269">
        <v>0</v>
      </c>
      <c r="O273" s="91" t="s">
        <v>5703</v>
      </c>
      <c r="P273" s="100">
        <f t="shared" si="9"/>
        <v>0</v>
      </c>
      <c r="Q273" s="101" t="str" cm="1">
        <f t="array" aca="1" ref="Q273" ca="1">IF(ISNUMBER(P273),IF(P273=100%,"CUMPLIDA",IF(AND(ISNUMBER(L273),ISNUMBER(INDIRECT("FECHA_"&amp;$B273,1))), IF(L273&lt;=INDIRECT("FECHA_"&amp;$B273,1),"INCUMPLIDA","PROCESO"), "VERIFICAR FECHA")),"SIN VALOR AVANCE")</f>
        <v>PROCESO</v>
      </c>
    </row>
    <row r="274" spans="1:17" ht="165" hidden="1">
      <c r="A274" s="274" t="s">
        <v>746</v>
      </c>
      <c r="B274" s="95" t="s">
        <v>27</v>
      </c>
      <c r="C274" s="601"/>
      <c r="D274" s="601"/>
      <c r="E274" s="589"/>
      <c r="F274" s="607"/>
      <c r="G274" s="97" t="s">
        <v>840</v>
      </c>
      <c r="H274" s="91" t="s">
        <v>841</v>
      </c>
      <c r="I274" s="91" t="s">
        <v>143</v>
      </c>
      <c r="J274" s="90">
        <v>1</v>
      </c>
      <c r="K274" s="110">
        <v>45931</v>
      </c>
      <c r="L274" s="110">
        <v>46142</v>
      </c>
      <c r="M274" s="92">
        <f t="shared" si="10"/>
        <v>30.142857142857142</v>
      </c>
      <c r="N274" s="269">
        <v>0</v>
      </c>
      <c r="O274" s="91" t="s">
        <v>5704</v>
      </c>
      <c r="P274" s="100">
        <f t="shared" si="9"/>
        <v>0</v>
      </c>
      <c r="Q274" s="101" t="str" cm="1">
        <f t="array" aca="1" ref="Q274" ca="1">IF(ISNUMBER(P274),IF(P274=100%,"CUMPLIDA",IF(AND(ISNUMBER(L274),ISNUMBER(INDIRECT("FECHA_"&amp;$B274,1))), IF(L274&lt;=INDIRECT("FECHA_"&amp;$B274,1),"INCUMPLIDA","PROCESO"), "VERIFICAR FECHA")),"SIN VALOR AVANCE")</f>
        <v>PROCESO</v>
      </c>
    </row>
    <row r="275" spans="1:17" ht="75.75" hidden="1">
      <c r="A275" s="274" t="s">
        <v>746</v>
      </c>
      <c r="B275" s="95" t="s">
        <v>27</v>
      </c>
      <c r="C275" s="601"/>
      <c r="D275" s="601"/>
      <c r="E275" s="589"/>
      <c r="F275" s="607"/>
      <c r="G275" s="97" t="s">
        <v>236</v>
      </c>
      <c r="H275" s="107" t="s">
        <v>237</v>
      </c>
      <c r="I275" s="91" t="s">
        <v>238</v>
      </c>
      <c r="J275" s="90">
        <v>1</v>
      </c>
      <c r="K275" s="110">
        <v>45931</v>
      </c>
      <c r="L275" s="287">
        <v>46022</v>
      </c>
      <c r="M275" s="92">
        <f t="shared" si="10"/>
        <v>13</v>
      </c>
      <c r="N275" s="269">
        <v>1</v>
      </c>
      <c r="O275" s="91" t="s">
        <v>5705</v>
      </c>
      <c r="P275" s="278">
        <f t="shared" si="9"/>
        <v>1</v>
      </c>
      <c r="Q275" s="101" t="str" cm="1">
        <f t="array" aca="1" ref="Q275" ca="1">IF(ISNUMBER(P275),IF(P275=100%,"CUMPLIDA",IF(AND(ISNUMBER(L275),ISNUMBER(INDIRECT("FECHA_"&amp;$B275,1))), IF(L275&lt;=INDIRECT("FECHA_"&amp;$B275,1),"INCUMPLIDA","PROCESO"), "VERIFICAR FECHA")),"SIN VALOR AVANCE")</f>
        <v>CUMPLIDA</v>
      </c>
    </row>
    <row r="276" spans="1:17" ht="135" hidden="1">
      <c r="A276" s="274" t="s">
        <v>746</v>
      </c>
      <c r="B276" s="95" t="s">
        <v>27</v>
      </c>
      <c r="C276" s="601"/>
      <c r="D276" s="601"/>
      <c r="E276" s="589"/>
      <c r="F276" s="607"/>
      <c r="G276" s="123" t="s">
        <v>245</v>
      </c>
      <c r="H276" s="107" t="s">
        <v>844</v>
      </c>
      <c r="I276" s="91" t="s">
        <v>143</v>
      </c>
      <c r="J276" s="90">
        <v>1</v>
      </c>
      <c r="K276" s="110">
        <v>45931</v>
      </c>
      <c r="L276" s="110">
        <v>46142</v>
      </c>
      <c r="M276" s="92">
        <f t="shared" si="10"/>
        <v>30.142857142857142</v>
      </c>
      <c r="N276" s="269">
        <v>0</v>
      </c>
      <c r="O276" s="91" t="s">
        <v>5703</v>
      </c>
      <c r="P276" s="100">
        <f t="shared" si="9"/>
        <v>0</v>
      </c>
      <c r="Q276" s="101" t="str" cm="1">
        <f t="array" aca="1" ref="Q276" ca="1">IF(ISNUMBER(P276),IF(P276=100%,"CUMPLIDA",IF(AND(ISNUMBER(L276),ISNUMBER(INDIRECT("FECHA_"&amp;$B276,1))), IF(L276&lt;=INDIRECT("FECHA_"&amp;$B276,1),"INCUMPLIDA","PROCESO"), "VERIFICAR FECHA")),"SIN VALOR AVANCE")</f>
        <v>PROCESO</v>
      </c>
    </row>
    <row r="277" spans="1:17" ht="150" hidden="1">
      <c r="A277" s="274" t="s">
        <v>746</v>
      </c>
      <c r="B277" s="95" t="s">
        <v>27</v>
      </c>
      <c r="C277" s="601"/>
      <c r="D277" s="601"/>
      <c r="E277" s="589"/>
      <c r="F277" s="607"/>
      <c r="G277" s="97" t="s">
        <v>845</v>
      </c>
      <c r="H277" s="91" t="s">
        <v>846</v>
      </c>
      <c r="I277" s="91" t="s">
        <v>847</v>
      </c>
      <c r="J277" s="90">
        <v>2</v>
      </c>
      <c r="K277" s="111">
        <v>45901</v>
      </c>
      <c r="L277" s="111">
        <v>46111</v>
      </c>
      <c r="M277" s="92">
        <f t="shared" si="10"/>
        <v>30</v>
      </c>
      <c r="N277" s="269">
        <v>1</v>
      </c>
      <c r="O277" s="91" t="s">
        <v>5706</v>
      </c>
      <c r="P277" s="100">
        <f t="shared" si="9"/>
        <v>0.5</v>
      </c>
      <c r="Q277" s="101" t="str" cm="1">
        <f t="array" aca="1" ref="Q277" ca="1">IF(ISNUMBER(P277),IF(P277=100%,"CUMPLIDA",IF(AND(ISNUMBER(L277),ISNUMBER(INDIRECT("FECHA_"&amp;$B277,1))), IF(L277&lt;=INDIRECT("FECHA_"&amp;$B277,1),"INCUMPLIDA","PROCESO"), "VERIFICAR FECHA")),"SIN VALOR AVANCE")</f>
        <v>PROCESO</v>
      </c>
    </row>
    <row r="278" spans="1:17" ht="180" hidden="1">
      <c r="A278" s="274" t="s">
        <v>746</v>
      </c>
      <c r="B278" s="95" t="s">
        <v>27</v>
      </c>
      <c r="C278" s="601"/>
      <c r="D278" s="601"/>
      <c r="E278" s="589"/>
      <c r="F278" s="607"/>
      <c r="G278" s="118" t="s">
        <v>849</v>
      </c>
      <c r="H278" s="109" t="s">
        <v>850</v>
      </c>
      <c r="I278" s="91" t="s">
        <v>823</v>
      </c>
      <c r="J278" s="90">
        <v>1</v>
      </c>
      <c r="K278" s="110">
        <v>45881</v>
      </c>
      <c r="L278" s="110">
        <v>46081</v>
      </c>
      <c r="M278" s="92">
        <f t="shared" si="10"/>
        <v>28.571428571428573</v>
      </c>
      <c r="N278" s="269">
        <v>0.5</v>
      </c>
      <c r="O278" s="91" t="s">
        <v>5707</v>
      </c>
      <c r="P278" s="100">
        <f t="shared" si="9"/>
        <v>0.5</v>
      </c>
      <c r="Q278" s="101" t="str" cm="1">
        <f t="array" aca="1" ref="Q278" ca="1">IF(ISNUMBER(P278),IF(P278=100%,"CUMPLIDA",IF(AND(ISNUMBER(L278),ISNUMBER(INDIRECT("FECHA_"&amp;$B278,1))), IF(L278&lt;=INDIRECT("FECHA_"&amp;$B278,1),"INCUMPLIDA","PROCESO"), "VERIFICAR FECHA")),"SIN VALOR AVANCE")</f>
        <v>PROCESO</v>
      </c>
    </row>
    <row r="279" spans="1:17" ht="270" hidden="1">
      <c r="A279" s="274" t="s">
        <v>746</v>
      </c>
      <c r="B279" s="95" t="s">
        <v>27</v>
      </c>
      <c r="C279" s="601"/>
      <c r="D279" s="601"/>
      <c r="E279" s="589"/>
      <c r="F279" s="607"/>
      <c r="G279" s="97" t="s">
        <v>852</v>
      </c>
      <c r="H279" s="107" t="s">
        <v>853</v>
      </c>
      <c r="I279" s="91" t="s">
        <v>854</v>
      </c>
      <c r="J279" s="90">
        <v>1</v>
      </c>
      <c r="K279" s="111">
        <v>45901</v>
      </c>
      <c r="L279" s="111">
        <v>45991</v>
      </c>
      <c r="M279" s="92">
        <f>(L279-K279)/7</f>
        <v>12.857142857142858</v>
      </c>
      <c r="N279" s="269">
        <v>1</v>
      </c>
      <c r="O279" s="91" t="s">
        <v>5708</v>
      </c>
      <c r="P279" s="100">
        <f t="shared" si="9"/>
        <v>1</v>
      </c>
      <c r="Q279" s="101" t="str" cm="1">
        <f t="array" aca="1" ref="Q279" ca="1">IF(ISNUMBER(P279),IF(P279=100%,"CUMPLIDA",IF(AND(ISNUMBER(L279),ISNUMBER(INDIRECT("FECHA_"&amp;$B279,1))), IF(L279&lt;=INDIRECT("FECHA_"&amp;$B279,1),"INCUMPLIDA","PROCESO"), "VERIFICAR FECHA")),"SIN VALOR AVANCE")</f>
        <v>CUMPLIDA</v>
      </c>
    </row>
    <row r="280" spans="1:17" ht="240" hidden="1">
      <c r="A280" s="274" t="s">
        <v>746</v>
      </c>
      <c r="B280" s="95" t="s">
        <v>27</v>
      </c>
      <c r="C280" s="601"/>
      <c r="D280" s="601"/>
      <c r="E280" s="589"/>
      <c r="F280" s="607"/>
      <c r="G280" s="123" t="s">
        <v>856</v>
      </c>
      <c r="H280" s="107" t="s">
        <v>857</v>
      </c>
      <c r="I280" s="91" t="s">
        <v>858</v>
      </c>
      <c r="J280" s="90">
        <v>1</v>
      </c>
      <c r="K280" s="111">
        <v>45901</v>
      </c>
      <c r="L280" s="111">
        <v>46264</v>
      </c>
      <c r="M280" s="92">
        <f>(L280-K280)/7</f>
        <v>51.857142857142854</v>
      </c>
      <c r="N280" s="269">
        <v>0</v>
      </c>
      <c r="O280" s="91" t="s">
        <v>5709</v>
      </c>
      <c r="P280" s="100">
        <f t="shared" ref="P280:P343" si="11">N280/J280</f>
        <v>0</v>
      </c>
      <c r="Q280" s="101" t="str" cm="1">
        <f t="array" aca="1" ref="Q280" ca="1">IF(ISNUMBER(P280),IF(P280=100%,"CUMPLIDA",IF(AND(ISNUMBER(L280),ISNUMBER(INDIRECT("FECHA_"&amp;$B280,1))), IF(L280&lt;=INDIRECT("FECHA_"&amp;$B280,1),"INCUMPLIDA","PROCESO"), "VERIFICAR FECHA")),"SIN VALOR AVANCE")</f>
        <v>PROCESO</v>
      </c>
    </row>
    <row r="281" spans="1:17" ht="150" hidden="1">
      <c r="A281" s="274" t="s">
        <v>746</v>
      </c>
      <c r="B281" s="95" t="s">
        <v>27</v>
      </c>
      <c r="C281" s="601" t="s">
        <v>860</v>
      </c>
      <c r="D281" s="601" t="s">
        <v>818</v>
      </c>
      <c r="E281" s="589" t="s">
        <v>5710</v>
      </c>
      <c r="F281" s="607" t="s">
        <v>862</v>
      </c>
      <c r="G281" s="97" t="s">
        <v>863</v>
      </c>
      <c r="H281" s="91" t="s">
        <v>864</v>
      </c>
      <c r="I281" s="91" t="s">
        <v>865</v>
      </c>
      <c r="J281" s="90">
        <v>2</v>
      </c>
      <c r="K281" s="111">
        <v>45901</v>
      </c>
      <c r="L281" s="111">
        <v>46111</v>
      </c>
      <c r="M281" s="92">
        <f t="shared" ref="M281:M284" si="12">(L281-K281)/7</f>
        <v>30</v>
      </c>
      <c r="N281" s="269">
        <v>1</v>
      </c>
      <c r="O281" s="91" t="s">
        <v>5711</v>
      </c>
      <c r="P281" s="100">
        <f t="shared" si="11"/>
        <v>0.5</v>
      </c>
      <c r="Q281" s="101" t="str" cm="1">
        <f t="array" aca="1" ref="Q281" ca="1">IF(ISNUMBER(P281),IF(P281=100%,"CUMPLIDA",IF(AND(ISNUMBER(L281),ISNUMBER(INDIRECT("FECHA_"&amp;$B281,1))), IF(L281&lt;=INDIRECT("FECHA_"&amp;$B281,1),"INCUMPLIDA","PROCESO"), "VERIFICAR FECHA")),"SIN VALOR AVANCE")</f>
        <v>PROCESO</v>
      </c>
    </row>
    <row r="282" spans="1:17" ht="105" hidden="1">
      <c r="A282" s="274" t="s">
        <v>746</v>
      </c>
      <c r="B282" s="95" t="s">
        <v>27</v>
      </c>
      <c r="C282" s="601"/>
      <c r="D282" s="601"/>
      <c r="E282" s="589"/>
      <c r="F282" s="607"/>
      <c r="G282" s="118" t="s">
        <v>825</v>
      </c>
      <c r="H282" s="109" t="s">
        <v>826</v>
      </c>
      <c r="I282" s="91" t="s">
        <v>741</v>
      </c>
      <c r="J282" s="90">
        <v>1</v>
      </c>
      <c r="K282" s="110">
        <v>45931</v>
      </c>
      <c r="L282" s="110">
        <v>46203</v>
      </c>
      <c r="M282" s="92">
        <f t="shared" si="12"/>
        <v>38.857142857142854</v>
      </c>
      <c r="N282" s="269">
        <v>0.3</v>
      </c>
      <c r="O282" s="91" t="s">
        <v>5712</v>
      </c>
      <c r="P282" s="100">
        <f t="shared" si="11"/>
        <v>0.3</v>
      </c>
      <c r="Q282" s="101" t="str" cm="1">
        <f t="array" aca="1" ref="Q282" ca="1">IF(ISNUMBER(P282),IF(P282=100%,"CUMPLIDA",IF(AND(ISNUMBER(L282),ISNUMBER(INDIRECT("FECHA_"&amp;$B282,1))), IF(L282&lt;=INDIRECT("FECHA_"&amp;$B282,1),"INCUMPLIDA","PROCESO"), "VERIFICAR FECHA")),"SIN VALOR AVANCE")</f>
        <v>PROCESO</v>
      </c>
    </row>
    <row r="283" spans="1:17" ht="150" hidden="1">
      <c r="A283" s="274" t="s">
        <v>746</v>
      </c>
      <c r="B283" s="95" t="s">
        <v>27</v>
      </c>
      <c r="C283" s="601" t="s">
        <v>868</v>
      </c>
      <c r="D283" s="601" t="s">
        <v>818</v>
      </c>
      <c r="E283" s="589" t="s">
        <v>5713</v>
      </c>
      <c r="F283" s="607" t="s">
        <v>870</v>
      </c>
      <c r="G283" s="97" t="s">
        <v>871</v>
      </c>
      <c r="H283" s="91" t="s">
        <v>872</v>
      </c>
      <c r="I283" s="127" t="s">
        <v>873</v>
      </c>
      <c r="J283" s="90">
        <v>3</v>
      </c>
      <c r="K283" s="111">
        <v>45901</v>
      </c>
      <c r="L283" s="111">
        <v>46203</v>
      </c>
      <c r="M283" s="92">
        <f t="shared" si="12"/>
        <v>43.142857142857146</v>
      </c>
      <c r="N283" s="269">
        <v>3</v>
      </c>
      <c r="O283" s="91" t="s">
        <v>5714</v>
      </c>
      <c r="P283" s="100">
        <f t="shared" si="11"/>
        <v>1</v>
      </c>
      <c r="Q283" s="101" t="str" cm="1">
        <f t="array" aca="1" ref="Q283" ca="1">IF(ISNUMBER(P283),IF(P283=100%,"CUMPLIDA",IF(AND(ISNUMBER(L283),ISNUMBER(INDIRECT("FECHA_"&amp;$B283,1))), IF(L283&lt;=INDIRECT("FECHA_"&amp;$B283,1),"INCUMPLIDA","PROCESO"), "VERIFICAR FECHA")),"SIN VALOR AVANCE")</f>
        <v>CUMPLIDA</v>
      </c>
    </row>
    <row r="284" spans="1:17" ht="90" hidden="1">
      <c r="A284" s="274" t="s">
        <v>746</v>
      </c>
      <c r="B284" s="95" t="s">
        <v>27</v>
      </c>
      <c r="C284" s="601"/>
      <c r="D284" s="601"/>
      <c r="E284" s="589"/>
      <c r="F284" s="607"/>
      <c r="G284" s="97" t="s">
        <v>875</v>
      </c>
      <c r="H284" s="91" t="s">
        <v>876</v>
      </c>
      <c r="I284" s="127" t="s">
        <v>600</v>
      </c>
      <c r="J284" s="90">
        <v>9</v>
      </c>
      <c r="K284" s="111">
        <v>45931</v>
      </c>
      <c r="L284" s="111">
        <v>46203</v>
      </c>
      <c r="M284" s="92">
        <f t="shared" si="12"/>
        <v>38.857142857142854</v>
      </c>
      <c r="N284" s="269">
        <v>2</v>
      </c>
      <c r="O284" s="91" t="s">
        <v>5715</v>
      </c>
      <c r="P284" s="100">
        <f t="shared" si="11"/>
        <v>0.22222222222222221</v>
      </c>
      <c r="Q284" s="101" t="str" cm="1">
        <f t="array" aca="1" ref="Q284" ca="1">IF(ISNUMBER(P284),IF(P284=100%,"CUMPLIDA",IF(AND(ISNUMBER(L284),ISNUMBER(INDIRECT("FECHA_"&amp;$B284,1))), IF(L284&lt;=INDIRECT("FECHA_"&amp;$B284,1),"INCUMPLIDA","PROCESO"), "VERIFICAR FECHA")),"SIN VALOR AVANCE")</f>
        <v>PROCESO</v>
      </c>
    </row>
    <row r="285" spans="1:17" ht="180" hidden="1">
      <c r="A285" s="274" t="s">
        <v>746</v>
      </c>
      <c r="B285" s="95" t="s">
        <v>27</v>
      </c>
      <c r="C285" s="601" t="s">
        <v>878</v>
      </c>
      <c r="D285" s="601" t="s">
        <v>818</v>
      </c>
      <c r="E285" s="589" t="s">
        <v>5716</v>
      </c>
      <c r="F285" s="607" t="s">
        <v>880</v>
      </c>
      <c r="G285" s="118" t="s">
        <v>849</v>
      </c>
      <c r="H285" s="109" t="s">
        <v>850</v>
      </c>
      <c r="I285" s="91" t="s">
        <v>823</v>
      </c>
      <c r="J285" s="90">
        <v>1</v>
      </c>
      <c r="K285" s="110">
        <v>45881</v>
      </c>
      <c r="L285" s="110">
        <v>46081</v>
      </c>
      <c r="M285" s="92">
        <f>(L285-K285)/7</f>
        <v>28.571428571428573</v>
      </c>
      <c r="N285" s="269">
        <v>1</v>
      </c>
      <c r="O285" s="91" t="s">
        <v>5717</v>
      </c>
      <c r="P285" s="278">
        <f t="shared" si="11"/>
        <v>1</v>
      </c>
      <c r="Q285" s="101" t="str" cm="1">
        <f t="array" aca="1" ref="Q285" ca="1">IF(ISNUMBER(P285),IF(P285=100%,"CUMPLIDA",IF(AND(ISNUMBER(L285),ISNUMBER(INDIRECT("FECHA_"&amp;$B285,1))), IF(L285&lt;=INDIRECT("FECHA_"&amp;$B285,1),"INCUMPLIDA","PROCESO"), "VERIFICAR FECHA")),"SIN VALOR AVANCE")</f>
        <v>CUMPLIDA</v>
      </c>
    </row>
    <row r="286" spans="1:17" ht="150" hidden="1">
      <c r="A286" s="274" t="s">
        <v>746</v>
      </c>
      <c r="B286" s="95" t="s">
        <v>27</v>
      </c>
      <c r="C286" s="601"/>
      <c r="D286" s="601"/>
      <c r="E286" s="589"/>
      <c r="F286" s="607"/>
      <c r="G286" s="97" t="s">
        <v>240</v>
      </c>
      <c r="H286" s="112" t="s">
        <v>882</v>
      </c>
      <c r="I286" s="91" t="s">
        <v>244</v>
      </c>
      <c r="J286" s="90">
        <v>1</v>
      </c>
      <c r="K286" s="110">
        <v>45931</v>
      </c>
      <c r="L286" s="110">
        <v>46142</v>
      </c>
      <c r="M286" s="92">
        <f t="shared" ref="M286" si="13">(L286-K286)/7</f>
        <v>30.142857142857142</v>
      </c>
      <c r="N286" s="269">
        <v>0</v>
      </c>
      <c r="O286" s="91" t="s">
        <v>5703</v>
      </c>
      <c r="P286" s="100">
        <f t="shared" si="11"/>
        <v>0</v>
      </c>
      <c r="Q286" s="101" t="str" cm="1">
        <f t="array" aca="1" ref="Q286" ca="1">IF(ISNUMBER(P286),IF(P286=100%,"CUMPLIDA",IF(AND(ISNUMBER(L286),ISNUMBER(INDIRECT("FECHA_"&amp;$B286,1))), IF(L286&lt;=INDIRECT("FECHA_"&amp;$B286,1),"INCUMPLIDA","PROCESO"), "VERIFICAR FECHA")),"SIN VALOR AVANCE")</f>
        <v>PROCESO</v>
      </c>
    </row>
    <row r="287" spans="1:17" ht="135.75" hidden="1">
      <c r="A287" s="274" t="s">
        <v>746</v>
      </c>
      <c r="B287" s="95" t="s">
        <v>27</v>
      </c>
      <c r="C287" s="601"/>
      <c r="D287" s="601"/>
      <c r="E287" s="589"/>
      <c r="F287" s="607"/>
      <c r="G287" s="97" t="s">
        <v>883</v>
      </c>
      <c r="H287" s="112" t="s">
        <v>884</v>
      </c>
      <c r="I287" s="91" t="s">
        <v>885</v>
      </c>
      <c r="J287" s="90">
        <v>1</v>
      </c>
      <c r="K287" s="110">
        <v>45901</v>
      </c>
      <c r="L287" s="110">
        <v>46022</v>
      </c>
      <c r="M287" s="92">
        <f>(L287-K287)/7</f>
        <v>17.285714285714285</v>
      </c>
      <c r="N287" s="269">
        <v>1</v>
      </c>
      <c r="O287" s="91" t="s">
        <v>5718</v>
      </c>
      <c r="P287" s="100">
        <f t="shared" si="11"/>
        <v>1</v>
      </c>
      <c r="Q287" s="101" t="str" cm="1">
        <f t="array" aca="1" ref="Q287" ca="1">IF(ISNUMBER(P287),IF(P287=100%,"CUMPLIDA",IF(AND(ISNUMBER(L287),ISNUMBER(INDIRECT("FECHA_"&amp;$B287,1))), IF(L287&lt;=INDIRECT("FECHA_"&amp;$B287,1),"INCUMPLIDA","PROCESO"), "VERIFICAR FECHA")),"SIN VALOR AVANCE")</f>
        <v>CUMPLIDA</v>
      </c>
    </row>
    <row r="288" spans="1:17" ht="105" hidden="1">
      <c r="A288" s="274" t="s">
        <v>746</v>
      </c>
      <c r="B288" s="95" t="s">
        <v>27</v>
      </c>
      <c r="C288" s="601" t="s">
        <v>887</v>
      </c>
      <c r="D288" s="601" t="s">
        <v>818</v>
      </c>
      <c r="E288" s="589" t="s">
        <v>5719</v>
      </c>
      <c r="F288" s="607" t="s">
        <v>889</v>
      </c>
      <c r="G288" s="97" t="s">
        <v>890</v>
      </c>
      <c r="H288" s="91" t="s">
        <v>891</v>
      </c>
      <c r="I288" s="127" t="s">
        <v>892</v>
      </c>
      <c r="J288" s="197">
        <v>6</v>
      </c>
      <c r="K288" s="111">
        <v>45884</v>
      </c>
      <c r="L288" s="111">
        <v>46053</v>
      </c>
      <c r="M288" s="92">
        <f t="shared" ref="M288:M351" si="14">(L288-K288)/7</f>
        <v>24.142857142857142</v>
      </c>
      <c r="N288" s="269">
        <v>6</v>
      </c>
      <c r="O288" s="91" t="s">
        <v>5720</v>
      </c>
      <c r="P288" s="100">
        <f t="shared" si="11"/>
        <v>1</v>
      </c>
      <c r="Q288" s="101" t="str" cm="1">
        <f t="array" aca="1" ref="Q288" ca="1">IF(ISNUMBER(P288),IF(P288=100%,"CUMPLIDA",IF(AND(ISNUMBER(L288),ISNUMBER(INDIRECT("FECHA_"&amp;$B288,1))), IF(L288&lt;=INDIRECT("FECHA_"&amp;$B288,1),"INCUMPLIDA","PROCESO"), "VERIFICAR FECHA")),"SIN VALOR AVANCE")</f>
        <v>CUMPLIDA</v>
      </c>
    </row>
    <row r="289" spans="1:17" ht="120" hidden="1">
      <c r="A289" s="274" t="s">
        <v>746</v>
      </c>
      <c r="B289" s="95" t="s">
        <v>27</v>
      </c>
      <c r="C289" s="601"/>
      <c r="D289" s="601"/>
      <c r="E289" s="589"/>
      <c r="F289" s="607"/>
      <c r="G289" s="97" t="s">
        <v>894</v>
      </c>
      <c r="H289" s="91" t="s">
        <v>895</v>
      </c>
      <c r="I289" s="127" t="s">
        <v>741</v>
      </c>
      <c r="J289" s="197">
        <v>1</v>
      </c>
      <c r="K289" s="111">
        <v>45931</v>
      </c>
      <c r="L289" s="111">
        <v>46112</v>
      </c>
      <c r="M289" s="92">
        <f t="shared" si="14"/>
        <v>25.857142857142858</v>
      </c>
      <c r="N289" s="269">
        <v>0.7</v>
      </c>
      <c r="O289" s="113" t="s">
        <v>5721</v>
      </c>
      <c r="P289" s="278">
        <f t="shared" si="11"/>
        <v>0.7</v>
      </c>
      <c r="Q289" s="101" t="str" cm="1">
        <f t="array" aca="1" ref="Q289" ca="1">IF(ISNUMBER(P289),IF(P289=100%,"CUMPLIDA",IF(AND(ISNUMBER(L289),ISNUMBER(INDIRECT("FECHA_"&amp;$B289,1))), IF(L289&lt;=INDIRECT("FECHA_"&amp;$B289,1),"INCUMPLIDA","PROCESO"), "VERIFICAR FECHA")),"SIN VALOR AVANCE")</f>
        <v>PROCESO</v>
      </c>
    </row>
    <row r="290" spans="1:17" ht="210" hidden="1">
      <c r="A290" s="274" t="s">
        <v>746</v>
      </c>
      <c r="B290" s="95" t="s">
        <v>27</v>
      </c>
      <c r="C290" s="601"/>
      <c r="D290" s="601"/>
      <c r="E290" s="589"/>
      <c r="F290" s="607"/>
      <c r="G290" s="97" t="s">
        <v>5722</v>
      </c>
      <c r="H290" s="91" t="s">
        <v>898</v>
      </c>
      <c r="I290" s="91" t="s">
        <v>741</v>
      </c>
      <c r="J290" s="90">
        <v>1</v>
      </c>
      <c r="K290" s="111">
        <v>45901</v>
      </c>
      <c r="L290" s="111">
        <v>46234</v>
      </c>
      <c r="M290" s="92">
        <f t="shared" si="14"/>
        <v>47.571428571428569</v>
      </c>
      <c r="N290" s="269">
        <v>0.1</v>
      </c>
      <c r="O290" s="91" t="s">
        <v>5723</v>
      </c>
      <c r="P290" s="100">
        <f t="shared" si="11"/>
        <v>0.1</v>
      </c>
      <c r="Q290" s="101" t="str" cm="1">
        <f t="array" aca="1" ref="Q290" ca="1">IF(ISNUMBER(P290),IF(P290=100%,"CUMPLIDA",IF(AND(ISNUMBER(L290),ISNUMBER(INDIRECT("FECHA_"&amp;$B290,1))), IF(L290&lt;=INDIRECT("FECHA_"&amp;$B290,1),"INCUMPLIDA","PROCESO"), "VERIFICAR FECHA")),"SIN VALOR AVANCE")</f>
        <v>PROCESO</v>
      </c>
    </row>
    <row r="291" spans="1:17" ht="105" hidden="1">
      <c r="A291" s="274" t="s">
        <v>746</v>
      </c>
      <c r="B291" s="95" t="s">
        <v>27</v>
      </c>
      <c r="C291" s="601" t="s">
        <v>900</v>
      </c>
      <c r="D291" s="601" t="s">
        <v>818</v>
      </c>
      <c r="E291" s="589" t="s">
        <v>5724</v>
      </c>
      <c r="F291" s="607" t="s">
        <v>902</v>
      </c>
      <c r="G291" s="138" t="s">
        <v>903</v>
      </c>
      <c r="H291" s="114" t="s">
        <v>904</v>
      </c>
      <c r="I291" s="139" t="s">
        <v>905</v>
      </c>
      <c r="J291" s="90">
        <v>1</v>
      </c>
      <c r="K291" s="111">
        <v>45884</v>
      </c>
      <c r="L291" s="111">
        <v>46053</v>
      </c>
      <c r="M291" s="92">
        <f t="shared" si="14"/>
        <v>24.142857142857142</v>
      </c>
      <c r="N291" s="269">
        <v>1</v>
      </c>
      <c r="O291" s="91" t="s">
        <v>5720</v>
      </c>
      <c r="P291" s="278">
        <f t="shared" si="11"/>
        <v>1</v>
      </c>
      <c r="Q291" s="101" t="str" cm="1">
        <f t="array" aca="1" ref="Q291" ca="1">IF(ISNUMBER(P291),IF(P291=100%,"CUMPLIDA",IF(AND(ISNUMBER(L291),ISNUMBER(INDIRECT("FECHA_"&amp;$B291,1))), IF(L291&lt;=INDIRECT("FECHA_"&amp;$B291,1),"INCUMPLIDA","PROCESO"), "VERIFICAR FECHA")),"SIN VALOR AVANCE")</f>
        <v>CUMPLIDA</v>
      </c>
    </row>
    <row r="292" spans="1:17" ht="180.75" hidden="1">
      <c r="A292" s="274" t="s">
        <v>746</v>
      </c>
      <c r="B292" s="95" t="s">
        <v>27</v>
      </c>
      <c r="C292" s="601"/>
      <c r="D292" s="601"/>
      <c r="E292" s="589"/>
      <c r="F292" s="607"/>
      <c r="G292" s="97" t="s">
        <v>906</v>
      </c>
      <c r="H292" s="91" t="s">
        <v>907</v>
      </c>
      <c r="I292" s="91" t="s">
        <v>908</v>
      </c>
      <c r="J292" s="90">
        <v>1</v>
      </c>
      <c r="K292" s="111">
        <v>46054</v>
      </c>
      <c r="L292" s="111">
        <v>46081</v>
      </c>
      <c r="M292" s="92">
        <f t="shared" si="14"/>
        <v>3.8571428571428572</v>
      </c>
      <c r="N292" s="269">
        <v>0</v>
      </c>
      <c r="O292" s="91" t="s">
        <v>5725</v>
      </c>
      <c r="P292" s="100">
        <f t="shared" si="11"/>
        <v>0</v>
      </c>
      <c r="Q292" s="101" t="str" cm="1">
        <f t="array" aca="1" ref="Q292" ca="1">IF(ISNUMBER(P292),IF(P292=100%,"CUMPLIDA",IF(AND(ISNUMBER(L292),ISNUMBER(INDIRECT("FECHA_"&amp;$B292,1))), IF(L292&lt;=INDIRECT("FECHA_"&amp;$B292,1),"INCUMPLIDA","PROCESO"), "VERIFICAR FECHA")),"SIN VALOR AVANCE")</f>
        <v>PROCESO</v>
      </c>
    </row>
    <row r="293" spans="1:17" ht="135.75" hidden="1">
      <c r="A293" s="274" t="s">
        <v>746</v>
      </c>
      <c r="B293" s="95" t="s">
        <v>27</v>
      </c>
      <c r="C293" s="601"/>
      <c r="D293" s="601"/>
      <c r="E293" s="589"/>
      <c r="F293" s="607"/>
      <c r="G293" s="97" t="s">
        <v>910</v>
      </c>
      <c r="H293" s="107" t="s">
        <v>911</v>
      </c>
      <c r="I293" s="140" t="s">
        <v>912</v>
      </c>
      <c r="J293" s="90">
        <v>1</v>
      </c>
      <c r="K293" s="111">
        <v>45901</v>
      </c>
      <c r="L293" s="111">
        <v>46022</v>
      </c>
      <c r="M293" s="92">
        <f t="shared" si="14"/>
        <v>17.285714285714285</v>
      </c>
      <c r="N293" s="269">
        <v>1</v>
      </c>
      <c r="O293" s="91" t="s">
        <v>5726</v>
      </c>
      <c r="P293" s="100">
        <f t="shared" si="11"/>
        <v>1</v>
      </c>
      <c r="Q293" s="101" t="str" cm="1">
        <f t="array" aca="1" ref="Q293" ca="1">IF(ISNUMBER(P293),IF(P293=100%,"CUMPLIDA",IF(AND(ISNUMBER(L293),ISNUMBER(INDIRECT("FECHA_"&amp;$B293,1))), IF(L293&lt;=INDIRECT("FECHA_"&amp;$B293,1),"INCUMPLIDA","PROCESO"), "VERIFICAR FECHA")),"SIN VALOR AVANCE")</f>
        <v>CUMPLIDA</v>
      </c>
    </row>
    <row r="294" spans="1:17" ht="105.75" hidden="1">
      <c r="A294" s="274" t="s">
        <v>746</v>
      </c>
      <c r="B294" s="95" t="s">
        <v>27</v>
      </c>
      <c r="C294" s="601"/>
      <c r="D294" s="601"/>
      <c r="E294" s="589"/>
      <c r="F294" s="607"/>
      <c r="G294" s="97" t="s">
        <v>914</v>
      </c>
      <c r="H294" s="91" t="s">
        <v>915</v>
      </c>
      <c r="I294" s="91" t="s">
        <v>916</v>
      </c>
      <c r="J294" s="90">
        <v>6</v>
      </c>
      <c r="K294" s="111">
        <v>45901</v>
      </c>
      <c r="L294" s="111">
        <v>46054</v>
      </c>
      <c r="M294" s="92">
        <f t="shared" si="14"/>
        <v>21.857142857142858</v>
      </c>
      <c r="N294" s="269">
        <v>4</v>
      </c>
      <c r="O294" s="91" t="s">
        <v>5727</v>
      </c>
      <c r="P294" s="100">
        <f t="shared" si="11"/>
        <v>0.66666666666666663</v>
      </c>
      <c r="Q294" s="101" t="str" cm="1">
        <f t="array" aca="1" ref="Q294" ca="1">IF(ISNUMBER(P294),IF(P294=100%,"CUMPLIDA",IF(AND(ISNUMBER(L294),ISNUMBER(INDIRECT("FECHA_"&amp;$B294,1))), IF(L294&lt;=INDIRECT("FECHA_"&amp;$B294,1),"INCUMPLIDA","PROCESO"), "VERIFICAR FECHA")),"SIN VALOR AVANCE")</f>
        <v>PROCESO</v>
      </c>
    </row>
    <row r="295" spans="1:17" ht="105.75" hidden="1">
      <c r="A295" s="274" t="s">
        <v>746</v>
      </c>
      <c r="B295" s="95" t="s">
        <v>27</v>
      </c>
      <c r="C295" s="601" t="s">
        <v>918</v>
      </c>
      <c r="D295" s="601" t="s">
        <v>818</v>
      </c>
      <c r="E295" s="589" t="s">
        <v>5728</v>
      </c>
      <c r="F295" s="607" t="s">
        <v>920</v>
      </c>
      <c r="G295" s="118" t="s">
        <v>921</v>
      </c>
      <c r="H295" s="109" t="s">
        <v>922</v>
      </c>
      <c r="I295" s="91" t="s">
        <v>143</v>
      </c>
      <c r="J295" s="90">
        <v>1</v>
      </c>
      <c r="K295" s="110">
        <v>45901</v>
      </c>
      <c r="L295" s="110">
        <v>45961</v>
      </c>
      <c r="M295" s="92">
        <f t="shared" si="14"/>
        <v>8.5714285714285712</v>
      </c>
      <c r="N295" s="269">
        <v>1</v>
      </c>
      <c r="O295" s="91" t="s">
        <v>5717</v>
      </c>
      <c r="P295" s="100">
        <f t="shared" si="11"/>
        <v>1</v>
      </c>
      <c r="Q295" s="101" t="str" cm="1">
        <f t="array" aca="1" ref="Q295" ca="1">IF(ISNUMBER(P295),IF(P295=100%,"CUMPLIDA",IF(AND(ISNUMBER(L295),ISNUMBER(INDIRECT("FECHA_"&amp;$B295,1))), IF(L295&lt;=INDIRECT("FECHA_"&amp;$B295,1),"INCUMPLIDA","PROCESO"), "VERIFICAR FECHA")),"SIN VALOR AVANCE")</f>
        <v>CUMPLIDA</v>
      </c>
    </row>
    <row r="296" spans="1:17" ht="75" hidden="1">
      <c r="A296" s="274" t="s">
        <v>746</v>
      </c>
      <c r="B296" s="95" t="s">
        <v>27</v>
      </c>
      <c r="C296" s="601"/>
      <c r="D296" s="601"/>
      <c r="E296" s="589"/>
      <c r="F296" s="607"/>
      <c r="G296" s="97" t="s">
        <v>923</v>
      </c>
      <c r="H296" s="91" t="s">
        <v>924</v>
      </c>
      <c r="I296" s="91" t="s">
        <v>925</v>
      </c>
      <c r="J296" s="90">
        <v>1</v>
      </c>
      <c r="K296" s="111">
        <v>45839</v>
      </c>
      <c r="L296" s="111">
        <v>45877</v>
      </c>
      <c r="M296" s="92">
        <f t="shared" si="14"/>
        <v>5.4285714285714288</v>
      </c>
      <c r="N296" s="269">
        <v>1</v>
      </c>
      <c r="O296" s="91" t="s">
        <v>5729</v>
      </c>
      <c r="P296" s="100">
        <f t="shared" si="11"/>
        <v>1</v>
      </c>
      <c r="Q296" s="101" t="str" cm="1">
        <f t="array" aca="1" ref="Q296" ca="1">IF(ISNUMBER(P296),IF(P296=100%,"CUMPLIDA",IF(AND(ISNUMBER(L296),ISNUMBER(INDIRECT("FECHA_"&amp;$B296,1))), IF(L296&lt;=INDIRECT("FECHA_"&amp;$B296,1),"INCUMPLIDA","PROCESO"), "VERIFICAR FECHA")),"SIN VALOR AVANCE")</f>
        <v>CUMPLIDA</v>
      </c>
    </row>
    <row r="297" spans="1:17" ht="135.75" hidden="1">
      <c r="A297" s="274" t="s">
        <v>746</v>
      </c>
      <c r="B297" s="95" t="s">
        <v>27</v>
      </c>
      <c r="C297" s="601"/>
      <c r="D297" s="601"/>
      <c r="E297" s="589"/>
      <c r="F297" s="607"/>
      <c r="G297" s="97" t="s">
        <v>883</v>
      </c>
      <c r="H297" s="112" t="s">
        <v>884</v>
      </c>
      <c r="I297" s="91" t="s">
        <v>885</v>
      </c>
      <c r="J297" s="90">
        <v>1</v>
      </c>
      <c r="K297" s="110">
        <v>45901</v>
      </c>
      <c r="L297" s="110">
        <v>46022</v>
      </c>
      <c r="M297" s="92">
        <f t="shared" si="14"/>
        <v>17.285714285714285</v>
      </c>
      <c r="N297" s="269">
        <v>1</v>
      </c>
      <c r="O297" s="91" t="s">
        <v>5718</v>
      </c>
      <c r="P297" s="100">
        <f t="shared" si="11"/>
        <v>1</v>
      </c>
      <c r="Q297" s="101" t="str" cm="1">
        <f t="array" aca="1" ref="Q297" ca="1">IF(ISNUMBER(P297),IF(P297=100%,"CUMPLIDA",IF(AND(ISNUMBER(L297),ISNUMBER(INDIRECT("FECHA_"&amp;$B297,1))), IF(L297&lt;=INDIRECT("FECHA_"&amp;$B297,1),"INCUMPLIDA","PROCESO"), "VERIFICAR FECHA")),"SIN VALOR AVANCE")</f>
        <v>CUMPLIDA</v>
      </c>
    </row>
    <row r="298" spans="1:17" ht="90" hidden="1">
      <c r="A298" s="274" t="s">
        <v>746</v>
      </c>
      <c r="B298" s="95" t="s">
        <v>27</v>
      </c>
      <c r="C298" s="601" t="s">
        <v>927</v>
      </c>
      <c r="D298" s="601" t="s">
        <v>818</v>
      </c>
      <c r="E298" s="589" t="s">
        <v>5730</v>
      </c>
      <c r="F298" s="607" t="s">
        <v>929</v>
      </c>
      <c r="G298" s="97" t="s">
        <v>930</v>
      </c>
      <c r="H298" s="91" t="s">
        <v>931</v>
      </c>
      <c r="I298" s="91" t="s">
        <v>932</v>
      </c>
      <c r="J298" s="90">
        <v>6</v>
      </c>
      <c r="K298" s="111">
        <v>45901</v>
      </c>
      <c r="L298" s="111">
        <v>46054</v>
      </c>
      <c r="M298" s="92">
        <f t="shared" si="14"/>
        <v>21.857142857142858</v>
      </c>
      <c r="N298" s="269">
        <v>4</v>
      </c>
      <c r="O298" s="91" t="s">
        <v>5731</v>
      </c>
      <c r="P298" s="100">
        <f t="shared" si="11"/>
        <v>0.66666666666666663</v>
      </c>
      <c r="Q298" s="101" t="str" cm="1">
        <f t="array" aca="1" ref="Q298" ca="1">IF(ISNUMBER(P298),IF(P298=100%,"CUMPLIDA",IF(AND(ISNUMBER(L298),ISNUMBER(INDIRECT("FECHA_"&amp;$B298,1))), IF(L298&lt;=INDIRECT("FECHA_"&amp;$B298,1),"INCUMPLIDA","PROCESO"), "VERIFICAR FECHA")),"SIN VALOR AVANCE")</f>
        <v>PROCESO</v>
      </c>
    </row>
    <row r="299" spans="1:17" ht="105.75" hidden="1">
      <c r="A299" s="274" t="s">
        <v>746</v>
      </c>
      <c r="B299" s="95" t="s">
        <v>27</v>
      </c>
      <c r="C299" s="601"/>
      <c r="D299" s="601"/>
      <c r="E299" s="589"/>
      <c r="F299" s="607"/>
      <c r="G299" s="97" t="s">
        <v>934</v>
      </c>
      <c r="H299" s="91" t="s">
        <v>935</v>
      </c>
      <c r="I299" s="91" t="s">
        <v>936</v>
      </c>
      <c r="J299" s="90">
        <v>5</v>
      </c>
      <c r="K299" s="111">
        <v>45899</v>
      </c>
      <c r="L299" s="111">
        <v>46022</v>
      </c>
      <c r="M299" s="92">
        <f t="shared" si="14"/>
        <v>17.571428571428573</v>
      </c>
      <c r="N299" s="269">
        <v>5</v>
      </c>
      <c r="O299" s="91" t="s">
        <v>5732</v>
      </c>
      <c r="P299" s="100">
        <f t="shared" si="11"/>
        <v>1</v>
      </c>
      <c r="Q299" s="101" t="str" cm="1">
        <f t="array" aca="1" ref="Q299" ca="1">IF(ISNUMBER(P299),IF(P299=100%,"CUMPLIDA",IF(AND(ISNUMBER(L299),ISNUMBER(INDIRECT("FECHA_"&amp;$B299,1))), IF(L299&lt;=INDIRECT("FECHA_"&amp;$B299,1),"INCUMPLIDA","PROCESO"), "VERIFICAR FECHA")),"SIN VALOR AVANCE")</f>
        <v>CUMPLIDA</v>
      </c>
    </row>
    <row r="300" spans="1:17" ht="270.75" hidden="1">
      <c r="A300" s="274" t="s">
        <v>938</v>
      </c>
      <c r="B300" s="108" t="s">
        <v>27</v>
      </c>
      <c r="C300" s="605" t="s">
        <v>939</v>
      </c>
      <c r="D300" s="605" t="s">
        <v>940</v>
      </c>
      <c r="E300" s="606" t="s">
        <v>5733</v>
      </c>
      <c r="F300" s="603" t="s">
        <v>942</v>
      </c>
      <c r="G300" s="600" t="s">
        <v>943</v>
      </c>
      <c r="H300" s="107" t="s">
        <v>944</v>
      </c>
      <c r="I300" s="91" t="s">
        <v>945</v>
      </c>
      <c r="J300" s="93">
        <v>1</v>
      </c>
      <c r="K300" s="99">
        <v>45231</v>
      </c>
      <c r="L300" s="99">
        <v>45504</v>
      </c>
      <c r="M300" s="92">
        <f t="shared" si="14"/>
        <v>39</v>
      </c>
      <c r="N300" s="269">
        <v>1</v>
      </c>
      <c r="O300" s="113" t="s">
        <v>5734</v>
      </c>
      <c r="P300" s="100">
        <f t="shared" si="11"/>
        <v>1</v>
      </c>
      <c r="Q300" s="101" t="str" cm="1">
        <f t="array" aca="1" ref="Q300" ca="1">IF(ISNUMBER(P300),IF(P300=100%,"CUMPLIDA",IF(AND(ISNUMBER(L300),ISNUMBER(INDIRECT("FECHA_"&amp;$B300,1))), IF(L300&lt;=INDIRECT("FECHA_"&amp;$B300,1),"INCUMPLIDA","PROCESO"), "VERIFICAR FECHA")),"SIN VALOR AVANCE")</f>
        <v>CUMPLIDA</v>
      </c>
    </row>
    <row r="301" spans="1:17" ht="255.75" hidden="1">
      <c r="A301" s="274" t="s">
        <v>938</v>
      </c>
      <c r="B301" s="108" t="s">
        <v>27</v>
      </c>
      <c r="C301" s="605"/>
      <c r="D301" s="605"/>
      <c r="E301" s="606"/>
      <c r="F301" s="603"/>
      <c r="G301" s="600"/>
      <c r="H301" s="107" t="s">
        <v>947</v>
      </c>
      <c r="I301" s="91" t="s">
        <v>948</v>
      </c>
      <c r="J301" s="93">
        <v>1</v>
      </c>
      <c r="K301" s="99">
        <v>45231</v>
      </c>
      <c r="L301" s="99">
        <v>45504</v>
      </c>
      <c r="M301" s="92">
        <f t="shared" si="14"/>
        <v>39</v>
      </c>
      <c r="N301" s="269">
        <v>1</v>
      </c>
      <c r="O301" s="113" t="s">
        <v>5735</v>
      </c>
      <c r="P301" s="100">
        <f t="shared" si="11"/>
        <v>1</v>
      </c>
      <c r="Q301" s="101" t="str" cm="1">
        <f t="array" aca="1" ref="Q301" ca="1">IF(ISNUMBER(P301),IF(P301=100%,"CUMPLIDA",IF(AND(ISNUMBER(L301),ISNUMBER(INDIRECT("FECHA_"&amp;$B301,1))), IF(L301&lt;=INDIRECT("FECHA_"&amp;$B301,1),"INCUMPLIDA","PROCESO"), "VERIFICAR FECHA")),"SIN VALOR AVANCE")</f>
        <v>CUMPLIDA</v>
      </c>
    </row>
    <row r="302" spans="1:17" ht="135.75" hidden="1">
      <c r="A302" s="274" t="s">
        <v>938</v>
      </c>
      <c r="B302" s="108" t="s">
        <v>27</v>
      </c>
      <c r="C302" s="605"/>
      <c r="D302" s="605"/>
      <c r="E302" s="606"/>
      <c r="F302" s="603"/>
      <c r="G302" s="97" t="s">
        <v>950</v>
      </c>
      <c r="H302" s="91" t="s">
        <v>760</v>
      </c>
      <c r="I302" s="91" t="s">
        <v>761</v>
      </c>
      <c r="J302" s="90">
        <v>1</v>
      </c>
      <c r="K302" s="111">
        <v>45323</v>
      </c>
      <c r="L302" s="111">
        <v>45747</v>
      </c>
      <c r="M302" s="92">
        <f t="shared" si="14"/>
        <v>60.571428571428569</v>
      </c>
      <c r="N302" s="269">
        <v>1</v>
      </c>
      <c r="O302" s="113" t="s">
        <v>5736</v>
      </c>
      <c r="P302" s="100">
        <f t="shared" si="11"/>
        <v>1</v>
      </c>
      <c r="Q302" s="101" t="str" cm="1">
        <f t="array" aca="1" ref="Q302" ca="1">IF(ISNUMBER(P302),IF(P302=100%,"CUMPLIDA",IF(AND(ISNUMBER(L302),ISNUMBER(INDIRECT("FECHA_"&amp;$B302,1))), IF(L302&lt;=INDIRECT("FECHA_"&amp;$B302,1),"INCUMPLIDA","PROCESO"), "VERIFICAR FECHA")),"SIN VALOR AVANCE")</f>
        <v>CUMPLIDA</v>
      </c>
    </row>
    <row r="303" spans="1:17" ht="105.75" hidden="1">
      <c r="A303" s="274" t="s">
        <v>938</v>
      </c>
      <c r="B303" s="108" t="s">
        <v>27</v>
      </c>
      <c r="C303" s="605"/>
      <c r="D303" s="605"/>
      <c r="E303" s="606"/>
      <c r="F303" s="603"/>
      <c r="G303" s="97" t="s">
        <v>804</v>
      </c>
      <c r="H303" s="91" t="s">
        <v>804</v>
      </c>
      <c r="I303" s="91" t="s">
        <v>805</v>
      </c>
      <c r="J303" s="90">
        <v>1</v>
      </c>
      <c r="K303" s="111">
        <v>45323</v>
      </c>
      <c r="L303" s="111">
        <v>45747</v>
      </c>
      <c r="M303" s="92">
        <f t="shared" si="14"/>
        <v>60.571428571428569</v>
      </c>
      <c r="N303" s="269">
        <v>1</v>
      </c>
      <c r="O303" s="113" t="s">
        <v>5737</v>
      </c>
      <c r="P303" s="100">
        <f t="shared" si="11"/>
        <v>1</v>
      </c>
      <c r="Q303" s="101" t="str" cm="1">
        <f t="array" aca="1" ref="Q303" ca="1">IF(ISNUMBER(P303),IF(P303=100%,"CUMPLIDA",IF(AND(ISNUMBER(L303),ISNUMBER(INDIRECT("FECHA_"&amp;$B303,1))), IF(L303&lt;=INDIRECT("FECHA_"&amp;$B303,1),"INCUMPLIDA","PROCESO"), "VERIFICAR FECHA")),"SIN VALOR AVANCE")</f>
        <v>CUMPLIDA</v>
      </c>
    </row>
    <row r="304" spans="1:17" ht="105.75" hidden="1">
      <c r="A304" s="274" t="s">
        <v>938</v>
      </c>
      <c r="B304" s="108" t="s">
        <v>27</v>
      </c>
      <c r="C304" s="605"/>
      <c r="D304" s="605"/>
      <c r="E304" s="606"/>
      <c r="F304" s="603"/>
      <c r="G304" s="97" t="s">
        <v>766</v>
      </c>
      <c r="H304" s="91" t="s">
        <v>767</v>
      </c>
      <c r="I304" s="91" t="s">
        <v>768</v>
      </c>
      <c r="J304" s="90">
        <v>1</v>
      </c>
      <c r="K304" s="111">
        <v>45231</v>
      </c>
      <c r="L304" s="111">
        <v>45747</v>
      </c>
      <c r="M304" s="92">
        <f t="shared" si="14"/>
        <v>73.714285714285708</v>
      </c>
      <c r="N304" s="269">
        <v>1</v>
      </c>
      <c r="O304" s="113" t="s">
        <v>5737</v>
      </c>
      <c r="P304" s="100">
        <f t="shared" si="11"/>
        <v>1</v>
      </c>
      <c r="Q304" s="101" t="str" cm="1">
        <f t="array" aca="1" ref="Q304" ca="1">IF(ISNUMBER(P304),IF(P304=100%,"CUMPLIDA",IF(AND(ISNUMBER(L304),ISNUMBER(INDIRECT("FECHA_"&amp;$B304,1))), IF(L304&lt;=INDIRECT("FECHA_"&amp;$B304,1),"INCUMPLIDA","PROCESO"), "VERIFICAR FECHA")),"SIN VALOR AVANCE")</f>
        <v>CUMPLIDA</v>
      </c>
    </row>
    <row r="305" spans="1:17" ht="135.75" hidden="1">
      <c r="A305" s="274" t="s">
        <v>938</v>
      </c>
      <c r="B305" s="108" t="s">
        <v>27</v>
      </c>
      <c r="C305" s="605"/>
      <c r="D305" s="605"/>
      <c r="E305" s="606"/>
      <c r="F305" s="603"/>
      <c r="G305" s="97" t="s">
        <v>769</v>
      </c>
      <c r="H305" s="91" t="s">
        <v>769</v>
      </c>
      <c r="I305" s="91" t="s">
        <v>770</v>
      </c>
      <c r="J305" s="90">
        <v>1</v>
      </c>
      <c r="K305" s="111">
        <v>45323</v>
      </c>
      <c r="L305" s="111">
        <v>45747</v>
      </c>
      <c r="M305" s="92">
        <f t="shared" si="14"/>
        <v>60.571428571428569</v>
      </c>
      <c r="N305" s="269">
        <v>1</v>
      </c>
      <c r="O305" s="113" t="s">
        <v>5736</v>
      </c>
      <c r="P305" s="100">
        <f t="shared" si="11"/>
        <v>1</v>
      </c>
      <c r="Q305" s="101" t="str" cm="1">
        <f t="array" aca="1" ref="Q305" ca="1">IF(ISNUMBER(P305),IF(P305=100%,"CUMPLIDA",IF(AND(ISNUMBER(L305),ISNUMBER(INDIRECT("FECHA_"&amp;$B305,1))), IF(L305&lt;=INDIRECT("FECHA_"&amp;$B305,1),"INCUMPLIDA","PROCESO"), "VERIFICAR FECHA")),"SIN VALOR AVANCE")</f>
        <v>CUMPLIDA</v>
      </c>
    </row>
    <row r="306" spans="1:17" ht="105.75" hidden="1">
      <c r="A306" s="274" t="s">
        <v>938</v>
      </c>
      <c r="B306" s="108" t="s">
        <v>27</v>
      </c>
      <c r="C306" s="605"/>
      <c r="D306" s="605"/>
      <c r="E306" s="606"/>
      <c r="F306" s="603"/>
      <c r="G306" s="97" t="s">
        <v>371</v>
      </c>
      <c r="H306" s="91" t="s">
        <v>371</v>
      </c>
      <c r="I306" s="91" t="s">
        <v>771</v>
      </c>
      <c r="J306" s="90">
        <v>1</v>
      </c>
      <c r="K306" s="111">
        <v>45231</v>
      </c>
      <c r="L306" s="111">
        <v>45747</v>
      </c>
      <c r="M306" s="92">
        <f t="shared" si="14"/>
        <v>73.714285714285708</v>
      </c>
      <c r="N306" s="269">
        <v>1</v>
      </c>
      <c r="O306" s="113" t="s">
        <v>5737</v>
      </c>
      <c r="P306" s="100">
        <f t="shared" si="11"/>
        <v>1</v>
      </c>
      <c r="Q306" s="101" t="str" cm="1">
        <f t="array" aca="1" ref="Q306" ca="1">IF(ISNUMBER(P306),IF(P306=100%,"CUMPLIDA",IF(AND(ISNUMBER(L306),ISNUMBER(INDIRECT("FECHA_"&amp;$B306,1))), IF(L306&lt;=INDIRECT("FECHA_"&amp;$B306,1),"INCUMPLIDA","PROCESO"), "VERIFICAR FECHA")),"SIN VALOR AVANCE")</f>
        <v>CUMPLIDA</v>
      </c>
    </row>
    <row r="307" spans="1:17" ht="210.75" hidden="1">
      <c r="A307" s="274" t="s">
        <v>938</v>
      </c>
      <c r="B307" s="108" t="s">
        <v>27</v>
      </c>
      <c r="C307" s="605"/>
      <c r="D307" s="605"/>
      <c r="E307" s="606"/>
      <c r="F307" s="603"/>
      <c r="G307" s="97" t="s">
        <v>772</v>
      </c>
      <c r="H307" s="91" t="s">
        <v>772</v>
      </c>
      <c r="I307" s="91" t="s">
        <v>773</v>
      </c>
      <c r="J307" s="90">
        <v>1</v>
      </c>
      <c r="K307" s="111">
        <v>45231</v>
      </c>
      <c r="L307" s="111">
        <v>45808</v>
      </c>
      <c r="M307" s="92">
        <f t="shared" si="14"/>
        <v>82.428571428571431</v>
      </c>
      <c r="N307" s="269">
        <v>1</v>
      </c>
      <c r="O307" s="113" t="s">
        <v>5738</v>
      </c>
      <c r="P307" s="100">
        <f t="shared" si="11"/>
        <v>1</v>
      </c>
      <c r="Q307" s="101" t="str" cm="1">
        <f t="array" aca="1" ref="Q307" ca="1">IF(ISNUMBER(P307),IF(P307=100%,"CUMPLIDA",IF(AND(ISNUMBER(L307),ISNUMBER(INDIRECT("FECHA_"&amp;$B307,1))), IF(L307&lt;=INDIRECT("FECHA_"&amp;$B307,1),"INCUMPLIDA","PROCESO"), "VERIFICAR FECHA")),"SIN VALOR AVANCE")</f>
        <v>CUMPLIDA</v>
      </c>
    </row>
    <row r="308" spans="1:17" ht="180.75" hidden="1">
      <c r="A308" s="274" t="s">
        <v>938</v>
      </c>
      <c r="B308" s="108" t="s">
        <v>27</v>
      </c>
      <c r="C308" s="605"/>
      <c r="D308" s="605"/>
      <c r="E308" s="606"/>
      <c r="F308" s="603"/>
      <c r="G308" s="97" t="s">
        <v>169</v>
      </c>
      <c r="H308" s="91" t="s">
        <v>775</v>
      </c>
      <c r="I308" s="91" t="s">
        <v>776</v>
      </c>
      <c r="J308" s="90">
        <v>12</v>
      </c>
      <c r="K308" s="111">
        <v>46024</v>
      </c>
      <c r="L308" s="111">
        <v>47118</v>
      </c>
      <c r="M308" s="92">
        <f t="shared" si="14"/>
        <v>156.28571428571428</v>
      </c>
      <c r="N308" s="269">
        <v>0</v>
      </c>
      <c r="O308" s="113" t="s">
        <v>5739</v>
      </c>
      <c r="P308" s="100">
        <f t="shared" si="11"/>
        <v>0</v>
      </c>
      <c r="Q308" s="101" t="str" cm="1">
        <f t="array" aca="1" ref="Q308" ca="1">IF(ISNUMBER(P308),IF(P308=100%,"CUMPLIDA",IF(AND(ISNUMBER(L308),ISNUMBER(INDIRECT("FECHA_"&amp;$B308,1))), IF(L308&lt;=INDIRECT("FECHA_"&amp;$B308,1),"INCUMPLIDA","PROCESO"), "VERIFICAR FECHA")),"SIN VALOR AVANCE")</f>
        <v>PROCESO</v>
      </c>
    </row>
    <row r="309" spans="1:17" ht="135.75" hidden="1">
      <c r="A309" s="274" t="s">
        <v>938</v>
      </c>
      <c r="B309" s="108" t="s">
        <v>27</v>
      </c>
      <c r="C309" s="605"/>
      <c r="D309" s="605"/>
      <c r="E309" s="606"/>
      <c r="F309" s="603"/>
      <c r="G309" s="97" t="s">
        <v>778</v>
      </c>
      <c r="H309" s="91" t="s">
        <v>779</v>
      </c>
      <c r="I309" s="91" t="s">
        <v>780</v>
      </c>
      <c r="J309" s="90">
        <v>1</v>
      </c>
      <c r="K309" s="111">
        <v>46024</v>
      </c>
      <c r="L309" s="111">
        <v>47118</v>
      </c>
      <c r="M309" s="92">
        <f t="shared" si="14"/>
        <v>156.28571428571428</v>
      </c>
      <c r="N309" s="269">
        <v>0</v>
      </c>
      <c r="O309" s="113" t="s">
        <v>5736</v>
      </c>
      <c r="P309" s="100">
        <f t="shared" si="11"/>
        <v>0</v>
      </c>
      <c r="Q309" s="101" t="str" cm="1">
        <f t="array" aca="1" ref="Q309" ca="1">IF(ISNUMBER(P309),IF(P309=100%,"CUMPLIDA",IF(AND(ISNUMBER(L309),ISNUMBER(INDIRECT("FECHA_"&amp;$B309,1))), IF(L309&lt;=INDIRECT("FECHA_"&amp;$B309,1),"INCUMPLIDA","PROCESO"), "VERIFICAR FECHA")),"SIN VALOR AVANCE")</f>
        <v>PROCESO</v>
      </c>
    </row>
    <row r="310" spans="1:17" ht="285.75" hidden="1">
      <c r="A310" s="274" t="s">
        <v>938</v>
      </c>
      <c r="B310" s="108" t="s">
        <v>27</v>
      </c>
      <c r="C310" s="605"/>
      <c r="D310" s="605"/>
      <c r="E310" s="606"/>
      <c r="F310" s="603"/>
      <c r="G310" s="97" t="s">
        <v>781</v>
      </c>
      <c r="H310" s="91" t="s">
        <v>782</v>
      </c>
      <c r="I310" s="91" t="s">
        <v>813</v>
      </c>
      <c r="J310" s="90">
        <v>2</v>
      </c>
      <c r="K310" s="111">
        <v>46024</v>
      </c>
      <c r="L310" s="111">
        <v>47118</v>
      </c>
      <c r="M310" s="92">
        <f t="shared" si="14"/>
        <v>156.28571428571428</v>
      </c>
      <c r="N310" s="269">
        <v>0</v>
      </c>
      <c r="O310" s="113" t="s">
        <v>5740</v>
      </c>
      <c r="P310" s="100">
        <f t="shared" si="11"/>
        <v>0</v>
      </c>
      <c r="Q310" s="101" t="str" cm="1">
        <f t="array" aca="1" ref="Q310" ca="1">IF(ISNUMBER(P310),IF(P310=100%,"CUMPLIDA",IF(AND(ISNUMBER(L310),ISNUMBER(INDIRECT("FECHA_"&amp;$B310,1))), IF(L310&lt;=INDIRECT("FECHA_"&amp;$B310,1),"INCUMPLIDA","PROCESO"), "VERIFICAR FECHA")),"SIN VALOR AVANCE")</f>
        <v>PROCESO</v>
      </c>
    </row>
    <row r="311" spans="1:17" ht="270.75" hidden="1">
      <c r="A311" s="274" t="s">
        <v>938</v>
      </c>
      <c r="B311" s="108" t="s">
        <v>27</v>
      </c>
      <c r="C311" s="605" t="s">
        <v>956</v>
      </c>
      <c r="D311" s="605" t="s">
        <v>957</v>
      </c>
      <c r="E311" s="603" t="s">
        <v>5741</v>
      </c>
      <c r="F311" s="603" t="s">
        <v>959</v>
      </c>
      <c r="G311" s="123" t="s">
        <v>944</v>
      </c>
      <c r="H311" s="107" t="s">
        <v>944</v>
      </c>
      <c r="I311" s="91" t="s">
        <v>945</v>
      </c>
      <c r="J311" s="93">
        <v>1</v>
      </c>
      <c r="K311" s="99">
        <v>45231</v>
      </c>
      <c r="L311" s="99">
        <v>45504</v>
      </c>
      <c r="M311" s="92">
        <f t="shared" si="14"/>
        <v>39</v>
      </c>
      <c r="N311" s="269">
        <v>1</v>
      </c>
      <c r="O311" s="113" t="s">
        <v>5734</v>
      </c>
      <c r="P311" s="100">
        <f t="shared" si="11"/>
        <v>1</v>
      </c>
      <c r="Q311" s="101" t="str" cm="1">
        <f t="array" aca="1" ref="Q311" ca="1">IF(ISNUMBER(P311),IF(P311=100%,"CUMPLIDA",IF(AND(ISNUMBER(L311),ISNUMBER(INDIRECT("FECHA_"&amp;$B311,1))), IF(L311&lt;=INDIRECT("FECHA_"&amp;$B311,1),"INCUMPLIDA","PROCESO"), "VERIFICAR FECHA")),"SIN VALOR AVANCE")</f>
        <v>CUMPLIDA</v>
      </c>
    </row>
    <row r="312" spans="1:17" ht="259.5" hidden="1">
      <c r="A312" s="274" t="s">
        <v>938</v>
      </c>
      <c r="B312" s="108" t="s">
        <v>27</v>
      </c>
      <c r="C312" s="605"/>
      <c r="D312" s="605"/>
      <c r="E312" s="603"/>
      <c r="F312" s="603"/>
      <c r="G312" s="123" t="s">
        <v>947</v>
      </c>
      <c r="H312" s="107" t="s">
        <v>947</v>
      </c>
      <c r="I312" s="91" t="s">
        <v>948</v>
      </c>
      <c r="J312" s="93">
        <v>1</v>
      </c>
      <c r="K312" s="99">
        <v>45231</v>
      </c>
      <c r="L312" s="99">
        <v>45504</v>
      </c>
      <c r="M312" s="92">
        <f t="shared" si="14"/>
        <v>39</v>
      </c>
      <c r="N312" s="269">
        <v>1</v>
      </c>
      <c r="O312" s="113" t="s">
        <v>5742</v>
      </c>
      <c r="P312" s="100">
        <f t="shared" si="11"/>
        <v>1</v>
      </c>
      <c r="Q312" s="101" t="str" cm="1">
        <f t="array" aca="1" ref="Q312" ca="1">IF(ISNUMBER(P312),IF(P312=100%,"CUMPLIDA",IF(AND(ISNUMBER(L312),ISNUMBER(INDIRECT("FECHA_"&amp;$B312,1))), IF(L312&lt;=INDIRECT("FECHA_"&amp;$B312,1),"INCUMPLIDA","PROCESO"), "VERIFICAR FECHA")),"SIN VALOR AVANCE")</f>
        <v>CUMPLIDA</v>
      </c>
    </row>
    <row r="313" spans="1:17" ht="135" hidden="1">
      <c r="A313" s="274" t="s">
        <v>938</v>
      </c>
      <c r="B313" s="108" t="s">
        <v>27</v>
      </c>
      <c r="C313" s="605"/>
      <c r="D313" s="605"/>
      <c r="E313" s="603"/>
      <c r="F313" s="603"/>
      <c r="G313" s="97" t="s">
        <v>950</v>
      </c>
      <c r="H313" s="91" t="s">
        <v>760</v>
      </c>
      <c r="I313" s="91" t="s">
        <v>761</v>
      </c>
      <c r="J313" s="90">
        <v>1</v>
      </c>
      <c r="K313" s="111">
        <v>45323</v>
      </c>
      <c r="L313" s="111">
        <v>45747</v>
      </c>
      <c r="M313" s="92">
        <f t="shared" si="14"/>
        <v>60.571428571428569</v>
      </c>
      <c r="N313" s="269">
        <v>1</v>
      </c>
      <c r="O313" s="91" t="s">
        <v>961</v>
      </c>
      <c r="P313" s="100">
        <f t="shared" si="11"/>
        <v>1</v>
      </c>
      <c r="Q313" s="101" t="str" cm="1">
        <f t="array" aca="1" ref="Q313" ca="1">IF(ISNUMBER(P313),IF(P313=100%,"CUMPLIDA",IF(AND(ISNUMBER(L313),ISNUMBER(INDIRECT("FECHA_"&amp;$B313,1))), IF(L313&lt;=INDIRECT("FECHA_"&amp;$B313,1),"INCUMPLIDA","PROCESO"), "VERIFICAR FECHA")),"SIN VALOR AVANCE")</f>
        <v>CUMPLIDA</v>
      </c>
    </row>
    <row r="314" spans="1:17" ht="90.75" hidden="1">
      <c r="A314" s="274" t="s">
        <v>938</v>
      </c>
      <c r="B314" s="108" t="s">
        <v>27</v>
      </c>
      <c r="C314" s="605"/>
      <c r="D314" s="605"/>
      <c r="E314" s="603"/>
      <c r="F314" s="603"/>
      <c r="G314" s="97" t="s">
        <v>804</v>
      </c>
      <c r="H314" s="91" t="s">
        <v>804</v>
      </c>
      <c r="I314" s="91" t="s">
        <v>805</v>
      </c>
      <c r="J314" s="90">
        <v>1</v>
      </c>
      <c r="K314" s="111">
        <v>45323</v>
      </c>
      <c r="L314" s="111">
        <v>45747</v>
      </c>
      <c r="M314" s="92">
        <f t="shared" si="14"/>
        <v>60.571428571428569</v>
      </c>
      <c r="N314" s="269">
        <v>1</v>
      </c>
      <c r="O314" s="113" t="s">
        <v>5743</v>
      </c>
      <c r="P314" s="100">
        <f t="shared" si="11"/>
        <v>1</v>
      </c>
      <c r="Q314" s="101" t="str" cm="1">
        <f t="array" aca="1" ref="Q314" ca="1">IF(ISNUMBER(P314),IF(P314=100%,"CUMPLIDA",IF(AND(ISNUMBER(L314),ISNUMBER(INDIRECT("FECHA_"&amp;$B314,1))), IF(L314&lt;=INDIRECT("FECHA_"&amp;$B314,1),"INCUMPLIDA","PROCESO"), "VERIFICAR FECHA")),"SIN VALOR AVANCE")</f>
        <v>CUMPLIDA</v>
      </c>
    </row>
    <row r="315" spans="1:17" ht="90.75" hidden="1">
      <c r="A315" s="274" t="s">
        <v>938</v>
      </c>
      <c r="B315" s="108" t="s">
        <v>27</v>
      </c>
      <c r="C315" s="605"/>
      <c r="D315" s="605"/>
      <c r="E315" s="603"/>
      <c r="F315" s="603"/>
      <c r="G315" s="97" t="s">
        <v>766</v>
      </c>
      <c r="H315" s="91" t="s">
        <v>767</v>
      </c>
      <c r="I315" s="91" t="s">
        <v>768</v>
      </c>
      <c r="J315" s="90">
        <v>1</v>
      </c>
      <c r="K315" s="111">
        <v>45231</v>
      </c>
      <c r="L315" s="111">
        <v>45747</v>
      </c>
      <c r="M315" s="92">
        <f t="shared" si="14"/>
        <v>73.714285714285708</v>
      </c>
      <c r="N315" s="269">
        <v>1</v>
      </c>
      <c r="O315" s="113" t="s">
        <v>5743</v>
      </c>
      <c r="P315" s="100">
        <f t="shared" si="11"/>
        <v>1</v>
      </c>
      <c r="Q315" s="101" t="str" cm="1">
        <f t="array" aca="1" ref="Q315" ca="1">IF(ISNUMBER(P315),IF(P315=100%,"CUMPLIDA",IF(AND(ISNUMBER(L315),ISNUMBER(INDIRECT("FECHA_"&amp;$B315,1))), IF(L315&lt;=INDIRECT("FECHA_"&amp;$B315,1),"INCUMPLIDA","PROCESO"), "VERIFICAR FECHA")),"SIN VALOR AVANCE")</f>
        <v>CUMPLIDA</v>
      </c>
    </row>
    <row r="316" spans="1:17" ht="120.75" hidden="1">
      <c r="A316" s="274" t="s">
        <v>938</v>
      </c>
      <c r="B316" s="108" t="s">
        <v>27</v>
      </c>
      <c r="C316" s="605"/>
      <c r="D316" s="605"/>
      <c r="E316" s="603"/>
      <c r="F316" s="603"/>
      <c r="G316" s="97" t="s">
        <v>769</v>
      </c>
      <c r="H316" s="91" t="s">
        <v>769</v>
      </c>
      <c r="I316" s="91" t="s">
        <v>770</v>
      </c>
      <c r="J316" s="90">
        <v>1</v>
      </c>
      <c r="K316" s="111">
        <v>45323</v>
      </c>
      <c r="L316" s="111">
        <v>45747</v>
      </c>
      <c r="M316" s="92">
        <f t="shared" si="14"/>
        <v>60.571428571428569</v>
      </c>
      <c r="N316" s="269">
        <v>1</v>
      </c>
      <c r="O316" s="91" t="s">
        <v>5744</v>
      </c>
      <c r="P316" s="100">
        <f t="shared" si="11"/>
        <v>1</v>
      </c>
      <c r="Q316" s="101" t="str" cm="1">
        <f t="array" aca="1" ref="Q316" ca="1">IF(ISNUMBER(P316),IF(P316=100%,"CUMPLIDA",IF(AND(ISNUMBER(L316),ISNUMBER(INDIRECT("FECHA_"&amp;$B316,1))), IF(L316&lt;=INDIRECT("FECHA_"&amp;$B316,1),"INCUMPLIDA","PROCESO"), "VERIFICAR FECHA")),"SIN VALOR AVANCE")</f>
        <v>CUMPLIDA</v>
      </c>
    </row>
    <row r="317" spans="1:17" ht="90.75" hidden="1">
      <c r="A317" s="274" t="s">
        <v>938</v>
      </c>
      <c r="B317" s="108" t="s">
        <v>27</v>
      </c>
      <c r="C317" s="605"/>
      <c r="D317" s="605"/>
      <c r="E317" s="603"/>
      <c r="F317" s="603"/>
      <c r="G317" s="97" t="s">
        <v>371</v>
      </c>
      <c r="H317" s="91" t="s">
        <v>371</v>
      </c>
      <c r="I317" s="91" t="s">
        <v>771</v>
      </c>
      <c r="J317" s="90">
        <v>1</v>
      </c>
      <c r="K317" s="111">
        <v>45231</v>
      </c>
      <c r="L317" s="111">
        <v>45747</v>
      </c>
      <c r="M317" s="92">
        <f t="shared" si="14"/>
        <v>73.714285714285708</v>
      </c>
      <c r="N317" s="269">
        <v>1</v>
      </c>
      <c r="O317" s="113" t="s">
        <v>5743</v>
      </c>
      <c r="P317" s="100">
        <f t="shared" si="11"/>
        <v>1</v>
      </c>
      <c r="Q317" s="101" t="str" cm="1">
        <f t="array" aca="1" ref="Q317" ca="1">IF(ISNUMBER(P317),IF(P317=100%,"CUMPLIDA",IF(AND(ISNUMBER(L317),ISNUMBER(INDIRECT("FECHA_"&amp;$B317,1))), IF(L317&lt;=INDIRECT("FECHA_"&amp;$B317,1),"INCUMPLIDA","PROCESO"), "VERIFICAR FECHA")),"SIN VALOR AVANCE")</f>
        <v>CUMPLIDA</v>
      </c>
    </row>
    <row r="318" spans="1:17" ht="228" hidden="1">
      <c r="A318" s="274" t="s">
        <v>938</v>
      </c>
      <c r="B318" s="108" t="s">
        <v>27</v>
      </c>
      <c r="C318" s="605"/>
      <c r="D318" s="605"/>
      <c r="E318" s="603"/>
      <c r="F318" s="603"/>
      <c r="G318" s="97" t="s">
        <v>772</v>
      </c>
      <c r="H318" s="91" t="s">
        <v>772</v>
      </c>
      <c r="I318" s="91" t="s">
        <v>773</v>
      </c>
      <c r="J318" s="90">
        <v>1</v>
      </c>
      <c r="K318" s="111">
        <v>45231</v>
      </c>
      <c r="L318" s="111">
        <v>45808</v>
      </c>
      <c r="M318" s="92">
        <f t="shared" si="14"/>
        <v>82.428571428571431</v>
      </c>
      <c r="N318" s="269">
        <v>1</v>
      </c>
      <c r="O318" s="113" t="s">
        <v>5745</v>
      </c>
      <c r="P318" s="100">
        <f t="shared" si="11"/>
        <v>1</v>
      </c>
      <c r="Q318" s="101" t="str" cm="1">
        <f t="array" aca="1" ref="Q318" ca="1">IF(ISNUMBER(P318),IF(P318=100%,"CUMPLIDA",IF(AND(ISNUMBER(L318),ISNUMBER(INDIRECT("FECHA_"&amp;$B318,1))), IF(L318&lt;=INDIRECT("FECHA_"&amp;$B318,1),"INCUMPLIDA","PROCESO"), "VERIFICAR FECHA")),"SIN VALOR AVANCE")</f>
        <v>CUMPLIDA</v>
      </c>
    </row>
    <row r="319" spans="1:17" ht="180.75" hidden="1">
      <c r="A319" s="274" t="s">
        <v>938</v>
      </c>
      <c r="B319" s="108" t="s">
        <v>27</v>
      </c>
      <c r="C319" s="605"/>
      <c r="D319" s="605"/>
      <c r="E319" s="603"/>
      <c r="F319" s="603"/>
      <c r="G319" s="97" t="s">
        <v>169</v>
      </c>
      <c r="H319" s="91" t="s">
        <v>775</v>
      </c>
      <c r="I319" s="91" t="s">
        <v>776</v>
      </c>
      <c r="J319" s="90">
        <v>7</v>
      </c>
      <c r="K319" s="111">
        <v>46024</v>
      </c>
      <c r="L319" s="111">
        <v>46660</v>
      </c>
      <c r="M319" s="92">
        <f t="shared" si="14"/>
        <v>90.857142857142861</v>
      </c>
      <c r="N319" s="269">
        <v>0</v>
      </c>
      <c r="O319" s="113" t="s">
        <v>5739</v>
      </c>
      <c r="P319" s="100">
        <f t="shared" si="11"/>
        <v>0</v>
      </c>
      <c r="Q319" s="101" t="str" cm="1">
        <f t="array" aca="1" ref="Q319" ca="1">IF(ISNUMBER(P319),IF(P319=100%,"CUMPLIDA",IF(AND(ISNUMBER(L319),ISNUMBER(INDIRECT("FECHA_"&amp;$B319,1))), IF(L319&lt;=INDIRECT("FECHA_"&amp;$B319,1),"INCUMPLIDA","PROCESO"), "VERIFICAR FECHA")),"SIN VALOR AVANCE")</f>
        <v>PROCESO</v>
      </c>
    </row>
    <row r="320" spans="1:17" ht="120.75" hidden="1">
      <c r="A320" s="274" t="s">
        <v>938</v>
      </c>
      <c r="B320" s="108" t="s">
        <v>27</v>
      </c>
      <c r="C320" s="605"/>
      <c r="D320" s="605"/>
      <c r="E320" s="603"/>
      <c r="F320" s="603"/>
      <c r="G320" s="97" t="s">
        <v>778</v>
      </c>
      <c r="H320" s="91" t="s">
        <v>779</v>
      </c>
      <c r="I320" s="91" t="s">
        <v>780</v>
      </c>
      <c r="J320" s="90">
        <v>1</v>
      </c>
      <c r="K320" s="111">
        <v>46024</v>
      </c>
      <c r="L320" s="111">
        <v>46660</v>
      </c>
      <c r="M320" s="92">
        <f t="shared" si="14"/>
        <v>90.857142857142861</v>
      </c>
      <c r="N320" s="269">
        <v>0</v>
      </c>
      <c r="O320" s="91" t="s">
        <v>5744</v>
      </c>
      <c r="P320" s="100">
        <f t="shared" si="11"/>
        <v>0</v>
      </c>
      <c r="Q320" s="101" t="str" cm="1">
        <f t="array" aca="1" ref="Q320" ca="1">IF(ISNUMBER(P320),IF(P320=100%,"CUMPLIDA",IF(AND(ISNUMBER(L320),ISNUMBER(INDIRECT("FECHA_"&amp;$B320,1))), IF(L320&lt;=INDIRECT("FECHA_"&amp;$B320,1),"INCUMPLIDA","PROCESO"), "VERIFICAR FECHA")),"SIN VALOR AVANCE")</f>
        <v>PROCESO</v>
      </c>
    </row>
    <row r="321" spans="1:17" ht="285.75" hidden="1">
      <c r="A321" s="274" t="s">
        <v>938</v>
      </c>
      <c r="B321" s="108" t="s">
        <v>27</v>
      </c>
      <c r="C321" s="605"/>
      <c r="D321" s="605"/>
      <c r="E321" s="603"/>
      <c r="F321" s="603"/>
      <c r="G321" s="97" t="s">
        <v>781</v>
      </c>
      <c r="H321" s="91" t="s">
        <v>782</v>
      </c>
      <c r="I321" s="91" t="s">
        <v>813</v>
      </c>
      <c r="J321" s="90">
        <v>2</v>
      </c>
      <c r="K321" s="111">
        <v>46024</v>
      </c>
      <c r="L321" s="111">
        <v>46660</v>
      </c>
      <c r="M321" s="92">
        <f t="shared" si="14"/>
        <v>90.857142857142861</v>
      </c>
      <c r="N321" s="269">
        <v>0</v>
      </c>
      <c r="O321" s="91" t="s">
        <v>5746</v>
      </c>
      <c r="P321" s="100">
        <f t="shared" si="11"/>
        <v>0</v>
      </c>
      <c r="Q321" s="101" t="str" cm="1">
        <f t="array" aca="1" ref="Q321" ca="1">IF(ISNUMBER(P321),IF(P321=100%,"CUMPLIDA",IF(AND(ISNUMBER(L321),ISNUMBER(INDIRECT("FECHA_"&amp;$B321,1))), IF(L321&lt;=INDIRECT("FECHA_"&amp;$B321,1),"INCUMPLIDA","PROCESO"), "VERIFICAR FECHA")),"SIN VALOR AVANCE")</f>
        <v>PROCESO</v>
      </c>
    </row>
    <row r="322" spans="1:17" ht="270.75" hidden="1">
      <c r="A322" s="274" t="s">
        <v>938</v>
      </c>
      <c r="B322" s="108" t="s">
        <v>27</v>
      </c>
      <c r="C322" s="605" t="s">
        <v>966</v>
      </c>
      <c r="D322" s="605" t="s">
        <v>967</v>
      </c>
      <c r="E322" s="606" t="s">
        <v>5747</v>
      </c>
      <c r="F322" s="603" t="s">
        <v>959</v>
      </c>
      <c r="G322" s="604" t="s">
        <v>943</v>
      </c>
      <c r="H322" s="107" t="s">
        <v>944</v>
      </c>
      <c r="I322" s="91" t="s">
        <v>945</v>
      </c>
      <c r="J322" s="93">
        <v>1</v>
      </c>
      <c r="K322" s="99">
        <v>45231</v>
      </c>
      <c r="L322" s="99">
        <v>45504</v>
      </c>
      <c r="M322" s="92">
        <f t="shared" si="14"/>
        <v>39</v>
      </c>
      <c r="N322" s="269">
        <v>1</v>
      </c>
      <c r="O322" s="113" t="s">
        <v>5734</v>
      </c>
      <c r="P322" s="100">
        <f t="shared" si="11"/>
        <v>1</v>
      </c>
      <c r="Q322" s="101" t="str" cm="1">
        <f t="array" aca="1" ref="Q322" ca="1">IF(ISNUMBER(P322),IF(P322=100%,"CUMPLIDA",IF(AND(ISNUMBER(L322),ISNUMBER(INDIRECT("FECHA_"&amp;$B322,1))), IF(L322&lt;=INDIRECT("FECHA_"&amp;$B322,1),"INCUMPLIDA","PROCESO"), "VERIFICAR FECHA")),"SIN VALOR AVANCE")</f>
        <v>CUMPLIDA</v>
      </c>
    </row>
    <row r="323" spans="1:17" ht="255.75" hidden="1">
      <c r="A323" s="274" t="s">
        <v>938</v>
      </c>
      <c r="B323" s="108" t="s">
        <v>27</v>
      </c>
      <c r="C323" s="605"/>
      <c r="D323" s="605"/>
      <c r="E323" s="606"/>
      <c r="F323" s="603"/>
      <c r="G323" s="604"/>
      <c r="H323" s="107" t="s">
        <v>947</v>
      </c>
      <c r="I323" s="91" t="s">
        <v>948</v>
      </c>
      <c r="J323" s="93">
        <v>1</v>
      </c>
      <c r="K323" s="99">
        <v>45231</v>
      </c>
      <c r="L323" s="99">
        <v>45504</v>
      </c>
      <c r="M323" s="92">
        <f t="shared" si="14"/>
        <v>39</v>
      </c>
      <c r="N323" s="269">
        <v>1</v>
      </c>
      <c r="O323" s="113" t="s">
        <v>5735</v>
      </c>
      <c r="P323" s="100">
        <f t="shared" si="11"/>
        <v>1</v>
      </c>
      <c r="Q323" s="101" t="str" cm="1">
        <f t="array" aca="1" ref="Q323" ca="1">IF(ISNUMBER(P323),IF(P323=100%,"CUMPLIDA",IF(AND(ISNUMBER(L323),ISNUMBER(INDIRECT("FECHA_"&amp;$B323,1))), IF(L323&lt;=INDIRECT("FECHA_"&amp;$B323,1),"INCUMPLIDA","PROCESO"), "VERIFICAR FECHA")),"SIN VALOR AVANCE")</f>
        <v>CUMPLIDA</v>
      </c>
    </row>
    <row r="324" spans="1:17" ht="150.75" hidden="1">
      <c r="A324" s="274" t="s">
        <v>938</v>
      </c>
      <c r="B324" s="108" t="s">
        <v>27</v>
      </c>
      <c r="C324" s="605"/>
      <c r="D324" s="605"/>
      <c r="E324" s="606"/>
      <c r="F324" s="603"/>
      <c r="G324" s="97" t="s">
        <v>950</v>
      </c>
      <c r="H324" s="91" t="s">
        <v>760</v>
      </c>
      <c r="I324" s="91" t="s">
        <v>761</v>
      </c>
      <c r="J324" s="90">
        <v>1</v>
      </c>
      <c r="K324" s="111">
        <v>45323</v>
      </c>
      <c r="L324" s="111">
        <v>45747</v>
      </c>
      <c r="M324" s="92">
        <f t="shared" si="14"/>
        <v>60.571428571428569</v>
      </c>
      <c r="N324" s="269">
        <v>1</v>
      </c>
      <c r="O324" s="113" t="s">
        <v>5748</v>
      </c>
      <c r="P324" s="100">
        <f t="shared" si="11"/>
        <v>1</v>
      </c>
      <c r="Q324" s="101" t="str" cm="1">
        <f t="array" aca="1" ref="Q324" ca="1">IF(ISNUMBER(P324),IF(P324=100%,"CUMPLIDA",IF(AND(ISNUMBER(L324),ISNUMBER(INDIRECT("FECHA_"&amp;$B324,1))), IF(L324&lt;=INDIRECT("FECHA_"&amp;$B324,1),"INCUMPLIDA","PROCESO"), "VERIFICAR FECHA")),"SIN VALOR AVANCE")</f>
        <v>CUMPLIDA</v>
      </c>
    </row>
    <row r="325" spans="1:17" ht="90.75" hidden="1">
      <c r="A325" s="274" t="s">
        <v>938</v>
      </c>
      <c r="B325" s="108" t="s">
        <v>27</v>
      </c>
      <c r="C325" s="605"/>
      <c r="D325" s="605"/>
      <c r="E325" s="606"/>
      <c r="F325" s="603"/>
      <c r="G325" s="97" t="s">
        <v>804</v>
      </c>
      <c r="H325" s="91" t="s">
        <v>804</v>
      </c>
      <c r="I325" s="91" t="s">
        <v>805</v>
      </c>
      <c r="J325" s="90">
        <v>1</v>
      </c>
      <c r="K325" s="111">
        <v>45323</v>
      </c>
      <c r="L325" s="111">
        <v>45747</v>
      </c>
      <c r="M325" s="92">
        <f t="shared" si="14"/>
        <v>60.571428571428569</v>
      </c>
      <c r="N325" s="269">
        <v>1</v>
      </c>
      <c r="O325" s="113" t="s">
        <v>5743</v>
      </c>
      <c r="P325" s="100">
        <f t="shared" si="11"/>
        <v>1</v>
      </c>
      <c r="Q325" s="101" t="str" cm="1">
        <f t="array" aca="1" ref="Q325" ca="1">IF(ISNUMBER(P325),IF(P325=100%,"CUMPLIDA",IF(AND(ISNUMBER(L325),ISNUMBER(INDIRECT("FECHA_"&amp;$B325,1))), IF(L325&lt;=INDIRECT("FECHA_"&amp;$B325,1),"INCUMPLIDA","PROCESO"), "VERIFICAR FECHA")),"SIN VALOR AVANCE")</f>
        <v>CUMPLIDA</v>
      </c>
    </row>
    <row r="326" spans="1:17" ht="90.75" hidden="1">
      <c r="A326" s="274" t="s">
        <v>938</v>
      </c>
      <c r="B326" s="108" t="s">
        <v>27</v>
      </c>
      <c r="C326" s="605"/>
      <c r="D326" s="605"/>
      <c r="E326" s="606"/>
      <c r="F326" s="603"/>
      <c r="G326" s="97" t="s">
        <v>766</v>
      </c>
      <c r="H326" s="91" t="s">
        <v>767</v>
      </c>
      <c r="I326" s="91" t="s">
        <v>768</v>
      </c>
      <c r="J326" s="90">
        <v>1</v>
      </c>
      <c r="K326" s="111">
        <v>45231</v>
      </c>
      <c r="L326" s="111">
        <v>45747</v>
      </c>
      <c r="M326" s="92">
        <f t="shared" si="14"/>
        <v>73.714285714285708</v>
      </c>
      <c r="N326" s="269">
        <v>1</v>
      </c>
      <c r="O326" s="113" t="s">
        <v>5743</v>
      </c>
      <c r="P326" s="100">
        <f t="shared" si="11"/>
        <v>1</v>
      </c>
      <c r="Q326" s="101" t="str" cm="1">
        <f t="array" aca="1" ref="Q326" ca="1">IF(ISNUMBER(P326),IF(P326=100%,"CUMPLIDA",IF(AND(ISNUMBER(L326),ISNUMBER(INDIRECT("FECHA_"&amp;$B326,1))), IF(L326&lt;=INDIRECT("FECHA_"&amp;$B326,1),"INCUMPLIDA","PROCESO"), "VERIFICAR FECHA")),"SIN VALOR AVANCE")</f>
        <v>CUMPLIDA</v>
      </c>
    </row>
    <row r="327" spans="1:17" ht="150.75" hidden="1">
      <c r="A327" s="274" t="s">
        <v>938</v>
      </c>
      <c r="B327" s="108" t="s">
        <v>27</v>
      </c>
      <c r="C327" s="605"/>
      <c r="D327" s="605"/>
      <c r="E327" s="606"/>
      <c r="F327" s="603"/>
      <c r="G327" s="97" t="s">
        <v>769</v>
      </c>
      <c r="H327" s="91" t="s">
        <v>769</v>
      </c>
      <c r="I327" s="91" t="s">
        <v>770</v>
      </c>
      <c r="J327" s="90">
        <v>1</v>
      </c>
      <c r="K327" s="111">
        <v>45323</v>
      </c>
      <c r="L327" s="111">
        <v>45747</v>
      </c>
      <c r="M327" s="92">
        <f t="shared" si="14"/>
        <v>60.571428571428569</v>
      </c>
      <c r="N327" s="269">
        <v>1</v>
      </c>
      <c r="O327" s="113" t="s">
        <v>5748</v>
      </c>
      <c r="P327" s="100">
        <f t="shared" si="11"/>
        <v>1</v>
      </c>
      <c r="Q327" s="101" t="str" cm="1">
        <f t="array" aca="1" ref="Q327" ca="1">IF(ISNUMBER(P327),IF(P327=100%,"CUMPLIDA",IF(AND(ISNUMBER(L327),ISNUMBER(INDIRECT("FECHA_"&amp;$B327,1))), IF(L327&lt;=INDIRECT("FECHA_"&amp;$B327,1),"INCUMPLIDA","PROCESO"), "VERIFICAR FECHA")),"SIN VALOR AVANCE")</f>
        <v>CUMPLIDA</v>
      </c>
    </row>
    <row r="328" spans="1:17" ht="90.75" hidden="1">
      <c r="A328" s="274" t="s">
        <v>938</v>
      </c>
      <c r="B328" s="108" t="s">
        <v>27</v>
      </c>
      <c r="C328" s="605"/>
      <c r="D328" s="605"/>
      <c r="E328" s="606"/>
      <c r="F328" s="603"/>
      <c r="G328" s="97" t="s">
        <v>371</v>
      </c>
      <c r="H328" s="91" t="s">
        <v>371</v>
      </c>
      <c r="I328" s="91" t="s">
        <v>771</v>
      </c>
      <c r="J328" s="90">
        <v>1</v>
      </c>
      <c r="K328" s="111">
        <v>45231</v>
      </c>
      <c r="L328" s="111">
        <v>45747</v>
      </c>
      <c r="M328" s="92">
        <f t="shared" si="14"/>
        <v>73.714285714285708</v>
      </c>
      <c r="N328" s="269">
        <v>1</v>
      </c>
      <c r="O328" s="113" t="s">
        <v>5743</v>
      </c>
      <c r="P328" s="100">
        <f t="shared" si="11"/>
        <v>1</v>
      </c>
      <c r="Q328" s="101" t="str" cm="1">
        <f t="array" aca="1" ref="Q328" ca="1">IF(ISNUMBER(P328),IF(P328=100%,"CUMPLIDA",IF(AND(ISNUMBER(L328),ISNUMBER(INDIRECT("FECHA_"&amp;$B328,1))), IF(L328&lt;=INDIRECT("FECHA_"&amp;$B328,1),"INCUMPLIDA","PROCESO"), "VERIFICAR FECHA")),"SIN VALOR AVANCE")</f>
        <v>CUMPLIDA</v>
      </c>
    </row>
    <row r="329" spans="1:17" ht="225.75" hidden="1">
      <c r="A329" s="274" t="s">
        <v>938</v>
      </c>
      <c r="B329" s="108" t="s">
        <v>27</v>
      </c>
      <c r="C329" s="605"/>
      <c r="D329" s="605"/>
      <c r="E329" s="606"/>
      <c r="F329" s="603"/>
      <c r="G329" s="97" t="s">
        <v>772</v>
      </c>
      <c r="H329" s="91" t="s">
        <v>772</v>
      </c>
      <c r="I329" s="91" t="s">
        <v>773</v>
      </c>
      <c r="J329" s="90">
        <v>1</v>
      </c>
      <c r="K329" s="111">
        <v>45231</v>
      </c>
      <c r="L329" s="111">
        <v>45808</v>
      </c>
      <c r="M329" s="92">
        <f t="shared" si="14"/>
        <v>82.428571428571431</v>
      </c>
      <c r="N329" s="269">
        <v>1</v>
      </c>
      <c r="O329" s="113" t="s">
        <v>5749</v>
      </c>
      <c r="P329" s="100">
        <f t="shared" si="11"/>
        <v>1</v>
      </c>
      <c r="Q329" s="101" t="str" cm="1">
        <f t="array" aca="1" ref="Q329" ca="1">IF(ISNUMBER(P329),IF(P329=100%,"CUMPLIDA",IF(AND(ISNUMBER(L329),ISNUMBER(INDIRECT("FECHA_"&amp;$B329,1))), IF(L329&lt;=INDIRECT("FECHA_"&amp;$B329,1),"INCUMPLIDA","PROCESO"), "VERIFICAR FECHA")),"SIN VALOR AVANCE")</f>
        <v>CUMPLIDA</v>
      </c>
    </row>
    <row r="330" spans="1:17" ht="180.75" hidden="1">
      <c r="A330" s="274" t="s">
        <v>938</v>
      </c>
      <c r="B330" s="108" t="s">
        <v>27</v>
      </c>
      <c r="C330" s="605"/>
      <c r="D330" s="605"/>
      <c r="E330" s="606"/>
      <c r="F330" s="603"/>
      <c r="G330" s="97" t="s">
        <v>169</v>
      </c>
      <c r="H330" s="91" t="s">
        <v>775</v>
      </c>
      <c r="I330" s="91" t="s">
        <v>776</v>
      </c>
      <c r="J330" s="90">
        <v>7</v>
      </c>
      <c r="K330" s="111">
        <v>46024</v>
      </c>
      <c r="L330" s="111">
        <v>46660</v>
      </c>
      <c r="M330" s="92">
        <f t="shared" si="14"/>
        <v>90.857142857142861</v>
      </c>
      <c r="N330" s="269">
        <v>0</v>
      </c>
      <c r="O330" s="113" t="s">
        <v>5739</v>
      </c>
      <c r="P330" s="100">
        <f t="shared" si="11"/>
        <v>0</v>
      </c>
      <c r="Q330" s="101" t="str" cm="1">
        <f t="array" aca="1" ref="Q330" ca="1">IF(ISNUMBER(P330),IF(P330=100%,"CUMPLIDA",IF(AND(ISNUMBER(L330),ISNUMBER(INDIRECT("FECHA_"&amp;$B330,1))), IF(L330&lt;=INDIRECT("FECHA_"&amp;$B330,1),"INCUMPLIDA","PROCESO"), "VERIFICAR FECHA")),"SIN VALOR AVANCE")</f>
        <v>PROCESO</v>
      </c>
    </row>
    <row r="331" spans="1:17" ht="150.75" hidden="1">
      <c r="A331" s="274" t="s">
        <v>938</v>
      </c>
      <c r="B331" s="108" t="s">
        <v>27</v>
      </c>
      <c r="C331" s="605"/>
      <c r="D331" s="605"/>
      <c r="E331" s="606"/>
      <c r="F331" s="603"/>
      <c r="G331" s="97" t="s">
        <v>778</v>
      </c>
      <c r="H331" s="91" t="s">
        <v>779</v>
      </c>
      <c r="I331" s="91" t="s">
        <v>780</v>
      </c>
      <c r="J331" s="90">
        <v>1</v>
      </c>
      <c r="K331" s="111">
        <v>46024</v>
      </c>
      <c r="L331" s="111">
        <v>46660</v>
      </c>
      <c r="M331" s="92">
        <f t="shared" si="14"/>
        <v>90.857142857142861</v>
      </c>
      <c r="N331" s="269">
        <v>0</v>
      </c>
      <c r="O331" s="113" t="s">
        <v>5748</v>
      </c>
      <c r="P331" s="100">
        <f t="shared" si="11"/>
        <v>0</v>
      </c>
      <c r="Q331" s="101" t="str" cm="1">
        <f t="array" aca="1" ref="Q331" ca="1">IF(ISNUMBER(P331),IF(P331=100%,"CUMPLIDA",IF(AND(ISNUMBER(L331),ISNUMBER(INDIRECT("FECHA_"&amp;$B331,1))), IF(L331&lt;=INDIRECT("FECHA_"&amp;$B331,1),"INCUMPLIDA","PROCESO"), "VERIFICAR FECHA")),"SIN VALOR AVANCE")</f>
        <v>PROCESO</v>
      </c>
    </row>
    <row r="332" spans="1:17" ht="285.75" hidden="1">
      <c r="A332" s="274" t="s">
        <v>938</v>
      </c>
      <c r="B332" s="108" t="s">
        <v>27</v>
      </c>
      <c r="C332" s="605"/>
      <c r="D332" s="605"/>
      <c r="E332" s="606"/>
      <c r="F332" s="603"/>
      <c r="G332" s="97" t="s">
        <v>781</v>
      </c>
      <c r="H332" s="91" t="s">
        <v>782</v>
      </c>
      <c r="I332" s="91" t="s">
        <v>813</v>
      </c>
      <c r="J332" s="90">
        <v>2</v>
      </c>
      <c r="K332" s="111">
        <v>46024</v>
      </c>
      <c r="L332" s="111">
        <v>46660</v>
      </c>
      <c r="M332" s="92">
        <f t="shared" si="14"/>
        <v>90.857142857142861</v>
      </c>
      <c r="N332" s="269">
        <v>0</v>
      </c>
      <c r="O332" s="113" t="s">
        <v>5740</v>
      </c>
      <c r="P332" s="100">
        <f t="shared" si="11"/>
        <v>0</v>
      </c>
      <c r="Q332" s="101" t="str" cm="1">
        <f t="array" aca="1" ref="Q332" ca="1">IF(ISNUMBER(P332),IF(P332=100%,"CUMPLIDA",IF(AND(ISNUMBER(L332),ISNUMBER(INDIRECT("FECHA_"&amp;$B332,1))), IF(L332&lt;=INDIRECT("FECHA_"&amp;$B332,1),"INCUMPLIDA","PROCESO"), "VERIFICAR FECHA")),"SIN VALOR AVANCE")</f>
        <v>PROCESO</v>
      </c>
    </row>
    <row r="333" spans="1:17" ht="180.75" hidden="1">
      <c r="A333" s="274" t="s">
        <v>938</v>
      </c>
      <c r="B333" s="108" t="s">
        <v>27</v>
      </c>
      <c r="C333" s="605" t="s">
        <v>966</v>
      </c>
      <c r="D333" s="605" t="s">
        <v>957</v>
      </c>
      <c r="E333" s="603" t="s">
        <v>5750</v>
      </c>
      <c r="F333" s="603" t="s">
        <v>942</v>
      </c>
      <c r="G333" s="124" t="s">
        <v>972</v>
      </c>
      <c r="H333" s="125" t="s">
        <v>972</v>
      </c>
      <c r="I333" s="91" t="s">
        <v>973</v>
      </c>
      <c r="J333" s="93">
        <v>1</v>
      </c>
      <c r="K333" s="99">
        <v>42979</v>
      </c>
      <c r="L333" s="99">
        <v>43100</v>
      </c>
      <c r="M333" s="92">
        <f t="shared" si="14"/>
        <v>17.285714285714285</v>
      </c>
      <c r="N333" s="269">
        <v>1</v>
      </c>
      <c r="O333" s="91" t="s">
        <v>5751</v>
      </c>
      <c r="P333" s="121">
        <f t="shared" si="11"/>
        <v>1</v>
      </c>
      <c r="Q333" s="101" t="str" cm="1">
        <f t="array" aca="1" ref="Q333" ca="1">IF(ISNUMBER(P333),IF(P333=100%,"CUMPLIDA",IF(AND(ISNUMBER(L333),ISNUMBER(INDIRECT("FECHA_"&amp;$B333,1))), IF(L333&lt;=INDIRECT("FECHA_"&amp;$B333,1),"INCUMPLIDA","PROCESO"), "VERIFICAR FECHA")),"SIN VALOR AVANCE")</f>
        <v>CUMPLIDA</v>
      </c>
    </row>
    <row r="334" spans="1:17" ht="255" hidden="1">
      <c r="A334" s="274" t="s">
        <v>938</v>
      </c>
      <c r="B334" s="108" t="s">
        <v>27</v>
      </c>
      <c r="C334" s="605"/>
      <c r="D334" s="605"/>
      <c r="E334" s="603"/>
      <c r="F334" s="603"/>
      <c r="G334" s="124" t="s">
        <v>975</v>
      </c>
      <c r="H334" s="125" t="s">
        <v>975</v>
      </c>
      <c r="I334" s="91" t="s">
        <v>973</v>
      </c>
      <c r="J334" s="93">
        <v>1</v>
      </c>
      <c r="K334" s="99">
        <v>42979</v>
      </c>
      <c r="L334" s="99">
        <v>43100</v>
      </c>
      <c r="M334" s="92">
        <f t="shared" si="14"/>
        <v>17.285714285714285</v>
      </c>
      <c r="N334" s="269">
        <v>1</v>
      </c>
      <c r="O334" s="91" t="s">
        <v>5752</v>
      </c>
      <c r="P334" s="121">
        <f t="shared" si="11"/>
        <v>1</v>
      </c>
      <c r="Q334" s="101" t="str" cm="1">
        <f t="array" aca="1" ref="Q334" ca="1">IF(ISNUMBER(P334),IF(P334=100%,"CUMPLIDA",IF(AND(ISNUMBER(L334),ISNUMBER(INDIRECT("FECHA_"&amp;$B334,1))), IF(L334&lt;=INDIRECT("FECHA_"&amp;$B334,1),"INCUMPLIDA","PROCESO"), "VERIFICAR FECHA")),"SIN VALOR AVANCE")</f>
        <v>CUMPLIDA</v>
      </c>
    </row>
    <row r="335" spans="1:17" ht="270.75" hidden="1">
      <c r="A335" s="274" t="s">
        <v>938</v>
      </c>
      <c r="B335" s="108" t="s">
        <v>27</v>
      </c>
      <c r="C335" s="605"/>
      <c r="D335" s="605"/>
      <c r="E335" s="603"/>
      <c r="F335" s="603"/>
      <c r="G335" s="604" t="s">
        <v>943</v>
      </c>
      <c r="H335" s="107" t="s">
        <v>944</v>
      </c>
      <c r="I335" s="91" t="s">
        <v>945</v>
      </c>
      <c r="J335" s="93">
        <v>1</v>
      </c>
      <c r="K335" s="99">
        <v>45231</v>
      </c>
      <c r="L335" s="99">
        <v>45504</v>
      </c>
      <c r="M335" s="92">
        <f t="shared" si="14"/>
        <v>39</v>
      </c>
      <c r="N335" s="269">
        <v>1</v>
      </c>
      <c r="O335" s="113" t="s">
        <v>5734</v>
      </c>
      <c r="P335" s="100">
        <f t="shared" si="11"/>
        <v>1</v>
      </c>
      <c r="Q335" s="101" t="str" cm="1">
        <f t="array" aca="1" ref="Q335" ca="1">IF(ISNUMBER(P335),IF(P335=100%,"CUMPLIDA",IF(AND(ISNUMBER(L335),ISNUMBER(INDIRECT("FECHA_"&amp;$B335,1))), IF(L335&lt;=INDIRECT("FECHA_"&amp;$B335,1),"INCUMPLIDA","PROCESO"), "VERIFICAR FECHA")),"SIN VALOR AVANCE")</f>
        <v>CUMPLIDA</v>
      </c>
    </row>
    <row r="336" spans="1:17" ht="255.75" hidden="1">
      <c r="A336" s="274" t="s">
        <v>938</v>
      </c>
      <c r="B336" s="108" t="s">
        <v>27</v>
      </c>
      <c r="C336" s="605"/>
      <c r="D336" s="605"/>
      <c r="E336" s="603"/>
      <c r="F336" s="603"/>
      <c r="G336" s="604"/>
      <c r="H336" s="107" t="s">
        <v>947</v>
      </c>
      <c r="I336" s="91" t="s">
        <v>948</v>
      </c>
      <c r="J336" s="93">
        <v>1</v>
      </c>
      <c r="K336" s="99">
        <v>45231</v>
      </c>
      <c r="L336" s="99">
        <v>45504</v>
      </c>
      <c r="M336" s="92">
        <f t="shared" si="14"/>
        <v>39</v>
      </c>
      <c r="N336" s="269">
        <v>1</v>
      </c>
      <c r="O336" s="113" t="s">
        <v>5735</v>
      </c>
      <c r="P336" s="100">
        <f t="shared" si="11"/>
        <v>1</v>
      </c>
      <c r="Q336" s="101" t="str" cm="1">
        <f t="array" aca="1" ref="Q336" ca="1">IF(ISNUMBER(P336),IF(P336=100%,"CUMPLIDA",IF(AND(ISNUMBER(L336),ISNUMBER(INDIRECT("FECHA_"&amp;$B336,1))), IF(L336&lt;=INDIRECT("FECHA_"&amp;$B336,1),"INCUMPLIDA","PROCESO"), "VERIFICAR FECHA")),"SIN VALOR AVANCE")</f>
        <v>CUMPLIDA</v>
      </c>
    </row>
    <row r="337" spans="1:17" ht="135.75" hidden="1">
      <c r="A337" s="274" t="s">
        <v>938</v>
      </c>
      <c r="B337" s="108" t="s">
        <v>27</v>
      </c>
      <c r="C337" s="605"/>
      <c r="D337" s="605"/>
      <c r="E337" s="603"/>
      <c r="F337" s="603"/>
      <c r="G337" s="97" t="s">
        <v>950</v>
      </c>
      <c r="H337" s="91" t="s">
        <v>760</v>
      </c>
      <c r="I337" s="91" t="s">
        <v>761</v>
      </c>
      <c r="J337" s="90">
        <v>1</v>
      </c>
      <c r="K337" s="111">
        <v>45323</v>
      </c>
      <c r="L337" s="111">
        <v>45747</v>
      </c>
      <c r="M337" s="92">
        <f t="shared" si="14"/>
        <v>60.571428571428569</v>
      </c>
      <c r="N337" s="269">
        <v>1</v>
      </c>
      <c r="O337" s="113" t="s">
        <v>5736</v>
      </c>
      <c r="P337" s="100">
        <f t="shared" si="11"/>
        <v>1</v>
      </c>
      <c r="Q337" s="101" t="str" cm="1">
        <f t="array" aca="1" ref="Q337" ca="1">IF(ISNUMBER(P337),IF(P337=100%,"CUMPLIDA",IF(AND(ISNUMBER(L337),ISNUMBER(INDIRECT("FECHA_"&amp;$B337,1))), IF(L337&lt;=INDIRECT("FECHA_"&amp;$B337,1),"INCUMPLIDA","PROCESO"), "VERIFICAR FECHA")),"SIN VALOR AVANCE")</f>
        <v>CUMPLIDA</v>
      </c>
    </row>
    <row r="338" spans="1:17" ht="90.75" hidden="1">
      <c r="A338" s="274" t="s">
        <v>938</v>
      </c>
      <c r="B338" s="108" t="s">
        <v>27</v>
      </c>
      <c r="C338" s="605"/>
      <c r="D338" s="605"/>
      <c r="E338" s="603"/>
      <c r="F338" s="603"/>
      <c r="G338" s="97" t="s">
        <v>804</v>
      </c>
      <c r="H338" s="91" t="s">
        <v>804</v>
      </c>
      <c r="I338" s="91" t="s">
        <v>805</v>
      </c>
      <c r="J338" s="90">
        <v>1</v>
      </c>
      <c r="K338" s="111">
        <v>45323</v>
      </c>
      <c r="L338" s="111">
        <v>45747</v>
      </c>
      <c r="M338" s="92">
        <f t="shared" si="14"/>
        <v>60.571428571428569</v>
      </c>
      <c r="N338" s="269">
        <v>1</v>
      </c>
      <c r="O338" s="113" t="s">
        <v>5743</v>
      </c>
      <c r="P338" s="100">
        <f t="shared" si="11"/>
        <v>1</v>
      </c>
      <c r="Q338" s="101" t="str" cm="1">
        <f t="array" aca="1" ref="Q338" ca="1">IF(ISNUMBER(P338),IF(P338=100%,"CUMPLIDA",IF(AND(ISNUMBER(L338),ISNUMBER(INDIRECT("FECHA_"&amp;$B338,1))), IF(L338&lt;=INDIRECT("FECHA_"&amp;$B338,1),"INCUMPLIDA","PROCESO"), "VERIFICAR FECHA")),"SIN VALOR AVANCE")</f>
        <v>CUMPLIDA</v>
      </c>
    </row>
    <row r="339" spans="1:17" ht="90.75" hidden="1">
      <c r="A339" s="274" t="s">
        <v>938</v>
      </c>
      <c r="B339" s="108" t="s">
        <v>27</v>
      </c>
      <c r="C339" s="605"/>
      <c r="D339" s="605"/>
      <c r="E339" s="603"/>
      <c r="F339" s="603"/>
      <c r="G339" s="97" t="s">
        <v>766</v>
      </c>
      <c r="H339" s="91" t="s">
        <v>767</v>
      </c>
      <c r="I339" s="91" t="s">
        <v>768</v>
      </c>
      <c r="J339" s="90">
        <v>1</v>
      </c>
      <c r="K339" s="111">
        <v>45231</v>
      </c>
      <c r="L339" s="111">
        <v>45747</v>
      </c>
      <c r="M339" s="92">
        <f t="shared" si="14"/>
        <v>73.714285714285708</v>
      </c>
      <c r="N339" s="269">
        <v>1</v>
      </c>
      <c r="O339" s="113" t="s">
        <v>5743</v>
      </c>
      <c r="P339" s="100">
        <f t="shared" si="11"/>
        <v>1</v>
      </c>
      <c r="Q339" s="101" t="str" cm="1">
        <f t="array" aca="1" ref="Q339" ca="1">IF(ISNUMBER(P339),IF(P339=100%,"CUMPLIDA",IF(AND(ISNUMBER(L339),ISNUMBER(INDIRECT("FECHA_"&amp;$B339,1))), IF(L339&lt;=INDIRECT("FECHA_"&amp;$B339,1),"INCUMPLIDA","PROCESO"), "VERIFICAR FECHA")),"SIN VALOR AVANCE")</f>
        <v>CUMPLIDA</v>
      </c>
    </row>
    <row r="340" spans="1:17" ht="135.75" hidden="1">
      <c r="A340" s="274" t="s">
        <v>938</v>
      </c>
      <c r="B340" s="108" t="s">
        <v>27</v>
      </c>
      <c r="C340" s="605"/>
      <c r="D340" s="605"/>
      <c r="E340" s="603"/>
      <c r="F340" s="603"/>
      <c r="G340" s="97" t="s">
        <v>769</v>
      </c>
      <c r="H340" s="91" t="s">
        <v>769</v>
      </c>
      <c r="I340" s="91" t="s">
        <v>770</v>
      </c>
      <c r="J340" s="90">
        <v>1</v>
      </c>
      <c r="K340" s="111">
        <v>45323</v>
      </c>
      <c r="L340" s="111">
        <v>45747</v>
      </c>
      <c r="M340" s="92">
        <f t="shared" si="14"/>
        <v>60.571428571428569</v>
      </c>
      <c r="N340" s="269">
        <v>1</v>
      </c>
      <c r="O340" s="113" t="s">
        <v>5736</v>
      </c>
      <c r="P340" s="100">
        <f t="shared" si="11"/>
        <v>1</v>
      </c>
      <c r="Q340" s="101" t="str" cm="1">
        <f t="array" aca="1" ref="Q340" ca="1">IF(ISNUMBER(P340),IF(P340=100%,"CUMPLIDA",IF(AND(ISNUMBER(L340),ISNUMBER(INDIRECT("FECHA_"&amp;$B340,1))), IF(L340&lt;=INDIRECT("FECHA_"&amp;$B340,1),"INCUMPLIDA","PROCESO"), "VERIFICAR FECHA")),"SIN VALOR AVANCE")</f>
        <v>CUMPLIDA</v>
      </c>
    </row>
    <row r="341" spans="1:17" ht="90.75" hidden="1">
      <c r="A341" s="274" t="s">
        <v>938</v>
      </c>
      <c r="B341" s="108" t="s">
        <v>27</v>
      </c>
      <c r="C341" s="605"/>
      <c r="D341" s="605"/>
      <c r="E341" s="603"/>
      <c r="F341" s="603"/>
      <c r="G341" s="97" t="s">
        <v>371</v>
      </c>
      <c r="H341" s="91" t="s">
        <v>371</v>
      </c>
      <c r="I341" s="91" t="s">
        <v>771</v>
      </c>
      <c r="J341" s="90">
        <v>1</v>
      </c>
      <c r="K341" s="111">
        <v>45231</v>
      </c>
      <c r="L341" s="111">
        <v>45747</v>
      </c>
      <c r="M341" s="92">
        <f t="shared" si="14"/>
        <v>73.714285714285708</v>
      </c>
      <c r="N341" s="269">
        <v>1</v>
      </c>
      <c r="O341" s="113" t="s">
        <v>5743</v>
      </c>
      <c r="P341" s="100">
        <f t="shared" si="11"/>
        <v>1</v>
      </c>
      <c r="Q341" s="101" t="str" cm="1">
        <f t="array" aca="1" ref="Q341" ca="1">IF(ISNUMBER(P341),IF(P341=100%,"CUMPLIDA",IF(AND(ISNUMBER(L341),ISNUMBER(INDIRECT("FECHA_"&amp;$B341,1))), IF(L341&lt;=INDIRECT("FECHA_"&amp;$B341,1),"INCUMPLIDA","PROCESO"), "VERIFICAR FECHA")),"SIN VALOR AVANCE")</f>
        <v>CUMPLIDA</v>
      </c>
    </row>
    <row r="342" spans="1:17" ht="210.75" hidden="1">
      <c r="A342" s="274" t="s">
        <v>938</v>
      </c>
      <c r="B342" s="108" t="s">
        <v>27</v>
      </c>
      <c r="C342" s="605"/>
      <c r="D342" s="605"/>
      <c r="E342" s="603"/>
      <c r="F342" s="603"/>
      <c r="G342" s="97" t="s">
        <v>772</v>
      </c>
      <c r="H342" s="91" t="s">
        <v>772</v>
      </c>
      <c r="I342" s="91" t="s">
        <v>773</v>
      </c>
      <c r="J342" s="90">
        <v>1</v>
      </c>
      <c r="K342" s="111">
        <v>45231</v>
      </c>
      <c r="L342" s="111">
        <v>45808</v>
      </c>
      <c r="M342" s="92">
        <f t="shared" si="14"/>
        <v>82.428571428571431</v>
      </c>
      <c r="N342" s="269">
        <v>1</v>
      </c>
      <c r="O342" s="113" t="s">
        <v>5738</v>
      </c>
      <c r="P342" s="100">
        <f t="shared" si="11"/>
        <v>1</v>
      </c>
      <c r="Q342" s="101" t="str" cm="1">
        <f t="array" aca="1" ref="Q342" ca="1">IF(ISNUMBER(P342),IF(P342=100%,"CUMPLIDA",IF(AND(ISNUMBER(L342),ISNUMBER(INDIRECT("FECHA_"&amp;$B342,1))), IF(L342&lt;=INDIRECT("FECHA_"&amp;$B342,1),"INCUMPLIDA","PROCESO"), "VERIFICAR FECHA")),"SIN VALOR AVANCE")</f>
        <v>CUMPLIDA</v>
      </c>
    </row>
    <row r="343" spans="1:17" ht="180.75" hidden="1">
      <c r="A343" s="274" t="s">
        <v>938</v>
      </c>
      <c r="B343" s="108" t="s">
        <v>27</v>
      </c>
      <c r="C343" s="605"/>
      <c r="D343" s="605"/>
      <c r="E343" s="603"/>
      <c r="F343" s="603"/>
      <c r="G343" s="97" t="s">
        <v>169</v>
      </c>
      <c r="H343" s="91" t="s">
        <v>775</v>
      </c>
      <c r="I343" s="91" t="s">
        <v>776</v>
      </c>
      <c r="J343" s="90">
        <v>7</v>
      </c>
      <c r="K343" s="111">
        <v>46024</v>
      </c>
      <c r="L343" s="111">
        <v>46660</v>
      </c>
      <c r="M343" s="92">
        <f t="shared" si="14"/>
        <v>90.857142857142861</v>
      </c>
      <c r="N343" s="269">
        <v>0</v>
      </c>
      <c r="O343" s="113" t="s">
        <v>5739</v>
      </c>
      <c r="P343" s="100">
        <f t="shared" si="11"/>
        <v>0</v>
      </c>
      <c r="Q343" s="101" t="str" cm="1">
        <f t="array" aca="1" ref="Q343" ca="1">IF(ISNUMBER(P343),IF(P343=100%,"CUMPLIDA",IF(AND(ISNUMBER(L343),ISNUMBER(INDIRECT("FECHA_"&amp;$B343,1))), IF(L343&lt;=INDIRECT("FECHA_"&amp;$B343,1),"INCUMPLIDA","PROCESO"), "VERIFICAR FECHA")),"SIN VALOR AVANCE")</f>
        <v>PROCESO</v>
      </c>
    </row>
    <row r="344" spans="1:17" ht="135.75" hidden="1">
      <c r="A344" s="274" t="s">
        <v>938</v>
      </c>
      <c r="B344" s="108" t="s">
        <v>27</v>
      </c>
      <c r="C344" s="605"/>
      <c r="D344" s="605"/>
      <c r="E344" s="603"/>
      <c r="F344" s="603"/>
      <c r="G344" s="97" t="s">
        <v>778</v>
      </c>
      <c r="H344" s="91" t="s">
        <v>779</v>
      </c>
      <c r="I344" s="91" t="s">
        <v>780</v>
      </c>
      <c r="J344" s="90">
        <v>1</v>
      </c>
      <c r="K344" s="111">
        <v>46024</v>
      </c>
      <c r="L344" s="111">
        <v>46660</v>
      </c>
      <c r="M344" s="92">
        <f t="shared" si="14"/>
        <v>90.857142857142861</v>
      </c>
      <c r="N344" s="269">
        <v>0</v>
      </c>
      <c r="O344" s="113" t="s">
        <v>5736</v>
      </c>
      <c r="P344" s="100">
        <f t="shared" ref="P344:P407" si="15">N344/J344</f>
        <v>0</v>
      </c>
      <c r="Q344" s="101" t="str" cm="1">
        <f t="array" aca="1" ref="Q344" ca="1">IF(ISNUMBER(P344),IF(P344=100%,"CUMPLIDA",IF(AND(ISNUMBER(L344),ISNUMBER(INDIRECT("FECHA_"&amp;$B344,1))), IF(L344&lt;=INDIRECT("FECHA_"&amp;$B344,1),"INCUMPLIDA","PROCESO"), "VERIFICAR FECHA")),"SIN VALOR AVANCE")</f>
        <v>PROCESO</v>
      </c>
    </row>
    <row r="345" spans="1:17" ht="285.75" hidden="1">
      <c r="A345" s="274" t="s">
        <v>938</v>
      </c>
      <c r="B345" s="108" t="s">
        <v>27</v>
      </c>
      <c r="C345" s="605"/>
      <c r="D345" s="605"/>
      <c r="E345" s="603"/>
      <c r="F345" s="603"/>
      <c r="G345" s="97" t="s">
        <v>781</v>
      </c>
      <c r="H345" s="91" t="s">
        <v>782</v>
      </c>
      <c r="I345" s="91" t="s">
        <v>813</v>
      </c>
      <c r="J345" s="90">
        <v>2</v>
      </c>
      <c r="K345" s="111">
        <v>46024</v>
      </c>
      <c r="L345" s="111">
        <v>46660</v>
      </c>
      <c r="M345" s="92">
        <f t="shared" si="14"/>
        <v>90.857142857142861</v>
      </c>
      <c r="N345" s="269">
        <v>0</v>
      </c>
      <c r="O345" s="113" t="s">
        <v>5740</v>
      </c>
      <c r="P345" s="100">
        <f t="shared" si="15"/>
        <v>0</v>
      </c>
      <c r="Q345" s="101" t="str" cm="1">
        <f t="array" aca="1" ref="Q345" ca="1">IF(ISNUMBER(P345),IF(P345=100%,"CUMPLIDA",IF(AND(ISNUMBER(L345),ISNUMBER(INDIRECT("FECHA_"&amp;$B345,1))), IF(L345&lt;=INDIRECT("FECHA_"&amp;$B345,1),"INCUMPLIDA","PROCESO"), "VERIFICAR FECHA")),"SIN VALOR AVANCE")</f>
        <v>PROCESO</v>
      </c>
    </row>
    <row r="346" spans="1:17" ht="409.5" hidden="1">
      <c r="A346" s="274" t="s">
        <v>938</v>
      </c>
      <c r="B346" s="108" t="s">
        <v>27</v>
      </c>
      <c r="C346" s="588" t="s">
        <v>977</v>
      </c>
      <c r="D346" s="588" t="s">
        <v>978</v>
      </c>
      <c r="E346" s="603" t="s">
        <v>5753</v>
      </c>
      <c r="F346" s="603" t="s">
        <v>980</v>
      </c>
      <c r="G346" s="124" t="s">
        <v>981</v>
      </c>
      <c r="H346" s="91" t="s">
        <v>982</v>
      </c>
      <c r="I346" s="125" t="s">
        <v>983</v>
      </c>
      <c r="J346" s="93">
        <v>1</v>
      </c>
      <c r="K346" s="99">
        <v>42614</v>
      </c>
      <c r="L346" s="99">
        <v>42825</v>
      </c>
      <c r="M346" s="92">
        <f t="shared" si="14"/>
        <v>30.142857142857142</v>
      </c>
      <c r="N346" s="269">
        <v>1</v>
      </c>
      <c r="O346" s="91" t="s">
        <v>5754</v>
      </c>
      <c r="P346" s="121">
        <f t="shared" si="15"/>
        <v>1</v>
      </c>
      <c r="Q346" s="101" t="str" cm="1">
        <f t="array" aca="1" ref="Q346" ca="1">IF(ISNUMBER(P346),IF(P346=100%,"CUMPLIDA",IF(AND(ISNUMBER(L346),ISNUMBER(INDIRECT("FECHA_"&amp;$B346,1))), IF(L346&lt;=INDIRECT("FECHA_"&amp;$B346,1),"INCUMPLIDA","PROCESO"), "VERIFICAR FECHA")),"SIN VALOR AVANCE")</f>
        <v>CUMPLIDA</v>
      </c>
    </row>
    <row r="347" spans="1:17" ht="270.75" hidden="1">
      <c r="A347" s="274" t="s">
        <v>938</v>
      </c>
      <c r="B347" s="108" t="s">
        <v>27</v>
      </c>
      <c r="C347" s="588"/>
      <c r="D347" s="588"/>
      <c r="E347" s="603"/>
      <c r="F347" s="603"/>
      <c r="G347" s="613" t="s">
        <v>985</v>
      </c>
      <c r="H347" s="107" t="s">
        <v>944</v>
      </c>
      <c r="I347" s="91" t="s">
        <v>945</v>
      </c>
      <c r="J347" s="93">
        <v>1</v>
      </c>
      <c r="K347" s="99">
        <v>45231</v>
      </c>
      <c r="L347" s="99">
        <v>45504</v>
      </c>
      <c r="M347" s="92">
        <f t="shared" si="14"/>
        <v>39</v>
      </c>
      <c r="N347" s="269">
        <v>1</v>
      </c>
      <c r="O347" s="113" t="s">
        <v>5734</v>
      </c>
      <c r="P347" s="100">
        <f t="shared" si="15"/>
        <v>1</v>
      </c>
      <c r="Q347" s="101" t="str" cm="1">
        <f t="array" aca="1" ref="Q347" ca="1">IF(ISNUMBER(P347),IF(P347=100%,"CUMPLIDA",IF(AND(ISNUMBER(L347),ISNUMBER(INDIRECT("FECHA_"&amp;$B347,1))), IF(L347&lt;=INDIRECT("FECHA_"&amp;$B347,1),"INCUMPLIDA","PROCESO"), "VERIFICAR FECHA")),"SIN VALOR AVANCE")</f>
        <v>CUMPLIDA</v>
      </c>
    </row>
    <row r="348" spans="1:17" ht="210.75" hidden="1">
      <c r="A348" s="274" t="s">
        <v>938</v>
      </c>
      <c r="B348" s="108" t="s">
        <v>27</v>
      </c>
      <c r="C348" s="588"/>
      <c r="D348" s="588"/>
      <c r="E348" s="603"/>
      <c r="F348" s="603"/>
      <c r="G348" s="613"/>
      <c r="H348" s="107" t="s">
        <v>947</v>
      </c>
      <c r="I348" s="91" t="s">
        <v>948</v>
      </c>
      <c r="J348" s="93">
        <v>1</v>
      </c>
      <c r="K348" s="99">
        <v>45231</v>
      </c>
      <c r="L348" s="99">
        <v>45504</v>
      </c>
      <c r="M348" s="92">
        <f t="shared" si="14"/>
        <v>39</v>
      </c>
      <c r="N348" s="269">
        <v>1</v>
      </c>
      <c r="O348" s="113" t="s">
        <v>5755</v>
      </c>
      <c r="P348" s="100">
        <f t="shared" si="15"/>
        <v>1</v>
      </c>
      <c r="Q348" s="101" t="str" cm="1">
        <f t="array" aca="1" ref="Q348" ca="1">IF(ISNUMBER(P348),IF(P348=100%,"CUMPLIDA",IF(AND(ISNUMBER(L348),ISNUMBER(INDIRECT("FECHA_"&amp;$B348,1))), IF(L348&lt;=INDIRECT("FECHA_"&amp;$B348,1),"INCUMPLIDA","PROCESO"), "VERIFICAR FECHA")),"SIN VALOR AVANCE")</f>
        <v>CUMPLIDA</v>
      </c>
    </row>
    <row r="349" spans="1:17" ht="165.75" hidden="1">
      <c r="A349" s="274" t="s">
        <v>938</v>
      </c>
      <c r="B349" s="108" t="s">
        <v>27</v>
      </c>
      <c r="C349" s="588"/>
      <c r="D349" s="588"/>
      <c r="E349" s="603"/>
      <c r="F349" s="603"/>
      <c r="G349" s="97" t="s">
        <v>950</v>
      </c>
      <c r="H349" s="91" t="s">
        <v>760</v>
      </c>
      <c r="I349" s="91" t="s">
        <v>761</v>
      </c>
      <c r="J349" s="90">
        <v>1</v>
      </c>
      <c r="K349" s="111">
        <v>45323</v>
      </c>
      <c r="L349" s="111">
        <v>45747</v>
      </c>
      <c r="M349" s="92">
        <f t="shared" si="14"/>
        <v>60.571428571428569</v>
      </c>
      <c r="N349" s="269">
        <v>1</v>
      </c>
      <c r="O349" s="113" t="s">
        <v>5756</v>
      </c>
      <c r="P349" s="100">
        <f t="shared" si="15"/>
        <v>1</v>
      </c>
      <c r="Q349" s="101" t="str" cm="1">
        <f t="array" aca="1" ref="Q349" ca="1">IF(ISNUMBER(P349),IF(P349=100%,"CUMPLIDA",IF(AND(ISNUMBER(L349),ISNUMBER(INDIRECT("FECHA_"&amp;$B349,1))), IF(L349&lt;=INDIRECT("FECHA_"&amp;$B349,1),"INCUMPLIDA","PROCESO"), "VERIFICAR FECHA")),"SIN VALOR AVANCE")</f>
        <v>CUMPLIDA</v>
      </c>
    </row>
    <row r="350" spans="1:17" ht="75.75" hidden="1">
      <c r="A350" s="274" t="s">
        <v>938</v>
      </c>
      <c r="B350" s="108" t="s">
        <v>27</v>
      </c>
      <c r="C350" s="588"/>
      <c r="D350" s="588"/>
      <c r="E350" s="603"/>
      <c r="F350" s="603"/>
      <c r="G350" s="97" t="s">
        <v>804</v>
      </c>
      <c r="H350" s="91" t="s">
        <v>804</v>
      </c>
      <c r="I350" s="91" t="s">
        <v>805</v>
      </c>
      <c r="J350" s="90">
        <v>1</v>
      </c>
      <c r="K350" s="111">
        <v>45323</v>
      </c>
      <c r="L350" s="111">
        <v>45747</v>
      </c>
      <c r="M350" s="92">
        <f t="shared" si="14"/>
        <v>60.571428571428569</v>
      </c>
      <c r="N350" s="269">
        <v>1</v>
      </c>
      <c r="O350" s="113" t="s">
        <v>5757</v>
      </c>
      <c r="P350" s="100">
        <f t="shared" si="15"/>
        <v>1</v>
      </c>
      <c r="Q350" s="101" t="str" cm="1">
        <f t="array" aca="1" ref="Q350" ca="1">IF(ISNUMBER(P350),IF(P350=100%,"CUMPLIDA",IF(AND(ISNUMBER(L350),ISNUMBER(INDIRECT("FECHA_"&amp;$B350,1))), IF(L350&lt;=INDIRECT("FECHA_"&amp;$B350,1),"INCUMPLIDA","PROCESO"), "VERIFICAR FECHA")),"SIN VALOR AVANCE")</f>
        <v>CUMPLIDA</v>
      </c>
    </row>
    <row r="351" spans="1:17" ht="75.75" hidden="1">
      <c r="A351" s="274" t="s">
        <v>938</v>
      </c>
      <c r="B351" s="108" t="s">
        <v>27</v>
      </c>
      <c r="C351" s="588"/>
      <c r="D351" s="588"/>
      <c r="E351" s="603"/>
      <c r="F351" s="603"/>
      <c r="G351" s="97" t="s">
        <v>766</v>
      </c>
      <c r="H351" s="91" t="s">
        <v>767</v>
      </c>
      <c r="I351" s="91" t="s">
        <v>768</v>
      </c>
      <c r="J351" s="90">
        <v>1</v>
      </c>
      <c r="K351" s="111">
        <v>45231</v>
      </c>
      <c r="L351" s="111">
        <v>45747</v>
      </c>
      <c r="M351" s="92">
        <f t="shared" si="14"/>
        <v>73.714285714285708</v>
      </c>
      <c r="N351" s="269">
        <v>1</v>
      </c>
      <c r="O351" s="113" t="s">
        <v>5757</v>
      </c>
      <c r="P351" s="100">
        <f t="shared" si="15"/>
        <v>1</v>
      </c>
      <c r="Q351" s="101" t="str" cm="1">
        <f t="array" aca="1" ref="Q351" ca="1">IF(ISNUMBER(P351),IF(P351=100%,"CUMPLIDA",IF(AND(ISNUMBER(L351),ISNUMBER(INDIRECT("FECHA_"&amp;$B351,1))), IF(L351&lt;=INDIRECT("FECHA_"&amp;$B351,1),"INCUMPLIDA","PROCESO"), "VERIFICAR FECHA")),"SIN VALOR AVANCE")</f>
        <v>CUMPLIDA</v>
      </c>
    </row>
    <row r="352" spans="1:17" ht="165.75" hidden="1">
      <c r="A352" s="274" t="s">
        <v>938</v>
      </c>
      <c r="B352" s="108" t="s">
        <v>27</v>
      </c>
      <c r="C352" s="588"/>
      <c r="D352" s="588"/>
      <c r="E352" s="603"/>
      <c r="F352" s="603"/>
      <c r="G352" s="97" t="s">
        <v>769</v>
      </c>
      <c r="H352" s="91" t="s">
        <v>769</v>
      </c>
      <c r="I352" s="91" t="s">
        <v>770</v>
      </c>
      <c r="J352" s="90">
        <v>1</v>
      </c>
      <c r="K352" s="111">
        <v>45323</v>
      </c>
      <c r="L352" s="111">
        <v>45747</v>
      </c>
      <c r="M352" s="92">
        <f t="shared" ref="M352:M415" si="16">(L352-K352)/7</f>
        <v>60.571428571428569</v>
      </c>
      <c r="N352" s="269">
        <v>1</v>
      </c>
      <c r="O352" s="113" t="s">
        <v>5756</v>
      </c>
      <c r="P352" s="100">
        <f t="shared" si="15"/>
        <v>1</v>
      </c>
      <c r="Q352" s="101" t="str" cm="1">
        <f t="array" aca="1" ref="Q352" ca="1">IF(ISNUMBER(P352),IF(P352=100%,"CUMPLIDA",IF(AND(ISNUMBER(L352),ISNUMBER(INDIRECT("FECHA_"&amp;$B352,1))), IF(L352&lt;=INDIRECT("FECHA_"&amp;$B352,1),"INCUMPLIDA","PROCESO"), "VERIFICAR FECHA")),"SIN VALOR AVANCE")</f>
        <v>CUMPLIDA</v>
      </c>
    </row>
    <row r="353" spans="1:17" ht="75.75" hidden="1">
      <c r="A353" s="274" t="s">
        <v>938</v>
      </c>
      <c r="B353" s="108" t="s">
        <v>27</v>
      </c>
      <c r="C353" s="588"/>
      <c r="D353" s="588"/>
      <c r="E353" s="603"/>
      <c r="F353" s="603"/>
      <c r="G353" s="97" t="s">
        <v>371</v>
      </c>
      <c r="H353" s="91" t="s">
        <v>371</v>
      </c>
      <c r="I353" s="91" t="s">
        <v>771</v>
      </c>
      <c r="J353" s="90">
        <v>1</v>
      </c>
      <c r="K353" s="111">
        <v>45231</v>
      </c>
      <c r="L353" s="111">
        <v>45747</v>
      </c>
      <c r="M353" s="92">
        <f t="shared" si="16"/>
        <v>73.714285714285708</v>
      </c>
      <c r="N353" s="269">
        <v>1</v>
      </c>
      <c r="O353" s="113" t="s">
        <v>5757</v>
      </c>
      <c r="P353" s="100">
        <f t="shared" si="15"/>
        <v>1</v>
      </c>
      <c r="Q353" s="101" t="str" cm="1">
        <f t="array" aca="1" ref="Q353" ca="1">IF(ISNUMBER(P353),IF(P353=100%,"CUMPLIDA",IF(AND(ISNUMBER(L353),ISNUMBER(INDIRECT("FECHA_"&amp;$B353,1))), IF(L353&lt;=INDIRECT("FECHA_"&amp;$B353,1),"INCUMPLIDA","PROCESO"), "VERIFICAR FECHA")),"SIN VALOR AVANCE")</f>
        <v>CUMPLIDA</v>
      </c>
    </row>
    <row r="354" spans="1:17" ht="210.75" hidden="1">
      <c r="A354" s="274" t="s">
        <v>938</v>
      </c>
      <c r="B354" s="108" t="s">
        <v>27</v>
      </c>
      <c r="C354" s="588"/>
      <c r="D354" s="588"/>
      <c r="E354" s="603"/>
      <c r="F354" s="603"/>
      <c r="G354" s="97" t="s">
        <v>772</v>
      </c>
      <c r="H354" s="91" t="s">
        <v>772</v>
      </c>
      <c r="I354" s="91" t="s">
        <v>773</v>
      </c>
      <c r="J354" s="90">
        <v>1</v>
      </c>
      <c r="K354" s="111">
        <v>45231</v>
      </c>
      <c r="L354" s="111">
        <v>45808</v>
      </c>
      <c r="M354" s="92">
        <f t="shared" si="16"/>
        <v>82.428571428571431</v>
      </c>
      <c r="N354" s="269">
        <v>1</v>
      </c>
      <c r="O354" s="113" t="s">
        <v>5755</v>
      </c>
      <c r="P354" s="100">
        <f t="shared" si="15"/>
        <v>1</v>
      </c>
      <c r="Q354" s="101" t="str" cm="1">
        <f t="array" aca="1" ref="Q354" ca="1">IF(ISNUMBER(P354),IF(P354=100%,"CUMPLIDA",IF(AND(ISNUMBER(L354),ISNUMBER(INDIRECT("FECHA_"&amp;$B354,1))), IF(L354&lt;=INDIRECT("FECHA_"&amp;$B354,1),"INCUMPLIDA","PROCESO"), "VERIFICAR FECHA")),"SIN VALOR AVANCE")</f>
        <v>CUMPLIDA</v>
      </c>
    </row>
    <row r="355" spans="1:17" ht="75.75" hidden="1">
      <c r="A355" s="274" t="s">
        <v>938</v>
      </c>
      <c r="B355" s="108" t="s">
        <v>27</v>
      </c>
      <c r="C355" s="588"/>
      <c r="D355" s="588"/>
      <c r="E355" s="603"/>
      <c r="F355" s="603"/>
      <c r="G355" s="97" t="s">
        <v>169</v>
      </c>
      <c r="H355" s="91" t="s">
        <v>775</v>
      </c>
      <c r="I355" s="91" t="s">
        <v>776</v>
      </c>
      <c r="J355" s="90">
        <v>8</v>
      </c>
      <c r="K355" s="111">
        <v>45809</v>
      </c>
      <c r="L355" s="111">
        <v>46568</v>
      </c>
      <c r="M355" s="92">
        <f t="shared" si="16"/>
        <v>108.42857142857143</v>
      </c>
      <c r="N355" s="269">
        <v>0</v>
      </c>
      <c r="O355" s="113" t="s">
        <v>5757</v>
      </c>
      <c r="P355" s="100">
        <f t="shared" si="15"/>
        <v>0</v>
      </c>
      <c r="Q355" s="101" t="str" cm="1">
        <f t="array" aca="1" ref="Q355" ca="1">IF(ISNUMBER(P355),IF(P355=100%,"CUMPLIDA",IF(AND(ISNUMBER(L355),ISNUMBER(INDIRECT("FECHA_"&amp;$B355,1))), IF(L355&lt;=INDIRECT("FECHA_"&amp;$B355,1),"INCUMPLIDA","PROCESO"), "VERIFICAR FECHA")),"SIN VALOR AVANCE")</f>
        <v>PROCESO</v>
      </c>
    </row>
    <row r="356" spans="1:17" ht="165.75" hidden="1">
      <c r="A356" s="274" t="s">
        <v>938</v>
      </c>
      <c r="B356" s="108" t="s">
        <v>27</v>
      </c>
      <c r="C356" s="588"/>
      <c r="D356" s="588"/>
      <c r="E356" s="603"/>
      <c r="F356" s="603"/>
      <c r="G356" s="97" t="s">
        <v>778</v>
      </c>
      <c r="H356" s="91" t="s">
        <v>779</v>
      </c>
      <c r="I356" s="91" t="s">
        <v>780</v>
      </c>
      <c r="J356" s="90">
        <v>1</v>
      </c>
      <c r="K356" s="111">
        <v>45809</v>
      </c>
      <c r="L356" s="111">
        <v>46568</v>
      </c>
      <c r="M356" s="92">
        <f t="shared" si="16"/>
        <v>108.42857142857143</v>
      </c>
      <c r="N356" s="269">
        <v>0</v>
      </c>
      <c r="O356" s="113" t="s">
        <v>5756</v>
      </c>
      <c r="P356" s="100">
        <f t="shared" si="15"/>
        <v>0</v>
      </c>
      <c r="Q356" s="101" t="str" cm="1">
        <f t="array" aca="1" ref="Q356" ca="1">IF(ISNUMBER(P356),IF(P356=100%,"CUMPLIDA",IF(AND(ISNUMBER(L356),ISNUMBER(INDIRECT("FECHA_"&amp;$B356,1))), IF(L356&lt;=INDIRECT("FECHA_"&amp;$B356,1),"INCUMPLIDA","PROCESO"), "VERIFICAR FECHA")),"SIN VALOR AVANCE")</f>
        <v>PROCESO</v>
      </c>
    </row>
    <row r="357" spans="1:17" ht="210.75" hidden="1">
      <c r="A357" s="274" t="s">
        <v>938</v>
      </c>
      <c r="B357" s="108" t="s">
        <v>27</v>
      </c>
      <c r="C357" s="588"/>
      <c r="D357" s="588"/>
      <c r="E357" s="603"/>
      <c r="F357" s="603"/>
      <c r="G357" s="97" t="s">
        <v>781</v>
      </c>
      <c r="H357" s="91" t="s">
        <v>782</v>
      </c>
      <c r="I357" s="91" t="s">
        <v>813</v>
      </c>
      <c r="J357" s="90">
        <v>2</v>
      </c>
      <c r="K357" s="111">
        <v>45809</v>
      </c>
      <c r="L357" s="111">
        <v>46568</v>
      </c>
      <c r="M357" s="92">
        <f t="shared" si="16"/>
        <v>108.42857142857143</v>
      </c>
      <c r="N357" s="269">
        <v>0</v>
      </c>
      <c r="O357" s="113" t="s">
        <v>5755</v>
      </c>
      <c r="P357" s="100">
        <f t="shared" si="15"/>
        <v>0</v>
      </c>
      <c r="Q357" s="101" t="str" cm="1">
        <f t="array" aca="1" ref="Q357" ca="1">IF(ISNUMBER(P357),IF(P357=100%,"CUMPLIDA",IF(AND(ISNUMBER(L357),ISNUMBER(INDIRECT("FECHA_"&amp;$B357,1))), IF(L357&lt;=INDIRECT("FECHA_"&amp;$B357,1),"INCUMPLIDA","PROCESO"), "VERIFICAR FECHA")),"SIN VALOR AVANCE")</f>
        <v>PROCESO</v>
      </c>
    </row>
    <row r="358" spans="1:17" ht="120" hidden="1">
      <c r="A358" s="274" t="s">
        <v>938</v>
      </c>
      <c r="B358" s="108" t="s">
        <v>27</v>
      </c>
      <c r="C358" s="588"/>
      <c r="D358" s="588"/>
      <c r="E358" s="603"/>
      <c r="F358" s="603"/>
      <c r="G358" s="124" t="s">
        <v>989</v>
      </c>
      <c r="H358" s="125" t="s">
        <v>989</v>
      </c>
      <c r="I358" s="125" t="s">
        <v>990</v>
      </c>
      <c r="J358" s="93">
        <v>1</v>
      </c>
      <c r="K358" s="99">
        <v>42795</v>
      </c>
      <c r="L358" s="99">
        <v>42855</v>
      </c>
      <c r="M358" s="92">
        <f t="shared" si="16"/>
        <v>8.5714285714285712</v>
      </c>
      <c r="N358" s="269">
        <v>1</v>
      </c>
      <c r="O358" s="91" t="s">
        <v>5758</v>
      </c>
      <c r="P358" s="121">
        <f t="shared" si="15"/>
        <v>1</v>
      </c>
      <c r="Q358" s="101" t="str" cm="1">
        <f t="array" aca="1" ref="Q358" ca="1">IF(ISNUMBER(P358),IF(P358=100%,"CUMPLIDA",IF(AND(ISNUMBER(L358),ISNUMBER(INDIRECT("FECHA_"&amp;$B358,1))), IF(L358&lt;=INDIRECT("FECHA_"&amp;$B358,1),"INCUMPLIDA","PROCESO"), "VERIFICAR FECHA")),"SIN VALOR AVANCE")</f>
        <v>CUMPLIDA</v>
      </c>
    </row>
    <row r="359" spans="1:17" ht="120.75" hidden="1">
      <c r="A359" s="274" t="s">
        <v>938</v>
      </c>
      <c r="B359" s="108" t="s">
        <v>27</v>
      </c>
      <c r="C359" s="588"/>
      <c r="D359" s="588"/>
      <c r="E359" s="603"/>
      <c r="F359" s="603"/>
      <c r="G359" s="124" t="s">
        <v>992</v>
      </c>
      <c r="H359" s="125" t="s">
        <v>992</v>
      </c>
      <c r="I359" s="125" t="s">
        <v>993</v>
      </c>
      <c r="J359" s="93">
        <v>1</v>
      </c>
      <c r="K359" s="99">
        <v>42855</v>
      </c>
      <c r="L359" s="99">
        <v>42916</v>
      </c>
      <c r="M359" s="92">
        <f t="shared" si="16"/>
        <v>8.7142857142857135</v>
      </c>
      <c r="N359" s="269">
        <v>1</v>
      </c>
      <c r="O359" s="91" t="s">
        <v>5759</v>
      </c>
      <c r="P359" s="121">
        <f t="shared" si="15"/>
        <v>1</v>
      </c>
      <c r="Q359" s="101" t="str" cm="1">
        <f t="array" aca="1" ref="Q359" ca="1">IF(ISNUMBER(P359),IF(P359=100%,"CUMPLIDA",IF(AND(ISNUMBER(L359),ISNUMBER(INDIRECT("FECHA_"&amp;$B359,1))), IF(L359&lt;=INDIRECT("FECHA_"&amp;$B359,1),"INCUMPLIDA","PROCESO"), "VERIFICAR FECHA")),"SIN VALOR AVANCE")</f>
        <v>CUMPLIDA</v>
      </c>
    </row>
    <row r="360" spans="1:17" ht="270.75" hidden="1">
      <c r="A360" s="274" t="s">
        <v>938</v>
      </c>
      <c r="B360" s="108" t="s">
        <v>27</v>
      </c>
      <c r="C360" s="588" t="s">
        <v>995</v>
      </c>
      <c r="D360" s="588" t="s">
        <v>996</v>
      </c>
      <c r="E360" s="603" t="s">
        <v>5760</v>
      </c>
      <c r="F360" s="603" t="s">
        <v>998</v>
      </c>
      <c r="G360" s="604" t="s">
        <v>999</v>
      </c>
      <c r="H360" s="107" t="s">
        <v>944</v>
      </c>
      <c r="I360" s="91" t="s">
        <v>945</v>
      </c>
      <c r="J360" s="93">
        <v>1</v>
      </c>
      <c r="K360" s="99">
        <v>45231</v>
      </c>
      <c r="L360" s="99">
        <v>45504</v>
      </c>
      <c r="M360" s="92">
        <f t="shared" si="16"/>
        <v>39</v>
      </c>
      <c r="N360" s="269">
        <v>1</v>
      </c>
      <c r="O360" s="113" t="s">
        <v>5734</v>
      </c>
      <c r="P360" s="100">
        <f t="shared" si="15"/>
        <v>1</v>
      </c>
      <c r="Q360" s="101" t="str" cm="1">
        <f t="array" aca="1" ref="Q360" ca="1">IF(ISNUMBER(P360),IF(P360=100%,"CUMPLIDA",IF(AND(ISNUMBER(L360),ISNUMBER(INDIRECT("FECHA_"&amp;$B360,1))), IF(L360&lt;=INDIRECT("FECHA_"&amp;$B360,1),"INCUMPLIDA","PROCESO"), "VERIFICAR FECHA")),"SIN VALOR AVANCE")</f>
        <v>CUMPLIDA</v>
      </c>
    </row>
    <row r="361" spans="1:17" ht="210.75" hidden="1">
      <c r="A361" s="274" t="s">
        <v>938</v>
      </c>
      <c r="B361" s="108" t="s">
        <v>27</v>
      </c>
      <c r="C361" s="588"/>
      <c r="D361" s="588"/>
      <c r="E361" s="603"/>
      <c r="F361" s="603"/>
      <c r="G361" s="604"/>
      <c r="H361" s="107" t="s">
        <v>947</v>
      </c>
      <c r="I361" s="91" t="s">
        <v>948</v>
      </c>
      <c r="J361" s="93">
        <v>1</v>
      </c>
      <c r="K361" s="99">
        <v>45231</v>
      </c>
      <c r="L361" s="99">
        <v>45504</v>
      </c>
      <c r="M361" s="92">
        <f t="shared" si="16"/>
        <v>39</v>
      </c>
      <c r="N361" s="269">
        <v>1</v>
      </c>
      <c r="O361" s="113" t="s">
        <v>5761</v>
      </c>
      <c r="P361" s="100">
        <f t="shared" si="15"/>
        <v>1</v>
      </c>
      <c r="Q361" s="101" t="str" cm="1">
        <f t="array" aca="1" ref="Q361" ca="1">IF(ISNUMBER(P361),IF(P361=100%,"CUMPLIDA",IF(AND(ISNUMBER(L361),ISNUMBER(INDIRECT("FECHA_"&amp;$B361,1))), IF(L361&lt;=INDIRECT("FECHA_"&amp;$B361,1),"INCUMPLIDA","PROCESO"), "VERIFICAR FECHA")),"SIN VALOR AVANCE")</f>
        <v>CUMPLIDA</v>
      </c>
    </row>
    <row r="362" spans="1:17" ht="165.75" hidden="1">
      <c r="A362" s="274" t="s">
        <v>938</v>
      </c>
      <c r="B362" s="108" t="s">
        <v>27</v>
      </c>
      <c r="C362" s="588"/>
      <c r="D362" s="588"/>
      <c r="E362" s="603"/>
      <c r="F362" s="603"/>
      <c r="G362" s="97" t="s">
        <v>950</v>
      </c>
      <c r="H362" s="91" t="s">
        <v>760</v>
      </c>
      <c r="I362" s="91" t="s">
        <v>761</v>
      </c>
      <c r="J362" s="90">
        <v>1</v>
      </c>
      <c r="K362" s="111">
        <v>45323</v>
      </c>
      <c r="L362" s="111">
        <v>45747</v>
      </c>
      <c r="M362" s="92">
        <f t="shared" si="16"/>
        <v>60.571428571428569</v>
      </c>
      <c r="N362" s="269">
        <v>1</v>
      </c>
      <c r="O362" s="113" t="s">
        <v>5762</v>
      </c>
      <c r="P362" s="100">
        <f t="shared" si="15"/>
        <v>1</v>
      </c>
      <c r="Q362" s="101" t="str" cm="1">
        <f t="array" aca="1" ref="Q362" ca="1">IF(ISNUMBER(P362),IF(P362=100%,"CUMPLIDA",IF(AND(ISNUMBER(L362),ISNUMBER(INDIRECT("FECHA_"&amp;$B362,1))), IF(L362&lt;=INDIRECT("FECHA_"&amp;$B362,1),"INCUMPLIDA","PROCESO"), "VERIFICAR FECHA")),"SIN VALOR AVANCE")</f>
        <v>CUMPLIDA</v>
      </c>
    </row>
    <row r="363" spans="1:17" ht="75.75" hidden="1">
      <c r="A363" s="274" t="s">
        <v>938</v>
      </c>
      <c r="B363" s="108" t="s">
        <v>27</v>
      </c>
      <c r="C363" s="588"/>
      <c r="D363" s="588"/>
      <c r="E363" s="603"/>
      <c r="F363" s="603"/>
      <c r="G363" s="97" t="s">
        <v>804</v>
      </c>
      <c r="H363" s="91" t="s">
        <v>804</v>
      </c>
      <c r="I363" s="91" t="s">
        <v>805</v>
      </c>
      <c r="J363" s="90">
        <v>1</v>
      </c>
      <c r="K363" s="111">
        <v>45323</v>
      </c>
      <c r="L363" s="111">
        <v>45747</v>
      </c>
      <c r="M363" s="92">
        <f t="shared" si="16"/>
        <v>60.571428571428569</v>
      </c>
      <c r="N363" s="269">
        <v>1</v>
      </c>
      <c r="O363" s="113" t="s">
        <v>5757</v>
      </c>
      <c r="P363" s="100">
        <f t="shared" si="15"/>
        <v>1</v>
      </c>
      <c r="Q363" s="101" t="str" cm="1">
        <f t="array" aca="1" ref="Q363" ca="1">IF(ISNUMBER(P363),IF(P363=100%,"CUMPLIDA",IF(AND(ISNUMBER(L363),ISNUMBER(INDIRECT("FECHA_"&amp;$B363,1))), IF(L363&lt;=INDIRECT("FECHA_"&amp;$B363,1),"INCUMPLIDA","PROCESO"), "VERIFICAR FECHA")),"SIN VALOR AVANCE")</f>
        <v>CUMPLIDA</v>
      </c>
    </row>
    <row r="364" spans="1:17" ht="75.75" hidden="1">
      <c r="A364" s="274" t="s">
        <v>938</v>
      </c>
      <c r="B364" s="108" t="s">
        <v>27</v>
      </c>
      <c r="C364" s="588"/>
      <c r="D364" s="588"/>
      <c r="E364" s="603"/>
      <c r="F364" s="603"/>
      <c r="G364" s="97" t="s">
        <v>766</v>
      </c>
      <c r="H364" s="91" t="s">
        <v>767</v>
      </c>
      <c r="I364" s="91" t="s">
        <v>768</v>
      </c>
      <c r="J364" s="90">
        <v>1</v>
      </c>
      <c r="K364" s="111">
        <v>45231</v>
      </c>
      <c r="L364" s="111">
        <v>45747</v>
      </c>
      <c r="M364" s="92">
        <f t="shared" si="16"/>
        <v>73.714285714285708</v>
      </c>
      <c r="N364" s="269">
        <v>1</v>
      </c>
      <c r="O364" s="113" t="s">
        <v>5757</v>
      </c>
      <c r="P364" s="100">
        <f t="shared" si="15"/>
        <v>1</v>
      </c>
      <c r="Q364" s="101" t="str" cm="1">
        <f t="array" aca="1" ref="Q364" ca="1">IF(ISNUMBER(P364),IF(P364=100%,"CUMPLIDA",IF(AND(ISNUMBER(L364),ISNUMBER(INDIRECT("FECHA_"&amp;$B364,1))), IF(L364&lt;=INDIRECT("FECHA_"&amp;$B364,1),"INCUMPLIDA","PROCESO"), "VERIFICAR FECHA")),"SIN VALOR AVANCE")</f>
        <v>CUMPLIDA</v>
      </c>
    </row>
    <row r="365" spans="1:17" ht="165.75" hidden="1">
      <c r="A365" s="274" t="s">
        <v>938</v>
      </c>
      <c r="B365" s="108" t="s">
        <v>27</v>
      </c>
      <c r="C365" s="588"/>
      <c r="D365" s="588"/>
      <c r="E365" s="603"/>
      <c r="F365" s="603"/>
      <c r="G365" s="97" t="s">
        <v>769</v>
      </c>
      <c r="H365" s="91" t="s">
        <v>769</v>
      </c>
      <c r="I365" s="91" t="s">
        <v>770</v>
      </c>
      <c r="J365" s="90">
        <v>1</v>
      </c>
      <c r="K365" s="111">
        <v>45323</v>
      </c>
      <c r="L365" s="111">
        <v>45747</v>
      </c>
      <c r="M365" s="92">
        <f t="shared" si="16"/>
        <v>60.571428571428569</v>
      </c>
      <c r="N365" s="269">
        <v>1</v>
      </c>
      <c r="O365" s="113" t="s">
        <v>5762</v>
      </c>
      <c r="P365" s="100">
        <f t="shared" si="15"/>
        <v>1</v>
      </c>
      <c r="Q365" s="101" t="str" cm="1">
        <f t="array" aca="1" ref="Q365" ca="1">IF(ISNUMBER(P365),IF(P365=100%,"CUMPLIDA",IF(AND(ISNUMBER(L365),ISNUMBER(INDIRECT("FECHA_"&amp;$B365,1))), IF(L365&lt;=INDIRECT("FECHA_"&amp;$B365,1),"INCUMPLIDA","PROCESO"), "VERIFICAR FECHA")),"SIN VALOR AVANCE")</f>
        <v>CUMPLIDA</v>
      </c>
    </row>
    <row r="366" spans="1:17" ht="75.75" hidden="1">
      <c r="A366" s="274" t="s">
        <v>938</v>
      </c>
      <c r="B366" s="108" t="s">
        <v>27</v>
      </c>
      <c r="C366" s="588"/>
      <c r="D366" s="588"/>
      <c r="E366" s="603"/>
      <c r="F366" s="603"/>
      <c r="G366" s="97" t="s">
        <v>371</v>
      </c>
      <c r="H366" s="91" t="s">
        <v>371</v>
      </c>
      <c r="I366" s="91" t="s">
        <v>771</v>
      </c>
      <c r="J366" s="90">
        <v>1</v>
      </c>
      <c r="K366" s="111">
        <v>45231</v>
      </c>
      <c r="L366" s="111">
        <v>45747</v>
      </c>
      <c r="M366" s="92">
        <f t="shared" si="16"/>
        <v>73.714285714285708</v>
      </c>
      <c r="N366" s="269">
        <v>1</v>
      </c>
      <c r="O366" s="113" t="s">
        <v>5757</v>
      </c>
      <c r="P366" s="100">
        <f t="shared" si="15"/>
        <v>1</v>
      </c>
      <c r="Q366" s="101" t="str" cm="1">
        <f t="array" aca="1" ref="Q366" ca="1">IF(ISNUMBER(P366),IF(P366=100%,"CUMPLIDA",IF(AND(ISNUMBER(L366),ISNUMBER(INDIRECT("FECHA_"&amp;$B366,1))), IF(L366&lt;=INDIRECT("FECHA_"&amp;$B366,1),"INCUMPLIDA","PROCESO"), "VERIFICAR FECHA")),"SIN VALOR AVANCE")</f>
        <v>CUMPLIDA</v>
      </c>
    </row>
    <row r="367" spans="1:17" ht="210.75" hidden="1">
      <c r="A367" s="274" t="s">
        <v>938</v>
      </c>
      <c r="B367" s="108" t="s">
        <v>27</v>
      </c>
      <c r="C367" s="588"/>
      <c r="D367" s="588"/>
      <c r="E367" s="603"/>
      <c r="F367" s="603"/>
      <c r="G367" s="97" t="s">
        <v>772</v>
      </c>
      <c r="H367" s="91" t="s">
        <v>772</v>
      </c>
      <c r="I367" s="91" t="s">
        <v>773</v>
      </c>
      <c r="J367" s="90">
        <v>1</v>
      </c>
      <c r="K367" s="111">
        <v>45231</v>
      </c>
      <c r="L367" s="111">
        <v>45808</v>
      </c>
      <c r="M367" s="92">
        <f t="shared" si="16"/>
        <v>82.428571428571431</v>
      </c>
      <c r="N367" s="269">
        <v>1</v>
      </c>
      <c r="O367" s="113" t="s">
        <v>5761</v>
      </c>
      <c r="P367" s="100">
        <f t="shared" si="15"/>
        <v>1</v>
      </c>
      <c r="Q367" s="101" t="str" cm="1">
        <f t="array" aca="1" ref="Q367" ca="1">IF(ISNUMBER(P367),IF(P367=100%,"CUMPLIDA",IF(AND(ISNUMBER(L367),ISNUMBER(INDIRECT("FECHA_"&amp;$B367,1))), IF(L367&lt;=INDIRECT("FECHA_"&amp;$B367,1),"INCUMPLIDA","PROCESO"), "VERIFICAR FECHA")),"SIN VALOR AVANCE")</f>
        <v>CUMPLIDA</v>
      </c>
    </row>
    <row r="368" spans="1:17" ht="75.75" hidden="1">
      <c r="A368" s="274" t="s">
        <v>938</v>
      </c>
      <c r="B368" s="108" t="s">
        <v>27</v>
      </c>
      <c r="C368" s="588"/>
      <c r="D368" s="588"/>
      <c r="E368" s="603"/>
      <c r="F368" s="603"/>
      <c r="G368" s="97" t="s">
        <v>169</v>
      </c>
      <c r="H368" s="91" t="s">
        <v>775</v>
      </c>
      <c r="I368" s="91" t="s">
        <v>776</v>
      </c>
      <c r="J368" s="90">
        <v>8</v>
      </c>
      <c r="K368" s="111">
        <v>45809</v>
      </c>
      <c r="L368" s="111">
        <v>46568</v>
      </c>
      <c r="M368" s="92">
        <f t="shared" si="16"/>
        <v>108.42857142857143</v>
      </c>
      <c r="N368" s="269">
        <v>0</v>
      </c>
      <c r="O368" s="113" t="s">
        <v>5757</v>
      </c>
      <c r="P368" s="100">
        <f t="shared" si="15"/>
        <v>0</v>
      </c>
      <c r="Q368" s="101" t="str" cm="1">
        <f t="array" aca="1" ref="Q368" ca="1">IF(ISNUMBER(P368),IF(P368=100%,"CUMPLIDA",IF(AND(ISNUMBER(L368),ISNUMBER(INDIRECT("FECHA_"&amp;$B368,1))), IF(L368&lt;=INDIRECT("FECHA_"&amp;$B368,1),"INCUMPLIDA","PROCESO"), "VERIFICAR FECHA")),"SIN VALOR AVANCE")</f>
        <v>PROCESO</v>
      </c>
    </row>
    <row r="369" spans="1:17" ht="165.75" hidden="1">
      <c r="A369" s="274" t="s">
        <v>938</v>
      </c>
      <c r="B369" s="108" t="s">
        <v>27</v>
      </c>
      <c r="C369" s="588"/>
      <c r="D369" s="588"/>
      <c r="E369" s="603"/>
      <c r="F369" s="603"/>
      <c r="G369" s="97" t="s">
        <v>778</v>
      </c>
      <c r="H369" s="91" t="s">
        <v>779</v>
      </c>
      <c r="I369" s="91" t="s">
        <v>780</v>
      </c>
      <c r="J369" s="90">
        <v>1</v>
      </c>
      <c r="K369" s="111">
        <v>45809</v>
      </c>
      <c r="L369" s="111">
        <v>46568</v>
      </c>
      <c r="M369" s="92">
        <f t="shared" si="16"/>
        <v>108.42857142857143</v>
      </c>
      <c r="N369" s="269">
        <v>0</v>
      </c>
      <c r="O369" s="113" t="s">
        <v>5762</v>
      </c>
      <c r="P369" s="100">
        <f t="shared" si="15"/>
        <v>0</v>
      </c>
      <c r="Q369" s="101" t="str" cm="1">
        <f t="array" aca="1" ref="Q369" ca="1">IF(ISNUMBER(P369),IF(P369=100%,"CUMPLIDA",IF(AND(ISNUMBER(L369),ISNUMBER(INDIRECT("FECHA_"&amp;$B369,1))), IF(L369&lt;=INDIRECT("FECHA_"&amp;$B369,1),"INCUMPLIDA","PROCESO"), "VERIFICAR FECHA")),"SIN VALOR AVANCE")</f>
        <v>PROCESO</v>
      </c>
    </row>
    <row r="370" spans="1:17" ht="210.75" hidden="1">
      <c r="A370" s="274" t="s">
        <v>938</v>
      </c>
      <c r="B370" s="108" t="s">
        <v>27</v>
      </c>
      <c r="C370" s="588"/>
      <c r="D370" s="588"/>
      <c r="E370" s="603"/>
      <c r="F370" s="603"/>
      <c r="G370" s="97" t="s">
        <v>781</v>
      </c>
      <c r="H370" s="91" t="s">
        <v>782</v>
      </c>
      <c r="I370" s="91" t="s">
        <v>813</v>
      </c>
      <c r="J370" s="90">
        <v>2</v>
      </c>
      <c r="K370" s="111">
        <v>45809</v>
      </c>
      <c r="L370" s="111">
        <v>46568</v>
      </c>
      <c r="M370" s="92">
        <f t="shared" si="16"/>
        <v>108.42857142857143</v>
      </c>
      <c r="N370" s="269">
        <v>0</v>
      </c>
      <c r="O370" s="113" t="s">
        <v>5761</v>
      </c>
      <c r="P370" s="100">
        <f t="shared" si="15"/>
        <v>0</v>
      </c>
      <c r="Q370" s="101" t="str" cm="1">
        <f t="array" aca="1" ref="Q370" ca="1">IF(ISNUMBER(P370),IF(P370=100%,"CUMPLIDA",IF(AND(ISNUMBER(L370),ISNUMBER(INDIRECT("FECHA_"&amp;$B370,1))), IF(L370&lt;=INDIRECT("FECHA_"&amp;$B370,1),"INCUMPLIDA","PROCESO"), "VERIFICAR FECHA")),"SIN VALOR AVANCE")</f>
        <v>PROCESO</v>
      </c>
    </row>
    <row r="371" spans="1:17" ht="286.5" hidden="1">
      <c r="A371" s="274" t="s">
        <v>938</v>
      </c>
      <c r="B371" s="108" t="s">
        <v>27</v>
      </c>
      <c r="C371" s="588" t="s">
        <v>1002</v>
      </c>
      <c r="D371" s="588" t="s">
        <v>1003</v>
      </c>
      <c r="E371" s="603" t="s">
        <v>5763</v>
      </c>
      <c r="F371" s="603" t="s">
        <v>1005</v>
      </c>
      <c r="G371" s="96" t="s">
        <v>1006</v>
      </c>
      <c r="H371" s="126" t="s">
        <v>1006</v>
      </c>
      <c r="I371" s="102" t="s">
        <v>1007</v>
      </c>
      <c r="J371" s="93">
        <v>1</v>
      </c>
      <c r="K371" s="99">
        <v>45139</v>
      </c>
      <c r="L371" s="99">
        <v>45716</v>
      </c>
      <c r="M371" s="92">
        <f t="shared" si="16"/>
        <v>82.428571428571431</v>
      </c>
      <c r="N371" s="269">
        <v>1</v>
      </c>
      <c r="O371" s="126" t="s">
        <v>5764</v>
      </c>
      <c r="P371" s="121">
        <f t="shared" si="15"/>
        <v>1</v>
      </c>
      <c r="Q371" s="101" t="str" cm="1">
        <f t="array" aca="1" ref="Q371" ca="1">IF(ISNUMBER(P371),IF(P371=100%,"CUMPLIDA",IF(AND(ISNUMBER(L371),ISNUMBER(INDIRECT("FECHA_"&amp;$B371,1))), IF(L371&lt;=INDIRECT("FECHA_"&amp;$B371,1),"INCUMPLIDA","PROCESO"), "VERIFICAR FECHA")),"SIN VALOR AVANCE")</f>
        <v>CUMPLIDA</v>
      </c>
    </row>
    <row r="372" spans="1:17" ht="180" hidden="1">
      <c r="A372" s="274" t="s">
        <v>938</v>
      </c>
      <c r="B372" s="108" t="s">
        <v>27</v>
      </c>
      <c r="C372" s="588"/>
      <c r="D372" s="588"/>
      <c r="E372" s="603"/>
      <c r="F372" s="603"/>
      <c r="G372" s="96" t="s">
        <v>1009</v>
      </c>
      <c r="H372" s="126" t="s">
        <v>1009</v>
      </c>
      <c r="I372" s="126" t="s">
        <v>1010</v>
      </c>
      <c r="J372" s="93">
        <v>1</v>
      </c>
      <c r="K372" s="99">
        <v>45139</v>
      </c>
      <c r="L372" s="99">
        <v>45351</v>
      </c>
      <c r="M372" s="92">
        <f t="shared" si="16"/>
        <v>30.285714285714285</v>
      </c>
      <c r="N372" s="269">
        <v>1</v>
      </c>
      <c r="O372" s="126" t="s">
        <v>5765</v>
      </c>
      <c r="P372" s="121">
        <f t="shared" si="15"/>
        <v>1</v>
      </c>
      <c r="Q372" s="101" t="str" cm="1">
        <f t="array" aca="1" ref="Q372" ca="1">IF(ISNUMBER(P372),IF(P372=100%,"CUMPLIDA",IF(AND(ISNUMBER(L372),ISNUMBER(INDIRECT("FECHA_"&amp;$B372,1))), IF(L372&lt;=INDIRECT("FECHA_"&amp;$B372,1),"INCUMPLIDA","PROCESO"), "VERIFICAR FECHA")),"SIN VALOR AVANCE")</f>
        <v>CUMPLIDA</v>
      </c>
    </row>
    <row r="373" spans="1:17" ht="135.75" hidden="1">
      <c r="A373" s="274" t="s">
        <v>938</v>
      </c>
      <c r="B373" s="108" t="s">
        <v>27</v>
      </c>
      <c r="C373" s="588"/>
      <c r="D373" s="588"/>
      <c r="E373" s="603"/>
      <c r="F373" s="603"/>
      <c r="G373" s="96" t="s">
        <v>1012</v>
      </c>
      <c r="H373" s="126" t="s">
        <v>1012</v>
      </c>
      <c r="I373" s="126" t="s">
        <v>1013</v>
      </c>
      <c r="J373" s="93">
        <v>6</v>
      </c>
      <c r="K373" s="99">
        <v>45139</v>
      </c>
      <c r="L373" s="99">
        <v>45351</v>
      </c>
      <c r="M373" s="92">
        <f t="shared" si="16"/>
        <v>30.285714285714285</v>
      </c>
      <c r="N373" s="269">
        <v>6</v>
      </c>
      <c r="O373" s="126" t="s">
        <v>5765</v>
      </c>
      <c r="P373" s="121">
        <f t="shared" si="15"/>
        <v>1</v>
      </c>
      <c r="Q373" s="101" t="str" cm="1">
        <f t="array" aca="1" ref="Q373" ca="1">IF(ISNUMBER(P373),IF(P373=100%,"CUMPLIDA",IF(AND(ISNUMBER(L373),ISNUMBER(INDIRECT("FECHA_"&amp;$B373,1))), IF(L373&lt;=INDIRECT("FECHA_"&amp;$B373,1),"INCUMPLIDA","PROCESO"), "VERIFICAR FECHA")),"SIN VALOR AVANCE")</f>
        <v>CUMPLIDA</v>
      </c>
    </row>
    <row r="374" spans="1:17" ht="255.75" hidden="1">
      <c r="A374" s="274" t="s">
        <v>938</v>
      </c>
      <c r="B374" s="108" t="s">
        <v>27</v>
      </c>
      <c r="C374" s="588"/>
      <c r="D374" s="588"/>
      <c r="E374" s="603"/>
      <c r="F374" s="603"/>
      <c r="G374" s="96" t="s">
        <v>1014</v>
      </c>
      <c r="H374" s="126" t="s">
        <v>1014</v>
      </c>
      <c r="I374" s="126" t="s">
        <v>1015</v>
      </c>
      <c r="J374" s="121">
        <v>1</v>
      </c>
      <c r="K374" s="99">
        <v>45139</v>
      </c>
      <c r="L374" s="99">
        <v>45351</v>
      </c>
      <c r="M374" s="92">
        <f t="shared" si="16"/>
        <v>30.285714285714285</v>
      </c>
      <c r="N374" s="273">
        <v>1</v>
      </c>
      <c r="O374" s="126" t="s">
        <v>5766</v>
      </c>
      <c r="P374" s="121">
        <f t="shared" si="15"/>
        <v>1</v>
      </c>
      <c r="Q374" s="101" t="str" cm="1">
        <f t="array" aca="1" ref="Q374" ca="1">IF(ISNUMBER(P374),IF(P374=100%,"CUMPLIDA",IF(AND(ISNUMBER(L374),ISNUMBER(INDIRECT("FECHA_"&amp;$B374,1))), IF(L374&lt;=INDIRECT("FECHA_"&amp;$B374,1),"INCUMPLIDA","PROCESO"), "VERIFICAR FECHA")),"SIN VALOR AVANCE")</f>
        <v>CUMPLIDA</v>
      </c>
    </row>
    <row r="375" spans="1:17" ht="270.75" hidden="1">
      <c r="A375" s="274" t="s">
        <v>938</v>
      </c>
      <c r="B375" s="108" t="s">
        <v>27</v>
      </c>
      <c r="C375" s="588"/>
      <c r="D375" s="588"/>
      <c r="E375" s="603"/>
      <c r="F375" s="603"/>
      <c r="G375" s="96" t="s">
        <v>1017</v>
      </c>
      <c r="H375" s="126" t="s">
        <v>1017</v>
      </c>
      <c r="I375" s="126" t="s">
        <v>1018</v>
      </c>
      <c r="J375" s="93">
        <v>1</v>
      </c>
      <c r="K375" s="99">
        <v>45306</v>
      </c>
      <c r="L375" s="99">
        <v>45504</v>
      </c>
      <c r="M375" s="92">
        <f t="shared" si="16"/>
        <v>28.285714285714285</v>
      </c>
      <c r="N375" s="269">
        <v>1</v>
      </c>
      <c r="O375" s="126" t="s">
        <v>5767</v>
      </c>
      <c r="P375" s="121">
        <f t="shared" si="15"/>
        <v>1</v>
      </c>
      <c r="Q375" s="101" t="str" cm="1">
        <f t="array" aca="1" ref="Q375" ca="1">IF(ISNUMBER(P375),IF(P375=100%,"CUMPLIDA",IF(AND(ISNUMBER(L375),ISNUMBER(INDIRECT("FECHA_"&amp;$B375,1))), IF(L375&lt;=INDIRECT("FECHA_"&amp;$B375,1),"INCUMPLIDA","PROCESO"), "VERIFICAR FECHA")),"SIN VALOR AVANCE")</f>
        <v>CUMPLIDA</v>
      </c>
    </row>
    <row r="376" spans="1:17" ht="195.75" hidden="1">
      <c r="A376" s="274" t="s">
        <v>938</v>
      </c>
      <c r="B376" s="108" t="s">
        <v>27</v>
      </c>
      <c r="C376" s="588"/>
      <c r="D376" s="588"/>
      <c r="E376" s="603"/>
      <c r="F376" s="603"/>
      <c r="G376" s="96" t="s">
        <v>1020</v>
      </c>
      <c r="H376" s="126" t="s">
        <v>1020</v>
      </c>
      <c r="I376" s="126" t="s">
        <v>1021</v>
      </c>
      <c r="J376" s="93">
        <v>1</v>
      </c>
      <c r="K376" s="99">
        <v>45505</v>
      </c>
      <c r="L376" s="99">
        <v>45596</v>
      </c>
      <c r="M376" s="92">
        <f t="shared" si="16"/>
        <v>13</v>
      </c>
      <c r="N376" s="269">
        <v>1</v>
      </c>
      <c r="O376" s="126" t="s">
        <v>5768</v>
      </c>
      <c r="P376" s="121">
        <f t="shared" si="15"/>
        <v>1</v>
      </c>
      <c r="Q376" s="101" t="str" cm="1">
        <f t="array" aca="1" ref="Q376" ca="1">IF(ISNUMBER(P376),IF(P376=100%,"CUMPLIDA",IF(AND(ISNUMBER(L376),ISNUMBER(INDIRECT("FECHA_"&amp;$B376,1))), IF(L376&lt;=INDIRECT("FECHA_"&amp;$B376,1),"INCUMPLIDA","PROCESO"), "VERIFICAR FECHA")),"SIN VALOR AVANCE")</f>
        <v>CUMPLIDA</v>
      </c>
    </row>
    <row r="377" spans="1:17" ht="195.75" hidden="1">
      <c r="A377" s="274" t="s">
        <v>938</v>
      </c>
      <c r="B377" s="108" t="s">
        <v>27</v>
      </c>
      <c r="C377" s="588"/>
      <c r="D377" s="588"/>
      <c r="E377" s="603"/>
      <c r="F377" s="603"/>
      <c r="G377" s="96" t="s">
        <v>1023</v>
      </c>
      <c r="H377" s="126" t="s">
        <v>1023</v>
      </c>
      <c r="I377" s="126" t="s">
        <v>1024</v>
      </c>
      <c r="J377" s="93">
        <v>1</v>
      </c>
      <c r="K377" s="99">
        <v>45597</v>
      </c>
      <c r="L377" s="99">
        <v>45869</v>
      </c>
      <c r="M377" s="92">
        <f t="shared" si="16"/>
        <v>38.857142857142854</v>
      </c>
      <c r="N377" s="269">
        <v>1</v>
      </c>
      <c r="O377" s="126" t="s">
        <v>5769</v>
      </c>
      <c r="P377" s="121">
        <f t="shared" si="15"/>
        <v>1</v>
      </c>
      <c r="Q377" s="101" t="str" cm="1">
        <f t="array" aca="1" ref="Q377" ca="1">IF(ISNUMBER(P377),IF(P377=100%,"CUMPLIDA",IF(AND(ISNUMBER(L377),ISNUMBER(INDIRECT("FECHA_"&amp;$B377,1))), IF(L377&lt;=INDIRECT("FECHA_"&amp;$B377,1),"INCUMPLIDA","PROCESO"), "VERIFICAR FECHA")),"SIN VALOR AVANCE")</f>
        <v>CUMPLIDA</v>
      </c>
    </row>
    <row r="378" spans="1:17" ht="195.75" hidden="1">
      <c r="A378" s="274" t="s">
        <v>938</v>
      </c>
      <c r="B378" s="108" t="s">
        <v>27</v>
      </c>
      <c r="C378" s="588"/>
      <c r="D378" s="588"/>
      <c r="E378" s="603"/>
      <c r="F378" s="603"/>
      <c r="G378" s="96" t="s">
        <v>1026</v>
      </c>
      <c r="H378" s="126" t="s">
        <v>1026</v>
      </c>
      <c r="I378" s="126" t="s">
        <v>1027</v>
      </c>
      <c r="J378" s="121">
        <v>1</v>
      </c>
      <c r="K378" s="99">
        <v>45870</v>
      </c>
      <c r="L378" s="99">
        <v>46112</v>
      </c>
      <c r="M378" s="92">
        <f t="shared" si="16"/>
        <v>34.571428571428569</v>
      </c>
      <c r="N378" s="273">
        <v>0</v>
      </c>
      <c r="O378" s="126" t="s">
        <v>5770</v>
      </c>
      <c r="P378" s="121">
        <f t="shared" si="15"/>
        <v>0</v>
      </c>
      <c r="Q378" s="101" t="str" cm="1">
        <f t="array" aca="1" ref="Q378" ca="1">IF(ISNUMBER(P378),IF(P378=100%,"CUMPLIDA",IF(AND(ISNUMBER(L378),ISNUMBER(INDIRECT("FECHA_"&amp;$B378,1))), IF(L378&lt;=INDIRECT("FECHA_"&amp;$B378,1),"INCUMPLIDA","PROCESO"), "VERIFICAR FECHA")),"SIN VALOR AVANCE")</f>
        <v>PROCESO</v>
      </c>
    </row>
    <row r="379" spans="1:17" ht="270.75" hidden="1">
      <c r="A379" s="274" t="s">
        <v>938</v>
      </c>
      <c r="B379" s="108" t="s">
        <v>27</v>
      </c>
      <c r="C379" s="588"/>
      <c r="D379" s="588"/>
      <c r="E379" s="603"/>
      <c r="F379" s="603"/>
      <c r="G379" s="97" t="s">
        <v>999</v>
      </c>
      <c r="H379" s="107" t="s">
        <v>944</v>
      </c>
      <c r="I379" s="91" t="s">
        <v>945</v>
      </c>
      <c r="J379" s="93">
        <v>1</v>
      </c>
      <c r="K379" s="99">
        <v>45231</v>
      </c>
      <c r="L379" s="99">
        <v>45504</v>
      </c>
      <c r="M379" s="92">
        <f t="shared" si="16"/>
        <v>39</v>
      </c>
      <c r="N379" s="269">
        <v>1</v>
      </c>
      <c r="O379" s="113" t="s">
        <v>5771</v>
      </c>
      <c r="P379" s="100">
        <f t="shared" si="15"/>
        <v>1</v>
      </c>
      <c r="Q379" s="101" t="str" cm="1">
        <f t="array" aca="1" ref="Q379" ca="1">IF(ISNUMBER(P379),IF(P379=100%,"CUMPLIDA",IF(AND(ISNUMBER(L379),ISNUMBER(INDIRECT("FECHA_"&amp;$B379,1))), IF(L379&lt;=INDIRECT("FECHA_"&amp;$B379,1),"INCUMPLIDA","PROCESO"), "VERIFICAR FECHA")),"SIN VALOR AVANCE")</f>
        <v>CUMPLIDA</v>
      </c>
    </row>
    <row r="380" spans="1:17" ht="210.75" hidden="1">
      <c r="A380" s="274" t="s">
        <v>938</v>
      </c>
      <c r="B380" s="108" t="s">
        <v>27</v>
      </c>
      <c r="C380" s="588"/>
      <c r="D380" s="588"/>
      <c r="E380" s="603"/>
      <c r="F380" s="603"/>
      <c r="G380" s="97" t="s">
        <v>999</v>
      </c>
      <c r="H380" s="107" t="s">
        <v>947</v>
      </c>
      <c r="I380" s="91" t="s">
        <v>948</v>
      </c>
      <c r="J380" s="93">
        <v>1</v>
      </c>
      <c r="K380" s="99">
        <v>45231</v>
      </c>
      <c r="L380" s="99">
        <v>45504</v>
      </c>
      <c r="M380" s="92">
        <f t="shared" si="16"/>
        <v>39</v>
      </c>
      <c r="N380" s="269">
        <v>1</v>
      </c>
      <c r="O380" s="113" t="s">
        <v>5761</v>
      </c>
      <c r="P380" s="100">
        <f t="shared" si="15"/>
        <v>1</v>
      </c>
      <c r="Q380" s="101" t="str" cm="1">
        <f t="array" aca="1" ref="Q380" ca="1">IF(ISNUMBER(P380),IF(P380=100%,"CUMPLIDA",IF(AND(ISNUMBER(L380),ISNUMBER(INDIRECT("FECHA_"&amp;$B380,1))), IF(L380&lt;=INDIRECT("FECHA_"&amp;$B380,1),"INCUMPLIDA","PROCESO"), "VERIFICAR FECHA")),"SIN VALOR AVANCE")</f>
        <v>CUMPLIDA</v>
      </c>
    </row>
    <row r="381" spans="1:17" ht="165.75" hidden="1">
      <c r="A381" s="274" t="s">
        <v>938</v>
      </c>
      <c r="B381" s="108" t="s">
        <v>27</v>
      </c>
      <c r="C381" s="588"/>
      <c r="D381" s="588"/>
      <c r="E381" s="603"/>
      <c r="F381" s="603"/>
      <c r="G381" s="97" t="s">
        <v>950</v>
      </c>
      <c r="H381" s="91" t="s">
        <v>760</v>
      </c>
      <c r="I381" s="91" t="s">
        <v>761</v>
      </c>
      <c r="J381" s="90">
        <v>1</v>
      </c>
      <c r="K381" s="111">
        <v>45323</v>
      </c>
      <c r="L381" s="111">
        <v>45747</v>
      </c>
      <c r="M381" s="92">
        <f t="shared" si="16"/>
        <v>60.571428571428569</v>
      </c>
      <c r="N381" s="269">
        <v>1</v>
      </c>
      <c r="O381" s="113" t="s">
        <v>5762</v>
      </c>
      <c r="P381" s="100">
        <f t="shared" si="15"/>
        <v>1</v>
      </c>
      <c r="Q381" s="101" t="str" cm="1">
        <f t="array" aca="1" ref="Q381" ca="1">IF(ISNUMBER(P381),IF(P381=100%,"CUMPLIDA",IF(AND(ISNUMBER(L381),ISNUMBER(INDIRECT("FECHA_"&amp;$B381,1))), IF(L381&lt;=INDIRECT("FECHA_"&amp;$B381,1),"INCUMPLIDA","PROCESO"), "VERIFICAR FECHA")),"SIN VALOR AVANCE")</f>
        <v>CUMPLIDA</v>
      </c>
    </row>
    <row r="382" spans="1:17" ht="75.75" hidden="1">
      <c r="A382" s="274" t="s">
        <v>938</v>
      </c>
      <c r="B382" s="108" t="s">
        <v>27</v>
      </c>
      <c r="C382" s="588"/>
      <c r="D382" s="588"/>
      <c r="E382" s="603"/>
      <c r="F382" s="603"/>
      <c r="G382" s="97" t="s">
        <v>804</v>
      </c>
      <c r="H382" s="91" t="s">
        <v>804</v>
      </c>
      <c r="I382" s="91" t="s">
        <v>805</v>
      </c>
      <c r="J382" s="90">
        <v>1</v>
      </c>
      <c r="K382" s="111">
        <v>45323</v>
      </c>
      <c r="L382" s="111">
        <v>45747</v>
      </c>
      <c r="M382" s="92">
        <f t="shared" si="16"/>
        <v>60.571428571428569</v>
      </c>
      <c r="N382" s="269">
        <v>1</v>
      </c>
      <c r="O382" s="113" t="s">
        <v>5757</v>
      </c>
      <c r="P382" s="100">
        <f t="shared" si="15"/>
        <v>1</v>
      </c>
      <c r="Q382" s="101" t="str" cm="1">
        <f t="array" aca="1" ref="Q382" ca="1">IF(ISNUMBER(P382),IF(P382=100%,"CUMPLIDA",IF(AND(ISNUMBER(L382),ISNUMBER(INDIRECT("FECHA_"&amp;$B382,1))), IF(L382&lt;=INDIRECT("FECHA_"&amp;$B382,1),"INCUMPLIDA","PROCESO"), "VERIFICAR FECHA")),"SIN VALOR AVANCE")</f>
        <v>CUMPLIDA</v>
      </c>
    </row>
    <row r="383" spans="1:17" ht="75.75" hidden="1">
      <c r="A383" s="274" t="s">
        <v>938</v>
      </c>
      <c r="B383" s="108" t="s">
        <v>27</v>
      </c>
      <c r="C383" s="588"/>
      <c r="D383" s="588"/>
      <c r="E383" s="603"/>
      <c r="F383" s="603"/>
      <c r="G383" s="97" t="s">
        <v>766</v>
      </c>
      <c r="H383" s="91" t="s">
        <v>767</v>
      </c>
      <c r="I383" s="91" t="s">
        <v>768</v>
      </c>
      <c r="J383" s="90">
        <v>1</v>
      </c>
      <c r="K383" s="111">
        <v>45231</v>
      </c>
      <c r="L383" s="111">
        <v>45747</v>
      </c>
      <c r="M383" s="92">
        <f t="shared" si="16"/>
        <v>73.714285714285708</v>
      </c>
      <c r="N383" s="269">
        <v>1</v>
      </c>
      <c r="O383" s="113" t="s">
        <v>5757</v>
      </c>
      <c r="P383" s="100">
        <f t="shared" si="15"/>
        <v>1</v>
      </c>
      <c r="Q383" s="101" t="str" cm="1">
        <f t="array" aca="1" ref="Q383" ca="1">IF(ISNUMBER(P383),IF(P383=100%,"CUMPLIDA",IF(AND(ISNUMBER(L383),ISNUMBER(INDIRECT("FECHA_"&amp;$B383,1))), IF(L383&lt;=INDIRECT("FECHA_"&amp;$B383,1),"INCUMPLIDA","PROCESO"), "VERIFICAR FECHA")),"SIN VALOR AVANCE")</f>
        <v>CUMPLIDA</v>
      </c>
    </row>
    <row r="384" spans="1:17" ht="165.75" hidden="1">
      <c r="A384" s="274" t="s">
        <v>938</v>
      </c>
      <c r="B384" s="108" t="s">
        <v>27</v>
      </c>
      <c r="C384" s="588"/>
      <c r="D384" s="588"/>
      <c r="E384" s="603"/>
      <c r="F384" s="603"/>
      <c r="G384" s="97" t="s">
        <v>769</v>
      </c>
      <c r="H384" s="91" t="s">
        <v>769</v>
      </c>
      <c r="I384" s="91" t="s">
        <v>770</v>
      </c>
      <c r="J384" s="90">
        <v>1</v>
      </c>
      <c r="K384" s="111">
        <v>45323</v>
      </c>
      <c r="L384" s="111">
        <v>45747</v>
      </c>
      <c r="M384" s="92">
        <f t="shared" si="16"/>
        <v>60.571428571428569</v>
      </c>
      <c r="N384" s="269">
        <v>1</v>
      </c>
      <c r="O384" s="113" t="s">
        <v>5762</v>
      </c>
      <c r="P384" s="100">
        <f t="shared" si="15"/>
        <v>1</v>
      </c>
      <c r="Q384" s="101" t="str" cm="1">
        <f t="array" aca="1" ref="Q384" ca="1">IF(ISNUMBER(P384),IF(P384=100%,"CUMPLIDA",IF(AND(ISNUMBER(L384),ISNUMBER(INDIRECT("FECHA_"&amp;$B384,1))), IF(L384&lt;=INDIRECT("FECHA_"&amp;$B384,1),"INCUMPLIDA","PROCESO"), "VERIFICAR FECHA")),"SIN VALOR AVANCE")</f>
        <v>CUMPLIDA</v>
      </c>
    </row>
    <row r="385" spans="1:17" ht="75.75" hidden="1">
      <c r="A385" s="274" t="s">
        <v>938</v>
      </c>
      <c r="B385" s="108" t="s">
        <v>27</v>
      </c>
      <c r="C385" s="588"/>
      <c r="D385" s="588"/>
      <c r="E385" s="603"/>
      <c r="F385" s="603"/>
      <c r="G385" s="97" t="s">
        <v>371</v>
      </c>
      <c r="H385" s="91" t="s">
        <v>371</v>
      </c>
      <c r="I385" s="91" t="s">
        <v>771</v>
      </c>
      <c r="J385" s="90">
        <v>1</v>
      </c>
      <c r="K385" s="111">
        <v>45231</v>
      </c>
      <c r="L385" s="111">
        <v>45747</v>
      </c>
      <c r="M385" s="92">
        <f t="shared" si="16"/>
        <v>73.714285714285708</v>
      </c>
      <c r="N385" s="269">
        <v>1</v>
      </c>
      <c r="O385" s="113" t="s">
        <v>5757</v>
      </c>
      <c r="P385" s="100">
        <f t="shared" si="15"/>
        <v>1</v>
      </c>
      <c r="Q385" s="101" t="str" cm="1">
        <f t="array" aca="1" ref="Q385" ca="1">IF(ISNUMBER(P385),IF(P385=100%,"CUMPLIDA",IF(AND(ISNUMBER(L385),ISNUMBER(INDIRECT("FECHA_"&amp;$B385,1))), IF(L385&lt;=INDIRECT("FECHA_"&amp;$B385,1),"INCUMPLIDA","PROCESO"), "VERIFICAR FECHA")),"SIN VALOR AVANCE")</f>
        <v>CUMPLIDA</v>
      </c>
    </row>
    <row r="386" spans="1:17" ht="210.75" hidden="1">
      <c r="A386" s="274" t="s">
        <v>938</v>
      </c>
      <c r="B386" s="108" t="s">
        <v>27</v>
      </c>
      <c r="C386" s="588"/>
      <c r="D386" s="588"/>
      <c r="E386" s="603"/>
      <c r="F386" s="603"/>
      <c r="G386" s="97" t="s">
        <v>772</v>
      </c>
      <c r="H386" s="91" t="s">
        <v>772</v>
      </c>
      <c r="I386" s="91" t="s">
        <v>773</v>
      </c>
      <c r="J386" s="90">
        <v>1</v>
      </c>
      <c r="K386" s="111">
        <v>45231</v>
      </c>
      <c r="L386" s="111">
        <v>45808</v>
      </c>
      <c r="M386" s="92">
        <f t="shared" si="16"/>
        <v>82.428571428571431</v>
      </c>
      <c r="N386" s="269">
        <v>1</v>
      </c>
      <c r="O386" s="113" t="s">
        <v>5761</v>
      </c>
      <c r="P386" s="100">
        <f t="shared" si="15"/>
        <v>1</v>
      </c>
      <c r="Q386" s="101" t="str" cm="1">
        <f t="array" aca="1" ref="Q386" ca="1">IF(ISNUMBER(P386),IF(P386=100%,"CUMPLIDA",IF(AND(ISNUMBER(L386),ISNUMBER(INDIRECT("FECHA_"&amp;$B386,1))), IF(L386&lt;=INDIRECT("FECHA_"&amp;$B386,1),"INCUMPLIDA","PROCESO"), "VERIFICAR FECHA")),"SIN VALOR AVANCE")</f>
        <v>CUMPLIDA</v>
      </c>
    </row>
    <row r="387" spans="1:17" ht="75.75" hidden="1">
      <c r="A387" s="274" t="s">
        <v>938</v>
      </c>
      <c r="B387" s="108" t="s">
        <v>27</v>
      </c>
      <c r="C387" s="588"/>
      <c r="D387" s="588"/>
      <c r="E387" s="603"/>
      <c r="F387" s="603"/>
      <c r="G387" s="97" t="s">
        <v>169</v>
      </c>
      <c r="H387" s="91" t="s">
        <v>775</v>
      </c>
      <c r="I387" s="91" t="s">
        <v>776</v>
      </c>
      <c r="J387" s="90">
        <v>7</v>
      </c>
      <c r="K387" s="111">
        <v>46024</v>
      </c>
      <c r="L387" s="111">
        <v>46660</v>
      </c>
      <c r="M387" s="92">
        <f t="shared" si="16"/>
        <v>90.857142857142861</v>
      </c>
      <c r="N387" s="269">
        <v>0</v>
      </c>
      <c r="O387" s="113" t="s">
        <v>5757</v>
      </c>
      <c r="P387" s="100">
        <f t="shared" si="15"/>
        <v>0</v>
      </c>
      <c r="Q387" s="101" t="str" cm="1">
        <f t="array" aca="1" ref="Q387" ca="1">IF(ISNUMBER(P387),IF(P387=100%,"CUMPLIDA",IF(AND(ISNUMBER(L387),ISNUMBER(INDIRECT("FECHA_"&amp;$B387,1))), IF(L387&lt;=INDIRECT("FECHA_"&amp;$B387,1),"INCUMPLIDA","PROCESO"), "VERIFICAR FECHA")),"SIN VALOR AVANCE")</f>
        <v>PROCESO</v>
      </c>
    </row>
    <row r="388" spans="1:17" ht="165.75" hidden="1">
      <c r="A388" s="274" t="s">
        <v>938</v>
      </c>
      <c r="B388" s="108" t="s">
        <v>27</v>
      </c>
      <c r="C388" s="588"/>
      <c r="D388" s="588"/>
      <c r="E388" s="603"/>
      <c r="F388" s="603"/>
      <c r="G388" s="97" t="s">
        <v>778</v>
      </c>
      <c r="H388" s="91" t="s">
        <v>779</v>
      </c>
      <c r="I388" s="91" t="s">
        <v>780</v>
      </c>
      <c r="J388" s="90">
        <v>1</v>
      </c>
      <c r="K388" s="111">
        <v>46024</v>
      </c>
      <c r="L388" s="111">
        <v>46660</v>
      </c>
      <c r="M388" s="92">
        <f t="shared" si="16"/>
        <v>90.857142857142861</v>
      </c>
      <c r="N388" s="269">
        <v>0</v>
      </c>
      <c r="O388" s="113" t="s">
        <v>5762</v>
      </c>
      <c r="P388" s="100">
        <f t="shared" si="15"/>
        <v>0</v>
      </c>
      <c r="Q388" s="101" t="str" cm="1">
        <f t="array" aca="1" ref="Q388" ca="1">IF(ISNUMBER(P388),IF(P388=100%,"CUMPLIDA",IF(AND(ISNUMBER(L388),ISNUMBER(INDIRECT("FECHA_"&amp;$B388,1))), IF(L388&lt;=INDIRECT("FECHA_"&amp;$B388,1),"INCUMPLIDA","PROCESO"), "VERIFICAR FECHA")),"SIN VALOR AVANCE")</f>
        <v>PROCESO</v>
      </c>
    </row>
    <row r="389" spans="1:17" ht="210.75" hidden="1">
      <c r="A389" s="274" t="s">
        <v>938</v>
      </c>
      <c r="B389" s="108" t="s">
        <v>27</v>
      </c>
      <c r="C389" s="588"/>
      <c r="D389" s="588"/>
      <c r="E389" s="603"/>
      <c r="F389" s="603"/>
      <c r="G389" s="97" t="s">
        <v>781</v>
      </c>
      <c r="H389" s="91" t="s">
        <v>782</v>
      </c>
      <c r="I389" s="91" t="s">
        <v>813</v>
      </c>
      <c r="J389" s="90">
        <v>2</v>
      </c>
      <c r="K389" s="111">
        <v>46024</v>
      </c>
      <c r="L389" s="111">
        <v>46660</v>
      </c>
      <c r="M389" s="92">
        <f t="shared" si="16"/>
        <v>90.857142857142861</v>
      </c>
      <c r="N389" s="269">
        <v>0</v>
      </c>
      <c r="O389" s="113" t="s">
        <v>5761</v>
      </c>
      <c r="P389" s="100">
        <f t="shared" si="15"/>
        <v>0</v>
      </c>
      <c r="Q389" s="101" t="str" cm="1">
        <f t="array" aca="1" ref="Q389" ca="1">IF(ISNUMBER(P389),IF(P389=100%,"CUMPLIDA",IF(AND(ISNUMBER(L389),ISNUMBER(INDIRECT("FECHA_"&amp;$B389,1))), IF(L389&lt;=INDIRECT("FECHA_"&amp;$B389,1),"INCUMPLIDA","PROCESO"), "VERIFICAR FECHA")),"SIN VALOR AVANCE")</f>
        <v>PROCESO</v>
      </c>
    </row>
    <row r="390" spans="1:17" ht="225.75" hidden="1">
      <c r="A390" s="274" t="s">
        <v>938</v>
      </c>
      <c r="B390" s="108" t="s">
        <v>27</v>
      </c>
      <c r="C390" s="588" t="s">
        <v>1002</v>
      </c>
      <c r="D390" s="588" t="s">
        <v>1030</v>
      </c>
      <c r="E390" s="603" t="s">
        <v>5772</v>
      </c>
      <c r="F390" s="603" t="s">
        <v>1032</v>
      </c>
      <c r="G390" s="96" t="s">
        <v>1033</v>
      </c>
      <c r="H390" s="126" t="s">
        <v>1033</v>
      </c>
      <c r="I390" s="126" t="s">
        <v>1034</v>
      </c>
      <c r="J390" s="121">
        <v>1</v>
      </c>
      <c r="K390" s="99">
        <v>45139</v>
      </c>
      <c r="L390" s="99">
        <v>46081</v>
      </c>
      <c r="M390" s="92">
        <f t="shared" si="16"/>
        <v>134.57142857142858</v>
      </c>
      <c r="N390" s="273">
        <v>0.7</v>
      </c>
      <c r="O390" s="113" t="s">
        <v>5773</v>
      </c>
      <c r="P390" s="121">
        <f t="shared" si="15"/>
        <v>0.7</v>
      </c>
      <c r="Q390" s="101" t="str" cm="1">
        <f t="array" aca="1" ref="Q390" ca="1">IF(ISNUMBER(P390),IF(P390=100%,"CUMPLIDA",IF(AND(ISNUMBER(L390),ISNUMBER(INDIRECT("FECHA_"&amp;$B390,1))), IF(L390&lt;=INDIRECT("FECHA_"&amp;$B390,1),"INCUMPLIDA","PROCESO"), "VERIFICAR FECHA")),"SIN VALOR AVANCE")</f>
        <v>PROCESO</v>
      </c>
    </row>
    <row r="391" spans="1:17" ht="180" hidden="1">
      <c r="A391" s="274" t="s">
        <v>938</v>
      </c>
      <c r="B391" s="108" t="s">
        <v>27</v>
      </c>
      <c r="C391" s="588"/>
      <c r="D391" s="588"/>
      <c r="E391" s="603"/>
      <c r="F391" s="603"/>
      <c r="G391" s="96" t="s">
        <v>1036</v>
      </c>
      <c r="H391" s="126" t="s">
        <v>1036</v>
      </c>
      <c r="I391" s="126" t="s">
        <v>1037</v>
      </c>
      <c r="J391" s="93">
        <v>1</v>
      </c>
      <c r="K391" s="99">
        <v>45139</v>
      </c>
      <c r="L391" s="99">
        <v>45230</v>
      </c>
      <c r="M391" s="92">
        <f t="shared" si="16"/>
        <v>13</v>
      </c>
      <c r="N391" s="269">
        <v>1</v>
      </c>
      <c r="O391" s="126" t="s">
        <v>5774</v>
      </c>
      <c r="P391" s="121">
        <f t="shared" si="15"/>
        <v>1</v>
      </c>
      <c r="Q391" s="101" t="str" cm="1">
        <f t="array" aca="1" ref="Q391" ca="1">IF(ISNUMBER(P391),IF(P391=100%,"CUMPLIDA",IF(AND(ISNUMBER(L391),ISNUMBER(INDIRECT("FECHA_"&amp;$B391,1))), IF(L391&lt;=INDIRECT("FECHA_"&amp;$B391,1),"INCUMPLIDA","PROCESO"), "VERIFICAR FECHA")),"SIN VALOR AVANCE")</f>
        <v>CUMPLIDA</v>
      </c>
    </row>
    <row r="392" spans="1:17" ht="135.75" hidden="1">
      <c r="A392" s="274" t="s">
        <v>938</v>
      </c>
      <c r="B392" s="108" t="s">
        <v>27</v>
      </c>
      <c r="C392" s="588"/>
      <c r="D392" s="588"/>
      <c r="E392" s="603"/>
      <c r="F392" s="603"/>
      <c r="G392" s="96" t="s">
        <v>1039</v>
      </c>
      <c r="H392" s="126" t="s">
        <v>1039</v>
      </c>
      <c r="I392" s="126" t="s">
        <v>1040</v>
      </c>
      <c r="J392" s="93">
        <v>2</v>
      </c>
      <c r="K392" s="99">
        <v>45139</v>
      </c>
      <c r="L392" s="99">
        <v>45230</v>
      </c>
      <c r="M392" s="92">
        <f t="shared" si="16"/>
        <v>13</v>
      </c>
      <c r="N392" s="269">
        <v>2</v>
      </c>
      <c r="O392" s="91" t="s">
        <v>5775</v>
      </c>
      <c r="P392" s="121">
        <f t="shared" si="15"/>
        <v>1</v>
      </c>
      <c r="Q392" s="101" t="str" cm="1">
        <f t="array" aca="1" ref="Q392" ca="1">IF(ISNUMBER(P392),IF(P392=100%,"CUMPLIDA",IF(AND(ISNUMBER(L392),ISNUMBER(INDIRECT("FECHA_"&amp;$B392,1))), IF(L392&lt;=INDIRECT("FECHA_"&amp;$B392,1),"INCUMPLIDA","PROCESO"), "VERIFICAR FECHA")),"SIN VALOR AVANCE")</f>
        <v>CUMPLIDA</v>
      </c>
    </row>
    <row r="393" spans="1:17" ht="135.75" hidden="1">
      <c r="A393" s="274" t="s">
        <v>938</v>
      </c>
      <c r="B393" s="108" t="s">
        <v>27</v>
      </c>
      <c r="C393" s="588"/>
      <c r="D393" s="588"/>
      <c r="E393" s="603"/>
      <c r="F393" s="603"/>
      <c r="G393" s="96" t="s">
        <v>1042</v>
      </c>
      <c r="H393" s="126" t="s">
        <v>1042</v>
      </c>
      <c r="I393" s="126" t="s">
        <v>1043</v>
      </c>
      <c r="J393" s="121">
        <v>1</v>
      </c>
      <c r="K393" s="99">
        <v>45139</v>
      </c>
      <c r="L393" s="99">
        <v>45230</v>
      </c>
      <c r="M393" s="92">
        <f t="shared" si="16"/>
        <v>13</v>
      </c>
      <c r="N393" s="273">
        <v>1</v>
      </c>
      <c r="O393" s="91" t="s">
        <v>5775</v>
      </c>
      <c r="P393" s="121">
        <f t="shared" si="15"/>
        <v>1</v>
      </c>
      <c r="Q393" s="101" t="str" cm="1">
        <f t="array" aca="1" ref="Q393" ca="1">IF(ISNUMBER(P393),IF(P393=100%,"CUMPLIDA",IF(AND(ISNUMBER(L393),ISNUMBER(INDIRECT("FECHA_"&amp;$B393,1))), IF(L393&lt;=INDIRECT("FECHA_"&amp;$B393,1),"INCUMPLIDA","PROCESO"), "VERIFICAR FECHA")),"SIN VALOR AVANCE")</f>
        <v>CUMPLIDA</v>
      </c>
    </row>
    <row r="394" spans="1:17" ht="225.75" hidden="1">
      <c r="A394" s="274" t="s">
        <v>938</v>
      </c>
      <c r="B394" s="108" t="s">
        <v>27</v>
      </c>
      <c r="C394" s="588" t="s">
        <v>1002</v>
      </c>
      <c r="D394" s="588" t="s">
        <v>1044</v>
      </c>
      <c r="E394" s="603" t="s">
        <v>5776</v>
      </c>
      <c r="F394" s="589" t="s">
        <v>1046</v>
      </c>
      <c r="G394" s="96" t="s">
        <v>1033</v>
      </c>
      <c r="H394" s="126" t="s">
        <v>1033</v>
      </c>
      <c r="I394" s="126" t="s">
        <v>1034</v>
      </c>
      <c r="J394" s="121">
        <v>1</v>
      </c>
      <c r="K394" s="99">
        <v>45139</v>
      </c>
      <c r="L394" s="99">
        <v>46081</v>
      </c>
      <c r="M394" s="92">
        <f t="shared" si="16"/>
        <v>134.57142857142858</v>
      </c>
      <c r="N394" s="273">
        <v>0.7</v>
      </c>
      <c r="O394" s="126" t="s">
        <v>5777</v>
      </c>
      <c r="P394" s="121">
        <f t="shared" si="15"/>
        <v>0.7</v>
      </c>
      <c r="Q394" s="101" t="str" cm="1">
        <f t="array" aca="1" ref="Q394" ca="1">IF(ISNUMBER(P394),IF(P394=100%,"CUMPLIDA",IF(AND(ISNUMBER(L394),ISNUMBER(INDIRECT("FECHA_"&amp;$B394,1))), IF(L394&lt;=INDIRECT("FECHA_"&amp;$B394,1),"INCUMPLIDA","PROCESO"), "VERIFICAR FECHA")),"SIN VALOR AVANCE")</f>
        <v>PROCESO</v>
      </c>
    </row>
    <row r="395" spans="1:17" ht="270.75" hidden="1">
      <c r="A395" s="274" t="s">
        <v>938</v>
      </c>
      <c r="B395" s="108" t="s">
        <v>27</v>
      </c>
      <c r="C395" s="588"/>
      <c r="D395" s="588"/>
      <c r="E395" s="603"/>
      <c r="F395" s="589"/>
      <c r="G395" s="96" t="s">
        <v>1017</v>
      </c>
      <c r="H395" s="126" t="s">
        <v>1017</v>
      </c>
      <c r="I395" s="126" t="s">
        <v>1018</v>
      </c>
      <c r="J395" s="93">
        <v>1</v>
      </c>
      <c r="K395" s="99">
        <v>45306</v>
      </c>
      <c r="L395" s="99">
        <v>45504</v>
      </c>
      <c r="M395" s="92">
        <f t="shared" si="16"/>
        <v>28.285714285714285</v>
      </c>
      <c r="N395" s="269">
        <v>1</v>
      </c>
      <c r="O395" s="126" t="s">
        <v>5778</v>
      </c>
      <c r="P395" s="121">
        <f t="shared" si="15"/>
        <v>1</v>
      </c>
      <c r="Q395" s="101" t="str" cm="1">
        <f t="array" aca="1" ref="Q395" ca="1">IF(ISNUMBER(P395),IF(P395=100%,"CUMPLIDA",IF(AND(ISNUMBER(L395),ISNUMBER(INDIRECT("FECHA_"&amp;$B395,1))), IF(L395&lt;=INDIRECT("FECHA_"&amp;$B395,1),"INCUMPLIDA","PROCESO"), "VERIFICAR FECHA")),"SIN VALOR AVANCE")</f>
        <v>CUMPLIDA</v>
      </c>
    </row>
    <row r="396" spans="1:17" ht="195.75" hidden="1">
      <c r="A396" s="274" t="s">
        <v>938</v>
      </c>
      <c r="B396" s="108" t="s">
        <v>27</v>
      </c>
      <c r="C396" s="588"/>
      <c r="D396" s="588"/>
      <c r="E396" s="603"/>
      <c r="F396" s="589"/>
      <c r="G396" s="96" t="s">
        <v>1049</v>
      </c>
      <c r="H396" s="126" t="s">
        <v>1049</v>
      </c>
      <c r="I396" s="126" t="s">
        <v>1021</v>
      </c>
      <c r="J396" s="93">
        <v>1</v>
      </c>
      <c r="K396" s="99">
        <v>45505</v>
      </c>
      <c r="L396" s="99">
        <v>45596</v>
      </c>
      <c r="M396" s="92">
        <f t="shared" si="16"/>
        <v>13</v>
      </c>
      <c r="N396" s="269">
        <v>1</v>
      </c>
      <c r="O396" s="126" t="s">
        <v>5779</v>
      </c>
      <c r="P396" s="121">
        <f t="shared" si="15"/>
        <v>1</v>
      </c>
      <c r="Q396" s="101" t="str" cm="1">
        <f t="array" aca="1" ref="Q396" ca="1">IF(ISNUMBER(P396),IF(P396=100%,"CUMPLIDA",IF(AND(ISNUMBER(L396),ISNUMBER(INDIRECT("FECHA_"&amp;$B396,1))), IF(L396&lt;=INDIRECT("FECHA_"&amp;$B396,1),"INCUMPLIDA","PROCESO"), "VERIFICAR FECHA")),"SIN VALOR AVANCE")</f>
        <v>CUMPLIDA</v>
      </c>
    </row>
    <row r="397" spans="1:17" ht="210.75" hidden="1">
      <c r="A397" s="274" t="s">
        <v>938</v>
      </c>
      <c r="B397" s="108" t="s">
        <v>27</v>
      </c>
      <c r="C397" s="588"/>
      <c r="D397" s="588"/>
      <c r="E397" s="603"/>
      <c r="F397" s="589"/>
      <c r="G397" s="96" t="s">
        <v>1023</v>
      </c>
      <c r="H397" s="126" t="s">
        <v>1023</v>
      </c>
      <c r="I397" s="126" t="s">
        <v>1024</v>
      </c>
      <c r="J397" s="93">
        <v>1</v>
      </c>
      <c r="K397" s="99">
        <v>45597</v>
      </c>
      <c r="L397" s="99">
        <v>45869</v>
      </c>
      <c r="M397" s="92">
        <f t="shared" si="16"/>
        <v>38.857142857142854</v>
      </c>
      <c r="N397" s="269">
        <v>1</v>
      </c>
      <c r="O397" s="126" t="s">
        <v>5780</v>
      </c>
      <c r="P397" s="121">
        <f t="shared" si="15"/>
        <v>1</v>
      </c>
      <c r="Q397" s="101" t="str" cm="1">
        <f t="array" aca="1" ref="Q397" ca="1">IF(ISNUMBER(P397),IF(P397=100%,"CUMPLIDA",IF(AND(ISNUMBER(L397),ISNUMBER(INDIRECT("FECHA_"&amp;$B397,1))), IF(L397&lt;=INDIRECT("FECHA_"&amp;$B397,1),"INCUMPLIDA","PROCESO"), "VERIFICAR FECHA")),"SIN VALOR AVANCE")</f>
        <v>CUMPLIDA</v>
      </c>
    </row>
    <row r="398" spans="1:17" ht="195.75" hidden="1">
      <c r="A398" s="274" t="s">
        <v>938</v>
      </c>
      <c r="B398" s="108" t="s">
        <v>27</v>
      </c>
      <c r="C398" s="588"/>
      <c r="D398" s="588"/>
      <c r="E398" s="603"/>
      <c r="F398" s="589"/>
      <c r="G398" s="96" t="s">
        <v>1026</v>
      </c>
      <c r="H398" s="126" t="s">
        <v>1026</v>
      </c>
      <c r="I398" s="126" t="s">
        <v>1027</v>
      </c>
      <c r="J398" s="121">
        <v>1</v>
      </c>
      <c r="K398" s="99">
        <v>45870</v>
      </c>
      <c r="L398" s="99">
        <v>46112</v>
      </c>
      <c r="M398" s="92">
        <f t="shared" si="16"/>
        <v>34.571428571428569</v>
      </c>
      <c r="N398" s="273">
        <v>0</v>
      </c>
      <c r="O398" s="126" t="s">
        <v>5781</v>
      </c>
      <c r="P398" s="121">
        <f t="shared" si="15"/>
        <v>0</v>
      </c>
      <c r="Q398" s="101" t="str" cm="1">
        <f t="array" aca="1" ref="Q398" ca="1">IF(ISNUMBER(P398),IF(P398=100%,"CUMPLIDA",IF(AND(ISNUMBER(L398),ISNUMBER(INDIRECT("FECHA_"&amp;$B398,1))), IF(L398&lt;=INDIRECT("FECHA_"&amp;$B398,1),"INCUMPLIDA","PROCESO"), "VERIFICAR FECHA")),"SIN VALOR AVANCE")</f>
        <v>PROCESO</v>
      </c>
    </row>
    <row r="399" spans="1:17" ht="270.75" hidden="1">
      <c r="A399" s="274" t="s">
        <v>938</v>
      </c>
      <c r="B399" s="108" t="s">
        <v>27</v>
      </c>
      <c r="C399" s="588"/>
      <c r="D399" s="588"/>
      <c r="E399" s="603"/>
      <c r="F399" s="589"/>
      <c r="G399" s="589" t="s">
        <v>999</v>
      </c>
      <c r="H399" s="107" t="s">
        <v>944</v>
      </c>
      <c r="I399" s="91" t="s">
        <v>945</v>
      </c>
      <c r="J399" s="93">
        <v>1</v>
      </c>
      <c r="K399" s="99">
        <v>45231</v>
      </c>
      <c r="L399" s="99">
        <v>45504</v>
      </c>
      <c r="M399" s="92">
        <f t="shared" si="16"/>
        <v>39</v>
      </c>
      <c r="N399" s="269">
        <v>1</v>
      </c>
      <c r="O399" s="113" t="s">
        <v>5771</v>
      </c>
      <c r="P399" s="100">
        <f t="shared" si="15"/>
        <v>1</v>
      </c>
      <c r="Q399" s="101" t="str" cm="1">
        <f t="array" aca="1" ref="Q399" ca="1">IF(ISNUMBER(P399),IF(P399=100%,"CUMPLIDA",IF(AND(ISNUMBER(L399),ISNUMBER(INDIRECT("FECHA_"&amp;$B399,1))), IF(L399&lt;=INDIRECT("FECHA_"&amp;$B399,1),"INCUMPLIDA","PROCESO"), "VERIFICAR FECHA")),"SIN VALOR AVANCE")</f>
        <v>CUMPLIDA</v>
      </c>
    </row>
    <row r="400" spans="1:17" ht="210.75" hidden="1">
      <c r="A400" s="274" t="s">
        <v>938</v>
      </c>
      <c r="B400" s="108" t="s">
        <v>27</v>
      </c>
      <c r="C400" s="588"/>
      <c r="D400" s="588"/>
      <c r="E400" s="603"/>
      <c r="F400" s="589"/>
      <c r="G400" s="589"/>
      <c r="H400" s="107" t="s">
        <v>947</v>
      </c>
      <c r="I400" s="91" t="s">
        <v>948</v>
      </c>
      <c r="J400" s="93">
        <v>1</v>
      </c>
      <c r="K400" s="99">
        <v>45231</v>
      </c>
      <c r="L400" s="99">
        <v>45504</v>
      </c>
      <c r="M400" s="92">
        <f t="shared" si="16"/>
        <v>39</v>
      </c>
      <c r="N400" s="269">
        <v>1</v>
      </c>
      <c r="O400" s="113" t="s">
        <v>5761</v>
      </c>
      <c r="P400" s="100">
        <f t="shared" si="15"/>
        <v>1</v>
      </c>
      <c r="Q400" s="101" t="str" cm="1">
        <f t="array" aca="1" ref="Q400" ca="1">IF(ISNUMBER(P400),IF(P400=100%,"CUMPLIDA",IF(AND(ISNUMBER(L400),ISNUMBER(INDIRECT("FECHA_"&amp;$B400,1))), IF(L400&lt;=INDIRECT("FECHA_"&amp;$B400,1),"INCUMPLIDA","PROCESO"), "VERIFICAR FECHA")),"SIN VALOR AVANCE")</f>
        <v>CUMPLIDA</v>
      </c>
    </row>
    <row r="401" spans="1:17" ht="165.75" hidden="1">
      <c r="A401" s="274" t="s">
        <v>938</v>
      </c>
      <c r="B401" s="108" t="s">
        <v>27</v>
      </c>
      <c r="C401" s="588"/>
      <c r="D401" s="588"/>
      <c r="E401" s="603"/>
      <c r="F401" s="589"/>
      <c r="G401" s="97" t="s">
        <v>950</v>
      </c>
      <c r="H401" s="91" t="s">
        <v>760</v>
      </c>
      <c r="I401" s="91" t="s">
        <v>761</v>
      </c>
      <c r="J401" s="90">
        <v>1</v>
      </c>
      <c r="K401" s="111">
        <v>45323</v>
      </c>
      <c r="L401" s="111">
        <v>45747</v>
      </c>
      <c r="M401" s="92">
        <f t="shared" si="16"/>
        <v>60.571428571428569</v>
      </c>
      <c r="N401" s="269">
        <v>1</v>
      </c>
      <c r="O401" s="113" t="s">
        <v>5762</v>
      </c>
      <c r="P401" s="100">
        <f t="shared" si="15"/>
        <v>1</v>
      </c>
      <c r="Q401" s="101" t="str" cm="1">
        <f t="array" aca="1" ref="Q401" ca="1">IF(ISNUMBER(P401),IF(P401=100%,"CUMPLIDA",IF(AND(ISNUMBER(L401),ISNUMBER(INDIRECT("FECHA_"&amp;$B401,1))), IF(L401&lt;=INDIRECT("FECHA_"&amp;$B401,1),"INCUMPLIDA","PROCESO"), "VERIFICAR FECHA")),"SIN VALOR AVANCE")</f>
        <v>CUMPLIDA</v>
      </c>
    </row>
    <row r="402" spans="1:17" ht="75.75" hidden="1">
      <c r="A402" s="274" t="s">
        <v>938</v>
      </c>
      <c r="B402" s="108" t="s">
        <v>27</v>
      </c>
      <c r="C402" s="588"/>
      <c r="D402" s="588"/>
      <c r="E402" s="603"/>
      <c r="F402" s="589"/>
      <c r="G402" s="97" t="s">
        <v>804</v>
      </c>
      <c r="H402" s="91" t="s">
        <v>804</v>
      </c>
      <c r="I402" s="91" t="s">
        <v>805</v>
      </c>
      <c r="J402" s="90">
        <v>1</v>
      </c>
      <c r="K402" s="111">
        <v>45323</v>
      </c>
      <c r="L402" s="111">
        <v>45747</v>
      </c>
      <c r="M402" s="92">
        <f t="shared" si="16"/>
        <v>60.571428571428569</v>
      </c>
      <c r="N402" s="269">
        <v>1</v>
      </c>
      <c r="O402" s="113" t="s">
        <v>5757</v>
      </c>
      <c r="P402" s="100">
        <f t="shared" si="15"/>
        <v>1</v>
      </c>
      <c r="Q402" s="101" t="str" cm="1">
        <f t="array" aca="1" ref="Q402" ca="1">IF(ISNUMBER(P402),IF(P402=100%,"CUMPLIDA",IF(AND(ISNUMBER(L402),ISNUMBER(INDIRECT("FECHA_"&amp;$B402,1))), IF(L402&lt;=INDIRECT("FECHA_"&amp;$B402,1),"INCUMPLIDA","PROCESO"), "VERIFICAR FECHA")),"SIN VALOR AVANCE")</f>
        <v>CUMPLIDA</v>
      </c>
    </row>
    <row r="403" spans="1:17" ht="75.75" hidden="1">
      <c r="A403" s="274" t="s">
        <v>938</v>
      </c>
      <c r="B403" s="108" t="s">
        <v>27</v>
      </c>
      <c r="C403" s="588"/>
      <c r="D403" s="588"/>
      <c r="E403" s="603"/>
      <c r="F403" s="589"/>
      <c r="G403" s="97" t="s">
        <v>766</v>
      </c>
      <c r="H403" s="91" t="s">
        <v>767</v>
      </c>
      <c r="I403" s="91" t="s">
        <v>768</v>
      </c>
      <c r="J403" s="90">
        <v>1</v>
      </c>
      <c r="K403" s="111">
        <v>45231</v>
      </c>
      <c r="L403" s="111">
        <v>45747</v>
      </c>
      <c r="M403" s="92">
        <f t="shared" si="16"/>
        <v>73.714285714285708</v>
      </c>
      <c r="N403" s="269">
        <v>1</v>
      </c>
      <c r="O403" s="113" t="s">
        <v>5757</v>
      </c>
      <c r="P403" s="100">
        <f t="shared" si="15"/>
        <v>1</v>
      </c>
      <c r="Q403" s="101" t="str" cm="1">
        <f t="array" aca="1" ref="Q403" ca="1">IF(ISNUMBER(P403),IF(P403=100%,"CUMPLIDA",IF(AND(ISNUMBER(L403),ISNUMBER(INDIRECT("FECHA_"&amp;$B403,1))), IF(L403&lt;=INDIRECT("FECHA_"&amp;$B403,1),"INCUMPLIDA","PROCESO"), "VERIFICAR FECHA")),"SIN VALOR AVANCE")</f>
        <v>CUMPLIDA</v>
      </c>
    </row>
    <row r="404" spans="1:17" ht="165.75" hidden="1">
      <c r="A404" s="274" t="s">
        <v>938</v>
      </c>
      <c r="B404" s="108" t="s">
        <v>27</v>
      </c>
      <c r="C404" s="588"/>
      <c r="D404" s="588"/>
      <c r="E404" s="603"/>
      <c r="F404" s="589"/>
      <c r="G404" s="97" t="s">
        <v>769</v>
      </c>
      <c r="H404" s="91" t="s">
        <v>769</v>
      </c>
      <c r="I404" s="91" t="s">
        <v>770</v>
      </c>
      <c r="J404" s="90">
        <v>1</v>
      </c>
      <c r="K404" s="111">
        <v>45323</v>
      </c>
      <c r="L404" s="111">
        <v>45747</v>
      </c>
      <c r="M404" s="92">
        <f t="shared" si="16"/>
        <v>60.571428571428569</v>
      </c>
      <c r="N404" s="269">
        <v>1</v>
      </c>
      <c r="O404" s="113" t="s">
        <v>5762</v>
      </c>
      <c r="P404" s="100">
        <f t="shared" si="15"/>
        <v>1</v>
      </c>
      <c r="Q404" s="101" t="str" cm="1">
        <f t="array" aca="1" ref="Q404" ca="1">IF(ISNUMBER(P404),IF(P404=100%,"CUMPLIDA",IF(AND(ISNUMBER(L404),ISNUMBER(INDIRECT("FECHA_"&amp;$B404,1))), IF(L404&lt;=INDIRECT("FECHA_"&amp;$B404,1),"INCUMPLIDA","PROCESO"), "VERIFICAR FECHA")),"SIN VALOR AVANCE")</f>
        <v>CUMPLIDA</v>
      </c>
    </row>
    <row r="405" spans="1:17" ht="75.75" hidden="1">
      <c r="A405" s="274" t="s">
        <v>938</v>
      </c>
      <c r="B405" s="108" t="s">
        <v>27</v>
      </c>
      <c r="C405" s="588"/>
      <c r="D405" s="588"/>
      <c r="E405" s="603"/>
      <c r="F405" s="589"/>
      <c r="G405" s="97" t="s">
        <v>371</v>
      </c>
      <c r="H405" s="91" t="s">
        <v>371</v>
      </c>
      <c r="I405" s="91" t="s">
        <v>771</v>
      </c>
      <c r="J405" s="90">
        <v>1</v>
      </c>
      <c r="K405" s="111">
        <v>45231</v>
      </c>
      <c r="L405" s="111">
        <v>45747</v>
      </c>
      <c r="M405" s="92">
        <f t="shared" si="16"/>
        <v>73.714285714285708</v>
      </c>
      <c r="N405" s="269">
        <v>1</v>
      </c>
      <c r="O405" s="113" t="s">
        <v>5757</v>
      </c>
      <c r="P405" s="100">
        <f t="shared" si="15"/>
        <v>1</v>
      </c>
      <c r="Q405" s="101" t="str" cm="1">
        <f t="array" aca="1" ref="Q405" ca="1">IF(ISNUMBER(P405),IF(P405=100%,"CUMPLIDA",IF(AND(ISNUMBER(L405),ISNUMBER(INDIRECT("FECHA_"&amp;$B405,1))), IF(L405&lt;=INDIRECT("FECHA_"&amp;$B405,1),"INCUMPLIDA","PROCESO"), "VERIFICAR FECHA")),"SIN VALOR AVANCE")</f>
        <v>CUMPLIDA</v>
      </c>
    </row>
    <row r="406" spans="1:17" ht="210.75" hidden="1">
      <c r="A406" s="274" t="s">
        <v>938</v>
      </c>
      <c r="B406" s="108" t="s">
        <v>27</v>
      </c>
      <c r="C406" s="588"/>
      <c r="D406" s="588"/>
      <c r="E406" s="603"/>
      <c r="F406" s="589"/>
      <c r="G406" s="97" t="s">
        <v>772</v>
      </c>
      <c r="H406" s="91" t="s">
        <v>772</v>
      </c>
      <c r="I406" s="91" t="s">
        <v>773</v>
      </c>
      <c r="J406" s="90">
        <v>1</v>
      </c>
      <c r="K406" s="111">
        <v>45231</v>
      </c>
      <c r="L406" s="111">
        <v>45808</v>
      </c>
      <c r="M406" s="92">
        <f t="shared" si="16"/>
        <v>82.428571428571431</v>
      </c>
      <c r="N406" s="269">
        <v>1</v>
      </c>
      <c r="O406" s="113" t="s">
        <v>5761</v>
      </c>
      <c r="P406" s="100">
        <f t="shared" si="15"/>
        <v>1</v>
      </c>
      <c r="Q406" s="101" t="str" cm="1">
        <f t="array" aca="1" ref="Q406" ca="1">IF(ISNUMBER(P406),IF(P406=100%,"CUMPLIDA",IF(AND(ISNUMBER(L406),ISNUMBER(INDIRECT("FECHA_"&amp;$B406,1))), IF(L406&lt;=INDIRECT("FECHA_"&amp;$B406,1),"INCUMPLIDA","PROCESO"), "VERIFICAR FECHA")),"SIN VALOR AVANCE")</f>
        <v>CUMPLIDA</v>
      </c>
    </row>
    <row r="407" spans="1:17" ht="75.75" hidden="1">
      <c r="A407" s="274" t="s">
        <v>938</v>
      </c>
      <c r="B407" s="108" t="s">
        <v>27</v>
      </c>
      <c r="C407" s="588"/>
      <c r="D407" s="588"/>
      <c r="E407" s="603"/>
      <c r="F407" s="589"/>
      <c r="G407" s="97" t="s">
        <v>169</v>
      </c>
      <c r="H407" s="91" t="s">
        <v>775</v>
      </c>
      <c r="I407" s="91" t="s">
        <v>776</v>
      </c>
      <c r="J407" s="90">
        <v>8</v>
      </c>
      <c r="K407" s="111">
        <v>45809</v>
      </c>
      <c r="L407" s="111">
        <v>46568</v>
      </c>
      <c r="M407" s="92">
        <f t="shared" si="16"/>
        <v>108.42857142857143</v>
      </c>
      <c r="N407" s="269">
        <v>0</v>
      </c>
      <c r="O407" s="113" t="s">
        <v>5757</v>
      </c>
      <c r="P407" s="100">
        <f t="shared" si="15"/>
        <v>0</v>
      </c>
      <c r="Q407" s="101" t="str" cm="1">
        <f t="array" aca="1" ref="Q407" ca="1">IF(ISNUMBER(P407),IF(P407=100%,"CUMPLIDA",IF(AND(ISNUMBER(L407),ISNUMBER(INDIRECT("FECHA_"&amp;$B407,1))), IF(L407&lt;=INDIRECT("FECHA_"&amp;$B407,1),"INCUMPLIDA","PROCESO"), "VERIFICAR FECHA")),"SIN VALOR AVANCE")</f>
        <v>PROCESO</v>
      </c>
    </row>
    <row r="408" spans="1:17" ht="165.75" hidden="1">
      <c r="A408" s="274" t="s">
        <v>938</v>
      </c>
      <c r="B408" s="108" t="s">
        <v>27</v>
      </c>
      <c r="C408" s="588"/>
      <c r="D408" s="588"/>
      <c r="E408" s="603"/>
      <c r="F408" s="589"/>
      <c r="G408" s="97" t="s">
        <v>778</v>
      </c>
      <c r="H408" s="91" t="s">
        <v>779</v>
      </c>
      <c r="I408" s="91" t="s">
        <v>780</v>
      </c>
      <c r="J408" s="90">
        <v>1</v>
      </c>
      <c r="K408" s="111">
        <v>45809</v>
      </c>
      <c r="L408" s="111">
        <v>46568</v>
      </c>
      <c r="M408" s="92">
        <f t="shared" si="16"/>
        <v>108.42857142857143</v>
      </c>
      <c r="N408" s="269">
        <v>0</v>
      </c>
      <c r="O408" s="113" t="s">
        <v>5762</v>
      </c>
      <c r="P408" s="100">
        <f t="shared" ref="P408:P460" si="17">N408/J408</f>
        <v>0</v>
      </c>
      <c r="Q408" s="101" t="str" cm="1">
        <f t="array" aca="1" ref="Q408" ca="1">IF(ISNUMBER(P408),IF(P408=100%,"CUMPLIDA",IF(AND(ISNUMBER(L408),ISNUMBER(INDIRECT("FECHA_"&amp;$B408,1))), IF(L408&lt;=INDIRECT("FECHA_"&amp;$B408,1),"INCUMPLIDA","PROCESO"), "VERIFICAR FECHA")),"SIN VALOR AVANCE")</f>
        <v>PROCESO</v>
      </c>
    </row>
    <row r="409" spans="1:17" ht="210.75" hidden="1">
      <c r="A409" s="274" t="s">
        <v>938</v>
      </c>
      <c r="B409" s="108" t="s">
        <v>27</v>
      </c>
      <c r="C409" s="588"/>
      <c r="D409" s="588"/>
      <c r="E409" s="603"/>
      <c r="F409" s="589"/>
      <c r="G409" s="97" t="s">
        <v>781</v>
      </c>
      <c r="H409" s="91" t="s">
        <v>782</v>
      </c>
      <c r="I409" s="91" t="s">
        <v>813</v>
      </c>
      <c r="J409" s="90">
        <v>2</v>
      </c>
      <c r="K409" s="111">
        <v>45809</v>
      </c>
      <c r="L409" s="111">
        <v>46568</v>
      </c>
      <c r="M409" s="92">
        <f t="shared" si="16"/>
        <v>108.42857142857143</v>
      </c>
      <c r="N409" s="269">
        <v>0</v>
      </c>
      <c r="O409" s="113" t="s">
        <v>5761</v>
      </c>
      <c r="P409" s="100">
        <f t="shared" si="17"/>
        <v>0</v>
      </c>
      <c r="Q409" s="101" t="str" cm="1">
        <f t="array" aca="1" ref="Q409" ca="1">IF(ISNUMBER(P409),IF(P409=100%,"CUMPLIDA",IF(AND(ISNUMBER(L409),ISNUMBER(INDIRECT("FECHA_"&amp;$B409,1))), IF(L409&lt;=INDIRECT("FECHA_"&amp;$B409,1),"INCUMPLIDA","PROCESO"), "VERIFICAR FECHA")),"SIN VALOR AVANCE")</f>
        <v>PROCESO</v>
      </c>
    </row>
    <row r="410" spans="1:17" ht="225.75" hidden="1">
      <c r="A410" s="274" t="s">
        <v>938</v>
      </c>
      <c r="B410" s="108" t="s">
        <v>27</v>
      </c>
      <c r="C410" s="588" t="s">
        <v>1002</v>
      </c>
      <c r="D410" s="588" t="s">
        <v>1053</v>
      </c>
      <c r="E410" s="603" t="s">
        <v>5782</v>
      </c>
      <c r="F410" s="589" t="s">
        <v>1055</v>
      </c>
      <c r="G410" s="96" t="s">
        <v>1056</v>
      </c>
      <c r="H410" s="126" t="s">
        <v>1056</v>
      </c>
      <c r="I410" s="126" t="s">
        <v>1057</v>
      </c>
      <c r="J410" s="121">
        <v>1</v>
      </c>
      <c r="K410" s="99">
        <v>45139</v>
      </c>
      <c r="L410" s="99">
        <v>46081</v>
      </c>
      <c r="M410" s="92">
        <f t="shared" si="16"/>
        <v>134.57142857142858</v>
      </c>
      <c r="N410" s="273">
        <v>0.7</v>
      </c>
      <c r="O410" s="113" t="s">
        <v>5783</v>
      </c>
      <c r="P410" s="121">
        <f t="shared" si="17"/>
        <v>0.7</v>
      </c>
      <c r="Q410" s="101" t="str" cm="1">
        <f t="array" aca="1" ref="Q410" ca="1">IF(ISNUMBER(P410),IF(P410=100%,"CUMPLIDA",IF(AND(ISNUMBER(L410),ISNUMBER(INDIRECT("FECHA_"&amp;$B410,1))), IF(L410&lt;=INDIRECT("FECHA_"&amp;$B410,1),"INCUMPLIDA","PROCESO"), "VERIFICAR FECHA")),"SIN VALOR AVANCE")</f>
        <v>PROCESO</v>
      </c>
    </row>
    <row r="411" spans="1:17" ht="135.75" hidden="1">
      <c r="A411" s="274" t="s">
        <v>938</v>
      </c>
      <c r="B411" s="108" t="s">
        <v>27</v>
      </c>
      <c r="C411" s="588"/>
      <c r="D411" s="588"/>
      <c r="E411" s="603"/>
      <c r="F411" s="589"/>
      <c r="G411" s="96" t="s">
        <v>1059</v>
      </c>
      <c r="H411" s="126" t="s">
        <v>1059</v>
      </c>
      <c r="I411" s="126" t="s">
        <v>1060</v>
      </c>
      <c r="J411" s="121">
        <v>1</v>
      </c>
      <c r="K411" s="99">
        <v>45139</v>
      </c>
      <c r="L411" s="99">
        <v>45230</v>
      </c>
      <c r="M411" s="92">
        <f t="shared" si="16"/>
        <v>13</v>
      </c>
      <c r="N411" s="273">
        <v>1</v>
      </c>
      <c r="O411" s="126" t="s">
        <v>5775</v>
      </c>
      <c r="P411" s="121">
        <f t="shared" si="17"/>
        <v>1</v>
      </c>
      <c r="Q411" s="101" t="str" cm="1">
        <f t="array" aca="1" ref="Q411" ca="1">IF(ISNUMBER(P411),IF(P411=100%,"CUMPLIDA",IF(AND(ISNUMBER(L411),ISNUMBER(INDIRECT("FECHA_"&amp;$B411,1))), IF(L411&lt;=INDIRECT("FECHA_"&amp;$B411,1),"INCUMPLIDA","PROCESO"), "VERIFICAR FECHA")),"SIN VALOR AVANCE")</f>
        <v>CUMPLIDA</v>
      </c>
    </row>
    <row r="412" spans="1:17" ht="409.5" hidden="1">
      <c r="A412" s="274" t="s">
        <v>938</v>
      </c>
      <c r="B412" s="108" t="s">
        <v>27</v>
      </c>
      <c r="C412" s="588"/>
      <c r="D412" s="588"/>
      <c r="E412" s="603"/>
      <c r="F412" s="589"/>
      <c r="G412" s="96" t="s">
        <v>1061</v>
      </c>
      <c r="H412" s="126" t="s">
        <v>1062</v>
      </c>
      <c r="I412" s="91" t="s">
        <v>1063</v>
      </c>
      <c r="J412" s="121">
        <v>1</v>
      </c>
      <c r="K412" s="99">
        <v>45664</v>
      </c>
      <c r="L412" s="99">
        <v>46081</v>
      </c>
      <c r="M412" s="92">
        <f t="shared" si="16"/>
        <v>59.571428571428569</v>
      </c>
      <c r="N412" s="273">
        <v>0.4</v>
      </c>
      <c r="O412" s="126" t="s">
        <v>5784</v>
      </c>
      <c r="P412" s="121">
        <f t="shared" si="17"/>
        <v>0.4</v>
      </c>
      <c r="Q412" s="101" t="str" cm="1">
        <f t="array" aca="1" ref="Q412" ca="1">IF(ISNUMBER(P412),IF(P412=100%,"CUMPLIDA",IF(AND(ISNUMBER(L412),ISNUMBER(INDIRECT("FECHA_"&amp;$B412,1))), IF(L412&lt;=INDIRECT("FECHA_"&amp;$B412,1),"INCUMPLIDA","PROCESO"), "VERIFICAR FECHA")),"SIN VALOR AVANCE")</f>
        <v>PROCESO</v>
      </c>
    </row>
    <row r="413" spans="1:17" ht="270.75" hidden="1">
      <c r="A413" s="274" t="s">
        <v>938</v>
      </c>
      <c r="B413" s="108" t="s">
        <v>27</v>
      </c>
      <c r="C413" s="588"/>
      <c r="D413" s="588"/>
      <c r="E413" s="603"/>
      <c r="F413" s="589"/>
      <c r="G413" s="96" t="s">
        <v>1065</v>
      </c>
      <c r="H413" s="126" t="s">
        <v>1065</v>
      </c>
      <c r="I413" s="126" t="s">
        <v>1066</v>
      </c>
      <c r="J413" s="121">
        <v>1</v>
      </c>
      <c r="K413" s="99">
        <v>45139</v>
      </c>
      <c r="L413" s="99">
        <v>46081</v>
      </c>
      <c r="M413" s="92">
        <f t="shared" si="16"/>
        <v>134.57142857142858</v>
      </c>
      <c r="N413" s="273">
        <v>0.7</v>
      </c>
      <c r="O413" s="126" t="s">
        <v>5785</v>
      </c>
      <c r="P413" s="121">
        <f t="shared" si="17"/>
        <v>0.7</v>
      </c>
      <c r="Q413" s="101" t="str" cm="1">
        <f t="array" aca="1" ref="Q413" ca="1">IF(ISNUMBER(P413),IF(P413=100%,"CUMPLIDA",IF(AND(ISNUMBER(L413),ISNUMBER(INDIRECT("FECHA_"&amp;$B413,1))), IF(L413&lt;=INDIRECT("FECHA_"&amp;$B413,1),"INCUMPLIDA","PROCESO"), "VERIFICAR FECHA")),"SIN VALOR AVANCE")</f>
        <v>PROCESO</v>
      </c>
    </row>
    <row r="414" spans="1:17" ht="270.75" hidden="1">
      <c r="A414" s="274" t="s">
        <v>938</v>
      </c>
      <c r="B414" s="108" t="s">
        <v>27</v>
      </c>
      <c r="C414" s="588" t="s">
        <v>1002</v>
      </c>
      <c r="D414" s="588" t="s">
        <v>1068</v>
      </c>
      <c r="E414" s="603" t="s">
        <v>5786</v>
      </c>
      <c r="F414" s="589" t="s">
        <v>1070</v>
      </c>
      <c r="G414" s="96" t="s">
        <v>1017</v>
      </c>
      <c r="H414" s="126" t="s">
        <v>1017</v>
      </c>
      <c r="I414" s="126" t="s">
        <v>1018</v>
      </c>
      <c r="J414" s="93">
        <v>1</v>
      </c>
      <c r="K414" s="99">
        <v>45306</v>
      </c>
      <c r="L414" s="99">
        <v>45504</v>
      </c>
      <c r="M414" s="92">
        <f t="shared" si="16"/>
        <v>28.285714285714285</v>
      </c>
      <c r="N414" s="269">
        <v>1</v>
      </c>
      <c r="O414" s="126" t="s">
        <v>5778</v>
      </c>
      <c r="P414" s="121">
        <f t="shared" si="17"/>
        <v>1</v>
      </c>
      <c r="Q414" s="101" t="str" cm="1">
        <f t="array" aca="1" ref="Q414" ca="1">IF(ISNUMBER(P414),IF(P414=100%,"CUMPLIDA",IF(AND(ISNUMBER(L414),ISNUMBER(INDIRECT("FECHA_"&amp;$B414,1))), IF(L414&lt;=INDIRECT("FECHA_"&amp;$B414,1),"INCUMPLIDA","PROCESO"), "VERIFICAR FECHA")),"SIN VALOR AVANCE")</f>
        <v>CUMPLIDA</v>
      </c>
    </row>
    <row r="415" spans="1:17" ht="195.75" hidden="1">
      <c r="A415" s="274" t="s">
        <v>938</v>
      </c>
      <c r="B415" s="108" t="s">
        <v>27</v>
      </c>
      <c r="C415" s="588"/>
      <c r="D415" s="588"/>
      <c r="E415" s="603"/>
      <c r="F415" s="589"/>
      <c r="G415" s="96" t="s">
        <v>1020</v>
      </c>
      <c r="H415" s="126" t="s">
        <v>1020</v>
      </c>
      <c r="I415" s="126" t="s">
        <v>1021</v>
      </c>
      <c r="J415" s="93">
        <v>1</v>
      </c>
      <c r="K415" s="99">
        <v>45505</v>
      </c>
      <c r="L415" s="99">
        <v>45596</v>
      </c>
      <c r="M415" s="92">
        <f t="shared" si="16"/>
        <v>13</v>
      </c>
      <c r="N415" s="269">
        <v>1</v>
      </c>
      <c r="O415" s="126" t="s">
        <v>5787</v>
      </c>
      <c r="P415" s="121">
        <f t="shared" si="17"/>
        <v>1</v>
      </c>
      <c r="Q415" s="101" t="str" cm="1">
        <f t="array" aca="1" ref="Q415" ca="1">IF(ISNUMBER(P415),IF(P415=100%,"CUMPLIDA",IF(AND(ISNUMBER(L415),ISNUMBER(INDIRECT("FECHA_"&amp;$B415,1))), IF(L415&lt;=INDIRECT("FECHA_"&amp;$B415,1),"INCUMPLIDA","PROCESO"), "VERIFICAR FECHA")),"SIN VALOR AVANCE")</f>
        <v>CUMPLIDA</v>
      </c>
    </row>
    <row r="416" spans="1:17" ht="195.75" hidden="1">
      <c r="A416" s="274" t="s">
        <v>938</v>
      </c>
      <c r="B416" s="108" t="s">
        <v>27</v>
      </c>
      <c r="C416" s="588"/>
      <c r="D416" s="588"/>
      <c r="E416" s="603"/>
      <c r="F416" s="589"/>
      <c r="G416" s="96" t="s">
        <v>1023</v>
      </c>
      <c r="H416" s="126" t="s">
        <v>1023</v>
      </c>
      <c r="I416" s="126" t="s">
        <v>1024</v>
      </c>
      <c r="J416" s="93">
        <v>1</v>
      </c>
      <c r="K416" s="99">
        <v>45597</v>
      </c>
      <c r="L416" s="99">
        <v>45869</v>
      </c>
      <c r="M416" s="92">
        <f t="shared" ref="M416:M479" si="18">(L416-K416)/7</f>
        <v>38.857142857142854</v>
      </c>
      <c r="N416" s="269">
        <v>1</v>
      </c>
      <c r="O416" s="126" t="s">
        <v>5769</v>
      </c>
      <c r="P416" s="121">
        <f t="shared" si="17"/>
        <v>1</v>
      </c>
      <c r="Q416" s="101" t="str" cm="1">
        <f t="array" aca="1" ref="Q416" ca="1">IF(ISNUMBER(P416),IF(P416=100%,"CUMPLIDA",IF(AND(ISNUMBER(L416),ISNUMBER(INDIRECT("FECHA_"&amp;$B416,1))), IF(L416&lt;=INDIRECT("FECHA_"&amp;$B416,1),"INCUMPLIDA","PROCESO"), "VERIFICAR FECHA")),"SIN VALOR AVANCE")</f>
        <v>CUMPLIDA</v>
      </c>
    </row>
    <row r="417" spans="1:17" ht="195.75" hidden="1">
      <c r="A417" s="274" t="s">
        <v>938</v>
      </c>
      <c r="B417" s="108" t="s">
        <v>27</v>
      </c>
      <c r="C417" s="588"/>
      <c r="D417" s="588"/>
      <c r="E417" s="603"/>
      <c r="F417" s="589"/>
      <c r="G417" s="96" t="s">
        <v>1026</v>
      </c>
      <c r="H417" s="126" t="s">
        <v>1026</v>
      </c>
      <c r="I417" s="126" t="s">
        <v>1027</v>
      </c>
      <c r="J417" s="121">
        <v>1</v>
      </c>
      <c r="K417" s="99">
        <v>45870</v>
      </c>
      <c r="L417" s="99">
        <v>46112</v>
      </c>
      <c r="M417" s="92">
        <f t="shared" si="18"/>
        <v>34.571428571428569</v>
      </c>
      <c r="N417" s="273">
        <v>0</v>
      </c>
      <c r="O417" s="126" t="s">
        <v>5788</v>
      </c>
      <c r="P417" s="121">
        <f t="shared" si="17"/>
        <v>0</v>
      </c>
      <c r="Q417" s="101" t="str" cm="1">
        <f t="array" aca="1" ref="Q417" ca="1">IF(ISNUMBER(P417),IF(P417=100%,"CUMPLIDA",IF(AND(ISNUMBER(L417),ISNUMBER(INDIRECT("FECHA_"&amp;$B417,1))), IF(L417&lt;=INDIRECT("FECHA_"&amp;$B417,1),"INCUMPLIDA","PROCESO"), "VERIFICAR FECHA")),"SIN VALOR AVANCE")</f>
        <v>PROCESO</v>
      </c>
    </row>
    <row r="418" spans="1:17" ht="270.75" hidden="1">
      <c r="A418" s="274" t="s">
        <v>938</v>
      </c>
      <c r="B418" s="108" t="s">
        <v>27</v>
      </c>
      <c r="C418" s="588"/>
      <c r="D418" s="588"/>
      <c r="E418" s="603"/>
      <c r="F418" s="589"/>
      <c r="G418" s="589" t="s">
        <v>999</v>
      </c>
      <c r="H418" s="107" t="s">
        <v>944</v>
      </c>
      <c r="I418" s="91" t="s">
        <v>945</v>
      </c>
      <c r="J418" s="93">
        <v>1</v>
      </c>
      <c r="K418" s="99">
        <v>45231</v>
      </c>
      <c r="L418" s="99">
        <v>45504</v>
      </c>
      <c r="M418" s="92">
        <f t="shared" si="18"/>
        <v>39</v>
      </c>
      <c r="N418" s="269">
        <v>1</v>
      </c>
      <c r="O418" s="113" t="s">
        <v>5771</v>
      </c>
      <c r="P418" s="100">
        <f t="shared" si="17"/>
        <v>1</v>
      </c>
      <c r="Q418" s="101" t="str" cm="1">
        <f t="array" aca="1" ref="Q418" ca="1">IF(ISNUMBER(P418),IF(P418=100%,"CUMPLIDA",IF(AND(ISNUMBER(L418),ISNUMBER(INDIRECT("FECHA_"&amp;$B418,1))), IF(L418&lt;=INDIRECT("FECHA_"&amp;$B418,1),"INCUMPLIDA","PROCESO"), "VERIFICAR FECHA")),"SIN VALOR AVANCE")</f>
        <v>CUMPLIDA</v>
      </c>
    </row>
    <row r="419" spans="1:17" ht="210.75" hidden="1">
      <c r="A419" s="274" t="s">
        <v>938</v>
      </c>
      <c r="B419" s="108" t="s">
        <v>27</v>
      </c>
      <c r="C419" s="588"/>
      <c r="D419" s="588"/>
      <c r="E419" s="603"/>
      <c r="F419" s="589"/>
      <c r="G419" s="589"/>
      <c r="H419" s="107" t="s">
        <v>947</v>
      </c>
      <c r="I419" s="91" t="s">
        <v>948</v>
      </c>
      <c r="J419" s="93">
        <v>1</v>
      </c>
      <c r="K419" s="99">
        <v>45231</v>
      </c>
      <c r="L419" s="99">
        <v>45504</v>
      </c>
      <c r="M419" s="92">
        <f t="shared" si="18"/>
        <v>39</v>
      </c>
      <c r="N419" s="269">
        <v>1</v>
      </c>
      <c r="O419" s="113" t="s">
        <v>5761</v>
      </c>
      <c r="P419" s="100">
        <f t="shared" si="17"/>
        <v>1</v>
      </c>
      <c r="Q419" s="101" t="str" cm="1">
        <f t="array" aca="1" ref="Q419" ca="1">IF(ISNUMBER(P419),IF(P419=100%,"CUMPLIDA",IF(AND(ISNUMBER(L419),ISNUMBER(INDIRECT("FECHA_"&amp;$B419,1))), IF(L419&lt;=INDIRECT("FECHA_"&amp;$B419,1),"INCUMPLIDA","PROCESO"), "VERIFICAR FECHA")),"SIN VALOR AVANCE")</f>
        <v>CUMPLIDA</v>
      </c>
    </row>
    <row r="420" spans="1:17" ht="165.75" hidden="1">
      <c r="A420" s="274" t="s">
        <v>938</v>
      </c>
      <c r="B420" s="108" t="s">
        <v>27</v>
      </c>
      <c r="C420" s="588"/>
      <c r="D420" s="588"/>
      <c r="E420" s="603"/>
      <c r="F420" s="589"/>
      <c r="G420" s="97" t="s">
        <v>950</v>
      </c>
      <c r="H420" s="91" t="s">
        <v>760</v>
      </c>
      <c r="I420" s="91" t="s">
        <v>761</v>
      </c>
      <c r="J420" s="90">
        <v>1</v>
      </c>
      <c r="K420" s="111">
        <v>45323</v>
      </c>
      <c r="L420" s="111">
        <v>45747</v>
      </c>
      <c r="M420" s="92">
        <f t="shared" si="18"/>
        <v>60.571428571428569</v>
      </c>
      <c r="N420" s="269">
        <v>1</v>
      </c>
      <c r="O420" s="113" t="s">
        <v>5762</v>
      </c>
      <c r="P420" s="100">
        <f t="shared" si="17"/>
        <v>1</v>
      </c>
      <c r="Q420" s="101" t="str" cm="1">
        <f t="array" aca="1" ref="Q420" ca="1">IF(ISNUMBER(P420),IF(P420=100%,"CUMPLIDA",IF(AND(ISNUMBER(L420),ISNUMBER(INDIRECT("FECHA_"&amp;$B420,1))), IF(L420&lt;=INDIRECT("FECHA_"&amp;$B420,1),"INCUMPLIDA","PROCESO"), "VERIFICAR FECHA")),"SIN VALOR AVANCE")</f>
        <v>CUMPLIDA</v>
      </c>
    </row>
    <row r="421" spans="1:17" ht="75.75" hidden="1">
      <c r="A421" s="274" t="s">
        <v>938</v>
      </c>
      <c r="B421" s="108" t="s">
        <v>27</v>
      </c>
      <c r="C421" s="588"/>
      <c r="D421" s="588"/>
      <c r="E421" s="603"/>
      <c r="F421" s="589"/>
      <c r="G421" s="97" t="s">
        <v>804</v>
      </c>
      <c r="H421" s="91" t="s">
        <v>804</v>
      </c>
      <c r="I421" s="91" t="s">
        <v>805</v>
      </c>
      <c r="J421" s="90">
        <v>1</v>
      </c>
      <c r="K421" s="111">
        <v>45323</v>
      </c>
      <c r="L421" s="111">
        <v>45747</v>
      </c>
      <c r="M421" s="92">
        <f t="shared" si="18"/>
        <v>60.571428571428569</v>
      </c>
      <c r="N421" s="269">
        <v>1</v>
      </c>
      <c r="O421" s="113" t="s">
        <v>5757</v>
      </c>
      <c r="P421" s="100">
        <f t="shared" si="17"/>
        <v>1</v>
      </c>
      <c r="Q421" s="101" t="str" cm="1">
        <f t="array" aca="1" ref="Q421" ca="1">IF(ISNUMBER(P421),IF(P421=100%,"CUMPLIDA",IF(AND(ISNUMBER(L421),ISNUMBER(INDIRECT("FECHA_"&amp;$B421,1))), IF(L421&lt;=INDIRECT("FECHA_"&amp;$B421,1),"INCUMPLIDA","PROCESO"), "VERIFICAR FECHA")),"SIN VALOR AVANCE")</f>
        <v>CUMPLIDA</v>
      </c>
    </row>
    <row r="422" spans="1:17" ht="75.75" hidden="1">
      <c r="A422" s="274" t="s">
        <v>938</v>
      </c>
      <c r="B422" s="108" t="s">
        <v>27</v>
      </c>
      <c r="C422" s="588"/>
      <c r="D422" s="588"/>
      <c r="E422" s="603"/>
      <c r="F422" s="589"/>
      <c r="G422" s="97" t="s">
        <v>766</v>
      </c>
      <c r="H422" s="91" t="s">
        <v>767</v>
      </c>
      <c r="I422" s="91" t="s">
        <v>768</v>
      </c>
      <c r="J422" s="90">
        <v>1</v>
      </c>
      <c r="K422" s="111">
        <v>45231</v>
      </c>
      <c r="L422" s="111">
        <v>45747</v>
      </c>
      <c r="M422" s="92">
        <f t="shared" si="18"/>
        <v>73.714285714285708</v>
      </c>
      <c r="N422" s="269">
        <v>1</v>
      </c>
      <c r="O422" s="113" t="s">
        <v>5757</v>
      </c>
      <c r="P422" s="100">
        <f t="shared" si="17"/>
        <v>1</v>
      </c>
      <c r="Q422" s="101" t="str" cm="1">
        <f t="array" aca="1" ref="Q422" ca="1">IF(ISNUMBER(P422),IF(P422=100%,"CUMPLIDA",IF(AND(ISNUMBER(L422),ISNUMBER(INDIRECT("FECHA_"&amp;$B422,1))), IF(L422&lt;=INDIRECT("FECHA_"&amp;$B422,1),"INCUMPLIDA","PROCESO"), "VERIFICAR FECHA")),"SIN VALOR AVANCE")</f>
        <v>CUMPLIDA</v>
      </c>
    </row>
    <row r="423" spans="1:17" ht="165.75" hidden="1">
      <c r="A423" s="274" t="s">
        <v>938</v>
      </c>
      <c r="B423" s="108" t="s">
        <v>27</v>
      </c>
      <c r="C423" s="588"/>
      <c r="D423" s="588"/>
      <c r="E423" s="603"/>
      <c r="F423" s="589"/>
      <c r="G423" s="97" t="s">
        <v>769</v>
      </c>
      <c r="H423" s="91" t="s">
        <v>769</v>
      </c>
      <c r="I423" s="91" t="s">
        <v>770</v>
      </c>
      <c r="J423" s="90">
        <v>1</v>
      </c>
      <c r="K423" s="111">
        <v>45323</v>
      </c>
      <c r="L423" s="111">
        <v>45747</v>
      </c>
      <c r="M423" s="92">
        <f t="shared" si="18"/>
        <v>60.571428571428569</v>
      </c>
      <c r="N423" s="269">
        <v>1</v>
      </c>
      <c r="O423" s="113" t="s">
        <v>5762</v>
      </c>
      <c r="P423" s="100">
        <f t="shared" si="17"/>
        <v>1</v>
      </c>
      <c r="Q423" s="101" t="str" cm="1">
        <f t="array" aca="1" ref="Q423" ca="1">IF(ISNUMBER(P423),IF(P423=100%,"CUMPLIDA",IF(AND(ISNUMBER(L423),ISNUMBER(INDIRECT("FECHA_"&amp;$B423,1))), IF(L423&lt;=INDIRECT("FECHA_"&amp;$B423,1),"INCUMPLIDA","PROCESO"), "VERIFICAR FECHA")),"SIN VALOR AVANCE")</f>
        <v>CUMPLIDA</v>
      </c>
    </row>
    <row r="424" spans="1:17" ht="75.75" hidden="1">
      <c r="A424" s="274" t="s">
        <v>938</v>
      </c>
      <c r="B424" s="108" t="s">
        <v>27</v>
      </c>
      <c r="C424" s="588"/>
      <c r="D424" s="588"/>
      <c r="E424" s="603"/>
      <c r="F424" s="589"/>
      <c r="G424" s="97" t="s">
        <v>371</v>
      </c>
      <c r="H424" s="91" t="s">
        <v>371</v>
      </c>
      <c r="I424" s="91" t="s">
        <v>771</v>
      </c>
      <c r="J424" s="90">
        <v>1</v>
      </c>
      <c r="K424" s="111">
        <v>45231</v>
      </c>
      <c r="L424" s="111">
        <v>45747</v>
      </c>
      <c r="M424" s="92">
        <f t="shared" si="18"/>
        <v>73.714285714285708</v>
      </c>
      <c r="N424" s="269">
        <v>1</v>
      </c>
      <c r="O424" s="113" t="s">
        <v>5757</v>
      </c>
      <c r="P424" s="100">
        <f t="shared" si="17"/>
        <v>1</v>
      </c>
      <c r="Q424" s="101" t="str" cm="1">
        <f t="array" aca="1" ref="Q424" ca="1">IF(ISNUMBER(P424),IF(P424=100%,"CUMPLIDA",IF(AND(ISNUMBER(L424),ISNUMBER(INDIRECT("FECHA_"&amp;$B424,1))), IF(L424&lt;=INDIRECT("FECHA_"&amp;$B424,1),"INCUMPLIDA","PROCESO"), "VERIFICAR FECHA")),"SIN VALOR AVANCE")</f>
        <v>CUMPLIDA</v>
      </c>
    </row>
    <row r="425" spans="1:17" ht="210.75" hidden="1">
      <c r="A425" s="274" t="s">
        <v>938</v>
      </c>
      <c r="B425" s="108" t="s">
        <v>27</v>
      </c>
      <c r="C425" s="588"/>
      <c r="D425" s="588"/>
      <c r="E425" s="603"/>
      <c r="F425" s="589"/>
      <c r="G425" s="97" t="s">
        <v>772</v>
      </c>
      <c r="H425" s="91" t="s">
        <v>772</v>
      </c>
      <c r="I425" s="91" t="s">
        <v>1073</v>
      </c>
      <c r="J425" s="90">
        <v>1</v>
      </c>
      <c r="K425" s="111">
        <v>45231</v>
      </c>
      <c r="L425" s="111">
        <v>45808</v>
      </c>
      <c r="M425" s="92">
        <f t="shared" si="18"/>
        <v>82.428571428571431</v>
      </c>
      <c r="N425" s="269">
        <v>1</v>
      </c>
      <c r="O425" s="113" t="s">
        <v>5761</v>
      </c>
      <c r="P425" s="100">
        <f t="shared" si="17"/>
        <v>1</v>
      </c>
      <c r="Q425" s="101" t="str" cm="1">
        <f t="array" aca="1" ref="Q425" ca="1">IF(ISNUMBER(P425),IF(P425=100%,"CUMPLIDA",IF(AND(ISNUMBER(L425),ISNUMBER(INDIRECT("FECHA_"&amp;$B425,1))), IF(L425&lt;=INDIRECT("FECHA_"&amp;$B425,1),"INCUMPLIDA","PROCESO"), "VERIFICAR FECHA")),"SIN VALOR AVANCE")</f>
        <v>CUMPLIDA</v>
      </c>
    </row>
    <row r="426" spans="1:17" ht="75.75" hidden="1">
      <c r="A426" s="274" t="s">
        <v>938</v>
      </c>
      <c r="B426" s="108" t="s">
        <v>27</v>
      </c>
      <c r="C426" s="588"/>
      <c r="D426" s="588"/>
      <c r="E426" s="603"/>
      <c r="F426" s="589"/>
      <c r="G426" s="97" t="s">
        <v>169</v>
      </c>
      <c r="H426" s="91" t="s">
        <v>775</v>
      </c>
      <c r="I426" s="91" t="s">
        <v>776</v>
      </c>
      <c r="J426" s="90">
        <v>8</v>
      </c>
      <c r="K426" s="111">
        <v>45809</v>
      </c>
      <c r="L426" s="111">
        <v>46568</v>
      </c>
      <c r="M426" s="92">
        <f t="shared" si="18"/>
        <v>108.42857142857143</v>
      </c>
      <c r="N426" s="269">
        <v>0</v>
      </c>
      <c r="O426" s="113" t="s">
        <v>5757</v>
      </c>
      <c r="P426" s="100">
        <f t="shared" si="17"/>
        <v>0</v>
      </c>
      <c r="Q426" s="101" t="str" cm="1">
        <f t="array" aca="1" ref="Q426" ca="1">IF(ISNUMBER(P426),IF(P426=100%,"CUMPLIDA",IF(AND(ISNUMBER(L426),ISNUMBER(INDIRECT("FECHA_"&amp;$B426,1))), IF(L426&lt;=INDIRECT("FECHA_"&amp;$B426,1),"INCUMPLIDA","PROCESO"), "VERIFICAR FECHA")),"SIN VALOR AVANCE")</f>
        <v>PROCESO</v>
      </c>
    </row>
    <row r="427" spans="1:17" ht="150.75" hidden="1">
      <c r="A427" s="274" t="s">
        <v>938</v>
      </c>
      <c r="B427" s="108" t="s">
        <v>27</v>
      </c>
      <c r="C427" s="588"/>
      <c r="D427" s="588"/>
      <c r="E427" s="603"/>
      <c r="F427" s="589"/>
      <c r="G427" s="97" t="s">
        <v>778</v>
      </c>
      <c r="H427" s="91" t="s">
        <v>779</v>
      </c>
      <c r="I427" s="91" t="s">
        <v>780</v>
      </c>
      <c r="J427" s="90">
        <v>1</v>
      </c>
      <c r="K427" s="111">
        <v>45809</v>
      </c>
      <c r="L427" s="111">
        <v>46568</v>
      </c>
      <c r="M427" s="92">
        <f t="shared" si="18"/>
        <v>108.42857142857143</v>
      </c>
      <c r="N427" s="269">
        <v>0</v>
      </c>
      <c r="O427" s="113" t="s">
        <v>5789</v>
      </c>
      <c r="P427" s="100">
        <f t="shared" si="17"/>
        <v>0</v>
      </c>
      <c r="Q427" s="101" t="str" cm="1">
        <f t="array" aca="1" ref="Q427" ca="1">IF(ISNUMBER(P427),IF(P427=100%,"CUMPLIDA",IF(AND(ISNUMBER(L427),ISNUMBER(INDIRECT("FECHA_"&amp;$B427,1))), IF(L427&lt;=INDIRECT("FECHA_"&amp;$B427,1),"INCUMPLIDA","PROCESO"), "VERIFICAR FECHA")),"SIN VALOR AVANCE")</f>
        <v>PROCESO</v>
      </c>
    </row>
    <row r="428" spans="1:17" ht="210.75" hidden="1">
      <c r="A428" s="274" t="s">
        <v>938</v>
      </c>
      <c r="B428" s="108" t="s">
        <v>27</v>
      </c>
      <c r="C428" s="588"/>
      <c r="D428" s="588"/>
      <c r="E428" s="603"/>
      <c r="F428" s="589"/>
      <c r="G428" s="97" t="s">
        <v>781</v>
      </c>
      <c r="H428" s="91" t="s">
        <v>782</v>
      </c>
      <c r="I428" s="91" t="s">
        <v>813</v>
      </c>
      <c r="J428" s="90">
        <v>2</v>
      </c>
      <c r="K428" s="111">
        <v>45809</v>
      </c>
      <c r="L428" s="111">
        <v>46568</v>
      </c>
      <c r="M428" s="92">
        <f t="shared" si="18"/>
        <v>108.42857142857143</v>
      </c>
      <c r="N428" s="269">
        <v>0</v>
      </c>
      <c r="O428" s="113" t="s">
        <v>5761</v>
      </c>
      <c r="P428" s="100">
        <f t="shared" si="17"/>
        <v>0</v>
      </c>
      <c r="Q428" s="101" t="str" cm="1">
        <f t="array" aca="1" ref="Q428" ca="1">IF(ISNUMBER(P428),IF(P428=100%,"CUMPLIDA",IF(AND(ISNUMBER(L428),ISNUMBER(INDIRECT("FECHA_"&amp;$B428,1))), IF(L428&lt;=INDIRECT("FECHA_"&amp;$B428,1),"INCUMPLIDA","PROCESO"), "VERIFICAR FECHA")),"SIN VALOR AVANCE")</f>
        <v>PROCESO</v>
      </c>
    </row>
    <row r="429" spans="1:17" ht="270.75" hidden="1">
      <c r="A429" s="274" t="s">
        <v>938</v>
      </c>
      <c r="B429" s="108" t="s">
        <v>27</v>
      </c>
      <c r="C429" s="588"/>
      <c r="D429" s="588"/>
      <c r="E429" s="603"/>
      <c r="F429" s="589"/>
      <c r="G429" s="96" t="s">
        <v>1033</v>
      </c>
      <c r="H429" s="126" t="s">
        <v>1033</v>
      </c>
      <c r="I429" s="126" t="s">
        <v>1034</v>
      </c>
      <c r="J429" s="121">
        <v>1</v>
      </c>
      <c r="K429" s="99">
        <v>45139</v>
      </c>
      <c r="L429" s="99">
        <v>46081</v>
      </c>
      <c r="M429" s="92">
        <f t="shared" si="18"/>
        <v>134.57142857142858</v>
      </c>
      <c r="N429" s="273">
        <v>0.7</v>
      </c>
      <c r="O429" s="126" t="s">
        <v>5790</v>
      </c>
      <c r="P429" s="121">
        <f t="shared" si="17"/>
        <v>0.7</v>
      </c>
      <c r="Q429" s="101" t="str" cm="1">
        <f t="array" aca="1" ref="Q429" ca="1">IF(ISNUMBER(P429),IF(P429=100%,"CUMPLIDA",IF(AND(ISNUMBER(L429),ISNUMBER(INDIRECT("FECHA_"&amp;$B429,1))), IF(L429&lt;=INDIRECT("FECHA_"&amp;$B429,1),"INCUMPLIDA","PROCESO"), "VERIFICAR FECHA")),"SIN VALOR AVANCE")</f>
        <v>PROCESO</v>
      </c>
    </row>
    <row r="430" spans="1:17" ht="165" hidden="1">
      <c r="A430" s="274" t="s">
        <v>938</v>
      </c>
      <c r="B430" s="108" t="s">
        <v>27</v>
      </c>
      <c r="C430" s="588" t="s">
        <v>1002</v>
      </c>
      <c r="D430" s="588" t="s">
        <v>1076</v>
      </c>
      <c r="E430" s="603" t="s">
        <v>5791</v>
      </c>
      <c r="F430" s="603" t="s">
        <v>1078</v>
      </c>
      <c r="G430" s="96" t="s">
        <v>1079</v>
      </c>
      <c r="H430" s="126" t="s">
        <v>1080</v>
      </c>
      <c r="I430" s="126" t="s">
        <v>1081</v>
      </c>
      <c r="J430" s="93">
        <v>1</v>
      </c>
      <c r="K430" s="99">
        <v>45444</v>
      </c>
      <c r="L430" s="99">
        <v>45504</v>
      </c>
      <c r="M430" s="92">
        <f t="shared" si="18"/>
        <v>8.5714285714285712</v>
      </c>
      <c r="N430" s="269">
        <v>1</v>
      </c>
      <c r="O430" s="126" t="s">
        <v>5792</v>
      </c>
      <c r="P430" s="121">
        <f t="shared" si="17"/>
        <v>1</v>
      </c>
      <c r="Q430" s="101" t="str" cm="1">
        <f t="array" aca="1" ref="Q430" ca="1">IF(ISNUMBER(P430),IF(P430=100%,"CUMPLIDA",IF(AND(ISNUMBER(L430),ISNUMBER(INDIRECT("FECHA_"&amp;$B430,1))), IF(L430&lt;=INDIRECT("FECHA_"&amp;$B430,1),"INCUMPLIDA","PROCESO"), "VERIFICAR FECHA")),"SIN VALOR AVANCE")</f>
        <v>CUMPLIDA</v>
      </c>
    </row>
    <row r="431" spans="1:17" ht="135" hidden="1">
      <c r="A431" s="274" t="s">
        <v>938</v>
      </c>
      <c r="B431" s="108" t="s">
        <v>27</v>
      </c>
      <c r="C431" s="588"/>
      <c r="D431" s="588"/>
      <c r="E431" s="603"/>
      <c r="F431" s="603"/>
      <c r="G431" s="96" t="s">
        <v>1083</v>
      </c>
      <c r="H431" s="126" t="s">
        <v>1083</v>
      </c>
      <c r="I431" s="126" t="s">
        <v>1084</v>
      </c>
      <c r="J431" s="93">
        <v>6</v>
      </c>
      <c r="K431" s="99">
        <v>45504</v>
      </c>
      <c r="L431" s="99">
        <v>45869</v>
      </c>
      <c r="M431" s="92">
        <f t="shared" si="18"/>
        <v>52.142857142857146</v>
      </c>
      <c r="N431" s="269">
        <v>6</v>
      </c>
      <c r="O431" s="126" t="s">
        <v>1085</v>
      </c>
      <c r="P431" s="121">
        <f t="shared" si="17"/>
        <v>1</v>
      </c>
      <c r="Q431" s="101" t="str" cm="1">
        <f t="array" aca="1" ref="Q431" ca="1">IF(ISNUMBER(P431),IF(P431=100%,"CUMPLIDA",IF(AND(ISNUMBER(L431),ISNUMBER(INDIRECT("FECHA_"&amp;$B431,1))), IF(L431&lt;=INDIRECT("FECHA_"&amp;$B431,1),"INCUMPLIDA","PROCESO"), "VERIFICAR FECHA")),"SIN VALOR AVANCE")</f>
        <v>CUMPLIDA</v>
      </c>
    </row>
    <row r="432" spans="1:17" ht="195.75" hidden="1">
      <c r="A432" s="274" t="s">
        <v>938</v>
      </c>
      <c r="B432" s="108" t="s">
        <v>27</v>
      </c>
      <c r="C432" s="588"/>
      <c r="D432" s="588"/>
      <c r="E432" s="603"/>
      <c r="F432" s="603"/>
      <c r="G432" s="96" t="s">
        <v>1086</v>
      </c>
      <c r="H432" s="126" t="s">
        <v>1087</v>
      </c>
      <c r="I432" s="126" t="s">
        <v>1088</v>
      </c>
      <c r="J432" s="93">
        <v>12</v>
      </c>
      <c r="K432" s="99">
        <v>45474</v>
      </c>
      <c r="L432" s="99">
        <v>45869</v>
      </c>
      <c r="M432" s="92">
        <f t="shared" si="18"/>
        <v>56.428571428571431</v>
      </c>
      <c r="N432" s="269">
        <v>12</v>
      </c>
      <c r="O432" s="126" t="s">
        <v>5793</v>
      </c>
      <c r="P432" s="121">
        <f t="shared" si="17"/>
        <v>1</v>
      </c>
      <c r="Q432" s="101" t="str" cm="1">
        <f t="array" aca="1" ref="Q432" ca="1">IF(ISNUMBER(P432),IF(P432=100%,"CUMPLIDA",IF(AND(ISNUMBER(L432),ISNUMBER(INDIRECT("FECHA_"&amp;$B432,1))), IF(L432&lt;=INDIRECT("FECHA_"&amp;$B432,1),"INCUMPLIDA","PROCESO"), "VERIFICAR FECHA")),"SIN VALOR AVANCE")</f>
        <v>CUMPLIDA</v>
      </c>
    </row>
    <row r="433" spans="1:17" ht="240" hidden="1">
      <c r="A433" s="274" t="s">
        <v>938</v>
      </c>
      <c r="B433" s="108" t="s">
        <v>27</v>
      </c>
      <c r="C433" s="588"/>
      <c r="D433" s="588"/>
      <c r="E433" s="603"/>
      <c r="F433" s="603"/>
      <c r="G433" s="96" t="s">
        <v>1090</v>
      </c>
      <c r="H433" s="126" t="s">
        <v>1090</v>
      </c>
      <c r="I433" s="126" t="s">
        <v>1091</v>
      </c>
      <c r="J433" s="93">
        <v>12</v>
      </c>
      <c r="K433" s="99">
        <v>45474</v>
      </c>
      <c r="L433" s="99">
        <v>45869</v>
      </c>
      <c r="M433" s="92">
        <f t="shared" si="18"/>
        <v>56.428571428571431</v>
      </c>
      <c r="N433" s="269">
        <v>12</v>
      </c>
      <c r="O433" s="126" t="s">
        <v>5794</v>
      </c>
      <c r="P433" s="121">
        <f t="shared" si="17"/>
        <v>1</v>
      </c>
      <c r="Q433" s="101" t="str" cm="1">
        <f t="array" aca="1" ref="Q433" ca="1">IF(ISNUMBER(P433),IF(P433=100%,"CUMPLIDA",IF(AND(ISNUMBER(L433),ISNUMBER(INDIRECT("FECHA_"&amp;$B433,1))), IF(L433&lt;=INDIRECT("FECHA_"&amp;$B433,1),"INCUMPLIDA","PROCESO"), "VERIFICAR FECHA")),"SIN VALOR AVANCE")</f>
        <v>CUMPLIDA</v>
      </c>
    </row>
    <row r="434" spans="1:17" ht="120.75" hidden="1">
      <c r="A434" s="274" t="s">
        <v>938</v>
      </c>
      <c r="B434" s="108" t="s">
        <v>27</v>
      </c>
      <c r="C434" s="588" t="s">
        <v>1093</v>
      </c>
      <c r="D434" s="588" t="s">
        <v>1094</v>
      </c>
      <c r="E434" s="603" t="s">
        <v>5795</v>
      </c>
      <c r="F434" s="603" t="s">
        <v>1096</v>
      </c>
      <c r="G434" s="118" t="s">
        <v>1097</v>
      </c>
      <c r="H434" s="109" t="s">
        <v>1098</v>
      </c>
      <c r="I434" s="109" t="s">
        <v>1099</v>
      </c>
      <c r="J434" s="93">
        <v>1</v>
      </c>
      <c r="K434" s="99">
        <v>45518</v>
      </c>
      <c r="L434" s="99">
        <v>45565</v>
      </c>
      <c r="M434" s="92">
        <f t="shared" si="18"/>
        <v>6.7142857142857144</v>
      </c>
      <c r="N434" s="269">
        <v>1</v>
      </c>
      <c r="O434" s="125" t="s">
        <v>5796</v>
      </c>
      <c r="P434" s="121">
        <f t="shared" si="17"/>
        <v>1</v>
      </c>
      <c r="Q434" s="101" t="str" cm="1">
        <f t="array" aca="1" ref="Q434" ca="1">IF(ISNUMBER(P434),IF(P434=100%,"CUMPLIDA",IF(AND(ISNUMBER(L434),ISNUMBER(INDIRECT("FECHA_"&amp;$B434,1))), IF(L434&lt;=INDIRECT("FECHA_"&amp;$B434,1),"INCUMPLIDA","PROCESO"), "VERIFICAR FECHA")),"SIN VALOR AVANCE")</f>
        <v>CUMPLIDA</v>
      </c>
    </row>
    <row r="435" spans="1:17" ht="195" hidden="1">
      <c r="A435" s="274" t="s">
        <v>938</v>
      </c>
      <c r="B435" s="108" t="s">
        <v>27</v>
      </c>
      <c r="C435" s="588"/>
      <c r="D435" s="588"/>
      <c r="E435" s="603"/>
      <c r="F435" s="603"/>
      <c r="G435" s="103" t="s">
        <v>1101</v>
      </c>
      <c r="H435" s="104" t="s">
        <v>1102</v>
      </c>
      <c r="I435" s="104" t="s">
        <v>1103</v>
      </c>
      <c r="J435" s="93">
        <v>1</v>
      </c>
      <c r="K435" s="99">
        <v>45519</v>
      </c>
      <c r="L435" s="99">
        <v>46021</v>
      </c>
      <c r="M435" s="92">
        <f t="shared" si="18"/>
        <v>71.714285714285708</v>
      </c>
      <c r="N435" s="269">
        <v>1</v>
      </c>
      <c r="O435" s="125" t="s">
        <v>5796</v>
      </c>
      <c r="P435" s="121">
        <f t="shared" si="17"/>
        <v>1</v>
      </c>
      <c r="Q435" s="101" t="str" cm="1">
        <f t="array" aca="1" ref="Q435" ca="1">IF(ISNUMBER(P435),IF(P435=100%,"CUMPLIDA",IF(AND(ISNUMBER(L435),ISNUMBER(INDIRECT("FECHA_"&amp;$B435,1))), IF(L435&lt;=INDIRECT("FECHA_"&amp;$B435,1),"INCUMPLIDA","PROCESO"), "VERIFICAR FECHA")),"SIN VALOR AVANCE")</f>
        <v>CUMPLIDA</v>
      </c>
    </row>
    <row r="436" spans="1:17" ht="120.75" hidden="1">
      <c r="A436" s="274" t="s">
        <v>938</v>
      </c>
      <c r="B436" s="108" t="s">
        <v>27</v>
      </c>
      <c r="C436" s="588"/>
      <c r="D436" s="588"/>
      <c r="E436" s="603"/>
      <c r="F436" s="603"/>
      <c r="G436" s="118" t="s">
        <v>1104</v>
      </c>
      <c r="H436" s="109" t="s">
        <v>1105</v>
      </c>
      <c r="I436" s="109" t="s">
        <v>1099</v>
      </c>
      <c r="J436" s="93">
        <v>1</v>
      </c>
      <c r="K436" s="99">
        <v>45518</v>
      </c>
      <c r="L436" s="99">
        <v>45565</v>
      </c>
      <c r="M436" s="92">
        <f t="shared" si="18"/>
        <v>6.7142857142857144</v>
      </c>
      <c r="N436" s="269">
        <v>1</v>
      </c>
      <c r="O436" s="125" t="s">
        <v>5796</v>
      </c>
      <c r="P436" s="121">
        <f t="shared" si="17"/>
        <v>1</v>
      </c>
      <c r="Q436" s="101" t="str" cm="1">
        <f t="array" aca="1" ref="Q436" ca="1">IF(ISNUMBER(P436),IF(P436=100%,"CUMPLIDA",IF(AND(ISNUMBER(L436),ISNUMBER(INDIRECT("FECHA_"&amp;$B436,1))), IF(L436&lt;=INDIRECT("FECHA_"&amp;$B436,1),"INCUMPLIDA","PROCESO"), "VERIFICAR FECHA")),"SIN VALOR AVANCE")</f>
        <v>CUMPLIDA</v>
      </c>
    </row>
    <row r="437" spans="1:17" ht="120.75" hidden="1">
      <c r="A437" s="274" t="s">
        <v>938</v>
      </c>
      <c r="B437" s="108" t="s">
        <v>27</v>
      </c>
      <c r="C437" s="588"/>
      <c r="D437" s="588"/>
      <c r="E437" s="603"/>
      <c r="F437" s="603"/>
      <c r="G437" s="124" t="s">
        <v>1106</v>
      </c>
      <c r="H437" s="91" t="s">
        <v>1107</v>
      </c>
      <c r="I437" s="125" t="s">
        <v>1108</v>
      </c>
      <c r="J437" s="93">
        <v>1</v>
      </c>
      <c r="K437" s="99">
        <v>45520</v>
      </c>
      <c r="L437" s="99">
        <v>46021</v>
      </c>
      <c r="M437" s="92">
        <f t="shared" si="18"/>
        <v>71.571428571428569</v>
      </c>
      <c r="N437" s="269">
        <v>1</v>
      </c>
      <c r="O437" s="125" t="s">
        <v>5796</v>
      </c>
      <c r="P437" s="121">
        <f t="shared" si="17"/>
        <v>1</v>
      </c>
      <c r="Q437" s="101" t="str" cm="1">
        <f t="array" aca="1" ref="Q437" ca="1">IF(ISNUMBER(P437),IF(P437=100%,"CUMPLIDA",IF(AND(ISNUMBER(L437),ISNUMBER(INDIRECT("FECHA_"&amp;$B437,1))), IF(L437&lt;=INDIRECT("FECHA_"&amp;$B437,1),"INCUMPLIDA","PROCESO"), "VERIFICAR FECHA")),"SIN VALOR AVANCE")</f>
        <v>CUMPLIDA</v>
      </c>
    </row>
    <row r="438" spans="1:17" ht="120.75" hidden="1">
      <c r="A438" s="274" t="s">
        <v>938</v>
      </c>
      <c r="B438" s="108" t="s">
        <v>27</v>
      </c>
      <c r="C438" s="588"/>
      <c r="D438" s="588"/>
      <c r="E438" s="603"/>
      <c r="F438" s="603"/>
      <c r="G438" s="118" t="s">
        <v>1104</v>
      </c>
      <c r="H438" s="109" t="s">
        <v>1105</v>
      </c>
      <c r="I438" s="109" t="s">
        <v>1099</v>
      </c>
      <c r="J438" s="93">
        <v>1</v>
      </c>
      <c r="K438" s="99">
        <v>45518</v>
      </c>
      <c r="L438" s="99">
        <v>45565</v>
      </c>
      <c r="M438" s="92">
        <f t="shared" si="18"/>
        <v>6.7142857142857144</v>
      </c>
      <c r="N438" s="269">
        <v>1</v>
      </c>
      <c r="O438" s="125" t="s">
        <v>5796</v>
      </c>
      <c r="P438" s="121">
        <f t="shared" si="17"/>
        <v>1</v>
      </c>
      <c r="Q438" s="101" t="str" cm="1">
        <f t="array" aca="1" ref="Q438" ca="1">IF(ISNUMBER(P438),IF(P438=100%,"CUMPLIDA",IF(AND(ISNUMBER(L438),ISNUMBER(INDIRECT("FECHA_"&amp;$B438,1))), IF(L438&lt;=INDIRECT("FECHA_"&amp;$B438,1),"INCUMPLIDA","PROCESO"), "VERIFICAR FECHA")),"SIN VALOR AVANCE")</f>
        <v>CUMPLIDA</v>
      </c>
    </row>
    <row r="439" spans="1:17" ht="120.75" hidden="1">
      <c r="A439" s="274" t="s">
        <v>938</v>
      </c>
      <c r="B439" s="108" t="s">
        <v>27</v>
      </c>
      <c r="C439" s="588"/>
      <c r="D439" s="588"/>
      <c r="E439" s="603"/>
      <c r="F439" s="603"/>
      <c r="G439" s="124" t="s">
        <v>1109</v>
      </c>
      <c r="H439" s="125" t="s">
        <v>1110</v>
      </c>
      <c r="I439" s="104" t="s">
        <v>1111</v>
      </c>
      <c r="J439" s="93">
        <v>1</v>
      </c>
      <c r="K439" s="99">
        <v>45519</v>
      </c>
      <c r="L439" s="99">
        <v>46021</v>
      </c>
      <c r="M439" s="92">
        <f t="shared" si="18"/>
        <v>71.714285714285708</v>
      </c>
      <c r="N439" s="269">
        <v>1</v>
      </c>
      <c r="O439" s="125" t="s">
        <v>5796</v>
      </c>
      <c r="P439" s="121">
        <f t="shared" si="17"/>
        <v>1</v>
      </c>
      <c r="Q439" s="101" t="str" cm="1">
        <f t="array" aca="1" ref="Q439" ca="1">IF(ISNUMBER(P439),IF(P439=100%,"CUMPLIDA",IF(AND(ISNUMBER(L439),ISNUMBER(INDIRECT("FECHA_"&amp;$B439,1))), IF(L439&lt;=INDIRECT("FECHA_"&amp;$B439,1),"INCUMPLIDA","PROCESO"), "VERIFICAR FECHA")),"SIN VALOR AVANCE")</f>
        <v>CUMPLIDA</v>
      </c>
    </row>
    <row r="440" spans="1:17" ht="105.75" hidden="1">
      <c r="A440" s="274" t="s">
        <v>938</v>
      </c>
      <c r="B440" s="108" t="s">
        <v>27</v>
      </c>
      <c r="C440" s="588"/>
      <c r="D440" s="588"/>
      <c r="E440" s="603"/>
      <c r="F440" s="603"/>
      <c r="G440" s="118" t="s">
        <v>1104</v>
      </c>
      <c r="H440" s="109" t="s">
        <v>1105</v>
      </c>
      <c r="I440" s="109" t="s">
        <v>1099</v>
      </c>
      <c r="J440" s="93">
        <v>1</v>
      </c>
      <c r="K440" s="99">
        <v>45518</v>
      </c>
      <c r="L440" s="99">
        <v>45565</v>
      </c>
      <c r="M440" s="92">
        <f t="shared" si="18"/>
        <v>6.7142857142857144</v>
      </c>
      <c r="N440" s="269">
        <v>1</v>
      </c>
      <c r="O440" s="125" t="s">
        <v>5797</v>
      </c>
      <c r="P440" s="121">
        <f t="shared" si="17"/>
        <v>1</v>
      </c>
      <c r="Q440" s="101" t="str" cm="1">
        <f t="array" aca="1" ref="Q440" ca="1">IF(ISNUMBER(P440),IF(P440=100%,"CUMPLIDA",IF(AND(ISNUMBER(L440),ISNUMBER(INDIRECT("FECHA_"&amp;$B440,1))), IF(L440&lt;=INDIRECT("FECHA_"&amp;$B440,1),"INCUMPLIDA","PROCESO"), "VERIFICAR FECHA")),"SIN VALOR AVANCE")</f>
        <v>CUMPLIDA</v>
      </c>
    </row>
    <row r="441" spans="1:17" ht="120.75" hidden="1">
      <c r="A441" s="274" t="s">
        <v>938</v>
      </c>
      <c r="B441" s="108" t="s">
        <v>27</v>
      </c>
      <c r="C441" s="588"/>
      <c r="D441" s="588"/>
      <c r="E441" s="603"/>
      <c r="F441" s="603"/>
      <c r="G441" s="124" t="s">
        <v>1113</v>
      </c>
      <c r="H441" s="91" t="s">
        <v>1114</v>
      </c>
      <c r="I441" s="125" t="s">
        <v>1108</v>
      </c>
      <c r="J441" s="93">
        <v>1</v>
      </c>
      <c r="K441" s="99">
        <v>45519</v>
      </c>
      <c r="L441" s="99">
        <v>46021</v>
      </c>
      <c r="M441" s="92">
        <f t="shared" si="18"/>
        <v>71.714285714285708</v>
      </c>
      <c r="N441" s="269">
        <v>1</v>
      </c>
      <c r="O441" s="125" t="s">
        <v>5796</v>
      </c>
      <c r="P441" s="121">
        <f t="shared" si="17"/>
        <v>1</v>
      </c>
      <c r="Q441" s="101" t="str" cm="1">
        <f t="array" aca="1" ref="Q441" ca="1">IF(ISNUMBER(P441),IF(P441=100%,"CUMPLIDA",IF(AND(ISNUMBER(L441),ISNUMBER(INDIRECT("FECHA_"&amp;$B441,1))), IF(L441&lt;=INDIRECT("FECHA_"&amp;$B441,1),"INCUMPLIDA","PROCESO"), "VERIFICAR FECHA")),"SIN VALOR AVANCE")</f>
        <v>CUMPLIDA</v>
      </c>
    </row>
    <row r="442" spans="1:17" ht="135.75" hidden="1">
      <c r="A442" s="274" t="s">
        <v>938</v>
      </c>
      <c r="B442" s="108" t="s">
        <v>27</v>
      </c>
      <c r="C442" s="588"/>
      <c r="D442" s="588"/>
      <c r="E442" s="603"/>
      <c r="F442" s="603"/>
      <c r="G442" s="124" t="s">
        <v>1115</v>
      </c>
      <c r="H442" s="91" t="s">
        <v>1116</v>
      </c>
      <c r="I442" s="125" t="s">
        <v>1117</v>
      </c>
      <c r="J442" s="93">
        <v>1</v>
      </c>
      <c r="K442" s="99">
        <v>45519</v>
      </c>
      <c r="L442" s="99">
        <v>45657</v>
      </c>
      <c r="M442" s="92">
        <f t="shared" si="18"/>
        <v>19.714285714285715</v>
      </c>
      <c r="N442" s="269">
        <v>1</v>
      </c>
      <c r="O442" s="125" t="s">
        <v>5798</v>
      </c>
      <c r="P442" s="121">
        <f t="shared" si="17"/>
        <v>1</v>
      </c>
      <c r="Q442" s="101" t="str" cm="1">
        <f t="array" aca="1" ref="Q442" ca="1">IF(ISNUMBER(P442),IF(P442=100%,"CUMPLIDA",IF(AND(ISNUMBER(L442),ISNUMBER(INDIRECT("FECHA_"&amp;$B442,1))), IF(L442&lt;=INDIRECT("FECHA_"&amp;$B442,1),"INCUMPLIDA","PROCESO"), "VERIFICAR FECHA")),"SIN VALOR AVANCE")</f>
        <v>CUMPLIDA</v>
      </c>
    </row>
    <row r="443" spans="1:17" ht="180" hidden="1">
      <c r="A443" s="274" t="s">
        <v>938</v>
      </c>
      <c r="B443" s="108" t="s">
        <v>27</v>
      </c>
      <c r="C443" s="588"/>
      <c r="D443" s="588"/>
      <c r="E443" s="603"/>
      <c r="F443" s="603"/>
      <c r="G443" s="124" t="s">
        <v>1119</v>
      </c>
      <c r="H443" s="125" t="s">
        <v>1119</v>
      </c>
      <c r="I443" s="125" t="s">
        <v>1120</v>
      </c>
      <c r="J443" s="93">
        <v>1</v>
      </c>
      <c r="K443" s="99">
        <v>45519</v>
      </c>
      <c r="L443" s="99">
        <v>45657</v>
      </c>
      <c r="M443" s="92">
        <f t="shared" si="18"/>
        <v>19.714285714285715</v>
      </c>
      <c r="N443" s="269">
        <v>1</v>
      </c>
      <c r="O443" s="125" t="s">
        <v>5799</v>
      </c>
      <c r="P443" s="121">
        <f t="shared" si="17"/>
        <v>1</v>
      </c>
      <c r="Q443" s="101" t="str" cm="1">
        <f t="array" aca="1" ref="Q443" ca="1">IF(ISNUMBER(P443),IF(P443=100%,"CUMPLIDA",IF(AND(ISNUMBER(L443),ISNUMBER(INDIRECT("FECHA_"&amp;$B443,1))), IF(L443&lt;=INDIRECT("FECHA_"&amp;$B443,1),"INCUMPLIDA","PROCESO"), "VERIFICAR FECHA")),"SIN VALOR AVANCE")</f>
        <v>CUMPLIDA</v>
      </c>
    </row>
    <row r="444" spans="1:17" ht="180" hidden="1">
      <c r="A444" s="274" t="s">
        <v>938</v>
      </c>
      <c r="B444" s="108" t="s">
        <v>27</v>
      </c>
      <c r="C444" s="588"/>
      <c r="D444" s="588"/>
      <c r="E444" s="603"/>
      <c r="F444" s="603"/>
      <c r="G444" s="124" t="s">
        <v>1119</v>
      </c>
      <c r="H444" s="125" t="s">
        <v>1119</v>
      </c>
      <c r="I444" s="125" t="s">
        <v>1120</v>
      </c>
      <c r="J444" s="93">
        <v>1</v>
      </c>
      <c r="K444" s="99">
        <v>45519</v>
      </c>
      <c r="L444" s="99">
        <v>45657</v>
      </c>
      <c r="M444" s="92">
        <f t="shared" si="18"/>
        <v>19.714285714285715</v>
      </c>
      <c r="N444" s="269">
        <v>1</v>
      </c>
      <c r="O444" s="125" t="s">
        <v>5799</v>
      </c>
      <c r="P444" s="121">
        <f t="shared" si="17"/>
        <v>1</v>
      </c>
      <c r="Q444" s="101" t="str" cm="1">
        <f t="array" aca="1" ref="Q444" ca="1">IF(ISNUMBER(P444),IF(P444=100%,"CUMPLIDA",IF(AND(ISNUMBER(L444),ISNUMBER(INDIRECT("FECHA_"&amp;$B444,1))), IF(L444&lt;=INDIRECT("FECHA_"&amp;$B444,1),"INCUMPLIDA","PROCESO"), "VERIFICAR FECHA")),"SIN VALOR AVANCE")</f>
        <v>CUMPLIDA</v>
      </c>
    </row>
    <row r="445" spans="1:17" ht="180" hidden="1">
      <c r="A445" s="274" t="s">
        <v>938</v>
      </c>
      <c r="B445" s="108" t="s">
        <v>27</v>
      </c>
      <c r="C445" s="588"/>
      <c r="D445" s="588"/>
      <c r="E445" s="603"/>
      <c r="F445" s="603"/>
      <c r="G445" s="124" t="s">
        <v>1119</v>
      </c>
      <c r="H445" s="125" t="s">
        <v>1119</v>
      </c>
      <c r="I445" s="125" t="s">
        <v>1120</v>
      </c>
      <c r="J445" s="93">
        <v>1</v>
      </c>
      <c r="K445" s="99">
        <v>45519</v>
      </c>
      <c r="L445" s="99">
        <v>45657</v>
      </c>
      <c r="M445" s="92">
        <f t="shared" si="18"/>
        <v>19.714285714285715</v>
      </c>
      <c r="N445" s="269">
        <v>1</v>
      </c>
      <c r="O445" s="125" t="s">
        <v>5799</v>
      </c>
      <c r="P445" s="121">
        <f t="shared" si="17"/>
        <v>1</v>
      </c>
      <c r="Q445" s="101" t="str" cm="1">
        <f t="array" aca="1" ref="Q445" ca="1">IF(ISNUMBER(P445),IF(P445=100%,"CUMPLIDA",IF(AND(ISNUMBER(L445),ISNUMBER(INDIRECT("FECHA_"&amp;$B445,1))), IF(L445&lt;=INDIRECT("FECHA_"&amp;$B445,1),"INCUMPLIDA","PROCESO"), "VERIFICAR FECHA")),"SIN VALOR AVANCE")</f>
        <v>CUMPLIDA</v>
      </c>
    </row>
    <row r="446" spans="1:17" ht="180" hidden="1">
      <c r="A446" s="274" t="s">
        <v>938</v>
      </c>
      <c r="B446" s="108" t="s">
        <v>27</v>
      </c>
      <c r="C446" s="588"/>
      <c r="D446" s="588"/>
      <c r="E446" s="603"/>
      <c r="F446" s="603"/>
      <c r="G446" s="124" t="s">
        <v>1119</v>
      </c>
      <c r="H446" s="125" t="s">
        <v>1119</v>
      </c>
      <c r="I446" s="125" t="s">
        <v>1120</v>
      </c>
      <c r="J446" s="93">
        <v>1</v>
      </c>
      <c r="K446" s="99">
        <v>45520</v>
      </c>
      <c r="L446" s="99">
        <v>45658</v>
      </c>
      <c r="M446" s="92">
        <f t="shared" si="18"/>
        <v>19.714285714285715</v>
      </c>
      <c r="N446" s="269">
        <v>1</v>
      </c>
      <c r="O446" s="125" t="s">
        <v>5799</v>
      </c>
      <c r="P446" s="121">
        <f t="shared" si="17"/>
        <v>1</v>
      </c>
      <c r="Q446" s="101" t="str" cm="1">
        <f t="array" aca="1" ref="Q446" ca="1">IF(ISNUMBER(P446),IF(P446=100%,"CUMPLIDA",IF(AND(ISNUMBER(L446),ISNUMBER(INDIRECT("FECHA_"&amp;$B446,1))), IF(L446&lt;=INDIRECT("FECHA_"&amp;$B446,1),"INCUMPLIDA","PROCESO"), "VERIFICAR FECHA")),"SIN VALOR AVANCE")</f>
        <v>CUMPLIDA</v>
      </c>
    </row>
    <row r="447" spans="1:17" ht="150.75" hidden="1">
      <c r="A447" s="274" t="s">
        <v>938</v>
      </c>
      <c r="B447" s="108" t="s">
        <v>27</v>
      </c>
      <c r="C447" s="588"/>
      <c r="D447" s="588"/>
      <c r="E447" s="603"/>
      <c r="F447" s="603"/>
      <c r="G447" s="124" t="s">
        <v>1115</v>
      </c>
      <c r="H447" s="91" t="s">
        <v>1116</v>
      </c>
      <c r="I447" s="125" t="s">
        <v>1117</v>
      </c>
      <c r="J447" s="93">
        <v>1</v>
      </c>
      <c r="K447" s="99">
        <v>45519</v>
      </c>
      <c r="L447" s="99">
        <v>45657</v>
      </c>
      <c r="M447" s="92">
        <f t="shared" si="18"/>
        <v>19.714285714285715</v>
      </c>
      <c r="N447" s="269">
        <v>1</v>
      </c>
      <c r="O447" s="125" t="s">
        <v>5800</v>
      </c>
      <c r="P447" s="121">
        <f t="shared" si="17"/>
        <v>1</v>
      </c>
      <c r="Q447" s="101" t="str" cm="1">
        <f t="array" aca="1" ref="Q447" ca="1">IF(ISNUMBER(P447),IF(P447=100%,"CUMPLIDA",IF(AND(ISNUMBER(L447),ISNUMBER(INDIRECT("FECHA_"&amp;$B447,1))), IF(L447&lt;=INDIRECT("FECHA_"&amp;$B447,1),"INCUMPLIDA","PROCESO"), "VERIFICAR FECHA")),"SIN VALOR AVANCE")</f>
        <v>CUMPLIDA</v>
      </c>
    </row>
    <row r="448" spans="1:17" ht="120.75" hidden="1">
      <c r="A448" s="274" t="s">
        <v>938</v>
      </c>
      <c r="B448" s="108" t="s">
        <v>27</v>
      </c>
      <c r="C448" s="588"/>
      <c r="D448" s="588"/>
      <c r="E448" s="603"/>
      <c r="F448" s="603"/>
      <c r="G448" s="124" t="s">
        <v>1123</v>
      </c>
      <c r="H448" s="91" t="s">
        <v>1105</v>
      </c>
      <c r="I448" s="109" t="s">
        <v>1099</v>
      </c>
      <c r="J448" s="90">
        <v>1</v>
      </c>
      <c r="K448" s="111">
        <v>45518</v>
      </c>
      <c r="L448" s="111">
        <v>45565</v>
      </c>
      <c r="M448" s="92">
        <f t="shared" si="18"/>
        <v>6.7142857142857144</v>
      </c>
      <c r="N448" s="269">
        <v>1</v>
      </c>
      <c r="O448" s="125" t="s">
        <v>5796</v>
      </c>
      <c r="P448" s="121">
        <f t="shared" si="17"/>
        <v>1</v>
      </c>
      <c r="Q448" s="101" t="str" cm="1">
        <f t="array" aca="1" ref="Q448" ca="1">IF(ISNUMBER(P448),IF(P448=100%,"CUMPLIDA",IF(AND(ISNUMBER(L448),ISNUMBER(INDIRECT("FECHA_"&amp;$B448,1))), IF(L448&lt;=INDIRECT("FECHA_"&amp;$B448,1),"INCUMPLIDA","PROCESO"), "VERIFICAR FECHA")),"SIN VALOR AVANCE")</f>
        <v>CUMPLIDA</v>
      </c>
    </row>
    <row r="449" spans="1:17" ht="165" hidden="1">
      <c r="A449" s="274" t="s">
        <v>938</v>
      </c>
      <c r="B449" s="108" t="s">
        <v>27</v>
      </c>
      <c r="C449" s="588"/>
      <c r="D449" s="588"/>
      <c r="E449" s="603"/>
      <c r="F449" s="603"/>
      <c r="G449" s="124" t="s">
        <v>1106</v>
      </c>
      <c r="H449" s="91" t="s">
        <v>5801</v>
      </c>
      <c r="I449" s="125" t="s">
        <v>1108</v>
      </c>
      <c r="J449" s="93">
        <v>1</v>
      </c>
      <c r="K449" s="99">
        <v>45519</v>
      </c>
      <c r="L449" s="99">
        <v>46021</v>
      </c>
      <c r="M449" s="92">
        <f t="shared" si="18"/>
        <v>71.714285714285708</v>
      </c>
      <c r="N449" s="269">
        <v>1</v>
      </c>
      <c r="O449" s="125" t="s">
        <v>5802</v>
      </c>
      <c r="P449" s="121">
        <f t="shared" si="17"/>
        <v>1</v>
      </c>
      <c r="Q449" s="101" t="str" cm="1">
        <f t="array" aca="1" ref="Q449" ca="1">IF(ISNUMBER(P449),IF(P449=100%,"CUMPLIDA",IF(AND(ISNUMBER(L449),ISNUMBER(INDIRECT("FECHA_"&amp;$B449,1))), IF(L449&lt;=INDIRECT("FECHA_"&amp;$B449,1),"INCUMPLIDA","PROCESO"), "VERIFICAR FECHA")),"SIN VALOR AVANCE")</f>
        <v>CUMPLIDA</v>
      </c>
    </row>
    <row r="450" spans="1:17" ht="120.75" hidden="1">
      <c r="A450" s="274" t="s">
        <v>938</v>
      </c>
      <c r="B450" s="108" t="s">
        <v>27</v>
      </c>
      <c r="C450" s="588" t="s">
        <v>1093</v>
      </c>
      <c r="D450" s="588" t="s">
        <v>1126</v>
      </c>
      <c r="E450" s="603" t="s">
        <v>5803</v>
      </c>
      <c r="F450" s="603" t="s">
        <v>1128</v>
      </c>
      <c r="G450" s="124" t="s">
        <v>1104</v>
      </c>
      <c r="H450" s="91" t="s">
        <v>1105</v>
      </c>
      <c r="I450" s="109" t="s">
        <v>1099</v>
      </c>
      <c r="J450" s="90">
        <v>1</v>
      </c>
      <c r="K450" s="111">
        <v>45518</v>
      </c>
      <c r="L450" s="111">
        <v>45565</v>
      </c>
      <c r="M450" s="92">
        <f t="shared" si="18"/>
        <v>6.7142857142857144</v>
      </c>
      <c r="N450" s="269">
        <v>1</v>
      </c>
      <c r="O450" s="125" t="s">
        <v>5796</v>
      </c>
      <c r="P450" s="121">
        <f t="shared" si="17"/>
        <v>1</v>
      </c>
      <c r="Q450" s="101" t="str" cm="1">
        <f t="array" aca="1" ref="Q450" ca="1">IF(ISNUMBER(P450),IF(P450=100%,"CUMPLIDA",IF(AND(ISNUMBER(L450),ISNUMBER(INDIRECT("FECHA_"&amp;$B450,1))), IF(L450&lt;=INDIRECT("FECHA_"&amp;$B450,1),"INCUMPLIDA","PROCESO"), "VERIFICAR FECHA")),"SIN VALOR AVANCE")</f>
        <v>CUMPLIDA</v>
      </c>
    </row>
    <row r="451" spans="1:17" ht="180" hidden="1">
      <c r="A451" s="274" t="s">
        <v>938</v>
      </c>
      <c r="B451" s="108" t="s">
        <v>27</v>
      </c>
      <c r="C451" s="588"/>
      <c r="D451" s="588"/>
      <c r="E451" s="603"/>
      <c r="F451" s="603"/>
      <c r="G451" s="124" t="s">
        <v>1106</v>
      </c>
      <c r="H451" s="91" t="s">
        <v>1129</v>
      </c>
      <c r="I451" s="125" t="s">
        <v>1108</v>
      </c>
      <c r="J451" s="90">
        <v>1</v>
      </c>
      <c r="K451" s="111">
        <v>45519</v>
      </c>
      <c r="L451" s="99">
        <v>46021</v>
      </c>
      <c r="M451" s="92">
        <f t="shared" si="18"/>
        <v>71.714285714285708</v>
      </c>
      <c r="N451" s="269">
        <v>1</v>
      </c>
      <c r="O451" s="125" t="s">
        <v>5796</v>
      </c>
      <c r="P451" s="121">
        <f t="shared" si="17"/>
        <v>1</v>
      </c>
      <c r="Q451" s="101" t="str" cm="1">
        <f t="array" aca="1" ref="Q451" ca="1">IF(ISNUMBER(P451),IF(P451=100%,"CUMPLIDA",IF(AND(ISNUMBER(L451),ISNUMBER(INDIRECT("FECHA_"&amp;$B451,1))), IF(L451&lt;=INDIRECT("FECHA_"&amp;$B451,1),"INCUMPLIDA","PROCESO"), "VERIFICAR FECHA")),"SIN VALOR AVANCE")</f>
        <v>CUMPLIDA</v>
      </c>
    </row>
    <row r="452" spans="1:17" ht="60.75" hidden="1">
      <c r="A452" s="274" t="s">
        <v>938</v>
      </c>
      <c r="B452" s="108" t="s">
        <v>27</v>
      </c>
      <c r="C452" s="588"/>
      <c r="D452" s="588"/>
      <c r="E452" s="603"/>
      <c r="F452" s="603"/>
      <c r="G452" s="124" t="s">
        <v>1130</v>
      </c>
      <c r="H452" s="91" t="s">
        <v>1131</v>
      </c>
      <c r="I452" s="125" t="s">
        <v>1132</v>
      </c>
      <c r="J452" s="90">
        <v>1</v>
      </c>
      <c r="K452" s="111">
        <v>45505</v>
      </c>
      <c r="L452" s="111">
        <v>45870</v>
      </c>
      <c r="M452" s="92">
        <f t="shared" si="18"/>
        <v>52.142857142857146</v>
      </c>
      <c r="N452" s="269">
        <v>1</v>
      </c>
      <c r="O452" s="125" t="s">
        <v>5804</v>
      </c>
      <c r="P452" s="121">
        <f t="shared" si="17"/>
        <v>1</v>
      </c>
      <c r="Q452" s="101" t="str" cm="1">
        <f t="array" aca="1" ref="Q452" ca="1">IF(ISNUMBER(P452),IF(P452=100%,"CUMPLIDA",IF(AND(ISNUMBER(L452),ISNUMBER(INDIRECT("FECHA_"&amp;$B452,1))), IF(L452&lt;=INDIRECT("FECHA_"&amp;$B452,1),"INCUMPLIDA","PROCESO"), "VERIFICAR FECHA")),"SIN VALOR AVANCE")</f>
        <v>CUMPLIDA</v>
      </c>
    </row>
    <row r="453" spans="1:17" ht="135.75" hidden="1">
      <c r="A453" s="274" t="s">
        <v>938</v>
      </c>
      <c r="B453" s="108" t="s">
        <v>27</v>
      </c>
      <c r="C453" s="588"/>
      <c r="D453" s="588"/>
      <c r="E453" s="603"/>
      <c r="F453" s="603"/>
      <c r="G453" s="124" t="s">
        <v>1134</v>
      </c>
      <c r="H453" s="91" t="s">
        <v>1135</v>
      </c>
      <c r="I453" s="91" t="s">
        <v>1136</v>
      </c>
      <c r="J453" s="90">
        <v>1</v>
      </c>
      <c r="K453" s="111">
        <v>45519</v>
      </c>
      <c r="L453" s="111">
        <v>45885</v>
      </c>
      <c r="M453" s="92">
        <f t="shared" si="18"/>
        <v>52.285714285714285</v>
      </c>
      <c r="N453" s="269">
        <v>1</v>
      </c>
      <c r="O453" s="125" t="s">
        <v>5805</v>
      </c>
      <c r="P453" s="121">
        <f t="shared" si="17"/>
        <v>1</v>
      </c>
      <c r="Q453" s="101" t="str" cm="1">
        <f t="array" aca="1" ref="Q453" ca="1">IF(ISNUMBER(P453),IF(P453=100%,"CUMPLIDA",IF(AND(ISNUMBER(L453),ISNUMBER(INDIRECT("FECHA_"&amp;$B453,1))), IF(L453&lt;=INDIRECT("FECHA_"&amp;$B453,1),"INCUMPLIDA","PROCESO"), "VERIFICAR FECHA")),"SIN VALOR AVANCE")</f>
        <v>CUMPLIDA</v>
      </c>
    </row>
    <row r="454" spans="1:17" ht="120.75" hidden="1">
      <c r="A454" s="274" t="s">
        <v>938</v>
      </c>
      <c r="B454" s="108" t="s">
        <v>27</v>
      </c>
      <c r="C454" s="588"/>
      <c r="D454" s="588"/>
      <c r="E454" s="603"/>
      <c r="F454" s="603"/>
      <c r="G454" s="124" t="s">
        <v>1104</v>
      </c>
      <c r="H454" s="91" t="s">
        <v>1105</v>
      </c>
      <c r="I454" s="109" t="s">
        <v>1099</v>
      </c>
      <c r="J454" s="90">
        <v>1</v>
      </c>
      <c r="K454" s="111">
        <v>45518</v>
      </c>
      <c r="L454" s="111">
        <v>45565</v>
      </c>
      <c r="M454" s="92">
        <f t="shared" si="18"/>
        <v>6.7142857142857144</v>
      </c>
      <c r="N454" s="269">
        <v>1</v>
      </c>
      <c r="O454" s="125" t="s">
        <v>5796</v>
      </c>
      <c r="P454" s="121">
        <f t="shared" si="17"/>
        <v>1</v>
      </c>
      <c r="Q454" s="101" t="str" cm="1">
        <f t="array" aca="1" ref="Q454" ca="1">IF(ISNUMBER(P454),IF(P454=100%,"CUMPLIDA",IF(AND(ISNUMBER(L454),ISNUMBER(INDIRECT("FECHA_"&amp;$B454,1))), IF(L454&lt;=INDIRECT("FECHA_"&amp;$B454,1),"INCUMPLIDA","PROCESO"), "VERIFICAR FECHA")),"SIN VALOR AVANCE")</f>
        <v>CUMPLIDA</v>
      </c>
    </row>
    <row r="455" spans="1:17" ht="120.75" hidden="1">
      <c r="A455" s="274" t="s">
        <v>938</v>
      </c>
      <c r="B455" s="108" t="s">
        <v>27</v>
      </c>
      <c r="C455" s="588"/>
      <c r="D455" s="588"/>
      <c r="E455" s="603"/>
      <c r="F455" s="603"/>
      <c r="G455" s="124" t="s">
        <v>1138</v>
      </c>
      <c r="H455" s="91" t="s">
        <v>1139</v>
      </c>
      <c r="I455" s="125" t="s">
        <v>1108</v>
      </c>
      <c r="J455" s="90">
        <v>1</v>
      </c>
      <c r="K455" s="111">
        <v>45519</v>
      </c>
      <c r="L455" s="99">
        <v>46021</v>
      </c>
      <c r="M455" s="92">
        <f t="shared" si="18"/>
        <v>71.714285714285708</v>
      </c>
      <c r="N455" s="269">
        <v>1</v>
      </c>
      <c r="O455" s="125" t="s">
        <v>5796</v>
      </c>
      <c r="P455" s="121">
        <f t="shared" si="17"/>
        <v>1</v>
      </c>
      <c r="Q455" s="101" t="str" cm="1">
        <f t="array" aca="1" ref="Q455" ca="1">IF(ISNUMBER(P455),IF(P455=100%,"CUMPLIDA",IF(AND(ISNUMBER(L455),ISNUMBER(INDIRECT("FECHA_"&amp;$B455,1))), IF(L455&lt;=INDIRECT("FECHA_"&amp;$B455,1),"INCUMPLIDA","PROCESO"), "VERIFICAR FECHA")),"SIN VALOR AVANCE")</f>
        <v>CUMPLIDA</v>
      </c>
    </row>
    <row r="456" spans="1:17" ht="135.75" hidden="1">
      <c r="A456" s="274" t="s">
        <v>938</v>
      </c>
      <c r="B456" s="108" t="s">
        <v>27</v>
      </c>
      <c r="C456" s="588"/>
      <c r="D456" s="588"/>
      <c r="E456" s="603"/>
      <c r="F456" s="603"/>
      <c r="G456" s="124" t="s">
        <v>1134</v>
      </c>
      <c r="H456" s="91" t="s">
        <v>1140</v>
      </c>
      <c r="I456" s="91" t="s">
        <v>1136</v>
      </c>
      <c r="J456" s="90">
        <v>1</v>
      </c>
      <c r="K456" s="111">
        <v>45519</v>
      </c>
      <c r="L456" s="111">
        <v>45885</v>
      </c>
      <c r="M456" s="92">
        <f t="shared" si="18"/>
        <v>52.285714285714285</v>
      </c>
      <c r="N456" s="269">
        <v>1</v>
      </c>
      <c r="O456" s="125" t="s">
        <v>5805</v>
      </c>
      <c r="P456" s="121">
        <f t="shared" si="17"/>
        <v>1</v>
      </c>
      <c r="Q456" s="101" t="str" cm="1">
        <f t="array" aca="1" ref="Q456" ca="1">IF(ISNUMBER(P456),IF(P456=100%,"CUMPLIDA",IF(AND(ISNUMBER(L456),ISNUMBER(INDIRECT("FECHA_"&amp;$B456,1))), IF(L456&lt;=INDIRECT("FECHA_"&amp;$B456,1),"INCUMPLIDA","PROCESO"), "VERIFICAR FECHA")),"SIN VALOR AVANCE")</f>
        <v>CUMPLIDA</v>
      </c>
    </row>
    <row r="457" spans="1:17" ht="75.75" hidden="1">
      <c r="A457" s="274" t="s">
        <v>938</v>
      </c>
      <c r="B457" s="108" t="s">
        <v>27</v>
      </c>
      <c r="C457" s="588"/>
      <c r="D457" s="588"/>
      <c r="E457" s="603"/>
      <c r="F457" s="603"/>
      <c r="G457" s="124" t="s">
        <v>1130</v>
      </c>
      <c r="H457" s="91" t="s">
        <v>1141</v>
      </c>
      <c r="I457" s="125" t="s">
        <v>1132</v>
      </c>
      <c r="J457" s="90">
        <v>1</v>
      </c>
      <c r="K457" s="111">
        <v>45505</v>
      </c>
      <c r="L457" s="111">
        <v>45870</v>
      </c>
      <c r="M457" s="92">
        <f t="shared" si="18"/>
        <v>52.142857142857146</v>
      </c>
      <c r="N457" s="269">
        <v>1</v>
      </c>
      <c r="O457" s="125" t="s">
        <v>5806</v>
      </c>
      <c r="P457" s="121">
        <f t="shared" si="17"/>
        <v>1</v>
      </c>
      <c r="Q457" s="101" t="str" cm="1">
        <f t="array" aca="1" ref="Q457" ca="1">IF(ISNUMBER(P457),IF(P457=100%,"CUMPLIDA",IF(AND(ISNUMBER(L457),ISNUMBER(INDIRECT("FECHA_"&amp;$B457,1))), IF(L457&lt;=INDIRECT("FECHA_"&amp;$B457,1),"INCUMPLIDA","PROCESO"), "VERIFICAR FECHA")),"SIN VALOR AVANCE")</f>
        <v>CUMPLIDA</v>
      </c>
    </row>
    <row r="458" spans="1:17" ht="45.75" hidden="1">
      <c r="A458" s="274" t="s">
        <v>938</v>
      </c>
      <c r="B458" s="108" t="s">
        <v>27</v>
      </c>
      <c r="C458" s="588"/>
      <c r="D458" s="588"/>
      <c r="E458" s="603"/>
      <c r="F458" s="603"/>
      <c r="G458" s="124" t="s">
        <v>1130</v>
      </c>
      <c r="H458" s="91" t="s">
        <v>1143</v>
      </c>
      <c r="I458" s="125" t="s">
        <v>1132</v>
      </c>
      <c r="J458" s="90">
        <v>1</v>
      </c>
      <c r="K458" s="111">
        <v>45505</v>
      </c>
      <c r="L458" s="111">
        <v>45870</v>
      </c>
      <c r="M458" s="92">
        <f t="shared" si="18"/>
        <v>52.142857142857146</v>
      </c>
      <c r="N458" s="269">
        <v>1</v>
      </c>
      <c r="O458" s="125" t="s">
        <v>5807</v>
      </c>
      <c r="P458" s="121">
        <f t="shared" si="17"/>
        <v>1</v>
      </c>
      <c r="Q458" s="101" t="str" cm="1">
        <f t="array" aca="1" ref="Q458" ca="1">IF(ISNUMBER(P458),IF(P458=100%,"CUMPLIDA",IF(AND(ISNUMBER(L458),ISNUMBER(INDIRECT("FECHA_"&amp;$B458,1))), IF(L458&lt;=INDIRECT("FECHA_"&amp;$B458,1),"INCUMPLIDA","PROCESO"), "VERIFICAR FECHA")),"SIN VALOR AVANCE")</f>
        <v>CUMPLIDA</v>
      </c>
    </row>
    <row r="459" spans="1:17" ht="120.75" hidden="1">
      <c r="A459" s="274" t="s">
        <v>938</v>
      </c>
      <c r="B459" s="108" t="s">
        <v>27</v>
      </c>
      <c r="C459" s="588"/>
      <c r="D459" s="588"/>
      <c r="E459" s="603"/>
      <c r="F459" s="603"/>
      <c r="G459" s="124" t="s">
        <v>1145</v>
      </c>
      <c r="H459" s="91" t="s">
        <v>1146</v>
      </c>
      <c r="I459" s="91" t="s">
        <v>1147</v>
      </c>
      <c r="J459" s="90">
        <v>1</v>
      </c>
      <c r="K459" s="111">
        <v>45519</v>
      </c>
      <c r="L459" s="111">
        <v>45657</v>
      </c>
      <c r="M459" s="92">
        <f t="shared" si="18"/>
        <v>19.714285714285715</v>
      </c>
      <c r="N459" s="269">
        <v>1</v>
      </c>
      <c r="O459" s="125" t="s">
        <v>5808</v>
      </c>
      <c r="P459" s="121">
        <f t="shared" si="17"/>
        <v>1</v>
      </c>
      <c r="Q459" s="101" t="str" cm="1">
        <f t="array" aca="1" ref="Q459" ca="1">IF(ISNUMBER(P459),IF(P459=100%,"CUMPLIDA",IF(AND(ISNUMBER(L459),ISNUMBER(INDIRECT("FECHA_"&amp;$B459,1))), IF(L459&lt;=INDIRECT("FECHA_"&amp;$B459,1),"INCUMPLIDA","PROCESO"), "VERIFICAR FECHA")),"SIN VALOR AVANCE")</f>
        <v>CUMPLIDA</v>
      </c>
    </row>
    <row r="460" spans="1:17" ht="151.5" hidden="1">
      <c r="A460" s="274" t="s">
        <v>938</v>
      </c>
      <c r="B460" s="108" t="s">
        <v>27</v>
      </c>
      <c r="C460" s="588"/>
      <c r="D460" s="588"/>
      <c r="E460" s="603"/>
      <c r="F460" s="603"/>
      <c r="G460" s="124" t="s">
        <v>1149</v>
      </c>
      <c r="H460" s="91" t="s">
        <v>1150</v>
      </c>
      <c r="I460" s="125" t="s">
        <v>1151</v>
      </c>
      <c r="J460" s="90">
        <v>1</v>
      </c>
      <c r="K460" s="111">
        <v>45536</v>
      </c>
      <c r="L460" s="111">
        <v>45747</v>
      </c>
      <c r="M460" s="92">
        <f t="shared" si="18"/>
        <v>30.142857142857142</v>
      </c>
      <c r="N460" s="269">
        <v>1</v>
      </c>
      <c r="O460" s="125" t="s">
        <v>5809</v>
      </c>
      <c r="P460" s="121">
        <f t="shared" si="17"/>
        <v>1</v>
      </c>
      <c r="Q460" s="101" t="str" cm="1">
        <f t="array" aca="1" ref="Q460" ca="1">IF(ISNUMBER(P460),IF(P460=100%,"CUMPLIDA",IF(AND(ISNUMBER(L460),ISNUMBER(INDIRECT("FECHA_"&amp;$B460,1))), IF(L460&lt;=INDIRECT("FECHA_"&amp;$B460,1),"INCUMPLIDA","PROCESO"), "VERIFICAR FECHA")),"SIN VALOR AVANCE")</f>
        <v>CUMPLIDA</v>
      </c>
    </row>
    <row r="461" spans="1:17" ht="151.5" hidden="1">
      <c r="A461" s="274" t="s">
        <v>938</v>
      </c>
      <c r="B461" s="108" t="s">
        <v>27</v>
      </c>
      <c r="C461" s="588"/>
      <c r="D461" s="588"/>
      <c r="E461" s="603"/>
      <c r="F461" s="603"/>
      <c r="G461" s="124" t="s">
        <v>1153</v>
      </c>
      <c r="H461" s="91" t="s">
        <v>1154</v>
      </c>
      <c r="I461" s="104" t="s">
        <v>1155</v>
      </c>
      <c r="J461" s="90">
        <v>2</v>
      </c>
      <c r="K461" s="111">
        <v>45748</v>
      </c>
      <c r="L461" s="111">
        <v>46295</v>
      </c>
      <c r="M461" s="92">
        <f t="shared" si="18"/>
        <v>78.142857142857139</v>
      </c>
      <c r="N461" s="288">
        <v>1</v>
      </c>
      <c r="O461" s="125" t="s">
        <v>5809</v>
      </c>
      <c r="P461" s="121">
        <f>N461/J461</f>
        <v>0.5</v>
      </c>
      <c r="Q461" s="101" t="str" cm="1">
        <f t="array" aca="1" ref="Q461" ca="1">IF(ISNUMBER(P461),IF(P461=100%,"CUMPLIDA",IF(AND(ISNUMBER(L461),ISNUMBER(INDIRECT("FECHA_"&amp;$B461,1))), IF(L461&lt;=INDIRECT("FECHA_"&amp;$B461,1),"INCUMPLIDA","PROCESO"), "VERIFICAR FECHA")),"SIN VALOR AVANCE")</f>
        <v>PROCESO</v>
      </c>
    </row>
    <row r="462" spans="1:17" ht="182.25" hidden="1">
      <c r="A462" s="289" t="s">
        <v>938</v>
      </c>
      <c r="B462" s="290" t="s">
        <v>27</v>
      </c>
      <c r="C462" s="588"/>
      <c r="D462" s="588"/>
      <c r="E462" s="603"/>
      <c r="F462" s="603"/>
      <c r="G462" s="291" t="s">
        <v>1153</v>
      </c>
      <c r="H462" s="292" t="s">
        <v>1154</v>
      </c>
      <c r="I462" s="293" t="s">
        <v>1156</v>
      </c>
      <c r="J462" s="294">
        <v>1</v>
      </c>
      <c r="K462" s="295">
        <v>45748</v>
      </c>
      <c r="L462" s="295">
        <v>46112</v>
      </c>
      <c r="M462" s="296">
        <f t="shared" si="18"/>
        <v>52</v>
      </c>
      <c r="N462" s="297">
        <v>1</v>
      </c>
      <c r="O462" s="293" t="s">
        <v>5810</v>
      </c>
      <c r="P462" s="298">
        <f>N462/J462</f>
        <v>1</v>
      </c>
      <c r="Q462" s="299" t="str" cm="1">
        <f t="array" aca="1" ref="Q462" ca="1">IF(ISNUMBER(P462),IF(P462=100%,"CUMPLIDA",IF(AND(ISNUMBER(L462),ISNUMBER(INDIRECT("FECHA_"&amp;$B462,1))), IF(L462&lt;=INDIRECT("FECHA_"&amp;$B462,1),"INCUMPLIDA","PROCESO"), "VERIFICAR FECHA")),"SIN VALOR AVANCE")</f>
        <v>CUMPLIDA</v>
      </c>
    </row>
    <row r="463" spans="1:17" ht="105.75" hidden="1">
      <c r="A463" s="274" t="s">
        <v>938</v>
      </c>
      <c r="B463" s="108" t="s">
        <v>27</v>
      </c>
      <c r="C463" s="588"/>
      <c r="D463" s="588"/>
      <c r="E463" s="603"/>
      <c r="F463" s="603"/>
      <c r="G463" s="124" t="s">
        <v>1104</v>
      </c>
      <c r="H463" s="91" t="s">
        <v>1105</v>
      </c>
      <c r="I463" s="109" t="s">
        <v>1099</v>
      </c>
      <c r="J463" s="90">
        <v>1</v>
      </c>
      <c r="K463" s="111">
        <v>45518</v>
      </c>
      <c r="L463" s="111">
        <v>45565</v>
      </c>
      <c r="M463" s="92">
        <f t="shared" si="18"/>
        <v>6.7142857142857144</v>
      </c>
      <c r="N463" s="269">
        <v>1</v>
      </c>
      <c r="O463" s="125" t="s">
        <v>5797</v>
      </c>
      <c r="P463" s="121">
        <f t="shared" ref="P463:P478" si="19">N463/J463</f>
        <v>1</v>
      </c>
      <c r="Q463" s="101" t="str" cm="1">
        <f t="array" aca="1" ref="Q463" ca="1">IF(ISNUMBER(P463),IF(P463=100%,"CUMPLIDA",IF(AND(ISNUMBER(L463),ISNUMBER(INDIRECT("FECHA_"&amp;$B463,1))), IF(L463&lt;=INDIRECT("FECHA_"&amp;$B463,1),"INCUMPLIDA","PROCESO"), "VERIFICAR FECHA")),"SIN VALOR AVANCE")</f>
        <v>CUMPLIDA</v>
      </c>
    </row>
    <row r="464" spans="1:17" ht="225" hidden="1">
      <c r="A464" s="274" t="s">
        <v>938</v>
      </c>
      <c r="B464" s="108" t="s">
        <v>27</v>
      </c>
      <c r="C464" s="588"/>
      <c r="D464" s="588"/>
      <c r="E464" s="603"/>
      <c r="F464" s="603"/>
      <c r="G464" s="103" t="s">
        <v>1158</v>
      </c>
      <c r="H464" s="104" t="s">
        <v>1159</v>
      </c>
      <c r="I464" s="104" t="s">
        <v>1160</v>
      </c>
      <c r="J464" s="90">
        <v>1</v>
      </c>
      <c r="K464" s="111">
        <v>45519</v>
      </c>
      <c r="L464" s="99">
        <v>46021</v>
      </c>
      <c r="M464" s="92">
        <f t="shared" si="18"/>
        <v>71.714285714285708</v>
      </c>
      <c r="N464" s="269">
        <v>1</v>
      </c>
      <c r="O464" s="125" t="s">
        <v>5805</v>
      </c>
      <c r="P464" s="121">
        <f t="shared" si="19"/>
        <v>1</v>
      </c>
      <c r="Q464" s="101" t="str" cm="1">
        <f t="array" aca="1" ref="Q464" ca="1">IF(ISNUMBER(P464),IF(P464=100%,"CUMPLIDA",IF(AND(ISNUMBER(L464),ISNUMBER(INDIRECT("FECHA_"&amp;$B464,1))), IF(L464&lt;=INDIRECT("FECHA_"&amp;$B464,1),"INCUMPLIDA","PROCESO"), "VERIFICAR FECHA")),"SIN VALOR AVANCE")</f>
        <v>CUMPLIDA</v>
      </c>
    </row>
    <row r="465" spans="1:17" ht="195.75" hidden="1">
      <c r="A465" s="274" t="s">
        <v>938</v>
      </c>
      <c r="B465" s="108" t="s">
        <v>27</v>
      </c>
      <c r="C465" s="588"/>
      <c r="D465" s="588"/>
      <c r="E465" s="603"/>
      <c r="F465" s="603"/>
      <c r="G465" s="124" t="s">
        <v>1161</v>
      </c>
      <c r="H465" s="91" t="s">
        <v>1162</v>
      </c>
      <c r="I465" s="125" t="s">
        <v>1163</v>
      </c>
      <c r="J465" s="90">
        <v>1</v>
      </c>
      <c r="K465" s="111">
        <v>45519</v>
      </c>
      <c r="L465" s="111">
        <v>45657</v>
      </c>
      <c r="M465" s="92">
        <f t="shared" si="18"/>
        <v>19.714285714285715</v>
      </c>
      <c r="N465" s="269">
        <v>1</v>
      </c>
      <c r="O465" s="125" t="s">
        <v>5811</v>
      </c>
      <c r="P465" s="121">
        <f t="shared" si="19"/>
        <v>1</v>
      </c>
      <c r="Q465" s="101" t="str" cm="1">
        <f t="array" aca="1" ref="Q465" ca="1">IF(ISNUMBER(P465),IF(P465=100%,"CUMPLIDA",IF(AND(ISNUMBER(L465),ISNUMBER(INDIRECT("FECHA_"&amp;$B465,1))), IF(L465&lt;=INDIRECT("FECHA_"&amp;$B465,1),"INCUMPLIDA","PROCESO"), "VERIFICAR FECHA")),"SIN VALOR AVANCE")</f>
        <v>CUMPLIDA</v>
      </c>
    </row>
    <row r="466" spans="1:17" ht="135.75" hidden="1">
      <c r="A466" s="274" t="s">
        <v>938</v>
      </c>
      <c r="B466" s="108" t="s">
        <v>27</v>
      </c>
      <c r="C466" s="588"/>
      <c r="D466" s="588"/>
      <c r="E466" s="603"/>
      <c r="F466" s="603"/>
      <c r="G466" s="124" t="s">
        <v>1165</v>
      </c>
      <c r="H466" s="125" t="s">
        <v>1166</v>
      </c>
      <c r="I466" s="91" t="s">
        <v>106</v>
      </c>
      <c r="J466" s="90">
        <v>1</v>
      </c>
      <c r="K466" s="111">
        <v>45505</v>
      </c>
      <c r="L466" s="111">
        <v>45565</v>
      </c>
      <c r="M466" s="92">
        <f t="shared" si="18"/>
        <v>8.5714285714285712</v>
      </c>
      <c r="N466" s="269">
        <v>1</v>
      </c>
      <c r="O466" s="125" t="s">
        <v>5812</v>
      </c>
      <c r="P466" s="121">
        <f t="shared" si="19"/>
        <v>1</v>
      </c>
      <c r="Q466" s="101" t="str" cm="1">
        <f t="array" aca="1" ref="Q466" ca="1">IF(ISNUMBER(P466),IF(P466=100%,"CUMPLIDA",IF(AND(ISNUMBER(L466),ISNUMBER(INDIRECT("FECHA_"&amp;$B466,1))), IF(L466&lt;=INDIRECT("FECHA_"&amp;$B466,1),"INCUMPLIDA","PROCESO"), "VERIFICAR FECHA")),"SIN VALOR AVANCE")</f>
        <v>CUMPLIDA</v>
      </c>
    </row>
    <row r="467" spans="1:17" ht="150.75" hidden="1">
      <c r="A467" s="274" t="s">
        <v>938</v>
      </c>
      <c r="B467" s="108" t="s">
        <v>27</v>
      </c>
      <c r="C467" s="588"/>
      <c r="D467" s="588"/>
      <c r="E467" s="603"/>
      <c r="F467" s="603"/>
      <c r="G467" s="124" t="s">
        <v>1168</v>
      </c>
      <c r="H467" s="125" t="s">
        <v>1168</v>
      </c>
      <c r="I467" s="91" t="s">
        <v>1169</v>
      </c>
      <c r="J467" s="90">
        <v>1</v>
      </c>
      <c r="K467" s="111">
        <v>45566</v>
      </c>
      <c r="L467" s="111">
        <v>45747</v>
      </c>
      <c r="M467" s="92">
        <f t="shared" si="18"/>
        <v>25.857142857142858</v>
      </c>
      <c r="N467" s="269">
        <v>1</v>
      </c>
      <c r="O467" s="125" t="s">
        <v>5813</v>
      </c>
      <c r="P467" s="121">
        <f t="shared" si="19"/>
        <v>1</v>
      </c>
      <c r="Q467" s="101" t="str" cm="1">
        <f t="array" aca="1" ref="Q467" ca="1">IF(ISNUMBER(P467),IF(P467=100%,"CUMPLIDA",IF(AND(ISNUMBER(L467),ISNUMBER(INDIRECT("FECHA_"&amp;$B467,1))), IF(L467&lt;=INDIRECT("FECHA_"&amp;$B467,1),"INCUMPLIDA","PROCESO"), "VERIFICAR FECHA")),"SIN VALOR AVANCE")</f>
        <v>CUMPLIDA</v>
      </c>
    </row>
    <row r="468" spans="1:17" ht="60.75" hidden="1">
      <c r="A468" s="274" t="s">
        <v>938</v>
      </c>
      <c r="B468" s="108" t="s">
        <v>27</v>
      </c>
      <c r="C468" s="588"/>
      <c r="D468" s="588"/>
      <c r="E468" s="603"/>
      <c r="F468" s="603"/>
      <c r="G468" s="124" t="s">
        <v>1130</v>
      </c>
      <c r="H468" s="91" t="s">
        <v>1171</v>
      </c>
      <c r="I468" s="125" t="s">
        <v>1132</v>
      </c>
      <c r="J468" s="90">
        <v>1</v>
      </c>
      <c r="K468" s="111">
        <v>45505</v>
      </c>
      <c r="L468" s="111">
        <v>45870</v>
      </c>
      <c r="M468" s="92">
        <f t="shared" si="18"/>
        <v>52.142857142857146</v>
      </c>
      <c r="N468" s="269">
        <v>1</v>
      </c>
      <c r="O468" s="125" t="s">
        <v>5804</v>
      </c>
      <c r="P468" s="121">
        <f t="shared" si="19"/>
        <v>1</v>
      </c>
      <c r="Q468" s="101" t="str" cm="1">
        <f t="array" aca="1" ref="Q468" ca="1">IF(ISNUMBER(P468),IF(P468=100%,"CUMPLIDA",IF(AND(ISNUMBER(L468),ISNUMBER(INDIRECT("FECHA_"&amp;$B468,1))), IF(L468&lt;=INDIRECT("FECHA_"&amp;$B468,1),"INCUMPLIDA","PROCESO"), "VERIFICAR FECHA")),"SIN VALOR AVANCE")</f>
        <v>CUMPLIDA</v>
      </c>
    </row>
    <row r="469" spans="1:17" ht="120.75" hidden="1">
      <c r="A469" s="274" t="s">
        <v>938</v>
      </c>
      <c r="B469" s="108" t="s">
        <v>27</v>
      </c>
      <c r="C469" s="588"/>
      <c r="D469" s="588"/>
      <c r="E469" s="603"/>
      <c r="F469" s="603"/>
      <c r="G469" s="124" t="s">
        <v>1172</v>
      </c>
      <c r="H469" s="91" t="s">
        <v>1173</v>
      </c>
      <c r="I469" s="91" t="s">
        <v>1136</v>
      </c>
      <c r="J469" s="90">
        <v>1</v>
      </c>
      <c r="K469" s="111">
        <v>45519</v>
      </c>
      <c r="L469" s="111">
        <v>45885</v>
      </c>
      <c r="M469" s="92">
        <f t="shared" si="18"/>
        <v>52.285714285714285</v>
      </c>
      <c r="N469" s="269">
        <v>1</v>
      </c>
      <c r="O469" s="125" t="s">
        <v>5796</v>
      </c>
      <c r="P469" s="121">
        <f t="shared" si="19"/>
        <v>1</v>
      </c>
      <c r="Q469" s="101" t="str" cm="1">
        <f t="array" aca="1" ref="Q469" ca="1">IF(ISNUMBER(P469),IF(P469=100%,"CUMPLIDA",IF(AND(ISNUMBER(L469),ISNUMBER(INDIRECT("FECHA_"&amp;$B469,1))), IF(L469&lt;=INDIRECT("FECHA_"&amp;$B469,1),"INCUMPLIDA","PROCESO"), "VERIFICAR FECHA")),"SIN VALOR AVANCE")</f>
        <v>CUMPLIDA</v>
      </c>
    </row>
    <row r="470" spans="1:17" ht="135.75" hidden="1">
      <c r="A470" s="274" t="s">
        <v>938</v>
      </c>
      <c r="B470" s="108" t="s">
        <v>27</v>
      </c>
      <c r="C470" s="588" t="s">
        <v>1093</v>
      </c>
      <c r="D470" s="588" t="s">
        <v>1174</v>
      </c>
      <c r="E470" s="603" t="s">
        <v>5814</v>
      </c>
      <c r="F470" s="603" t="s">
        <v>1176</v>
      </c>
      <c r="G470" s="124" t="s">
        <v>1177</v>
      </c>
      <c r="H470" s="91" t="s">
        <v>5815</v>
      </c>
      <c r="I470" s="91" t="s">
        <v>1179</v>
      </c>
      <c r="J470" s="90">
        <v>1</v>
      </c>
      <c r="K470" s="111">
        <v>45536</v>
      </c>
      <c r="L470" s="111">
        <v>45657</v>
      </c>
      <c r="M470" s="92">
        <f t="shared" si="18"/>
        <v>17.285714285714285</v>
      </c>
      <c r="N470" s="269">
        <v>1</v>
      </c>
      <c r="O470" s="125" t="s">
        <v>5805</v>
      </c>
      <c r="P470" s="121">
        <f t="shared" si="19"/>
        <v>1</v>
      </c>
      <c r="Q470" s="101" t="str" cm="1">
        <f t="array" aca="1" ref="Q470" ca="1">IF(ISNUMBER(P470),IF(P470=100%,"CUMPLIDA",IF(AND(ISNUMBER(L470),ISNUMBER(INDIRECT("FECHA_"&amp;$B470,1))), IF(L470&lt;=INDIRECT("FECHA_"&amp;$B470,1),"INCUMPLIDA","PROCESO"), "VERIFICAR FECHA")),"SIN VALOR AVANCE")</f>
        <v>CUMPLIDA</v>
      </c>
    </row>
    <row r="471" spans="1:17" ht="105.75" hidden="1">
      <c r="A471" s="274" t="s">
        <v>938</v>
      </c>
      <c r="B471" s="108" t="s">
        <v>27</v>
      </c>
      <c r="C471" s="588"/>
      <c r="D471" s="588"/>
      <c r="E471" s="603"/>
      <c r="F471" s="603"/>
      <c r="G471" s="124" t="s">
        <v>1180</v>
      </c>
      <c r="H471" s="91" t="s">
        <v>1181</v>
      </c>
      <c r="I471" s="125" t="s">
        <v>1182</v>
      </c>
      <c r="J471" s="90">
        <v>1</v>
      </c>
      <c r="K471" s="111">
        <v>45505</v>
      </c>
      <c r="L471" s="111">
        <v>45566</v>
      </c>
      <c r="M471" s="92">
        <f t="shared" si="18"/>
        <v>8.7142857142857135</v>
      </c>
      <c r="N471" s="269">
        <v>1</v>
      </c>
      <c r="O471" s="125" t="s">
        <v>5797</v>
      </c>
      <c r="P471" s="121">
        <f t="shared" si="19"/>
        <v>1</v>
      </c>
      <c r="Q471" s="101" t="str" cm="1">
        <f t="array" aca="1" ref="Q471" ca="1">IF(ISNUMBER(P471),IF(P471=100%,"CUMPLIDA",IF(AND(ISNUMBER(L471),ISNUMBER(INDIRECT("FECHA_"&amp;$B471,1))), IF(L471&lt;=INDIRECT("FECHA_"&amp;$B471,1),"INCUMPLIDA","PROCESO"), "VERIFICAR FECHA")),"SIN VALOR AVANCE")</f>
        <v>CUMPLIDA</v>
      </c>
    </row>
    <row r="472" spans="1:17" ht="135.75" hidden="1">
      <c r="A472" s="274" t="s">
        <v>938</v>
      </c>
      <c r="B472" s="108" t="s">
        <v>27</v>
      </c>
      <c r="C472" s="588"/>
      <c r="D472" s="588"/>
      <c r="E472" s="603"/>
      <c r="F472" s="603"/>
      <c r="G472" s="124" t="s">
        <v>1177</v>
      </c>
      <c r="H472" s="91" t="s">
        <v>5815</v>
      </c>
      <c r="I472" s="91" t="s">
        <v>1179</v>
      </c>
      <c r="J472" s="90">
        <v>1</v>
      </c>
      <c r="K472" s="111">
        <v>45566</v>
      </c>
      <c r="L472" s="111">
        <v>45657</v>
      </c>
      <c r="M472" s="92">
        <f t="shared" si="18"/>
        <v>13</v>
      </c>
      <c r="N472" s="269">
        <v>1</v>
      </c>
      <c r="O472" s="125" t="s">
        <v>5805</v>
      </c>
      <c r="P472" s="121">
        <f t="shared" si="19"/>
        <v>1</v>
      </c>
      <c r="Q472" s="101" t="str" cm="1">
        <f t="array" aca="1" ref="Q472" ca="1">IF(ISNUMBER(P472),IF(P472=100%,"CUMPLIDA",IF(AND(ISNUMBER(L472),ISNUMBER(INDIRECT("FECHA_"&amp;$B472,1))), IF(L472&lt;=INDIRECT("FECHA_"&amp;$B472,1),"INCUMPLIDA","PROCESO"), "VERIFICAR FECHA")),"SIN VALOR AVANCE")</f>
        <v>CUMPLIDA</v>
      </c>
    </row>
    <row r="473" spans="1:17" ht="105.75" hidden="1">
      <c r="A473" s="274" t="s">
        <v>938</v>
      </c>
      <c r="B473" s="108" t="s">
        <v>27</v>
      </c>
      <c r="C473" s="588"/>
      <c r="D473" s="588"/>
      <c r="E473" s="603"/>
      <c r="F473" s="603"/>
      <c r="G473" s="124" t="s">
        <v>1183</v>
      </c>
      <c r="H473" s="91" t="s">
        <v>1184</v>
      </c>
      <c r="I473" s="125" t="s">
        <v>1185</v>
      </c>
      <c r="J473" s="90">
        <v>1</v>
      </c>
      <c r="K473" s="111">
        <v>45519</v>
      </c>
      <c r="L473" s="111">
        <v>45883</v>
      </c>
      <c r="M473" s="92">
        <f t="shared" si="18"/>
        <v>52</v>
      </c>
      <c r="N473" s="269">
        <v>1</v>
      </c>
      <c r="O473" s="125" t="s">
        <v>5797</v>
      </c>
      <c r="P473" s="121">
        <f t="shared" si="19"/>
        <v>1</v>
      </c>
      <c r="Q473" s="101" t="str" cm="1">
        <f t="array" aca="1" ref="Q473" ca="1">IF(ISNUMBER(P473),IF(P473=100%,"CUMPLIDA",IF(AND(ISNUMBER(L473),ISNUMBER(INDIRECT("FECHA_"&amp;$B473,1))), IF(L473&lt;=INDIRECT("FECHA_"&amp;$B473,1),"INCUMPLIDA","PROCESO"), "VERIFICAR FECHA")),"SIN VALOR AVANCE")</f>
        <v>CUMPLIDA</v>
      </c>
    </row>
    <row r="474" spans="1:17" ht="135.75" hidden="1">
      <c r="A474" s="274" t="s">
        <v>938</v>
      </c>
      <c r="B474" s="108" t="s">
        <v>27</v>
      </c>
      <c r="C474" s="588"/>
      <c r="D474" s="588"/>
      <c r="E474" s="603"/>
      <c r="F474" s="603"/>
      <c r="G474" s="124" t="s">
        <v>1177</v>
      </c>
      <c r="H474" s="91" t="s">
        <v>5815</v>
      </c>
      <c r="I474" s="91" t="s">
        <v>1179</v>
      </c>
      <c r="J474" s="90">
        <v>1</v>
      </c>
      <c r="K474" s="111">
        <v>45566</v>
      </c>
      <c r="L474" s="111">
        <v>45657</v>
      </c>
      <c r="M474" s="92">
        <f t="shared" si="18"/>
        <v>13</v>
      </c>
      <c r="N474" s="269">
        <v>1</v>
      </c>
      <c r="O474" s="125" t="s">
        <v>5805</v>
      </c>
      <c r="P474" s="121">
        <f t="shared" si="19"/>
        <v>1</v>
      </c>
      <c r="Q474" s="101" t="str" cm="1">
        <f t="array" aca="1" ref="Q474" ca="1">IF(ISNUMBER(P474),IF(P474=100%,"CUMPLIDA",IF(AND(ISNUMBER(L474),ISNUMBER(INDIRECT("FECHA_"&amp;$B474,1))), IF(L474&lt;=INDIRECT("FECHA_"&amp;$B474,1),"INCUMPLIDA","PROCESO"), "VERIFICAR FECHA")),"SIN VALOR AVANCE")</f>
        <v>CUMPLIDA</v>
      </c>
    </row>
    <row r="475" spans="1:17" ht="120.75" hidden="1">
      <c r="A475" s="274" t="s">
        <v>938</v>
      </c>
      <c r="B475" s="108" t="s">
        <v>27</v>
      </c>
      <c r="C475" s="588"/>
      <c r="D475" s="588"/>
      <c r="E475" s="603"/>
      <c r="F475" s="603"/>
      <c r="G475" s="124" t="s">
        <v>1104</v>
      </c>
      <c r="H475" s="91" t="s">
        <v>1105</v>
      </c>
      <c r="I475" s="109" t="s">
        <v>1099</v>
      </c>
      <c r="J475" s="90">
        <v>1</v>
      </c>
      <c r="K475" s="111">
        <v>45518</v>
      </c>
      <c r="L475" s="111">
        <v>45565</v>
      </c>
      <c r="M475" s="92">
        <f t="shared" si="18"/>
        <v>6.7142857142857144</v>
      </c>
      <c r="N475" s="269">
        <v>1</v>
      </c>
      <c r="O475" s="125" t="s">
        <v>5796</v>
      </c>
      <c r="P475" s="121">
        <f t="shared" si="19"/>
        <v>1</v>
      </c>
      <c r="Q475" s="101" t="str" cm="1">
        <f t="array" aca="1" ref="Q475" ca="1">IF(ISNUMBER(P475),IF(P475=100%,"CUMPLIDA",IF(AND(ISNUMBER(L475),ISNUMBER(INDIRECT("FECHA_"&amp;$B475,1))), IF(L475&lt;=INDIRECT("FECHA_"&amp;$B475,1),"INCUMPLIDA","PROCESO"), "VERIFICAR FECHA")),"SIN VALOR AVANCE")</f>
        <v>CUMPLIDA</v>
      </c>
    </row>
    <row r="476" spans="1:17" ht="120.75" hidden="1">
      <c r="A476" s="274" t="s">
        <v>938</v>
      </c>
      <c r="B476" s="108" t="s">
        <v>27</v>
      </c>
      <c r="C476" s="588"/>
      <c r="D476" s="588"/>
      <c r="E476" s="603"/>
      <c r="F476" s="603"/>
      <c r="G476" s="103" t="s">
        <v>1186</v>
      </c>
      <c r="H476" s="104" t="s">
        <v>1187</v>
      </c>
      <c r="I476" s="125" t="s">
        <v>1108</v>
      </c>
      <c r="J476" s="90">
        <v>1</v>
      </c>
      <c r="K476" s="111">
        <v>45519</v>
      </c>
      <c r="L476" s="99">
        <v>46021</v>
      </c>
      <c r="M476" s="92">
        <f t="shared" si="18"/>
        <v>71.714285714285708</v>
      </c>
      <c r="N476" s="269">
        <v>1</v>
      </c>
      <c r="O476" s="125" t="s">
        <v>5796</v>
      </c>
      <c r="P476" s="121">
        <f t="shared" si="19"/>
        <v>1</v>
      </c>
      <c r="Q476" s="101" t="str" cm="1">
        <f t="array" aca="1" ref="Q476" ca="1">IF(ISNUMBER(P476),IF(P476=100%,"CUMPLIDA",IF(AND(ISNUMBER(L476),ISNUMBER(INDIRECT("FECHA_"&amp;$B476,1))), IF(L476&lt;=INDIRECT("FECHA_"&amp;$B476,1),"INCUMPLIDA","PROCESO"), "VERIFICAR FECHA")),"SIN VALOR AVANCE")</f>
        <v>CUMPLIDA</v>
      </c>
    </row>
    <row r="477" spans="1:17" ht="150.75" hidden="1">
      <c r="A477" s="274" t="s">
        <v>938</v>
      </c>
      <c r="B477" s="108" t="s">
        <v>27</v>
      </c>
      <c r="C477" s="588" t="s">
        <v>1093</v>
      </c>
      <c r="D477" s="588" t="s">
        <v>1188</v>
      </c>
      <c r="E477" s="603" t="s">
        <v>5816</v>
      </c>
      <c r="F477" s="603" t="s">
        <v>1190</v>
      </c>
      <c r="G477" s="124" t="s">
        <v>1149</v>
      </c>
      <c r="H477" s="91" t="s">
        <v>1154</v>
      </c>
      <c r="I477" s="125" t="s">
        <v>1151</v>
      </c>
      <c r="J477" s="90">
        <v>1</v>
      </c>
      <c r="K477" s="111">
        <v>45536</v>
      </c>
      <c r="L477" s="111">
        <v>45747</v>
      </c>
      <c r="M477" s="92">
        <f t="shared" si="18"/>
        <v>30.142857142857142</v>
      </c>
      <c r="N477" s="269">
        <v>1</v>
      </c>
      <c r="O477" s="125" t="s">
        <v>5817</v>
      </c>
      <c r="P477" s="121">
        <f t="shared" si="19"/>
        <v>1</v>
      </c>
      <c r="Q477" s="101" t="str" cm="1">
        <f t="array" aca="1" ref="Q477" ca="1">IF(ISNUMBER(P477),IF(P477=100%,"CUMPLIDA",IF(AND(ISNUMBER(L477),ISNUMBER(INDIRECT("FECHA_"&amp;$B477,1))), IF(L477&lt;=INDIRECT("FECHA_"&amp;$B477,1),"INCUMPLIDA","PROCESO"), "VERIFICAR FECHA")),"SIN VALOR AVANCE")</f>
        <v>CUMPLIDA</v>
      </c>
    </row>
    <row r="478" spans="1:17" ht="150.75" hidden="1">
      <c r="A478" s="274" t="s">
        <v>938</v>
      </c>
      <c r="B478" s="108" t="s">
        <v>27</v>
      </c>
      <c r="C478" s="588"/>
      <c r="D478" s="588"/>
      <c r="E478" s="603"/>
      <c r="F478" s="603"/>
      <c r="G478" s="124" t="s">
        <v>1153</v>
      </c>
      <c r="H478" s="91" t="s">
        <v>1154</v>
      </c>
      <c r="I478" s="125" t="s">
        <v>1155</v>
      </c>
      <c r="J478" s="90">
        <v>2</v>
      </c>
      <c r="K478" s="111">
        <v>45748</v>
      </c>
      <c r="L478" s="111">
        <v>46295</v>
      </c>
      <c r="M478" s="92">
        <f t="shared" si="18"/>
        <v>78.142857142857139</v>
      </c>
      <c r="N478" s="269">
        <v>0</v>
      </c>
      <c r="O478" s="125" t="s">
        <v>5818</v>
      </c>
      <c r="P478" s="121">
        <f t="shared" si="19"/>
        <v>0</v>
      </c>
      <c r="Q478" s="101" t="str" cm="1">
        <f t="array" aca="1" ref="Q478" ca="1">IF(ISNUMBER(P478),IF(P478=100%,"CUMPLIDA",IF(AND(ISNUMBER(L478),ISNUMBER(INDIRECT("FECHA_"&amp;$B478,1))), IF(L478&lt;=INDIRECT("FECHA_"&amp;$B478,1),"INCUMPLIDA","PROCESO"), "VERIFICAR FECHA")),"SIN VALOR AVANCE")</f>
        <v>PROCESO</v>
      </c>
    </row>
    <row r="479" spans="1:17" ht="182.25" hidden="1">
      <c r="A479" s="266" t="s">
        <v>938</v>
      </c>
      <c r="B479" s="262" t="s">
        <v>27</v>
      </c>
      <c r="C479" s="588"/>
      <c r="D479" s="588"/>
      <c r="E479" s="603"/>
      <c r="F479" s="603"/>
      <c r="G479" s="300" t="s">
        <v>1153</v>
      </c>
      <c r="H479" s="200" t="s">
        <v>1154</v>
      </c>
      <c r="I479" s="301" t="s">
        <v>1156</v>
      </c>
      <c r="J479" s="265">
        <v>1</v>
      </c>
      <c r="K479" s="196">
        <v>45748</v>
      </c>
      <c r="L479" s="196">
        <v>46112</v>
      </c>
      <c r="M479" s="263">
        <f t="shared" si="18"/>
        <v>52</v>
      </c>
      <c r="N479" s="261">
        <v>1</v>
      </c>
      <c r="O479" s="301" t="s">
        <v>1157</v>
      </c>
      <c r="P479" s="302">
        <f>N479/J479</f>
        <v>1</v>
      </c>
      <c r="Q479" s="264" t="str" cm="1">
        <f t="array" aca="1" ref="Q479" ca="1">IF(ISNUMBER(P479),IF(P479=100%,"CUMPLIDA",IF(AND(ISNUMBER(L479),ISNUMBER(INDIRECT("FECHA_"&amp;$B479,1))), IF(L479&lt;=INDIRECT("FECHA_"&amp;$B479,1),"INCUMPLIDA","PROCESO"), "VERIFICAR FECHA")),"SIN VALOR AVANCE")</f>
        <v>CUMPLIDA</v>
      </c>
    </row>
    <row r="480" spans="1:17" ht="150.75" hidden="1">
      <c r="A480" s="274" t="s">
        <v>938</v>
      </c>
      <c r="B480" s="108" t="s">
        <v>27</v>
      </c>
      <c r="C480" s="588"/>
      <c r="D480" s="588"/>
      <c r="E480" s="603"/>
      <c r="F480" s="603"/>
      <c r="G480" s="124" t="s">
        <v>1193</v>
      </c>
      <c r="H480" s="91" t="s">
        <v>1194</v>
      </c>
      <c r="I480" s="125" t="s">
        <v>1195</v>
      </c>
      <c r="J480" s="90">
        <v>1</v>
      </c>
      <c r="K480" s="111">
        <v>45523</v>
      </c>
      <c r="L480" s="111">
        <v>45688</v>
      </c>
      <c r="M480" s="92">
        <f t="shared" ref="M480:M543" si="20">(L480-K480)/7</f>
        <v>23.571428571428573</v>
      </c>
      <c r="N480" s="269">
        <v>1</v>
      </c>
      <c r="O480" s="125" t="s">
        <v>5817</v>
      </c>
      <c r="P480" s="121">
        <f t="shared" ref="P480:P544" si="21">N480/J480</f>
        <v>1</v>
      </c>
      <c r="Q480" s="101" t="str" cm="1">
        <f t="array" aca="1" ref="Q480" ca="1">IF(ISNUMBER(P480),IF(P480=100%,"CUMPLIDA",IF(AND(ISNUMBER(L480),ISNUMBER(INDIRECT("FECHA_"&amp;$B480,1))), IF(L480&lt;=INDIRECT("FECHA_"&amp;$B480,1),"INCUMPLIDA","PROCESO"), "VERIFICAR FECHA")),"SIN VALOR AVANCE")</f>
        <v>CUMPLIDA</v>
      </c>
    </row>
    <row r="481" spans="1:17" ht="165" hidden="1">
      <c r="A481" s="274" t="s">
        <v>938</v>
      </c>
      <c r="B481" s="108" t="s">
        <v>27</v>
      </c>
      <c r="C481" s="588"/>
      <c r="D481" s="588"/>
      <c r="E481" s="603"/>
      <c r="F481" s="603"/>
      <c r="G481" s="97" t="s">
        <v>1196</v>
      </c>
      <c r="H481" s="91" t="s">
        <v>1197</v>
      </c>
      <c r="I481" s="125" t="s">
        <v>1195</v>
      </c>
      <c r="J481" s="90">
        <v>1</v>
      </c>
      <c r="K481" s="111">
        <v>45505</v>
      </c>
      <c r="L481" s="111">
        <v>45547</v>
      </c>
      <c r="M481" s="92">
        <f t="shared" si="20"/>
        <v>6</v>
      </c>
      <c r="N481" s="269">
        <v>1</v>
      </c>
      <c r="O481" s="125" t="s">
        <v>5819</v>
      </c>
      <c r="P481" s="121">
        <f t="shared" si="21"/>
        <v>1</v>
      </c>
      <c r="Q481" s="101" t="str" cm="1">
        <f t="array" aca="1" ref="Q481" ca="1">IF(ISNUMBER(P481),IF(P481=100%,"CUMPLIDA",IF(AND(ISNUMBER(L481),ISNUMBER(INDIRECT("FECHA_"&amp;$B481,1))), IF(L481&lt;=INDIRECT("FECHA_"&amp;$B481,1),"INCUMPLIDA","PROCESO"), "VERIFICAR FECHA")),"SIN VALOR AVANCE")</f>
        <v>CUMPLIDA</v>
      </c>
    </row>
    <row r="482" spans="1:17" ht="150.75" hidden="1">
      <c r="A482" s="274" t="s">
        <v>938</v>
      </c>
      <c r="B482" s="108" t="s">
        <v>27</v>
      </c>
      <c r="C482" s="588"/>
      <c r="D482" s="588"/>
      <c r="E482" s="603"/>
      <c r="F482" s="603"/>
      <c r="G482" s="97" t="s">
        <v>1199</v>
      </c>
      <c r="H482" s="91" t="s">
        <v>1200</v>
      </c>
      <c r="I482" s="125" t="s">
        <v>1195</v>
      </c>
      <c r="J482" s="90">
        <v>1</v>
      </c>
      <c r="K482" s="111">
        <v>45505</v>
      </c>
      <c r="L482" s="111">
        <v>45547</v>
      </c>
      <c r="M482" s="92">
        <f t="shared" si="20"/>
        <v>6</v>
      </c>
      <c r="N482" s="269">
        <v>1</v>
      </c>
      <c r="O482" s="125" t="s">
        <v>5819</v>
      </c>
      <c r="P482" s="121">
        <f t="shared" si="21"/>
        <v>1</v>
      </c>
      <c r="Q482" s="101" t="str" cm="1">
        <f t="array" aca="1" ref="Q482" ca="1">IF(ISNUMBER(P482),IF(P482=100%,"CUMPLIDA",IF(AND(ISNUMBER(L482),ISNUMBER(INDIRECT("FECHA_"&amp;$B482,1))), IF(L482&lt;=INDIRECT("FECHA_"&amp;$B482,1),"INCUMPLIDA","PROCESO"), "VERIFICAR FECHA")),"SIN VALOR AVANCE")</f>
        <v>CUMPLIDA</v>
      </c>
    </row>
    <row r="483" spans="1:17" ht="150.75" hidden="1">
      <c r="A483" s="274" t="s">
        <v>938</v>
      </c>
      <c r="B483" s="108" t="s">
        <v>27</v>
      </c>
      <c r="C483" s="588"/>
      <c r="D483" s="588"/>
      <c r="E483" s="603"/>
      <c r="F483" s="603"/>
      <c r="G483" s="124" t="s">
        <v>1201</v>
      </c>
      <c r="H483" s="91" t="s">
        <v>1202</v>
      </c>
      <c r="I483" s="125" t="s">
        <v>1195</v>
      </c>
      <c r="J483" s="90">
        <v>1</v>
      </c>
      <c r="K483" s="111">
        <v>45523</v>
      </c>
      <c r="L483" s="111">
        <v>45688</v>
      </c>
      <c r="M483" s="92">
        <f t="shared" si="20"/>
        <v>23.571428571428573</v>
      </c>
      <c r="N483" s="269">
        <v>1</v>
      </c>
      <c r="O483" s="125" t="s">
        <v>5817</v>
      </c>
      <c r="P483" s="121">
        <f t="shared" si="21"/>
        <v>1</v>
      </c>
      <c r="Q483" s="101" t="str" cm="1">
        <f t="array" aca="1" ref="Q483" ca="1">IF(ISNUMBER(P483),IF(P483=100%,"CUMPLIDA",IF(AND(ISNUMBER(L483),ISNUMBER(INDIRECT("FECHA_"&amp;$B483,1))), IF(L483&lt;=INDIRECT("FECHA_"&amp;$B483,1),"INCUMPLIDA","PROCESO"), "VERIFICAR FECHA")),"SIN VALOR AVANCE")</f>
        <v>CUMPLIDA</v>
      </c>
    </row>
    <row r="484" spans="1:17" ht="150.75" hidden="1">
      <c r="A484" s="274" t="s">
        <v>938</v>
      </c>
      <c r="B484" s="108" t="s">
        <v>27</v>
      </c>
      <c r="C484" s="588"/>
      <c r="D484" s="588"/>
      <c r="E484" s="603"/>
      <c r="F484" s="603"/>
      <c r="G484" s="124" t="s">
        <v>1203</v>
      </c>
      <c r="H484" s="91" t="s">
        <v>1204</v>
      </c>
      <c r="I484" s="125" t="s">
        <v>1205</v>
      </c>
      <c r="J484" s="90">
        <v>3</v>
      </c>
      <c r="K484" s="111">
        <v>45516</v>
      </c>
      <c r="L484" s="111">
        <v>45747</v>
      </c>
      <c r="M484" s="92">
        <f t="shared" si="20"/>
        <v>33</v>
      </c>
      <c r="N484" s="269">
        <v>3</v>
      </c>
      <c r="O484" s="125" t="s">
        <v>5817</v>
      </c>
      <c r="P484" s="121">
        <f t="shared" si="21"/>
        <v>1</v>
      </c>
      <c r="Q484" s="101" t="str" cm="1">
        <f t="array" aca="1" ref="Q484" ca="1">IF(ISNUMBER(P484),IF(P484=100%,"CUMPLIDA",IF(AND(ISNUMBER(L484),ISNUMBER(INDIRECT("FECHA_"&amp;$B484,1))), IF(L484&lt;=INDIRECT("FECHA_"&amp;$B484,1),"INCUMPLIDA","PROCESO"), "VERIFICAR FECHA")),"SIN VALOR AVANCE")</f>
        <v>CUMPLIDA</v>
      </c>
    </row>
    <row r="485" spans="1:17" ht="120.75" hidden="1">
      <c r="A485" s="274" t="s">
        <v>938</v>
      </c>
      <c r="B485" s="108" t="s">
        <v>27</v>
      </c>
      <c r="C485" s="588" t="s">
        <v>1206</v>
      </c>
      <c r="D485" s="588" t="s">
        <v>1207</v>
      </c>
      <c r="E485" s="603" t="s">
        <v>5820</v>
      </c>
      <c r="F485" s="603" t="s">
        <v>1209</v>
      </c>
      <c r="G485" s="124" t="s">
        <v>1210</v>
      </c>
      <c r="H485" s="91" t="s">
        <v>1211</v>
      </c>
      <c r="I485" s="125" t="s">
        <v>1212</v>
      </c>
      <c r="J485" s="90">
        <v>1</v>
      </c>
      <c r="K485" s="111">
        <v>45505</v>
      </c>
      <c r="L485" s="111">
        <v>45535</v>
      </c>
      <c r="M485" s="92">
        <f t="shared" si="20"/>
        <v>4.2857142857142856</v>
      </c>
      <c r="N485" s="269">
        <v>1</v>
      </c>
      <c r="O485" s="127" t="s">
        <v>5821</v>
      </c>
      <c r="P485" s="121">
        <f t="shared" si="21"/>
        <v>1</v>
      </c>
      <c r="Q485" s="101" t="str" cm="1">
        <f t="array" aca="1" ref="Q485" ca="1">IF(ISNUMBER(P485),IF(P485=100%,"CUMPLIDA",IF(AND(ISNUMBER(L485),ISNUMBER(INDIRECT("FECHA_"&amp;$B485,1))), IF(L485&lt;=INDIRECT("FECHA_"&amp;$B485,1),"INCUMPLIDA","PROCESO"), "VERIFICAR FECHA")),"SIN VALOR AVANCE")</f>
        <v>CUMPLIDA</v>
      </c>
    </row>
    <row r="486" spans="1:17" ht="135.75" hidden="1">
      <c r="A486" s="274" t="s">
        <v>938</v>
      </c>
      <c r="B486" s="108" t="s">
        <v>27</v>
      </c>
      <c r="C486" s="588"/>
      <c r="D486" s="588"/>
      <c r="E486" s="603"/>
      <c r="F486" s="603"/>
      <c r="G486" s="124" t="s">
        <v>1214</v>
      </c>
      <c r="H486" s="91" t="s">
        <v>1215</v>
      </c>
      <c r="I486" s="125" t="s">
        <v>1216</v>
      </c>
      <c r="J486" s="90">
        <v>1</v>
      </c>
      <c r="K486" s="111">
        <v>45505</v>
      </c>
      <c r="L486" s="111">
        <v>45535</v>
      </c>
      <c r="M486" s="92">
        <f t="shared" si="20"/>
        <v>4.2857142857142856</v>
      </c>
      <c r="N486" s="269">
        <v>1</v>
      </c>
      <c r="O486" s="127" t="s">
        <v>5822</v>
      </c>
      <c r="P486" s="121">
        <f t="shared" si="21"/>
        <v>1</v>
      </c>
      <c r="Q486" s="101" t="str" cm="1">
        <f t="array" aca="1" ref="Q486" ca="1">IF(ISNUMBER(P486),IF(P486=100%,"CUMPLIDA",IF(AND(ISNUMBER(L486),ISNUMBER(INDIRECT("FECHA_"&amp;$B486,1))), IF(L486&lt;=INDIRECT("FECHA_"&amp;$B486,1),"INCUMPLIDA","PROCESO"), "VERIFICAR FECHA")),"SIN VALOR AVANCE")</f>
        <v>CUMPLIDA</v>
      </c>
    </row>
    <row r="487" spans="1:17" ht="60.75" hidden="1">
      <c r="A487" s="274" t="s">
        <v>938</v>
      </c>
      <c r="B487" s="108" t="s">
        <v>27</v>
      </c>
      <c r="C487" s="588"/>
      <c r="D487" s="588"/>
      <c r="E487" s="603"/>
      <c r="F487" s="603"/>
      <c r="G487" s="124" t="s">
        <v>1130</v>
      </c>
      <c r="H487" s="91" t="s">
        <v>1218</v>
      </c>
      <c r="I487" s="125" t="s">
        <v>1132</v>
      </c>
      <c r="J487" s="90">
        <v>1</v>
      </c>
      <c r="K487" s="111">
        <v>45505</v>
      </c>
      <c r="L487" s="111">
        <v>45870</v>
      </c>
      <c r="M487" s="92">
        <f t="shared" si="20"/>
        <v>52.142857142857146</v>
      </c>
      <c r="N487" s="269">
        <v>1</v>
      </c>
      <c r="O487" s="125" t="s">
        <v>5823</v>
      </c>
      <c r="P487" s="121">
        <f t="shared" si="21"/>
        <v>1</v>
      </c>
      <c r="Q487" s="101" t="str" cm="1">
        <f t="array" aca="1" ref="Q487" ca="1">IF(ISNUMBER(P487),IF(P487=100%,"CUMPLIDA",IF(AND(ISNUMBER(L487),ISNUMBER(INDIRECT("FECHA_"&amp;$B487,1))), IF(L487&lt;=INDIRECT("FECHA_"&amp;$B487,1),"INCUMPLIDA","PROCESO"), "VERIFICAR FECHA")),"SIN VALOR AVANCE")</f>
        <v>CUMPLIDA</v>
      </c>
    </row>
    <row r="488" spans="1:17" ht="165.75" hidden="1">
      <c r="A488" s="274" t="s">
        <v>938</v>
      </c>
      <c r="B488" s="108" t="s">
        <v>27</v>
      </c>
      <c r="C488" s="588"/>
      <c r="D488" s="588"/>
      <c r="E488" s="603"/>
      <c r="F488" s="603"/>
      <c r="G488" s="124" t="s">
        <v>1220</v>
      </c>
      <c r="H488" s="91" t="s">
        <v>1221</v>
      </c>
      <c r="I488" s="91" t="s">
        <v>1222</v>
      </c>
      <c r="J488" s="90">
        <v>1</v>
      </c>
      <c r="K488" s="111">
        <v>45519</v>
      </c>
      <c r="L488" s="111">
        <v>45657</v>
      </c>
      <c r="M488" s="92">
        <f t="shared" si="20"/>
        <v>19.714285714285715</v>
      </c>
      <c r="N488" s="269">
        <v>1</v>
      </c>
      <c r="O488" s="125" t="s">
        <v>5824</v>
      </c>
      <c r="P488" s="121">
        <f t="shared" si="21"/>
        <v>1</v>
      </c>
      <c r="Q488" s="101" t="str" cm="1">
        <f t="array" aca="1" ref="Q488" ca="1">IF(ISNUMBER(P488),IF(P488=100%,"CUMPLIDA",IF(AND(ISNUMBER(L488),ISNUMBER(INDIRECT("FECHA_"&amp;$B488,1))), IF(L488&lt;=INDIRECT("FECHA_"&amp;$B488,1),"INCUMPLIDA","PROCESO"), "VERIFICAR FECHA")),"SIN VALOR AVANCE")</f>
        <v>CUMPLIDA</v>
      </c>
    </row>
    <row r="489" spans="1:17" ht="165.75" hidden="1">
      <c r="A489" s="274" t="s">
        <v>938</v>
      </c>
      <c r="B489" s="108" t="s">
        <v>27</v>
      </c>
      <c r="C489" s="588" t="s">
        <v>1224</v>
      </c>
      <c r="D489" s="588" t="s">
        <v>1225</v>
      </c>
      <c r="E489" s="603" t="s">
        <v>5825</v>
      </c>
      <c r="F489" s="603" t="s">
        <v>1227</v>
      </c>
      <c r="G489" s="118" t="s">
        <v>1228</v>
      </c>
      <c r="H489" s="109" t="s">
        <v>1229</v>
      </c>
      <c r="I489" s="91" t="s">
        <v>1230</v>
      </c>
      <c r="J489" s="90">
        <v>6</v>
      </c>
      <c r="K489" s="110">
        <v>45611</v>
      </c>
      <c r="L489" s="110">
        <v>45807</v>
      </c>
      <c r="M489" s="92">
        <f t="shared" si="20"/>
        <v>28</v>
      </c>
      <c r="N489" s="269">
        <v>6</v>
      </c>
      <c r="O489" s="91" t="s">
        <v>5826</v>
      </c>
      <c r="P489" s="121">
        <f t="shared" si="21"/>
        <v>1</v>
      </c>
      <c r="Q489" s="101" t="str" cm="1">
        <f t="array" aca="1" ref="Q489" ca="1">IF(ISNUMBER(P489),IF(P489=100%,"CUMPLIDA",IF(AND(ISNUMBER(L489),ISNUMBER(INDIRECT("FECHA_"&amp;$B489,1))), IF(L489&lt;=INDIRECT("FECHA_"&amp;$B489,1),"INCUMPLIDA","PROCESO"), "VERIFICAR FECHA")),"SIN VALOR AVANCE")</f>
        <v>CUMPLIDA</v>
      </c>
    </row>
    <row r="490" spans="1:17" ht="75.75" hidden="1">
      <c r="A490" s="274" t="s">
        <v>938</v>
      </c>
      <c r="B490" s="108" t="s">
        <v>27</v>
      </c>
      <c r="C490" s="588"/>
      <c r="D490" s="588"/>
      <c r="E490" s="603"/>
      <c r="F490" s="603"/>
      <c r="G490" s="118" t="s">
        <v>1232</v>
      </c>
      <c r="H490" s="109" t="s">
        <v>1233</v>
      </c>
      <c r="I490" s="91" t="s">
        <v>1234</v>
      </c>
      <c r="J490" s="90">
        <v>3</v>
      </c>
      <c r="K490" s="110">
        <v>45611</v>
      </c>
      <c r="L490" s="110">
        <v>45703</v>
      </c>
      <c r="M490" s="92">
        <f t="shared" si="20"/>
        <v>13.142857142857142</v>
      </c>
      <c r="N490" s="269">
        <v>3</v>
      </c>
      <c r="O490" s="125" t="s">
        <v>5827</v>
      </c>
      <c r="P490" s="121">
        <f t="shared" si="21"/>
        <v>1</v>
      </c>
      <c r="Q490" s="101" t="str" cm="1">
        <f t="array" aca="1" ref="Q490" ca="1">IF(ISNUMBER(P490),IF(P490=100%,"CUMPLIDA",IF(AND(ISNUMBER(L490),ISNUMBER(INDIRECT("FECHA_"&amp;$B490,1))), IF(L490&lt;=INDIRECT("FECHA_"&amp;$B490,1),"INCUMPLIDA","PROCESO"), "VERIFICAR FECHA")),"SIN VALOR AVANCE")</f>
        <v>CUMPLIDA</v>
      </c>
    </row>
    <row r="491" spans="1:17" ht="225" hidden="1">
      <c r="A491" s="274" t="s">
        <v>938</v>
      </c>
      <c r="B491" s="108" t="s">
        <v>27</v>
      </c>
      <c r="C491" s="588"/>
      <c r="D491" s="588"/>
      <c r="E491" s="603"/>
      <c r="F491" s="603"/>
      <c r="G491" s="97" t="s">
        <v>1236</v>
      </c>
      <c r="H491" s="91" t="s">
        <v>1237</v>
      </c>
      <c r="I491" s="91" t="s">
        <v>1238</v>
      </c>
      <c r="J491" s="90">
        <v>36</v>
      </c>
      <c r="K491" s="99">
        <v>45597</v>
      </c>
      <c r="L491" s="99">
        <v>45961</v>
      </c>
      <c r="M491" s="92">
        <f t="shared" si="20"/>
        <v>52</v>
      </c>
      <c r="N491" s="269">
        <v>36</v>
      </c>
      <c r="O491" s="125" t="s">
        <v>5827</v>
      </c>
      <c r="P491" s="121">
        <f t="shared" si="21"/>
        <v>1</v>
      </c>
      <c r="Q491" s="101" t="str" cm="1">
        <f t="array" aca="1" ref="Q491" ca="1">IF(ISNUMBER(P491),IF(P491=100%,"CUMPLIDA",IF(AND(ISNUMBER(L491),ISNUMBER(INDIRECT("FECHA_"&amp;$B491,1))), IF(L491&lt;=INDIRECT("FECHA_"&amp;$B491,1),"INCUMPLIDA","PROCESO"), "VERIFICAR FECHA")),"SIN VALOR AVANCE")</f>
        <v>CUMPLIDA</v>
      </c>
    </row>
    <row r="492" spans="1:17" ht="105" hidden="1">
      <c r="A492" s="274" t="s">
        <v>938</v>
      </c>
      <c r="B492" s="108" t="s">
        <v>27</v>
      </c>
      <c r="C492" s="588"/>
      <c r="D492" s="588"/>
      <c r="E492" s="603"/>
      <c r="F492" s="603"/>
      <c r="G492" s="97" t="s">
        <v>1239</v>
      </c>
      <c r="H492" s="91" t="s">
        <v>1240</v>
      </c>
      <c r="I492" s="91" t="s">
        <v>1241</v>
      </c>
      <c r="J492" s="90">
        <v>12</v>
      </c>
      <c r="K492" s="99">
        <v>45641</v>
      </c>
      <c r="L492" s="99">
        <v>46006</v>
      </c>
      <c r="M492" s="92">
        <f t="shared" si="20"/>
        <v>52.142857142857146</v>
      </c>
      <c r="N492" s="269">
        <v>12</v>
      </c>
      <c r="O492" s="125" t="s">
        <v>5828</v>
      </c>
      <c r="P492" s="121">
        <f t="shared" si="21"/>
        <v>1</v>
      </c>
      <c r="Q492" s="101" t="str" cm="1">
        <f t="array" aca="1" ref="Q492" ca="1">IF(ISNUMBER(P492),IF(P492=100%,"CUMPLIDA",IF(AND(ISNUMBER(L492),ISNUMBER(INDIRECT("FECHA_"&amp;$B492,1))), IF(L492&lt;=INDIRECT("FECHA_"&amp;$B492,1),"INCUMPLIDA","PROCESO"), "VERIFICAR FECHA")),"SIN VALOR AVANCE")</f>
        <v>CUMPLIDA</v>
      </c>
    </row>
    <row r="493" spans="1:17" ht="165.75" hidden="1">
      <c r="A493" s="274" t="s">
        <v>938</v>
      </c>
      <c r="B493" s="108" t="s">
        <v>27</v>
      </c>
      <c r="C493" s="588" t="s">
        <v>1224</v>
      </c>
      <c r="D493" s="588" t="s">
        <v>1243</v>
      </c>
      <c r="E493" s="603" t="s">
        <v>5829</v>
      </c>
      <c r="F493" s="603" t="s">
        <v>1245</v>
      </c>
      <c r="G493" s="118" t="s">
        <v>1246</v>
      </c>
      <c r="H493" s="109" t="s">
        <v>1247</v>
      </c>
      <c r="I493" s="91" t="s">
        <v>1230</v>
      </c>
      <c r="J493" s="90">
        <v>6</v>
      </c>
      <c r="K493" s="99">
        <v>45597</v>
      </c>
      <c r="L493" s="99">
        <v>45777</v>
      </c>
      <c r="M493" s="92">
        <f t="shared" si="20"/>
        <v>25.714285714285715</v>
      </c>
      <c r="N493" s="269">
        <v>6</v>
      </c>
      <c r="O493" s="91" t="s">
        <v>5826</v>
      </c>
      <c r="P493" s="121">
        <f t="shared" si="21"/>
        <v>1</v>
      </c>
      <c r="Q493" s="101" t="str" cm="1">
        <f t="array" aca="1" ref="Q493" ca="1">IF(ISNUMBER(P493),IF(P493=100%,"CUMPLIDA",IF(AND(ISNUMBER(L493),ISNUMBER(INDIRECT("FECHA_"&amp;$B493,1))), IF(L493&lt;=INDIRECT("FECHA_"&amp;$B493,1),"INCUMPLIDA","PROCESO"), "VERIFICAR FECHA")),"SIN VALOR AVANCE")</f>
        <v>CUMPLIDA</v>
      </c>
    </row>
    <row r="494" spans="1:17" ht="75.75" hidden="1">
      <c r="A494" s="274" t="s">
        <v>938</v>
      </c>
      <c r="B494" s="108" t="s">
        <v>27</v>
      </c>
      <c r="C494" s="588"/>
      <c r="D494" s="588"/>
      <c r="E494" s="603"/>
      <c r="F494" s="603"/>
      <c r="G494" s="118" t="s">
        <v>1232</v>
      </c>
      <c r="H494" s="109" t="s">
        <v>1233</v>
      </c>
      <c r="I494" s="91" t="s">
        <v>1234</v>
      </c>
      <c r="J494" s="90">
        <v>3</v>
      </c>
      <c r="K494" s="99">
        <v>45611</v>
      </c>
      <c r="L494" s="99">
        <v>45703</v>
      </c>
      <c r="M494" s="92">
        <f t="shared" si="20"/>
        <v>13.142857142857142</v>
      </c>
      <c r="N494" s="269">
        <v>3</v>
      </c>
      <c r="O494" s="125" t="s">
        <v>5827</v>
      </c>
      <c r="P494" s="121">
        <f t="shared" si="21"/>
        <v>1</v>
      </c>
      <c r="Q494" s="101" t="str" cm="1">
        <f t="array" aca="1" ref="Q494" ca="1">IF(ISNUMBER(P494),IF(P494=100%,"CUMPLIDA",IF(AND(ISNUMBER(L494),ISNUMBER(INDIRECT("FECHA_"&amp;$B494,1))), IF(L494&lt;=INDIRECT("FECHA_"&amp;$B494,1),"INCUMPLIDA","PROCESO"), "VERIFICAR FECHA")),"SIN VALOR AVANCE")</f>
        <v>CUMPLIDA</v>
      </c>
    </row>
    <row r="495" spans="1:17" ht="90" hidden="1">
      <c r="A495" s="274" t="s">
        <v>938</v>
      </c>
      <c r="B495" s="108" t="s">
        <v>27</v>
      </c>
      <c r="C495" s="588"/>
      <c r="D495" s="588"/>
      <c r="E495" s="603"/>
      <c r="F495" s="603"/>
      <c r="G495" s="97" t="s">
        <v>1248</v>
      </c>
      <c r="H495" s="91" t="s">
        <v>1249</v>
      </c>
      <c r="I495" s="91" t="s">
        <v>1250</v>
      </c>
      <c r="J495" s="90">
        <v>36</v>
      </c>
      <c r="K495" s="99">
        <v>45597</v>
      </c>
      <c r="L495" s="99">
        <v>45961</v>
      </c>
      <c r="M495" s="92">
        <f t="shared" si="20"/>
        <v>52</v>
      </c>
      <c r="N495" s="269">
        <v>36</v>
      </c>
      <c r="O495" s="126" t="s">
        <v>5830</v>
      </c>
      <c r="P495" s="121">
        <f t="shared" si="21"/>
        <v>1</v>
      </c>
      <c r="Q495" s="101" t="str" cm="1">
        <f t="array" aca="1" ref="Q495" ca="1">IF(ISNUMBER(P495),IF(P495=100%,"CUMPLIDA",IF(AND(ISNUMBER(L495),ISNUMBER(INDIRECT("FECHA_"&amp;$B495,1))), IF(L495&lt;=INDIRECT("FECHA_"&amp;$B495,1),"INCUMPLIDA","PROCESO"), "VERIFICAR FECHA")),"SIN VALOR AVANCE")</f>
        <v>CUMPLIDA</v>
      </c>
    </row>
    <row r="496" spans="1:17" ht="150" hidden="1">
      <c r="A496" s="274" t="s">
        <v>938</v>
      </c>
      <c r="B496" s="108" t="s">
        <v>27</v>
      </c>
      <c r="C496" s="588"/>
      <c r="D496" s="588"/>
      <c r="E496" s="603"/>
      <c r="F496" s="603"/>
      <c r="G496" s="97" t="s">
        <v>1252</v>
      </c>
      <c r="H496" s="91" t="s">
        <v>1253</v>
      </c>
      <c r="I496" s="91" t="s">
        <v>1254</v>
      </c>
      <c r="J496" s="90">
        <v>12</v>
      </c>
      <c r="K496" s="99">
        <v>45641</v>
      </c>
      <c r="L496" s="99">
        <v>46006</v>
      </c>
      <c r="M496" s="92">
        <f t="shared" si="20"/>
        <v>52.142857142857146</v>
      </c>
      <c r="N496" s="269">
        <v>12</v>
      </c>
      <c r="O496" s="126" t="s">
        <v>5831</v>
      </c>
      <c r="P496" s="121">
        <f t="shared" si="21"/>
        <v>1</v>
      </c>
      <c r="Q496" s="101" t="str" cm="1">
        <f t="array" aca="1" ref="Q496" ca="1">IF(ISNUMBER(P496),IF(P496=100%,"CUMPLIDA",IF(AND(ISNUMBER(L496),ISNUMBER(INDIRECT("FECHA_"&amp;$B496,1))), IF(L496&lt;=INDIRECT("FECHA_"&amp;$B496,1),"INCUMPLIDA","PROCESO"), "VERIFICAR FECHA")),"SIN VALOR AVANCE")</f>
        <v>CUMPLIDA</v>
      </c>
    </row>
    <row r="497" spans="1:17" ht="120" hidden="1">
      <c r="A497" s="274" t="s">
        <v>938</v>
      </c>
      <c r="B497" s="108" t="s">
        <v>27</v>
      </c>
      <c r="C497" s="588" t="s">
        <v>1224</v>
      </c>
      <c r="D497" s="588" t="s">
        <v>1256</v>
      </c>
      <c r="E497" s="589" t="s">
        <v>5832</v>
      </c>
      <c r="F497" s="589" t="s">
        <v>1258</v>
      </c>
      <c r="G497" s="128" t="s">
        <v>1259</v>
      </c>
      <c r="H497" s="129" t="s">
        <v>1260</v>
      </c>
      <c r="I497" s="91" t="s">
        <v>1261</v>
      </c>
      <c r="J497" s="130">
        <v>1</v>
      </c>
      <c r="K497" s="99">
        <v>45606</v>
      </c>
      <c r="L497" s="99">
        <v>45884</v>
      </c>
      <c r="M497" s="92">
        <f t="shared" si="20"/>
        <v>39.714285714285715</v>
      </c>
      <c r="N497" s="303">
        <v>1</v>
      </c>
      <c r="O497" s="126" t="s">
        <v>5830</v>
      </c>
      <c r="P497" s="121">
        <f t="shared" si="21"/>
        <v>1</v>
      </c>
      <c r="Q497" s="101" t="str" cm="1">
        <f t="array" aca="1" ref="Q497" ca="1">IF(ISNUMBER(P497),IF(P497=100%,"CUMPLIDA",IF(AND(ISNUMBER(L497),ISNUMBER(INDIRECT("FECHA_"&amp;$B497,1))), IF(L497&lt;=INDIRECT("FECHA_"&amp;$B497,1),"INCUMPLIDA","PROCESO"), "VERIFICAR FECHA")),"SIN VALOR AVANCE")</f>
        <v>CUMPLIDA</v>
      </c>
    </row>
    <row r="498" spans="1:17" ht="90" hidden="1">
      <c r="A498" s="274" t="s">
        <v>938</v>
      </c>
      <c r="B498" s="108" t="s">
        <v>27</v>
      </c>
      <c r="C498" s="588"/>
      <c r="D498" s="588"/>
      <c r="E498" s="589"/>
      <c r="F498" s="589"/>
      <c r="G498" s="97" t="s">
        <v>1262</v>
      </c>
      <c r="H498" s="91" t="s">
        <v>1263</v>
      </c>
      <c r="I498" s="91" t="s">
        <v>1264</v>
      </c>
      <c r="J498" s="90">
        <v>36</v>
      </c>
      <c r="K498" s="99">
        <v>45597</v>
      </c>
      <c r="L498" s="99">
        <v>45991</v>
      </c>
      <c r="M498" s="92">
        <f t="shared" si="20"/>
        <v>56.285714285714285</v>
      </c>
      <c r="N498" s="269">
        <v>36</v>
      </c>
      <c r="O498" s="126" t="s">
        <v>5831</v>
      </c>
      <c r="P498" s="121">
        <f t="shared" si="21"/>
        <v>1</v>
      </c>
      <c r="Q498" s="101" t="str" cm="1">
        <f t="array" aca="1" ref="Q498" ca="1">IF(ISNUMBER(P498),IF(P498=100%,"CUMPLIDA",IF(AND(ISNUMBER(L498),ISNUMBER(INDIRECT("FECHA_"&amp;$B498,1))), IF(L498&lt;=INDIRECT("FECHA_"&amp;$B498,1),"INCUMPLIDA","PROCESO"), "VERIFICAR FECHA")),"SIN VALOR AVANCE")</f>
        <v>CUMPLIDA</v>
      </c>
    </row>
    <row r="499" spans="1:17" ht="105" hidden="1">
      <c r="A499" s="274" t="s">
        <v>938</v>
      </c>
      <c r="B499" s="108" t="s">
        <v>27</v>
      </c>
      <c r="C499" s="588"/>
      <c r="D499" s="588"/>
      <c r="E499" s="589"/>
      <c r="F499" s="589" t="s">
        <v>1258</v>
      </c>
      <c r="G499" s="97" t="s">
        <v>1265</v>
      </c>
      <c r="H499" s="91" t="s">
        <v>1266</v>
      </c>
      <c r="I499" s="91" t="s">
        <v>1267</v>
      </c>
      <c r="J499" s="90">
        <v>12</v>
      </c>
      <c r="K499" s="99">
        <v>45641</v>
      </c>
      <c r="L499" s="99">
        <v>46006</v>
      </c>
      <c r="M499" s="92">
        <f t="shared" si="20"/>
        <v>52.142857142857146</v>
      </c>
      <c r="N499" s="269">
        <v>12</v>
      </c>
      <c r="O499" s="126" t="s">
        <v>5830</v>
      </c>
      <c r="P499" s="121">
        <f t="shared" si="21"/>
        <v>1</v>
      </c>
      <c r="Q499" s="101" t="str" cm="1">
        <f t="array" aca="1" ref="Q499" ca="1">IF(ISNUMBER(P499),IF(P499=100%,"CUMPLIDA",IF(AND(ISNUMBER(L499),ISNUMBER(INDIRECT("FECHA_"&amp;$B499,1))), IF(L499&lt;=INDIRECT("FECHA_"&amp;$B499,1),"INCUMPLIDA","PROCESO"), "VERIFICAR FECHA")),"SIN VALOR AVANCE")</f>
        <v>CUMPLIDA</v>
      </c>
    </row>
    <row r="500" spans="1:17" ht="75.75" hidden="1">
      <c r="A500" s="274" t="s">
        <v>938</v>
      </c>
      <c r="B500" s="108" t="s">
        <v>27</v>
      </c>
      <c r="C500" s="588" t="s">
        <v>1224</v>
      </c>
      <c r="D500" s="588" t="s">
        <v>1268</v>
      </c>
      <c r="E500" s="589" t="s">
        <v>5833</v>
      </c>
      <c r="F500" s="589" t="s">
        <v>1270</v>
      </c>
      <c r="G500" s="118" t="s">
        <v>1232</v>
      </c>
      <c r="H500" s="109" t="s">
        <v>1233</v>
      </c>
      <c r="I500" s="91" t="s">
        <v>1234</v>
      </c>
      <c r="J500" s="90">
        <v>3</v>
      </c>
      <c r="K500" s="110">
        <v>45611</v>
      </c>
      <c r="L500" s="110">
        <v>45731</v>
      </c>
      <c r="M500" s="131">
        <f t="shared" si="20"/>
        <v>17.142857142857142</v>
      </c>
      <c r="N500" s="304">
        <v>3</v>
      </c>
      <c r="O500" s="125" t="s">
        <v>5827</v>
      </c>
      <c r="P500" s="121">
        <f t="shared" si="21"/>
        <v>1</v>
      </c>
      <c r="Q500" s="101" t="str" cm="1">
        <f t="array" aca="1" ref="Q500" ca="1">IF(ISNUMBER(P500),IF(P500=100%,"CUMPLIDA",IF(AND(ISNUMBER(L500),ISNUMBER(INDIRECT("FECHA_"&amp;$B500,1))), IF(L500&lt;=INDIRECT("FECHA_"&amp;$B500,1),"INCUMPLIDA","PROCESO"), "VERIFICAR FECHA")),"SIN VALOR AVANCE")</f>
        <v>CUMPLIDA</v>
      </c>
    </row>
    <row r="501" spans="1:17" ht="135" hidden="1">
      <c r="A501" s="274" t="s">
        <v>938</v>
      </c>
      <c r="B501" s="108" t="s">
        <v>27</v>
      </c>
      <c r="C501" s="588"/>
      <c r="D501" s="588"/>
      <c r="E501" s="589"/>
      <c r="F501" s="589"/>
      <c r="G501" s="97" t="s">
        <v>1271</v>
      </c>
      <c r="H501" s="109" t="s">
        <v>1272</v>
      </c>
      <c r="I501" s="109" t="s">
        <v>1273</v>
      </c>
      <c r="J501" s="90">
        <v>12</v>
      </c>
      <c r="K501" s="110">
        <v>45611</v>
      </c>
      <c r="L501" s="110">
        <v>45975</v>
      </c>
      <c r="M501" s="92">
        <f t="shared" si="20"/>
        <v>52</v>
      </c>
      <c r="N501" s="269">
        <v>12</v>
      </c>
      <c r="O501" s="126" t="s">
        <v>5834</v>
      </c>
      <c r="P501" s="121">
        <f t="shared" si="21"/>
        <v>1</v>
      </c>
      <c r="Q501" s="101" t="str" cm="1">
        <f t="array" aca="1" ref="Q501" ca="1">IF(ISNUMBER(P501),IF(P501=100%,"CUMPLIDA",IF(AND(ISNUMBER(L501),ISNUMBER(INDIRECT("FECHA_"&amp;$B501,1))), IF(L501&lt;=INDIRECT("FECHA_"&amp;$B501,1),"INCUMPLIDA","PROCESO"), "VERIFICAR FECHA")),"SIN VALOR AVANCE")</f>
        <v>CUMPLIDA</v>
      </c>
    </row>
    <row r="502" spans="1:17" ht="150" hidden="1">
      <c r="A502" s="274" t="s">
        <v>938</v>
      </c>
      <c r="B502" s="108" t="s">
        <v>27</v>
      </c>
      <c r="C502" s="588"/>
      <c r="D502" s="588"/>
      <c r="E502" s="589"/>
      <c r="F502" s="589"/>
      <c r="G502" s="118" t="s">
        <v>1275</v>
      </c>
      <c r="H502" s="109" t="s">
        <v>1276</v>
      </c>
      <c r="I502" s="91" t="s">
        <v>1277</v>
      </c>
      <c r="J502" s="90">
        <v>12</v>
      </c>
      <c r="K502" s="110">
        <v>45611</v>
      </c>
      <c r="L502" s="110">
        <v>45975</v>
      </c>
      <c r="M502" s="92">
        <f t="shared" si="20"/>
        <v>52</v>
      </c>
      <c r="N502" s="269">
        <v>12</v>
      </c>
      <c r="O502" s="126" t="s">
        <v>5835</v>
      </c>
      <c r="P502" s="121">
        <f t="shared" si="21"/>
        <v>1</v>
      </c>
      <c r="Q502" s="101" t="str" cm="1">
        <f t="array" aca="1" ref="Q502" ca="1">IF(ISNUMBER(P502),IF(P502=100%,"CUMPLIDA",IF(AND(ISNUMBER(L502),ISNUMBER(INDIRECT("FECHA_"&amp;$B502,1))), IF(L502&lt;=INDIRECT("FECHA_"&amp;$B502,1),"INCUMPLIDA","PROCESO"), "VERIFICAR FECHA")),"SIN VALOR AVANCE")</f>
        <v>CUMPLIDA</v>
      </c>
    </row>
    <row r="503" spans="1:17" ht="165" hidden="1">
      <c r="A503" s="274" t="s">
        <v>938</v>
      </c>
      <c r="B503" s="108" t="s">
        <v>27</v>
      </c>
      <c r="C503" s="588"/>
      <c r="D503" s="588"/>
      <c r="E503" s="589"/>
      <c r="F503" s="589"/>
      <c r="G503" s="118" t="s">
        <v>1279</v>
      </c>
      <c r="H503" s="109" t="s">
        <v>1280</v>
      </c>
      <c r="I503" s="91" t="s">
        <v>1281</v>
      </c>
      <c r="J503" s="90">
        <v>12</v>
      </c>
      <c r="K503" s="110">
        <v>45611</v>
      </c>
      <c r="L503" s="110">
        <v>45975</v>
      </c>
      <c r="M503" s="92">
        <f t="shared" si="20"/>
        <v>52</v>
      </c>
      <c r="N503" s="269">
        <v>12</v>
      </c>
      <c r="O503" s="126" t="s">
        <v>5836</v>
      </c>
      <c r="P503" s="121">
        <f t="shared" si="21"/>
        <v>1</v>
      </c>
      <c r="Q503" s="101" t="str" cm="1">
        <f t="array" aca="1" ref="Q503" ca="1">IF(ISNUMBER(P503),IF(P503=100%,"CUMPLIDA",IF(AND(ISNUMBER(L503),ISNUMBER(INDIRECT("FECHA_"&amp;$B503,1))), IF(L503&lt;=INDIRECT("FECHA_"&amp;$B503,1),"INCUMPLIDA","PROCESO"), "VERIFICAR FECHA")),"SIN VALOR AVANCE")</f>
        <v>CUMPLIDA</v>
      </c>
    </row>
    <row r="504" spans="1:17" ht="135" hidden="1">
      <c r="A504" s="274" t="s">
        <v>938</v>
      </c>
      <c r="B504" s="108" t="s">
        <v>27</v>
      </c>
      <c r="C504" s="588"/>
      <c r="D504" s="588"/>
      <c r="E504" s="589"/>
      <c r="F504" s="589"/>
      <c r="G504" s="118" t="s">
        <v>1283</v>
      </c>
      <c r="H504" s="109" t="s">
        <v>1284</v>
      </c>
      <c r="I504" s="91" t="s">
        <v>1285</v>
      </c>
      <c r="J504" s="90">
        <v>12</v>
      </c>
      <c r="K504" s="110">
        <v>45611</v>
      </c>
      <c r="L504" s="110">
        <v>45975</v>
      </c>
      <c r="M504" s="92">
        <f t="shared" si="20"/>
        <v>52</v>
      </c>
      <c r="N504" s="269">
        <v>12</v>
      </c>
      <c r="O504" s="126" t="s">
        <v>1286</v>
      </c>
      <c r="P504" s="121">
        <f t="shared" si="21"/>
        <v>1</v>
      </c>
      <c r="Q504" s="101" t="str" cm="1">
        <f t="array" aca="1" ref="Q504" ca="1">IF(ISNUMBER(P504),IF(P504=100%,"CUMPLIDA",IF(AND(ISNUMBER(L504),ISNUMBER(INDIRECT("FECHA_"&amp;$B504,1))), IF(L504&lt;=INDIRECT("FECHA_"&amp;$B504,1),"INCUMPLIDA","PROCESO"), "VERIFICAR FECHA")),"SIN VALOR AVANCE")</f>
        <v>CUMPLIDA</v>
      </c>
    </row>
    <row r="505" spans="1:17" ht="105.75" hidden="1">
      <c r="A505" s="274" t="s">
        <v>938</v>
      </c>
      <c r="B505" s="108" t="s">
        <v>27</v>
      </c>
      <c r="C505" s="588" t="s">
        <v>1224</v>
      </c>
      <c r="D505" s="588" t="s">
        <v>1287</v>
      </c>
      <c r="E505" s="589" t="s">
        <v>5837</v>
      </c>
      <c r="F505" s="589" t="s">
        <v>1289</v>
      </c>
      <c r="G505" s="118" t="s">
        <v>5838</v>
      </c>
      <c r="H505" s="109" t="s">
        <v>1291</v>
      </c>
      <c r="I505" s="91" t="s">
        <v>1292</v>
      </c>
      <c r="J505" s="90">
        <v>18</v>
      </c>
      <c r="K505" s="110">
        <v>45611</v>
      </c>
      <c r="L505" s="110">
        <v>46006</v>
      </c>
      <c r="M505" s="92">
        <f t="shared" si="20"/>
        <v>56.428571428571431</v>
      </c>
      <c r="N505" s="269">
        <v>18</v>
      </c>
      <c r="O505" s="126" t="s">
        <v>5830</v>
      </c>
      <c r="P505" s="121">
        <f t="shared" si="21"/>
        <v>1</v>
      </c>
      <c r="Q505" s="101" t="str" cm="1">
        <f t="array" aca="1" ref="Q505" ca="1">IF(ISNUMBER(P505),IF(P505=100%,"CUMPLIDA",IF(AND(ISNUMBER(L505),ISNUMBER(INDIRECT("FECHA_"&amp;$B505,1))), IF(L505&lt;=INDIRECT("FECHA_"&amp;$B505,1),"INCUMPLIDA","PROCESO"), "VERIFICAR FECHA")),"SIN VALOR AVANCE")</f>
        <v>CUMPLIDA</v>
      </c>
    </row>
    <row r="506" spans="1:17" ht="165.75" hidden="1">
      <c r="A506" s="274" t="s">
        <v>938</v>
      </c>
      <c r="B506" s="108" t="s">
        <v>27</v>
      </c>
      <c r="C506" s="588"/>
      <c r="D506" s="588"/>
      <c r="E506" s="589"/>
      <c r="F506" s="589"/>
      <c r="G506" s="97" t="s">
        <v>1293</v>
      </c>
      <c r="H506" s="91" t="s">
        <v>1294</v>
      </c>
      <c r="I506" s="91" t="s">
        <v>1295</v>
      </c>
      <c r="J506" s="90">
        <v>2</v>
      </c>
      <c r="K506" s="110">
        <v>45611</v>
      </c>
      <c r="L506" s="110">
        <v>45762</v>
      </c>
      <c r="M506" s="92">
        <f t="shared" si="20"/>
        <v>21.571428571428573</v>
      </c>
      <c r="N506" s="269">
        <v>2</v>
      </c>
      <c r="O506" s="91" t="s">
        <v>5839</v>
      </c>
      <c r="P506" s="121">
        <f t="shared" si="21"/>
        <v>1</v>
      </c>
      <c r="Q506" s="101" t="str" cm="1">
        <f t="array" aca="1" ref="Q506" ca="1">IF(ISNUMBER(P506),IF(P506=100%,"CUMPLIDA",IF(AND(ISNUMBER(L506),ISNUMBER(INDIRECT("FECHA_"&amp;$B506,1))), IF(L506&lt;=INDIRECT("FECHA_"&amp;$B506,1),"INCUMPLIDA","PROCESO"), "VERIFICAR FECHA")),"SIN VALOR AVANCE")</f>
        <v>CUMPLIDA</v>
      </c>
    </row>
    <row r="507" spans="1:17" ht="165.75" hidden="1">
      <c r="A507" s="274" t="s">
        <v>938</v>
      </c>
      <c r="B507" s="108" t="s">
        <v>27</v>
      </c>
      <c r="C507" s="588"/>
      <c r="D507" s="588"/>
      <c r="E507" s="589"/>
      <c r="F507" s="589"/>
      <c r="G507" s="97" t="s">
        <v>1297</v>
      </c>
      <c r="H507" s="91" t="s">
        <v>1298</v>
      </c>
      <c r="I507" s="91" t="s">
        <v>1299</v>
      </c>
      <c r="J507" s="90">
        <v>1</v>
      </c>
      <c r="K507" s="110">
        <v>45762</v>
      </c>
      <c r="L507" s="110">
        <v>45900</v>
      </c>
      <c r="M507" s="92">
        <f t="shared" si="20"/>
        <v>19.714285714285715</v>
      </c>
      <c r="N507" s="269">
        <v>1</v>
      </c>
      <c r="O507" s="91" t="s">
        <v>5840</v>
      </c>
      <c r="P507" s="121">
        <f t="shared" si="21"/>
        <v>1</v>
      </c>
      <c r="Q507" s="101" t="str" cm="1">
        <f t="array" aca="1" ref="Q507" ca="1">IF(ISNUMBER(P507),IF(P507=100%,"CUMPLIDA",IF(AND(ISNUMBER(L507),ISNUMBER(INDIRECT("FECHA_"&amp;$B507,1))), IF(L507&lt;=INDIRECT("FECHA_"&amp;$B507,1),"INCUMPLIDA","PROCESO"), "VERIFICAR FECHA")),"SIN VALOR AVANCE")</f>
        <v>CUMPLIDA</v>
      </c>
    </row>
    <row r="508" spans="1:17" ht="150.75" hidden="1">
      <c r="A508" s="274" t="s">
        <v>938</v>
      </c>
      <c r="B508" s="108" t="s">
        <v>27</v>
      </c>
      <c r="C508" s="588" t="s">
        <v>1224</v>
      </c>
      <c r="D508" s="588" t="s">
        <v>1301</v>
      </c>
      <c r="E508" s="589" t="s">
        <v>5841</v>
      </c>
      <c r="F508" s="589" t="s">
        <v>1303</v>
      </c>
      <c r="G508" s="97" t="s">
        <v>1304</v>
      </c>
      <c r="H508" s="107" t="s">
        <v>1305</v>
      </c>
      <c r="I508" s="91" t="s">
        <v>1306</v>
      </c>
      <c r="J508" s="93">
        <v>1</v>
      </c>
      <c r="K508" s="110">
        <v>45611</v>
      </c>
      <c r="L508" s="110">
        <v>45731</v>
      </c>
      <c r="M508" s="92">
        <f t="shared" si="20"/>
        <v>17.142857142857142</v>
      </c>
      <c r="N508" s="269">
        <v>1</v>
      </c>
      <c r="O508" s="91" t="s">
        <v>5842</v>
      </c>
      <c r="P508" s="121">
        <f t="shared" si="21"/>
        <v>1</v>
      </c>
      <c r="Q508" s="101" t="str" cm="1">
        <f t="array" aca="1" ref="Q508" ca="1">IF(ISNUMBER(P508),IF(P508=100%,"CUMPLIDA",IF(AND(ISNUMBER(L508),ISNUMBER(INDIRECT("FECHA_"&amp;$B508,1))), IF(L508&lt;=INDIRECT("FECHA_"&amp;$B508,1),"INCUMPLIDA","PROCESO"), "VERIFICAR FECHA")),"SIN VALOR AVANCE")</f>
        <v>CUMPLIDA</v>
      </c>
    </row>
    <row r="509" spans="1:17" ht="150.75" hidden="1">
      <c r="A509" s="274" t="s">
        <v>938</v>
      </c>
      <c r="B509" s="108" t="s">
        <v>27</v>
      </c>
      <c r="C509" s="588"/>
      <c r="D509" s="588"/>
      <c r="E509" s="589"/>
      <c r="F509" s="589"/>
      <c r="G509" s="97" t="s">
        <v>1308</v>
      </c>
      <c r="H509" s="107" t="s">
        <v>1309</v>
      </c>
      <c r="I509" s="91" t="s">
        <v>1310</v>
      </c>
      <c r="J509" s="90">
        <v>1</v>
      </c>
      <c r="K509" s="110">
        <v>45731</v>
      </c>
      <c r="L509" s="110">
        <v>45853</v>
      </c>
      <c r="M509" s="132">
        <f t="shared" si="20"/>
        <v>17.428571428571427</v>
      </c>
      <c r="N509" s="305">
        <v>1</v>
      </c>
      <c r="O509" s="91" t="s">
        <v>5842</v>
      </c>
      <c r="P509" s="121">
        <f t="shared" si="21"/>
        <v>1</v>
      </c>
      <c r="Q509" s="101" t="str" cm="1">
        <f t="array" aca="1" ref="Q509" ca="1">IF(ISNUMBER(P509),IF(P509=100%,"CUMPLIDA",IF(AND(ISNUMBER(L509),ISNUMBER(INDIRECT("FECHA_"&amp;$B509,1))), IF(L509&lt;=INDIRECT("FECHA_"&amp;$B509,1),"INCUMPLIDA","PROCESO"), "VERIFICAR FECHA")),"SIN VALOR AVANCE")</f>
        <v>CUMPLIDA</v>
      </c>
    </row>
    <row r="510" spans="1:17" ht="150.75" hidden="1">
      <c r="A510" s="274" t="s">
        <v>938</v>
      </c>
      <c r="B510" s="108" t="s">
        <v>27</v>
      </c>
      <c r="C510" s="588" t="s">
        <v>1224</v>
      </c>
      <c r="D510" s="588" t="s">
        <v>1311</v>
      </c>
      <c r="E510" s="589" t="s">
        <v>5843</v>
      </c>
      <c r="F510" s="589" t="s">
        <v>1313</v>
      </c>
      <c r="G510" s="97" t="s">
        <v>759</v>
      </c>
      <c r="H510" s="91" t="s">
        <v>801</v>
      </c>
      <c r="I510" s="91" t="s">
        <v>802</v>
      </c>
      <c r="J510" s="90">
        <v>1</v>
      </c>
      <c r="K510" s="110">
        <v>45323</v>
      </c>
      <c r="L510" s="110">
        <v>45747</v>
      </c>
      <c r="M510" s="132">
        <f t="shared" si="20"/>
        <v>60.571428571428569</v>
      </c>
      <c r="N510" s="269">
        <v>1</v>
      </c>
      <c r="O510" s="91" t="s">
        <v>5844</v>
      </c>
      <c r="P510" s="121">
        <f t="shared" si="21"/>
        <v>1</v>
      </c>
      <c r="Q510" s="101" t="str" cm="1">
        <f t="array" aca="1" ref="Q510" ca="1">IF(ISNUMBER(P510),IF(P510=100%,"CUMPLIDA",IF(AND(ISNUMBER(L510),ISNUMBER(INDIRECT("FECHA_"&amp;$B510,1))), IF(L510&lt;=INDIRECT("FECHA_"&amp;$B510,1),"INCUMPLIDA","PROCESO"), "VERIFICAR FECHA")),"SIN VALOR AVANCE")</f>
        <v>CUMPLIDA</v>
      </c>
    </row>
    <row r="511" spans="1:17" ht="105.75" hidden="1">
      <c r="A511" s="274" t="s">
        <v>938</v>
      </c>
      <c r="B511" s="108" t="s">
        <v>27</v>
      </c>
      <c r="C511" s="588"/>
      <c r="D511" s="588"/>
      <c r="E511" s="589"/>
      <c r="F511" s="589"/>
      <c r="G511" s="97" t="s">
        <v>804</v>
      </c>
      <c r="H511" s="91" t="s">
        <v>804</v>
      </c>
      <c r="I511" s="91" t="s">
        <v>805</v>
      </c>
      <c r="J511" s="90">
        <v>1</v>
      </c>
      <c r="K511" s="110">
        <v>45323</v>
      </c>
      <c r="L511" s="110">
        <v>45747</v>
      </c>
      <c r="M511" s="132">
        <f t="shared" si="20"/>
        <v>60.571428571428569</v>
      </c>
      <c r="N511" s="269">
        <v>1</v>
      </c>
      <c r="O511" s="91" t="s">
        <v>5845</v>
      </c>
      <c r="P511" s="121">
        <f t="shared" si="21"/>
        <v>1</v>
      </c>
      <c r="Q511" s="101" t="str" cm="1">
        <f t="array" aca="1" ref="Q511" ca="1">IF(ISNUMBER(P511),IF(P511=100%,"CUMPLIDA",IF(AND(ISNUMBER(L511),ISNUMBER(INDIRECT("FECHA_"&amp;$B511,1))), IF(L511&lt;=INDIRECT("FECHA_"&amp;$B511,1),"INCUMPLIDA","PROCESO"), "VERIFICAR FECHA")),"SIN VALOR AVANCE")</f>
        <v>CUMPLIDA</v>
      </c>
    </row>
    <row r="512" spans="1:17" ht="105.75" hidden="1">
      <c r="A512" s="274" t="s">
        <v>938</v>
      </c>
      <c r="B512" s="108" t="s">
        <v>27</v>
      </c>
      <c r="C512" s="588"/>
      <c r="D512" s="588"/>
      <c r="E512" s="589"/>
      <c r="F512" s="589"/>
      <c r="G512" s="97" t="s">
        <v>766</v>
      </c>
      <c r="H512" s="91" t="s">
        <v>767</v>
      </c>
      <c r="I512" s="91" t="s">
        <v>768</v>
      </c>
      <c r="J512" s="90">
        <v>1</v>
      </c>
      <c r="K512" s="110">
        <v>45231</v>
      </c>
      <c r="L512" s="110">
        <v>45747</v>
      </c>
      <c r="M512" s="132">
        <f t="shared" si="20"/>
        <v>73.714285714285708</v>
      </c>
      <c r="N512" s="269">
        <v>1</v>
      </c>
      <c r="O512" s="91" t="s">
        <v>5845</v>
      </c>
      <c r="P512" s="121">
        <f t="shared" si="21"/>
        <v>1</v>
      </c>
      <c r="Q512" s="101" t="str" cm="1">
        <f t="array" aca="1" ref="Q512" ca="1">IF(ISNUMBER(P512),IF(P512=100%,"CUMPLIDA",IF(AND(ISNUMBER(L512),ISNUMBER(INDIRECT("FECHA_"&amp;$B512,1))), IF(L512&lt;=INDIRECT("FECHA_"&amp;$B512,1),"INCUMPLIDA","PROCESO"), "VERIFICAR FECHA")),"SIN VALOR AVANCE")</f>
        <v>CUMPLIDA</v>
      </c>
    </row>
    <row r="513" spans="1:17" ht="135.75" hidden="1">
      <c r="A513" s="274" t="s">
        <v>938</v>
      </c>
      <c r="B513" s="108" t="s">
        <v>27</v>
      </c>
      <c r="C513" s="588"/>
      <c r="D513" s="588"/>
      <c r="E513" s="589"/>
      <c r="F513" s="589"/>
      <c r="G513" s="97" t="s">
        <v>769</v>
      </c>
      <c r="H513" s="91" t="s">
        <v>769</v>
      </c>
      <c r="I513" s="91" t="s">
        <v>807</v>
      </c>
      <c r="J513" s="90">
        <v>1</v>
      </c>
      <c r="K513" s="110">
        <v>45323</v>
      </c>
      <c r="L513" s="110">
        <v>45747</v>
      </c>
      <c r="M513" s="132">
        <f t="shared" si="20"/>
        <v>60.571428571428569</v>
      </c>
      <c r="N513" s="269">
        <v>1</v>
      </c>
      <c r="O513" s="91" t="s">
        <v>5846</v>
      </c>
      <c r="P513" s="121">
        <f t="shared" si="21"/>
        <v>1</v>
      </c>
      <c r="Q513" s="101" t="str" cm="1">
        <f t="array" aca="1" ref="Q513" ca="1">IF(ISNUMBER(P513),IF(P513=100%,"CUMPLIDA",IF(AND(ISNUMBER(L513),ISNUMBER(INDIRECT("FECHA_"&amp;$B513,1))), IF(L513&lt;=INDIRECT("FECHA_"&amp;$B513,1),"INCUMPLIDA","PROCESO"), "VERIFICAR FECHA")),"SIN VALOR AVANCE")</f>
        <v>CUMPLIDA</v>
      </c>
    </row>
    <row r="514" spans="1:17" ht="60.75" hidden="1">
      <c r="A514" s="274" t="s">
        <v>938</v>
      </c>
      <c r="B514" s="108" t="s">
        <v>27</v>
      </c>
      <c r="C514" s="588"/>
      <c r="D514" s="588"/>
      <c r="E514" s="589"/>
      <c r="F514" s="589"/>
      <c r="G514" s="97" t="s">
        <v>371</v>
      </c>
      <c r="H514" s="91" t="s">
        <v>371</v>
      </c>
      <c r="I514" s="91" t="s">
        <v>167</v>
      </c>
      <c r="J514" s="90">
        <v>1</v>
      </c>
      <c r="K514" s="110">
        <v>45231</v>
      </c>
      <c r="L514" s="110">
        <v>45747</v>
      </c>
      <c r="M514" s="132">
        <f t="shared" si="20"/>
        <v>73.714285714285708</v>
      </c>
      <c r="N514" s="269">
        <v>1</v>
      </c>
      <c r="O514" s="91" t="s">
        <v>5847</v>
      </c>
      <c r="P514" s="121">
        <f t="shared" si="21"/>
        <v>1</v>
      </c>
      <c r="Q514" s="101" t="str" cm="1">
        <f t="array" aca="1" ref="Q514" ca="1">IF(ISNUMBER(P514),IF(P514=100%,"CUMPLIDA",IF(AND(ISNUMBER(L514),ISNUMBER(INDIRECT("FECHA_"&amp;$B514,1))), IF(L514&lt;=INDIRECT("FECHA_"&amp;$B514,1),"INCUMPLIDA","PROCESO"), "VERIFICAR FECHA")),"SIN VALOR AVANCE")</f>
        <v>CUMPLIDA</v>
      </c>
    </row>
    <row r="515" spans="1:17" ht="150.75" hidden="1">
      <c r="A515" s="274" t="s">
        <v>938</v>
      </c>
      <c r="B515" s="108" t="s">
        <v>27</v>
      </c>
      <c r="C515" s="588"/>
      <c r="D515" s="588"/>
      <c r="E515" s="589"/>
      <c r="F515" s="589"/>
      <c r="G515" s="97" t="s">
        <v>772</v>
      </c>
      <c r="H515" s="91" t="s">
        <v>772</v>
      </c>
      <c r="I515" s="91" t="s">
        <v>1318</v>
      </c>
      <c r="J515" s="90">
        <v>1</v>
      </c>
      <c r="K515" s="110">
        <v>45231</v>
      </c>
      <c r="L515" s="110">
        <v>45808</v>
      </c>
      <c r="M515" s="132">
        <f t="shared" si="20"/>
        <v>82.428571428571431</v>
      </c>
      <c r="N515" s="269">
        <v>1</v>
      </c>
      <c r="O515" s="91" t="s">
        <v>5848</v>
      </c>
      <c r="P515" s="121">
        <f t="shared" si="21"/>
        <v>1</v>
      </c>
      <c r="Q515" s="101" t="str" cm="1">
        <f t="array" aca="1" ref="Q515" ca="1">IF(ISNUMBER(P515),IF(P515=100%,"CUMPLIDA",IF(AND(ISNUMBER(L515),ISNUMBER(INDIRECT("FECHA_"&amp;$B515,1))), IF(L515&lt;=INDIRECT("FECHA_"&amp;$B515,1),"INCUMPLIDA","PROCESO"), "VERIFICAR FECHA")),"SIN VALOR AVANCE")</f>
        <v>CUMPLIDA</v>
      </c>
    </row>
    <row r="516" spans="1:17" ht="60.75" hidden="1">
      <c r="A516" s="274" t="s">
        <v>938</v>
      </c>
      <c r="B516" s="108" t="s">
        <v>27</v>
      </c>
      <c r="C516" s="588"/>
      <c r="D516" s="588"/>
      <c r="E516" s="589"/>
      <c r="F516" s="589"/>
      <c r="G516" s="97" t="s">
        <v>169</v>
      </c>
      <c r="H516" s="91" t="s">
        <v>775</v>
      </c>
      <c r="I516" s="91" t="s">
        <v>776</v>
      </c>
      <c r="J516" s="90">
        <v>7</v>
      </c>
      <c r="K516" s="110">
        <v>46024</v>
      </c>
      <c r="L516" s="110">
        <v>46660</v>
      </c>
      <c r="M516" s="132">
        <f t="shared" si="20"/>
        <v>90.857142857142861</v>
      </c>
      <c r="N516" s="269">
        <v>0</v>
      </c>
      <c r="O516" s="91" t="s">
        <v>5847</v>
      </c>
      <c r="P516" s="121">
        <f t="shared" si="21"/>
        <v>0</v>
      </c>
      <c r="Q516" s="101" t="str" cm="1">
        <f t="array" aca="1" ref="Q516" ca="1">IF(ISNUMBER(P516),IF(P516=100%,"CUMPLIDA",IF(AND(ISNUMBER(L516),ISNUMBER(INDIRECT("FECHA_"&amp;$B516,1))), IF(L516&lt;=INDIRECT("FECHA_"&amp;$B516,1),"INCUMPLIDA","PROCESO"), "VERIFICAR FECHA")),"SIN VALOR AVANCE")</f>
        <v>PROCESO</v>
      </c>
    </row>
    <row r="517" spans="1:17" ht="120.75" hidden="1">
      <c r="A517" s="274" t="s">
        <v>938</v>
      </c>
      <c r="B517" s="108" t="s">
        <v>27</v>
      </c>
      <c r="C517" s="588"/>
      <c r="D517" s="588"/>
      <c r="E517" s="589"/>
      <c r="F517" s="589"/>
      <c r="G517" s="97" t="s">
        <v>778</v>
      </c>
      <c r="H517" s="91" t="s">
        <v>779</v>
      </c>
      <c r="I517" s="91" t="s">
        <v>780</v>
      </c>
      <c r="J517" s="90">
        <v>1</v>
      </c>
      <c r="K517" s="110">
        <v>46024</v>
      </c>
      <c r="L517" s="110">
        <v>46660</v>
      </c>
      <c r="M517" s="132">
        <f t="shared" si="20"/>
        <v>90.857142857142861</v>
      </c>
      <c r="N517" s="269">
        <v>0</v>
      </c>
      <c r="O517" s="91" t="s">
        <v>5849</v>
      </c>
      <c r="P517" s="121">
        <f t="shared" si="21"/>
        <v>0</v>
      </c>
      <c r="Q517" s="101" t="str" cm="1">
        <f t="array" aca="1" ref="Q517" ca="1">IF(ISNUMBER(P517),IF(P517=100%,"CUMPLIDA",IF(AND(ISNUMBER(L517),ISNUMBER(INDIRECT("FECHA_"&amp;$B517,1))), IF(L517&lt;=INDIRECT("FECHA_"&amp;$B517,1),"INCUMPLIDA","PROCESO"), "VERIFICAR FECHA")),"SIN VALOR AVANCE")</f>
        <v>PROCESO</v>
      </c>
    </row>
    <row r="518" spans="1:17" ht="150.75" hidden="1">
      <c r="A518" s="274" t="s">
        <v>938</v>
      </c>
      <c r="B518" s="108" t="s">
        <v>27</v>
      </c>
      <c r="C518" s="588"/>
      <c r="D518" s="588"/>
      <c r="E518" s="589"/>
      <c r="F518" s="589"/>
      <c r="G518" s="97" t="s">
        <v>781</v>
      </c>
      <c r="H518" s="91" t="s">
        <v>782</v>
      </c>
      <c r="I518" s="91" t="s">
        <v>813</v>
      </c>
      <c r="J518" s="90">
        <v>2</v>
      </c>
      <c r="K518" s="110">
        <v>46024</v>
      </c>
      <c r="L518" s="110">
        <v>46660</v>
      </c>
      <c r="M518" s="132">
        <f t="shared" si="20"/>
        <v>90.857142857142861</v>
      </c>
      <c r="N518" s="269">
        <v>0</v>
      </c>
      <c r="O518" s="91" t="s">
        <v>5848</v>
      </c>
      <c r="P518" s="121">
        <f t="shared" si="21"/>
        <v>0</v>
      </c>
      <c r="Q518" s="101" t="str" cm="1">
        <f t="array" aca="1" ref="Q518" ca="1">IF(ISNUMBER(P518),IF(P518=100%,"CUMPLIDA",IF(AND(ISNUMBER(L518),ISNUMBER(INDIRECT("FECHA_"&amp;$B518,1))), IF(L518&lt;=INDIRECT("FECHA_"&amp;$B518,1),"INCUMPLIDA","PROCESO"), "VERIFICAR FECHA")),"SIN VALOR AVANCE")</f>
        <v>PROCESO</v>
      </c>
    </row>
    <row r="519" spans="1:17" ht="150" hidden="1">
      <c r="A519" s="274" t="s">
        <v>938</v>
      </c>
      <c r="B519" s="108" t="s">
        <v>27</v>
      </c>
      <c r="C519" s="588" t="s">
        <v>1321</v>
      </c>
      <c r="D519" s="588" t="s">
        <v>1322</v>
      </c>
      <c r="E519" s="589" t="s">
        <v>5850</v>
      </c>
      <c r="F519" s="589" t="s">
        <v>1324</v>
      </c>
      <c r="G519" s="97" t="s">
        <v>1325</v>
      </c>
      <c r="H519" s="91" t="s">
        <v>1326</v>
      </c>
      <c r="I519" s="91" t="s">
        <v>1326</v>
      </c>
      <c r="J519" s="90">
        <v>1</v>
      </c>
      <c r="K519" s="110">
        <v>45628</v>
      </c>
      <c r="L519" s="110">
        <v>45869</v>
      </c>
      <c r="M519" s="132">
        <f t="shared" si="20"/>
        <v>34.428571428571431</v>
      </c>
      <c r="N519" s="269">
        <v>1</v>
      </c>
      <c r="O519" s="91" t="s">
        <v>5851</v>
      </c>
      <c r="P519" s="121">
        <f t="shared" si="21"/>
        <v>1</v>
      </c>
      <c r="Q519" s="101" t="str" cm="1">
        <f t="array" aca="1" ref="Q519" ca="1">IF(ISNUMBER(P519),IF(P519=100%,"CUMPLIDA",IF(AND(ISNUMBER(L519),ISNUMBER(INDIRECT("FECHA_"&amp;$B519,1))), IF(L519&lt;=INDIRECT("FECHA_"&amp;$B519,1),"INCUMPLIDA","PROCESO"), "VERIFICAR FECHA")),"SIN VALOR AVANCE")</f>
        <v>CUMPLIDA</v>
      </c>
    </row>
    <row r="520" spans="1:17" ht="195" hidden="1">
      <c r="A520" s="274" t="s">
        <v>938</v>
      </c>
      <c r="B520" s="108" t="s">
        <v>27</v>
      </c>
      <c r="C520" s="588"/>
      <c r="D520" s="588"/>
      <c r="E520" s="589"/>
      <c r="F520" s="589"/>
      <c r="G520" s="97" t="s">
        <v>1328</v>
      </c>
      <c r="H520" s="91" t="s">
        <v>1329</v>
      </c>
      <c r="I520" s="91" t="s">
        <v>1329</v>
      </c>
      <c r="J520" s="90">
        <v>1</v>
      </c>
      <c r="K520" s="110">
        <v>45628</v>
      </c>
      <c r="L520" s="110">
        <v>45716</v>
      </c>
      <c r="M520" s="132">
        <f t="shared" si="20"/>
        <v>12.571428571428571</v>
      </c>
      <c r="N520" s="269">
        <v>1</v>
      </c>
      <c r="O520" s="91" t="s">
        <v>5852</v>
      </c>
      <c r="P520" s="121">
        <f t="shared" si="21"/>
        <v>1</v>
      </c>
      <c r="Q520" s="101" t="str" cm="1">
        <f t="array" aca="1" ref="Q520" ca="1">IF(ISNUMBER(P520),IF(P520=100%,"CUMPLIDA",IF(AND(ISNUMBER(L520),ISNUMBER(INDIRECT("FECHA_"&amp;$B520,1))), IF(L520&lt;=INDIRECT("FECHA_"&amp;$B520,1),"INCUMPLIDA","PROCESO"), "VERIFICAR FECHA")),"SIN VALOR AVANCE")</f>
        <v>CUMPLIDA</v>
      </c>
    </row>
    <row r="521" spans="1:17" ht="409.5" hidden="1">
      <c r="A521" s="274" t="s">
        <v>938</v>
      </c>
      <c r="B521" s="108" t="s">
        <v>27</v>
      </c>
      <c r="C521" s="95" t="s">
        <v>1321</v>
      </c>
      <c r="D521" s="95" t="s">
        <v>1331</v>
      </c>
      <c r="E521" s="97" t="s">
        <v>5853</v>
      </c>
      <c r="F521" s="97" t="s">
        <v>1333</v>
      </c>
      <c r="G521" s="97" t="s">
        <v>1325</v>
      </c>
      <c r="H521" s="91" t="s">
        <v>1326</v>
      </c>
      <c r="I521" s="91" t="s">
        <v>1326</v>
      </c>
      <c r="J521" s="90">
        <v>1</v>
      </c>
      <c r="K521" s="110">
        <v>45628</v>
      </c>
      <c r="L521" s="110">
        <v>45869</v>
      </c>
      <c r="M521" s="132">
        <f t="shared" si="20"/>
        <v>34.428571428571431</v>
      </c>
      <c r="N521" s="269">
        <v>1</v>
      </c>
      <c r="O521" s="91" t="s">
        <v>5851</v>
      </c>
      <c r="P521" s="121">
        <f t="shared" si="21"/>
        <v>1</v>
      </c>
      <c r="Q521" s="101" t="str" cm="1">
        <f t="array" aca="1" ref="Q521" ca="1">IF(ISNUMBER(P521),IF(P521=100%,"CUMPLIDA",IF(AND(ISNUMBER(L521),ISNUMBER(INDIRECT("FECHA_"&amp;$B521,1))), IF(L521&lt;=INDIRECT("FECHA_"&amp;$B521,1),"INCUMPLIDA","PROCESO"), "VERIFICAR FECHA")),"SIN VALOR AVANCE")</f>
        <v>CUMPLIDA</v>
      </c>
    </row>
    <row r="522" spans="1:17" ht="165" hidden="1">
      <c r="A522" s="274" t="s">
        <v>938</v>
      </c>
      <c r="B522" s="108" t="s">
        <v>27</v>
      </c>
      <c r="C522" s="588" t="s">
        <v>1321</v>
      </c>
      <c r="D522" s="588" t="s">
        <v>1334</v>
      </c>
      <c r="E522" s="589" t="s">
        <v>5854</v>
      </c>
      <c r="F522" s="589" t="s">
        <v>1336</v>
      </c>
      <c r="G522" s="97" t="s">
        <v>1337</v>
      </c>
      <c r="H522" s="91" t="s">
        <v>1338</v>
      </c>
      <c r="I522" s="91" t="s">
        <v>1338</v>
      </c>
      <c r="J522" s="90">
        <v>1</v>
      </c>
      <c r="K522" s="110">
        <v>45672</v>
      </c>
      <c r="L522" s="110">
        <v>45838</v>
      </c>
      <c r="M522" s="132">
        <f t="shared" si="20"/>
        <v>23.714285714285715</v>
      </c>
      <c r="N522" s="269">
        <v>1</v>
      </c>
      <c r="O522" s="126" t="s">
        <v>5855</v>
      </c>
      <c r="P522" s="121">
        <f t="shared" si="21"/>
        <v>1</v>
      </c>
      <c r="Q522" s="101" t="str" cm="1">
        <f t="array" aca="1" ref="Q522" ca="1">IF(ISNUMBER(P522),IF(P522=100%,"CUMPLIDA",IF(AND(ISNUMBER(L522),ISNUMBER(INDIRECT("FECHA_"&amp;$B522,1))), IF(L522&lt;=INDIRECT("FECHA_"&amp;$B522,1),"INCUMPLIDA","PROCESO"), "VERIFICAR FECHA")),"SIN VALOR AVANCE")</f>
        <v>CUMPLIDA</v>
      </c>
    </row>
    <row r="523" spans="1:17" ht="105" hidden="1">
      <c r="A523" s="274" t="s">
        <v>938</v>
      </c>
      <c r="B523" s="108" t="s">
        <v>27</v>
      </c>
      <c r="C523" s="588"/>
      <c r="D523" s="588"/>
      <c r="E523" s="589"/>
      <c r="F523" s="589"/>
      <c r="G523" s="97" t="s">
        <v>1340</v>
      </c>
      <c r="H523" s="91" t="s">
        <v>1341</v>
      </c>
      <c r="I523" s="91" t="s">
        <v>1341</v>
      </c>
      <c r="J523" s="90">
        <v>1</v>
      </c>
      <c r="K523" s="110">
        <v>45628</v>
      </c>
      <c r="L523" s="110">
        <v>45746</v>
      </c>
      <c r="M523" s="132">
        <f t="shared" si="20"/>
        <v>16.857142857142858</v>
      </c>
      <c r="N523" s="269">
        <v>1</v>
      </c>
      <c r="O523" s="126" t="s">
        <v>5856</v>
      </c>
      <c r="P523" s="121">
        <f t="shared" si="21"/>
        <v>1</v>
      </c>
      <c r="Q523" s="101" t="str" cm="1">
        <f t="array" aca="1" ref="Q523" ca="1">IF(ISNUMBER(P523),IF(P523=100%,"CUMPLIDA",IF(AND(ISNUMBER(L523),ISNUMBER(INDIRECT("FECHA_"&amp;$B523,1))), IF(L523&lt;=INDIRECT("FECHA_"&amp;$B523,1),"INCUMPLIDA","PROCESO"), "VERIFICAR FECHA")),"SIN VALOR AVANCE")</f>
        <v>CUMPLIDA</v>
      </c>
    </row>
    <row r="524" spans="1:17" ht="150" hidden="1">
      <c r="A524" s="274" t="s">
        <v>938</v>
      </c>
      <c r="B524" s="108" t="s">
        <v>27</v>
      </c>
      <c r="C524" s="588"/>
      <c r="D524" s="588"/>
      <c r="E524" s="589"/>
      <c r="F524" s="589"/>
      <c r="G524" s="97" t="s">
        <v>1343</v>
      </c>
      <c r="H524" s="91" t="s">
        <v>5857</v>
      </c>
      <c r="I524" s="91" t="s">
        <v>5857</v>
      </c>
      <c r="J524" s="90">
        <v>13</v>
      </c>
      <c r="K524" s="110">
        <v>45628</v>
      </c>
      <c r="L524" s="110">
        <v>46022</v>
      </c>
      <c r="M524" s="132">
        <f t="shared" si="20"/>
        <v>56.285714285714285</v>
      </c>
      <c r="N524" s="269">
        <v>13</v>
      </c>
      <c r="O524" s="126" t="s">
        <v>5856</v>
      </c>
      <c r="P524" s="121">
        <f t="shared" si="21"/>
        <v>1</v>
      </c>
      <c r="Q524" s="101" t="str" cm="1">
        <f t="array" aca="1" ref="Q524" ca="1">IF(ISNUMBER(P524),IF(P524=100%,"CUMPLIDA",IF(AND(ISNUMBER(L524),ISNUMBER(INDIRECT("FECHA_"&amp;$B524,1))), IF(L524&lt;=INDIRECT("FECHA_"&amp;$B524,1),"INCUMPLIDA","PROCESO"), "VERIFICAR FECHA")),"SIN VALOR AVANCE")</f>
        <v>CUMPLIDA</v>
      </c>
    </row>
    <row r="525" spans="1:17" ht="195" hidden="1">
      <c r="A525" s="274" t="s">
        <v>938</v>
      </c>
      <c r="B525" s="108" t="s">
        <v>27</v>
      </c>
      <c r="C525" s="588"/>
      <c r="D525" s="588"/>
      <c r="E525" s="589"/>
      <c r="F525" s="589"/>
      <c r="G525" s="97" t="s">
        <v>1345</v>
      </c>
      <c r="H525" s="91" t="s">
        <v>1346</v>
      </c>
      <c r="I525" s="91" t="s">
        <v>1346</v>
      </c>
      <c r="J525" s="90">
        <v>1</v>
      </c>
      <c r="K525" s="110">
        <v>45672</v>
      </c>
      <c r="L525" s="110">
        <v>45716</v>
      </c>
      <c r="M525" s="132">
        <f t="shared" si="20"/>
        <v>6.2857142857142856</v>
      </c>
      <c r="N525" s="269">
        <v>1</v>
      </c>
      <c r="O525" s="126" t="s">
        <v>5858</v>
      </c>
      <c r="P525" s="121">
        <f t="shared" si="21"/>
        <v>1</v>
      </c>
      <c r="Q525" s="101" t="str" cm="1">
        <f t="array" aca="1" ref="Q525" ca="1">IF(ISNUMBER(P525),IF(P525=100%,"CUMPLIDA",IF(AND(ISNUMBER(L525),ISNUMBER(INDIRECT("FECHA_"&amp;$B525,1))), IF(L525&lt;=INDIRECT("FECHA_"&amp;$B525,1),"INCUMPLIDA","PROCESO"), "VERIFICAR FECHA")),"SIN VALOR AVANCE")</f>
        <v>CUMPLIDA</v>
      </c>
    </row>
    <row r="526" spans="1:17" ht="75.75" hidden="1">
      <c r="A526" s="274" t="s">
        <v>938</v>
      </c>
      <c r="B526" s="108" t="s">
        <v>27</v>
      </c>
      <c r="C526" s="588"/>
      <c r="D526" s="588"/>
      <c r="E526" s="589"/>
      <c r="F526" s="589"/>
      <c r="G526" s="97" t="s">
        <v>1348</v>
      </c>
      <c r="H526" s="91" t="s">
        <v>1349</v>
      </c>
      <c r="I526" s="91" t="s">
        <v>1349</v>
      </c>
      <c r="J526" s="90">
        <v>1</v>
      </c>
      <c r="K526" s="110">
        <v>45717</v>
      </c>
      <c r="L526" s="110">
        <v>45777</v>
      </c>
      <c r="M526" s="132">
        <f t="shared" si="20"/>
        <v>8.5714285714285712</v>
      </c>
      <c r="N526" s="269">
        <v>1</v>
      </c>
      <c r="O526" s="126" t="s">
        <v>5859</v>
      </c>
      <c r="P526" s="121">
        <f t="shared" si="21"/>
        <v>1</v>
      </c>
      <c r="Q526" s="101" t="str" cm="1">
        <f t="array" aca="1" ref="Q526" ca="1">IF(ISNUMBER(P526),IF(P526=100%,"CUMPLIDA",IF(AND(ISNUMBER(L526),ISNUMBER(INDIRECT("FECHA_"&amp;$B526,1))), IF(L526&lt;=INDIRECT("FECHA_"&amp;$B526,1),"INCUMPLIDA","PROCESO"), "VERIFICAR FECHA")),"SIN VALOR AVANCE")</f>
        <v>CUMPLIDA</v>
      </c>
    </row>
    <row r="527" spans="1:17" ht="75" hidden="1">
      <c r="A527" s="274" t="s">
        <v>938</v>
      </c>
      <c r="B527" s="108" t="s">
        <v>27</v>
      </c>
      <c r="C527" s="588"/>
      <c r="D527" s="588"/>
      <c r="E527" s="589"/>
      <c r="F527" s="589"/>
      <c r="G527" s="97" t="s">
        <v>1351</v>
      </c>
      <c r="H527" s="91" t="s">
        <v>1352</v>
      </c>
      <c r="I527" s="91" t="s">
        <v>1352</v>
      </c>
      <c r="J527" s="90">
        <v>1</v>
      </c>
      <c r="K527" s="110">
        <v>45628</v>
      </c>
      <c r="L527" s="110">
        <v>45688</v>
      </c>
      <c r="M527" s="132">
        <f t="shared" si="20"/>
        <v>8.5714285714285712</v>
      </c>
      <c r="N527" s="269">
        <v>1</v>
      </c>
      <c r="O527" s="126" t="s">
        <v>5860</v>
      </c>
      <c r="P527" s="121">
        <f t="shared" si="21"/>
        <v>1</v>
      </c>
      <c r="Q527" s="101" t="str" cm="1">
        <f t="array" aca="1" ref="Q527" ca="1">IF(ISNUMBER(P527),IF(P527=100%,"CUMPLIDA",IF(AND(ISNUMBER(L527),ISNUMBER(INDIRECT("FECHA_"&amp;$B527,1))), IF(L527&lt;=INDIRECT("FECHA_"&amp;$B527,1),"INCUMPLIDA","PROCESO"), "VERIFICAR FECHA")),"SIN VALOR AVANCE")</f>
        <v>CUMPLIDA</v>
      </c>
    </row>
    <row r="528" spans="1:17" ht="135" hidden="1">
      <c r="A528" s="274" t="s">
        <v>938</v>
      </c>
      <c r="B528" s="108" t="s">
        <v>27</v>
      </c>
      <c r="C528" s="588"/>
      <c r="D528" s="588"/>
      <c r="E528" s="589"/>
      <c r="F528" s="589"/>
      <c r="G528" s="97" t="s">
        <v>1354</v>
      </c>
      <c r="H528" s="91" t="s">
        <v>163</v>
      </c>
      <c r="I528" s="91" t="s">
        <v>163</v>
      </c>
      <c r="J528" s="90">
        <v>1</v>
      </c>
      <c r="K528" s="110">
        <v>45689</v>
      </c>
      <c r="L528" s="110">
        <v>45868</v>
      </c>
      <c r="M528" s="132">
        <f t="shared" si="20"/>
        <v>25.571428571428573</v>
      </c>
      <c r="N528" s="269">
        <v>1</v>
      </c>
      <c r="O528" s="126" t="s">
        <v>5861</v>
      </c>
      <c r="P528" s="121">
        <f t="shared" si="21"/>
        <v>1</v>
      </c>
      <c r="Q528" s="101" t="str" cm="1">
        <f t="array" aca="1" ref="Q528" ca="1">IF(ISNUMBER(P528),IF(P528=100%,"CUMPLIDA",IF(AND(ISNUMBER(L528),ISNUMBER(INDIRECT("FECHA_"&amp;$B528,1))), IF(L528&lt;=INDIRECT("FECHA_"&amp;$B528,1),"INCUMPLIDA","PROCESO"), "VERIFICAR FECHA")),"SIN VALOR AVANCE")</f>
        <v>CUMPLIDA</v>
      </c>
    </row>
    <row r="529" spans="1:17" ht="120" hidden="1">
      <c r="A529" s="274" t="s">
        <v>938</v>
      </c>
      <c r="B529" s="108" t="s">
        <v>27</v>
      </c>
      <c r="C529" s="588"/>
      <c r="D529" s="588"/>
      <c r="E529" s="589"/>
      <c r="F529" s="589"/>
      <c r="G529" s="97" t="s">
        <v>1356</v>
      </c>
      <c r="H529" s="91" t="s">
        <v>1357</v>
      </c>
      <c r="I529" s="91" t="s">
        <v>1357</v>
      </c>
      <c r="J529" s="90">
        <v>1</v>
      </c>
      <c r="K529" s="110">
        <v>45870</v>
      </c>
      <c r="L529" s="110">
        <v>46326</v>
      </c>
      <c r="M529" s="132">
        <f t="shared" si="20"/>
        <v>65.142857142857139</v>
      </c>
      <c r="N529" s="269">
        <v>0.06</v>
      </c>
      <c r="O529" s="126" t="s">
        <v>5860</v>
      </c>
      <c r="P529" s="121">
        <f t="shared" si="21"/>
        <v>0.06</v>
      </c>
      <c r="Q529" s="101" t="str" cm="1">
        <f t="array" aca="1" ref="Q529" ca="1">IF(ISNUMBER(P529),IF(P529=100%,"CUMPLIDA",IF(AND(ISNUMBER(L529),ISNUMBER(INDIRECT("FECHA_"&amp;$B529,1))), IF(L529&lt;=INDIRECT("FECHA_"&amp;$B529,1),"INCUMPLIDA","PROCESO"), "VERIFICAR FECHA")),"SIN VALOR AVANCE")</f>
        <v>PROCESO</v>
      </c>
    </row>
    <row r="530" spans="1:17" ht="165" hidden="1">
      <c r="A530" s="274" t="s">
        <v>938</v>
      </c>
      <c r="B530" s="108" t="s">
        <v>27</v>
      </c>
      <c r="C530" s="588" t="s">
        <v>1321</v>
      </c>
      <c r="D530" s="588" t="s">
        <v>1358</v>
      </c>
      <c r="E530" s="589" t="s">
        <v>5862</v>
      </c>
      <c r="F530" s="589" t="s">
        <v>1360</v>
      </c>
      <c r="G530" s="97" t="s">
        <v>1361</v>
      </c>
      <c r="H530" s="91" t="s">
        <v>1338</v>
      </c>
      <c r="I530" s="91" t="s">
        <v>1338</v>
      </c>
      <c r="J530" s="90">
        <v>1</v>
      </c>
      <c r="K530" s="110">
        <v>45672</v>
      </c>
      <c r="L530" s="110">
        <v>45838</v>
      </c>
      <c r="M530" s="132">
        <f t="shared" si="20"/>
        <v>23.714285714285715</v>
      </c>
      <c r="N530" s="269">
        <v>1</v>
      </c>
      <c r="O530" s="126" t="s">
        <v>5855</v>
      </c>
      <c r="P530" s="121">
        <f t="shared" si="21"/>
        <v>1</v>
      </c>
      <c r="Q530" s="101" t="str" cm="1">
        <f t="array" aca="1" ref="Q530" ca="1">IF(ISNUMBER(P530),IF(P530=100%,"CUMPLIDA",IF(AND(ISNUMBER(L530),ISNUMBER(INDIRECT("FECHA_"&amp;$B530,1))), IF(L530&lt;=INDIRECT("FECHA_"&amp;$B530,1),"INCUMPLIDA","PROCESO"), "VERIFICAR FECHA")),"SIN VALOR AVANCE")</f>
        <v>CUMPLIDA</v>
      </c>
    </row>
    <row r="531" spans="1:17" ht="105" hidden="1">
      <c r="A531" s="274" t="s">
        <v>938</v>
      </c>
      <c r="B531" s="108" t="s">
        <v>27</v>
      </c>
      <c r="C531" s="588"/>
      <c r="D531" s="588"/>
      <c r="E531" s="589"/>
      <c r="F531" s="589"/>
      <c r="G531" s="97" t="s">
        <v>1362</v>
      </c>
      <c r="H531" s="91" t="s">
        <v>1363</v>
      </c>
      <c r="I531" s="91" t="s">
        <v>1363</v>
      </c>
      <c r="J531" s="90">
        <v>3</v>
      </c>
      <c r="K531" s="110">
        <v>45672</v>
      </c>
      <c r="L531" s="110">
        <v>45930</v>
      </c>
      <c r="M531" s="132">
        <f t="shared" si="20"/>
        <v>36.857142857142854</v>
      </c>
      <c r="N531" s="269">
        <v>3</v>
      </c>
      <c r="O531" s="126" t="s">
        <v>5863</v>
      </c>
      <c r="P531" s="121">
        <f t="shared" si="21"/>
        <v>1</v>
      </c>
      <c r="Q531" s="101" t="str" cm="1">
        <f t="array" aca="1" ref="Q531" ca="1">IF(ISNUMBER(P531),IF(P531=100%,"CUMPLIDA",IF(AND(ISNUMBER(L531),ISNUMBER(INDIRECT("FECHA_"&amp;$B531,1))), IF(L531&lt;=INDIRECT("FECHA_"&amp;$B531,1),"INCUMPLIDA","PROCESO"), "VERIFICAR FECHA")),"SIN VALOR AVANCE")</f>
        <v>CUMPLIDA</v>
      </c>
    </row>
    <row r="532" spans="1:17" ht="195" hidden="1">
      <c r="A532" s="274" t="s">
        <v>938</v>
      </c>
      <c r="B532" s="108" t="s">
        <v>27</v>
      </c>
      <c r="C532" s="588" t="s">
        <v>1321</v>
      </c>
      <c r="D532" s="588" t="s">
        <v>1365</v>
      </c>
      <c r="E532" s="589" t="s">
        <v>5864</v>
      </c>
      <c r="F532" s="589" t="s">
        <v>1367</v>
      </c>
      <c r="G532" s="97" t="s">
        <v>1368</v>
      </c>
      <c r="H532" s="91" t="s">
        <v>1369</v>
      </c>
      <c r="I532" s="91" t="s">
        <v>1369</v>
      </c>
      <c r="J532" s="90">
        <v>1</v>
      </c>
      <c r="K532" s="110">
        <v>45628</v>
      </c>
      <c r="L532" s="110">
        <v>45657</v>
      </c>
      <c r="M532" s="132">
        <f t="shared" si="20"/>
        <v>4.1428571428571432</v>
      </c>
      <c r="N532" s="269">
        <v>1</v>
      </c>
      <c r="O532" s="126" t="s">
        <v>5865</v>
      </c>
      <c r="P532" s="121">
        <f t="shared" si="21"/>
        <v>1</v>
      </c>
      <c r="Q532" s="101" t="str" cm="1">
        <f t="array" aca="1" ref="Q532" ca="1">IF(ISNUMBER(P532),IF(P532=100%,"CUMPLIDA",IF(AND(ISNUMBER(L532),ISNUMBER(INDIRECT("FECHA_"&amp;$B532,1))), IF(L532&lt;=INDIRECT("FECHA_"&amp;$B532,1),"INCUMPLIDA","PROCESO"), "VERIFICAR FECHA")),"SIN VALOR AVANCE")</f>
        <v>CUMPLIDA</v>
      </c>
    </row>
    <row r="533" spans="1:17" ht="105" hidden="1">
      <c r="A533" s="274" t="s">
        <v>938</v>
      </c>
      <c r="B533" s="108" t="s">
        <v>27</v>
      </c>
      <c r="C533" s="588"/>
      <c r="D533" s="588"/>
      <c r="E533" s="589"/>
      <c r="F533" s="589"/>
      <c r="G533" s="97" t="s">
        <v>1371</v>
      </c>
      <c r="H533" s="91" t="s">
        <v>1372</v>
      </c>
      <c r="I533" s="91" t="s">
        <v>1372</v>
      </c>
      <c r="J533" s="90">
        <v>25</v>
      </c>
      <c r="K533" s="110">
        <v>45672</v>
      </c>
      <c r="L533" s="110">
        <v>45823</v>
      </c>
      <c r="M533" s="132">
        <f t="shared" si="20"/>
        <v>21.571428571428573</v>
      </c>
      <c r="N533" s="269">
        <v>25</v>
      </c>
      <c r="O533" s="126" t="s">
        <v>5866</v>
      </c>
      <c r="P533" s="121">
        <f t="shared" si="21"/>
        <v>1</v>
      </c>
      <c r="Q533" s="101" t="str" cm="1">
        <f t="array" aca="1" ref="Q533" ca="1">IF(ISNUMBER(P533),IF(P533=100%,"CUMPLIDA",IF(AND(ISNUMBER(L533),ISNUMBER(INDIRECT("FECHA_"&amp;$B533,1))), IF(L533&lt;=INDIRECT("FECHA_"&amp;$B533,1),"INCUMPLIDA","PROCESO"), "VERIFICAR FECHA")),"SIN VALOR AVANCE")</f>
        <v>CUMPLIDA</v>
      </c>
    </row>
    <row r="534" spans="1:17" ht="330" hidden="1">
      <c r="A534" s="274" t="s">
        <v>938</v>
      </c>
      <c r="B534" s="108" t="s">
        <v>27</v>
      </c>
      <c r="C534" s="601" t="s">
        <v>1374</v>
      </c>
      <c r="D534" s="601" t="s">
        <v>1375</v>
      </c>
      <c r="E534" s="589" t="s">
        <v>5867</v>
      </c>
      <c r="F534" s="589" t="s">
        <v>1377</v>
      </c>
      <c r="G534" s="589" t="s">
        <v>1378</v>
      </c>
      <c r="H534" s="91" t="s">
        <v>1379</v>
      </c>
      <c r="I534" s="91" t="s">
        <v>143</v>
      </c>
      <c r="J534" s="90">
        <v>24</v>
      </c>
      <c r="K534" s="110">
        <v>45901</v>
      </c>
      <c r="L534" s="110">
        <v>46265</v>
      </c>
      <c r="M534" s="132">
        <f t="shared" si="20"/>
        <v>52</v>
      </c>
      <c r="N534" s="269">
        <v>8</v>
      </c>
      <c r="O534" s="126" t="s">
        <v>5868</v>
      </c>
      <c r="P534" s="121">
        <f t="shared" si="21"/>
        <v>0.33333333333333331</v>
      </c>
      <c r="Q534" s="101" t="str" cm="1">
        <f t="array" aca="1" ref="Q534" ca="1">IF(ISNUMBER(P534),IF(P534=100%,"CUMPLIDA",IF(AND(ISNUMBER(L534),ISNUMBER(INDIRECT("FECHA_"&amp;$B534,1))), IF(L534&lt;=INDIRECT("FECHA_"&amp;$B534,1),"INCUMPLIDA","PROCESO"), "VERIFICAR FECHA")),"SIN VALOR AVANCE")</f>
        <v>PROCESO</v>
      </c>
    </row>
    <row r="535" spans="1:17" ht="390" hidden="1">
      <c r="A535" s="274" t="s">
        <v>938</v>
      </c>
      <c r="B535" s="108" t="s">
        <v>27</v>
      </c>
      <c r="C535" s="601"/>
      <c r="D535" s="601"/>
      <c r="E535" s="589"/>
      <c r="F535" s="589"/>
      <c r="G535" s="589"/>
      <c r="H535" s="91" t="s">
        <v>1381</v>
      </c>
      <c r="I535" s="91" t="s">
        <v>143</v>
      </c>
      <c r="J535" s="90">
        <v>2</v>
      </c>
      <c r="K535" s="110">
        <v>45901</v>
      </c>
      <c r="L535" s="110">
        <v>45991</v>
      </c>
      <c r="M535" s="132">
        <f t="shared" si="20"/>
        <v>12.857142857142858</v>
      </c>
      <c r="N535" s="269">
        <v>2</v>
      </c>
      <c r="O535" s="91" t="s">
        <v>5868</v>
      </c>
      <c r="P535" s="121">
        <f t="shared" si="21"/>
        <v>1</v>
      </c>
      <c r="Q535" s="101" t="str" cm="1">
        <f t="array" aca="1" ref="Q535" ca="1">IF(ISNUMBER(P535),IF(P535=100%,"CUMPLIDA",IF(AND(ISNUMBER(L535),ISNUMBER(INDIRECT("FECHA_"&amp;$B535,1))), IF(L535&lt;=INDIRECT("FECHA_"&amp;$B535,1),"INCUMPLIDA","PROCESO"), "VERIFICAR FECHA")),"SIN VALOR AVANCE")</f>
        <v>CUMPLIDA</v>
      </c>
    </row>
    <row r="536" spans="1:17" ht="135.75" hidden="1">
      <c r="A536" s="274" t="s">
        <v>938</v>
      </c>
      <c r="B536" s="108" t="s">
        <v>27</v>
      </c>
      <c r="C536" s="601"/>
      <c r="D536" s="601"/>
      <c r="E536" s="589"/>
      <c r="F536" s="589"/>
      <c r="G536" s="97" t="s">
        <v>1382</v>
      </c>
      <c r="H536" s="91" t="s">
        <v>1383</v>
      </c>
      <c r="I536" s="91" t="s">
        <v>143</v>
      </c>
      <c r="J536" s="90">
        <v>24</v>
      </c>
      <c r="K536" s="110">
        <v>45901</v>
      </c>
      <c r="L536" s="110">
        <v>46265</v>
      </c>
      <c r="M536" s="132">
        <f t="shared" si="20"/>
        <v>52</v>
      </c>
      <c r="N536" s="269">
        <v>4</v>
      </c>
      <c r="O536" s="91" t="s">
        <v>5868</v>
      </c>
      <c r="P536" s="121">
        <f t="shared" si="21"/>
        <v>0.16666666666666666</v>
      </c>
      <c r="Q536" s="101" t="str" cm="1">
        <f t="array" aca="1" ref="Q536" ca="1">IF(ISNUMBER(P536),IF(P536=100%,"CUMPLIDA",IF(AND(ISNUMBER(L536),ISNUMBER(INDIRECT("FECHA_"&amp;$B536,1))), IF(L536&lt;=INDIRECT("FECHA_"&amp;$B536,1),"INCUMPLIDA","PROCESO"), "VERIFICAR FECHA")),"SIN VALOR AVANCE")</f>
        <v>PROCESO</v>
      </c>
    </row>
    <row r="537" spans="1:17" ht="135.75" hidden="1">
      <c r="A537" s="274" t="s">
        <v>938</v>
      </c>
      <c r="B537" s="108" t="s">
        <v>27</v>
      </c>
      <c r="C537" s="601" t="s">
        <v>1374</v>
      </c>
      <c r="D537" s="601" t="s">
        <v>1384</v>
      </c>
      <c r="E537" s="589" t="s">
        <v>5869</v>
      </c>
      <c r="F537" s="589" t="s">
        <v>1386</v>
      </c>
      <c r="G537" s="97" t="s">
        <v>1382</v>
      </c>
      <c r="H537" s="91" t="s">
        <v>1383</v>
      </c>
      <c r="I537" s="91" t="s">
        <v>143</v>
      </c>
      <c r="J537" s="90">
        <v>24</v>
      </c>
      <c r="K537" s="110">
        <v>45901</v>
      </c>
      <c r="L537" s="110">
        <v>46265</v>
      </c>
      <c r="M537" s="132">
        <f t="shared" si="20"/>
        <v>52</v>
      </c>
      <c r="N537" s="269">
        <v>4</v>
      </c>
      <c r="O537" s="91" t="s">
        <v>5868</v>
      </c>
      <c r="P537" s="121">
        <f t="shared" si="21"/>
        <v>0.16666666666666666</v>
      </c>
      <c r="Q537" s="101" t="str" cm="1">
        <f t="array" aca="1" ref="Q537" ca="1">IF(ISNUMBER(P537),IF(P537=100%,"CUMPLIDA",IF(AND(ISNUMBER(L537),ISNUMBER(INDIRECT("FECHA_"&amp;$B537,1))), IF(L537&lt;=INDIRECT("FECHA_"&amp;$B537,1),"INCUMPLIDA","PROCESO"), "VERIFICAR FECHA")),"SIN VALOR AVANCE")</f>
        <v>PROCESO</v>
      </c>
    </row>
    <row r="538" spans="1:17" ht="135.75" hidden="1">
      <c r="A538" s="274" t="s">
        <v>938</v>
      </c>
      <c r="B538" s="108" t="s">
        <v>27</v>
      </c>
      <c r="C538" s="601"/>
      <c r="D538" s="601"/>
      <c r="E538" s="589"/>
      <c r="F538" s="589"/>
      <c r="G538" s="589" t="s">
        <v>1387</v>
      </c>
      <c r="H538" s="91" t="s">
        <v>1388</v>
      </c>
      <c r="I538" s="91" t="s">
        <v>143</v>
      </c>
      <c r="J538" s="90">
        <v>12</v>
      </c>
      <c r="K538" s="110">
        <v>45901</v>
      </c>
      <c r="L538" s="110">
        <v>46265</v>
      </c>
      <c r="M538" s="132">
        <f t="shared" si="20"/>
        <v>52</v>
      </c>
      <c r="N538" s="269">
        <v>4</v>
      </c>
      <c r="O538" s="126" t="s">
        <v>5868</v>
      </c>
      <c r="P538" s="121">
        <f t="shared" si="21"/>
        <v>0.33333333333333331</v>
      </c>
      <c r="Q538" s="101" t="str" cm="1">
        <f t="array" aca="1" ref="Q538" ca="1">IF(ISNUMBER(P538),IF(P538=100%,"CUMPLIDA",IF(AND(ISNUMBER(L538),ISNUMBER(INDIRECT("FECHA_"&amp;$B538,1))), IF(L538&lt;=INDIRECT("FECHA_"&amp;$B538,1),"INCUMPLIDA","PROCESO"), "VERIFICAR FECHA")),"SIN VALOR AVANCE")</f>
        <v>PROCESO</v>
      </c>
    </row>
    <row r="539" spans="1:17" ht="135.75" hidden="1">
      <c r="A539" s="274" t="s">
        <v>938</v>
      </c>
      <c r="B539" s="108" t="s">
        <v>27</v>
      </c>
      <c r="C539" s="601"/>
      <c r="D539" s="601"/>
      <c r="E539" s="589"/>
      <c r="F539" s="589"/>
      <c r="G539" s="589"/>
      <c r="H539" s="91" t="s">
        <v>1389</v>
      </c>
      <c r="I539" s="91" t="s">
        <v>143</v>
      </c>
      <c r="J539" s="90">
        <v>8</v>
      </c>
      <c r="K539" s="110">
        <v>45901</v>
      </c>
      <c r="L539" s="110">
        <v>46265</v>
      </c>
      <c r="M539" s="132">
        <f t="shared" si="20"/>
        <v>52</v>
      </c>
      <c r="N539" s="269">
        <v>2</v>
      </c>
      <c r="O539" s="126" t="s">
        <v>5868</v>
      </c>
      <c r="P539" s="121">
        <f t="shared" si="21"/>
        <v>0.25</v>
      </c>
      <c r="Q539" s="101" t="str" cm="1">
        <f t="array" aca="1" ref="Q539" ca="1">IF(ISNUMBER(P539),IF(P539=100%,"CUMPLIDA",IF(AND(ISNUMBER(L539),ISNUMBER(INDIRECT("FECHA_"&amp;$B539,1))), IF(L539&lt;=INDIRECT("FECHA_"&amp;$B539,1),"INCUMPLIDA","PROCESO"), "VERIFICAR FECHA")),"SIN VALOR AVANCE")</f>
        <v>PROCESO</v>
      </c>
    </row>
    <row r="540" spans="1:17" ht="195" hidden="1">
      <c r="A540" s="268" t="s">
        <v>938</v>
      </c>
      <c r="B540" s="108" t="s">
        <v>27</v>
      </c>
      <c r="C540" s="602" t="s">
        <v>1374</v>
      </c>
      <c r="D540" s="602" t="s">
        <v>1390</v>
      </c>
      <c r="E540" s="589" t="s">
        <v>5870</v>
      </c>
      <c r="F540" s="589" t="s">
        <v>1392</v>
      </c>
      <c r="G540" s="97" t="s">
        <v>1393</v>
      </c>
      <c r="H540" s="91" t="s">
        <v>1394</v>
      </c>
      <c r="I540" s="91" t="s">
        <v>1395</v>
      </c>
      <c r="J540" s="90">
        <v>6</v>
      </c>
      <c r="K540" s="110">
        <v>45901</v>
      </c>
      <c r="L540" s="110">
        <v>46265</v>
      </c>
      <c r="M540" s="132">
        <f t="shared" si="20"/>
        <v>52</v>
      </c>
      <c r="N540" s="269">
        <v>1</v>
      </c>
      <c r="O540" s="113" t="s">
        <v>5871</v>
      </c>
      <c r="P540" s="121">
        <f t="shared" si="21"/>
        <v>0.16666666666666666</v>
      </c>
      <c r="Q540" s="101" t="str" cm="1">
        <f t="array" aca="1" ref="Q540" ca="1">IF(ISNUMBER(P540),IF(P540=100%,"CUMPLIDA",IF(AND(ISNUMBER(L540),ISNUMBER(INDIRECT("FECHA_"&amp;$B540,1))), IF(L540&lt;=INDIRECT("FECHA_"&amp;$B540,1),"INCUMPLIDA","PROCESO"), "VERIFICAR FECHA")),"SIN VALOR AVANCE")</f>
        <v>PROCESO</v>
      </c>
    </row>
    <row r="541" spans="1:17" ht="135.75" hidden="1">
      <c r="A541" s="268" t="s">
        <v>938</v>
      </c>
      <c r="B541" s="108" t="s">
        <v>27</v>
      </c>
      <c r="C541" s="602"/>
      <c r="D541" s="602"/>
      <c r="E541" s="589"/>
      <c r="F541" s="589"/>
      <c r="G541" s="97" t="s">
        <v>1382</v>
      </c>
      <c r="H541" s="91" t="s">
        <v>1383</v>
      </c>
      <c r="I541" s="91" t="s">
        <v>143</v>
      </c>
      <c r="J541" s="90">
        <v>24</v>
      </c>
      <c r="K541" s="110">
        <v>45901</v>
      </c>
      <c r="L541" s="110">
        <v>46265</v>
      </c>
      <c r="M541" s="132">
        <f t="shared" si="20"/>
        <v>52</v>
      </c>
      <c r="N541" s="269">
        <v>4</v>
      </c>
      <c r="O541" s="91" t="s">
        <v>5868</v>
      </c>
      <c r="P541" s="121">
        <f t="shared" si="21"/>
        <v>0.16666666666666666</v>
      </c>
      <c r="Q541" s="101" t="str" cm="1">
        <f t="array" aca="1" ref="Q541" ca="1">IF(ISNUMBER(P541),IF(P541=100%,"CUMPLIDA",IF(AND(ISNUMBER(L541),ISNUMBER(INDIRECT("FECHA_"&amp;$B541,1))), IF(L541&lt;=INDIRECT("FECHA_"&amp;$B541,1),"INCUMPLIDA","PROCESO"), "VERIFICAR FECHA")),"SIN VALOR AVANCE")</f>
        <v>PROCESO</v>
      </c>
    </row>
    <row r="542" spans="1:17" ht="135.75" hidden="1">
      <c r="A542" s="268" t="s">
        <v>938</v>
      </c>
      <c r="B542" s="108" t="s">
        <v>27</v>
      </c>
      <c r="C542" s="602"/>
      <c r="D542" s="602"/>
      <c r="E542" s="589"/>
      <c r="F542" s="589"/>
      <c r="G542" s="97" t="s">
        <v>1397</v>
      </c>
      <c r="H542" s="91" t="s">
        <v>1398</v>
      </c>
      <c r="I542" s="91" t="s">
        <v>143</v>
      </c>
      <c r="J542" s="90">
        <v>8</v>
      </c>
      <c r="K542" s="110">
        <v>45901</v>
      </c>
      <c r="L542" s="110">
        <v>46265</v>
      </c>
      <c r="M542" s="132">
        <f t="shared" si="20"/>
        <v>52</v>
      </c>
      <c r="N542" s="269">
        <v>2</v>
      </c>
      <c r="O542" s="91" t="s">
        <v>5868</v>
      </c>
      <c r="P542" s="121">
        <f t="shared" si="21"/>
        <v>0.25</v>
      </c>
      <c r="Q542" s="101" t="str" cm="1">
        <f t="array" aca="1" ref="Q542" ca="1">IF(ISNUMBER(P542),IF(P542=100%,"CUMPLIDA",IF(AND(ISNUMBER(L542),ISNUMBER(INDIRECT("FECHA_"&amp;$B542,1))), IF(L542&lt;=INDIRECT("FECHA_"&amp;$B542,1),"INCUMPLIDA","PROCESO"), "VERIFICAR FECHA")),"SIN VALOR AVANCE")</f>
        <v>PROCESO</v>
      </c>
    </row>
    <row r="543" spans="1:17" ht="135.75" hidden="1">
      <c r="A543" s="268" t="s">
        <v>938</v>
      </c>
      <c r="B543" s="108" t="s">
        <v>27</v>
      </c>
      <c r="C543" s="602"/>
      <c r="D543" s="602"/>
      <c r="E543" s="589"/>
      <c r="F543" s="589"/>
      <c r="G543" s="589" t="s">
        <v>1399</v>
      </c>
      <c r="H543" s="91" t="s">
        <v>1400</v>
      </c>
      <c r="I543" s="91" t="s">
        <v>143</v>
      </c>
      <c r="J543" s="90">
        <v>2</v>
      </c>
      <c r="K543" s="110">
        <v>45901</v>
      </c>
      <c r="L543" s="110">
        <v>45991</v>
      </c>
      <c r="M543" s="132">
        <f t="shared" si="20"/>
        <v>12.857142857142858</v>
      </c>
      <c r="N543" s="269">
        <v>2</v>
      </c>
      <c r="O543" s="91" t="s">
        <v>5868</v>
      </c>
      <c r="P543" s="121">
        <f t="shared" si="21"/>
        <v>1</v>
      </c>
      <c r="Q543" s="101" t="str" cm="1">
        <f t="array" aca="1" ref="Q543" ca="1">IF(ISNUMBER(P543),IF(P543=100%,"CUMPLIDA",IF(AND(ISNUMBER(L543),ISNUMBER(INDIRECT("FECHA_"&amp;$B543,1))), IF(L543&lt;=INDIRECT("FECHA_"&amp;$B543,1),"INCUMPLIDA","PROCESO"), "VERIFICAR FECHA")),"SIN VALOR AVANCE")</f>
        <v>CUMPLIDA</v>
      </c>
    </row>
    <row r="544" spans="1:17" ht="135.75" hidden="1">
      <c r="A544" s="268" t="s">
        <v>938</v>
      </c>
      <c r="B544" s="108" t="s">
        <v>27</v>
      </c>
      <c r="C544" s="602"/>
      <c r="D544" s="602"/>
      <c r="E544" s="589"/>
      <c r="F544" s="589"/>
      <c r="G544" s="589"/>
      <c r="H544" s="91" t="s">
        <v>1401</v>
      </c>
      <c r="I544" s="91" t="s">
        <v>143</v>
      </c>
      <c r="J544" s="90">
        <v>2</v>
      </c>
      <c r="K544" s="110">
        <v>45901</v>
      </c>
      <c r="L544" s="110">
        <v>45991</v>
      </c>
      <c r="M544" s="132">
        <f t="shared" ref="M544:M585" si="22">(L544-K544)/7</f>
        <v>12.857142857142858</v>
      </c>
      <c r="N544" s="269">
        <v>2</v>
      </c>
      <c r="O544" s="91" t="s">
        <v>5868</v>
      </c>
      <c r="P544" s="121">
        <f t="shared" si="21"/>
        <v>1</v>
      </c>
      <c r="Q544" s="101" t="str" cm="1">
        <f t="array" aca="1" ref="Q544" ca="1">IF(ISNUMBER(P544),IF(P544=100%,"CUMPLIDA",IF(AND(ISNUMBER(L544),ISNUMBER(INDIRECT("FECHA_"&amp;$B544,1))), IF(L544&lt;=INDIRECT("FECHA_"&amp;$B544,1),"INCUMPLIDA","PROCESO"), "VERIFICAR FECHA")),"SIN VALOR AVANCE")</f>
        <v>CUMPLIDA</v>
      </c>
    </row>
    <row r="545" spans="1:17" ht="90.75" hidden="1">
      <c r="A545" s="268" t="s">
        <v>938</v>
      </c>
      <c r="B545" s="108" t="s">
        <v>27</v>
      </c>
      <c r="C545" s="602"/>
      <c r="D545" s="602"/>
      <c r="E545" s="589"/>
      <c r="F545" s="589"/>
      <c r="G545" s="589"/>
      <c r="H545" s="91" t="s">
        <v>1402</v>
      </c>
      <c r="I545" s="91" t="s">
        <v>143</v>
      </c>
      <c r="J545" s="90">
        <v>1</v>
      </c>
      <c r="K545" s="110">
        <v>45901</v>
      </c>
      <c r="L545" s="110">
        <v>45991</v>
      </c>
      <c r="M545" s="132">
        <f t="shared" si="22"/>
        <v>12.857142857142858</v>
      </c>
      <c r="N545" s="269">
        <v>1</v>
      </c>
      <c r="O545" s="91" t="s">
        <v>5872</v>
      </c>
      <c r="P545" s="121">
        <f t="shared" ref="P545:P608" si="23">N545/J545</f>
        <v>1</v>
      </c>
      <c r="Q545" s="101" t="str" cm="1">
        <f t="array" aca="1" ref="Q545" ca="1">IF(ISNUMBER(P545),IF(P545=100%,"CUMPLIDA",IF(AND(ISNUMBER(L545),ISNUMBER(INDIRECT("FECHA_"&amp;$B545,1))), IF(L545&lt;=INDIRECT("FECHA_"&amp;$B545,1),"INCUMPLIDA","PROCESO"), "VERIFICAR FECHA")),"SIN VALOR AVANCE")</f>
        <v>CUMPLIDA</v>
      </c>
    </row>
    <row r="546" spans="1:17" ht="105.75" hidden="1">
      <c r="A546" s="268" t="s">
        <v>938</v>
      </c>
      <c r="B546" s="108" t="s">
        <v>27</v>
      </c>
      <c r="C546" s="602"/>
      <c r="D546" s="602"/>
      <c r="E546" s="589"/>
      <c r="F546" s="589"/>
      <c r="G546" s="589"/>
      <c r="H546" s="91" t="s">
        <v>5873</v>
      </c>
      <c r="I546" s="91" t="s">
        <v>143</v>
      </c>
      <c r="J546" s="90">
        <v>1</v>
      </c>
      <c r="K546" s="110">
        <v>45901</v>
      </c>
      <c r="L546" s="110">
        <v>45991</v>
      </c>
      <c r="M546" s="132">
        <f t="shared" si="22"/>
        <v>12.857142857142858</v>
      </c>
      <c r="N546" s="269">
        <v>1</v>
      </c>
      <c r="O546" s="91" t="s">
        <v>5874</v>
      </c>
      <c r="P546" s="121">
        <f t="shared" si="23"/>
        <v>1</v>
      </c>
      <c r="Q546" s="101" t="str" cm="1">
        <f t="array" aca="1" ref="Q546" ca="1">IF(ISNUMBER(P546),IF(P546=100%,"CUMPLIDA",IF(AND(ISNUMBER(L546),ISNUMBER(INDIRECT("FECHA_"&amp;$B546,1))), IF(L546&lt;=INDIRECT("FECHA_"&amp;$B546,1),"INCUMPLIDA","PROCESO"), "VERIFICAR FECHA")),"SIN VALOR AVANCE")</f>
        <v>CUMPLIDA</v>
      </c>
    </row>
    <row r="547" spans="1:17" ht="75" hidden="1">
      <c r="A547" s="268" t="s">
        <v>938</v>
      </c>
      <c r="B547" s="108" t="s">
        <v>27</v>
      </c>
      <c r="C547" s="602"/>
      <c r="D547" s="602"/>
      <c r="E547" s="589"/>
      <c r="F547" s="589"/>
      <c r="G547" s="97" t="s">
        <v>1406</v>
      </c>
      <c r="H547" s="91" t="s">
        <v>1407</v>
      </c>
      <c r="I547" s="91" t="s">
        <v>143</v>
      </c>
      <c r="J547" s="90">
        <v>12</v>
      </c>
      <c r="K547" s="110">
        <v>45901</v>
      </c>
      <c r="L547" s="110">
        <v>46265</v>
      </c>
      <c r="M547" s="132">
        <f t="shared" si="22"/>
        <v>52</v>
      </c>
      <c r="N547" s="269">
        <v>3</v>
      </c>
      <c r="O547" s="113" t="s">
        <v>5875</v>
      </c>
      <c r="P547" s="121">
        <f t="shared" si="23"/>
        <v>0.25</v>
      </c>
      <c r="Q547" s="101" t="str" cm="1">
        <f t="array" aca="1" ref="Q547" ca="1">IF(ISNUMBER(P547),IF(P547=100%,"CUMPLIDA",IF(AND(ISNUMBER(L547),ISNUMBER(INDIRECT("FECHA_"&amp;$B547,1))), IF(L547&lt;=INDIRECT("FECHA_"&amp;$B547,1),"INCUMPLIDA","PROCESO"), "VERIFICAR FECHA")),"SIN VALOR AVANCE")</f>
        <v>PROCESO</v>
      </c>
    </row>
    <row r="548" spans="1:17" ht="180.75" hidden="1">
      <c r="A548" s="268" t="s">
        <v>938</v>
      </c>
      <c r="B548" s="108" t="s">
        <v>27</v>
      </c>
      <c r="C548" s="602" t="s">
        <v>1374</v>
      </c>
      <c r="D548" s="602" t="s">
        <v>1409</v>
      </c>
      <c r="E548" s="589" t="s">
        <v>5876</v>
      </c>
      <c r="F548" s="589" t="s">
        <v>1411</v>
      </c>
      <c r="G548" s="97" t="s">
        <v>1399</v>
      </c>
      <c r="H548" s="91" t="s">
        <v>1412</v>
      </c>
      <c r="I548" s="91" t="s">
        <v>143</v>
      </c>
      <c r="J548" s="90">
        <v>2</v>
      </c>
      <c r="K548" s="110">
        <v>45901</v>
      </c>
      <c r="L548" s="110">
        <v>46081</v>
      </c>
      <c r="M548" s="132">
        <f t="shared" si="22"/>
        <v>25.714285714285715</v>
      </c>
      <c r="N548" s="269">
        <v>0</v>
      </c>
      <c r="O548" s="91" t="s">
        <v>5877</v>
      </c>
      <c r="P548" s="121">
        <f t="shared" si="23"/>
        <v>0</v>
      </c>
      <c r="Q548" s="101" t="str" cm="1">
        <f t="array" aca="1" ref="Q548" ca="1">IF(ISNUMBER(P548),IF(P548=100%,"CUMPLIDA",IF(AND(ISNUMBER(L548),ISNUMBER(INDIRECT("FECHA_"&amp;$B548,1))), IF(L548&lt;=INDIRECT("FECHA_"&amp;$B548,1),"INCUMPLIDA","PROCESO"), "VERIFICAR FECHA")),"SIN VALOR AVANCE")</f>
        <v>PROCESO</v>
      </c>
    </row>
    <row r="549" spans="1:17" ht="180.75" hidden="1">
      <c r="A549" s="268" t="s">
        <v>938</v>
      </c>
      <c r="B549" s="108" t="s">
        <v>27</v>
      </c>
      <c r="C549" s="602"/>
      <c r="D549" s="602"/>
      <c r="E549" s="589"/>
      <c r="F549" s="589"/>
      <c r="G549" s="589" t="s">
        <v>1414</v>
      </c>
      <c r="H549" s="91" t="s">
        <v>1415</v>
      </c>
      <c r="I549" s="98" t="s">
        <v>1416</v>
      </c>
      <c r="J549" s="90">
        <v>8</v>
      </c>
      <c r="K549" s="110">
        <v>45901</v>
      </c>
      <c r="L549" s="110">
        <v>46265</v>
      </c>
      <c r="M549" s="132">
        <f t="shared" si="22"/>
        <v>52</v>
      </c>
      <c r="N549" s="269">
        <v>2</v>
      </c>
      <c r="O549" s="91" t="s">
        <v>5877</v>
      </c>
      <c r="P549" s="121">
        <f t="shared" si="23"/>
        <v>0.25</v>
      </c>
      <c r="Q549" s="101" t="str" cm="1">
        <f t="array" aca="1" ref="Q549" ca="1">IF(ISNUMBER(P549),IF(P549=100%,"CUMPLIDA",IF(AND(ISNUMBER(L549),ISNUMBER(INDIRECT("FECHA_"&amp;$B549,1))), IF(L549&lt;=INDIRECT("FECHA_"&amp;$B549,1),"INCUMPLIDA","PROCESO"), "VERIFICAR FECHA")),"SIN VALOR AVANCE")</f>
        <v>PROCESO</v>
      </c>
    </row>
    <row r="550" spans="1:17" ht="180.75" hidden="1">
      <c r="A550" s="268" t="s">
        <v>938</v>
      </c>
      <c r="B550" s="108" t="s">
        <v>27</v>
      </c>
      <c r="C550" s="602"/>
      <c r="D550" s="602"/>
      <c r="E550" s="589"/>
      <c r="F550" s="589"/>
      <c r="G550" s="589"/>
      <c r="H550" s="91" t="s">
        <v>1417</v>
      </c>
      <c r="I550" s="91" t="s">
        <v>143</v>
      </c>
      <c r="J550" s="90">
        <v>12</v>
      </c>
      <c r="K550" s="110">
        <v>45901</v>
      </c>
      <c r="L550" s="110">
        <v>46265</v>
      </c>
      <c r="M550" s="132">
        <f t="shared" si="22"/>
        <v>52</v>
      </c>
      <c r="N550" s="269">
        <v>4</v>
      </c>
      <c r="O550" s="91" t="s">
        <v>5878</v>
      </c>
      <c r="P550" s="121">
        <f t="shared" si="23"/>
        <v>0.33333333333333331</v>
      </c>
      <c r="Q550" s="101" t="str" cm="1">
        <f t="array" aca="1" ref="Q550" ca="1">IF(ISNUMBER(P550),IF(P550=100%,"CUMPLIDA",IF(AND(ISNUMBER(L550),ISNUMBER(INDIRECT("FECHA_"&amp;$B550,1))), IF(L550&lt;=INDIRECT("FECHA_"&amp;$B550,1),"INCUMPLIDA","PROCESO"), "VERIFICAR FECHA")),"SIN VALOR AVANCE")</f>
        <v>PROCESO</v>
      </c>
    </row>
    <row r="551" spans="1:17" ht="330.75" hidden="1">
      <c r="A551" s="268" t="s">
        <v>938</v>
      </c>
      <c r="B551" s="108" t="s">
        <v>27</v>
      </c>
      <c r="C551" s="133" t="s">
        <v>1374</v>
      </c>
      <c r="D551" s="133" t="s">
        <v>1419</v>
      </c>
      <c r="E551" s="97" t="s">
        <v>5879</v>
      </c>
      <c r="F551" s="97" t="s">
        <v>1421</v>
      </c>
      <c r="G551" s="97" t="s">
        <v>1422</v>
      </c>
      <c r="H551" s="91" t="s">
        <v>1423</v>
      </c>
      <c r="I551" s="91" t="s">
        <v>1424</v>
      </c>
      <c r="J551" s="90">
        <v>12</v>
      </c>
      <c r="K551" s="110">
        <v>45901</v>
      </c>
      <c r="L551" s="110">
        <v>46265</v>
      </c>
      <c r="M551" s="132">
        <f t="shared" si="22"/>
        <v>52</v>
      </c>
      <c r="N551" s="269">
        <v>4</v>
      </c>
      <c r="O551" s="91" t="s">
        <v>5868</v>
      </c>
      <c r="P551" s="121">
        <f t="shared" si="23"/>
        <v>0.33333333333333331</v>
      </c>
      <c r="Q551" s="101" t="str" cm="1">
        <f t="array" aca="1" ref="Q551" ca="1">IF(ISNUMBER(P551),IF(P551=100%,"CUMPLIDA",IF(AND(ISNUMBER(L551),ISNUMBER(INDIRECT("FECHA_"&amp;$B551,1))), IF(L551&lt;=INDIRECT("FECHA_"&amp;$B551,1),"INCUMPLIDA","PROCESO"), "VERIFICAR FECHA")),"SIN VALOR AVANCE")</f>
        <v>PROCESO</v>
      </c>
    </row>
    <row r="552" spans="1:17" ht="90.75" hidden="1">
      <c r="A552" s="306" t="s">
        <v>938</v>
      </c>
      <c r="B552" s="262" t="s">
        <v>27</v>
      </c>
      <c r="C552" s="554" t="s">
        <v>1374</v>
      </c>
      <c r="D552" s="554" t="s">
        <v>1425</v>
      </c>
      <c r="E552" s="549" t="s">
        <v>1426</v>
      </c>
      <c r="F552" s="549" t="s">
        <v>1427</v>
      </c>
      <c r="G552" s="549" t="s">
        <v>1428</v>
      </c>
      <c r="H552" s="200" t="s">
        <v>1429</v>
      </c>
      <c r="I552" s="200" t="s">
        <v>1430</v>
      </c>
      <c r="J552" s="265">
        <v>1</v>
      </c>
      <c r="K552" s="194">
        <v>45901</v>
      </c>
      <c r="L552" s="194">
        <v>46112</v>
      </c>
      <c r="M552" s="307">
        <f t="shared" si="22"/>
        <v>30.142857142857142</v>
      </c>
      <c r="N552" s="261">
        <v>1</v>
      </c>
      <c r="O552" s="200" t="s">
        <v>1431</v>
      </c>
      <c r="P552" s="302">
        <f t="shared" si="23"/>
        <v>1</v>
      </c>
      <c r="Q552" s="264" t="str" cm="1">
        <f t="array" aca="1" ref="Q552" ca="1">IF(ISNUMBER(P552),IF(P552=100%,"CUMPLIDA",IF(AND(ISNUMBER(L552),ISNUMBER(INDIRECT("FECHA_"&amp;$B552,1))), IF(L552&lt;=INDIRECT("FECHA_"&amp;$B552,1),"INCUMPLIDA","PROCESO"), "VERIFICAR FECHA")),"SIN VALOR AVANCE")</f>
        <v>CUMPLIDA</v>
      </c>
    </row>
    <row r="553" spans="1:17" ht="105.75" hidden="1">
      <c r="A553" s="306" t="s">
        <v>938</v>
      </c>
      <c r="B553" s="262" t="s">
        <v>27</v>
      </c>
      <c r="C553" s="554"/>
      <c r="D553" s="554"/>
      <c r="E553" s="549"/>
      <c r="F553" s="549"/>
      <c r="G553" s="549"/>
      <c r="H553" s="200" t="s">
        <v>1432</v>
      </c>
      <c r="I553" s="200" t="s">
        <v>1433</v>
      </c>
      <c r="J553" s="265">
        <v>1</v>
      </c>
      <c r="K553" s="194">
        <v>45901</v>
      </c>
      <c r="L553" s="194">
        <v>46112</v>
      </c>
      <c r="M553" s="307">
        <f t="shared" si="22"/>
        <v>30.142857142857142</v>
      </c>
      <c r="N553" s="261">
        <v>1</v>
      </c>
      <c r="O553" s="200" t="s">
        <v>1434</v>
      </c>
      <c r="P553" s="302">
        <f t="shared" si="23"/>
        <v>1</v>
      </c>
      <c r="Q553" s="264" t="str" cm="1">
        <f t="array" aca="1" ref="Q553" ca="1">IF(ISNUMBER(P553),IF(P553=100%,"CUMPLIDA",IF(AND(ISNUMBER(L553),ISNUMBER(INDIRECT("FECHA_"&amp;$B553,1))), IF(L553&lt;=INDIRECT("FECHA_"&amp;$B553,1),"INCUMPLIDA","PROCESO"), "VERIFICAR FECHA")),"SIN VALOR AVANCE")</f>
        <v>CUMPLIDA</v>
      </c>
    </row>
    <row r="554" spans="1:17" ht="90" hidden="1">
      <c r="A554" s="268" t="s">
        <v>938</v>
      </c>
      <c r="B554" s="108" t="s">
        <v>27</v>
      </c>
      <c r="C554" s="602" t="s">
        <v>1374</v>
      </c>
      <c r="D554" s="602" t="s">
        <v>1435</v>
      </c>
      <c r="E554" s="589" t="s">
        <v>5880</v>
      </c>
      <c r="F554" s="589" t="s">
        <v>1437</v>
      </c>
      <c r="G554" s="97" t="s">
        <v>1438</v>
      </c>
      <c r="H554" s="91" t="s">
        <v>815</v>
      </c>
      <c r="I554" s="91" t="s">
        <v>816</v>
      </c>
      <c r="J554" s="90">
        <v>1</v>
      </c>
      <c r="K554" s="110">
        <v>45870</v>
      </c>
      <c r="L554" s="110">
        <v>46218</v>
      </c>
      <c r="M554" s="132">
        <f t="shared" si="22"/>
        <v>49.714285714285715</v>
      </c>
      <c r="N554" s="269">
        <v>0.65</v>
      </c>
      <c r="O554" s="91" t="s">
        <v>5881</v>
      </c>
      <c r="P554" s="121">
        <f t="shared" si="23"/>
        <v>0.65</v>
      </c>
      <c r="Q554" s="101" t="str" cm="1">
        <f t="array" aca="1" ref="Q554" ca="1">IF(ISNUMBER(P554),IF(P554=100%,"CUMPLIDA",IF(AND(ISNUMBER(L554),ISNUMBER(INDIRECT("FECHA_"&amp;$B554,1))), IF(L554&lt;=INDIRECT("FECHA_"&amp;$B554,1),"INCUMPLIDA","PROCESO"), "VERIFICAR FECHA")),"SIN VALOR AVANCE")</f>
        <v>PROCESO</v>
      </c>
    </row>
    <row r="555" spans="1:17" ht="105" hidden="1">
      <c r="A555" s="268" t="s">
        <v>938</v>
      </c>
      <c r="B555" s="108" t="s">
        <v>27</v>
      </c>
      <c r="C555" s="602"/>
      <c r="D555" s="602"/>
      <c r="E555" s="589"/>
      <c r="F555" s="589"/>
      <c r="G555" s="97" t="s">
        <v>1440</v>
      </c>
      <c r="H555" s="91" t="s">
        <v>1441</v>
      </c>
      <c r="I555" s="91" t="s">
        <v>816</v>
      </c>
      <c r="J555" s="90">
        <v>1</v>
      </c>
      <c r="K555" s="110">
        <v>45992</v>
      </c>
      <c r="L555" s="110">
        <v>46418</v>
      </c>
      <c r="M555" s="132">
        <f t="shared" si="22"/>
        <v>60.857142857142854</v>
      </c>
      <c r="N555" s="269">
        <v>0</v>
      </c>
      <c r="O555" s="91" t="s">
        <v>5881</v>
      </c>
      <c r="P555" s="121">
        <f t="shared" si="23"/>
        <v>0</v>
      </c>
      <c r="Q555" s="101" t="str" cm="1">
        <f t="array" aca="1" ref="Q555" ca="1">IF(ISNUMBER(P555),IF(P555=100%,"CUMPLIDA",IF(AND(ISNUMBER(L555),ISNUMBER(INDIRECT("FECHA_"&amp;$B555,1))), IF(L555&lt;=INDIRECT("FECHA_"&amp;$B555,1),"INCUMPLIDA","PROCESO"), "VERIFICAR FECHA")),"SIN VALOR AVANCE")</f>
        <v>PROCESO</v>
      </c>
    </row>
    <row r="556" spans="1:17" ht="105" hidden="1">
      <c r="A556" s="268" t="s">
        <v>938</v>
      </c>
      <c r="B556" s="108" t="s">
        <v>27</v>
      </c>
      <c r="C556" s="602"/>
      <c r="D556" s="602"/>
      <c r="E556" s="589"/>
      <c r="F556" s="589"/>
      <c r="G556" s="97" t="s">
        <v>1442</v>
      </c>
      <c r="H556" s="91" t="s">
        <v>1443</v>
      </c>
      <c r="I556" s="91" t="s">
        <v>816</v>
      </c>
      <c r="J556" s="90">
        <v>1</v>
      </c>
      <c r="K556" s="110">
        <v>45870</v>
      </c>
      <c r="L556" s="110">
        <v>46052</v>
      </c>
      <c r="M556" s="132">
        <f t="shared" si="22"/>
        <v>26</v>
      </c>
      <c r="N556" s="269">
        <v>0.3</v>
      </c>
      <c r="O556" s="91" t="s">
        <v>5881</v>
      </c>
      <c r="P556" s="121">
        <f t="shared" si="23"/>
        <v>0.3</v>
      </c>
      <c r="Q556" s="101" t="str" cm="1">
        <f t="array" aca="1" ref="Q556" ca="1">IF(ISNUMBER(P556),IF(P556=100%,"CUMPLIDA",IF(AND(ISNUMBER(L556),ISNUMBER(INDIRECT("FECHA_"&amp;$B556,1))), IF(L556&lt;=INDIRECT("FECHA_"&amp;$B556,1),"INCUMPLIDA","PROCESO"), "VERIFICAR FECHA")),"SIN VALOR AVANCE")</f>
        <v>PROCESO</v>
      </c>
    </row>
    <row r="557" spans="1:17" ht="90" hidden="1">
      <c r="A557" s="268" t="s">
        <v>938</v>
      </c>
      <c r="B557" s="108" t="s">
        <v>27</v>
      </c>
      <c r="C557" s="602"/>
      <c r="D557" s="602"/>
      <c r="E557" s="589"/>
      <c r="F557" s="589"/>
      <c r="G557" s="97" t="s">
        <v>1444</v>
      </c>
      <c r="H557" s="91" t="s">
        <v>1445</v>
      </c>
      <c r="I557" s="91" t="s">
        <v>409</v>
      </c>
      <c r="J557" s="90">
        <v>1</v>
      </c>
      <c r="K557" s="110">
        <v>45884</v>
      </c>
      <c r="L557" s="110">
        <v>46063</v>
      </c>
      <c r="M557" s="132">
        <f t="shared" si="22"/>
        <v>25.571428571428573</v>
      </c>
      <c r="N557" s="269">
        <v>0.5</v>
      </c>
      <c r="O557" s="91" t="s">
        <v>5881</v>
      </c>
      <c r="P557" s="121">
        <f t="shared" si="23"/>
        <v>0.5</v>
      </c>
      <c r="Q557" s="101" t="str" cm="1">
        <f t="array" aca="1" ref="Q557" ca="1">IF(ISNUMBER(P557),IF(P557=100%,"CUMPLIDA",IF(AND(ISNUMBER(L557),ISNUMBER(INDIRECT("FECHA_"&amp;$B557,1))), IF(L557&lt;=INDIRECT("FECHA_"&amp;$B557,1),"INCUMPLIDA","PROCESO"), "VERIFICAR FECHA")),"SIN VALOR AVANCE")</f>
        <v>PROCESO</v>
      </c>
    </row>
    <row r="558" spans="1:17" ht="90" hidden="1">
      <c r="A558" s="268" t="s">
        <v>938</v>
      </c>
      <c r="B558" s="108" t="s">
        <v>27</v>
      </c>
      <c r="C558" s="602"/>
      <c r="D558" s="602"/>
      <c r="E558" s="589"/>
      <c r="F558" s="589"/>
      <c r="G558" s="97" t="s">
        <v>1446</v>
      </c>
      <c r="H558" s="91" t="s">
        <v>1445</v>
      </c>
      <c r="I558" s="91" t="s">
        <v>409</v>
      </c>
      <c r="J558" s="90">
        <v>1</v>
      </c>
      <c r="K558" s="110">
        <v>45877</v>
      </c>
      <c r="L558" s="110">
        <v>46053</v>
      </c>
      <c r="M558" s="132">
        <f t="shared" si="22"/>
        <v>25.142857142857142</v>
      </c>
      <c r="N558" s="269">
        <v>0.3</v>
      </c>
      <c r="O558" s="91" t="s">
        <v>5881</v>
      </c>
      <c r="P558" s="121">
        <f t="shared" si="23"/>
        <v>0.3</v>
      </c>
      <c r="Q558" s="101" t="str" cm="1">
        <f t="array" aca="1" ref="Q558" ca="1">IF(ISNUMBER(P558),IF(P558=100%,"CUMPLIDA",IF(AND(ISNUMBER(L558),ISNUMBER(INDIRECT("FECHA_"&amp;$B558,1))), IF(L558&lt;=INDIRECT("FECHA_"&amp;$B558,1),"INCUMPLIDA","PROCESO"), "VERIFICAR FECHA")),"SIN VALOR AVANCE")</f>
        <v>PROCESO</v>
      </c>
    </row>
    <row r="559" spans="1:17" ht="90" hidden="1">
      <c r="A559" s="268" t="s">
        <v>938</v>
      </c>
      <c r="B559" s="108" t="s">
        <v>27</v>
      </c>
      <c r="C559" s="602"/>
      <c r="D559" s="602"/>
      <c r="E559" s="589"/>
      <c r="F559" s="589"/>
      <c r="G559" s="97" t="s">
        <v>1447</v>
      </c>
      <c r="H559" s="91" t="s">
        <v>1445</v>
      </c>
      <c r="I559" s="91" t="s">
        <v>409</v>
      </c>
      <c r="J559" s="90">
        <v>1</v>
      </c>
      <c r="K559" s="110">
        <v>45992</v>
      </c>
      <c r="L559" s="110">
        <v>46387</v>
      </c>
      <c r="M559" s="132">
        <f t="shared" si="22"/>
        <v>56.428571428571431</v>
      </c>
      <c r="N559" s="269">
        <v>0</v>
      </c>
      <c r="O559" s="91" t="s">
        <v>5881</v>
      </c>
      <c r="P559" s="121">
        <f t="shared" si="23"/>
        <v>0</v>
      </c>
      <c r="Q559" s="101" t="str" cm="1">
        <f t="array" aca="1" ref="Q559" ca="1">IF(ISNUMBER(P559),IF(P559=100%,"CUMPLIDA",IF(AND(ISNUMBER(L559),ISNUMBER(INDIRECT("FECHA_"&amp;$B559,1))), IF(L559&lt;=INDIRECT("FECHA_"&amp;$B559,1),"INCUMPLIDA","PROCESO"), "VERIFICAR FECHA")),"SIN VALOR AVANCE")</f>
        <v>PROCESO</v>
      </c>
    </row>
    <row r="560" spans="1:17" ht="60.75" hidden="1">
      <c r="A560" s="268" t="s">
        <v>938</v>
      </c>
      <c r="B560" s="108" t="s">
        <v>27</v>
      </c>
      <c r="C560" s="602"/>
      <c r="D560" s="602"/>
      <c r="E560" s="589"/>
      <c r="F560" s="589"/>
      <c r="G560" s="97" t="s">
        <v>1448</v>
      </c>
      <c r="H560" s="91" t="s">
        <v>1449</v>
      </c>
      <c r="I560" s="91" t="s">
        <v>1450</v>
      </c>
      <c r="J560" s="90">
        <v>1</v>
      </c>
      <c r="K560" s="110">
        <v>45901</v>
      </c>
      <c r="L560" s="110">
        <v>46387</v>
      </c>
      <c r="M560" s="132">
        <f t="shared" si="22"/>
        <v>69.428571428571431</v>
      </c>
      <c r="N560" s="269">
        <v>0.5</v>
      </c>
      <c r="O560" s="91" t="s">
        <v>5881</v>
      </c>
      <c r="P560" s="121">
        <f t="shared" si="23"/>
        <v>0.5</v>
      </c>
      <c r="Q560" s="101" t="str" cm="1">
        <f t="array" aca="1" ref="Q560" ca="1">IF(ISNUMBER(P560),IF(P560=100%,"CUMPLIDA",IF(AND(ISNUMBER(L560),ISNUMBER(INDIRECT("FECHA_"&amp;$B560,1))), IF(L560&lt;=INDIRECT("FECHA_"&amp;$B560,1),"INCUMPLIDA","PROCESO"), "VERIFICAR FECHA")),"SIN VALOR AVANCE")</f>
        <v>PROCESO</v>
      </c>
    </row>
    <row r="561" spans="1:17" ht="60.75" hidden="1">
      <c r="A561" s="306" t="s">
        <v>938</v>
      </c>
      <c r="B561" s="262" t="s">
        <v>27</v>
      </c>
      <c r="C561" s="645"/>
      <c r="D561" s="645"/>
      <c r="E561" s="646"/>
      <c r="F561" s="646"/>
      <c r="G561" s="195" t="s">
        <v>1451</v>
      </c>
      <c r="H561" s="200" t="s">
        <v>1452</v>
      </c>
      <c r="I561" s="200" t="s">
        <v>1453</v>
      </c>
      <c r="J561" s="265">
        <v>1</v>
      </c>
      <c r="K561" s="194">
        <v>45901</v>
      </c>
      <c r="L561" s="194">
        <v>46142</v>
      </c>
      <c r="M561" s="307">
        <f t="shared" si="22"/>
        <v>34.428571428571431</v>
      </c>
      <c r="N561" s="261">
        <v>1</v>
      </c>
      <c r="O561" s="200" t="s">
        <v>1454</v>
      </c>
      <c r="P561" s="302">
        <f t="shared" si="23"/>
        <v>1</v>
      </c>
      <c r="Q561" s="264" t="str" cm="1">
        <f t="array" aca="1" ref="Q561" ca="1">IF(ISNUMBER(P561),IF(P561=100%,"CUMPLIDA",IF(AND(ISNUMBER(L561),ISNUMBER(INDIRECT("FECHA_"&amp;$B561,1))), IF(L561&lt;=INDIRECT("FECHA_"&amp;$B561,1),"INCUMPLIDA","PROCESO"), "VERIFICAR FECHA")),"SIN VALOR AVANCE")</f>
        <v>CUMPLIDA</v>
      </c>
    </row>
    <row r="562" spans="1:17" ht="60.75" hidden="1">
      <c r="A562" s="268" t="s">
        <v>938</v>
      </c>
      <c r="B562" s="108" t="s">
        <v>27</v>
      </c>
      <c r="C562" s="602"/>
      <c r="D562" s="602"/>
      <c r="E562" s="589"/>
      <c r="F562" s="589"/>
      <c r="G562" s="97" t="s">
        <v>1455</v>
      </c>
      <c r="H562" s="91" t="s">
        <v>775</v>
      </c>
      <c r="I562" s="91" t="s">
        <v>1456</v>
      </c>
      <c r="J562" s="90">
        <v>7</v>
      </c>
      <c r="K562" s="110">
        <v>46024</v>
      </c>
      <c r="L562" s="110">
        <v>46660</v>
      </c>
      <c r="M562" s="132">
        <f t="shared" si="22"/>
        <v>90.857142857142861</v>
      </c>
      <c r="N562" s="269">
        <v>0</v>
      </c>
      <c r="O562" s="91" t="s">
        <v>5881</v>
      </c>
      <c r="P562" s="121">
        <f t="shared" si="23"/>
        <v>0</v>
      </c>
      <c r="Q562" s="101" t="str" cm="1">
        <f t="array" aca="1" ref="Q562" ca="1">IF(ISNUMBER(P562),IF(P562=100%,"CUMPLIDA",IF(AND(ISNUMBER(L562),ISNUMBER(INDIRECT("FECHA_"&amp;$B562,1))), IF(L562&lt;=INDIRECT("FECHA_"&amp;$B562,1),"INCUMPLIDA","PROCESO"), "VERIFICAR FECHA")),"SIN VALOR AVANCE")</f>
        <v>PROCESO</v>
      </c>
    </row>
    <row r="563" spans="1:17" ht="120.75" hidden="1">
      <c r="A563" s="268" t="s">
        <v>938</v>
      </c>
      <c r="B563" s="108" t="s">
        <v>27</v>
      </c>
      <c r="C563" s="602"/>
      <c r="D563" s="602"/>
      <c r="E563" s="589"/>
      <c r="F563" s="589"/>
      <c r="G563" s="97" t="s">
        <v>1457</v>
      </c>
      <c r="H563" s="91" t="s">
        <v>779</v>
      </c>
      <c r="I563" s="91" t="s">
        <v>780</v>
      </c>
      <c r="J563" s="90">
        <v>1</v>
      </c>
      <c r="K563" s="110">
        <v>46024</v>
      </c>
      <c r="L563" s="110">
        <v>46660</v>
      </c>
      <c r="M563" s="132">
        <f t="shared" si="22"/>
        <v>90.857142857142861</v>
      </c>
      <c r="N563" s="269">
        <v>0</v>
      </c>
      <c r="O563" s="91" t="s">
        <v>5882</v>
      </c>
      <c r="P563" s="121">
        <f t="shared" si="23"/>
        <v>0</v>
      </c>
      <c r="Q563" s="101" t="str" cm="1">
        <f t="array" aca="1" ref="Q563" ca="1">IF(ISNUMBER(P563),IF(P563=100%,"CUMPLIDA",IF(AND(ISNUMBER(L563),ISNUMBER(INDIRECT("FECHA_"&amp;$B563,1))), IF(L563&lt;=INDIRECT("FECHA_"&amp;$B563,1),"INCUMPLIDA","PROCESO"), "VERIFICAR FECHA")),"SIN VALOR AVANCE")</f>
        <v>PROCESO</v>
      </c>
    </row>
    <row r="564" spans="1:17" ht="135" hidden="1">
      <c r="A564" s="268" t="s">
        <v>938</v>
      </c>
      <c r="B564" s="108" t="s">
        <v>27</v>
      </c>
      <c r="C564" s="602"/>
      <c r="D564" s="602"/>
      <c r="E564" s="589"/>
      <c r="F564" s="589"/>
      <c r="G564" s="96" t="s">
        <v>1459</v>
      </c>
      <c r="H564" s="126" t="s">
        <v>782</v>
      </c>
      <c r="I564" s="126" t="s">
        <v>1460</v>
      </c>
      <c r="J564" s="90">
        <v>2</v>
      </c>
      <c r="K564" s="110">
        <v>46024</v>
      </c>
      <c r="L564" s="110">
        <v>46660</v>
      </c>
      <c r="M564" s="132">
        <f t="shared" si="22"/>
        <v>90.857142857142861</v>
      </c>
      <c r="N564" s="269">
        <v>0</v>
      </c>
      <c r="O564" s="91" t="s">
        <v>5882</v>
      </c>
      <c r="P564" s="121">
        <f t="shared" si="23"/>
        <v>0</v>
      </c>
      <c r="Q564" s="101" t="str" cm="1">
        <f t="array" aca="1" ref="Q564" ca="1">IF(ISNUMBER(P564),IF(P564=100%,"CUMPLIDA",IF(AND(ISNUMBER(L564),ISNUMBER(INDIRECT("FECHA_"&amp;$B564,1))), IF(L564&lt;=INDIRECT("FECHA_"&amp;$B564,1),"INCUMPLIDA","PROCESO"), "VERIFICAR FECHA")),"SIN VALOR AVANCE")</f>
        <v>PROCESO</v>
      </c>
    </row>
    <row r="565" spans="1:17" ht="105.75" hidden="1">
      <c r="A565" s="306" t="s">
        <v>938</v>
      </c>
      <c r="B565" s="262" t="s">
        <v>27</v>
      </c>
      <c r="C565" s="554" t="s">
        <v>1374</v>
      </c>
      <c r="D565" s="554" t="s">
        <v>1461</v>
      </c>
      <c r="E565" s="549" t="s">
        <v>1462</v>
      </c>
      <c r="F565" s="549" t="s">
        <v>1463</v>
      </c>
      <c r="G565" s="195" t="s">
        <v>1464</v>
      </c>
      <c r="H565" s="200" t="s">
        <v>1432</v>
      </c>
      <c r="I565" s="200" t="s">
        <v>1433</v>
      </c>
      <c r="J565" s="265">
        <v>1</v>
      </c>
      <c r="K565" s="194">
        <v>45901</v>
      </c>
      <c r="L565" s="194">
        <v>46112</v>
      </c>
      <c r="M565" s="307">
        <f t="shared" si="22"/>
        <v>30.142857142857142</v>
      </c>
      <c r="N565" s="261">
        <v>1</v>
      </c>
      <c r="O565" s="200" t="s">
        <v>1434</v>
      </c>
      <c r="P565" s="302">
        <f t="shared" si="23"/>
        <v>1</v>
      </c>
      <c r="Q565" s="264" t="str" cm="1">
        <f t="array" aca="1" ref="Q565" ca="1">IF(ISNUMBER(P565),IF(P565=100%,"CUMPLIDA",IF(AND(ISNUMBER(L565),ISNUMBER(INDIRECT("FECHA_"&amp;$B565,1))), IF(L565&lt;=INDIRECT("FECHA_"&amp;$B565,1),"INCUMPLIDA","PROCESO"), "VERIFICAR FECHA")),"SIN VALOR AVANCE")</f>
        <v>CUMPLIDA</v>
      </c>
    </row>
    <row r="566" spans="1:17" ht="105.75" hidden="1">
      <c r="A566" s="268" t="s">
        <v>938</v>
      </c>
      <c r="B566" s="108" t="s">
        <v>27</v>
      </c>
      <c r="C566" s="602"/>
      <c r="D566" s="602"/>
      <c r="E566" s="589"/>
      <c r="F566" s="589"/>
      <c r="G566" s="97" t="s">
        <v>1399</v>
      </c>
      <c r="H566" s="91" t="s">
        <v>1465</v>
      </c>
      <c r="I566" s="91" t="s">
        <v>858</v>
      </c>
      <c r="J566" s="90">
        <v>1</v>
      </c>
      <c r="K566" s="110">
        <v>45901</v>
      </c>
      <c r="L566" s="110">
        <v>46112</v>
      </c>
      <c r="M566" s="132">
        <f t="shared" si="22"/>
        <v>30.142857142857142</v>
      </c>
      <c r="N566" s="269">
        <v>0</v>
      </c>
      <c r="O566" s="113" t="s">
        <v>5883</v>
      </c>
      <c r="P566" s="121">
        <f t="shared" si="23"/>
        <v>0</v>
      </c>
      <c r="Q566" s="101" t="str" cm="1">
        <f t="array" aca="1" ref="Q566" ca="1">IF(ISNUMBER(P566),IF(P566=100%,"CUMPLIDA",IF(AND(ISNUMBER(L566),ISNUMBER(INDIRECT("FECHA_"&amp;$B566,1))), IF(L566&lt;=INDIRECT("FECHA_"&amp;$B566,1),"INCUMPLIDA","PROCESO"), "VERIFICAR FECHA")),"SIN VALOR AVANCE")</f>
        <v>PROCESO</v>
      </c>
    </row>
    <row r="567" spans="1:17" ht="150" hidden="1">
      <c r="A567" s="268" t="s">
        <v>938</v>
      </c>
      <c r="B567" s="108" t="s">
        <v>27</v>
      </c>
      <c r="C567" s="602" t="s">
        <v>1374</v>
      </c>
      <c r="D567" s="602" t="s">
        <v>1467</v>
      </c>
      <c r="E567" s="589" t="s">
        <v>5884</v>
      </c>
      <c r="F567" s="589" t="s">
        <v>1469</v>
      </c>
      <c r="G567" s="97" t="s">
        <v>1470</v>
      </c>
      <c r="H567" s="91" t="s">
        <v>1471</v>
      </c>
      <c r="I567" s="126" t="s">
        <v>1472</v>
      </c>
      <c r="J567" s="90">
        <v>1</v>
      </c>
      <c r="K567" s="110">
        <v>45860</v>
      </c>
      <c r="L567" s="110">
        <v>46076</v>
      </c>
      <c r="M567" s="132">
        <f t="shared" si="22"/>
        <v>30.857142857142858</v>
      </c>
      <c r="N567" s="269">
        <v>0.56999999999999995</v>
      </c>
      <c r="O567" s="91" t="s">
        <v>5885</v>
      </c>
      <c r="P567" s="121">
        <f t="shared" si="23"/>
        <v>0.56999999999999995</v>
      </c>
      <c r="Q567" s="101" t="str" cm="1">
        <f t="array" aca="1" ref="Q567" ca="1">IF(ISNUMBER(P567),IF(P567=100%,"CUMPLIDA",IF(AND(ISNUMBER(L567),ISNUMBER(INDIRECT("FECHA_"&amp;$B567,1))), IF(L567&lt;=INDIRECT("FECHA_"&amp;$B567,1),"INCUMPLIDA","PROCESO"), "VERIFICAR FECHA")),"SIN VALOR AVANCE")</f>
        <v>PROCESO</v>
      </c>
    </row>
    <row r="568" spans="1:17" ht="150" hidden="1">
      <c r="A568" s="268" t="s">
        <v>938</v>
      </c>
      <c r="B568" s="108" t="s">
        <v>27</v>
      </c>
      <c r="C568" s="602"/>
      <c r="D568" s="602"/>
      <c r="E568" s="589"/>
      <c r="F568" s="589"/>
      <c r="G568" s="97" t="s">
        <v>1474</v>
      </c>
      <c r="H568" s="91" t="s">
        <v>1471</v>
      </c>
      <c r="I568" s="126" t="s">
        <v>1472</v>
      </c>
      <c r="J568" s="90">
        <v>1</v>
      </c>
      <c r="K568" s="110">
        <v>45992</v>
      </c>
      <c r="L568" s="110">
        <v>46387</v>
      </c>
      <c r="M568" s="132">
        <f t="shared" si="22"/>
        <v>56.428571428571431</v>
      </c>
      <c r="N568" s="269">
        <v>0</v>
      </c>
      <c r="O568" s="91" t="s">
        <v>5885</v>
      </c>
      <c r="P568" s="121">
        <f t="shared" si="23"/>
        <v>0</v>
      </c>
      <c r="Q568" s="101" t="str" cm="1">
        <f t="array" aca="1" ref="Q568" ca="1">IF(ISNUMBER(P568),IF(P568=100%,"CUMPLIDA",IF(AND(ISNUMBER(L568),ISNUMBER(INDIRECT("FECHA_"&amp;$B568,1))), IF(L568&lt;=INDIRECT("FECHA_"&amp;$B568,1),"INCUMPLIDA","PROCESO"), "VERIFICAR FECHA")),"SIN VALOR AVANCE")</f>
        <v>PROCESO</v>
      </c>
    </row>
    <row r="569" spans="1:17" ht="165.75" hidden="1">
      <c r="A569" s="306" t="s">
        <v>938</v>
      </c>
      <c r="B569" s="262" t="s">
        <v>27</v>
      </c>
      <c r="C569" s="554" t="s">
        <v>1374</v>
      </c>
      <c r="D569" s="554" t="s">
        <v>1475</v>
      </c>
      <c r="E569" s="549" t="s">
        <v>1476</v>
      </c>
      <c r="F569" s="549" t="s">
        <v>1477</v>
      </c>
      <c r="G569" s="308" t="s">
        <v>1399</v>
      </c>
      <c r="H569" s="218" t="s">
        <v>1478</v>
      </c>
      <c r="I569" s="218" t="s">
        <v>1479</v>
      </c>
      <c r="J569" s="265">
        <v>1</v>
      </c>
      <c r="K569" s="194">
        <v>45901</v>
      </c>
      <c r="L569" s="194">
        <v>46112</v>
      </c>
      <c r="M569" s="307">
        <f t="shared" si="22"/>
        <v>30.142857142857142</v>
      </c>
      <c r="N569" s="261">
        <v>1</v>
      </c>
      <c r="O569" s="309" t="s">
        <v>1480</v>
      </c>
      <c r="P569" s="302">
        <f t="shared" si="23"/>
        <v>1</v>
      </c>
      <c r="Q569" s="264" t="str" cm="1">
        <f t="array" aca="1" ref="Q569" ca="1">IF(ISNUMBER(P569),IF(P569=100%,"CUMPLIDA",IF(AND(ISNUMBER(L569),ISNUMBER(INDIRECT("FECHA_"&amp;$B569,1))), IF(L569&lt;=INDIRECT("FECHA_"&amp;$B569,1),"INCUMPLIDA","PROCESO"), "VERIFICAR FECHA")),"SIN VALOR AVANCE")</f>
        <v>CUMPLIDA</v>
      </c>
    </row>
    <row r="570" spans="1:17" ht="90" hidden="1">
      <c r="A570" s="306" t="s">
        <v>938</v>
      </c>
      <c r="B570" s="262" t="s">
        <v>27</v>
      </c>
      <c r="C570" s="554"/>
      <c r="D570" s="554"/>
      <c r="E570" s="549"/>
      <c r="F570" s="549"/>
      <c r="G570" s="551" t="s">
        <v>1481</v>
      </c>
      <c r="H570" s="218" t="s">
        <v>1482</v>
      </c>
      <c r="I570" s="218" t="s">
        <v>1483</v>
      </c>
      <c r="J570" s="265">
        <v>1</v>
      </c>
      <c r="K570" s="194">
        <v>45901</v>
      </c>
      <c r="L570" s="194">
        <v>46112</v>
      </c>
      <c r="M570" s="307">
        <f t="shared" si="22"/>
        <v>30.142857142857142</v>
      </c>
      <c r="N570" s="261">
        <v>1</v>
      </c>
      <c r="O570" s="309" t="s">
        <v>1408</v>
      </c>
      <c r="P570" s="302">
        <f t="shared" si="23"/>
        <v>1</v>
      </c>
      <c r="Q570" s="264" t="str" cm="1">
        <f t="array" aca="1" ref="Q570" ca="1">IF(ISNUMBER(P570),IF(P570=100%,"CUMPLIDA",IF(AND(ISNUMBER(L570),ISNUMBER(INDIRECT("FECHA_"&amp;$B570,1))), IF(L570&lt;=INDIRECT("FECHA_"&amp;$B570,1),"INCUMPLIDA","PROCESO"), "VERIFICAR FECHA")),"SIN VALOR AVANCE")</f>
        <v>CUMPLIDA</v>
      </c>
    </row>
    <row r="571" spans="1:17" ht="120.75" hidden="1">
      <c r="A571" s="268" t="s">
        <v>938</v>
      </c>
      <c r="B571" s="108" t="s">
        <v>27</v>
      </c>
      <c r="C571" s="602"/>
      <c r="D571" s="602"/>
      <c r="E571" s="589"/>
      <c r="F571" s="589"/>
      <c r="G571" s="603"/>
      <c r="H571" s="126" t="s">
        <v>1484</v>
      </c>
      <c r="I571" s="126" t="s">
        <v>1485</v>
      </c>
      <c r="J571" s="90">
        <v>1</v>
      </c>
      <c r="K571" s="110">
        <v>45901</v>
      </c>
      <c r="L571" s="110">
        <v>46112</v>
      </c>
      <c r="M571" s="132">
        <f t="shared" si="22"/>
        <v>30.142857142857142</v>
      </c>
      <c r="N571" s="269">
        <v>0</v>
      </c>
      <c r="O571" s="91" t="s">
        <v>5886</v>
      </c>
      <c r="P571" s="121">
        <f t="shared" si="23"/>
        <v>0</v>
      </c>
      <c r="Q571" s="101" t="str" cm="1">
        <f t="array" aca="1" ref="Q571" ca="1">IF(ISNUMBER(P571),IF(P571=100%,"CUMPLIDA",IF(AND(ISNUMBER(L571),ISNUMBER(INDIRECT("FECHA_"&amp;$B571,1))), IF(L571&lt;=INDIRECT("FECHA_"&amp;$B571,1),"INCUMPLIDA","PROCESO"), "VERIFICAR FECHA")),"SIN VALOR AVANCE")</f>
        <v>PROCESO</v>
      </c>
    </row>
    <row r="572" spans="1:17" ht="330.75" hidden="1">
      <c r="A572" s="268" t="s">
        <v>938</v>
      </c>
      <c r="B572" s="108" t="s">
        <v>27</v>
      </c>
      <c r="C572" s="133" t="s">
        <v>1374</v>
      </c>
      <c r="D572" s="133" t="s">
        <v>1487</v>
      </c>
      <c r="E572" s="97" t="s">
        <v>5887</v>
      </c>
      <c r="F572" s="97" t="s">
        <v>1489</v>
      </c>
      <c r="G572" s="96" t="s">
        <v>1490</v>
      </c>
      <c r="H572" s="126" t="s">
        <v>1491</v>
      </c>
      <c r="I572" s="126" t="s">
        <v>722</v>
      </c>
      <c r="J572" s="90">
        <v>2</v>
      </c>
      <c r="K572" s="110">
        <v>46024</v>
      </c>
      <c r="L572" s="110">
        <v>46295</v>
      </c>
      <c r="M572" s="132">
        <f t="shared" si="22"/>
        <v>38.714285714285715</v>
      </c>
      <c r="N572" s="269">
        <v>0</v>
      </c>
      <c r="O572" s="91" t="s">
        <v>5888</v>
      </c>
      <c r="P572" s="121">
        <f t="shared" si="23"/>
        <v>0</v>
      </c>
      <c r="Q572" s="101" t="str" cm="1">
        <f t="array" aca="1" ref="Q572" ca="1">IF(ISNUMBER(P572),IF(P572=100%,"CUMPLIDA",IF(AND(ISNUMBER(L572),ISNUMBER(INDIRECT("FECHA_"&amp;$B572,1))), IF(L572&lt;=INDIRECT("FECHA_"&amp;$B572,1),"INCUMPLIDA","PROCESO"), "VERIFICAR FECHA")),"SIN VALOR AVANCE")</f>
        <v>PROCESO</v>
      </c>
    </row>
    <row r="573" spans="1:17" ht="45" hidden="1">
      <c r="A573" s="310" t="s">
        <v>938</v>
      </c>
      <c r="B573" s="108" t="s">
        <v>27</v>
      </c>
      <c r="C573" s="601" t="s">
        <v>1493</v>
      </c>
      <c r="D573" s="601" t="s">
        <v>1494</v>
      </c>
      <c r="E573" s="589" t="s">
        <v>5889</v>
      </c>
      <c r="F573" s="607" t="s">
        <v>1496</v>
      </c>
      <c r="G573" s="97" t="s">
        <v>1497</v>
      </c>
      <c r="H573" s="91" t="s">
        <v>1498</v>
      </c>
      <c r="I573" s="91" t="s">
        <v>1499</v>
      </c>
      <c r="J573" s="90">
        <v>1</v>
      </c>
      <c r="K573" s="110">
        <v>45901</v>
      </c>
      <c r="L573" s="110">
        <v>45931</v>
      </c>
      <c r="M573" s="92">
        <f t="shared" si="22"/>
        <v>4.2857142857142856</v>
      </c>
      <c r="N573" s="269">
        <v>1</v>
      </c>
      <c r="O573" s="91" t="s">
        <v>5890</v>
      </c>
      <c r="P573" s="121">
        <f t="shared" si="23"/>
        <v>1</v>
      </c>
      <c r="Q573" s="101" t="str" cm="1">
        <f t="array" aca="1" ref="Q573" ca="1">IF(ISNUMBER(P573),IF(P573=100%,"CUMPLIDA",IF(AND(ISNUMBER(L573),ISNUMBER(INDIRECT("FECHA_"&amp;$B573,1))), IF(L573&lt;=INDIRECT("FECHA_"&amp;$B573,1),"INCUMPLIDA","PROCESO"), "VERIFICAR FECHA")),"SIN VALOR AVANCE")</f>
        <v>CUMPLIDA</v>
      </c>
    </row>
    <row r="574" spans="1:17" ht="75.75" hidden="1">
      <c r="A574" s="310" t="s">
        <v>938</v>
      </c>
      <c r="B574" s="108" t="s">
        <v>27</v>
      </c>
      <c r="C574" s="601"/>
      <c r="D574" s="601"/>
      <c r="E574" s="589"/>
      <c r="F574" s="607"/>
      <c r="G574" s="97" t="s">
        <v>1501</v>
      </c>
      <c r="H574" s="91" t="s">
        <v>1502</v>
      </c>
      <c r="I574" s="91" t="s">
        <v>1503</v>
      </c>
      <c r="J574" s="90">
        <v>1</v>
      </c>
      <c r="K574" s="110">
        <v>45962</v>
      </c>
      <c r="L574" s="110">
        <v>46053</v>
      </c>
      <c r="M574" s="92">
        <f t="shared" si="22"/>
        <v>13</v>
      </c>
      <c r="N574" s="269">
        <v>0</v>
      </c>
      <c r="O574" s="91" t="s">
        <v>5891</v>
      </c>
      <c r="P574" s="121">
        <f t="shared" si="23"/>
        <v>0</v>
      </c>
      <c r="Q574" s="101" t="str" cm="1">
        <f t="array" aca="1" ref="Q574" ca="1">IF(ISNUMBER(P574),IF(P574=100%,"CUMPLIDA",IF(AND(ISNUMBER(L574),ISNUMBER(INDIRECT("FECHA_"&amp;$B574,1))), IF(L574&lt;=INDIRECT("FECHA_"&amp;$B574,1),"INCUMPLIDA","PROCESO"), "VERIFICAR FECHA")),"SIN VALOR AVANCE")</f>
        <v>PROCESO</v>
      </c>
    </row>
    <row r="575" spans="1:17" ht="137.25" hidden="1">
      <c r="A575" s="310" t="s">
        <v>938</v>
      </c>
      <c r="B575" s="108" t="s">
        <v>27</v>
      </c>
      <c r="C575" s="601"/>
      <c r="D575" s="601"/>
      <c r="E575" s="589"/>
      <c r="F575" s="607"/>
      <c r="G575" s="118" t="s">
        <v>849</v>
      </c>
      <c r="H575" s="109" t="s">
        <v>1505</v>
      </c>
      <c r="I575" s="91" t="s">
        <v>823</v>
      </c>
      <c r="J575" s="90">
        <v>1</v>
      </c>
      <c r="K575" s="110">
        <v>45881</v>
      </c>
      <c r="L575" s="110">
        <v>46081</v>
      </c>
      <c r="M575" s="92">
        <f t="shared" si="22"/>
        <v>28.571428571428573</v>
      </c>
      <c r="N575" s="269">
        <v>0</v>
      </c>
      <c r="O575" s="91" t="s">
        <v>5892</v>
      </c>
      <c r="P575" s="121">
        <f t="shared" si="23"/>
        <v>0</v>
      </c>
      <c r="Q575" s="101" t="str" cm="1">
        <f t="array" aca="1" ref="Q575" ca="1">IF(ISNUMBER(P575),IF(P575=100%,"CUMPLIDA",IF(AND(ISNUMBER(L575),ISNUMBER(INDIRECT("FECHA_"&amp;$B575,1))), IF(L575&lt;=INDIRECT("FECHA_"&amp;$B575,1),"INCUMPLIDA","PROCESO"), "VERIFICAR FECHA")),"SIN VALOR AVANCE")</f>
        <v>PROCESO</v>
      </c>
    </row>
    <row r="576" spans="1:17" ht="60.75" hidden="1">
      <c r="A576" s="310" t="s">
        <v>938</v>
      </c>
      <c r="B576" s="108" t="s">
        <v>27</v>
      </c>
      <c r="C576" s="601"/>
      <c r="D576" s="601"/>
      <c r="E576" s="589"/>
      <c r="F576" s="607"/>
      <c r="G576" s="97" t="s">
        <v>5893</v>
      </c>
      <c r="H576" s="91" t="s">
        <v>1508</v>
      </c>
      <c r="I576" s="91" t="s">
        <v>282</v>
      </c>
      <c r="J576" s="90">
        <v>1</v>
      </c>
      <c r="K576" s="111">
        <v>45901</v>
      </c>
      <c r="L576" s="111">
        <v>45961</v>
      </c>
      <c r="M576" s="92">
        <f t="shared" si="22"/>
        <v>8.5714285714285712</v>
      </c>
      <c r="N576" s="269">
        <v>1</v>
      </c>
      <c r="O576" s="91" t="s">
        <v>5894</v>
      </c>
      <c r="P576" s="121">
        <f t="shared" si="23"/>
        <v>1</v>
      </c>
      <c r="Q576" s="101" t="str" cm="1">
        <f t="array" aca="1" ref="Q576" ca="1">IF(ISNUMBER(P576),IF(P576=100%,"CUMPLIDA",IF(AND(ISNUMBER(L576),ISNUMBER(INDIRECT("FECHA_"&amp;$B576,1))), IF(L576&lt;=INDIRECT("FECHA_"&amp;$B576,1),"INCUMPLIDA","PROCESO"), "VERIFICAR FECHA")),"SIN VALOR AVANCE")</f>
        <v>CUMPLIDA</v>
      </c>
    </row>
    <row r="577" spans="1:17" ht="45" hidden="1">
      <c r="A577" s="310" t="s">
        <v>938</v>
      </c>
      <c r="B577" s="108" t="s">
        <v>27</v>
      </c>
      <c r="C577" s="601"/>
      <c r="D577" s="601"/>
      <c r="E577" s="589"/>
      <c r="F577" s="607"/>
      <c r="G577" s="589" t="s">
        <v>1510</v>
      </c>
      <c r="H577" s="91" t="s">
        <v>1511</v>
      </c>
      <c r="I577" s="91" t="s">
        <v>1512</v>
      </c>
      <c r="J577" s="90">
        <v>4</v>
      </c>
      <c r="K577" s="111">
        <v>45901</v>
      </c>
      <c r="L577" s="111">
        <v>46266</v>
      </c>
      <c r="M577" s="92">
        <f t="shared" si="22"/>
        <v>52.142857142857146</v>
      </c>
      <c r="N577" s="269">
        <v>1</v>
      </c>
      <c r="O577" s="91" t="s">
        <v>5895</v>
      </c>
      <c r="P577" s="121">
        <f t="shared" si="23"/>
        <v>0.25</v>
      </c>
      <c r="Q577" s="101" t="str" cm="1">
        <f t="array" aca="1" ref="Q577" ca="1">IF(ISNUMBER(P577),IF(P577=100%,"CUMPLIDA",IF(AND(ISNUMBER(L577),ISNUMBER(INDIRECT("FECHA_"&amp;$B577,1))), IF(L577&lt;=INDIRECT("FECHA_"&amp;$B577,1),"INCUMPLIDA","PROCESO"), "VERIFICAR FECHA")),"SIN VALOR AVANCE")</f>
        <v>PROCESO</v>
      </c>
    </row>
    <row r="578" spans="1:17" ht="75" hidden="1">
      <c r="A578" s="310" t="s">
        <v>938</v>
      </c>
      <c r="B578" s="108" t="s">
        <v>27</v>
      </c>
      <c r="C578" s="601"/>
      <c r="D578" s="601"/>
      <c r="E578" s="589"/>
      <c r="F578" s="607"/>
      <c r="G578" s="589"/>
      <c r="H578" s="91" t="s">
        <v>1514</v>
      </c>
      <c r="I578" s="91" t="s">
        <v>1515</v>
      </c>
      <c r="J578" s="90">
        <v>4</v>
      </c>
      <c r="K578" s="111">
        <v>45901</v>
      </c>
      <c r="L578" s="111">
        <v>46266</v>
      </c>
      <c r="M578" s="92">
        <f t="shared" si="22"/>
        <v>52.142857142857146</v>
      </c>
      <c r="N578" s="269">
        <v>1</v>
      </c>
      <c r="O578" s="91" t="s">
        <v>5895</v>
      </c>
      <c r="P578" s="121">
        <f t="shared" si="23"/>
        <v>0.25</v>
      </c>
      <c r="Q578" s="101" t="str" cm="1">
        <f t="array" aca="1" ref="Q578" ca="1">IF(ISNUMBER(P578),IF(P578=100%,"CUMPLIDA",IF(AND(ISNUMBER(L578),ISNUMBER(INDIRECT("FECHA_"&amp;$B578,1))), IF(L578&lt;=INDIRECT("FECHA_"&amp;$B578,1),"INCUMPLIDA","PROCESO"), "VERIFICAR FECHA")),"SIN VALOR AVANCE")</f>
        <v>PROCESO</v>
      </c>
    </row>
    <row r="579" spans="1:17" ht="45" hidden="1">
      <c r="A579" s="310" t="s">
        <v>938</v>
      </c>
      <c r="B579" s="108" t="s">
        <v>27</v>
      </c>
      <c r="C579" s="601"/>
      <c r="D579" s="601"/>
      <c r="E579" s="589"/>
      <c r="F579" s="607"/>
      <c r="G579" s="589"/>
      <c r="H579" s="91" t="s">
        <v>1516</v>
      </c>
      <c r="I579" s="91" t="s">
        <v>1512</v>
      </c>
      <c r="J579" s="90">
        <v>4</v>
      </c>
      <c r="K579" s="111">
        <v>45901</v>
      </c>
      <c r="L579" s="111">
        <v>46266</v>
      </c>
      <c r="M579" s="92">
        <f t="shared" si="22"/>
        <v>52.142857142857146</v>
      </c>
      <c r="N579" s="269">
        <v>0</v>
      </c>
      <c r="O579" s="91" t="s">
        <v>5896</v>
      </c>
      <c r="P579" s="121">
        <f t="shared" si="23"/>
        <v>0</v>
      </c>
      <c r="Q579" s="101" t="str" cm="1">
        <f t="array" aca="1" ref="Q579" ca="1">IF(ISNUMBER(P579),IF(P579=100%,"CUMPLIDA",IF(AND(ISNUMBER(L579),ISNUMBER(INDIRECT("FECHA_"&amp;$B579,1))), IF(L579&lt;=INDIRECT("FECHA_"&amp;$B579,1),"INCUMPLIDA","PROCESO"), "VERIFICAR FECHA")),"SIN VALOR AVANCE")</f>
        <v>PROCESO</v>
      </c>
    </row>
    <row r="580" spans="1:17" ht="105.75">
      <c r="A580" s="311" t="s">
        <v>1518</v>
      </c>
      <c r="B580" s="115" t="s">
        <v>27</v>
      </c>
      <c r="C580" s="598" t="s">
        <v>1519</v>
      </c>
      <c r="D580" s="598" t="s">
        <v>1520</v>
      </c>
      <c r="E580" s="600" t="s">
        <v>5897</v>
      </c>
      <c r="F580" s="600" t="s">
        <v>1522</v>
      </c>
      <c r="G580" s="600" t="s">
        <v>1523</v>
      </c>
      <c r="H580" s="104" t="s">
        <v>1524</v>
      </c>
      <c r="I580" s="104" t="s">
        <v>1525</v>
      </c>
      <c r="J580" s="214">
        <v>2</v>
      </c>
      <c r="K580" s="105">
        <v>45904</v>
      </c>
      <c r="L580" s="105">
        <v>46057</v>
      </c>
      <c r="M580" s="116">
        <f t="shared" si="22"/>
        <v>21.857142857142858</v>
      </c>
      <c r="N580" s="276">
        <v>1</v>
      </c>
      <c r="O580" s="104" t="s">
        <v>5898</v>
      </c>
      <c r="P580" s="117">
        <f t="shared" si="23"/>
        <v>0.5</v>
      </c>
      <c r="Q580" s="101" t="str" cm="1">
        <f t="array" aca="1" ref="Q580" ca="1">IF(ISNUMBER(P580),IF(P580=100%,"CUMPLIDA",IF(AND(ISNUMBER(L580),ISNUMBER(INDIRECT("FECHA_"&amp;$B580,1))), IF(L580&lt;=INDIRECT("FECHA_"&amp;$B580,1),"INCUMPLIDA","PROCESO"), "VERIFICAR FECHA")),"SIN VALOR AVANCE")</f>
        <v>PROCESO</v>
      </c>
    </row>
    <row r="581" spans="1:17" ht="105.75">
      <c r="A581" s="311" t="s">
        <v>1518</v>
      </c>
      <c r="B581" s="115" t="s">
        <v>27</v>
      </c>
      <c r="C581" s="598"/>
      <c r="D581" s="598"/>
      <c r="E581" s="600"/>
      <c r="F581" s="600"/>
      <c r="G581" s="600"/>
      <c r="H581" s="104" t="s">
        <v>1527</v>
      </c>
      <c r="I581" s="104" t="s">
        <v>1528</v>
      </c>
      <c r="J581" s="214">
        <v>6</v>
      </c>
      <c r="K581" s="105">
        <v>45904</v>
      </c>
      <c r="L581" s="105">
        <v>46057</v>
      </c>
      <c r="M581" s="116">
        <f t="shared" si="22"/>
        <v>21.857142857142858</v>
      </c>
      <c r="N581" s="276">
        <v>4</v>
      </c>
      <c r="O581" s="104" t="s">
        <v>5898</v>
      </c>
      <c r="P581" s="117">
        <f t="shared" si="23"/>
        <v>0.66666666666666663</v>
      </c>
      <c r="Q581" s="101" t="str" cm="1">
        <f t="array" aca="1" ref="Q581" ca="1">IF(ISNUMBER(P581),IF(P581=100%,"CUMPLIDA",IF(AND(ISNUMBER(L581),ISNUMBER(INDIRECT("FECHA_"&amp;$B581,1))), IF(L581&lt;=INDIRECT("FECHA_"&amp;$B581,1),"INCUMPLIDA","PROCESO"), "VERIFICAR FECHA")),"SIN VALOR AVANCE")</f>
        <v>PROCESO</v>
      </c>
    </row>
    <row r="582" spans="1:17" ht="105.75">
      <c r="A582" s="311" t="s">
        <v>1518</v>
      </c>
      <c r="B582" s="115" t="s">
        <v>27</v>
      </c>
      <c r="C582" s="598"/>
      <c r="D582" s="598"/>
      <c r="E582" s="600"/>
      <c r="F582" s="600"/>
      <c r="G582" s="103" t="s">
        <v>1529</v>
      </c>
      <c r="H582" s="104" t="s">
        <v>1530</v>
      </c>
      <c r="I582" s="104" t="s">
        <v>1531</v>
      </c>
      <c r="J582" s="214">
        <v>6</v>
      </c>
      <c r="K582" s="105">
        <v>45904</v>
      </c>
      <c r="L582" s="105">
        <v>46053</v>
      </c>
      <c r="M582" s="116">
        <f t="shared" si="22"/>
        <v>21.285714285714285</v>
      </c>
      <c r="N582" s="276">
        <v>4</v>
      </c>
      <c r="O582" s="104" t="s">
        <v>5898</v>
      </c>
      <c r="P582" s="117">
        <f t="shared" si="23"/>
        <v>0.66666666666666663</v>
      </c>
      <c r="Q582" s="101" t="str" cm="1">
        <f t="array" aca="1" ref="Q582" ca="1">IF(ISNUMBER(P582),IF(P582=100%,"CUMPLIDA",IF(AND(ISNUMBER(L582),ISNUMBER(INDIRECT("FECHA_"&amp;$B582,1))), IF(L582&lt;=INDIRECT("FECHA_"&amp;$B582,1),"INCUMPLIDA","PROCESO"), "VERIFICAR FECHA")),"SIN VALOR AVANCE")</f>
        <v>PROCESO</v>
      </c>
    </row>
    <row r="583" spans="1:17" ht="150">
      <c r="A583" s="311" t="s">
        <v>1518</v>
      </c>
      <c r="B583" s="115" t="s">
        <v>27</v>
      </c>
      <c r="C583" s="598" t="s">
        <v>1532</v>
      </c>
      <c r="D583" s="598" t="s">
        <v>1520</v>
      </c>
      <c r="E583" s="600" t="s">
        <v>5899</v>
      </c>
      <c r="F583" s="600" t="s">
        <v>1534</v>
      </c>
      <c r="G583" s="103" t="s">
        <v>1535</v>
      </c>
      <c r="H583" s="104" t="s">
        <v>1536</v>
      </c>
      <c r="I583" s="104" t="s">
        <v>1537</v>
      </c>
      <c r="J583" s="214">
        <v>2</v>
      </c>
      <c r="K583" s="105">
        <v>45931</v>
      </c>
      <c r="L583" s="105">
        <v>46203</v>
      </c>
      <c r="M583" s="116">
        <f t="shared" si="22"/>
        <v>38.857142857142854</v>
      </c>
      <c r="N583" s="276">
        <v>1</v>
      </c>
      <c r="O583" s="104" t="s">
        <v>5900</v>
      </c>
      <c r="P583" s="117">
        <f t="shared" si="23"/>
        <v>0.5</v>
      </c>
      <c r="Q583" s="101" t="str" cm="1">
        <f t="array" aca="1" ref="Q583" ca="1">IF(ISNUMBER(P583),IF(P583=100%,"CUMPLIDA",IF(AND(ISNUMBER(L583),ISNUMBER(INDIRECT("FECHA_"&amp;$B583,1))), IF(L583&lt;=INDIRECT("FECHA_"&amp;$B583,1),"INCUMPLIDA","PROCESO"), "VERIFICAR FECHA")),"SIN VALOR AVANCE")</f>
        <v>PROCESO</v>
      </c>
    </row>
    <row r="584" spans="1:17" ht="150.75">
      <c r="A584" s="311" t="s">
        <v>1518</v>
      </c>
      <c r="B584" s="115" t="s">
        <v>27</v>
      </c>
      <c r="C584" s="598"/>
      <c r="D584" s="598"/>
      <c r="E584" s="600"/>
      <c r="F584" s="600"/>
      <c r="G584" s="103" t="s">
        <v>1539</v>
      </c>
      <c r="H584" s="104" t="s">
        <v>1540</v>
      </c>
      <c r="I584" s="104" t="s">
        <v>1541</v>
      </c>
      <c r="J584" s="214">
        <v>3</v>
      </c>
      <c r="K584" s="105">
        <v>45931</v>
      </c>
      <c r="L584" s="105">
        <v>46234</v>
      </c>
      <c r="M584" s="116">
        <f t="shared" si="22"/>
        <v>43.285714285714285</v>
      </c>
      <c r="N584" s="276">
        <v>1</v>
      </c>
      <c r="O584" s="104" t="s">
        <v>5901</v>
      </c>
      <c r="P584" s="117">
        <f t="shared" si="23"/>
        <v>0.33333333333333331</v>
      </c>
      <c r="Q584" s="101" t="str" cm="1">
        <f t="array" aca="1" ref="Q584" ca="1">IF(ISNUMBER(P584),IF(P584=100%,"CUMPLIDA",IF(AND(ISNUMBER(L584),ISNUMBER(INDIRECT("FECHA_"&amp;$B584,1))), IF(L584&lt;=INDIRECT("FECHA_"&amp;$B584,1),"INCUMPLIDA","PROCESO"), "VERIFICAR FECHA")),"SIN VALOR AVANCE")</f>
        <v>PROCESO</v>
      </c>
    </row>
    <row r="585" spans="1:17" ht="150.75">
      <c r="A585" s="311" t="s">
        <v>1518</v>
      </c>
      <c r="B585" s="115" t="s">
        <v>27</v>
      </c>
      <c r="C585" s="598"/>
      <c r="D585" s="598"/>
      <c r="E585" s="600"/>
      <c r="F585" s="600"/>
      <c r="G585" s="103"/>
      <c r="H585" s="104" t="s">
        <v>1543</v>
      </c>
      <c r="I585" s="104" t="s">
        <v>1544</v>
      </c>
      <c r="J585" s="214">
        <v>6</v>
      </c>
      <c r="K585" s="105">
        <v>45931</v>
      </c>
      <c r="L585" s="105">
        <v>46142</v>
      </c>
      <c r="M585" s="116">
        <f t="shared" si="22"/>
        <v>30.142857142857142</v>
      </c>
      <c r="N585" s="276">
        <v>3</v>
      </c>
      <c r="O585" s="104" t="s">
        <v>5901</v>
      </c>
      <c r="P585" s="117">
        <f t="shared" si="23"/>
        <v>0.5</v>
      </c>
      <c r="Q585" s="101" t="str" cm="1">
        <f t="array" aca="1" ref="Q585" ca="1">IF(ISNUMBER(P585),IF(P585=100%,"CUMPLIDA",IF(AND(ISNUMBER(L585),ISNUMBER(INDIRECT("FECHA_"&amp;$B585,1))), IF(L585&lt;=INDIRECT("FECHA_"&amp;$B585,1),"INCUMPLIDA","PROCESO"), "VERIFICAR FECHA")),"SIN VALOR AVANCE")</f>
        <v>PROCESO</v>
      </c>
    </row>
    <row r="586" spans="1:17" ht="120.75">
      <c r="A586" s="311" t="s">
        <v>1518</v>
      </c>
      <c r="B586" s="115" t="s">
        <v>27</v>
      </c>
      <c r="C586" s="598" t="s">
        <v>1545</v>
      </c>
      <c r="D586" s="598" t="s">
        <v>1520</v>
      </c>
      <c r="E586" s="600" t="s">
        <v>1546</v>
      </c>
      <c r="F586" s="600" t="s">
        <v>1547</v>
      </c>
      <c r="G586" s="600" t="s">
        <v>1548</v>
      </c>
      <c r="H586" s="202" t="s">
        <v>1549</v>
      </c>
      <c r="I586" s="104" t="s">
        <v>1550</v>
      </c>
      <c r="J586" s="214">
        <v>2</v>
      </c>
      <c r="K586" s="105">
        <v>45901</v>
      </c>
      <c r="L586" s="105">
        <v>46112</v>
      </c>
      <c r="M586" s="116">
        <f>(L586-K586)/7</f>
        <v>30.142857142857142</v>
      </c>
      <c r="N586" s="276">
        <v>1</v>
      </c>
      <c r="O586" s="104" t="s">
        <v>5902</v>
      </c>
      <c r="P586" s="117">
        <f t="shared" si="23"/>
        <v>0.5</v>
      </c>
      <c r="Q586" s="101" t="str" cm="1">
        <f t="array" aca="1" ref="Q586" ca="1">IF(ISNUMBER(P586),IF(P586=100%,"CUMPLIDA",IF(AND(ISNUMBER(L586),ISNUMBER(INDIRECT("FECHA_"&amp;$B586,1))), IF(L586&lt;=INDIRECT("FECHA_"&amp;$B586,1),"INCUMPLIDA","PROCESO"), "VERIFICAR FECHA")),"SIN VALOR AVANCE")</f>
        <v>PROCESO</v>
      </c>
    </row>
    <row r="587" spans="1:17" ht="120.75">
      <c r="A587" s="311" t="s">
        <v>1518</v>
      </c>
      <c r="B587" s="115" t="s">
        <v>27</v>
      </c>
      <c r="C587" s="598"/>
      <c r="D587" s="598"/>
      <c r="E587" s="600"/>
      <c r="F587" s="600"/>
      <c r="G587" s="600"/>
      <c r="H587" s="104" t="s">
        <v>1552</v>
      </c>
      <c r="I587" s="104" t="s">
        <v>1553</v>
      </c>
      <c r="J587" s="214">
        <v>2</v>
      </c>
      <c r="K587" s="105">
        <v>45901</v>
      </c>
      <c r="L587" s="105">
        <v>46112</v>
      </c>
      <c r="M587" s="116">
        <f>(L587-K587)/7</f>
        <v>30.142857142857142</v>
      </c>
      <c r="N587" s="276">
        <v>1</v>
      </c>
      <c r="O587" s="104" t="s">
        <v>5902</v>
      </c>
      <c r="P587" s="117">
        <f t="shared" si="23"/>
        <v>0.5</v>
      </c>
      <c r="Q587" s="101" t="str" cm="1">
        <f t="array" aca="1" ref="Q587" ca="1">IF(ISNUMBER(P587),IF(P587=100%,"CUMPLIDA",IF(AND(ISNUMBER(L587),ISNUMBER(INDIRECT("FECHA_"&amp;$B587,1))), IF(L587&lt;=INDIRECT("FECHA_"&amp;$B587,1),"INCUMPLIDA","PROCESO"), "VERIFICAR FECHA")),"SIN VALOR AVANCE")</f>
        <v>PROCESO</v>
      </c>
    </row>
    <row r="588" spans="1:17" ht="120.75">
      <c r="A588" s="311" t="s">
        <v>1518</v>
      </c>
      <c r="B588" s="115" t="s">
        <v>27</v>
      </c>
      <c r="C588" s="598"/>
      <c r="D588" s="598"/>
      <c r="E588" s="600"/>
      <c r="F588" s="600"/>
      <c r="G588" s="103" t="s">
        <v>1554</v>
      </c>
      <c r="H588" s="202" t="s">
        <v>1555</v>
      </c>
      <c r="I588" s="104" t="s">
        <v>912</v>
      </c>
      <c r="J588" s="214">
        <v>2</v>
      </c>
      <c r="K588" s="105">
        <v>45901</v>
      </c>
      <c r="L588" s="105">
        <v>46112</v>
      </c>
      <c r="M588" s="116">
        <f>(L588-K588)/7</f>
        <v>30.142857142857142</v>
      </c>
      <c r="N588" s="276">
        <v>1</v>
      </c>
      <c r="O588" s="104" t="s">
        <v>5902</v>
      </c>
      <c r="P588" s="117">
        <f t="shared" si="23"/>
        <v>0.5</v>
      </c>
      <c r="Q588" s="101" t="str" cm="1">
        <f t="array" aca="1" ref="Q588" ca="1">IF(ISNUMBER(P588),IF(P588=100%,"CUMPLIDA",IF(AND(ISNUMBER(L588),ISNUMBER(INDIRECT("FECHA_"&amp;$B588,1))), IF(L588&lt;=INDIRECT("FECHA_"&amp;$B588,1),"INCUMPLIDA","PROCESO"), "VERIFICAR FECHA")),"SIN VALOR AVANCE")</f>
        <v>PROCESO</v>
      </c>
    </row>
    <row r="589" spans="1:17" ht="135.75">
      <c r="A589" s="311" t="s">
        <v>1518</v>
      </c>
      <c r="B589" s="115" t="s">
        <v>27</v>
      </c>
      <c r="C589" s="598" t="s">
        <v>1556</v>
      </c>
      <c r="D589" s="598" t="s">
        <v>1520</v>
      </c>
      <c r="E589" s="600" t="s">
        <v>5903</v>
      </c>
      <c r="F589" s="600" t="s">
        <v>1558</v>
      </c>
      <c r="G589" s="103" t="s">
        <v>1559</v>
      </c>
      <c r="H589" s="104" t="s">
        <v>1560</v>
      </c>
      <c r="I589" s="104" t="s">
        <v>1561</v>
      </c>
      <c r="J589" s="214">
        <v>6</v>
      </c>
      <c r="K589" s="105">
        <v>45931</v>
      </c>
      <c r="L589" s="105">
        <v>46112</v>
      </c>
      <c r="M589" s="116">
        <f>(L589-K589)/7</f>
        <v>25.857142857142858</v>
      </c>
      <c r="N589" s="276">
        <v>3</v>
      </c>
      <c r="O589" s="104" t="s">
        <v>5904</v>
      </c>
      <c r="P589" s="117">
        <f t="shared" si="23"/>
        <v>0.5</v>
      </c>
      <c r="Q589" s="101" t="str" cm="1">
        <f t="array" aca="1" ref="Q589" ca="1">IF(ISNUMBER(P589),IF(P589=100%,"CUMPLIDA",IF(AND(ISNUMBER(L589),ISNUMBER(INDIRECT("FECHA_"&amp;$B589,1))), IF(L589&lt;=INDIRECT("FECHA_"&amp;$B589,1),"INCUMPLIDA","PROCESO"), "VERIFICAR FECHA")),"SIN VALOR AVANCE")</f>
        <v>PROCESO</v>
      </c>
    </row>
    <row r="590" spans="1:17" ht="270">
      <c r="A590" s="311" t="s">
        <v>1518</v>
      </c>
      <c r="B590" s="115" t="s">
        <v>27</v>
      </c>
      <c r="C590" s="598"/>
      <c r="D590" s="598"/>
      <c r="E590" s="600"/>
      <c r="F590" s="600"/>
      <c r="G590" s="103" t="s">
        <v>1563</v>
      </c>
      <c r="H590" s="202" t="s">
        <v>1564</v>
      </c>
      <c r="I590" s="104" t="s">
        <v>1565</v>
      </c>
      <c r="J590" s="214">
        <v>2</v>
      </c>
      <c r="K590" s="105">
        <v>45931</v>
      </c>
      <c r="L590" s="105">
        <v>46112</v>
      </c>
      <c r="M590" s="116">
        <f>(L590-K590)/7</f>
        <v>25.857142857142858</v>
      </c>
      <c r="N590" s="276">
        <v>1</v>
      </c>
      <c r="O590" s="104" t="s">
        <v>5904</v>
      </c>
      <c r="P590" s="117">
        <f t="shared" si="23"/>
        <v>0.5</v>
      </c>
      <c r="Q590" s="101" t="str" cm="1">
        <f t="array" aca="1" ref="Q590" ca="1">IF(ISNUMBER(P590),IF(P590=100%,"CUMPLIDA",IF(AND(ISNUMBER(L590),ISNUMBER(INDIRECT("FECHA_"&amp;$B590,1))), IF(L590&lt;=INDIRECT("FECHA_"&amp;$B590,1),"INCUMPLIDA","PROCESO"), "VERIFICAR FECHA")),"SIN VALOR AVANCE")</f>
        <v>PROCESO</v>
      </c>
    </row>
    <row r="591" spans="1:17" ht="150.75">
      <c r="A591" s="311" t="s">
        <v>1518</v>
      </c>
      <c r="B591" s="115" t="s">
        <v>27</v>
      </c>
      <c r="C591" s="598"/>
      <c r="D591" s="598"/>
      <c r="E591" s="600"/>
      <c r="F591" s="600"/>
      <c r="G591" s="103" t="s">
        <v>1566</v>
      </c>
      <c r="H591" s="104" t="s">
        <v>1567</v>
      </c>
      <c r="I591" s="104" t="s">
        <v>1568</v>
      </c>
      <c r="J591" s="214">
        <v>5</v>
      </c>
      <c r="K591" s="105">
        <v>45931</v>
      </c>
      <c r="L591" s="105">
        <v>46112</v>
      </c>
      <c r="M591" s="116">
        <f>+(L591-K591)/7</f>
        <v>25.857142857142858</v>
      </c>
      <c r="N591" s="276">
        <v>3</v>
      </c>
      <c r="O591" s="104" t="s">
        <v>5905</v>
      </c>
      <c r="P591" s="117">
        <f t="shared" si="23"/>
        <v>0.6</v>
      </c>
      <c r="Q591" s="101" t="str" cm="1">
        <f t="array" aca="1" ref="Q591" ca="1">IF(ISNUMBER(P591),IF(P591=100%,"CUMPLIDA",IF(AND(ISNUMBER(L591),ISNUMBER(INDIRECT("FECHA_"&amp;$B591,1))), IF(L591&lt;=INDIRECT("FECHA_"&amp;$B591,1),"INCUMPLIDA","PROCESO"), "VERIFICAR FECHA")),"SIN VALOR AVANCE")</f>
        <v>PROCESO</v>
      </c>
    </row>
    <row r="592" spans="1:17" ht="105.75">
      <c r="A592" s="311" t="s">
        <v>1518</v>
      </c>
      <c r="B592" s="115" t="s">
        <v>27</v>
      </c>
      <c r="C592" s="598" t="s">
        <v>1570</v>
      </c>
      <c r="D592" s="598" t="s">
        <v>1520</v>
      </c>
      <c r="E592" s="600" t="s">
        <v>5906</v>
      </c>
      <c r="F592" s="600" t="s">
        <v>1572</v>
      </c>
      <c r="G592" s="600" t="s">
        <v>1573</v>
      </c>
      <c r="H592" s="104" t="s">
        <v>1574</v>
      </c>
      <c r="I592" s="104" t="s">
        <v>1575</v>
      </c>
      <c r="J592" s="215">
        <v>1</v>
      </c>
      <c r="K592" s="111">
        <v>45869</v>
      </c>
      <c r="L592" s="105">
        <v>46112</v>
      </c>
      <c r="M592" s="116">
        <f>(L592-K592)/7</f>
        <v>34.714285714285715</v>
      </c>
      <c r="N592" s="269">
        <v>0</v>
      </c>
      <c r="O592" s="104" t="s">
        <v>5907</v>
      </c>
      <c r="P592" s="117">
        <f t="shared" si="23"/>
        <v>0</v>
      </c>
      <c r="Q592" s="101" t="str" cm="1">
        <f t="array" aca="1" ref="Q592" ca="1">IF(ISNUMBER(P592),IF(P592=100%,"CUMPLIDA",IF(AND(ISNUMBER(L592),ISNUMBER(INDIRECT("FECHA_"&amp;$B592,1))), IF(L592&lt;=INDIRECT("FECHA_"&amp;$B592,1),"INCUMPLIDA","PROCESO"), "VERIFICAR FECHA")),"SIN VALOR AVANCE")</f>
        <v>PROCESO</v>
      </c>
    </row>
    <row r="593" spans="1:17" ht="105.75">
      <c r="A593" s="311" t="s">
        <v>1518</v>
      </c>
      <c r="B593" s="115" t="s">
        <v>27</v>
      </c>
      <c r="C593" s="598"/>
      <c r="D593" s="598"/>
      <c r="E593" s="600"/>
      <c r="F593" s="600"/>
      <c r="G593" s="600"/>
      <c r="H593" s="104" t="s">
        <v>1577</v>
      </c>
      <c r="I593" s="104" t="s">
        <v>1578</v>
      </c>
      <c r="J593" s="214">
        <v>2</v>
      </c>
      <c r="K593" s="111">
        <v>45869</v>
      </c>
      <c r="L593" s="105">
        <v>46112</v>
      </c>
      <c r="M593" s="116">
        <f>(L593-K593)/7</f>
        <v>34.714285714285715</v>
      </c>
      <c r="N593" s="269">
        <v>0</v>
      </c>
      <c r="O593" s="104" t="s">
        <v>5907</v>
      </c>
      <c r="P593" s="117">
        <f t="shared" si="23"/>
        <v>0</v>
      </c>
      <c r="Q593" s="101" t="str" cm="1">
        <f t="array" aca="1" ref="Q593" ca="1">IF(ISNUMBER(P593),IF(P593=100%,"CUMPLIDA",IF(AND(ISNUMBER(L593),ISNUMBER(INDIRECT("FECHA_"&amp;$B593,1))), IF(L593&lt;=INDIRECT("FECHA_"&amp;$B593,1),"INCUMPLIDA","PROCESO"), "VERIFICAR FECHA")),"SIN VALOR AVANCE")</f>
        <v>PROCESO</v>
      </c>
    </row>
    <row r="594" spans="1:17" ht="105.75">
      <c r="A594" s="311" t="s">
        <v>1518</v>
      </c>
      <c r="B594" s="115" t="s">
        <v>27</v>
      </c>
      <c r="C594" s="598" t="s">
        <v>1579</v>
      </c>
      <c r="D594" s="598" t="s">
        <v>1520</v>
      </c>
      <c r="E594" s="600" t="s">
        <v>5908</v>
      </c>
      <c r="F594" s="600" t="s">
        <v>1581</v>
      </c>
      <c r="G594" s="103" t="s">
        <v>1582</v>
      </c>
      <c r="H594" s="104" t="s">
        <v>775</v>
      </c>
      <c r="I594" s="104" t="s">
        <v>1456</v>
      </c>
      <c r="J594" s="214">
        <v>15</v>
      </c>
      <c r="K594" s="105">
        <v>46113</v>
      </c>
      <c r="L594" s="105">
        <v>47483</v>
      </c>
      <c r="M594" s="116">
        <f t="shared" ref="M594:M596" si="24">(L594-K594)/7</f>
        <v>195.71428571428572</v>
      </c>
      <c r="N594" s="276">
        <v>0</v>
      </c>
      <c r="O594" s="104" t="s">
        <v>5909</v>
      </c>
      <c r="P594" s="117">
        <f t="shared" si="23"/>
        <v>0</v>
      </c>
      <c r="Q594" s="101" t="str" cm="1">
        <f t="array" aca="1" ref="Q594" ca="1">IF(ISNUMBER(P594),IF(P594=100%,"CUMPLIDA",IF(AND(ISNUMBER(L594),ISNUMBER(INDIRECT("FECHA_"&amp;$B594,1))), IF(L594&lt;=INDIRECT("FECHA_"&amp;$B594,1),"INCUMPLIDA","PROCESO"), "VERIFICAR FECHA")),"SIN VALOR AVANCE")</f>
        <v>PROCESO</v>
      </c>
    </row>
    <row r="595" spans="1:17" ht="105.75">
      <c r="A595" s="311" t="s">
        <v>1518</v>
      </c>
      <c r="B595" s="115" t="s">
        <v>27</v>
      </c>
      <c r="C595" s="598"/>
      <c r="D595" s="598"/>
      <c r="E595" s="600"/>
      <c r="F595" s="600"/>
      <c r="G595" s="103" t="s">
        <v>1584</v>
      </c>
      <c r="H595" s="104" t="s">
        <v>779</v>
      </c>
      <c r="I595" s="104" t="s">
        <v>780</v>
      </c>
      <c r="J595" s="214">
        <v>1</v>
      </c>
      <c r="K595" s="105">
        <v>46113</v>
      </c>
      <c r="L595" s="105">
        <v>47483</v>
      </c>
      <c r="M595" s="116">
        <f t="shared" si="24"/>
        <v>195.71428571428572</v>
      </c>
      <c r="N595" s="276">
        <v>0</v>
      </c>
      <c r="O595" s="104" t="s">
        <v>5909</v>
      </c>
      <c r="P595" s="117">
        <f t="shared" si="23"/>
        <v>0</v>
      </c>
      <c r="Q595" s="101" t="str" cm="1">
        <f t="array" aca="1" ref="Q595" ca="1">IF(ISNUMBER(P595),IF(P595=100%,"CUMPLIDA",IF(AND(ISNUMBER(L595),ISNUMBER(INDIRECT("FECHA_"&amp;$B595,1))), IF(L595&lt;=INDIRECT("FECHA_"&amp;$B595,1),"INCUMPLIDA","PROCESO"), "VERIFICAR FECHA")),"SIN VALOR AVANCE")</f>
        <v>PROCESO</v>
      </c>
    </row>
    <row r="596" spans="1:17" ht="135">
      <c r="A596" s="311" t="s">
        <v>1518</v>
      </c>
      <c r="B596" s="115" t="s">
        <v>27</v>
      </c>
      <c r="C596" s="598"/>
      <c r="D596" s="598"/>
      <c r="E596" s="600"/>
      <c r="F596" s="600"/>
      <c r="G596" s="103" t="s">
        <v>1585</v>
      </c>
      <c r="H596" s="104" t="s">
        <v>782</v>
      </c>
      <c r="I596" s="104" t="s">
        <v>813</v>
      </c>
      <c r="J596" s="214">
        <v>2</v>
      </c>
      <c r="K596" s="105">
        <v>46113</v>
      </c>
      <c r="L596" s="105">
        <v>47483</v>
      </c>
      <c r="M596" s="116">
        <f t="shared" si="24"/>
        <v>195.71428571428572</v>
      </c>
      <c r="N596" s="276">
        <v>0</v>
      </c>
      <c r="O596" s="104" t="s">
        <v>5909</v>
      </c>
      <c r="P596" s="117">
        <f t="shared" si="23"/>
        <v>0</v>
      </c>
      <c r="Q596" s="101" t="str" cm="1">
        <f t="array" aca="1" ref="Q596" ca="1">IF(ISNUMBER(P596),IF(P596=100%,"CUMPLIDA",IF(AND(ISNUMBER(L596),ISNUMBER(INDIRECT("FECHA_"&amp;$B596,1))), IF(L596&lt;=INDIRECT("FECHA_"&amp;$B596,1),"INCUMPLIDA","PROCESO"), "VERIFICAR FECHA")),"SIN VALOR AVANCE")</f>
        <v>PROCESO</v>
      </c>
    </row>
    <row r="597" spans="1:17" ht="120.75">
      <c r="A597" s="311" t="s">
        <v>1518</v>
      </c>
      <c r="B597" s="115" t="s">
        <v>27</v>
      </c>
      <c r="C597" s="598" t="s">
        <v>1586</v>
      </c>
      <c r="D597" s="598" t="s">
        <v>1520</v>
      </c>
      <c r="E597" s="600" t="s">
        <v>5910</v>
      </c>
      <c r="F597" s="600" t="s">
        <v>1588</v>
      </c>
      <c r="G597" s="103" t="s">
        <v>5911</v>
      </c>
      <c r="H597" s="104" t="s">
        <v>1590</v>
      </c>
      <c r="I597" s="104" t="s">
        <v>1591</v>
      </c>
      <c r="J597" s="214">
        <v>2</v>
      </c>
      <c r="K597" s="105">
        <v>45901</v>
      </c>
      <c r="L597" s="105">
        <v>46081</v>
      </c>
      <c r="M597" s="116">
        <f t="shared" ref="M597:M604" si="25">+(L597-K597)/7</f>
        <v>25.714285714285715</v>
      </c>
      <c r="N597" s="276">
        <v>1</v>
      </c>
      <c r="O597" s="104" t="s">
        <v>5909</v>
      </c>
      <c r="P597" s="117">
        <f t="shared" si="23"/>
        <v>0.5</v>
      </c>
      <c r="Q597" s="101" t="str" cm="1">
        <f t="array" aca="1" ref="Q597" ca="1">IF(ISNUMBER(P597),IF(P597=100%,"CUMPLIDA",IF(AND(ISNUMBER(L597),ISNUMBER(INDIRECT("FECHA_"&amp;$B597,1))), IF(L597&lt;=INDIRECT("FECHA_"&amp;$B597,1),"INCUMPLIDA","PROCESO"), "VERIFICAR FECHA")),"SIN VALOR AVANCE")</f>
        <v>PROCESO</v>
      </c>
    </row>
    <row r="598" spans="1:17" ht="105.75">
      <c r="A598" s="311" t="s">
        <v>1518</v>
      </c>
      <c r="B598" s="115" t="s">
        <v>27</v>
      </c>
      <c r="C598" s="598"/>
      <c r="D598" s="598"/>
      <c r="E598" s="600"/>
      <c r="F598" s="600"/>
      <c r="G598" s="103" t="s">
        <v>5912</v>
      </c>
      <c r="H598" s="104" t="s">
        <v>1593</v>
      </c>
      <c r="I598" s="104" t="s">
        <v>1594</v>
      </c>
      <c r="J598" s="214">
        <v>6</v>
      </c>
      <c r="K598" s="105">
        <v>45901</v>
      </c>
      <c r="L598" s="105">
        <v>46081</v>
      </c>
      <c r="M598" s="116">
        <f t="shared" si="25"/>
        <v>25.714285714285715</v>
      </c>
      <c r="N598" s="276">
        <v>4</v>
      </c>
      <c r="O598" s="104" t="s">
        <v>5909</v>
      </c>
      <c r="P598" s="117">
        <f t="shared" si="23"/>
        <v>0.66666666666666663</v>
      </c>
      <c r="Q598" s="101" t="str" cm="1">
        <f t="array" aca="1" ref="Q598" ca="1">IF(ISNUMBER(P598),IF(P598=100%,"CUMPLIDA",IF(AND(ISNUMBER(L598),ISNUMBER(INDIRECT("FECHA_"&amp;$B598,1))), IF(L598&lt;=INDIRECT("FECHA_"&amp;$B598,1),"INCUMPLIDA","PROCESO"), "VERIFICAR FECHA")),"SIN VALOR AVANCE")</f>
        <v>PROCESO</v>
      </c>
    </row>
    <row r="599" spans="1:17" ht="255">
      <c r="A599" s="311" t="s">
        <v>1518</v>
      </c>
      <c r="B599" s="115" t="s">
        <v>27</v>
      </c>
      <c r="C599" s="598" t="s">
        <v>1595</v>
      </c>
      <c r="D599" s="598" t="s">
        <v>1520</v>
      </c>
      <c r="E599" s="600" t="s">
        <v>5913</v>
      </c>
      <c r="F599" s="600" t="s">
        <v>1597</v>
      </c>
      <c r="G599" s="103" t="s">
        <v>1598</v>
      </c>
      <c r="H599" s="104" t="s">
        <v>1599</v>
      </c>
      <c r="I599" s="104" t="s">
        <v>1600</v>
      </c>
      <c r="J599" s="214">
        <v>2</v>
      </c>
      <c r="K599" s="105">
        <v>45931</v>
      </c>
      <c r="L599" s="105">
        <v>46295</v>
      </c>
      <c r="M599" s="116">
        <f t="shared" si="25"/>
        <v>52</v>
      </c>
      <c r="N599" s="276">
        <v>0</v>
      </c>
      <c r="O599" s="104" t="s">
        <v>5905</v>
      </c>
      <c r="P599" s="117">
        <f t="shared" si="23"/>
        <v>0</v>
      </c>
      <c r="Q599" s="101" t="str" cm="1">
        <f t="array" aca="1" ref="Q599" ca="1">IF(ISNUMBER(P599),IF(P599=100%,"CUMPLIDA",IF(AND(ISNUMBER(L599),ISNUMBER(INDIRECT("FECHA_"&amp;$B599,1))), IF(L599&lt;=INDIRECT("FECHA_"&amp;$B599,1),"INCUMPLIDA","PROCESO"), "VERIFICAR FECHA")),"SIN VALOR AVANCE")</f>
        <v>PROCESO</v>
      </c>
    </row>
    <row r="600" spans="1:17" ht="150.75">
      <c r="A600" s="311" t="s">
        <v>1518</v>
      </c>
      <c r="B600" s="115" t="s">
        <v>27</v>
      </c>
      <c r="C600" s="598"/>
      <c r="D600" s="598"/>
      <c r="E600" s="600"/>
      <c r="F600" s="600"/>
      <c r="G600" s="103" t="s">
        <v>1601</v>
      </c>
      <c r="H600" s="104" t="s">
        <v>1602</v>
      </c>
      <c r="I600" s="104" t="s">
        <v>310</v>
      </c>
      <c r="J600" s="214">
        <v>4</v>
      </c>
      <c r="K600" s="105">
        <v>45931</v>
      </c>
      <c r="L600" s="105">
        <v>46295</v>
      </c>
      <c r="M600" s="116">
        <f t="shared" si="25"/>
        <v>52</v>
      </c>
      <c r="N600" s="276">
        <v>1</v>
      </c>
      <c r="O600" s="104" t="s">
        <v>5905</v>
      </c>
      <c r="P600" s="117">
        <f t="shared" si="23"/>
        <v>0.25</v>
      </c>
      <c r="Q600" s="101" t="str" cm="1">
        <f t="array" aca="1" ref="Q600" ca="1">IF(ISNUMBER(P600),IF(P600=100%,"CUMPLIDA",IF(AND(ISNUMBER(L600),ISNUMBER(INDIRECT("FECHA_"&amp;$B600,1))), IF(L600&lt;=INDIRECT("FECHA_"&amp;$B600,1),"INCUMPLIDA","PROCESO"), "VERIFICAR FECHA")),"SIN VALOR AVANCE")</f>
        <v>PROCESO</v>
      </c>
    </row>
    <row r="601" spans="1:17" ht="225.75">
      <c r="A601" s="311" t="s">
        <v>1518</v>
      </c>
      <c r="B601" s="115" t="s">
        <v>27</v>
      </c>
      <c r="C601" s="598"/>
      <c r="D601" s="598"/>
      <c r="E601" s="600"/>
      <c r="F601" s="600"/>
      <c r="G601" s="103" t="s">
        <v>1603</v>
      </c>
      <c r="H601" s="104" t="s">
        <v>1604</v>
      </c>
      <c r="I601" s="104" t="s">
        <v>1605</v>
      </c>
      <c r="J601" s="214">
        <v>4</v>
      </c>
      <c r="K601" s="105">
        <v>45931</v>
      </c>
      <c r="L601" s="105">
        <v>46295</v>
      </c>
      <c r="M601" s="116">
        <f t="shared" si="25"/>
        <v>52</v>
      </c>
      <c r="N601" s="276">
        <v>1</v>
      </c>
      <c r="O601" s="104" t="s">
        <v>5914</v>
      </c>
      <c r="P601" s="117">
        <f t="shared" si="23"/>
        <v>0.25</v>
      </c>
      <c r="Q601" s="101" t="str" cm="1">
        <f t="array" aca="1" ref="Q601" ca="1">IF(ISNUMBER(P601),IF(P601=100%,"CUMPLIDA",IF(AND(ISNUMBER(L601),ISNUMBER(INDIRECT("FECHA_"&amp;$B601,1))), IF(L601&lt;=INDIRECT("FECHA_"&amp;$B601,1),"INCUMPLIDA","PROCESO"), "VERIFICAR FECHA")),"SIN VALOR AVANCE")</f>
        <v>PROCESO</v>
      </c>
    </row>
    <row r="602" spans="1:17" ht="150.75">
      <c r="A602" s="311" t="s">
        <v>1518</v>
      </c>
      <c r="B602" s="115" t="s">
        <v>27</v>
      </c>
      <c r="C602" s="598"/>
      <c r="D602" s="598"/>
      <c r="E602" s="600"/>
      <c r="F602" s="600"/>
      <c r="G602" s="600" t="s">
        <v>1607</v>
      </c>
      <c r="H602" s="104" t="s">
        <v>1608</v>
      </c>
      <c r="I602" s="104" t="s">
        <v>1609</v>
      </c>
      <c r="J602" s="214">
        <v>4</v>
      </c>
      <c r="K602" s="105">
        <v>45931</v>
      </c>
      <c r="L602" s="105">
        <v>46386</v>
      </c>
      <c r="M602" s="116">
        <f t="shared" si="25"/>
        <v>65</v>
      </c>
      <c r="N602" s="276">
        <v>0</v>
      </c>
      <c r="O602" s="104" t="s">
        <v>5905</v>
      </c>
      <c r="P602" s="117">
        <f t="shared" si="23"/>
        <v>0</v>
      </c>
      <c r="Q602" s="101" t="str" cm="1">
        <f t="array" aca="1" ref="Q602" ca="1">IF(ISNUMBER(P602),IF(P602=100%,"CUMPLIDA",IF(AND(ISNUMBER(L602),ISNUMBER(INDIRECT("FECHA_"&amp;$B602,1))), IF(L602&lt;=INDIRECT("FECHA_"&amp;$B602,1),"INCUMPLIDA","PROCESO"), "VERIFICAR FECHA")),"SIN VALOR AVANCE")</f>
        <v>PROCESO</v>
      </c>
    </row>
    <row r="603" spans="1:17" ht="225.75">
      <c r="A603" s="311" t="s">
        <v>1518</v>
      </c>
      <c r="B603" s="115" t="s">
        <v>27</v>
      </c>
      <c r="C603" s="598"/>
      <c r="D603" s="598"/>
      <c r="E603" s="600"/>
      <c r="F603" s="600"/>
      <c r="G603" s="600"/>
      <c r="H603" s="104" t="s">
        <v>1608</v>
      </c>
      <c r="I603" s="104" t="s">
        <v>1610</v>
      </c>
      <c r="J603" s="214">
        <v>1</v>
      </c>
      <c r="K603" s="105">
        <v>45931</v>
      </c>
      <c r="L603" s="105">
        <v>46386</v>
      </c>
      <c r="M603" s="116">
        <f t="shared" si="25"/>
        <v>65</v>
      </c>
      <c r="N603" s="276">
        <v>0</v>
      </c>
      <c r="O603" s="104" t="s">
        <v>5914</v>
      </c>
      <c r="P603" s="117">
        <f t="shared" si="23"/>
        <v>0</v>
      </c>
      <c r="Q603" s="101" t="str" cm="1">
        <f t="array" aca="1" ref="Q603" ca="1">IF(ISNUMBER(P603),IF(P603=100%,"CUMPLIDA",IF(AND(ISNUMBER(L603),ISNUMBER(INDIRECT("FECHA_"&amp;$B603,1))), IF(L603&lt;=INDIRECT("FECHA_"&amp;$B603,1),"INCUMPLIDA","PROCESO"), "VERIFICAR FECHA")),"SIN VALOR AVANCE")</f>
        <v>PROCESO</v>
      </c>
    </row>
    <row r="604" spans="1:17" ht="180">
      <c r="A604" s="311" t="s">
        <v>1518</v>
      </c>
      <c r="B604" s="115" t="s">
        <v>27</v>
      </c>
      <c r="C604" s="598" t="s">
        <v>1611</v>
      </c>
      <c r="D604" s="598" t="s">
        <v>1520</v>
      </c>
      <c r="E604" s="600" t="s">
        <v>5915</v>
      </c>
      <c r="F604" s="600" t="s">
        <v>1613</v>
      </c>
      <c r="G604" s="103" t="s">
        <v>1614</v>
      </c>
      <c r="H604" s="104" t="s">
        <v>1615</v>
      </c>
      <c r="I604" s="104" t="s">
        <v>1600</v>
      </c>
      <c r="J604" s="214">
        <v>2</v>
      </c>
      <c r="K604" s="105">
        <v>45931</v>
      </c>
      <c r="L604" s="105">
        <v>46295</v>
      </c>
      <c r="M604" s="116">
        <f t="shared" si="25"/>
        <v>52</v>
      </c>
      <c r="N604" s="276">
        <v>0</v>
      </c>
      <c r="O604" s="104" t="s">
        <v>5905</v>
      </c>
      <c r="P604" s="117">
        <f t="shared" si="23"/>
        <v>0</v>
      </c>
      <c r="Q604" s="101" t="str" cm="1">
        <f t="array" aca="1" ref="Q604" ca="1">IF(ISNUMBER(P604),IF(P604=100%,"CUMPLIDA",IF(AND(ISNUMBER(L604),ISNUMBER(INDIRECT("FECHA_"&amp;$B604,1))), IF(L604&lt;=INDIRECT("FECHA_"&amp;$B604,1),"INCUMPLIDA","PROCESO"), "VERIFICAR FECHA")),"SIN VALOR AVANCE")</f>
        <v>PROCESO</v>
      </c>
    </row>
    <row r="605" spans="1:17" ht="150.75">
      <c r="A605" s="311" t="s">
        <v>1518</v>
      </c>
      <c r="B605" s="115" t="s">
        <v>27</v>
      </c>
      <c r="C605" s="598"/>
      <c r="D605" s="598"/>
      <c r="E605" s="600"/>
      <c r="F605" s="600"/>
      <c r="G605" s="600" t="s">
        <v>1616</v>
      </c>
      <c r="H605" s="104" t="s">
        <v>1617</v>
      </c>
      <c r="I605" s="104" t="s">
        <v>1618</v>
      </c>
      <c r="J605" s="214">
        <v>6</v>
      </c>
      <c r="K605" s="111">
        <v>45931</v>
      </c>
      <c r="L605" s="105">
        <v>46112</v>
      </c>
      <c r="M605" s="116">
        <f>(L605-K605)/7</f>
        <v>25.857142857142858</v>
      </c>
      <c r="N605" s="269">
        <v>0</v>
      </c>
      <c r="O605" s="104" t="s">
        <v>5905</v>
      </c>
      <c r="P605" s="117">
        <f t="shared" si="23"/>
        <v>0</v>
      </c>
      <c r="Q605" s="101" t="str" cm="1">
        <f t="array" aca="1" ref="Q605" ca="1">IF(ISNUMBER(P605),IF(P605=100%,"CUMPLIDA",IF(AND(ISNUMBER(L605),ISNUMBER(INDIRECT("FECHA_"&amp;$B605,1))), IF(L605&lt;=INDIRECT("FECHA_"&amp;$B605,1),"INCUMPLIDA","PROCESO"), "VERIFICAR FECHA")),"SIN VALOR AVANCE")</f>
        <v>PROCESO</v>
      </c>
    </row>
    <row r="606" spans="1:17" ht="150.75">
      <c r="A606" s="311" t="s">
        <v>1518</v>
      </c>
      <c r="B606" s="115" t="s">
        <v>27</v>
      </c>
      <c r="C606" s="598"/>
      <c r="D606" s="598"/>
      <c r="E606" s="600"/>
      <c r="F606" s="600"/>
      <c r="G606" s="600"/>
      <c r="H606" s="104" t="s">
        <v>1619</v>
      </c>
      <c r="I606" s="104" t="s">
        <v>1620</v>
      </c>
      <c r="J606" s="214">
        <v>1</v>
      </c>
      <c r="K606" s="105">
        <v>45992</v>
      </c>
      <c r="L606" s="105">
        <v>46053</v>
      </c>
      <c r="M606" s="116">
        <f>(L606-K606)/7</f>
        <v>8.7142857142857135</v>
      </c>
      <c r="N606" s="276">
        <v>0</v>
      </c>
      <c r="O606" s="104" t="s">
        <v>5905</v>
      </c>
      <c r="P606" s="117">
        <f t="shared" si="23"/>
        <v>0</v>
      </c>
      <c r="Q606" s="101" t="str" cm="1">
        <f t="array" aca="1" ref="Q606" ca="1">IF(ISNUMBER(P606),IF(P606=100%,"CUMPLIDA",IF(AND(ISNUMBER(L606),ISNUMBER(INDIRECT("FECHA_"&amp;$B606,1))), IF(L606&lt;=INDIRECT("FECHA_"&amp;$B606,1),"INCUMPLIDA","PROCESO"), "VERIFICAR FECHA")),"SIN VALOR AVANCE")</f>
        <v>PROCESO</v>
      </c>
    </row>
    <row r="607" spans="1:17" ht="150.75">
      <c r="A607" s="311" t="s">
        <v>1518</v>
      </c>
      <c r="B607" s="115" t="s">
        <v>27</v>
      </c>
      <c r="C607" s="598" t="s">
        <v>1621</v>
      </c>
      <c r="D607" s="598" t="s">
        <v>1520</v>
      </c>
      <c r="E607" s="600" t="s">
        <v>5916</v>
      </c>
      <c r="F607" s="600" t="s">
        <v>1623</v>
      </c>
      <c r="G607" s="600" t="s">
        <v>5917</v>
      </c>
      <c r="H607" s="104" t="s">
        <v>1625</v>
      </c>
      <c r="I607" s="104" t="s">
        <v>1626</v>
      </c>
      <c r="J607" s="214">
        <v>6</v>
      </c>
      <c r="K607" s="105">
        <v>45931</v>
      </c>
      <c r="L607" s="105">
        <v>46112</v>
      </c>
      <c r="M607" s="116">
        <f>+(L607-K607)/7</f>
        <v>25.857142857142858</v>
      </c>
      <c r="N607" s="276">
        <v>3</v>
      </c>
      <c r="O607" s="104" t="s">
        <v>5905</v>
      </c>
      <c r="P607" s="117">
        <f t="shared" si="23"/>
        <v>0.5</v>
      </c>
      <c r="Q607" s="101" t="str" cm="1">
        <f t="array" aca="1" ref="Q607" ca="1">IF(ISNUMBER(P607),IF(P607=100%,"CUMPLIDA",IF(AND(ISNUMBER(L607),ISNUMBER(INDIRECT("FECHA_"&amp;$B607,1))), IF(L607&lt;=INDIRECT("FECHA_"&amp;$B607,1),"INCUMPLIDA","PROCESO"), "VERIFICAR FECHA")),"SIN VALOR AVANCE")</f>
        <v>PROCESO</v>
      </c>
    </row>
    <row r="608" spans="1:17" ht="150.75">
      <c r="A608" s="311" t="s">
        <v>1518</v>
      </c>
      <c r="B608" s="115" t="s">
        <v>27</v>
      </c>
      <c r="C608" s="598"/>
      <c r="D608" s="598"/>
      <c r="E608" s="600"/>
      <c r="F608" s="600"/>
      <c r="G608" s="600"/>
      <c r="H608" s="104" t="s">
        <v>1627</v>
      </c>
      <c r="I608" s="104" t="s">
        <v>1628</v>
      </c>
      <c r="J608" s="214">
        <v>6</v>
      </c>
      <c r="K608" s="105">
        <v>45931</v>
      </c>
      <c r="L608" s="105">
        <v>46112</v>
      </c>
      <c r="M608" s="116">
        <f>(L608-K608)/7</f>
        <v>25.857142857142858</v>
      </c>
      <c r="N608" s="276">
        <v>3</v>
      </c>
      <c r="O608" s="104" t="s">
        <v>5905</v>
      </c>
      <c r="P608" s="117">
        <f t="shared" si="23"/>
        <v>0.5</v>
      </c>
      <c r="Q608" s="101" t="str" cm="1">
        <f t="array" aca="1" ref="Q608" ca="1">IF(ISNUMBER(P608),IF(P608=100%,"CUMPLIDA",IF(AND(ISNUMBER(L608),ISNUMBER(INDIRECT("FECHA_"&amp;$B608,1))), IF(L608&lt;=INDIRECT("FECHA_"&amp;$B608,1),"INCUMPLIDA","PROCESO"), "VERIFICAR FECHA")),"SIN VALOR AVANCE")</f>
        <v>PROCESO</v>
      </c>
    </row>
    <row r="609" spans="1:17" ht="150.75">
      <c r="A609" s="311" t="s">
        <v>1518</v>
      </c>
      <c r="B609" s="115" t="s">
        <v>27</v>
      </c>
      <c r="C609" s="598"/>
      <c r="D609" s="598"/>
      <c r="E609" s="600"/>
      <c r="F609" s="600"/>
      <c r="G609" s="600"/>
      <c r="H609" s="104" t="s">
        <v>1629</v>
      </c>
      <c r="I609" s="104" t="s">
        <v>644</v>
      </c>
      <c r="J609" s="214">
        <v>2</v>
      </c>
      <c r="K609" s="105">
        <v>45962</v>
      </c>
      <c r="L609" s="105">
        <v>46142</v>
      </c>
      <c r="M609" s="116">
        <f>(L609-K609)/7</f>
        <v>25.714285714285715</v>
      </c>
      <c r="N609" s="276">
        <v>0</v>
      </c>
      <c r="O609" s="104" t="s">
        <v>5905</v>
      </c>
      <c r="P609" s="117">
        <f t="shared" ref="P609:P629" si="26">N609/J609</f>
        <v>0</v>
      </c>
      <c r="Q609" s="101" t="str" cm="1">
        <f t="array" aca="1" ref="Q609" ca="1">IF(ISNUMBER(P609),IF(P609=100%,"CUMPLIDA",IF(AND(ISNUMBER(L609),ISNUMBER(INDIRECT("FECHA_"&amp;$B609,1))), IF(L609&lt;=INDIRECT("FECHA_"&amp;$B609,1),"INCUMPLIDA","PROCESO"), "VERIFICAR FECHA")),"SIN VALOR AVANCE")</f>
        <v>PROCESO</v>
      </c>
    </row>
    <row r="610" spans="1:17" ht="105.75">
      <c r="A610" s="311" t="s">
        <v>1518</v>
      </c>
      <c r="B610" s="115" t="s">
        <v>27</v>
      </c>
      <c r="C610" s="598" t="s">
        <v>1630</v>
      </c>
      <c r="D610" s="598" t="s">
        <v>1520</v>
      </c>
      <c r="E610" s="600" t="s">
        <v>5918</v>
      </c>
      <c r="F610" s="600" t="s">
        <v>1632</v>
      </c>
      <c r="G610" s="600" t="s">
        <v>1633</v>
      </c>
      <c r="H610" s="104" t="s">
        <v>1634</v>
      </c>
      <c r="I610" s="104" t="s">
        <v>1635</v>
      </c>
      <c r="J610" s="214">
        <v>1</v>
      </c>
      <c r="K610" s="105">
        <v>45931</v>
      </c>
      <c r="L610" s="105">
        <v>46021</v>
      </c>
      <c r="M610" s="116">
        <f>(L610-K610)/7</f>
        <v>12.857142857142858</v>
      </c>
      <c r="N610" s="276">
        <v>1</v>
      </c>
      <c r="O610" s="104" t="s">
        <v>5919</v>
      </c>
      <c r="P610" s="117">
        <f t="shared" si="26"/>
        <v>1</v>
      </c>
      <c r="Q610" s="101" t="str" cm="1">
        <f t="array" aca="1" ref="Q610" ca="1">IF(ISNUMBER(P610),IF(P610=100%,"CUMPLIDA",IF(AND(ISNUMBER(L610),ISNUMBER(INDIRECT("FECHA_"&amp;$B610,1))), IF(L610&lt;=INDIRECT("FECHA_"&amp;$B610,1),"INCUMPLIDA","PROCESO"), "VERIFICAR FECHA")),"SIN VALOR AVANCE")</f>
        <v>CUMPLIDA</v>
      </c>
    </row>
    <row r="611" spans="1:17" ht="105.75">
      <c r="A611" s="311" t="s">
        <v>1518</v>
      </c>
      <c r="B611" s="115" t="s">
        <v>27</v>
      </c>
      <c r="C611" s="598"/>
      <c r="D611" s="598"/>
      <c r="E611" s="600"/>
      <c r="F611" s="600"/>
      <c r="G611" s="600"/>
      <c r="H611" s="104" t="s">
        <v>1637</v>
      </c>
      <c r="I611" s="104" t="s">
        <v>1638</v>
      </c>
      <c r="J611" s="214">
        <v>6</v>
      </c>
      <c r="K611" s="105">
        <v>45931</v>
      </c>
      <c r="L611" s="105">
        <v>46112</v>
      </c>
      <c r="M611" s="116">
        <f>(L611-K611)/7</f>
        <v>25.857142857142858</v>
      </c>
      <c r="N611" s="276">
        <v>3</v>
      </c>
      <c r="O611" s="104" t="s">
        <v>5919</v>
      </c>
      <c r="P611" s="117">
        <f t="shared" si="26"/>
        <v>0.5</v>
      </c>
      <c r="Q611" s="101" t="str" cm="1">
        <f t="array" aca="1" ref="Q611" ca="1">IF(ISNUMBER(P611),IF(P611=100%,"CUMPLIDA",IF(AND(ISNUMBER(L611),ISNUMBER(INDIRECT("FECHA_"&amp;$B611,1))), IF(L611&lt;=INDIRECT("FECHA_"&amp;$B611,1),"INCUMPLIDA","PROCESO"), "VERIFICAR FECHA")),"SIN VALOR AVANCE")</f>
        <v>PROCESO</v>
      </c>
    </row>
    <row r="612" spans="1:17" ht="105.75">
      <c r="A612" s="311" t="s">
        <v>1518</v>
      </c>
      <c r="B612" s="115" t="s">
        <v>27</v>
      </c>
      <c r="C612" s="598"/>
      <c r="D612" s="598"/>
      <c r="E612" s="600"/>
      <c r="F612" s="600"/>
      <c r="G612" s="600"/>
      <c r="H612" s="104" t="s">
        <v>1639</v>
      </c>
      <c r="I612" s="104" t="s">
        <v>1640</v>
      </c>
      <c r="J612" s="214">
        <v>6</v>
      </c>
      <c r="K612" s="105">
        <v>45931</v>
      </c>
      <c r="L612" s="105">
        <v>46112</v>
      </c>
      <c r="M612" s="116">
        <f>(L612-K612)/7</f>
        <v>25.857142857142858</v>
      </c>
      <c r="N612" s="276">
        <v>3</v>
      </c>
      <c r="O612" s="104" t="s">
        <v>5919</v>
      </c>
      <c r="P612" s="117">
        <f t="shared" si="26"/>
        <v>0.5</v>
      </c>
      <c r="Q612" s="101" t="str" cm="1">
        <f t="array" aca="1" ref="Q612" ca="1">IF(ISNUMBER(P612),IF(P612=100%,"CUMPLIDA",IF(AND(ISNUMBER(L612),ISNUMBER(INDIRECT("FECHA_"&amp;$B612,1))), IF(L612&lt;=INDIRECT("FECHA_"&amp;$B612,1),"INCUMPLIDA","PROCESO"), "VERIFICAR FECHA")),"SIN VALOR AVANCE")</f>
        <v>PROCESO</v>
      </c>
    </row>
    <row r="613" spans="1:17" ht="255">
      <c r="A613" s="311" t="s">
        <v>1518</v>
      </c>
      <c r="B613" s="115" t="s">
        <v>27</v>
      </c>
      <c r="C613" s="598" t="s">
        <v>1641</v>
      </c>
      <c r="D613" s="599" t="s">
        <v>1520</v>
      </c>
      <c r="E613" s="600" t="s">
        <v>5920</v>
      </c>
      <c r="F613" s="600" t="s">
        <v>1643</v>
      </c>
      <c r="G613" s="103" t="s">
        <v>1644</v>
      </c>
      <c r="H613" s="104" t="s">
        <v>1645</v>
      </c>
      <c r="I613" s="104" t="s">
        <v>1609</v>
      </c>
      <c r="J613" s="214">
        <v>4</v>
      </c>
      <c r="K613" s="105">
        <v>45931</v>
      </c>
      <c r="L613" s="105">
        <v>46386</v>
      </c>
      <c r="M613" s="116">
        <f>+(L613-K613)/7</f>
        <v>65</v>
      </c>
      <c r="N613" s="276">
        <v>1</v>
      </c>
      <c r="O613" s="104" t="s">
        <v>5905</v>
      </c>
      <c r="P613" s="117">
        <f t="shared" si="26"/>
        <v>0.25</v>
      </c>
      <c r="Q613" s="101" t="str" cm="1">
        <f t="array" aca="1" ref="Q613" ca="1">IF(ISNUMBER(P613),IF(P613=100%,"CUMPLIDA",IF(AND(ISNUMBER(L613),ISNUMBER(INDIRECT("FECHA_"&amp;$B613,1))), IF(L613&lt;=INDIRECT("FECHA_"&amp;$B613,1),"INCUMPLIDA","PROCESO"), "VERIFICAR FECHA")),"SIN VALOR AVANCE")</f>
        <v>PROCESO</v>
      </c>
    </row>
    <row r="614" spans="1:17" ht="195">
      <c r="A614" s="311" t="s">
        <v>1518</v>
      </c>
      <c r="B614" s="115" t="s">
        <v>27</v>
      </c>
      <c r="C614" s="598"/>
      <c r="D614" s="599"/>
      <c r="E614" s="600"/>
      <c r="F614" s="600"/>
      <c r="G614" s="103" t="s">
        <v>1646</v>
      </c>
      <c r="H614" s="104" t="s">
        <v>1647</v>
      </c>
      <c r="I614" s="104" t="s">
        <v>1648</v>
      </c>
      <c r="J614" s="214">
        <v>1</v>
      </c>
      <c r="K614" s="105">
        <v>46266</v>
      </c>
      <c r="L614" s="105">
        <v>46418</v>
      </c>
      <c r="M614" s="116">
        <f>(L614-K614)/7</f>
        <v>21.714285714285715</v>
      </c>
      <c r="N614" s="276">
        <v>0</v>
      </c>
      <c r="O614" s="104" t="s">
        <v>5921</v>
      </c>
      <c r="P614" s="117">
        <f t="shared" si="26"/>
        <v>0</v>
      </c>
      <c r="Q614" s="101" t="str" cm="1">
        <f t="array" aca="1" ref="Q614" ca="1">IF(ISNUMBER(P614),IF(P614=100%,"CUMPLIDA",IF(AND(ISNUMBER(L614),ISNUMBER(INDIRECT("FECHA_"&amp;$B614,1))), IF(L614&lt;=INDIRECT("FECHA_"&amp;$B614,1),"INCUMPLIDA","PROCESO"), "VERIFICAR FECHA")),"SIN VALOR AVANCE")</f>
        <v>PROCESO</v>
      </c>
    </row>
    <row r="615" spans="1:17" ht="150.75">
      <c r="A615" s="311" t="s">
        <v>1518</v>
      </c>
      <c r="B615" s="115" t="s">
        <v>27</v>
      </c>
      <c r="C615" s="598"/>
      <c r="D615" s="599"/>
      <c r="E615" s="600"/>
      <c r="F615" s="600"/>
      <c r="G615" s="600" t="s">
        <v>1650</v>
      </c>
      <c r="H615" s="104" t="s">
        <v>1651</v>
      </c>
      <c r="I615" s="104" t="s">
        <v>1541</v>
      </c>
      <c r="J615" s="214">
        <v>2</v>
      </c>
      <c r="K615" s="105">
        <v>45931</v>
      </c>
      <c r="L615" s="105">
        <v>46142</v>
      </c>
      <c r="M615" s="116">
        <f>(L615-K615)/7</f>
        <v>30.142857142857142</v>
      </c>
      <c r="N615" s="276">
        <v>1</v>
      </c>
      <c r="O615" s="104" t="s">
        <v>5905</v>
      </c>
      <c r="P615" s="117">
        <f t="shared" si="26"/>
        <v>0.5</v>
      </c>
      <c r="Q615" s="101" t="str" cm="1">
        <f t="array" aca="1" ref="Q615" ca="1">IF(ISNUMBER(P615),IF(P615=100%,"CUMPLIDA",IF(AND(ISNUMBER(L615),ISNUMBER(INDIRECT("FECHA_"&amp;$B615,1))), IF(L615&lt;=INDIRECT("FECHA_"&amp;$B615,1),"INCUMPLIDA","PROCESO"), "VERIFICAR FECHA")),"SIN VALOR AVANCE")</f>
        <v>PROCESO</v>
      </c>
    </row>
    <row r="616" spans="1:17" ht="150.75">
      <c r="A616" s="311" t="s">
        <v>1518</v>
      </c>
      <c r="B616" s="115" t="s">
        <v>27</v>
      </c>
      <c r="C616" s="598"/>
      <c r="D616" s="599"/>
      <c r="E616" s="600"/>
      <c r="F616" s="600"/>
      <c r="G616" s="600"/>
      <c r="H616" s="104" t="s">
        <v>1652</v>
      </c>
      <c r="I616" s="104" t="s">
        <v>1544</v>
      </c>
      <c r="J616" s="214">
        <v>6</v>
      </c>
      <c r="K616" s="105">
        <v>45931</v>
      </c>
      <c r="L616" s="105">
        <v>46142</v>
      </c>
      <c r="M616" s="116">
        <f>+(L616-K616)/7</f>
        <v>30.142857142857142</v>
      </c>
      <c r="N616" s="276">
        <v>1</v>
      </c>
      <c r="O616" s="104" t="s">
        <v>5905</v>
      </c>
      <c r="P616" s="117">
        <f t="shared" si="26"/>
        <v>0.16666666666666666</v>
      </c>
      <c r="Q616" s="101" t="str" cm="1">
        <f t="array" aca="1" ref="Q616" ca="1">IF(ISNUMBER(P616),IF(P616=100%,"CUMPLIDA",IF(AND(ISNUMBER(L616),ISNUMBER(INDIRECT("FECHA_"&amp;$B616,1))), IF(L616&lt;=INDIRECT("FECHA_"&amp;$B616,1),"INCUMPLIDA","PROCESO"), "VERIFICAR FECHA")),"SIN VALOR AVANCE")</f>
        <v>PROCESO</v>
      </c>
    </row>
    <row r="617" spans="1:17" ht="75">
      <c r="A617" s="311" t="s">
        <v>1518</v>
      </c>
      <c r="B617" s="115" t="s">
        <v>27</v>
      </c>
      <c r="C617" s="598" t="s">
        <v>1653</v>
      </c>
      <c r="D617" s="599" t="s">
        <v>1520</v>
      </c>
      <c r="E617" s="600" t="s">
        <v>5922</v>
      </c>
      <c r="F617" s="600" t="s">
        <v>1655</v>
      </c>
      <c r="G617" s="600" t="s">
        <v>5923</v>
      </c>
      <c r="H617" s="104" t="s">
        <v>1657</v>
      </c>
      <c r="I617" s="104" t="s">
        <v>1658</v>
      </c>
      <c r="J617" s="214">
        <v>2</v>
      </c>
      <c r="K617" s="105">
        <v>45931</v>
      </c>
      <c r="L617" s="105">
        <v>46326</v>
      </c>
      <c r="M617" s="116">
        <f>+(L617-K617)/7</f>
        <v>56.428571428571431</v>
      </c>
      <c r="N617" s="276">
        <v>0</v>
      </c>
      <c r="O617" s="104" t="s">
        <v>5924</v>
      </c>
      <c r="P617" s="117">
        <f t="shared" si="26"/>
        <v>0</v>
      </c>
      <c r="Q617" s="101" t="str" cm="1">
        <f t="array" aca="1" ref="Q617" ca="1">IF(ISNUMBER(P617),IF(P617=100%,"CUMPLIDA",IF(AND(ISNUMBER(L617),ISNUMBER(INDIRECT("FECHA_"&amp;$B617,1))), IF(L617&lt;=INDIRECT("FECHA_"&amp;$B617,1),"INCUMPLIDA","PROCESO"), "VERIFICAR FECHA")),"SIN VALOR AVANCE")</f>
        <v>PROCESO</v>
      </c>
    </row>
    <row r="618" spans="1:17" ht="60">
      <c r="A618" s="311" t="s">
        <v>1518</v>
      </c>
      <c r="B618" s="115" t="s">
        <v>27</v>
      </c>
      <c r="C618" s="598"/>
      <c r="D618" s="599"/>
      <c r="E618" s="600"/>
      <c r="F618" s="600"/>
      <c r="G618" s="600"/>
      <c r="H618" s="104" t="s">
        <v>1660</v>
      </c>
      <c r="I618" s="104" t="s">
        <v>1661</v>
      </c>
      <c r="J618" s="214">
        <v>2</v>
      </c>
      <c r="K618" s="105">
        <v>45931</v>
      </c>
      <c r="L618" s="105">
        <v>46142</v>
      </c>
      <c r="M618" s="116">
        <f>+(L618-K618)/7</f>
        <v>30.142857142857142</v>
      </c>
      <c r="N618" s="276">
        <v>0</v>
      </c>
      <c r="O618" s="104" t="s">
        <v>5924</v>
      </c>
      <c r="P618" s="117">
        <f t="shared" si="26"/>
        <v>0</v>
      </c>
      <c r="Q618" s="101" t="str" cm="1">
        <f t="array" aca="1" ref="Q618" ca="1">IF(ISNUMBER(P618),IF(P618=100%,"CUMPLIDA",IF(AND(ISNUMBER(L618),ISNUMBER(INDIRECT("FECHA_"&amp;$B618,1))), IF(L618&lt;=INDIRECT("FECHA_"&amp;$B618,1),"INCUMPLIDA","PROCESO"), "VERIFICAR FECHA")),"SIN VALOR AVANCE")</f>
        <v>PROCESO</v>
      </c>
    </row>
    <row r="619" spans="1:17" ht="60">
      <c r="A619" s="311" t="s">
        <v>1518</v>
      </c>
      <c r="B619" s="115" t="s">
        <v>27</v>
      </c>
      <c r="C619" s="598"/>
      <c r="D619" s="599"/>
      <c r="E619" s="600"/>
      <c r="F619" s="600"/>
      <c r="G619" s="103" t="s">
        <v>5925</v>
      </c>
      <c r="H619" s="104" t="s">
        <v>1663</v>
      </c>
      <c r="I619" s="104" t="s">
        <v>1544</v>
      </c>
      <c r="J619" s="214">
        <v>6</v>
      </c>
      <c r="K619" s="105">
        <v>45931</v>
      </c>
      <c r="L619" s="105">
        <v>46142</v>
      </c>
      <c r="M619" s="116">
        <f>+(L619-K619)/7</f>
        <v>30.142857142857142</v>
      </c>
      <c r="N619" s="276">
        <v>0</v>
      </c>
      <c r="O619" s="104" t="s">
        <v>5924</v>
      </c>
      <c r="P619" s="117">
        <f t="shared" si="26"/>
        <v>0</v>
      </c>
      <c r="Q619" s="101" t="str" cm="1">
        <f t="array" aca="1" ref="Q619" ca="1">IF(ISNUMBER(P619),IF(P619=100%,"CUMPLIDA",IF(AND(ISNUMBER(L619),ISNUMBER(INDIRECT("FECHA_"&amp;$B619,1))), IF(L619&lt;=INDIRECT("FECHA_"&amp;$B619,1),"INCUMPLIDA","PROCESO"), "VERIFICAR FECHA")),"SIN VALOR AVANCE")</f>
        <v>PROCESO</v>
      </c>
    </row>
    <row r="620" spans="1:17" ht="106.5">
      <c r="A620" s="311" t="s">
        <v>1518</v>
      </c>
      <c r="B620" s="115" t="s">
        <v>27</v>
      </c>
      <c r="C620" s="598"/>
      <c r="D620" s="599"/>
      <c r="E620" s="600"/>
      <c r="F620" s="600"/>
      <c r="G620" s="103" t="s">
        <v>5926</v>
      </c>
      <c r="H620" s="104" t="s">
        <v>1665</v>
      </c>
      <c r="I620" s="104" t="s">
        <v>1666</v>
      </c>
      <c r="J620" s="214">
        <v>1</v>
      </c>
      <c r="K620" s="105">
        <v>46266</v>
      </c>
      <c r="L620" s="105">
        <v>46418</v>
      </c>
      <c r="M620" s="116">
        <f>+(L620-K620)/7</f>
        <v>21.714285714285715</v>
      </c>
      <c r="N620" s="276">
        <v>0</v>
      </c>
      <c r="O620" s="104" t="s">
        <v>5921</v>
      </c>
      <c r="P620" s="117">
        <f t="shared" si="26"/>
        <v>0</v>
      </c>
      <c r="Q620" s="101" t="str" cm="1">
        <f t="array" aca="1" ref="Q620" ca="1">IF(ISNUMBER(P620),IF(P620=100%,"CUMPLIDA",IF(AND(ISNUMBER(L620),ISNUMBER(INDIRECT("FECHA_"&amp;$B620,1))), IF(L620&lt;=INDIRECT("FECHA_"&amp;$B620,1),"INCUMPLIDA","PROCESO"), "VERIFICAR FECHA")),"SIN VALOR AVANCE")</f>
        <v>PROCESO</v>
      </c>
    </row>
    <row r="621" spans="1:17" ht="225">
      <c r="A621" s="312" t="s">
        <v>1518</v>
      </c>
      <c r="B621" s="115" t="s">
        <v>27</v>
      </c>
      <c r="C621" s="588" t="s">
        <v>1667</v>
      </c>
      <c r="D621" s="588" t="s">
        <v>1668</v>
      </c>
      <c r="E621" s="589" t="s">
        <v>1669</v>
      </c>
      <c r="F621" s="589" t="s">
        <v>1670</v>
      </c>
      <c r="G621" s="97" t="s">
        <v>1671</v>
      </c>
      <c r="H621" s="91" t="s">
        <v>1672</v>
      </c>
      <c r="I621" s="91" t="s">
        <v>1673</v>
      </c>
      <c r="J621" s="90">
        <v>1</v>
      </c>
      <c r="K621" s="110">
        <v>46024</v>
      </c>
      <c r="L621" s="110">
        <v>46387</v>
      </c>
      <c r="M621" s="132">
        <f t="shared" ref="M621" si="27">(L621-K621)/7</f>
        <v>51.857142857142854</v>
      </c>
      <c r="N621" s="276">
        <v>0</v>
      </c>
      <c r="O621" s="313" t="s">
        <v>1674</v>
      </c>
      <c r="P621" s="117">
        <f t="shared" si="26"/>
        <v>0</v>
      </c>
      <c r="Q621" s="101" t="str" cm="1">
        <f t="array" aca="1" ref="Q621" ca="1">IF(ISNUMBER(P621),IF(P621=100%,"CUMPLIDA",IF(AND(ISNUMBER(L621),ISNUMBER(INDIRECT("FECHA_"&amp;$B621,1))), IF(L621&lt;=INDIRECT("FECHA_"&amp;$B621,1),"INCUMPLIDA","PROCESO"), "VERIFICAR FECHA")),"SIN VALOR AVANCE")</f>
        <v>PROCESO</v>
      </c>
    </row>
    <row r="622" spans="1:17" ht="90">
      <c r="A622" s="311" t="s">
        <v>1518</v>
      </c>
      <c r="B622" s="115" t="s">
        <v>27</v>
      </c>
      <c r="C622" s="588"/>
      <c r="D622" s="588"/>
      <c r="E622" s="589"/>
      <c r="F622" s="589"/>
      <c r="G622" s="97"/>
      <c r="H622" s="91" t="s">
        <v>1675</v>
      </c>
      <c r="I622" s="91" t="s">
        <v>1676</v>
      </c>
      <c r="J622" s="90">
        <v>1</v>
      </c>
      <c r="K622" s="110">
        <v>46024</v>
      </c>
      <c r="L622" s="110">
        <v>46234</v>
      </c>
      <c r="M622" s="132">
        <f>(L622-K622)/7</f>
        <v>30</v>
      </c>
      <c r="N622" s="276">
        <v>0</v>
      </c>
      <c r="O622" s="91" t="s">
        <v>1677</v>
      </c>
      <c r="P622" s="117">
        <f t="shared" si="26"/>
        <v>0</v>
      </c>
      <c r="Q622" s="101" t="str" cm="1">
        <f t="array" aca="1" ref="Q622" ca="1">IF(ISNUMBER(P622),IF(P622=100%,"CUMPLIDA",IF(AND(ISNUMBER(L622),ISNUMBER(INDIRECT("FECHA_"&amp;$B622,1))), IF(L622&lt;=INDIRECT("FECHA_"&amp;$B622,1),"INCUMPLIDA","PROCESO"), "VERIFICAR FECHA")),"SIN VALOR AVANCE")</f>
        <v>PROCESO</v>
      </c>
    </row>
    <row r="623" spans="1:17" ht="225">
      <c r="A623" s="311" t="s">
        <v>1518</v>
      </c>
      <c r="B623" s="115" t="s">
        <v>27</v>
      </c>
      <c r="C623" s="592" t="s">
        <v>1667</v>
      </c>
      <c r="D623" s="592" t="s">
        <v>1678</v>
      </c>
      <c r="E623" s="595" t="s">
        <v>1679</v>
      </c>
      <c r="F623" s="595" t="s">
        <v>1680</v>
      </c>
      <c r="G623" s="103" t="s">
        <v>1681</v>
      </c>
      <c r="H623" s="104" t="s">
        <v>1682</v>
      </c>
      <c r="I623" s="104" t="s">
        <v>1683</v>
      </c>
      <c r="J623" s="214">
        <v>1</v>
      </c>
      <c r="K623" s="105">
        <v>46024</v>
      </c>
      <c r="L623" s="105">
        <v>46387</v>
      </c>
      <c r="M623" s="116">
        <f t="shared" ref="M623:M643" si="28">(L623-K623)/7</f>
        <v>51.857142857142854</v>
      </c>
      <c r="N623" s="276">
        <v>0</v>
      </c>
      <c r="O623" s="104" t="s">
        <v>1684</v>
      </c>
      <c r="P623" s="117">
        <f t="shared" si="26"/>
        <v>0</v>
      </c>
      <c r="Q623" s="101" t="str" cm="1">
        <f t="array" aca="1" ref="Q623" ca="1">IF(ISNUMBER(P623),IF(P623=100%,"CUMPLIDA",IF(AND(ISNUMBER(L623),ISNUMBER(INDIRECT("FECHA_"&amp;$B623,1))), IF(L623&lt;=INDIRECT("FECHA_"&amp;$B623,1),"INCUMPLIDA","PROCESO"), "VERIFICAR FECHA")),"SIN VALOR AVANCE")</f>
        <v>PROCESO</v>
      </c>
    </row>
    <row r="624" spans="1:17" ht="90">
      <c r="A624" s="311" t="s">
        <v>1518</v>
      </c>
      <c r="B624" s="115" t="s">
        <v>27</v>
      </c>
      <c r="C624" s="593"/>
      <c r="D624" s="593"/>
      <c r="E624" s="596"/>
      <c r="F624" s="596"/>
      <c r="G624" s="103"/>
      <c r="H624" s="104" t="s">
        <v>1685</v>
      </c>
      <c r="I624" s="104" t="s">
        <v>1686</v>
      </c>
      <c r="J624" s="214">
        <v>14</v>
      </c>
      <c r="K624" s="105">
        <v>46024</v>
      </c>
      <c r="L624" s="105">
        <v>46387</v>
      </c>
      <c r="M624" s="116">
        <f t="shared" si="28"/>
        <v>51.857142857142854</v>
      </c>
      <c r="N624" s="276">
        <v>0</v>
      </c>
      <c r="O624" s="104" t="s">
        <v>1684</v>
      </c>
      <c r="P624" s="117">
        <f t="shared" si="26"/>
        <v>0</v>
      </c>
      <c r="Q624" s="101" t="str" cm="1">
        <f t="array" aca="1" ref="Q624" ca="1">IF(ISNUMBER(P624),IF(P624=100%,"CUMPLIDA",IF(AND(ISNUMBER(L624),ISNUMBER(INDIRECT("FECHA_"&amp;$B624,1))), IF(L624&lt;=INDIRECT("FECHA_"&amp;$B624,1),"INCUMPLIDA","PROCESO"), "VERIFICAR FECHA")),"SIN VALOR AVANCE")</f>
        <v>PROCESO</v>
      </c>
    </row>
    <row r="625" spans="1:17" ht="180">
      <c r="A625" s="311" t="s">
        <v>1518</v>
      </c>
      <c r="B625" s="115" t="s">
        <v>27</v>
      </c>
      <c r="C625" s="594"/>
      <c r="D625" s="594"/>
      <c r="E625" s="597"/>
      <c r="F625" s="597"/>
      <c r="G625" s="103" t="s">
        <v>1687</v>
      </c>
      <c r="H625" s="104" t="s">
        <v>1675</v>
      </c>
      <c r="I625" s="104" t="s">
        <v>1676</v>
      </c>
      <c r="J625" s="214">
        <v>1</v>
      </c>
      <c r="K625" s="105">
        <v>46024</v>
      </c>
      <c r="L625" s="105">
        <v>46234</v>
      </c>
      <c r="M625" s="116">
        <f t="shared" si="28"/>
        <v>30</v>
      </c>
      <c r="N625" s="276">
        <v>0</v>
      </c>
      <c r="O625" s="104" t="s">
        <v>1688</v>
      </c>
      <c r="P625" s="117">
        <f t="shared" si="26"/>
        <v>0</v>
      </c>
      <c r="Q625" s="101" t="str" cm="1">
        <f t="array" aca="1" ref="Q625" ca="1">IF(ISNUMBER(P625),IF(P625=100%,"CUMPLIDA",IF(AND(ISNUMBER(L625),ISNUMBER(INDIRECT("FECHA_"&amp;$B625,1))), IF(L625&lt;=INDIRECT("FECHA_"&amp;$B625,1),"INCUMPLIDA","PROCESO"), "VERIFICAR FECHA")),"SIN VALOR AVANCE")</f>
        <v>PROCESO</v>
      </c>
    </row>
    <row r="626" spans="1:17" ht="255">
      <c r="A626" s="311" t="s">
        <v>1518</v>
      </c>
      <c r="B626" s="115" t="s">
        <v>27</v>
      </c>
      <c r="C626" s="95" t="s">
        <v>1667</v>
      </c>
      <c r="D626" s="95" t="s">
        <v>1689</v>
      </c>
      <c r="E626" s="96" t="s">
        <v>1690</v>
      </c>
      <c r="F626" s="96" t="s">
        <v>1691</v>
      </c>
      <c r="G626" s="124" t="s">
        <v>1692</v>
      </c>
      <c r="H626" s="91" t="s">
        <v>1693</v>
      </c>
      <c r="I626" s="125" t="s">
        <v>1694</v>
      </c>
      <c r="J626" s="214">
        <v>28</v>
      </c>
      <c r="K626" s="105">
        <v>46024</v>
      </c>
      <c r="L626" s="105">
        <v>46387</v>
      </c>
      <c r="M626" s="116">
        <f t="shared" si="28"/>
        <v>51.857142857142854</v>
      </c>
      <c r="N626" s="276">
        <v>0</v>
      </c>
      <c r="O626" s="125" t="s">
        <v>1695</v>
      </c>
      <c r="P626" s="117">
        <f t="shared" si="26"/>
        <v>0</v>
      </c>
      <c r="Q626" s="101" t="str" cm="1">
        <f t="array" aca="1" ref="Q626" ca="1">IF(ISNUMBER(P626),IF(P626=100%,"CUMPLIDA",IF(AND(ISNUMBER(L626),ISNUMBER(INDIRECT("FECHA_"&amp;$B626,1))), IF(L626&lt;=INDIRECT("FECHA_"&amp;$B626,1),"INCUMPLIDA","PROCESO"), "VERIFICAR FECHA")),"SIN VALOR AVANCE")</f>
        <v>PROCESO</v>
      </c>
    </row>
    <row r="627" spans="1:17" ht="186">
      <c r="A627" s="311" t="s">
        <v>1518</v>
      </c>
      <c r="B627" s="115" t="s">
        <v>27</v>
      </c>
      <c r="C627" s="95" t="s">
        <v>1667</v>
      </c>
      <c r="D627" s="95" t="s">
        <v>1696</v>
      </c>
      <c r="E627" s="96" t="s">
        <v>1697</v>
      </c>
      <c r="F627" s="96" t="s">
        <v>1698</v>
      </c>
      <c r="G627" s="124" t="s">
        <v>1699</v>
      </c>
      <c r="H627" s="91" t="s">
        <v>1700</v>
      </c>
      <c r="I627" s="125" t="s">
        <v>1701</v>
      </c>
      <c r="J627" s="214">
        <v>2</v>
      </c>
      <c r="K627" s="105">
        <v>46024</v>
      </c>
      <c r="L627" s="105">
        <v>46387</v>
      </c>
      <c r="M627" s="116">
        <f t="shared" si="28"/>
        <v>51.857142857142854</v>
      </c>
      <c r="N627" s="276">
        <v>0</v>
      </c>
      <c r="O627" s="125" t="s">
        <v>1702</v>
      </c>
      <c r="P627" s="117">
        <f t="shared" si="26"/>
        <v>0</v>
      </c>
      <c r="Q627" s="101" t="str" cm="1">
        <f t="array" aca="1" ref="Q627" ca="1">IF(ISNUMBER(P627),IF(P627=100%,"CUMPLIDA",IF(AND(ISNUMBER(L627),ISNUMBER(INDIRECT("FECHA_"&amp;$B627,1))), IF(L627&lt;=INDIRECT("FECHA_"&amp;$B627,1),"INCUMPLIDA","PROCESO"), "VERIFICAR FECHA")),"SIN VALOR AVANCE")</f>
        <v>PROCESO</v>
      </c>
    </row>
    <row r="628" spans="1:17" ht="240">
      <c r="A628" s="311" t="s">
        <v>1518</v>
      </c>
      <c r="B628" s="115" t="s">
        <v>27</v>
      </c>
      <c r="C628" s="95" t="s">
        <v>1667</v>
      </c>
      <c r="D628" s="95" t="s">
        <v>1703</v>
      </c>
      <c r="E628" s="96" t="s">
        <v>1704</v>
      </c>
      <c r="F628" s="96" t="s">
        <v>1705</v>
      </c>
      <c r="G628" s="124" t="s">
        <v>1706</v>
      </c>
      <c r="H628" s="91" t="s">
        <v>1707</v>
      </c>
      <c r="I628" s="125" t="s">
        <v>1708</v>
      </c>
      <c r="J628" s="214">
        <v>14</v>
      </c>
      <c r="K628" s="105">
        <v>46024</v>
      </c>
      <c r="L628" s="105">
        <v>46387</v>
      </c>
      <c r="M628" s="116">
        <f t="shared" si="28"/>
        <v>51.857142857142854</v>
      </c>
      <c r="N628" s="276">
        <v>0</v>
      </c>
      <c r="O628" s="125" t="s">
        <v>1709</v>
      </c>
      <c r="P628" s="117">
        <f t="shared" si="26"/>
        <v>0</v>
      </c>
      <c r="Q628" s="101" t="str" cm="1">
        <f t="array" aca="1" ref="Q628" ca="1">IF(ISNUMBER(P628),IF(P628=100%,"CUMPLIDA",IF(AND(ISNUMBER(L628),ISNUMBER(INDIRECT("FECHA_"&amp;$B628,1))), IF(L628&lt;=INDIRECT("FECHA_"&amp;$B628,1),"INCUMPLIDA","PROCESO"), "VERIFICAR FECHA")),"SIN VALOR AVANCE")</f>
        <v>PROCESO</v>
      </c>
    </row>
    <row r="629" spans="1:17" ht="99.75">
      <c r="A629" s="311" t="s">
        <v>1518</v>
      </c>
      <c r="B629" s="115" t="s">
        <v>27</v>
      </c>
      <c r="C629" s="588" t="s">
        <v>1667</v>
      </c>
      <c r="D629" s="588" t="s">
        <v>1710</v>
      </c>
      <c r="E629" s="589" t="s">
        <v>1711</v>
      </c>
      <c r="F629" s="589" t="s">
        <v>1712</v>
      </c>
      <c r="G629" s="97" t="s">
        <v>1713</v>
      </c>
      <c r="H629" s="91" t="s">
        <v>1714</v>
      </c>
      <c r="I629" s="91" t="s">
        <v>1715</v>
      </c>
      <c r="J629" s="90">
        <v>1</v>
      </c>
      <c r="K629" s="110">
        <v>46024</v>
      </c>
      <c r="L629" s="110">
        <v>46264</v>
      </c>
      <c r="M629" s="132">
        <f t="shared" si="28"/>
        <v>34.285714285714285</v>
      </c>
      <c r="N629" s="276">
        <v>0</v>
      </c>
      <c r="O629" s="313" t="s">
        <v>1716</v>
      </c>
      <c r="P629" s="117">
        <f t="shared" si="26"/>
        <v>0</v>
      </c>
      <c r="Q629" s="101" t="str" cm="1">
        <f t="array" aca="1" ref="Q629" ca="1">IF(ISNUMBER(P629),IF(P629=100%,"CUMPLIDA",IF(AND(ISNUMBER(L629),ISNUMBER(INDIRECT("FECHA_"&amp;$B629,1))), IF(L629&lt;=INDIRECT("FECHA_"&amp;$B629,1),"INCUMPLIDA","PROCESO"), "VERIFICAR FECHA")),"SIN VALOR AVANCE")</f>
        <v>PROCESO</v>
      </c>
    </row>
    <row r="630" spans="1:17" ht="105">
      <c r="A630" s="311" t="s">
        <v>1518</v>
      </c>
      <c r="B630" s="115" t="s">
        <v>27</v>
      </c>
      <c r="C630" s="588"/>
      <c r="D630" s="588"/>
      <c r="E630" s="589"/>
      <c r="F630" s="589"/>
      <c r="G630" s="97" t="s">
        <v>1717</v>
      </c>
      <c r="H630" s="91" t="s">
        <v>1718</v>
      </c>
      <c r="I630" s="91" t="s">
        <v>1719</v>
      </c>
      <c r="J630" s="90">
        <v>1</v>
      </c>
      <c r="K630" s="110">
        <v>46024</v>
      </c>
      <c r="L630" s="110">
        <v>46264</v>
      </c>
      <c r="M630" s="132">
        <f t="shared" si="28"/>
        <v>34.285714285714285</v>
      </c>
      <c r="N630" s="276">
        <v>0</v>
      </c>
      <c r="O630" s="91" t="s">
        <v>1716</v>
      </c>
      <c r="P630" s="117">
        <f>N630/J630</f>
        <v>0</v>
      </c>
      <c r="Q630" s="101" t="str" cm="1">
        <f t="array" aca="1" ref="Q630" ca="1">IF(ISNUMBER(P630),IF(P630=100%,"CUMPLIDA",IF(AND(ISNUMBER(L630),ISNUMBER(INDIRECT("FECHA_"&amp;$B630,1))), IF(L630&lt;=INDIRECT("FECHA_"&amp;$B630,1),"INCUMPLIDA","PROCESO"), "VERIFICAR FECHA")),"SIN VALOR AVANCE")</f>
        <v>PROCESO</v>
      </c>
    </row>
    <row r="631" spans="1:17" ht="85.5">
      <c r="A631" s="311" t="s">
        <v>1518</v>
      </c>
      <c r="B631" s="115" t="s">
        <v>27</v>
      </c>
      <c r="C631" s="588" t="s">
        <v>1667</v>
      </c>
      <c r="D631" s="588" t="s">
        <v>1720</v>
      </c>
      <c r="E631" s="589" t="s">
        <v>1721</v>
      </c>
      <c r="F631" s="589" t="s">
        <v>1722</v>
      </c>
      <c r="G631" s="590" t="s">
        <v>1723</v>
      </c>
      <c r="H631" s="91" t="s">
        <v>1724</v>
      </c>
      <c r="I631" s="91" t="s">
        <v>1725</v>
      </c>
      <c r="J631" s="90">
        <v>2</v>
      </c>
      <c r="K631" s="110">
        <v>46024</v>
      </c>
      <c r="L631" s="110">
        <v>46387</v>
      </c>
      <c r="M631" s="132">
        <f t="shared" si="28"/>
        <v>51.857142857142854</v>
      </c>
      <c r="N631" s="276">
        <v>0</v>
      </c>
      <c r="O631" s="313" t="s">
        <v>1684</v>
      </c>
      <c r="P631" s="117">
        <f t="shared" ref="P631" si="29">N631/J631</f>
        <v>0</v>
      </c>
      <c r="Q631" s="101" t="str" cm="1">
        <f t="array" aca="1" ref="Q631" ca="1">IF(ISNUMBER(P631),IF(P631=100%,"CUMPLIDA",IF(AND(ISNUMBER(L631),ISNUMBER(INDIRECT("FECHA_"&amp;$B631,1))), IF(L631&lt;=INDIRECT("FECHA_"&amp;$B631,1),"INCUMPLIDA","PROCESO"), "VERIFICAR FECHA")),"SIN VALOR AVANCE")</f>
        <v>PROCESO</v>
      </c>
    </row>
    <row r="632" spans="1:17" ht="120">
      <c r="A632" s="311" t="s">
        <v>1518</v>
      </c>
      <c r="B632" s="115" t="s">
        <v>27</v>
      </c>
      <c r="C632" s="588"/>
      <c r="D632" s="588"/>
      <c r="E632" s="589"/>
      <c r="F632" s="589"/>
      <c r="G632" s="591"/>
      <c r="H632" s="91" t="s">
        <v>1726</v>
      </c>
      <c r="I632" s="91" t="s">
        <v>1727</v>
      </c>
      <c r="J632" s="90">
        <v>1</v>
      </c>
      <c r="K632" s="110">
        <v>46024</v>
      </c>
      <c r="L632" s="110">
        <v>46387</v>
      </c>
      <c r="M632" s="132">
        <f t="shared" si="28"/>
        <v>51.857142857142854</v>
      </c>
      <c r="N632" s="276">
        <v>0</v>
      </c>
      <c r="O632" s="91" t="s">
        <v>1728</v>
      </c>
      <c r="P632" s="117">
        <f>N632/J632</f>
        <v>0</v>
      </c>
      <c r="Q632" s="101" t="str" cm="1">
        <f t="array" aca="1" ref="Q632" ca="1">IF(ISNUMBER(P632),IF(P632=100%,"CUMPLIDA",IF(AND(ISNUMBER(L632),ISNUMBER(INDIRECT("FECHA_"&amp;$B632,1))), IF(L632&lt;=INDIRECT("FECHA_"&amp;$B632,1),"INCUMPLIDA","PROCESO"), "VERIFICAR FECHA")),"SIN VALOR AVANCE")</f>
        <v>PROCESO</v>
      </c>
    </row>
    <row r="633" spans="1:17" ht="99.75">
      <c r="A633" s="311" t="s">
        <v>1518</v>
      </c>
      <c r="B633" s="115" t="s">
        <v>27</v>
      </c>
      <c r="C633" s="588" t="s">
        <v>1667</v>
      </c>
      <c r="D633" s="588" t="s">
        <v>1729</v>
      </c>
      <c r="E633" s="589" t="s">
        <v>1730</v>
      </c>
      <c r="F633" s="589" t="s">
        <v>1731</v>
      </c>
      <c r="G633" s="590" t="s">
        <v>1732</v>
      </c>
      <c r="H633" s="91" t="s">
        <v>1733</v>
      </c>
      <c r="I633" s="91" t="s">
        <v>1734</v>
      </c>
      <c r="J633" s="90">
        <v>1</v>
      </c>
      <c r="K633" s="110">
        <v>46029</v>
      </c>
      <c r="L633" s="110">
        <v>46599</v>
      </c>
      <c r="M633" s="132">
        <f t="shared" si="28"/>
        <v>81.428571428571431</v>
      </c>
      <c r="N633" s="276">
        <v>0</v>
      </c>
      <c r="O633" s="313" t="s">
        <v>1735</v>
      </c>
      <c r="P633" s="117">
        <f t="shared" ref="P633:P643" si="30">N633/J633</f>
        <v>0</v>
      </c>
      <c r="Q633" s="101" t="str" cm="1">
        <f t="array" aca="1" ref="Q633" ca="1">IF(ISNUMBER(P633),IF(P633=100%,"CUMPLIDA",IF(AND(ISNUMBER(L633),ISNUMBER(INDIRECT("FECHA_"&amp;$B633,1))), IF(L633&lt;=INDIRECT("FECHA_"&amp;$B633,1),"INCUMPLIDA","PROCESO"), "VERIFICAR FECHA")),"SIN VALOR AVANCE")</f>
        <v>PROCESO</v>
      </c>
    </row>
    <row r="634" spans="1:17" ht="120">
      <c r="A634" s="311" t="s">
        <v>1518</v>
      </c>
      <c r="B634" s="115" t="s">
        <v>27</v>
      </c>
      <c r="C634" s="588"/>
      <c r="D634" s="588"/>
      <c r="E634" s="589"/>
      <c r="F634" s="589"/>
      <c r="G634" s="591"/>
      <c r="H634" s="91" t="s">
        <v>1736</v>
      </c>
      <c r="I634" s="91" t="s">
        <v>1737</v>
      </c>
      <c r="J634" s="90">
        <v>1</v>
      </c>
      <c r="K634" s="110">
        <v>46029</v>
      </c>
      <c r="L634" s="110">
        <v>46599</v>
      </c>
      <c r="M634" s="132">
        <f t="shared" si="28"/>
        <v>81.428571428571431</v>
      </c>
      <c r="N634" s="276">
        <v>0</v>
      </c>
      <c r="O634" s="91" t="s">
        <v>1738</v>
      </c>
      <c r="P634" s="117">
        <f t="shared" si="30"/>
        <v>0</v>
      </c>
      <c r="Q634" s="101" t="str" cm="1">
        <f t="array" aca="1" ref="Q634" ca="1">IF(ISNUMBER(P634),IF(P634=100%,"CUMPLIDA",IF(AND(ISNUMBER(L634),ISNUMBER(INDIRECT("FECHA_"&amp;$B634,1))), IF(L634&lt;=INDIRECT("FECHA_"&amp;$B634,1),"INCUMPLIDA","PROCESO"), "VERIFICAR FECHA")),"SIN VALOR AVANCE")</f>
        <v>PROCESO</v>
      </c>
    </row>
    <row r="635" spans="1:17" ht="409.5">
      <c r="A635" s="311" t="s">
        <v>1518</v>
      </c>
      <c r="B635" s="115" t="s">
        <v>27</v>
      </c>
      <c r="C635" s="95" t="s">
        <v>1667</v>
      </c>
      <c r="D635" s="95" t="s">
        <v>1739</v>
      </c>
      <c r="E635" s="96" t="s">
        <v>1740</v>
      </c>
      <c r="F635" s="96" t="s">
        <v>1741</v>
      </c>
      <c r="G635" s="124" t="s">
        <v>1742</v>
      </c>
      <c r="H635" s="91" t="s">
        <v>1743</v>
      </c>
      <c r="I635" s="125" t="s">
        <v>1744</v>
      </c>
      <c r="J635" s="90">
        <v>21</v>
      </c>
      <c r="K635" s="110">
        <v>46054</v>
      </c>
      <c r="L635" s="110">
        <v>46387</v>
      </c>
      <c r="M635" s="132">
        <f t="shared" si="28"/>
        <v>47.571428571428569</v>
      </c>
      <c r="N635" s="276">
        <v>0</v>
      </c>
      <c r="O635" s="91" t="s">
        <v>1684</v>
      </c>
      <c r="P635" s="117">
        <f t="shared" si="30"/>
        <v>0</v>
      </c>
      <c r="Q635" s="101" t="str" cm="1">
        <f t="array" aca="1" ref="Q635" ca="1">IF(ISNUMBER(P635),IF(P635=100%,"CUMPLIDA",IF(AND(ISNUMBER(L635),ISNUMBER(INDIRECT("FECHA_"&amp;$B635,1))), IF(L635&lt;=INDIRECT("FECHA_"&amp;$B635,1),"INCUMPLIDA","PROCESO"), "VERIFICAR FECHA")),"SIN VALOR AVANCE")</f>
        <v>PROCESO</v>
      </c>
    </row>
    <row r="636" spans="1:17" ht="165">
      <c r="A636" s="311" t="s">
        <v>1518</v>
      </c>
      <c r="B636" s="115" t="s">
        <v>27</v>
      </c>
      <c r="C636" s="588" t="s">
        <v>1667</v>
      </c>
      <c r="D636" s="588" t="s">
        <v>1745</v>
      </c>
      <c r="E636" s="589" t="s">
        <v>1746</v>
      </c>
      <c r="F636" s="589" t="s">
        <v>1747</v>
      </c>
      <c r="G636" s="590" t="s">
        <v>1748</v>
      </c>
      <c r="H636" s="91" t="s">
        <v>1749</v>
      </c>
      <c r="I636" s="91" t="s">
        <v>1750</v>
      </c>
      <c r="J636" s="90">
        <v>1</v>
      </c>
      <c r="K636" s="110">
        <v>46024</v>
      </c>
      <c r="L636" s="110">
        <v>46204</v>
      </c>
      <c r="M636" s="132">
        <f t="shared" si="28"/>
        <v>25.714285714285715</v>
      </c>
      <c r="N636" s="276">
        <v>0</v>
      </c>
      <c r="O636" s="313" t="s">
        <v>1751</v>
      </c>
      <c r="P636" s="117">
        <f t="shared" si="30"/>
        <v>0</v>
      </c>
      <c r="Q636" s="101" t="str" cm="1">
        <f t="array" aca="1" ref="Q636" ca="1">IF(ISNUMBER(P636),IF(P636=100%,"CUMPLIDA",IF(AND(ISNUMBER(L636),ISNUMBER(INDIRECT("FECHA_"&amp;$B636,1))), IF(L636&lt;=INDIRECT("FECHA_"&amp;$B636,1),"INCUMPLIDA","PROCESO"), "VERIFICAR FECHA")),"SIN VALOR AVANCE")</f>
        <v>PROCESO</v>
      </c>
    </row>
    <row r="637" spans="1:17" ht="90">
      <c r="A637" s="311" t="s">
        <v>1518</v>
      </c>
      <c r="B637" s="115" t="s">
        <v>27</v>
      </c>
      <c r="C637" s="588"/>
      <c r="D637" s="588"/>
      <c r="E637" s="589"/>
      <c r="F637" s="589"/>
      <c r="G637" s="591"/>
      <c r="H637" s="91" t="s">
        <v>1752</v>
      </c>
      <c r="I637" s="91" t="s">
        <v>1753</v>
      </c>
      <c r="J637" s="90">
        <v>2</v>
      </c>
      <c r="K637" s="110">
        <v>46024</v>
      </c>
      <c r="L637" s="110">
        <v>46387</v>
      </c>
      <c r="M637" s="132">
        <f t="shared" si="28"/>
        <v>51.857142857142854</v>
      </c>
      <c r="N637" s="276">
        <v>0</v>
      </c>
      <c r="O637" s="91" t="s">
        <v>1754</v>
      </c>
      <c r="P637" s="117">
        <f t="shared" si="30"/>
        <v>0</v>
      </c>
      <c r="Q637" s="101" t="str" cm="1">
        <f t="array" aca="1" ref="Q637" ca="1">IF(ISNUMBER(P637),IF(P637=100%,"CUMPLIDA",IF(AND(ISNUMBER(L637),ISNUMBER(INDIRECT("FECHA_"&amp;$B637,1))), IF(L637&lt;=INDIRECT("FECHA_"&amp;$B637,1),"INCUMPLIDA","PROCESO"), "VERIFICAR FECHA")),"SIN VALOR AVANCE")</f>
        <v>PROCESO</v>
      </c>
    </row>
    <row r="638" spans="1:17" ht="216">
      <c r="A638" s="311" t="s">
        <v>1518</v>
      </c>
      <c r="B638" s="115" t="s">
        <v>27</v>
      </c>
      <c r="C638" s="95" t="s">
        <v>1667</v>
      </c>
      <c r="D638" s="95" t="s">
        <v>1755</v>
      </c>
      <c r="E638" s="96" t="s">
        <v>1756</v>
      </c>
      <c r="F638" s="96" t="s">
        <v>1757</v>
      </c>
      <c r="G638" s="124" t="s">
        <v>1758</v>
      </c>
      <c r="H638" s="91" t="s">
        <v>1759</v>
      </c>
      <c r="I638" s="125" t="s">
        <v>1760</v>
      </c>
      <c r="J638" s="90">
        <v>3</v>
      </c>
      <c r="K638" s="110">
        <v>46055</v>
      </c>
      <c r="L638" s="110">
        <v>46234</v>
      </c>
      <c r="M638" s="132">
        <f t="shared" si="28"/>
        <v>25.571428571428573</v>
      </c>
      <c r="N638" s="276">
        <v>0</v>
      </c>
      <c r="O638" s="91" t="s">
        <v>1761</v>
      </c>
      <c r="P638" s="117">
        <f t="shared" si="30"/>
        <v>0</v>
      </c>
      <c r="Q638" s="101" t="str" cm="1">
        <f t="array" aca="1" ref="Q638" ca="1">IF(ISNUMBER(P638),IF(P638=100%,"CUMPLIDA",IF(AND(ISNUMBER(L638),ISNUMBER(INDIRECT("FECHA_"&amp;$B638,1))), IF(L638&lt;=INDIRECT("FECHA_"&amp;$B638,1),"INCUMPLIDA","PROCESO"), "VERIFICAR FECHA")),"SIN VALOR AVANCE")</f>
        <v>PROCESO</v>
      </c>
    </row>
    <row r="639" spans="1:17" ht="129.75">
      <c r="A639" s="311" t="s">
        <v>1518</v>
      </c>
      <c r="B639" s="115" t="s">
        <v>27</v>
      </c>
      <c r="C639" s="95" t="s">
        <v>1667</v>
      </c>
      <c r="D639" s="95" t="s">
        <v>1762</v>
      </c>
      <c r="E639" s="96" t="s">
        <v>1763</v>
      </c>
      <c r="F639" s="96" t="s">
        <v>1764</v>
      </c>
      <c r="G639" s="124" t="s">
        <v>1765</v>
      </c>
      <c r="H639" s="91" t="s">
        <v>1766</v>
      </c>
      <c r="I639" s="125" t="s">
        <v>823</v>
      </c>
      <c r="J639" s="90">
        <v>1</v>
      </c>
      <c r="K639" s="110">
        <v>46037</v>
      </c>
      <c r="L639" s="110">
        <v>46112</v>
      </c>
      <c r="M639" s="132">
        <f t="shared" si="28"/>
        <v>10.714285714285714</v>
      </c>
      <c r="N639" s="276">
        <v>0</v>
      </c>
      <c r="O639" s="91" t="s">
        <v>1767</v>
      </c>
      <c r="P639" s="117">
        <f t="shared" si="30"/>
        <v>0</v>
      </c>
      <c r="Q639" s="101" t="str" cm="1">
        <f t="array" aca="1" ref="Q639" ca="1">IF(ISNUMBER(P639),IF(P639=100%,"CUMPLIDA",IF(AND(ISNUMBER(L639),ISNUMBER(INDIRECT("FECHA_"&amp;$B639,1))), IF(L639&lt;=INDIRECT("FECHA_"&amp;$B639,1),"INCUMPLIDA","PROCESO"), "VERIFICAR FECHA")),"SIN VALOR AVANCE")</f>
        <v>PROCESO</v>
      </c>
    </row>
    <row r="640" spans="1:17" ht="315.75">
      <c r="A640" s="311" t="s">
        <v>1518</v>
      </c>
      <c r="B640" s="115" t="s">
        <v>27</v>
      </c>
      <c r="C640" s="95" t="s">
        <v>1667</v>
      </c>
      <c r="D640" s="95" t="s">
        <v>1768</v>
      </c>
      <c r="E640" s="96" t="s">
        <v>1769</v>
      </c>
      <c r="F640" s="96" t="s">
        <v>1770</v>
      </c>
      <c r="G640" s="124" t="s">
        <v>1771</v>
      </c>
      <c r="H640" s="91" t="s">
        <v>1772</v>
      </c>
      <c r="I640" s="125" t="s">
        <v>1773</v>
      </c>
      <c r="J640" s="90">
        <v>4</v>
      </c>
      <c r="K640" s="110">
        <v>45901</v>
      </c>
      <c r="L640" s="110">
        <v>46022</v>
      </c>
      <c r="M640" s="132">
        <f t="shared" si="28"/>
        <v>17.285714285714285</v>
      </c>
      <c r="N640" s="276">
        <v>4</v>
      </c>
      <c r="O640" s="91" t="s">
        <v>1774</v>
      </c>
      <c r="P640" s="117">
        <f t="shared" si="30"/>
        <v>1</v>
      </c>
      <c r="Q640" s="101" t="str" cm="1">
        <f t="array" aca="1" ref="Q640" ca="1">IF(ISNUMBER(P640),IF(P640=100%,"CUMPLIDA",IF(AND(ISNUMBER(L640),ISNUMBER(INDIRECT("FECHA_"&amp;$B640,1))), IF(L640&lt;=INDIRECT("FECHA_"&amp;$B640,1),"INCUMPLIDA","PROCESO"), "VERIFICAR FECHA")),"SIN VALOR AVANCE")</f>
        <v>CUMPLIDA</v>
      </c>
    </row>
    <row r="641" spans="1:17" ht="45">
      <c r="A641" s="311" t="s">
        <v>1518</v>
      </c>
      <c r="B641" s="115" t="s">
        <v>27</v>
      </c>
      <c r="C641" s="588" t="s">
        <v>1667</v>
      </c>
      <c r="D641" s="588" t="s">
        <v>1775</v>
      </c>
      <c r="E641" s="589" t="s">
        <v>1776</v>
      </c>
      <c r="F641" s="589" t="s">
        <v>1777</v>
      </c>
      <c r="G641" s="590" t="s">
        <v>1778</v>
      </c>
      <c r="H641" s="91" t="s">
        <v>1779</v>
      </c>
      <c r="I641" s="91" t="s">
        <v>1780</v>
      </c>
      <c r="J641" s="90">
        <v>2</v>
      </c>
      <c r="K641" s="110">
        <v>46054</v>
      </c>
      <c r="L641" s="110">
        <v>46203</v>
      </c>
      <c r="M641" s="132">
        <f t="shared" si="28"/>
        <v>21.285714285714285</v>
      </c>
      <c r="N641" s="276">
        <v>0</v>
      </c>
      <c r="O641" s="313" t="s">
        <v>1781</v>
      </c>
      <c r="P641" s="117">
        <f t="shared" si="30"/>
        <v>0</v>
      </c>
      <c r="Q641" s="101" t="str" cm="1">
        <f t="array" aca="1" ref="Q641" ca="1">IF(ISNUMBER(P641),IF(P641=100%,"CUMPLIDA",IF(AND(ISNUMBER(L641),ISNUMBER(INDIRECT("FECHA_"&amp;$B641,1))), IF(L641&lt;=INDIRECT("FECHA_"&amp;$B641,1),"INCUMPLIDA","PROCESO"), "VERIFICAR FECHA")),"SIN VALOR AVANCE")</f>
        <v>PROCESO</v>
      </c>
    </row>
    <row r="642" spans="1:17" ht="105">
      <c r="A642" s="311" t="s">
        <v>1518</v>
      </c>
      <c r="B642" s="115" t="s">
        <v>27</v>
      </c>
      <c r="C642" s="588"/>
      <c r="D642" s="588"/>
      <c r="E642" s="589"/>
      <c r="F642" s="589"/>
      <c r="G642" s="591" t="s">
        <v>1782</v>
      </c>
      <c r="H642" s="91" t="s">
        <v>1783</v>
      </c>
      <c r="I642" s="91" t="s">
        <v>1784</v>
      </c>
      <c r="J642" s="90">
        <v>1</v>
      </c>
      <c r="K642" s="110">
        <v>46068</v>
      </c>
      <c r="L642" s="110">
        <v>46112</v>
      </c>
      <c r="M642" s="132">
        <f t="shared" si="28"/>
        <v>6.2857142857142856</v>
      </c>
      <c r="N642" s="276">
        <v>0</v>
      </c>
      <c r="O642" s="91" t="s">
        <v>1785</v>
      </c>
      <c r="P642" s="117">
        <f t="shared" si="30"/>
        <v>0</v>
      </c>
      <c r="Q642" s="101" t="str" cm="1">
        <f t="array" aca="1" ref="Q642" ca="1">IF(ISNUMBER(P642),IF(P642=100%,"CUMPLIDA",IF(AND(ISNUMBER(L642),ISNUMBER(INDIRECT("FECHA_"&amp;$B642,1))), IF(L642&lt;=INDIRECT("FECHA_"&amp;$B642,1),"INCUMPLIDA","PROCESO"), "VERIFICAR FECHA")),"SIN VALOR AVANCE")</f>
        <v>PROCESO</v>
      </c>
    </row>
    <row r="643" spans="1:17" ht="240">
      <c r="A643" s="311" t="s">
        <v>1518</v>
      </c>
      <c r="B643" s="115" t="s">
        <v>27</v>
      </c>
      <c r="C643" s="95" t="s">
        <v>1667</v>
      </c>
      <c r="D643" s="95" t="s">
        <v>1786</v>
      </c>
      <c r="E643" s="96" t="s">
        <v>1787</v>
      </c>
      <c r="F643" s="96" t="s">
        <v>1788</v>
      </c>
      <c r="G643" s="124" t="s">
        <v>1789</v>
      </c>
      <c r="H643" s="91" t="s">
        <v>1790</v>
      </c>
      <c r="I643" s="125" t="s">
        <v>1791</v>
      </c>
      <c r="J643" s="90">
        <v>1</v>
      </c>
      <c r="K643" s="110">
        <v>46068</v>
      </c>
      <c r="L643" s="110">
        <v>46387</v>
      </c>
      <c r="M643" s="132">
        <f t="shared" si="28"/>
        <v>45.571428571428569</v>
      </c>
      <c r="N643" s="276">
        <v>0</v>
      </c>
      <c r="O643" s="91" t="s">
        <v>1792</v>
      </c>
      <c r="P643" s="117">
        <f t="shared" si="30"/>
        <v>0</v>
      </c>
      <c r="Q643" s="101" t="str" cm="1">
        <f t="array" aca="1" ref="Q643" ca="1">IF(ISNUMBER(P643),IF(P643=100%,"CUMPLIDA",IF(AND(ISNUMBER(L643),ISNUMBER(INDIRECT("FECHA_"&amp;$B643,1))), IF(L643&lt;=INDIRECT("FECHA_"&amp;$B643,1),"INCUMPLIDA","PROCESO"), "VERIFICAR FECHA")),"SIN VALOR AVANCE")</f>
        <v>PROCESO</v>
      </c>
    </row>
  </sheetData>
  <sheetProtection algorithmName="SHA-512" hashValue="lHEfddyaYTlkOn/oZdBl2Zumfk19ZuLJFYAdJSyeWvW6PYsNMDvoxFu1UxaNYjICejcUR44x8eB+567S5/YITA==" saltValue="0hFdWe1VPk2k5UgoNEE/nw==" spinCount="100000" sheet="1" objects="1" scenarios="1"/>
  <protectedRanges>
    <protectedRange sqref="O594:O598" name="Rango2_4_1_2_1_1"/>
    <protectedRange sqref="J594:J596" name="Rango2_4_17_1_2_1_1_1_1"/>
    <protectedRange sqref="K594:L596" name="Rango2_4_18_2_1_1_1_1"/>
    <protectedRange sqref="J597" name="Rango2_4_17_1_1_1_1_1_1"/>
    <protectedRange sqref="K597:L598" name="Rango2_4_18_1_1_1_1_1"/>
    <protectedRange sqref="O23:O24" name="Rango2_8_8_1_1_1_1_1_1_3_1_1_1_2_1"/>
    <protectedRange sqref="O25:O29" name="Rango2_4_3_2_1_1_1_1_1_1_3_1_1_1_2_1"/>
    <protectedRange sqref="K23:L29" name="Rango2_8_6_1_1_2_1_1_1_1_1_1_3_1_1_1_2_1"/>
    <protectedRange sqref="E40:E42" name="Rango2_7_1_1_1_2_1"/>
    <protectedRange sqref="K40:L42" name="Rango2_4_3_1_1_1_1_1_2_1"/>
    <protectedRange sqref="F44:F50" name="Rango2_12_2_1_2_1_1_1_2_1"/>
    <protectedRange sqref="G51:I52" name="Rango2_19_3_1_1_1_2_1"/>
    <protectedRange sqref="J51:J52" name="Rango2_20_2_3_1_1_1_2_1"/>
    <protectedRange sqref="K51:L52" name="Rango2_21_2_3_1_1_1_2_1"/>
    <protectedRange sqref="O43" name="Rango2_22_2_3_1_1_1_2_1"/>
    <protectedRange sqref="O52" name="Rango2_23_2_3_1_1_1_2_1"/>
    <protectedRange sqref="F53:F57" name="Rango2_25_2_3_1_1_1_2_1"/>
    <protectedRange sqref="L22" name="Rango2_38_1_2_1_1_1_1_1_1_3_1_1_2_1_1_2_1"/>
    <protectedRange sqref="L30" name="Rango2_62_1_2_1_1_1_1_1_1_3_1_1_2_1_1_2_1"/>
    <protectedRange sqref="K31:L33" name="Rango2_4_2_1_1_1_1_2_2_3_1_1_2_1_1_2_1"/>
    <protectedRange sqref="K55:L55 K56" name="Rango2_21_2_3_5_1_1_1_2_1"/>
    <protectedRange sqref="K53:K54" name="Rango2_1_2_2_3_2_2_4_1_1_1_2_1"/>
    <protectedRange sqref="I53:I56" name="Rango2_1_1_1_3_1_2_4_1_1_1_2_1"/>
    <protectedRange sqref="J53:J56" name="Rango2_27_2_3_1_2_4_1_1_1_2_1"/>
    <protectedRange sqref="H53:H56" name="Rango2_1_1_1_3_2_1_4_1_1_1_2_1"/>
    <protectedRange sqref="G53:G56" name="Rango2_26_2_3_1_2_1_1_1_2_1"/>
    <protectedRange sqref="G59:I59" name="Rango2_26_2_3_6_1_1_1_2_1"/>
    <protectedRange sqref="G57:I58" name="Rango2_2_1_2_3_6_1_1_1_2_1"/>
    <protectedRange sqref="J57:J59" name="Rango2_27_2_3_6_1_1_1_2_1"/>
    <protectedRange sqref="K57:L59" name="Rango2_1_2_2_3_7_1_1_1_2_1"/>
    <protectedRange sqref="E53:E59" name="Rango2_24_2_3_1_1_1_1_1_2_1"/>
    <protectedRange sqref="E60:E67" name="Rango2_1_3_1_1_2_1"/>
    <protectedRange sqref="E68:E69" name="Rango2_2_1_3_1_1_2_1"/>
    <protectedRange sqref="E72:E73" name="Rango2_4_1_3_1_1_2_1"/>
    <protectedRange sqref="E76" name="Rango2_5_1_3_1_1_2_1"/>
    <protectedRange sqref="K34:L34" name="Rango2_4_2_1_1_1_1_2_2_3_1_1_2_1_1_1_1_2_1"/>
    <protectedRange sqref="K35:L35" name="Rango2_4_2_1_1_1_1_2_2_3_1_1_2_1_1_1_2_3_1"/>
    <protectedRange sqref="K36:L36" name="Rango2_4_2_1_1_1_1_2_2_3_1_1_2_1_1_1_2_1_1_1"/>
    <protectedRange sqref="K37:L37" name="Rango2_4_2_1_1_1_1_2_2_3_1_1_2_1_1_1_3_2_1"/>
    <protectedRange sqref="E84:E85" name="Rango2_1_11_1_1_2_1_1_1_1_3_1_1_1_2_1"/>
    <protectedRange sqref="L53" name="Rango2_1_2_2_3_3_4_1_1_1_1_1_2_1"/>
    <protectedRange sqref="L54" name="Rango2_1_2_2_3_3_4_1_1_1_2_2_1"/>
    <protectedRange sqref="L56" name="Rango2_21_2_3_5_1_1_1_1_1_2_1"/>
    <protectedRange sqref="E77:E82" name="Rango2_6_1_2_1"/>
    <protectedRange sqref="F77:F82" name="Rango2_1_4_1_2_1"/>
    <protectedRange sqref="E87:E88" name="Rango2_4_2_1"/>
    <protectedRange sqref="F87:F88" name="Rango2_5_2_1"/>
    <protectedRange sqref="G87:G88" name="Rango2_6_2_1_1"/>
    <protectedRange sqref="H87" name="Rango2_7_1_1_1"/>
    <protectedRange sqref="H88" name="Rango2_2_1_2_1_1"/>
    <protectedRange sqref="I87:I88" name="Rango2_8_1_1_1"/>
    <protectedRange sqref="J87" name="Rango2_9_1_1_1"/>
    <protectedRange sqref="K87:L88" name="Rango2_10_1_1_1"/>
    <protectedRange sqref="F89:F93" name="Rango2_1_4_2_1_1"/>
    <protectedRange sqref="G89:G91" name="Rango2_1_5_1_1_1"/>
    <protectedRange sqref="H89" name="Rango2_11_1_1_1"/>
    <protectedRange sqref="H90:H91" name="Rango2_2_2_1_1_1"/>
    <protectedRange sqref="I89:I91" name="Rango2_1_6_1_1_1"/>
    <protectedRange sqref="J89:J91" name="Rango2_1_7_1_1_1"/>
    <protectedRange sqref="K89:L91" name="Rango2_12_1_1_1"/>
    <protectedRange sqref="G92:G93 I92:I93" name="Rango2_1_8_1_1_1"/>
    <protectedRange sqref="H92:H93" name="Rango2_2_3_1_1_1"/>
    <protectedRange sqref="J92:J93" name="Rango2_1_9_1_1_1"/>
    <protectedRange sqref="K92:L93" name="Rango2_13_1_1_1"/>
    <protectedRange sqref="F94:F97" name="Rango2_1_11_1_1_1"/>
    <protectedRange sqref="F106" name="Rango2_2_5_1_1_1"/>
    <protectedRange sqref="F107" name="Rango2_3_1_2_1_1"/>
    <protectedRange sqref="F108" name="Rango2_4_1_3_1_1"/>
    <protectedRange sqref="K94:L103" name="Rango2_17_1_1_1"/>
    <protectedRange sqref="G98:G100 H99:J99 G101:J103 I98:J98 G94:J97 G104:L105" name="Rango2_2_8_1_1_1"/>
    <protectedRange sqref="K106:L106" name="Rango2_18_1_1_1"/>
    <protectedRange sqref="G106:J106 G107:L108 H109 K109:L111" name="Rango2_2_9_1_1_1"/>
    <protectedRange sqref="G109 I109:J109" name="Rango2_5_4_1_1_1"/>
    <protectedRange sqref="M128" name="Rango2_2_10_1_1_1"/>
    <protectedRange sqref="M129:M130" name="Rango2_2_11_1_1_1"/>
    <protectedRange sqref="M131:M144" name="Rango2_2_12_1_1_1"/>
    <protectedRange sqref="E145:E149" name="Rango2_16_1_1_3_2_1_1_1_2_1"/>
    <protectedRange sqref="E171:E182" name="Rango2_2_3_1_1_1_2_2_1_1_1_2_1"/>
    <protectedRange sqref="E183:E186" name="Rango2_2_6_1_1_2_2_1_1_1_2_1"/>
    <protectedRange sqref="F145:F149" name="Rango2_5_1_2_1_1_2_2_1_1_1_2_1"/>
    <protectedRange sqref="F171:F182" name="Rango2_6_3_1_1_2_2_1_1_1_2_1"/>
    <protectedRange sqref="G187:I194" name="Rango2_43_1_1_2_2_6_1_1_1_1_1"/>
    <protectedRange sqref="J187:J194" name="Rango2_44_1_1_2_2_6_1_1_1_1_1"/>
    <protectedRange sqref="K187:L194" name="Rango2_45_1_1_2_2_6_1_1_1_1_1"/>
    <protectedRange sqref="G197:I198 H199:I200" name="Rango2_43_1_1_2_2_6_1_2_1_1_1"/>
    <protectedRange sqref="J197:J200" name="Rango2_44_1_1_2_2_6_1_2_1_1_1"/>
    <protectedRange sqref="K197:L200" name="Rango2_45_1_1_2_2_6_1_2_1_1_1"/>
    <protectedRange sqref="H206:I207" name="Rango2_43_1_1_2_2_6_1_4_1_1_1"/>
    <protectedRange sqref="J206:J207" name="Rango2_44_1_1_2_2_6_1_4_1_1_1"/>
    <protectedRange sqref="K206:L207" name="Rango2_45_1_1_2_2_6_1_4_1_1_1"/>
    <protectedRange sqref="H216:I217" name="Rango2_43_1_1_2_2_6_1_5_1_1_1"/>
    <protectedRange sqref="J216:J217" name="Rango2_44_1_1_2_2_6_1_5_1_1_1"/>
    <protectedRange sqref="K216:L217" name="Rango2_45_1_1_2_2_6_1_5_1_1_1"/>
    <protectedRange sqref="H218:I219 H222:I223" name="Rango2_43_1_1_2_2_6_1_6_1_1_1"/>
    <protectedRange sqref="J218:J219 J222:J223" name="Rango2_44_1_1_2_2_6_1_6_1_1_1"/>
    <protectedRange sqref="K218:L219 K222:L223" name="Rango2_45_1_1_2_2_6_1_6_1_1_1"/>
    <protectedRange sqref="H240:I240" name="Rango2_43_1_1_2_2_6_1_7_1_1_1"/>
    <protectedRange sqref="J240" name="Rango2_44_1_1_2_2_6_1_7_1_1_1"/>
    <protectedRange sqref="E242:E243" name="Rango2_4_1_1_1_1_1"/>
    <protectedRange sqref="F242:F243" name="Rango2_1_3_2_1_1_1"/>
    <protectedRange sqref="E267:E273 E281:E282" name="Rango2_14_1"/>
    <protectedRange sqref="F267:F273 F281:F282" name="Rango2_1_10_1"/>
    <protectedRange sqref="E283:E284" name="Rango2_3_2_1"/>
    <protectedRange sqref="F283:F284" name="Rango2_1_2_2_1"/>
    <protectedRange sqref="E285:E299" name="Rango2_2_4_1"/>
    <protectedRange sqref="F285:F299" name="Rango2_1_1_2_1"/>
    <protectedRange sqref="O414:O417 O429" name="Rango2_37_1_1_1_1_1_1_3_7_1_1_2_2_1"/>
    <protectedRange sqref="G414:G417" name="Rango2_34_1_1_2_1_1_1_1_1_3_8_1_1_2_2_1"/>
    <protectedRange sqref="E519:E520" name="Rango2_2_1_1_1_4_6_1_1_2_2_1"/>
    <protectedRange sqref="E521" name="Rango2_3_1_1_3_6_1_1_2_2_1"/>
    <protectedRange sqref="F519:F520" name="Rango2_20_1_3_6_1_1_2_2_1"/>
    <protectedRange sqref="G519:G521" name="Rango2_21_1_1_2_6_1_1_2_2_1"/>
    <protectedRange sqref="O520" name="Rango2_26_1_3_7_1_1_2_2_1"/>
    <protectedRange sqref="F532" name="Rango2_47_1_1_2_6_1_1_2_2_1"/>
    <protectedRange sqref="H430:H431" name="Rango2_11_2_1_1_2_1_1_3_1_1_6_1_1_2_2_1"/>
    <protectedRange sqref="H432:H433" name="Rango2_11_3_1_2_1_1_1_3_1_1_6_1_1_2_2_1"/>
    <protectedRange sqref="I430:I433" name="Rango2_11_4_1_2_1_1_1_3_1_1_6_1_1_2_2_1"/>
    <protectedRange sqref="J430:J433" name="Rango2_12_1_2_1_2_1_1_3_1_1_6_1_1_2_2_1"/>
    <protectedRange sqref="K430:L433" name="Rango2_14_1_2_2_1_1_1_3_1_1_6_1_1_2_2_1"/>
    <protectedRange sqref="H333:H334" name="Rango2_38_2_12_1_4_1_1_2_1_1_1_1_2_1_1_1_1_1_3_1_1_6_1_1_2_2_1"/>
    <protectedRange sqref="I333:I334" name="Rango2_38_2_12_1_2_2_1_1_2_1_1_1_1_2_1_1_1_1_1_3_1_1_6_1_1_2_2_1"/>
    <protectedRange sqref="I346" name="Rango2_41_2_2_1_1_1_1_1_1_2_1_1_1_1_2_1_1_1_1_1_3_1_1_6_1_1_2_2_1"/>
    <protectedRange sqref="H358:H359" name="Rango2_40_2_3_1_1_1_1_1_2_1_1_1_1_2_1_1_1_1_1_3_1_1_6_1_1_2_2_1"/>
    <protectedRange sqref="I358:I359" name="Rango2_41_2_2_1_1_1_1_1_1_2_1_1_1_1_2_1_2_1_1_3_1_1_6_1_1_2_2_1"/>
    <protectedRange sqref="H375:H378" name="Rango2_2_14_1_2_1_1_1_1_1_3_1_1_6_1_1_2_2_1"/>
    <protectedRange sqref="H374 H372" name="Rango2_1_2_4_1_2_1_1_1_1_1_3_1_1_6_1_1_2_2_1"/>
    <protectedRange sqref="H373" name="Rango2_1_1_1_2_1_1_2_1_1_1_1_1_3_1_1_6_1_1_2_2_1"/>
    <protectedRange sqref="I375:I378" name="Rango2_3_7_1_2_1_1_1_1_1_3_1_1_6_1_1_2_2_1"/>
    <protectedRange sqref="I374 I372" name="Rango2_1_3_13_1_2_1_1_1_1_1_3_1_1_6_1_1_2_2_1"/>
    <protectedRange sqref="I373" name="Rango2_1_1_2_2_1_2_1_1_1_1_1_3_1_1_6_1_1_2_2_1"/>
    <protectedRange sqref="J375:J378" name="Rango2_4_21_1_2_1_1_1_1_1_3_1_1_6_1_1_2_2_1"/>
    <protectedRange sqref="J372 J374" name="Rango2_1_4_1_2_2_1_1_1_1_1_3_1_1_6_1_1_2_2_1"/>
    <protectedRange sqref="J373" name="Rango2_1_1_3_1_1_2_1_1_1_1_1_3_1_1_6_1_1_2_2_1"/>
    <protectedRange sqref="K372:L372 K374:L374" name="Rango2_1_5_1_1_2_1_1_1_1_1_3_1_1_6_1_1_2_2_1"/>
    <protectedRange sqref="K373:L373" name="Rango2_1_1_4_1_1_2_1_1_1_1_1_3_1_1_6_1_1_2_2_1"/>
    <protectedRange sqref="K375:L378" name="Rango2_5_3_1_2_1_2_1_1_1_1_1_3_1_1_6_1_1_2_2_1"/>
    <protectedRange sqref="H371" name="Rango2_1_2_4_1_1_2_1_1_1_1_1_3_1_1_6_1_1_2_2_1"/>
    <protectedRange sqref="I371" name="Rango2_1_3_13_1_1_2_1_1_1_1_1_3_1_1_6_1_1_2_2_1"/>
    <protectedRange sqref="J371" name="Rango2_1_4_1_1_2_1_1_1_1_1_3_2_6_1_1_2_2_1"/>
    <protectedRange sqref="K371:L371" name="Rango2_1_5_1_2_4_1_1_1_1_1_3_1_1_6_1_1_2_2_1"/>
    <protectedRange sqref="H392:H393" name="Rango2_2_3_2_1_2_1_1_1_1_1_3_2_6_1_1_2_2_1"/>
    <protectedRange sqref="H391" name="Rango2_7_3_1_1_2_1_1_1_1_1_3_2_6_1_1_2_2_1"/>
    <protectedRange sqref="I392:I393" name="Rango2_2_4_1_1_2_1_1_1_1_1_3_1_1_6_1_1_2_2_1"/>
    <protectedRange sqref="I391" name="Rango2_7_4_1_1_2_1_1_1_1_1_3_1_1_6_1_1_2_2_1"/>
    <protectedRange sqref="J392:J393" name="Rango2_2_5_1_1_2_1_1_1_1_1_3_1_1_6_1_1_2_2_1"/>
    <protectedRange sqref="J391" name="Rango2_7_5_1_1_2_1_1_1_1_1_3_1_1_6_1_1_2_2_1"/>
    <protectedRange sqref="K392:K393" name="Rango2_14_8_1_2_1_1_1_1_1_3_2_6_1_1_2_2_1"/>
    <protectedRange sqref="L392:L393" name="Rango2_2_6_1_1_2_1_1_1_1_1_3_2_6_1_1_2_2_1"/>
    <protectedRange sqref="K391:L391" name="Rango2_7_6_1_1_2_1_1_1_1_1_3_1_1_6_1_1_2_2_1"/>
    <protectedRange sqref="H390" name="Rango2_11_5_1_2_1_1_1_1_3_1_1_6_1_1_2_2_1"/>
    <protectedRange sqref="I390" name="Rango2_12_4_2_1_1_1_1_1_3_2_6_1_1_2_2_1"/>
    <protectedRange sqref="J390" name="Rango2_13_6_2_1_1_1_1_1_3_2_6_1_1_2_2_1"/>
    <protectedRange sqref="K390" name="Rango2_14_8_2_1_1_1_1_1_3_1_1_6_1_1_2_2_1"/>
    <protectedRange sqref="L390" name="Rango2_1_5_1_2_1_1_1_1_1_1_1_3_1_1_6_1_1_2_2_1"/>
    <protectedRange sqref="H395:H398" name="Rango2_17_2_1_2_1_1_1_1_1_3_2_6_1_1_2_2_1"/>
    <protectedRange sqref="I395:I398" name="Rango2_18_1_1_2_1_1_1_1_1_3_2_6_1_1_2_2_1"/>
    <protectedRange sqref="J395:J398" name="Rango2_20_1_1_2_1_1_1_1_1_3_1_1_6_1_1_2_2_1"/>
    <protectedRange sqref="K395:L398" name="Rango2_5_3_2_1_2_2_1_1_1_1_1_3_1_1_6_1_1_2_2_1"/>
    <protectedRange sqref="H394" name="Rango2_17_2_2_1_1_1_1_1_3_1_1_6_1_1_2_2_1"/>
    <protectedRange sqref="I394" name="Rango2_18_1_2_1_1_1_1_1_3_1_1_6_1_1_2_2_1"/>
    <protectedRange sqref="J394" name="Rango2_20_1_2_1_1_1_1_1_3_2_6_1_1_2_2_1"/>
    <protectedRange sqref="L394" name="Rango2_1_5_1_2_2_1_1_1_1_1_1_3_2_6_1_1_2_2_1"/>
    <protectedRange sqref="H413" name="Rango2_27_1_1_2_1_1_1_1_1_3_1_1_6_1_1_2_2_1"/>
    <protectedRange sqref="H411" name="Rango2_3_3_2_1_2_1_1_1_1_1_3_1_1_6_1_1_2_2_1"/>
    <protectedRange sqref="I413:J413" name="Rango2_28_1_1_2_1_1_1_1_1_3_1_1_6_1_1_2_2_1"/>
    <protectedRange sqref="I411:J411" name="Rango2_3_4_2_1_2_1_1_1_1_1_3_1_1_6_1_1_2_2_1"/>
    <protectedRange sqref="K413 K411" name="Rango2_29_1_1_2_1_1_1_1_1_3_1_1_6_1_1_2_2_1"/>
    <protectedRange sqref="L411" name="Rango2_2_7_1_1_2_1_1_1_1_1_3_1_1_6_1_1_2_2_1"/>
    <protectedRange sqref="H410" name="Rango2_27_1_2_1_1_1_1_1_3_1_1_6_1_1_2_2_1"/>
    <protectedRange sqref="I410:J410" name="Rango2_28_1_3_1_1_1_1_1_3_1_1_6_1_1_2_2_1"/>
    <protectedRange sqref="K410" name="Rango2_29_1_3_1_1_1_1_1_3_1_1_6_1_1_2_2_1"/>
    <protectedRange sqref="J412" name="Rango2_28_1_2_1_1_1_1_1_1_3_1_1_6_1_1_2_2_1"/>
    <protectedRange sqref="H412" name="Rango2_27_1_1_1_2_1_1_1_1_1_3_2_6_1_1_2_2_1"/>
    <protectedRange sqref="L410" name="Rango2_1_5_1_2_3_1_1_1_1_1_1_3_2_6_1_1_2_2_1"/>
    <protectedRange sqref="I412" name="Rango2_28_1_1_1_2_1_1_1_1_1_3_2_6_1_1_2_2_1"/>
    <protectedRange sqref="K412" name="Rango2_29_1_2_1_1_1_1_1_1_3_2_6_1_1_2_2_1"/>
    <protectedRange sqref="L412" name="Rango2_2_7_1_3_1_1_1_1_1_3_2_6_1_1_2_2_1"/>
    <protectedRange sqref="L413" name="Rango2_2_7_1_2_1_1_1_1_1_1_3_2_6_1_1_2_2_1"/>
    <protectedRange sqref="H414:H417" name="Rango2_34_1_1_2_1_1_1_1_1_3_2_6_1_1_2_2_1"/>
    <protectedRange sqref="I414:J417" name="Rango2_35_1_1_2_1_1_1_1_1_3_2_6_1_1_2_2_1"/>
    <protectedRange sqref="K414:L417" name="Rango2_5_3_3_1_1_2_1_1_1_1_1_3_2_6_1_1_2_2_1"/>
    <protectedRange sqref="I429:J429" name="Rango2_35_1_2_1_1_1_1_1_3_2_6_1_1_2_2_1"/>
    <protectedRange sqref="K429" name="Rango2_36_1_2_1_1_1_2_1_3_2_6_1_1_2_2_1"/>
    <protectedRange sqref="L429" name="Rango2_36_1_2_1_1_1_1_2_1_3_2_6_1_1_2_2_1"/>
    <protectedRange sqref="H519:H521" name="Rango2_22_1_1_2_2_6_1_1_2_2_1"/>
    <protectedRange sqref="I519:I521" name="Rango2_23_1_3_2_6_1_1_2_2_1"/>
    <protectedRange sqref="J519:J520" name="Rango2_24_1_3_2_6_1_1_2_2_1"/>
    <protectedRange sqref="K519:L520" name="Rango2_25_1_3_2_6_1_1_2_2_1"/>
    <protectedRange sqref="J521" name="Rango2_31_1_3_2_6_1_1_2_2_1"/>
    <protectedRange sqref="K521:L521" name="Rango2_32_1_3_2_6_1_1_2_2_1"/>
    <protectedRange sqref="H522:I528" name="Rango2_37_1_3_2_6_1_1_2_2_1"/>
    <protectedRange sqref="J522:J527" name="Rango2_38_1_1_2_2_6_1_1_2_2_1"/>
    <protectedRange sqref="K522:L526" name="Rango2_39_1_1_2_2_6_1_1_2_2_1"/>
    <protectedRange sqref="H530:I531" name="Rango2_43_1_1_2_2_6_1_1_2_1_2_1"/>
    <protectedRange sqref="J530:J531" name="Rango2_44_1_1_2_2_6_1_1_2_1_2_1"/>
    <protectedRange sqref="K530:L531" name="Rango2_45_1_1_2_2_6_1_1_2_1_2_1"/>
    <protectedRange sqref="H532:I532" name="Rango2_49_1_1_2_2_6_1_1_2_2_1"/>
    <protectedRange sqref="J532:J533" name="Rango2_50_1_1_2_2_6_1_1_2_2_1"/>
    <protectedRange sqref="K532:L533" name="Rango2_51_1_1_2_2_6_1_1_2_2_1"/>
    <protectedRange sqref="E576:E579 E573:E574" name="Rango2_5_1_1_2_1"/>
    <protectedRange sqref="F576:F579 F573:F574" name="Rango2_1_3_3_1_2_1"/>
    <protectedRange sqref="O519 O521" name="Rango2_26_1_3_1_2_1"/>
    <protectedRange sqref="E622:M622 H625:L625 E621:J621 J626" name="Rango2_2"/>
    <protectedRange sqref="E623:M624 E625:G625 M625 K621:M621" name="Rango2_1_1"/>
  </protectedRanges>
  <autoFilter ref="A10:Q643" xr:uid="{00000000-0001-0000-0300-000000000000}">
    <filterColumn colId="0">
      <filters>
        <filter val="ADUANAS"/>
      </filters>
    </filterColumn>
  </autoFilter>
  <mergeCells count="514">
    <mergeCell ref="G605:G606"/>
    <mergeCell ref="G592:G593"/>
    <mergeCell ref="C594:C596"/>
    <mergeCell ref="D594:D596"/>
    <mergeCell ref="E594:E596"/>
    <mergeCell ref="F594:F596"/>
    <mergeCell ref="C597:C598"/>
    <mergeCell ref="D597:D598"/>
    <mergeCell ref="E597:E598"/>
    <mergeCell ref="F597:F598"/>
    <mergeCell ref="G602:G603"/>
    <mergeCell ref="C604:C606"/>
    <mergeCell ref="D604:D606"/>
    <mergeCell ref="E604:E606"/>
    <mergeCell ref="F604:F606"/>
    <mergeCell ref="G586:G587"/>
    <mergeCell ref="C589:C591"/>
    <mergeCell ref="D589:D591"/>
    <mergeCell ref="E589:E591"/>
    <mergeCell ref="F589:F591"/>
    <mergeCell ref="C592:C593"/>
    <mergeCell ref="D592:D593"/>
    <mergeCell ref="E592:E593"/>
    <mergeCell ref="F592:F593"/>
    <mergeCell ref="C554:C564"/>
    <mergeCell ref="D554:D564"/>
    <mergeCell ref="E554:E564"/>
    <mergeCell ref="F554:F564"/>
    <mergeCell ref="G580:G581"/>
    <mergeCell ref="G570:G571"/>
    <mergeCell ref="C565:C566"/>
    <mergeCell ref="D565:D566"/>
    <mergeCell ref="E565:E566"/>
    <mergeCell ref="F565:F566"/>
    <mergeCell ref="C567:C568"/>
    <mergeCell ref="D567:D568"/>
    <mergeCell ref="E567:E568"/>
    <mergeCell ref="F567:F568"/>
    <mergeCell ref="C569:C571"/>
    <mergeCell ref="D569:D571"/>
    <mergeCell ref="E569:E571"/>
    <mergeCell ref="F569:F571"/>
    <mergeCell ref="C573:C579"/>
    <mergeCell ref="D573:D579"/>
    <mergeCell ref="E573:E579"/>
    <mergeCell ref="F573:F579"/>
    <mergeCell ref="G577:G579"/>
    <mergeCell ref="C580:C582"/>
    <mergeCell ref="C548:C550"/>
    <mergeCell ref="D548:D550"/>
    <mergeCell ref="E548:E550"/>
    <mergeCell ref="F548:F550"/>
    <mergeCell ref="G549:G550"/>
    <mergeCell ref="C552:C553"/>
    <mergeCell ref="D552:D553"/>
    <mergeCell ref="E552:E553"/>
    <mergeCell ref="F552:F553"/>
    <mergeCell ref="G552:G553"/>
    <mergeCell ref="C510:C518"/>
    <mergeCell ref="D510:D518"/>
    <mergeCell ref="E510:E518"/>
    <mergeCell ref="F510:F518"/>
    <mergeCell ref="C519:C520"/>
    <mergeCell ref="D519:D520"/>
    <mergeCell ref="E519:E520"/>
    <mergeCell ref="F519:F520"/>
    <mergeCell ref="C522:C529"/>
    <mergeCell ref="D522:D529"/>
    <mergeCell ref="E522:E529"/>
    <mergeCell ref="F522:F529"/>
    <mergeCell ref="C470:C476"/>
    <mergeCell ref="D470:D476"/>
    <mergeCell ref="E470:E476"/>
    <mergeCell ref="F470:F476"/>
    <mergeCell ref="C477:C484"/>
    <mergeCell ref="D477:D484"/>
    <mergeCell ref="E477:E484"/>
    <mergeCell ref="F477:F484"/>
    <mergeCell ref="C485:C488"/>
    <mergeCell ref="D485:D488"/>
    <mergeCell ref="E485:E488"/>
    <mergeCell ref="F485:F488"/>
    <mergeCell ref="C410:C413"/>
    <mergeCell ref="D410:D413"/>
    <mergeCell ref="E410:E413"/>
    <mergeCell ref="F410:F413"/>
    <mergeCell ref="C414:C429"/>
    <mergeCell ref="D414:D429"/>
    <mergeCell ref="E414:E429"/>
    <mergeCell ref="F414:F429"/>
    <mergeCell ref="C450:C469"/>
    <mergeCell ref="D450:D469"/>
    <mergeCell ref="E450:E469"/>
    <mergeCell ref="F450:F469"/>
    <mergeCell ref="C333:C345"/>
    <mergeCell ref="D333:D345"/>
    <mergeCell ref="E333:E345"/>
    <mergeCell ref="F333:F345"/>
    <mergeCell ref="G335:G336"/>
    <mergeCell ref="C346:C359"/>
    <mergeCell ref="D346:D359"/>
    <mergeCell ref="E346:E359"/>
    <mergeCell ref="F346:F359"/>
    <mergeCell ref="G347:G348"/>
    <mergeCell ref="C285:C287"/>
    <mergeCell ref="D285:D287"/>
    <mergeCell ref="E285:E287"/>
    <mergeCell ref="F285:F287"/>
    <mergeCell ref="C288:C290"/>
    <mergeCell ref="D288:D290"/>
    <mergeCell ref="E288:E290"/>
    <mergeCell ref="F288:F290"/>
    <mergeCell ref="C291:C294"/>
    <mergeCell ref="D291:D294"/>
    <mergeCell ref="E291:E294"/>
    <mergeCell ref="F291:F294"/>
    <mergeCell ref="C205:C213"/>
    <mergeCell ref="D205:D213"/>
    <mergeCell ref="E205:E213"/>
    <mergeCell ref="F205:F213"/>
    <mergeCell ref="G206:G207"/>
    <mergeCell ref="C214:C217"/>
    <mergeCell ref="D214:D217"/>
    <mergeCell ref="E214:E217"/>
    <mergeCell ref="F214:F217"/>
    <mergeCell ref="G214:G215"/>
    <mergeCell ref="G216:G217"/>
    <mergeCell ref="C171:C182"/>
    <mergeCell ref="D171:D182"/>
    <mergeCell ref="E171:E182"/>
    <mergeCell ref="F171:F182"/>
    <mergeCell ref="G171:G173"/>
    <mergeCell ref="G174:G177"/>
    <mergeCell ref="G178:G181"/>
    <mergeCell ref="C183:C186"/>
    <mergeCell ref="D183:D186"/>
    <mergeCell ref="E183:E186"/>
    <mergeCell ref="F183:F186"/>
    <mergeCell ref="E106:E113"/>
    <mergeCell ref="F106:F113"/>
    <mergeCell ref="G107:G108"/>
    <mergeCell ref="G109:G111"/>
    <mergeCell ref="C121:C135"/>
    <mergeCell ref="D121:D135"/>
    <mergeCell ref="E121:E135"/>
    <mergeCell ref="F121:F135"/>
    <mergeCell ref="G121:G122"/>
    <mergeCell ref="G123:G124"/>
    <mergeCell ref="G129:G130"/>
    <mergeCell ref="G134:G135"/>
    <mergeCell ref="C114:C116"/>
    <mergeCell ref="D114:D116"/>
    <mergeCell ref="E114:E116"/>
    <mergeCell ref="F114:F116"/>
    <mergeCell ref="G115:G116"/>
    <mergeCell ref="C117:C120"/>
    <mergeCell ref="D117:D120"/>
    <mergeCell ref="E117:E120"/>
    <mergeCell ref="F117:F120"/>
    <mergeCell ref="G119:G120"/>
    <mergeCell ref="G89:G91"/>
    <mergeCell ref="G92:G93"/>
    <mergeCell ref="C94:C105"/>
    <mergeCell ref="D94:D105"/>
    <mergeCell ref="E94:E105"/>
    <mergeCell ref="F94:F105"/>
    <mergeCell ref="G94:G95"/>
    <mergeCell ref="G97:G98"/>
    <mergeCell ref="G99:G100"/>
    <mergeCell ref="G104:G105"/>
    <mergeCell ref="G77:G78"/>
    <mergeCell ref="G80:G81"/>
    <mergeCell ref="C84:C86"/>
    <mergeCell ref="D84:D86"/>
    <mergeCell ref="E84:E86"/>
    <mergeCell ref="F84:F86"/>
    <mergeCell ref="C87:C88"/>
    <mergeCell ref="D87:D88"/>
    <mergeCell ref="E87:E88"/>
    <mergeCell ref="F87:F88"/>
    <mergeCell ref="G87:G88"/>
    <mergeCell ref="C51:C52"/>
    <mergeCell ref="D51:D52"/>
    <mergeCell ref="E51:E52"/>
    <mergeCell ref="F51:F52"/>
    <mergeCell ref="C53:C59"/>
    <mergeCell ref="D53:D59"/>
    <mergeCell ref="C150:C157"/>
    <mergeCell ref="D150:D157"/>
    <mergeCell ref="E150:E157"/>
    <mergeCell ref="F150:F157"/>
    <mergeCell ref="C72:C75"/>
    <mergeCell ref="D72:D75"/>
    <mergeCell ref="E72:E75"/>
    <mergeCell ref="F72:F75"/>
    <mergeCell ref="C77:C83"/>
    <mergeCell ref="D77:D83"/>
    <mergeCell ref="E77:E83"/>
    <mergeCell ref="F77:F83"/>
    <mergeCell ref="C89:C93"/>
    <mergeCell ref="D89:D93"/>
    <mergeCell ref="E89:E93"/>
    <mergeCell ref="F89:F93"/>
    <mergeCell ref="C106:C113"/>
    <mergeCell ref="D106:D113"/>
    <mergeCell ref="A1:B3"/>
    <mergeCell ref="C1:Q2"/>
    <mergeCell ref="C3:Q3"/>
    <mergeCell ref="A4:I4"/>
    <mergeCell ref="K4:O4"/>
    <mergeCell ref="K5:O5"/>
    <mergeCell ref="K6:O6"/>
    <mergeCell ref="K7:O7"/>
    <mergeCell ref="K8:O8"/>
    <mergeCell ref="C12:C14"/>
    <mergeCell ref="D12:D14"/>
    <mergeCell ref="E12:E14"/>
    <mergeCell ref="F12:F14"/>
    <mergeCell ref="C15:C22"/>
    <mergeCell ref="D15:D22"/>
    <mergeCell ref="E15:E22"/>
    <mergeCell ref="F15:F22"/>
    <mergeCell ref="C23:C30"/>
    <mergeCell ref="D23:D30"/>
    <mergeCell ref="E23:E30"/>
    <mergeCell ref="F23:F30"/>
    <mergeCell ref="G31:G39"/>
    <mergeCell ref="C40:C42"/>
    <mergeCell ref="D40:D42"/>
    <mergeCell ref="E40:E42"/>
    <mergeCell ref="F40:F42"/>
    <mergeCell ref="C44:C50"/>
    <mergeCell ref="D44:D50"/>
    <mergeCell ref="E44:E50"/>
    <mergeCell ref="F44:F50"/>
    <mergeCell ref="C31:C39"/>
    <mergeCell ref="D31:D39"/>
    <mergeCell ref="E31:E39"/>
    <mergeCell ref="F31:F39"/>
    <mergeCell ref="E53:E59"/>
    <mergeCell ref="F53:F59"/>
    <mergeCell ref="C60:C67"/>
    <mergeCell ref="D60:D67"/>
    <mergeCell ref="E60:E67"/>
    <mergeCell ref="F60:F67"/>
    <mergeCell ref="G60:G62"/>
    <mergeCell ref="C68:C71"/>
    <mergeCell ref="D68:D71"/>
    <mergeCell ref="E68:E71"/>
    <mergeCell ref="F68:F71"/>
    <mergeCell ref="G136:G139"/>
    <mergeCell ref="G140:G141"/>
    <mergeCell ref="G142:G144"/>
    <mergeCell ref="C145:C149"/>
    <mergeCell ref="D145:D149"/>
    <mergeCell ref="E145:E149"/>
    <mergeCell ref="F145:F149"/>
    <mergeCell ref="G147:G148"/>
    <mergeCell ref="G152:G154"/>
    <mergeCell ref="C136:C144"/>
    <mergeCell ref="D136:D144"/>
    <mergeCell ref="E136:E144"/>
    <mergeCell ref="F136:F144"/>
    <mergeCell ref="C158:C160"/>
    <mergeCell ref="D158:D160"/>
    <mergeCell ref="E158:E160"/>
    <mergeCell ref="F158:F160"/>
    <mergeCell ref="G159:G160"/>
    <mergeCell ref="C161:C170"/>
    <mergeCell ref="D161:D170"/>
    <mergeCell ref="E161:E170"/>
    <mergeCell ref="F161:F170"/>
    <mergeCell ref="G162:G165"/>
    <mergeCell ref="G167:G170"/>
    <mergeCell ref="G187:G188"/>
    <mergeCell ref="G189:G190"/>
    <mergeCell ref="G191:G192"/>
    <mergeCell ref="G193:G194"/>
    <mergeCell ref="C195:C204"/>
    <mergeCell ref="D195:D204"/>
    <mergeCell ref="E195:E204"/>
    <mergeCell ref="F195:F204"/>
    <mergeCell ref="G199:G200"/>
    <mergeCell ref="C187:C194"/>
    <mergeCell ref="D187:D194"/>
    <mergeCell ref="E187:E194"/>
    <mergeCell ref="F187:F194"/>
    <mergeCell ref="G195:G196"/>
    <mergeCell ref="G197:G198"/>
    <mergeCell ref="C218:C223"/>
    <mergeCell ref="D218:D223"/>
    <mergeCell ref="E218:E223"/>
    <mergeCell ref="F218:F223"/>
    <mergeCell ref="G218:G221"/>
    <mergeCell ref="G222:G223"/>
    <mergeCell ref="C224:C225"/>
    <mergeCell ref="D224:D225"/>
    <mergeCell ref="E224:E225"/>
    <mergeCell ref="F224:F225"/>
    <mergeCell ref="C226:C227"/>
    <mergeCell ref="D226:D227"/>
    <mergeCell ref="E226:E227"/>
    <mergeCell ref="F226:F227"/>
    <mergeCell ref="C228:C233"/>
    <mergeCell ref="D228:D233"/>
    <mergeCell ref="E228:E233"/>
    <mergeCell ref="F228:F233"/>
    <mergeCell ref="G232:G233"/>
    <mergeCell ref="C234:C238"/>
    <mergeCell ref="D234:D238"/>
    <mergeCell ref="E234:E238"/>
    <mergeCell ref="F234:F238"/>
    <mergeCell ref="G234:G235"/>
    <mergeCell ref="C239:C241"/>
    <mergeCell ref="D239:D241"/>
    <mergeCell ref="E239:E241"/>
    <mergeCell ref="F239:F241"/>
    <mergeCell ref="G239:G241"/>
    <mergeCell ref="C242:C243"/>
    <mergeCell ref="D242:D243"/>
    <mergeCell ref="E242:E243"/>
    <mergeCell ref="F242:F243"/>
    <mergeCell ref="C244:C254"/>
    <mergeCell ref="D244:D254"/>
    <mergeCell ref="E244:E254"/>
    <mergeCell ref="F244:F254"/>
    <mergeCell ref="C255:C256"/>
    <mergeCell ref="D255:D256"/>
    <mergeCell ref="E255:E256"/>
    <mergeCell ref="F255:F256"/>
    <mergeCell ref="C257:C266"/>
    <mergeCell ref="D257:D266"/>
    <mergeCell ref="E257:E266"/>
    <mergeCell ref="F257:F266"/>
    <mergeCell ref="C267:C268"/>
    <mergeCell ref="D267:D268"/>
    <mergeCell ref="E267:E268"/>
    <mergeCell ref="F267:F268"/>
    <mergeCell ref="C269:C280"/>
    <mergeCell ref="D269:D280"/>
    <mergeCell ref="E269:E280"/>
    <mergeCell ref="F269:F280"/>
    <mergeCell ref="G270:G273"/>
    <mergeCell ref="C281:C282"/>
    <mergeCell ref="D281:D282"/>
    <mergeCell ref="E281:E282"/>
    <mergeCell ref="F281:F282"/>
    <mergeCell ref="C283:C284"/>
    <mergeCell ref="D283:D284"/>
    <mergeCell ref="E283:E284"/>
    <mergeCell ref="F283:F284"/>
    <mergeCell ref="E295:E297"/>
    <mergeCell ref="F295:F297"/>
    <mergeCell ref="C298:C299"/>
    <mergeCell ref="D298:D299"/>
    <mergeCell ref="E298:E299"/>
    <mergeCell ref="F298:F299"/>
    <mergeCell ref="C300:C310"/>
    <mergeCell ref="D300:D310"/>
    <mergeCell ref="E300:E310"/>
    <mergeCell ref="F300:F310"/>
    <mergeCell ref="C295:C297"/>
    <mergeCell ref="D295:D297"/>
    <mergeCell ref="G300:G301"/>
    <mergeCell ref="C311:C321"/>
    <mergeCell ref="D311:D321"/>
    <mergeCell ref="E311:E321"/>
    <mergeCell ref="F311:F321"/>
    <mergeCell ref="C322:C332"/>
    <mergeCell ref="D322:D332"/>
    <mergeCell ref="E322:E332"/>
    <mergeCell ref="F322:F332"/>
    <mergeCell ref="G322:G323"/>
    <mergeCell ref="C360:C370"/>
    <mergeCell ref="D360:D370"/>
    <mergeCell ref="E360:E370"/>
    <mergeCell ref="F360:F370"/>
    <mergeCell ref="G360:G361"/>
    <mergeCell ref="C371:C389"/>
    <mergeCell ref="D371:D389"/>
    <mergeCell ref="E371:E389"/>
    <mergeCell ref="F371:F389"/>
    <mergeCell ref="C390:C393"/>
    <mergeCell ref="D390:D393"/>
    <mergeCell ref="E390:E393"/>
    <mergeCell ref="F390:F393"/>
    <mergeCell ref="C394:C409"/>
    <mergeCell ref="D394:D409"/>
    <mergeCell ref="E394:E409"/>
    <mergeCell ref="F394:F409"/>
    <mergeCell ref="G399:G400"/>
    <mergeCell ref="G418:G419"/>
    <mergeCell ref="C430:C433"/>
    <mergeCell ref="D430:D433"/>
    <mergeCell ref="E430:E433"/>
    <mergeCell ref="F430:F433"/>
    <mergeCell ref="C434:C449"/>
    <mergeCell ref="D434:D449"/>
    <mergeCell ref="E434:E449"/>
    <mergeCell ref="F434:F449"/>
    <mergeCell ref="C489:C492"/>
    <mergeCell ref="D489:D492"/>
    <mergeCell ref="E489:E492"/>
    <mergeCell ref="F489:F492"/>
    <mergeCell ref="C493:C496"/>
    <mergeCell ref="D493:D496"/>
    <mergeCell ref="E493:E496"/>
    <mergeCell ref="F493:F496"/>
    <mergeCell ref="C497:C499"/>
    <mergeCell ref="D497:D499"/>
    <mergeCell ref="E497:E499"/>
    <mergeCell ref="F497:F499"/>
    <mergeCell ref="C500:C504"/>
    <mergeCell ref="D500:D504"/>
    <mergeCell ref="E500:E504"/>
    <mergeCell ref="F500:F504"/>
    <mergeCell ref="C505:C507"/>
    <mergeCell ref="D505:D507"/>
    <mergeCell ref="E505:E507"/>
    <mergeCell ref="F505:F507"/>
    <mergeCell ref="C508:C509"/>
    <mergeCell ref="D508:D509"/>
    <mergeCell ref="E508:E509"/>
    <mergeCell ref="F508:F509"/>
    <mergeCell ref="C530:C531"/>
    <mergeCell ref="D530:D531"/>
    <mergeCell ref="E530:E531"/>
    <mergeCell ref="F530:F531"/>
    <mergeCell ref="C532:C533"/>
    <mergeCell ref="D532:D533"/>
    <mergeCell ref="E532:E533"/>
    <mergeCell ref="F532:F533"/>
    <mergeCell ref="C534:C536"/>
    <mergeCell ref="D534:D536"/>
    <mergeCell ref="E534:E536"/>
    <mergeCell ref="F534:F536"/>
    <mergeCell ref="G534:G535"/>
    <mergeCell ref="C537:C539"/>
    <mergeCell ref="D537:D539"/>
    <mergeCell ref="E537:E539"/>
    <mergeCell ref="F537:F539"/>
    <mergeCell ref="G538:G539"/>
    <mergeCell ref="C540:C547"/>
    <mergeCell ref="D540:D547"/>
    <mergeCell ref="E540:E547"/>
    <mergeCell ref="F540:F547"/>
    <mergeCell ref="G543:G546"/>
    <mergeCell ref="D580:D582"/>
    <mergeCell ref="E580:E582"/>
    <mergeCell ref="F580:F582"/>
    <mergeCell ref="C583:C585"/>
    <mergeCell ref="D583:D585"/>
    <mergeCell ref="E583:E585"/>
    <mergeCell ref="F583:F585"/>
    <mergeCell ref="C599:C603"/>
    <mergeCell ref="D599:D603"/>
    <mergeCell ref="E599:E603"/>
    <mergeCell ref="F599:F603"/>
    <mergeCell ref="C586:C588"/>
    <mergeCell ref="D586:D588"/>
    <mergeCell ref="E586:E588"/>
    <mergeCell ref="F586:F588"/>
    <mergeCell ref="C607:C609"/>
    <mergeCell ref="D607:D609"/>
    <mergeCell ref="E607:E609"/>
    <mergeCell ref="F607:F609"/>
    <mergeCell ref="G607:G609"/>
    <mergeCell ref="C610:C612"/>
    <mergeCell ref="D610:D612"/>
    <mergeCell ref="E610:E612"/>
    <mergeCell ref="F610:F612"/>
    <mergeCell ref="G610:G612"/>
    <mergeCell ref="C613:C616"/>
    <mergeCell ref="D613:D616"/>
    <mergeCell ref="E613:E616"/>
    <mergeCell ref="F613:F616"/>
    <mergeCell ref="G615:G616"/>
    <mergeCell ref="C617:C620"/>
    <mergeCell ref="D617:D620"/>
    <mergeCell ref="E617:E620"/>
    <mergeCell ref="F617:F620"/>
    <mergeCell ref="G617:G618"/>
    <mergeCell ref="C621:C622"/>
    <mergeCell ref="D621:D622"/>
    <mergeCell ref="E621:E622"/>
    <mergeCell ref="F621:F622"/>
    <mergeCell ref="C623:C625"/>
    <mergeCell ref="D623:D625"/>
    <mergeCell ref="E623:E625"/>
    <mergeCell ref="F623:F625"/>
    <mergeCell ref="C629:C630"/>
    <mergeCell ref="D629:D630"/>
    <mergeCell ref="E629:E630"/>
    <mergeCell ref="F629:F630"/>
    <mergeCell ref="C631:C632"/>
    <mergeCell ref="D631:D632"/>
    <mergeCell ref="E631:E632"/>
    <mergeCell ref="F631:F632"/>
    <mergeCell ref="G631:G632"/>
    <mergeCell ref="C633:C634"/>
    <mergeCell ref="D633:D634"/>
    <mergeCell ref="E633:E634"/>
    <mergeCell ref="F633:F634"/>
    <mergeCell ref="G633:G634"/>
    <mergeCell ref="C636:C637"/>
    <mergeCell ref="D636:D637"/>
    <mergeCell ref="E636:E637"/>
    <mergeCell ref="F636:F637"/>
    <mergeCell ref="G636:G637"/>
    <mergeCell ref="C641:C642"/>
    <mergeCell ref="D641:D642"/>
    <mergeCell ref="E641:E642"/>
    <mergeCell ref="F641:F642"/>
    <mergeCell ref="G641:G642"/>
  </mergeCells>
  <conditionalFormatting sqref="Q11:Q643">
    <cfRule type="cellIs" dxfId="24" priority="1" operator="equal">
      <formula>"SIN VALOR AVANCE"</formula>
    </cfRule>
    <cfRule type="cellIs" dxfId="23" priority="2" operator="equal">
      <formula>"VALIDAR FECHA"</formula>
    </cfRule>
    <cfRule type="cellIs" dxfId="22" priority="3" operator="equal">
      <formula>"INCUMPLIDA"</formula>
    </cfRule>
    <cfRule type="cellIs" dxfId="21" priority="4" operator="equal">
      <formula>"PROCESO"</formula>
    </cfRule>
    <cfRule type="cellIs" dxfId="20" priority="5" operator="equal">
      <formula>"CUMPLIDA"</formula>
    </cfRule>
  </conditionalFormatting>
  <dataValidations count="4">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17 G132" xr:uid="{71FB9033-202D-43DC-B6AE-E85DFFB924DE}">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18 K128 K133 K307 K342 K329 K386 K318" xr:uid="{45E33663-CAF2-4C8E-B12F-6B2200FB9F57}">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18:I119 I128:I129 I133:I134 I245 I328:I332 I341:I345 I353:I357 I366:I370 I385:I389 I424:I428 I306:I310 I348 I301 I336 I400 I317:I321 I405:I409 I361 I380 I419 I312 I323" xr:uid="{1FB39C2C-C16E-4684-A4CE-9D942BAED52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594:H597 H119 H129 H134 H245 G418 H368:H370 G379:G380 G399 H387:H389 H407:H409 H426:H428 H308:H310 H319:H321 H330:H332 H343:H345 H355:H357" xr:uid="{E920C7B2-CCD0-47E6-8E22-FF52CC52A085}">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261"/>
  <sheetViews>
    <sheetView topLeftCell="F1" zoomScale="40" zoomScaleNormal="40" workbookViewId="0">
      <selection activeCell="P8" sqref="P8"/>
    </sheetView>
  </sheetViews>
  <sheetFormatPr baseColWidth="10" defaultColWidth="11.42578125" defaultRowHeight="14.25"/>
  <cols>
    <col min="1" max="1" width="26.42578125" style="28" customWidth="1"/>
    <col min="2" max="2" width="16.7109375" style="29" customWidth="1"/>
    <col min="3" max="3" width="22" style="29" customWidth="1"/>
    <col min="4" max="4" width="33.28515625" style="30" customWidth="1"/>
    <col min="5" max="5" width="98.28515625" style="32" customWidth="1"/>
    <col min="6" max="6" width="41.85546875" style="32" customWidth="1"/>
    <col min="7" max="7" width="39" style="32" customWidth="1"/>
    <col min="8" max="8" width="42.140625" style="32" customWidth="1"/>
    <col min="9" max="9" width="33.28515625" style="33" customWidth="1"/>
    <col min="10" max="10" width="39.140625" style="30" customWidth="1"/>
    <col min="11" max="11" width="23.140625" style="30" customWidth="1"/>
    <col min="12" max="12" width="29.28515625" style="30" customWidth="1"/>
    <col min="13" max="13" width="31.28515625" style="30" customWidth="1"/>
    <col min="14" max="14" width="40.42578125" style="30" customWidth="1"/>
    <col min="15" max="15" width="73.28515625" style="33" customWidth="1"/>
    <col min="16" max="16" width="29.7109375" style="30" customWidth="1"/>
    <col min="17" max="17" width="50.85546875" style="30" bestFit="1" customWidth="1"/>
    <col min="18" max="16384" width="11.42578125" style="27"/>
  </cols>
  <sheetData>
    <row r="1" spans="1:17">
      <c r="A1" s="668"/>
      <c r="B1" s="669"/>
      <c r="C1" s="672" t="s">
        <v>5467</v>
      </c>
      <c r="D1" s="672"/>
      <c r="E1" s="672"/>
      <c r="F1" s="672"/>
      <c r="G1" s="672"/>
      <c r="H1" s="672"/>
      <c r="I1" s="672"/>
      <c r="J1" s="672"/>
      <c r="K1" s="672"/>
      <c r="L1" s="672"/>
      <c r="M1" s="672"/>
      <c r="N1" s="672"/>
      <c r="O1" s="672"/>
      <c r="P1" s="672"/>
      <c r="Q1" s="673"/>
    </row>
    <row r="2" spans="1:17">
      <c r="A2" s="670"/>
      <c r="B2" s="671"/>
      <c r="C2" s="674"/>
      <c r="D2" s="674"/>
      <c r="E2" s="674"/>
      <c r="F2" s="674"/>
      <c r="G2" s="674"/>
      <c r="H2" s="674"/>
      <c r="I2" s="674"/>
      <c r="J2" s="674"/>
      <c r="K2" s="674"/>
      <c r="L2" s="674"/>
      <c r="M2" s="674"/>
      <c r="N2" s="674"/>
      <c r="O2" s="674"/>
      <c r="P2" s="674"/>
      <c r="Q2" s="675"/>
    </row>
    <row r="3" spans="1:17" ht="15">
      <c r="A3" s="670"/>
      <c r="B3" s="671"/>
      <c r="C3" s="671"/>
      <c r="D3" s="671"/>
      <c r="E3" s="671"/>
      <c r="F3" s="671"/>
      <c r="G3" s="671"/>
      <c r="H3" s="671"/>
      <c r="I3" s="671"/>
      <c r="J3" s="671"/>
      <c r="K3" s="671"/>
      <c r="L3" s="671"/>
      <c r="M3" s="671"/>
      <c r="N3" s="671"/>
      <c r="O3" s="671"/>
      <c r="P3" s="671"/>
      <c r="Q3" s="676"/>
    </row>
    <row r="4" spans="1:17" ht="15.75">
      <c r="A4" s="656" t="s">
        <v>1</v>
      </c>
      <c r="B4" s="677"/>
      <c r="C4" s="657"/>
      <c r="D4" s="657"/>
      <c r="E4" s="657"/>
      <c r="F4" s="657"/>
      <c r="G4" s="657"/>
      <c r="H4" s="657"/>
      <c r="I4" s="657"/>
      <c r="J4" s="19"/>
      <c r="K4" s="659" t="s">
        <v>2</v>
      </c>
      <c r="L4" s="659"/>
      <c r="M4" s="659"/>
      <c r="N4" s="659"/>
      <c r="O4" s="659"/>
      <c r="P4" s="42">
        <v>46022</v>
      </c>
      <c r="Q4" s="39"/>
    </row>
    <row r="5" spans="1:17" ht="15.75">
      <c r="A5" s="24" t="s">
        <v>3</v>
      </c>
      <c r="B5" s="19"/>
      <c r="C5" s="19"/>
      <c r="D5" s="19"/>
      <c r="E5" s="31"/>
      <c r="F5" s="31"/>
      <c r="G5" s="31"/>
      <c r="H5" s="31"/>
      <c r="I5" s="25"/>
      <c r="J5" s="19"/>
      <c r="K5" s="659"/>
      <c r="L5" s="659"/>
      <c r="M5" s="659"/>
      <c r="N5" s="659"/>
      <c r="O5" s="659"/>
      <c r="P5" s="42"/>
      <c r="Q5" s="39"/>
    </row>
    <row r="6" spans="1:17" ht="15.75">
      <c r="A6" s="24" t="s">
        <v>5468</v>
      </c>
      <c r="B6" s="19"/>
      <c r="C6" s="19"/>
      <c r="D6" s="19"/>
      <c r="E6" s="31"/>
      <c r="F6" s="31"/>
      <c r="G6" s="31"/>
      <c r="H6" s="31"/>
      <c r="I6" s="25"/>
      <c r="J6" s="19"/>
      <c r="K6" s="659"/>
      <c r="L6" s="659"/>
      <c r="M6" s="659"/>
      <c r="N6" s="659"/>
      <c r="O6" s="659"/>
      <c r="P6" s="42"/>
      <c r="Q6" s="39"/>
    </row>
    <row r="7" spans="1:17" ht="15.75">
      <c r="A7" s="24" t="s">
        <v>5930</v>
      </c>
      <c r="B7" s="19"/>
      <c r="C7" s="19"/>
      <c r="D7" s="19"/>
      <c r="E7" s="31"/>
      <c r="F7" s="31"/>
      <c r="G7" s="31"/>
      <c r="H7" s="31"/>
      <c r="I7" s="25"/>
      <c r="J7" s="19"/>
      <c r="K7" s="659"/>
      <c r="L7" s="659"/>
      <c r="M7" s="659"/>
      <c r="N7" s="659"/>
      <c r="O7" s="659"/>
      <c r="P7" s="42"/>
      <c r="Q7" s="39"/>
    </row>
    <row r="8" spans="1:17" ht="15.75">
      <c r="A8" s="24" t="s">
        <v>7</v>
      </c>
      <c r="B8" s="19"/>
      <c r="C8" s="19"/>
      <c r="D8" s="19"/>
      <c r="E8" s="31"/>
      <c r="F8" s="31"/>
      <c r="G8" s="31"/>
      <c r="H8" s="31"/>
      <c r="I8" s="25"/>
      <c r="J8" s="19"/>
      <c r="K8" s="659" t="s">
        <v>5931</v>
      </c>
      <c r="L8" s="659"/>
      <c r="M8" s="659"/>
      <c r="N8" s="659"/>
      <c r="O8" s="659"/>
      <c r="P8" s="42">
        <v>46059</v>
      </c>
      <c r="Q8" s="39"/>
    </row>
    <row r="9" spans="1:17" ht="15.75">
      <c r="A9" s="20"/>
      <c r="B9" s="21"/>
      <c r="C9" s="21"/>
      <c r="D9" s="21"/>
      <c r="E9" s="22"/>
      <c r="F9" s="22"/>
      <c r="G9" s="22"/>
      <c r="H9" s="22"/>
      <c r="I9" s="26"/>
      <c r="J9" s="21"/>
      <c r="K9" s="21"/>
      <c r="L9" s="23"/>
      <c r="M9" s="23"/>
      <c r="N9" s="23"/>
      <c r="O9" s="40"/>
      <c r="P9" s="23"/>
      <c r="Q9" s="41"/>
    </row>
    <row r="10" spans="1:17" ht="47.25">
      <c r="A10" s="142" t="s">
        <v>9</v>
      </c>
      <c r="B10" s="142" t="s">
        <v>10</v>
      </c>
      <c r="C10" s="142" t="s">
        <v>11</v>
      </c>
      <c r="D10" s="142" t="s">
        <v>5471</v>
      </c>
      <c r="E10" s="143" t="s">
        <v>5472</v>
      </c>
      <c r="F10" s="142" t="s">
        <v>5473</v>
      </c>
      <c r="G10" s="142" t="s">
        <v>15</v>
      </c>
      <c r="H10" s="142" t="s">
        <v>16</v>
      </c>
      <c r="I10" s="71" t="s">
        <v>17</v>
      </c>
      <c r="J10" s="144" t="s">
        <v>18</v>
      </c>
      <c r="K10" s="145" t="s">
        <v>19</v>
      </c>
      <c r="L10" s="145" t="s">
        <v>20</v>
      </c>
      <c r="M10" s="47" t="s">
        <v>21</v>
      </c>
      <c r="N10" s="47" t="s">
        <v>22</v>
      </c>
      <c r="O10" s="71" t="s">
        <v>23</v>
      </c>
      <c r="P10" s="146" t="s">
        <v>24</v>
      </c>
      <c r="Q10" s="144" t="s">
        <v>25</v>
      </c>
    </row>
    <row r="11" spans="1:17" ht="225.75">
      <c r="A11" s="75" t="s">
        <v>746</v>
      </c>
      <c r="B11" s="61" t="s">
        <v>1793</v>
      </c>
      <c r="C11" s="495" t="s">
        <v>1794</v>
      </c>
      <c r="D11" s="495" t="s">
        <v>1795</v>
      </c>
      <c r="E11" s="496" t="s">
        <v>1796</v>
      </c>
      <c r="F11" s="496" t="s">
        <v>1797</v>
      </c>
      <c r="G11" s="63" t="s">
        <v>1798</v>
      </c>
      <c r="H11" s="50" t="s">
        <v>1799</v>
      </c>
      <c r="I11" s="50" t="s">
        <v>753</v>
      </c>
      <c r="J11" s="69">
        <v>1</v>
      </c>
      <c r="K11" s="65">
        <v>45231</v>
      </c>
      <c r="L11" s="65">
        <v>45504</v>
      </c>
      <c r="M11" s="211">
        <f t="shared" ref="M11:M26" si="0">(L11-K11)/7</f>
        <v>39</v>
      </c>
      <c r="N11" s="74">
        <v>1</v>
      </c>
      <c r="O11" s="50" t="s">
        <v>1800</v>
      </c>
      <c r="P11" s="51">
        <f t="shared" ref="P11:P74" si="1">N11/J11</f>
        <v>1</v>
      </c>
      <c r="Q11" s="66" t="str">
        <f>IF(ISNUMBER(P11),IF(P11=100%,"CUMPLIDA",IF(AND(ISNUMBER(L11),ISNUMBER([1]CGR!$P$4)), IF(L11&lt;[1]CGR!$P$4,"INCUMPLIDA","PROCESO"), "VERIFICAR FECHA")),"SIN VALOR AVANCE")</f>
        <v>CUMPLIDA</v>
      </c>
    </row>
    <row r="12" spans="1:17" ht="195.75">
      <c r="A12" s="75" t="s">
        <v>746</v>
      </c>
      <c r="B12" s="61" t="s">
        <v>1793</v>
      </c>
      <c r="C12" s="495"/>
      <c r="D12" s="495"/>
      <c r="E12" s="496"/>
      <c r="F12" s="496"/>
      <c r="G12" s="78" t="s">
        <v>1801</v>
      </c>
      <c r="H12" s="79" t="s">
        <v>756</v>
      </c>
      <c r="I12" s="79" t="s">
        <v>757</v>
      </c>
      <c r="J12" s="69">
        <v>1</v>
      </c>
      <c r="K12" s="65">
        <v>45231</v>
      </c>
      <c r="L12" s="65">
        <v>45504</v>
      </c>
      <c r="M12" s="211">
        <f t="shared" si="0"/>
        <v>39</v>
      </c>
      <c r="N12" s="74">
        <v>1</v>
      </c>
      <c r="O12" s="50" t="s">
        <v>1802</v>
      </c>
      <c r="P12" s="51">
        <f t="shared" si="1"/>
        <v>1</v>
      </c>
      <c r="Q12" s="66" t="str">
        <f>IF(ISNUMBER(P12),IF(P12=100%,"CUMPLIDA",IF(AND(ISNUMBER(L12),ISNUMBER([1]CGR!$P$4)), IF(L12&lt;[1]CGR!$P$4,"INCUMPLIDA","PROCESO"), "VERIFICAR FECHA")),"SIN VALOR AVANCE")</f>
        <v>CUMPLIDA</v>
      </c>
    </row>
    <row r="13" spans="1:17" ht="90.75">
      <c r="A13" s="75" t="s">
        <v>746</v>
      </c>
      <c r="B13" s="61" t="s">
        <v>1793</v>
      </c>
      <c r="C13" s="495"/>
      <c r="D13" s="495"/>
      <c r="E13" s="496"/>
      <c r="F13" s="496"/>
      <c r="G13" s="63" t="s">
        <v>950</v>
      </c>
      <c r="H13" s="50" t="s">
        <v>760</v>
      </c>
      <c r="I13" s="50" t="s">
        <v>761</v>
      </c>
      <c r="J13" s="74">
        <v>1</v>
      </c>
      <c r="K13" s="80">
        <v>45352</v>
      </c>
      <c r="L13" s="80">
        <v>45747</v>
      </c>
      <c r="M13" s="211">
        <f t="shared" si="0"/>
        <v>56.428571428571431</v>
      </c>
      <c r="N13" s="74">
        <v>1</v>
      </c>
      <c r="O13" s="50" t="s">
        <v>1803</v>
      </c>
      <c r="P13" s="51">
        <f t="shared" si="1"/>
        <v>1</v>
      </c>
      <c r="Q13" s="66" t="str">
        <f>IF(ISNUMBER(P13),IF(P13=100%,"CUMPLIDA",IF(AND(ISNUMBER(L13),ISNUMBER([1]CGR!$P$4)), IF(L13&lt;[1]CGR!$P$4,"INCUMPLIDA","PROCESO"), "VERIFICAR FECHA")),"SIN VALOR AVANCE")</f>
        <v>CUMPLIDA</v>
      </c>
    </row>
    <row r="14" spans="1:17" ht="90.75">
      <c r="A14" s="75" t="s">
        <v>746</v>
      </c>
      <c r="B14" s="61" t="s">
        <v>1793</v>
      </c>
      <c r="C14" s="495"/>
      <c r="D14" s="495"/>
      <c r="E14" s="496"/>
      <c r="F14" s="496"/>
      <c r="G14" s="63" t="s">
        <v>804</v>
      </c>
      <c r="H14" s="50" t="s">
        <v>804</v>
      </c>
      <c r="I14" s="50" t="s">
        <v>805</v>
      </c>
      <c r="J14" s="74">
        <v>1</v>
      </c>
      <c r="K14" s="80">
        <v>45352</v>
      </c>
      <c r="L14" s="80">
        <v>45747</v>
      </c>
      <c r="M14" s="211">
        <f t="shared" si="0"/>
        <v>56.428571428571431</v>
      </c>
      <c r="N14" s="74">
        <v>1</v>
      </c>
      <c r="O14" s="50" t="s">
        <v>1804</v>
      </c>
      <c r="P14" s="51">
        <f t="shared" si="1"/>
        <v>1</v>
      </c>
      <c r="Q14" s="66" t="str">
        <f>IF(ISNUMBER(P14),IF(P14=100%,"CUMPLIDA",IF(AND(ISNUMBER(L14),ISNUMBER([1]CGR!$P$4)), IF(L14&lt;[1]CGR!$P$4,"INCUMPLIDA","PROCESO"), "VERIFICAR FECHA")),"SIN VALOR AVANCE")</f>
        <v>CUMPLIDA</v>
      </c>
    </row>
    <row r="15" spans="1:17" ht="90.75">
      <c r="A15" s="75" t="s">
        <v>746</v>
      </c>
      <c r="B15" s="61" t="s">
        <v>1793</v>
      </c>
      <c r="C15" s="495"/>
      <c r="D15" s="495"/>
      <c r="E15" s="496"/>
      <c r="F15" s="496"/>
      <c r="G15" s="63" t="s">
        <v>769</v>
      </c>
      <c r="H15" s="50" t="s">
        <v>769</v>
      </c>
      <c r="I15" s="50" t="s">
        <v>770</v>
      </c>
      <c r="J15" s="74">
        <v>1</v>
      </c>
      <c r="K15" s="80">
        <v>45352</v>
      </c>
      <c r="L15" s="80">
        <v>45747</v>
      </c>
      <c r="M15" s="211">
        <f t="shared" si="0"/>
        <v>56.428571428571431</v>
      </c>
      <c r="N15" s="74">
        <v>1</v>
      </c>
      <c r="O15" s="50" t="s">
        <v>1803</v>
      </c>
      <c r="P15" s="51">
        <f t="shared" si="1"/>
        <v>1</v>
      </c>
      <c r="Q15" s="66" t="str">
        <f>IF(ISNUMBER(P15),IF(P15=100%,"CUMPLIDA",IF(AND(ISNUMBER(L15),ISNUMBER([1]CGR!$P$4)), IF(L15&lt;[1]CGR!$P$4,"INCUMPLIDA","PROCESO"), "VERIFICAR FECHA")),"SIN VALOR AVANCE")</f>
        <v>CUMPLIDA</v>
      </c>
    </row>
    <row r="16" spans="1:17" ht="75.75">
      <c r="A16" s="75" t="s">
        <v>746</v>
      </c>
      <c r="B16" s="61" t="s">
        <v>1793</v>
      </c>
      <c r="C16" s="495"/>
      <c r="D16" s="495"/>
      <c r="E16" s="496"/>
      <c r="F16" s="496"/>
      <c r="G16" s="63" t="s">
        <v>1805</v>
      </c>
      <c r="H16" s="50" t="s">
        <v>1805</v>
      </c>
      <c r="I16" s="50" t="s">
        <v>771</v>
      </c>
      <c r="J16" s="74">
        <v>1</v>
      </c>
      <c r="K16" s="80">
        <v>45352</v>
      </c>
      <c r="L16" s="80">
        <v>45747</v>
      </c>
      <c r="M16" s="211">
        <f t="shared" si="0"/>
        <v>56.428571428571431</v>
      </c>
      <c r="N16" s="74">
        <v>1</v>
      </c>
      <c r="O16" s="50" t="s">
        <v>1806</v>
      </c>
      <c r="P16" s="51">
        <f t="shared" si="1"/>
        <v>1</v>
      </c>
      <c r="Q16" s="66" t="str">
        <f>IF(ISNUMBER(P16),IF(P16=100%,"CUMPLIDA",IF(AND(ISNUMBER(L16),ISNUMBER([1]CGR!$P$4)), IF(L16&lt;[1]CGR!$P$4,"INCUMPLIDA","PROCESO"), "VERIFICAR FECHA")),"SIN VALOR AVANCE")</f>
        <v>CUMPLIDA</v>
      </c>
    </row>
    <row r="17" spans="1:17" ht="150.75">
      <c r="A17" s="75" t="s">
        <v>746</v>
      </c>
      <c r="B17" s="61" t="s">
        <v>1793</v>
      </c>
      <c r="C17" s="495"/>
      <c r="D17" s="495"/>
      <c r="E17" s="496"/>
      <c r="F17" s="496"/>
      <c r="G17" s="63" t="s">
        <v>1807</v>
      </c>
      <c r="H17" s="50" t="s">
        <v>1807</v>
      </c>
      <c r="I17" s="50" t="s">
        <v>1073</v>
      </c>
      <c r="J17" s="74">
        <v>1</v>
      </c>
      <c r="K17" s="80">
        <v>45352</v>
      </c>
      <c r="L17" s="80">
        <v>45747</v>
      </c>
      <c r="M17" s="211">
        <f t="shared" si="0"/>
        <v>56.428571428571431</v>
      </c>
      <c r="N17" s="74">
        <v>1</v>
      </c>
      <c r="O17" s="71" t="s">
        <v>1808</v>
      </c>
      <c r="P17" s="51">
        <f t="shared" si="1"/>
        <v>1</v>
      </c>
      <c r="Q17" s="66" t="str">
        <f>IF(ISNUMBER(P17),IF(P17=100%,"CUMPLIDA",IF(AND(ISNUMBER(L17),ISNUMBER([1]CGR!$P$4)), IF(L17&lt;[1]CGR!$P$4,"INCUMPLIDA","PROCESO"), "VERIFICAR FECHA")),"SIN VALOR AVANCE")</f>
        <v>CUMPLIDA</v>
      </c>
    </row>
    <row r="18" spans="1:17" ht="165.75">
      <c r="A18" s="75" t="s">
        <v>746</v>
      </c>
      <c r="B18" s="61" t="s">
        <v>1793</v>
      </c>
      <c r="C18" s="495"/>
      <c r="D18" s="495"/>
      <c r="E18" s="496"/>
      <c r="F18" s="496"/>
      <c r="G18" s="63" t="s">
        <v>169</v>
      </c>
      <c r="H18" s="50" t="s">
        <v>775</v>
      </c>
      <c r="I18" s="50" t="s">
        <v>776</v>
      </c>
      <c r="J18" s="74">
        <v>2</v>
      </c>
      <c r="K18" s="80">
        <v>45748</v>
      </c>
      <c r="L18" s="80">
        <v>46234</v>
      </c>
      <c r="M18" s="211">
        <f t="shared" si="0"/>
        <v>69.428571428571431</v>
      </c>
      <c r="N18" s="74">
        <v>0.61</v>
      </c>
      <c r="O18" s="50" t="s">
        <v>1809</v>
      </c>
      <c r="P18" s="51">
        <f t="shared" si="1"/>
        <v>0.30499999999999999</v>
      </c>
      <c r="Q18" s="66" t="str">
        <f>IF(ISNUMBER(P18),IF(P18=100%,"CUMPLIDA",IF(AND(ISNUMBER(L18),ISNUMBER([1]CGR!$P$4)), IF(L18&lt;[1]CGR!$P$4,"INCUMPLIDA","PROCESO"), "VERIFICAR FECHA")),"SIN VALOR AVANCE")</f>
        <v>PROCESO</v>
      </c>
    </row>
    <row r="19" spans="1:17" ht="75.75">
      <c r="A19" s="75" t="s">
        <v>746</v>
      </c>
      <c r="B19" s="61" t="s">
        <v>1793</v>
      </c>
      <c r="C19" s="495"/>
      <c r="D19" s="495"/>
      <c r="E19" s="496"/>
      <c r="F19" s="496"/>
      <c r="G19" s="63" t="s">
        <v>778</v>
      </c>
      <c r="H19" s="50" t="s">
        <v>779</v>
      </c>
      <c r="I19" s="50" t="s">
        <v>780</v>
      </c>
      <c r="J19" s="74">
        <v>1</v>
      </c>
      <c r="K19" s="80">
        <v>45748</v>
      </c>
      <c r="L19" s="80">
        <v>46234</v>
      </c>
      <c r="M19" s="211">
        <f t="shared" si="0"/>
        <v>69.428571428571431</v>
      </c>
      <c r="N19" s="74">
        <v>0</v>
      </c>
      <c r="O19" s="50" t="s">
        <v>1810</v>
      </c>
      <c r="P19" s="51">
        <f t="shared" si="1"/>
        <v>0</v>
      </c>
      <c r="Q19" s="66" t="str">
        <f>IF(ISNUMBER(P19),IF(P19=100%,"CUMPLIDA",IF(AND(ISNUMBER(L19),ISNUMBER([1]CGR!$P$4)), IF(L19&lt;[1]CGR!$P$4,"INCUMPLIDA","PROCESO"), "VERIFICAR FECHA")),"SIN VALOR AVANCE")</f>
        <v>PROCESO</v>
      </c>
    </row>
    <row r="20" spans="1:17" ht="210.75">
      <c r="A20" s="75" t="s">
        <v>746</v>
      </c>
      <c r="B20" s="61" t="s">
        <v>1793</v>
      </c>
      <c r="C20" s="495"/>
      <c r="D20" s="495"/>
      <c r="E20" s="496"/>
      <c r="F20" s="496"/>
      <c r="G20" s="63" t="s">
        <v>781</v>
      </c>
      <c r="H20" s="50" t="s">
        <v>782</v>
      </c>
      <c r="I20" s="50" t="s">
        <v>813</v>
      </c>
      <c r="J20" s="74">
        <v>2</v>
      </c>
      <c r="K20" s="80">
        <v>45748</v>
      </c>
      <c r="L20" s="80">
        <v>46234</v>
      </c>
      <c r="M20" s="211">
        <f t="shared" si="0"/>
        <v>69.428571428571431</v>
      </c>
      <c r="N20" s="74">
        <v>0</v>
      </c>
      <c r="O20" s="50" t="s">
        <v>1811</v>
      </c>
      <c r="P20" s="51">
        <f t="shared" si="1"/>
        <v>0</v>
      </c>
      <c r="Q20" s="66" t="str">
        <f>IF(ISNUMBER(P20),IF(P20=100%,"CUMPLIDA",IF(AND(ISNUMBER(L20),ISNUMBER([1]CGR!$P$4)), IF(L20&lt;[1]CGR!$P$4,"INCUMPLIDA","PROCESO"), "VERIFICAR FECHA")),"SIN VALOR AVANCE")</f>
        <v>PROCESO</v>
      </c>
    </row>
    <row r="21" spans="1:17" ht="150" customHeight="1">
      <c r="A21" s="75" t="s">
        <v>746</v>
      </c>
      <c r="B21" s="61" t="s">
        <v>1793</v>
      </c>
      <c r="C21" s="495" t="s">
        <v>1812</v>
      </c>
      <c r="D21" s="495" t="s">
        <v>1813</v>
      </c>
      <c r="E21" s="496" t="s">
        <v>1814</v>
      </c>
      <c r="F21" s="496" t="s">
        <v>1815</v>
      </c>
      <c r="G21" s="496" t="s">
        <v>1816</v>
      </c>
      <c r="H21" s="50" t="s">
        <v>1817</v>
      </c>
      <c r="I21" s="50" t="s">
        <v>1818</v>
      </c>
      <c r="J21" s="69">
        <v>3</v>
      </c>
      <c r="K21" s="65">
        <v>43481</v>
      </c>
      <c r="L21" s="65">
        <v>43845</v>
      </c>
      <c r="M21" s="211">
        <f t="shared" si="0"/>
        <v>52</v>
      </c>
      <c r="N21" s="74">
        <v>3</v>
      </c>
      <c r="O21" s="50" t="s">
        <v>1819</v>
      </c>
      <c r="P21" s="51">
        <f t="shared" si="1"/>
        <v>1</v>
      </c>
      <c r="Q21" s="66" t="str">
        <f>IF(ISNUMBER(P21),IF(P21=100%,"CUMPLIDA",IF(AND(ISNUMBER(L21),ISNUMBER([1]CGR!$P$4)), IF(L21&lt;[1]CGR!$P$4,"INCUMPLIDA","PROCESO"), "VERIFICAR FECHA")),"SIN VALOR AVANCE")</f>
        <v>CUMPLIDA</v>
      </c>
    </row>
    <row r="22" spans="1:17" ht="135.75">
      <c r="A22" s="75" t="s">
        <v>746</v>
      </c>
      <c r="B22" s="61" t="s">
        <v>1793</v>
      </c>
      <c r="C22" s="495"/>
      <c r="D22" s="495"/>
      <c r="E22" s="496"/>
      <c r="F22" s="496"/>
      <c r="G22" s="496"/>
      <c r="H22" s="50" t="s">
        <v>1820</v>
      </c>
      <c r="I22" s="50" t="s">
        <v>1821</v>
      </c>
      <c r="J22" s="69">
        <v>1</v>
      </c>
      <c r="K22" s="65">
        <v>43846</v>
      </c>
      <c r="L22" s="65">
        <v>44213</v>
      </c>
      <c r="M22" s="211">
        <f t="shared" si="0"/>
        <v>52.428571428571431</v>
      </c>
      <c r="N22" s="74">
        <v>1</v>
      </c>
      <c r="O22" s="50" t="s">
        <v>1819</v>
      </c>
      <c r="P22" s="51">
        <f t="shared" si="1"/>
        <v>1</v>
      </c>
      <c r="Q22" s="66" t="str">
        <f>IF(ISNUMBER(P22),IF(P22=100%,"CUMPLIDA",IF(AND(ISNUMBER(L22),ISNUMBER([1]CGR!$P$4)), IF(L22&lt;[1]CGR!$P$4,"INCUMPLIDA","PROCESO"), "VERIFICAR FECHA")),"SIN VALOR AVANCE")</f>
        <v>CUMPLIDA</v>
      </c>
    </row>
    <row r="23" spans="1:17" ht="150">
      <c r="A23" s="75" t="s">
        <v>746</v>
      </c>
      <c r="B23" s="61" t="s">
        <v>1793</v>
      </c>
      <c r="C23" s="495"/>
      <c r="D23" s="495"/>
      <c r="E23" s="496"/>
      <c r="F23" s="496"/>
      <c r="G23" s="496"/>
      <c r="H23" s="50" t="s">
        <v>1822</v>
      </c>
      <c r="I23" s="50" t="s">
        <v>1823</v>
      </c>
      <c r="J23" s="69">
        <v>1</v>
      </c>
      <c r="K23" s="65">
        <v>44214</v>
      </c>
      <c r="L23" s="65">
        <v>44580</v>
      </c>
      <c r="M23" s="211">
        <f t="shared" si="0"/>
        <v>52.285714285714285</v>
      </c>
      <c r="N23" s="74">
        <v>1</v>
      </c>
      <c r="O23" s="50" t="s">
        <v>1824</v>
      </c>
      <c r="P23" s="51">
        <f t="shared" si="1"/>
        <v>1</v>
      </c>
      <c r="Q23" s="66" t="str">
        <f>IF(ISNUMBER(P23),IF(P23=100%,"CUMPLIDA",IF(AND(ISNUMBER(L23),ISNUMBER([1]CGR!$P$4)), IF(L23&lt;[1]CGR!$P$4,"INCUMPLIDA","PROCESO"), "VERIFICAR FECHA")),"SIN VALOR AVANCE")</f>
        <v>CUMPLIDA</v>
      </c>
    </row>
    <row r="24" spans="1:17" ht="240.75">
      <c r="A24" s="75" t="s">
        <v>746</v>
      </c>
      <c r="B24" s="61" t="s">
        <v>1793</v>
      </c>
      <c r="C24" s="495"/>
      <c r="D24" s="495"/>
      <c r="E24" s="496"/>
      <c r="F24" s="496"/>
      <c r="G24" s="63" t="s">
        <v>1825</v>
      </c>
      <c r="H24" s="50" t="s">
        <v>1826</v>
      </c>
      <c r="I24" s="50" t="s">
        <v>761</v>
      </c>
      <c r="J24" s="69">
        <v>1</v>
      </c>
      <c r="K24" s="65">
        <v>43770</v>
      </c>
      <c r="L24" s="65">
        <v>44134</v>
      </c>
      <c r="M24" s="211">
        <f t="shared" si="0"/>
        <v>52</v>
      </c>
      <c r="N24" s="74">
        <v>1</v>
      </c>
      <c r="O24" s="50" t="s">
        <v>1827</v>
      </c>
      <c r="P24" s="51">
        <f t="shared" si="1"/>
        <v>1</v>
      </c>
      <c r="Q24" s="66" t="str">
        <f>IF(ISNUMBER(P24),IF(P24=100%,"CUMPLIDA",IF(AND(ISNUMBER(L24),ISNUMBER([1]CGR!$P$4)), IF(L24&lt;[1]CGR!$P$4,"INCUMPLIDA","PROCESO"), "VERIFICAR FECHA")),"SIN VALOR AVANCE")</f>
        <v>CUMPLIDA</v>
      </c>
    </row>
    <row r="25" spans="1:17" ht="270.75">
      <c r="A25" s="75" t="s">
        <v>746</v>
      </c>
      <c r="B25" s="61" t="s">
        <v>1793</v>
      </c>
      <c r="C25" s="495"/>
      <c r="D25" s="495"/>
      <c r="E25" s="496"/>
      <c r="F25" s="496"/>
      <c r="G25" s="78" t="s">
        <v>371</v>
      </c>
      <c r="H25" s="50" t="s">
        <v>162</v>
      </c>
      <c r="I25" s="50" t="s">
        <v>106</v>
      </c>
      <c r="J25" s="74">
        <v>1</v>
      </c>
      <c r="K25" s="80">
        <v>45992</v>
      </c>
      <c r="L25" s="80">
        <v>46172</v>
      </c>
      <c r="M25" s="211">
        <f t="shared" si="0"/>
        <v>25.714285714285715</v>
      </c>
      <c r="N25" s="74">
        <v>0.8</v>
      </c>
      <c r="O25" s="50" t="s">
        <v>1828</v>
      </c>
      <c r="P25" s="51">
        <f t="shared" si="1"/>
        <v>0.8</v>
      </c>
      <c r="Q25" s="66" t="str">
        <f>IF(ISNUMBER(P25),IF(P25=100%,"CUMPLIDA",IF(AND(ISNUMBER(L25),ISNUMBER([1]CGR!$P$4)), IF(L25&lt;[1]CGR!$P$4,"INCUMPLIDA","PROCESO"), "VERIFICAR FECHA")),"SIN VALOR AVANCE")</f>
        <v>PROCESO</v>
      </c>
    </row>
    <row r="26" spans="1:17" ht="270.75">
      <c r="A26" s="75" t="s">
        <v>746</v>
      </c>
      <c r="B26" s="61" t="s">
        <v>1793</v>
      </c>
      <c r="C26" s="495"/>
      <c r="D26" s="495"/>
      <c r="E26" s="496"/>
      <c r="F26" s="496"/>
      <c r="G26" s="78" t="s">
        <v>169</v>
      </c>
      <c r="H26" s="50" t="s">
        <v>1829</v>
      </c>
      <c r="I26" s="50" t="s">
        <v>167</v>
      </c>
      <c r="J26" s="74">
        <v>1</v>
      </c>
      <c r="K26" s="80">
        <v>46174</v>
      </c>
      <c r="L26" s="80">
        <v>46325</v>
      </c>
      <c r="M26" s="211">
        <f t="shared" si="0"/>
        <v>21.571428571428573</v>
      </c>
      <c r="N26" s="74">
        <v>0</v>
      </c>
      <c r="O26" s="50" t="s">
        <v>1830</v>
      </c>
      <c r="P26" s="51">
        <f t="shared" si="1"/>
        <v>0</v>
      </c>
      <c r="Q26" s="66" t="str">
        <f>IF(ISNUMBER(P26),IF(P26=100%,"CUMPLIDA",IF(AND(ISNUMBER(L26),ISNUMBER([1]CGR!$P$4)), IF(L26&lt;[1]CGR!$P$4,"INCUMPLIDA","PROCESO"), "VERIFICAR FECHA")),"SIN VALOR AVANCE")</f>
        <v>PROCESO</v>
      </c>
    </row>
    <row r="27" spans="1:17" ht="270.75">
      <c r="A27" s="75" t="s">
        <v>746</v>
      </c>
      <c r="B27" s="61" t="s">
        <v>1793</v>
      </c>
      <c r="C27" s="495"/>
      <c r="D27" s="495"/>
      <c r="E27" s="496"/>
      <c r="F27" s="496"/>
      <c r="G27" s="518" t="s">
        <v>1831</v>
      </c>
      <c r="H27" s="396" t="s">
        <v>170</v>
      </c>
      <c r="I27" s="396" t="s">
        <v>776</v>
      </c>
      <c r="J27" s="74">
        <v>5</v>
      </c>
      <c r="K27" s="80">
        <v>46327</v>
      </c>
      <c r="L27" s="80">
        <v>46783</v>
      </c>
      <c r="M27" s="211">
        <f t="shared" ref="M27" si="2">(L27-K27)/7</f>
        <v>65.142857142857139</v>
      </c>
      <c r="N27" s="74">
        <v>0</v>
      </c>
      <c r="O27" s="50" t="s">
        <v>1828</v>
      </c>
      <c r="P27" s="51">
        <f>N28/J28</f>
        <v>0</v>
      </c>
      <c r="Q27" s="66" t="str">
        <f>IF(ISNUMBER(P27),IF(P27=100%,"CUMPLIDA",IF(AND(ISNUMBER(L28),ISNUMBER([1]CGR!$P$4)), IF(L28&lt;[1]CGR!$P$4,"INCUMPLIDA","PROCESO"), "VERIFICAR FECHA")),"SIN VALOR AVANCE")</f>
        <v>PROCESO</v>
      </c>
    </row>
    <row r="28" spans="1:17" ht="270.75">
      <c r="A28" s="75" t="s">
        <v>746</v>
      </c>
      <c r="B28" s="61" t="s">
        <v>1793</v>
      </c>
      <c r="C28" s="495"/>
      <c r="D28" s="495"/>
      <c r="E28" s="496"/>
      <c r="F28" s="496"/>
      <c r="G28" s="519"/>
      <c r="H28" s="50" t="s">
        <v>1832</v>
      </c>
      <c r="I28" s="50" t="s">
        <v>1833</v>
      </c>
      <c r="J28" s="74">
        <v>3</v>
      </c>
      <c r="K28" s="80">
        <v>46357</v>
      </c>
      <c r="L28" s="80">
        <v>46691</v>
      </c>
      <c r="M28" s="211">
        <f>(L28-K28)/7</f>
        <v>47.714285714285715</v>
      </c>
      <c r="N28" s="74">
        <v>0</v>
      </c>
      <c r="O28" s="71" t="s">
        <v>1834</v>
      </c>
      <c r="P28" s="51">
        <f t="shared" si="1"/>
        <v>0</v>
      </c>
      <c r="Q28" s="66" t="str">
        <f>IF(ISNUMBER(P28),IF(P28=100%,"CUMPLIDA",IF(AND(ISNUMBER(L28),ISNUMBER([1]CGR!$P$4)), IF(L28&lt;[1]CGR!$P$4,"INCUMPLIDA","PROCESO"), "VERIFICAR FECHA")),"SIN VALOR AVANCE")</f>
        <v>PROCESO</v>
      </c>
    </row>
    <row r="29" spans="1:17" ht="195.75">
      <c r="A29" s="75" t="s">
        <v>746</v>
      </c>
      <c r="B29" s="61" t="s">
        <v>1793</v>
      </c>
      <c r="C29" s="495"/>
      <c r="D29" s="495"/>
      <c r="E29" s="496"/>
      <c r="F29" s="496"/>
      <c r="G29" s="496" t="s">
        <v>1835</v>
      </c>
      <c r="H29" s="50" t="s">
        <v>1836</v>
      </c>
      <c r="I29" s="81" t="s">
        <v>1837</v>
      </c>
      <c r="J29" s="69">
        <v>3</v>
      </c>
      <c r="K29" s="65">
        <v>43726</v>
      </c>
      <c r="L29" s="65">
        <v>44042</v>
      </c>
      <c r="M29" s="211">
        <f t="shared" ref="M29:M92" si="3">(L29-K29)/7</f>
        <v>45.142857142857146</v>
      </c>
      <c r="N29" s="69">
        <v>3</v>
      </c>
      <c r="O29" s="50" t="s">
        <v>1838</v>
      </c>
      <c r="P29" s="51">
        <f t="shared" si="1"/>
        <v>1</v>
      </c>
      <c r="Q29" s="66" t="str">
        <f>IF(ISNUMBER(P29),IF(P29=100%,"CUMPLIDA",IF(AND(ISNUMBER(L29),ISNUMBER([1]CGR!$P$4)), IF(L29&lt;[1]CGR!$P$4,"INCUMPLIDA","PROCESO"), "VERIFICAR FECHA")),"SIN VALOR AVANCE")</f>
        <v>CUMPLIDA</v>
      </c>
    </row>
    <row r="30" spans="1:17" ht="195.75">
      <c r="A30" s="75" t="s">
        <v>746</v>
      </c>
      <c r="B30" s="61" t="s">
        <v>1793</v>
      </c>
      <c r="C30" s="495"/>
      <c r="D30" s="495"/>
      <c r="E30" s="496"/>
      <c r="F30" s="496"/>
      <c r="G30" s="496"/>
      <c r="H30" s="50" t="s">
        <v>1839</v>
      </c>
      <c r="I30" s="50" t="s">
        <v>1840</v>
      </c>
      <c r="J30" s="69">
        <v>3</v>
      </c>
      <c r="K30" s="65">
        <v>44044</v>
      </c>
      <c r="L30" s="65">
        <v>44134</v>
      </c>
      <c r="M30" s="211">
        <f t="shared" si="3"/>
        <v>12.857142857142858</v>
      </c>
      <c r="N30" s="69">
        <v>3</v>
      </c>
      <c r="O30" s="50" t="s">
        <v>1838</v>
      </c>
      <c r="P30" s="51">
        <f t="shared" si="1"/>
        <v>1</v>
      </c>
      <c r="Q30" s="66" t="str">
        <f>IF(ISNUMBER(P30),IF(P30=100%,"CUMPLIDA",IF(AND(ISNUMBER(L30),ISNUMBER([1]CGR!$P$4)), IF(L30&lt;[1]CGR!$P$4,"INCUMPLIDA","PROCESO"), "VERIFICAR FECHA")),"SIN VALOR AVANCE")</f>
        <v>CUMPLIDA</v>
      </c>
    </row>
    <row r="31" spans="1:17" ht="409.5">
      <c r="A31" s="75" t="s">
        <v>746</v>
      </c>
      <c r="B31" s="61" t="s">
        <v>1793</v>
      </c>
      <c r="C31" s="495" t="s">
        <v>1841</v>
      </c>
      <c r="D31" s="495" t="s">
        <v>1842</v>
      </c>
      <c r="E31" s="496" t="s">
        <v>1843</v>
      </c>
      <c r="F31" s="496" t="s">
        <v>1844</v>
      </c>
      <c r="G31" s="63" t="s">
        <v>1845</v>
      </c>
      <c r="H31" s="50" t="s">
        <v>1846</v>
      </c>
      <c r="I31" s="50" t="s">
        <v>1847</v>
      </c>
      <c r="J31" s="69">
        <v>24</v>
      </c>
      <c r="K31" s="65">
        <v>42278</v>
      </c>
      <c r="L31" s="65">
        <v>42490</v>
      </c>
      <c r="M31" s="211">
        <f t="shared" si="3"/>
        <v>30.285714285714285</v>
      </c>
      <c r="N31" s="69">
        <v>24</v>
      </c>
      <c r="O31" s="50" t="s">
        <v>1848</v>
      </c>
      <c r="P31" s="51">
        <f t="shared" si="1"/>
        <v>1</v>
      </c>
      <c r="Q31" s="66" t="str">
        <f>IF(ISNUMBER(P31),IF(P31=100%,"CUMPLIDA",IF(AND(ISNUMBER(L31),ISNUMBER([1]CGR!$P$4)), IF(L31&lt;[1]CGR!$P$4,"INCUMPLIDA","PROCESO"), "VERIFICAR FECHA")),"SIN VALOR AVANCE")</f>
        <v>CUMPLIDA</v>
      </c>
    </row>
    <row r="32" spans="1:17" ht="409.5">
      <c r="A32" s="75" t="s">
        <v>746</v>
      </c>
      <c r="B32" s="61" t="s">
        <v>1793</v>
      </c>
      <c r="C32" s="495"/>
      <c r="D32" s="495"/>
      <c r="E32" s="496"/>
      <c r="F32" s="496"/>
      <c r="G32" s="496" t="s">
        <v>1849</v>
      </c>
      <c r="H32" s="50" t="s">
        <v>1850</v>
      </c>
      <c r="I32" s="50" t="s">
        <v>1851</v>
      </c>
      <c r="J32" s="69">
        <v>19</v>
      </c>
      <c r="K32" s="65">
        <v>42492</v>
      </c>
      <c r="L32" s="65">
        <v>42735</v>
      </c>
      <c r="M32" s="211">
        <f t="shared" si="3"/>
        <v>34.714285714285715</v>
      </c>
      <c r="N32" s="69">
        <v>19</v>
      </c>
      <c r="O32" s="50" t="s">
        <v>1852</v>
      </c>
      <c r="P32" s="51">
        <f t="shared" si="1"/>
        <v>1</v>
      </c>
      <c r="Q32" s="66" t="str">
        <f>IF(ISNUMBER(P32),IF(P32=100%,"CUMPLIDA",IF(AND(ISNUMBER(L32),ISNUMBER([1]CGR!$P$4)), IF(L32&lt;[1]CGR!$P$4,"INCUMPLIDA","PROCESO"), "VERIFICAR FECHA")),"SIN VALOR AVANCE")</f>
        <v>CUMPLIDA</v>
      </c>
    </row>
    <row r="33" spans="1:17" ht="409.5">
      <c r="A33" s="75" t="s">
        <v>746</v>
      </c>
      <c r="B33" s="61" t="s">
        <v>1793</v>
      </c>
      <c r="C33" s="495"/>
      <c r="D33" s="495"/>
      <c r="E33" s="496"/>
      <c r="F33" s="496"/>
      <c r="G33" s="496"/>
      <c r="H33" s="50" t="s">
        <v>1853</v>
      </c>
      <c r="I33" s="81" t="s">
        <v>1854</v>
      </c>
      <c r="J33" s="69">
        <v>14</v>
      </c>
      <c r="K33" s="65">
        <v>42917</v>
      </c>
      <c r="L33" s="65">
        <v>43281</v>
      </c>
      <c r="M33" s="211">
        <f t="shared" si="3"/>
        <v>52</v>
      </c>
      <c r="N33" s="69">
        <v>14</v>
      </c>
      <c r="O33" s="50" t="s">
        <v>1819</v>
      </c>
      <c r="P33" s="51">
        <f t="shared" si="1"/>
        <v>1</v>
      </c>
      <c r="Q33" s="66" t="str">
        <f>IF(ISNUMBER(P33),IF(P33=100%,"CUMPLIDA",IF(AND(ISNUMBER(L33),ISNUMBER([1]CGR!$P$4)), IF(L33&lt;[1]CGR!$P$4,"INCUMPLIDA","PROCESO"), "VERIFICAR FECHA")),"SIN VALOR AVANCE")</f>
        <v>CUMPLIDA</v>
      </c>
    </row>
    <row r="34" spans="1:17" ht="210">
      <c r="A34" s="75" t="s">
        <v>746</v>
      </c>
      <c r="B34" s="61" t="s">
        <v>1793</v>
      </c>
      <c r="C34" s="495"/>
      <c r="D34" s="495"/>
      <c r="E34" s="496"/>
      <c r="F34" s="496"/>
      <c r="G34" s="496"/>
      <c r="H34" s="50" t="s">
        <v>1855</v>
      </c>
      <c r="I34" s="50" t="s">
        <v>1856</v>
      </c>
      <c r="J34" s="69">
        <v>4</v>
      </c>
      <c r="K34" s="65">
        <v>42919</v>
      </c>
      <c r="L34" s="65">
        <v>42947</v>
      </c>
      <c r="M34" s="211">
        <f t="shared" si="3"/>
        <v>4</v>
      </c>
      <c r="N34" s="69">
        <v>4</v>
      </c>
      <c r="O34" s="50" t="s">
        <v>1819</v>
      </c>
      <c r="P34" s="51">
        <f t="shared" si="1"/>
        <v>1</v>
      </c>
      <c r="Q34" s="66" t="str">
        <f>IF(ISNUMBER(P34),IF(P34=100%,"CUMPLIDA",IF(AND(ISNUMBER(L34),ISNUMBER([1]CGR!$P$4)), IF(L34&lt;[1]CGR!$P$4,"INCUMPLIDA","PROCESO"), "VERIFICAR FECHA")),"SIN VALOR AVANCE")</f>
        <v>CUMPLIDA</v>
      </c>
    </row>
    <row r="35" spans="1:17" ht="165.75" customHeight="1">
      <c r="A35" s="75" t="s">
        <v>746</v>
      </c>
      <c r="B35" s="61" t="s">
        <v>1793</v>
      </c>
      <c r="C35" s="495"/>
      <c r="D35" s="495"/>
      <c r="E35" s="496"/>
      <c r="F35" s="496"/>
      <c r="G35" s="496" t="s">
        <v>1857</v>
      </c>
      <c r="H35" s="50" t="s">
        <v>1858</v>
      </c>
      <c r="I35" s="50" t="s">
        <v>1859</v>
      </c>
      <c r="J35" s="69">
        <v>3</v>
      </c>
      <c r="K35" s="65">
        <v>43481</v>
      </c>
      <c r="L35" s="65">
        <v>43845</v>
      </c>
      <c r="M35" s="211">
        <f t="shared" si="3"/>
        <v>52</v>
      </c>
      <c r="N35" s="69">
        <v>3</v>
      </c>
      <c r="O35" s="50" t="s">
        <v>1860</v>
      </c>
      <c r="P35" s="51">
        <f t="shared" si="1"/>
        <v>1</v>
      </c>
      <c r="Q35" s="66" t="str">
        <f>IF(ISNUMBER(P35),IF(P35=100%,"CUMPLIDA",IF(AND(ISNUMBER(L35),ISNUMBER([1]CGR!$P$4)), IF(L35&lt;[1]CGR!$P$4,"INCUMPLIDA","PROCESO"), "VERIFICAR FECHA")),"SIN VALOR AVANCE")</f>
        <v>CUMPLIDA</v>
      </c>
    </row>
    <row r="36" spans="1:17" ht="150.75">
      <c r="A36" s="75" t="s">
        <v>746</v>
      </c>
      <c r="B36" s="61" t="s">
        <v>1793</v>
      </c>
      <c r="C36" s="495"/>
      <c r="D36" s="495"/>
      <c r="E36" s="496"/>
      <c r="F36" s="496"/>
      <c r="G36" s="496"/>
      <c r="H36" s="50" t="s">
        <v>1861</v>
      </c>
      <c r="I36" s="50" t="s">
        <v>1821</v>
      </c>
      <c r="J36" s="69">
        <v>1</v>
      </c>
      <c r="K36" s="65">
        <v>43846</v>
      </c>
      <c r="L36" s="65">
        <v>44213</v>
      </c>
      <c r="M36" s="211">
        <f t="shared" si="3"/>
        <v>52.428571428571431</v>
      </c>
      <c r="N36" s="69">
        <v>1</v>
      </c>
      <c r="O36" s="50" t="s">
        <v>1862</v>
      </c>
      <c r="P36" s="51">
        <f t="shared" si="1"/>
        <v>1</v>
      </c>
      <c r="Q36" s="66" t="str">
        <f>IF(ISNUMBER(P36),IF(P36=100%,"CUMPLIDA",IF(AND(ISNUMBER(L36),ISNUMBER([1]CGR!$P$4)), IF(L36&lt;[1]CGR!$P$4,"INCUMPLIDA","PROCESO"), "VERIFICAR FECHA")),"SIN VALOR AVANCE")</f>
        <v>CUMPLIDA</v>
      </c>
    </row>
    <row r="37" spans="1:17" ht="180.75">
      <c r="A37" s="75" t="s">
        <v>746</v>
      </c>
      <c r="B37" s="61" t="s">
        <v>1793</v>
      </c>
      <c r="C37" s="495"/>
      <c r="D37" s="495"/>
      <c r="E37" s="496"/>
      <c r="F37" s="496"/>
      <c r="G37" s="496"/>
      <c r="H37" s="50" t="s">
        <v>1863</v>
      </c>
      <c r="I37" s="50" t="s">
        <v>1823</v>
      </c>
      <c r="J37" s="69">
        <v>2</v>
      </c>
      <c r="K37" s="65">
        <v>44214</v>
      </c>
      <c r="L37" s="65">
        <v>44580</v>
      </c>
      <c r="M37" s="211">
        <f t="shared" si="3"/>
        <v>52.285714285714285</v>
      </c>
      <c r="N37" s="69">
        <v>2</v>
      </c>
      <c r="O37" s="50" t="s">
        <v>1864</v>
      </c>
      <c r="P37" s="51">
        <f t="shared" si="1"/>
        <v>1</v>
      </c>
      <c r="Q37" s="66" t="str">
        <f>IF(ISNUMBER(P37),IF(P37=100%,"CUMPLIDA",IF(AND(ISNUMBER(L37),ISNUMBER([1]CGR!$P$4)), IF(L37&lt;[1]CGR!$P$4,"INCUMPLIDA","PROCESO"), "VERIFICAR FECHA")),"SIN VALOR AVANCE")</f>
        <v>CUMPLIDA</v>
      </c>
    </row>
    <row r="38" spans="1:17" ht="165">
      <c r="A38" s="75" t="s">
        <v>746</v>
      </c>
      <c r="B38" s="61" t="s">
        <v>1793</v>
      </c>
      <c r="C38" s="495"/>
      <c r="D38" s="495"/>
      <c r="E38" s="496"/>
      <c r="F38" s="496"/>
      <c r="G38" s="496"/>
      <c r="H38" s="50" t="s">
        <v>1865</v>
      </c>
      <c r="I38" s="50" t="s">
        <v>1859</v>
      </c>
      <c r="J38" s="69">
        <v>3</v>
      </c>
      <c r="K38" s="65">
        <v>43922</v>
      </c>
      <c r="L38" s="65">
        <v>44042</v>
      </c>
      <c r="M38" s="211">
        <f t="shared" si="3"/>
        <v>17.142857142857142</v>
      </c>
      <c r="N38" s="69">
        <v>3</v>
      </c>
      <c r="O38" s="50" t="s">
        <v>1866</v>
      </c>
      <c r="P38" s="51">
        <f t="shared" si="1"/>
        <v>1</v>
      </c>
      <c r="Q38" s="66" t="str">
        <f>IF(ISNUMBER(P38),IF(P38=100%,"CUMPLIDA",IF(AND(ISNUMBER(L38),ISNUMBER([1]CGR!$P$4)), IF(L38&lt;[1]CGR!$P$4,"INCUMPLIDA","PROCESO"), "VERIFICAR FECHA")),"SIN VALOR AVANCE")</f>
        <v>CUMPLIDA</v>
      </c>
    </row>
    <row r="39" spans="1:17" ht="105.75">
      <c r="A39" s="75" t="s">
        <v>746</v>
      </c>
      <c r="B39" s="61" t="s">
        <v>1793</v>
      </c>
      <c r="C39" s="495"/>
      <c r="D39" s="495"/>
      <c r="E39" s="496"/>
      <c r="F39" s="496"/>
      <c r="G39" s="496"/>
      <c r="H39" s="50" t="s">
        <v>1867</v>
      </c>
      <c r="I39" s="50" t="s">
        <v>1821</v>
      </c>
      <c r="J39" s="69">
        <v>1</v>
      </c>
      <c r="K39" s="65">
        <v>44044</v>
      </c>
      <c r="L39" s="65">
        <v>44213</v>
      </c>
      <c r="M39" s="211">
        <f t="shared" si="3"/>
        <v>24.142857142857142</v>
      </c>
      <c r="N39" s="69">
        <v>1</v>
      </c>
      <c r="O39" s="50" t="s">
        <v>1866</v>
      </c>
      <c r="P39" s="51">
        <f t="shared" si="1"/>
        <v>1</v>
      </c>
      <c r="Q39" s="66" t="str">
        <f>IF(ISNUMBER(P39),IF(P39=100%,"CUMPLIDA",IF(AND(ISNUMBER(L39),ISNUMBER([1]CGR!$P$4)), IF(L39&lt;[1]CGR!$P$4,"INCUMPLIDA","PROCESO"), "VERIFICAR FECHA")),"SIN VALOR AVANCE")</f>
        <v>CUMPLIDA</v>
      </c>
    </row>
    <row r="40" spans="1:17" ht="150">
      <c r="A40" s="75" t="s">
        <v>746</v>
      </c>
      <c r="B40" s="61" t="s">
        <v>1793</v>
      </c>
      <c r="C40" s="495"/>
      <c r="D40" s="495"/>
      <c r="E40" s="496"/>
      <c r="F40" s="496"/>
      <c r="G40" s="496"/>
      <c r="H40" s="50" t="s">
        <v>1868</v>
      </c>
      <c r="I40" s="50" t="s">
        <v>1823</v>
      </c>
      <c r="J40" s="69">
        <v>2</v>
      </c>
      <c r="K40" s="65">
        <v>44214</v>
      </c>
      <c r="L40" s="65">
        <v>44580</v>
      </c>
      <c r="M40" s="211">
        <f t="shared" si="3"/>
        <v>52.285714285714285</v>
      </c>
      <c r="N40" s="69">
        <v>2</v>
      </c>
      <c r="O40" s="50" t="s">
        <v>1866</v>
      </c>
      <c r="P40" s="51">
        <f t="shared" si="1"/>
        <v>1</v>
      </c>
      <c r="Q40" s="66" t="str">
        <f>IF(ISNUMBER(P40),IF(P40=100%,"CUMPLIDA",IF(AND(ISNUMBER(L40),ISNUMBER([1]CGR!$P$4)), IF(L40&lt;[1]CGR!$P$4,"INCUMPLIDA","PROCESO"), "VERIFICAR FECHA")),"SIN VALOR AVANCE")</f>
        <v>CUMPLIDA</v>
      </c>
    </row>
    <row r="41" spans="1:17" ht="165.75" customHeight="1">
      <c r="A41" s="75" t="s">
        <v>746</v>
      </c>
      <c r="B41" s="61" t="s">
        <v>1793</v>
      </c>
      <c r="C41" s="495"/>
      <c r="D41" s="495"/>
      <c r="E41" s="496"/>
      <c r="F41" s="496"/>
      <c r="G41" s="513" t="s">
        <v>1869</v>
      </c>
      <c r="H41" s="50" t="s">
        <v>1870</v>
      </c>
      <c r="I41" s="81" t="s">
        <v>1837</v>
      </c>
      <c r="J41" s="69">
        <v>3</v>
      </c>
      <c r="K41" s="65">
        <v>43361</v>
      </c>
      <c r="L41" s="65">
        <v>43708</v>
      </c>
      <c r="M41" s="211">
        <f t="shared" si="3"/>
        <v>49.571428571428569</v>
      </c>
      <c r="N41" s="69">
        <v>3</v>
      </c>
      <c r="O41" s="50" t="s">
        <v>1871</v>
      </c>
      <c r="P41" s="51">
        <f t="shared" si="1"/>
        <v>1</v>
      </c>
      <c r="Q41" s="66" t="str">
        <f>IF(ISNUMBER(P41),IF(P41=100%,"CUMPLIDA",IF(AND(ISNUMBER(L41),ISNUMBER([1]CGR!$P$4)), IF(L41&lt;[1]CGR!$P$4,"INCUMPLIDA","PROCESO"), "VERIFICAR FECHA")),"SIN VALOR AVANCE")</f>
        <v>CUMPLIDA</v>
      </c>
    </row>
    <row r="42" spans="1:17" ht="195">
      <c r="A42" s="75" t="s">
        <v>746</v>
      </c>
      <c r="B42" s="61" t="s">
        <v>1793</v>
      </c>
      <c r="C42" s="495"/>
      <c r="D42" s="495"/>
      <c r="E42" s="496"/>
      <c r="F42" s="496"/>
      <c r="G42" s="514"/>
      <c r="H42" s="50" t="s">
        <v>1870</v>
      </c>
      <c r="I42" s="50" t="s">
        <v>1872</v>
      </c>
      <c r="J42" s="69">
        <v>3</v>
      </c>
      <c r="K42" s="65">
        <v>43709</v>
      </c>
      <c r="L42" s="65">
        <v>43830</v>
      </c>
      <c r="M42" s="211">
        <f t="shared" si="3"/>
        <v>17.285714285714285</v>
      </c>
      <c r="N42" s="69">
        <v>3</v>
      </c>
      <c r="O42" s="50" t="s">
        <v>1871</v>
      </c>
      <c r="P42" s="51">
        <f t="shared" si="1"/>
        <v>1</v>
      </c>
      <c r="Q42" s="66" t="str">
        <f>IF(ISNUMBER(P42),IF(P42=100%,"CUMPLIDA",IF(AND(ISNUMBER(L42),ISNUMBER([1]CGR!$P$4)), IF(L42&lt;[1]CGR!$P$4,"INCUMPLIDA","PROCESO"), "VERIFICAR FECHA")),"SIN VALOR AVANCE")</f>
        <v>CUMPLIDA</v>
      </c>
    </row>
    <row r="43" spans="1:17" ht="240.75">
      <c r="A43" s="75" t="s">
        <v>746</v>
      </c>
      <c r="B43" s="61" t="s">
        <v>1793</v>
      </c>
      <c r="C43" s="495"/>
      <c r="D43" s="495"/>
      <c r="E43" s="496"/>
      <c r="F43" s="496"/>
      <c r="G43" s="515"/>
      <c r="H43" s="50" t="s">
        <v>1825</v>
      </c>
      <c r="I43" s="50" t="s">
        <v>761</v>
      </c>
      <c r="J43" s="69">
        <v>1</v>
      </c>
      <c r="K43" s="65">
        <v>43770</v>
      </c>
      <c r="L43" s="65">
        <v>44134</v>
      </c>
      <c r="M43" s="211">
        <f t="shared" si="3"/>
        <v>52</v>
      </c>
      <c r="N43" s="69">
        <v>1</v>
      </c>
      <c r="O43" s="50" t="s">
        <v>1873</v>
      </c>
      <c r="P43" s="51">
        <f t="shared" si="1"/>
        <v>1</v>
      </c>
      <c r="Q43" s="66" t="str">
        <f>IF(ISNUMBER(P43),IF(P43=100%,"CUMPLIDA",IF(AND(ISNUMBER(L43),ISNUMBER([1]CGR!$P$4)), IF(L43&lt;[1]CGR!$P$4,"INCUMPLIDA","PROCESO"), "VERIFICAR FECHA")),"SIN VALOR AVANCE")</f>
        <v>CUMPLIDA</v>
      </c>
    </row>
    <row r="44" spans="1:17" ht="255.75">
      <c r="A44" s="75" t="s">
        <v>746</v>
      </c>
      <c r="B44" s="61" t="s">
        <v>1793</v>
      </c>
      <c r="C44" s="495"/>
      <c r="D44" s="495"/>
      <c r="E44" s="496"/>
      <c r="F44" s="496"/>
      <c r="G44" s="78" t="s">
        <v>371</v>
      </c>
      <c r="H44" s="50" t="s">
        <v>162</v>
      </c>
      <c r="I44" s="50" t="s">
        <v>106</v>
      </c>
      <c r="J44" s="74">
        <v>1</v>
      </c>
      <c r="K44" s="80">
        <v>45992</v>
      </c>
      <c r="L44" s="80">
        <v>46172</v>
      </c>
      <c r="M44" s="211">
        <f t="shared" si="3"/>
        <v>25.714285714285715</v>
      </c>
      <c r="N44" s="74">
        <v>0.8</v>
      </c>
      <c r="O44" s="50" t="s">
        <v>1874</v>
      </c>
      <c r="P44" s="51">
        <f t="shared" si="1"/>
        <v>0.8</v>
      </c>
      <c r="Q44" s="66" t="str">
        <f>IF(ISNUMBER(P44),IF(P44=100%,"CUMPLIDA",IF(AND(ISNUMBER(L44),ISNUMBER([1]CGR!$P$4)), IF(L44&lt;[1]CGR!$P$4,"INCUMPLIDA","PROCESO"), "VERIFICAR FECHA")),"SIN VALOR AVANCE")</f>
        <v>PROCESO</v>
      </c>
    </row>
    <row r="45" spans="1:17" ht="300.75">
      <c r="A45" s="75" t="s">
        <v>746</v>
      </c>
      <c r="B45" s="61" t="s">
        <v>1793</v>
      </c>
      <c r="C45" s="495"/>
      <c r="D45" s="495"/>
      <c r="E45" s="496"/>
      <c r="F45" s="496"/>
      <c r="G45" s="78" t="s">
        <v>169</v>
      </c>
      <c r="H45" s="50" t="s">
        <v>1829</v>
      </c>
      <c r="I45" s="50" t="s">
        <v>167</v>
      </c>
      <c r="J45" s="74">
        <v>1</v>
      </c>
      <c r="K45" s="80">
        <v>46174</v>
      </c>
      <c r="L45" s="80">
        <v>46325</v>
      </c>
      <c r="M45" s="211">
        <f t="shared" si="3"/>
        <v>21.571428571428573</v>
      </c>
      <c r="N45" s="74">
        <v>0</v>
      </c>
      <c r="O45" s="50" t="s">
        <v>1875</v>
      </c>
      <c r="P45" s="51">
        <f t="shared" si="1"/>
        <v>0</v>
      </c>
      <c r="Q45" s="66" t="str">
        <f>IF(ISNUMBER(P45),IF(P45=100%,"CUMPLIDA",IF(AND(ISNUMBER(L45),ISNUMBER([1]CGR!$P$4)), IF(L45&lt;[1]CGR!$P$4,"INCUMPLIDA","PROCESO"), "VERIFICAR FECHA")),"SIN VALOR AVANCE")</f>
        <v>PROCESO</v>
      </c>
    </row>
    <row r="46" spans="1:17" ht="300.75">
      <c r="A46" s="75" t="s">
        <v>746</v>
      </c>
      <c r="B46" s="61" t="s">
        <v>1793</v>
      </c>
      <c r="C46" s="495"/>
      <c r="D46" s="495"/>
      <c r="E46" s="496"/>
      <c r="F46" s="496"/>
      <c r="G46" s="518" t="s">
        <v>1831</v>
      </c>
      <c r="H46" s="396" t="s">
        <v>170</v>
      </c>
      <c r="I46" s="396" t="s">
        <v>776</v>
      </c>
      <c r="J46" s="74">
        <v>5</v>
      </c>
      <c r="K46" s="80">
        <v>46327</v>
      </c>
      <c r="L46" s="80">
        <v>46783</v>
      </c>
      <c r="M46" s="211">
        <f t="shared" si="3"/>
        <v>65.142857142857139</v>
      </c>
      <c r="N46" s="74">
        <v>0</v>
      </c>
      <c r="O46" s="50" t="s">
        <v>1875</v>
      </c>
      <c r="P46" s="51">
        <f t="shared" si="1"/>
        <v>0</v>
      </c>
      <c r="Q46" s="66" t="str">
        <f>IF(ISNUMBER(P46),IF(P46=100%,"CUMPLIDA",IF(AND(ISNUMBER(L46),ISNUMBER([1]CGR!$P$4)), IF(L46&lt;[1]CGR!$P$4,"INCUMPLIDA","PROCESO"), "VERIFICAR FECHA")),"SIN VALOR AVANCE")</f>
        <v>PROCESO</v>
      </c>
    </row>
    <row r="47" spans="1:17" ht="300.75">
      <c r="A47" s="75" t="s">
        <v>746</v>
      </c>
      <c r="B47" s="61" t="s">
        <v>1793</v>
      </c>
      <c r="C47" s="495"/>
      <c r="D47" s="495"/>
      <c r="E47" s="496"/>
      <c r="F47" s="496"/>
      <c r="G47" s="519"/>
      <c r="H47" s="50" t="s">
        <v>1832</v>
      </c>
      <c r="I47" s="50" t="s">
        <v>1833</v>
      </c>
      <c r="J47" s="74">
        <v>3</v>
      </c>
      <c r="K47" s="80">
        <v>46357</v>
      </c>
      <c r="L47" s="80">
        <v>46691</v>
      </c>
      <c r="M47" s="211">
        <f>(L47-K47)/7</f>
        <v>47.714285714285715</v>
      </c>
      <c r="N47" s="74">
        <v>0</v>
      </c>
      <c r="O47" s="50" t="s">
        <v>1875</v>
      </c>
      <c r="P47" s="51">
        <f t="shared" si="1"/>
        <v>0</v>
      </c>
      <c r="Q47" s="66" t="str">
        <f>IF(ISNUMBER(P47),IF(P47=100%,"CUMPLIDA",IF(AND(ISNUMBER(L47),ISNUMBER([1]CGR!$P$4)), IF(L47&lt;[1]CGR!$P$4,"INCUMPLIDA","PROCESO"), "VERIFICAR FECHA")),"SIN VALOR AVANCE")</f>
        <v>PROCESO</v>
      </c>
    </row>
    <row r="48" spans="1:17" ht="165.75" customHeight="1">
      <c r="A48" s="75" t="s">
        <v>746</v>
      </c>
      <c r="B48" s="61" t="s">
        <v>1793</v>
      </c>
      <c r="C48" s="495"/>
      <c r="D48" s="495"/>
      <c r="E48" s="496"/>
      <c r="F48" s="496"/>
      <c r="G48" s="513" t="s">
        <v>1869</v>
      </c>
      <c r="H48" s="574" t="s">
        <v>1876</v>
      </c>
      <c r="I48" s="81" t="s">
        <v>1877</v>
      </c>
      <c r="J48" s="69">
        <v>3</v>
      </c>
      <c r="K48" s="65">
        <v>43726</v>
      </c>
      <c r="L48" s="65">
        <v>44042</v>
      </c>
      <c r="M48" s="211">
        <f t="shared" si="3"/>
        <v>45.142857142857146</v>
      </c>
      <c r="N48" s="69">
        <v>3</v>
      </c>
      <c r="O48" s="50" t="s">
        <v>1860</v>
      </c>
      <c r="P48" s="51">
        <f t="shared" si="1"/>
        <v>1</v>
      </c>
      <c r="Q48" s="66" t="str">
        <f>IF(ISNUMBER(P48),IF(P48=100%,"CUMPLIDA",IF(AND(ISNUMBER(L48),ISNUMBER([1]CGR!$P$4)), IF(L48&lt;[1]CGR!$P$4,"INCUMPLIDA","PROCESO"), "VERIFICAR FECHA")),"SIN VALOR AVANCE")</f>
        <v>CUMPLIDA</v>
      </c>
    </row>
    <row r="49" spans="1:17" ht="225.75">
      <c r="A49" s="75" t="s">
        <v>746</v>
      </c>
      <c r="B49" s="61" t="s">
        <v>1793</v>
      </c>
      <c r="C49" s="495"/>
      <c r="D49" s="495"/>
      <c r="E49" s="496"/>
      <c r="F49" s="496"/>
      <c r="G49" s="514"/>
      <c r="H49" s="574"/>
      <c r="I49" s="50" t="s">
        <v>1878</v>
      </c>
      <c r="J49" s="69">
        <v>3</v>
      </c>
      <c r="K49" s="65">
        <v>44044</v>
      </c>
      <c r="L49" s="65">
        <v>44134</v>
      </c>
      <c r="M49" s="211">
        <f t="shared" si="3"/>
        <v>12.857142857142858</v>
      </c>
      <c r="N49" s="69">
        <v>3</v>
      </c>
      <c r="O49" s="50" t="s">
        <v>1879</v>
      </c>
      <c r="P49" s="51">
        <f t="shared" si="1"/>
        <v>1</v>
      </c>
      <c r="Q49" s="66" t="str">
        <f>IF(ISNUMBER(P49),IF(P49=100%,"CUMPLIDA",IF(AND(ISNUMBER(L49),ISNUMBER([1]CGR!$P$4)), IF(L49&lt;[1]CGR!$P$4,"INCUMPLIDA","PROCESO"), "VERIFICAR FECHA")),"SIN VALOR AVANCE")</f>
        <v>CUMPLIDA</v>
      </c>
    </row>
    <row r="50" spans="1:17" ht="165.75">
      <c r="A50" s="75" t="s">
        <v>746</v>
      </c>
      <c r="B50" s="61" t="s">
        <v>1793</v>
      </c>
      <c r="C50" s="495"/>
      <c r="D50" s="495"/>
      <c r="E50" s="496"/>
      <c r="F50" s="496"/>
      <c r="G50" s="515"/>
      <c r="H50" s="50" t="s">
        <v>1880</v>
      </c>
      <c r="I50" s="81" t="s">
        <v>1877</v>
      </c>
      <c r="J50" s="69">
        <v>3</v>
      </c>
      <c r="K50" s="65">
        <v>43983</v>
      </c>
      <c r="L50" s="65">
        <v>44346</v>
      </c>
      <c r="M50" s="211">
        <f t="shared" si="3"/>
        <v>51.857142857142854</v>
      </c>
      <c r="N50" s="69">
        <v>3</v>
      </c>
      <c r="O50" s="50" t="s">
        <v>1881</v>
      </c>
      <c r="P50" s="51">
        <f t="shared" si="1"/>
        <v>1</v>
      </c>
      <c r="Q50" s="66" t="str">
        <f>IF(ISNUMBER(P50),IF(P50=100%,"CUMPLIDA",IF(AND(ISNUMBER(L50),ISNUMBER([1]CGR!$P$4)), IF(L50&lt;[1]CGR!$P$4,"INCUMPLIDA","PROCESO"), "VERIFICAR FECHA")),"SIN VALOR AVANCE")</f>
        <v>CUMPLIDA</v>
      </c>
    </row>
    <row r="51" spans="1:17" ht="90.75">
      <c r="A51" s="75" t="s">
        <v>746</v>
      </c>
      <c r="B51" s="61" t="s">
        <v>1793</v>
      </c>
      <c r="C51" s="495"/>
      <c r="D51" s="495"/>
      <c r="E51" s="496"/>
      <c r="F51" s="496"/>
      <c r="G51" s="63" t="s">
        <v>1882</v>
      </c>
      <c r="H51" s="50" t="s">
        <v>760</v>
      </c>
      <c r="I51" s="50" t="s">
        <v>761</v>
      </c>
      <c r="J51" s="74">
        <v>1</v>
      </c>
      <c r="K51" s="80">
        <v>45323</v>
      </c>
      <c r="L51" s="80">
        <v>45747</v>
      </c>
      <c r="M51" s="211">
        <f t="shared" si="3"/>
        <v>60.571428571428569</v>
      </c>
      <c r="N51" s="69">
        <v>1</v>
      </c>
      <c r="O51" s="50" t="s">
        <v>1883</v>
      </c>
      <c r="P51" s="51">
        <f t="shared" si="1"/>
        <v>1</v>
      </c>
      <c r="Q51" s="66" t="str">
        <f>IF(ISNUMBER(P51),IF(P51=100%,"CUMPLIDA",IF(AND(ISNUMBER(L51),ISNUMBER([1]CGR!$P$4)), IF(L51&lt;[1]CGR!$P$4,"INCUMPLIDA","PROCESO"), "VERIFICAR FECHA")),"SIN VALOR AVANCE")</f>
        <v>CUMPLIDA</v>
      </c>
    </row>
    <row r="52" spans="1:17" ht="90.75">
      <c r="A52" s="75" t="s">
        <v>746</v>
      </c>
      <c r="B52" s="61" t="s">
        <v>1793</v>
      </c>
      <c r="C52" s="495"/>
      <c r="D52" s="495"/>
      <c r="E52" s="496"/>
      <c r="F52" s="496"/>
      <c r="G52" s="63" t="s">
        <v>804</v>
      </c>
      <c r="H52" s="50" t="s">
        <v>804</v>
      </c>
      <c r="I52" s="50" t="s">
        <v>805</v>
      </c>
      <c r="J52" s="74">
        <v>1</v>
      </c>
      <c r="K52" s="80">
        <v>45323</v>
      </c>
      <c r="L52" s="80">
        <v>45747</v>
      </c>
      <c r="M52" s="211">
        <f t="shared" si="3"/>
        <v>60.571428571428569</v>
      </c>
      <c r="N52" s="69">
        <v>1</v>
      </c>
      <c r="O52" s="50" t="s">
        <v>1884</v>
      </c>
      <c r="P52" s="51">
        <f t="shared" si="1"/>
        <v>1</v>
      </c>
      <c r="Q52" s="66" t="str">
        <f>IF(ISNUMBER(P52),IF(P52=100%,"CUMPLIDA",IF(AND(ISNUMBER(L52),ISNUMBER([1]CGR!$P$4)), IF(L52&lt;[1]CGR!$P$4,"INCUMPLIDA","PROCESO"), "VERIFICAR FECHA")),"SIN VALOR AVANCE")</f>
        <v>CUMPLIDA</v>
      </c>
    </row>
    <row r="53" spans="1:17" ht="90.75">
      <c r="A53" s="75" t="s">
        <v>746</v>
      </c>
      <c r="B53" s="61" t="s">
        <v>1793</v>
      </c>
      <c r="C53" s="495"/>
      <c r="D53" s="495"/>
      <c r="E53" s="496"/>
      <c r="F53" s="496"/>
      <c r="G53" s="63" t="s">
        <v>766</v>
      </c>
      <c r="H53" s="50" t="s">
        <v>767</v>
      </c>
      <c r="I53" s="50" t="s">
        <v>768</v>
      </c>
      <c r="J53" s="74">
        <v>1</v>
      </c>
      <c r="K53" s="80">
        <v>45231</v>
      </c>
      <c r="L53" s="80">
        <v>45747</v>
      </c>
      <c r="M53" s="211">
        <f t="shared" si="3"/>
        <v>73.714285714285708</v>
      </c>
      <c r="N53" s="69">
        <v>1</v>
      </c>
      <c r="O53" s="50" t="s">
        <v>1884</v>
      </c>
      <c r="P53" s="51">
        <f t="shared" si="1"/>
        <v>1</v>
      </c>
      <c r="Q53" s="66" t="str">
        <f>IF(ISNUMBER(P53),IF(P53=100%,"CUMPLIDA",IF(AND(ISNUMBER(L53),ISNUMBER([1]CGR!$P$4)), IF(L53&lt;[1]CGR!$P$4,"INCUMPLIDA","PROCESO"), "VERIFICAR FECHA")),"SIN VALOR AVANCE")</f>
        <v>CUMPLIDA</v>
      </c>
    </row>
    <row r="54" spans="1:17" ht="90.75">
      <c r="A54" s="75" t="s">
        <v>746</v>
      </c>
      <c r="B54" s="61" t="s">
        <v>1793</v>
      </c>
      <c r="C54" s="495"/>
      <c r="D54" s="495"/>
      <c r="E54" s="496"/>
      <c r="F54" s="496"/>
      <c r="G54" s="63" t="s">
        <v>769</v>
      </c>
      <c r="H54" s="50" t="s">
        <v>769</v>
      </c>
      <c r="I54" s="50" t="s">
        <v>770</v>
      </c>
      <c r="J54" s="74">
        <v>1</v>
      </c>
      <c r="K54" s="80">
        <v>45323</v>
      </c>
      <c r="L54" s="80">
        <v>45747</v>
      </c>
      <c r="M54" s="211">
        <f t="shared" si="3"/>
        <v>60.571428571428569</v>
      </c>
      <c r="N54" s="69">
        <v>1</v>
      </c>
      <c r="O54" s="50" t="s">
        <v>1883</v>
      </c>
      <c r="P54" s="51">
        <f t="shared" si="1"/>
        <v>1</v>
      </c>
      <c r="Q54" s="66" t="str">
        <f>IF(ISNUMBER(P54),IF(P54=100%,"CUMPLIDA",IF(AND(ISNUMBER(L54),ISNUMBER([1]CGR!$P$4)), IF(L54&lt;[1]CGR!$P$4,"INCUMPLIDA","PROCESO"), "VERIFICAR FECHA")),"SIN VALOR AVANCE")</f>
        <v>CUMPLIDA</v>
      </c>
    </row>
    <row r="55" spans="1:17" ht="90.75">
      <c r="A55" s="75" t="s">
        <v>746</v>
      </c>
      <c r="B55" s="61" t="s">
        <v>1793</v>
      </c>
      <c r="C55" s="495"/>
      <c r="D55" s="495"/>
      <c r="E55" s="496"/>
      <c r="F55" s="496"/>
      <c r="G55" s="63" t="s">
        <v>1805</v>
      </c>
      <c r="H55" s="50" t="s">
        <v>1805</v>
      </c>
      <c r="I55" s="50" t="s">
        <v>771</v>
      </c>
      <c r="J55" s="74">
        <v>1</v>
      </c>
      <c r="K55" s="80">
        <v>45231</v>
      </c>
      <c r="L55" s="80">
        <v>45747</v>
      </c>
      <c r="M55" s="211">
        <f t="shared" si="3"/>
        <v>73.714285714285708</v>
      </c>
      <c r="N55" s="69">
        <v>1</v>
      </c>
      <c r="O55" s="50" t="s">
        <v>1884</v>
      </c>
      <c r="P55" s="51">
        <f t="shared" si="1"/>
        <v>1</v>
      </c>
      <c r="Q55" s="66" t="str">
        <f>IF(ISNUMBER(P55),IF(P55=100%,"CUMPLIDA",IF(AND(ISNUMBER(L55),ISNUMBER([1]CGR!$P$4)), IF(L55&lt;[1]CGR!$P$4,"INCUMPLIDA","PROCESO"), "VERIFICAR FECHA")),"SIN VALOR AVANCE")</f>
        <v>CUMPLIDA</v>
      </c>
    </row>
    <row r="56" spans="1:17" ht="165.75">
      <c r="A56" s="75" t="s">
        <v>746</v>
      </c>
      <c r="B56" s="61" t="s">
        <v>1793</v>
      </c>
      <c r="C56" s="495"/>
      <c r="D56" s="495"/>
      <c r="E56" s="496"/>
      <c r="F56" s="496"/>
      <c r="G56" s="63" t="s">
        <v>1807</v>
      </c>
      <c r="H56" s="50" t="s">
        <v>1807</v>
      </c>
      <c r="I56" s="50" t="s">
        <v>1073</v>
      </c>
      <c r="J56" s="74">
        <v>1</v>
      </c>
      <c r="K56" s="80">
        <v>45231</v>
      </c>
      <c r="L56" s="80">
        <v>45808</v>
      </c>
      <c r="M56" s="211">
        <f t="shared" si="3"/>
        <v>82.428571428571431</v>
      </c>
      <c r="N56" s="69">
        <v>1</v>
      </c>
      <c r="O56" s="50" t="s">
        <v>1885</v>
      </c>
      <c r="P56" s="51">
        <f t="shared" si="1"/>
        <v>1</v>
      </c>
      <c r="Q56" s="66" t="str">
        <f>IF(ISNUMBER(P56),IF(P56=100%,"CUMPLIDA",IF(AND(ISNUMBER(L56),ISNUMBER([1]CGR!$P$4)), IF(L56&lt;[1]CGR!$P$4,"INCUMPLIDA","PROCESO"), "VERIFICAR FECHA")),"SIN VALOR AVANCE")</f>
        <v>CUMPLIDA</v>
      </c>
    </row>
    <row r="57" spans="1:17" ht="120.75">
      <c r="A57" s="75" t="s">
        <v>746</v>
      </c>
      <c r="B57" s="61" t="s">
        <v>1793</v>
      </c>
      <c r="C57" s="495"/>
      <c r="D57" s="495"/>
      <c r="E57" s="496"/>
      <c r="F57" s="496"/>
      <c r="G57" s="63" t="s">
        <v>169</v>
      </c>
      <c r="H57" s="50" t="s">
        <v>775</v>
      </c>
      <c r="I57" s="50" t="s">
        <v>776</v>
      </c>
      <c r="J57" s="74">
        <v>12</v>
      </c>
      <c r="K57" s="80">
        <v>46024</v>
      </c>
      <c r="L57" s="80">
        <v>47118</v>
      </c>
      <c r="M57" s="211">
        <f t="shared" si="3"/>
        <v>156.28571428571428</v>
      </c>
      <c r="N57" s="69">
        <v>0</v>
      </c>
      <c r="O57" s="50" t="s">
        <v>1886</v>
      </c>
      <c r="P57" s="51">
        <f t="shared" si="1"/>
        <v>0</v>
      </c>
      <c r="Q57" s="66" t="str">
        <f>IF(ISNUMBER(P57),IF(P57=100%,"CUMPLIDA",IF(AND(ISNUMBER(L57),ISNUMBER([1]CGR!$P$4)), IF(L57&lt;[1]CGR!$P$4,"INCUMPLIDA","PROCESO"), "VERIFICAR FECHA")),"SIN VALOR AVANCE")</f>
        <v>PROCESO</v>
      </c>
    </row>
    <row r="58" spans="1:17" ht="90.75">
      <c r="A58" s="75" t="s">
        <v>746</v>
      </c>
      <c r="B58" s="61" t="s">
        <v>1793</v>
      </c>
      <c r="C58" s="495"/>
      <c r="D58" s="495"/>
      <c r="E58" s="496"/>
      <c r="F58" s="496"/>
      <c r="G58" s="63" t="s">
        <v>778</v>
      </c>
      <c r="H58" s="50" t="s">
        <v>779</v>
      </c>
      <c r="I58" s="50" t="s">
        <v>780</v>
      </c>
      <c r="J58" s="74">
        <v>1</v>
      </c>
      <c r="K58" s="80">
        <v>46024</v>
      </c>
      <c r="L58" s="80">
        <v>47118</v>
      </c>
      <c r="M58" s="211">
        <f t="shared" si="3"/>
        <v>156.28571428571428</v>
      </c>
      <c r="N58" s="69">
        <v>0</v>
      </c>
      <c r="O58" s="50" t="s">
        <v>1883</v>
      </c>
      <c r="P58" s="51">
        <f t="shared" si="1"/>
        <v>0</v>
      </c>
      <c r="Q58" s="66" t="str">
        <f>IF(ISNUMBER(P58),IF(P58=100%,"CUMPLIDA",IF(AND(ISNUMBER(L58),ISNUMBER([1]CGR!$P$4)), IF(L58&lt;[1]CGR!$P$4,"INCUMPLIDA","PROCESO"), "VERIFICAR FECHA")),"SIN VALOR AVANCE")</f>
        <v>PROCESO</v>
      </c>
    </row>
    <row r="59" spans="1:17" ht="180.75">
      <c r="A59" s="75" t="s">
        <v>746</v>
      </c>
      <c r="B59" s="61" t="s">
        <v>1793</v>
      </c>
      <c r="C59" s="495"/>
      <c r="D59" s="495"/>
      <c r="E59" s="496"/>
      <c r="F59" s="496"/>
      <c r="G59" s="63" t="s">
        <v>781</v>
      </c>
      <c r="H59" s="50" t="s">
        <v>782</v>
      </c>
      <c r="I59" s="50" t="s">
        <v>813</v>
      </c>
      <c r="J59" s="74">
        <v>2</v>
      </c>
      <c r="K59" s="80">
        <v>46024</v>
      </c>
      <c r="L59" s="80">
        <v>47118</v>
      </c>
      <c r="M59" s="211">
        <f t="shared" si="3"/>
        <v>156.28571428571428</v>
      </c>
      <c r="N59" s="69">
        <v>0</v>
      </c>
      <c r="O59" s="50" t="s">
        <v>1887</v>
      </c>
      <c r="P59" s="51">
        <f t="shared" si="1"/>
        <v>0</v>
      </c>
      <c r="Q59" s="66" t="str">
        <f>IF(ISNUMBER(P59),IF(P59=100%,"CUMPLIDA",IF(AND(ISNUMBER(L59),ISNUMBER([1]CGR!$P$4)), IF(L59&lt;[1]CGR!$P$4,"INCUMPLIDA","PROCESO"), "VERIFICAR FECHA")),"SIN VALOR AVANCE")</f>
        <v>PROCESO</v>
      </c>
    </row>
    <row r="60" spans="1:17" ht="165.75" customHeight="1">
      <c r="A60" s="75" t="s">
        <v>746</v>
      </c>
      <c r="B60" s="61" t="s">
        <v>1793</v>
      </c>
      <c r="C60" s="495"/>
      <c r="D60" s="495"/>
      <c r="E60" s="496"/>
      <c r="F60" s="496"/>
      <c r="G60" s="513" t="s">
        <v>1888</v>
      </c>
      <c r="H60" s="574" t="s">
        <v>1889</v>
      </c>
      <c r="I60" s="81" t="s">
        <v>1877</v>
      </c>
      <c r="J60" s="69">
        <v>3</v>
      </c>
      <c r="K60" s="65">
        <v>43983</v>
      </c>
      <c r="L60" s="65">
        <v>44346</v>
      </c>
      <c r="M60" s="211">
        <f t="shared" si="3"/>
        <v>51.857142857142854</v>
      </c>
      <c r="N60" s="69">
        <v>3</v>
      </c>
      <c r="O60" s="50" t="s">
        <v>1881</v>
      </c>
      <c r="P60" s="51">
        <f t="shared" si="1"/>
        <v>1</v>
      </c>
      <c r="Q60" s="66" t="str">
        <f>IF(ISNUMBER(P60),IF(P60=100%,"CUMPLIDA",IF(AND(ISNUMBER(L60),ISNUMBER([1]CGR!$P$4)), IF(L60&lt;[1]CGR!$P$4,"INCUMPLIDA","PROCESO"), "VERIFICAR FECHA")),"SIN VALOR AVANCE")</f>
        <v>CUMPLIDA</v>
      </c>
    </row>
    <row r="61" spans="1:17" ht="210.75">
      <c r="A61" s="75" t="s">
        <v>746</v>
      </c>
      <c r="B61" s="61" t="s">
        <v>1793</v>
      </c>
      <c r="C61" s="495"/>
      <c r="D61" s="495"/>
      <c r="E61" s="496"/>
      <c r="F61" s="496"/>
      <c r="G61" s="514"/>
      <c r="H61" s="574"/>
      <c r="I61" s="50" t="s">
        <v>1878</v>
      </c>
      <c r="J61" s="69">
        <v>3</v>
      </c>
      <c r="K61" s="65">
        <v>44927</v>
      </c>
      <c r="L61" s="65">
        <v>45137</v>
      </c>
      <c r="M61" s="211">
        <f t="shared" si="3"/>
        <v>30</v>
      </c>
      <c r="N61" s="69">
        <v>3</v>
      </c>
      <c r="O61" s="50" t="s">
        <v>1890</v>
      </c>
      <c r="P61" s="51">
        <f t="shared" si="1"/>
        <v>1</v>
      </c>
      <c r="Q61" s="66" t="str">
        <f>IF(ISNUMBER(P61),IF(P61=100%,"CUMPLIDA",IF(AND(ISNUMBER(L61),ISNUMBER([1]CGR!$P$4)), IF(L61&lt;[1]CGR!$P$4,"INCUMPLIDA","PROCESO"), "VERIFICAR FECHA")),"SIN VALOR AVANCE")</f>
        <v>CUMPLIDA</v>
      </c>
    </row>
    <row r="62" spans="1:17" ht="180.75">
      <c r="A62" s="75" t="s">
        <v>746</v>
      </c>
      <c r="B62" s="61" t="s">
        <v>1793</v>
      </c>
      <c r="C62" s="495"/>
      <c r="D62" s="495"/>
      <c r="E62" s="496"/>
      <c r="F62" s="496"/>
      <c r="G62" s="514"/>
      <c r="H62" s="574" t="s">
        <v>1891</v>
      </c>
      <c r="I62" s="81" t="s">
        <v>1877</v>
      </c>
      <c r="J62" s="69">
        <v>3</v>
      </c>
      <c r="K62" s="65">
        <v>43726</v>
      </c>
      <c r="L62" s="65">
        <v>44042</v>
      </c>
      <c r="M62" s="211">
        <f t="shared" si="3"/>
        <v>45.142857142857146</v>
      </c>
      <c r="N62" s="69">
        <v>3</v>
      </c>
      <c r="O62" s="50" t="s">
        <v>1892</v>
      </c>
      <c r="P62" s="51">
        <f t="shared" si="1"/>
        <v>1</v>
      </c>
      <c r="Q62" s="66" t="str">
        <f>IF(ISNUMBER(P62),IF(P62=100%,"CUMPLIDA",IF(AND(ISNUMBER(L62),ISNUMBER([1]CGR!$P$4)), IF(L62&lt;[1]CGR!$P$4,"INCUMPLIDA","PROCESO"), "VERIFICAR FECHA")),"SIN VALOR AVANCE")</f>
        <v>CUMPLIDA</v>
      </c>
    </row>
    <row r="63" spans="1:17" ht="210">
      <c r="A63" s="75" t="s">
        <v>746</v>
      </c>
      <c r="B63" s="61" t="s">
        <v>1793</v>
      </c>
      <c r="C63" s="495"/>
      <c r="D63" s="495"/>
      <c r="E63" s="496"/>
      <c r="F63" s="496"/>
      <c r="G63" s="514"/>
      <c r="H63" s="574"/>
      <c r="I63" s="50" t="s">
        <v>1878</v>
      </c>
      <c r="J63" s="69">
        <v>3</v>
      </c>
      <c r="K63" s="65">
        <v>44044</v>
      </c>
      <c r="L63" s="65">
        <v>44196</v>
      </c>
      <c r="M63" s="211">
        <f t="shared" si="3"/>
        <v>21.714285714285715</v>
      </c>
      <c r="N63" s="69">
        <v>3</v>
      </c>
      <c r="O63" s="50" t="s">
        <v>1892</v>
      </c>
      <c r="P63" s="51">
        <f t="shared" si="1"/>
        <v>1</v>
      </c>
      <c r="Q63" s="66" t="str">
        <f>IF(ISNUMBER(P63),IF(P63=100%,"CUMPLIDA",IF(AND(ISNUMBER(L63),ISNUMBER([1]CGR!$P$4)), IF(L63&lt;[1]CGR!$P$4,"INCUMPLIDA","PROCESO"), "VERIFICAR FECHA")),"SIN VALOR AVANCE")</f>
        <v>CUMPLIDA</v>
      </c>
    </row>
    <row r="64" spans="1:17" ht="240.75">
      <c r="A64" s="75" t="s">
        <v>746</v>
      </c>
      <c r="B64" s="61" t="s">
        <v>1793</v>
      </c>
      <c r="C64" s="495"/>
      <c r="D64" s="495"/>
      <c r="E64" s="496"/>
      <c r="F64" s="496"/>
      <c r="G64" s="515"/>
      <c r="H64" s="50" t="s">
        <v>1893</v>
      </c>
      <c r="I64" s="50" t="s">
        <v>761</v>
      </c>
      <c r="J64" s="69">
        <v>1</v>
      </c>
      <c r="K64" s="65">
        <v>44013</v>
      </c>
      <c r="L64" s="65">
        <v>44196</v>
      </c>
      <c r="M64" s="211">
        <f t="shared" si="3"/>
        <v>26.142857142857142</v>
      </c>
      <c r="N64" s="69">
        <v>1</v>
      </c>
      <c r="O64" s="50" t="s">
        <v>1894</v>
      </c>
      <c r="P64" s="51">
        <f t="shared" si="1"/>
        <v>1</v>
      </c>
      <c r="Q64" s="66" t="str">
        <f>IF(ISNUMBER(P64),IF(P64=100%,"CUMPLIDA",IF(AND(ISNUMBER(L64),ISNUMBER([1]CGR!$P$4)), IF(L64&lt;[1]CGR!$P$4,"INCUMPLIDA","PROCESO"), "VERIFICAR FECHA")),"SIN VALOR AVANCE")</f>
        <v>CUMPLIDA</v>
      </c>
    </row>
    <row r="65" spans="1:17" ht="255.75">
      <c r="A65" s="75" t="s">
        <v>746</v>
      </c>
      <c r="B65" s="61" t="s">
        <v>1793</v>
      </c>
      <c r="C65" s="495"/>
      <c r="D65" s="495"/>
      <c r="E65" s="496"/>
      <c r="F65" s="496"/>
      <c r="G65" s="78" t="s">
        <v>371</v>
      </c>
      <c r="H65" s="50" t="s">
        <v>162</v>
      </c>
      <c r="I65" s="50" t="s">
        <v>106</v>
      </c>
      <c r="J65" s="74">
        <v>1</v>
      </c>
      <c r="K65" s="80">
        <v>45992</v>
      </c>
      <c r="L65" s="80">
        <v>46172</v>
      </c>
      <c r="M65" s="211">
        <f t="shared" si="3"/>
        <v>25.714285714285715</v>
      </c>
      <c r="N65" s="74">
        <v>0.8</v>
      </c>
      <c r="O65" s="50" t="s">
        <v>1874</v>
      </c>
      <c r="P65" s="51">
        <f t="shared" si="1"/>
        <v>0.8</v>
      </c>
      <c r="Q65" s="66" t="str">
        <f>IF(ISNUMBER(P65),IF(P65=100%,"CUMPLIDA",IF(AND(ISNUMBER(L65),ISNUMBER([1]CGR!$P$4)), IF(L65&lt;[1]CGR!$P$4,"INCUMPLIDA","PROCESO"), "VERIFICAR FECHA")),"SIN VALOR AVANCE")</f>
        <v>PROCESO</v>
      </c>
    </row>
    <row r="66" spans="1:17" ht="270.75">
      <c r="A66" s="75" t="s">
        <v>746</v>
      </c>
      <c r="B66" s="61" t="s">
        <v>1793</v>
      </c>
      <c r="C66" s="495"/>
      <c r="D66" s="495"/>
      <c r="E66" s="496"/>
      <c r="F66" s="496"/>
      <c r="G66" s="78" t="s">
        <v>169</v>
      </c>
      <c r="H66" s="50" t="s">
        <v>1829</v>
      </c>
      <c r="I66" s="50" t="s">
        <v>167</v>
      </c>
      <c r="J66" s="74">
        <v>1</v>
      </c>
      <c r="K66" s="80">
        <v>46174</v>
      </c>
      <c r="L66" s="80">
        <v>46325</v>
      </c>
      <c r="M66" s="211">
        <f t="shared" si="3"/>
        <v>21.571428571428573</v>
      </c>
      <c r="N66" s="74">
        <v>0</v>
      </c>
      <c r="O66" s="50" t="s">
        <v>1828</v>
      </c>
      <c r="P66" s="51">
        <f t="shared" si="1"/>
        <v>0</v>
      </c>
      <c r="Q66" s="66" t="str">
        <f>IF(ISNUMBER(P66),IF(P66=100%,"CUMPLIDA",IF(AND(ISNUMBER(L66),ISNUMBER([1]CGR!$P$4)), IF(L66&lt;[1]CGR!$P$4,"INCUMPLIDA","PROCESO"), "VERIFICAR FECHA")),"SIN VALOR AVANCE")</f>
        <v>PROCESO</v>
      </c>
    </row>
    <row r="67" spans="1:17" ht="270.75">
      <c r="A67" s="75" t="s">
        <v>746</v>
      </c>
      <c r="B67" s="61" t="s">
        <v>1793</v>
      </c>
      <c r="C67" s="495"/>
      <c r="D67" s="495"/>
      <c r="E67" s="496"/>
      <c r="F67" s="496"/>
      <c r="G67" s="518" t="s">
        <v>1831</v>
      </c>
      <c r="H67" s="396" t="s">
        <v>170</v>
      </c>
      <c r="I67" s="396" t="s">
        <v>776</v>
      </c>
      <c r="J67" s="74">
        <v>5</v>
      </c>
      <c r="K67" s="80">
        <v>46327</v>
      </c>
      <c r="L67" s="80">
        <v>46783</v>
      </c>
      <c r="M67" s="211">
        <f t="shared" si="3"/>
        <v>65.142857142857139</v>
      </c>
      <c r="N67" s="74">
        <v>0</v>
      </c>
      <c r="O67" s="50" t="s">
        <v>1828</v>
      </c>
      <c r="P67" s="51">
        <f t="shared" si="1"/>
        <v>0</v>
      </c>
      <c r="Q67" s="66" t="str">
        <f>IF(ISNUMBER(P67),IF(P67=100%,"CUMPLIDA",IF(AND(ISNUMBER(L67),ISNUMBER([1]CGR!$P$4)), IF(L67&lt;[1]CGR!$P$4,"INCUMPLIDA","PROCESO"), "VERIFICAR FECHA")),"SIN VALOR AVANCE")</f>
        <v>PROCESO</v>
      </c>
    </row>
    <row r="68" spans="1:17" ht="270.75">
      <c r="A68" s="75" t="s">
        <v>746</v>
      </c>
      <c r="B68" s="61" t="s">
        <v>1793</v>
      </c>
      <c r="C68" s="495"/>
      <c r="D68" s="495"/>
      <c r="E68" s="496"/>
      <c r="F68" s="496"/>
      <c r="G68" s="519"/>
      <c r="H68" s="50" t="s">
        <v>1832</v>
      </c>
      <c r="I68" s="50" t="s">
        <v>1833</v>
      </c>
      <c r="J68" s="74">
        <v>3</v>
      </c>
      <c r="K68" s="80">
        <v>46357</v>
      </c>
      <c r="L68" s="80">
        <v>46691</v>
      </c>
      <c r="M68" s="211">
        <f>(L68-K68)/7</f>
        <v>47.714285714285715</v>
      </c>
      <c r="N68" s="74">
        <v>0</v>
      </c>
      <c r="O68" s="50" t="s">
        <v>1828</v>
      </c>
      <c r="P68" s="51">
        <f t="shared" si="1"/>
        <v>0</v>
      </c>
      <c r="Q68" s="66" t="str">
        <f>IF(ISNUMBER(P68),IF(P68=100%,"CUMPLIDA",IF(AND(ISNUMBER(L68),ISNUMBER([1]CGR!$P$4)), IF(L68&lt;[1]CGR!$P$4,"INCUMPLIDA","PROCESO"), "VERIFICAR FECHA")),"SIN VALOR AVANCE")</f>
        <v>PROCESO</v>
      </c>
    </row>
    <row r="69" spans="1:17" ht="409.5">
      <c r="A69" s="75" t="s">
        <v>746</v>
      </c>
      <c r="B69" s="61" t="s">
        <v>1793</v>
      </c>
      <c r="C69" s="495"/>
      <c r="D69" s="495"/>
      <c r="E69" s="496"/>
      <c r="F69" s="496"/>
      <c r="G69" s="63" t="s">
        <v>1895</v>
      </c>
      <c r="H69" s="50" t="s">
        <v>1896</v>
      </c>
      <c r="I69" s="50" t="s">
        <v>1847</v>
      </c>
      <c r="J69" s="69">
        <v>19</v>
      </c>
      <c r="K69" s="65">
        <v>42146</v>
      </c>
      <c r="L69" s="65">
        <v>42287</v>
      </c>
      <c r="M69" s="211">
        <f t="shared" si="3"/>
        <v>20.142857142857142</v>
      </c>
      <c r="N69" s="69">
        <v>19</v>
      </c>
      <c r="O69" s="50" t="s">
        <v>1897</v>
      </c>
      <c r="P69" s="51">
        <f t="shared" si="1"/>
        <v>1</v>
      </c>
      <c r="Q69" s="66" t="str">
        <f>IF(ISNUMBER(P69),IF(P69=100%,"CUMPLIDA",IF(AND(ISNUMBER(L69),ISNUMBER([1]CGR!$P$4)), IF(L69&lt;[1]CGR!$P$4,"INCUMPLIDA","PROCESO"), "VERIFICAR FECHA")),"SIN VALOR AVANCE")</f>
        <v>CUMPLIDA</v>
      </c>
    </row>
    <row r="70" spans="1:17" ht="345">
      <c r="A70" s="75" t="s">
        <v>746</v>
      </c>
      <c r="B70" s="61" t="s">
        <v>1793</v>
      </c>
      <c r="C70" s="495" t="s">
        <v>1898</v>
      </c>
      <c r="D70" s="495" t="s">
        <v>1899</v>
      </c>
      <c r="E70" s="496" t="s">
        <v>1900</v>
      </c>
      <c r="F70" s="496" t="s">
        <v>1901</v>
      </c>
      <c r="G70" s="513" t="s">
        <v>1902</v>
      </c>
      <c r="H70" s="50" t="s">
        <v>1903</v>
      </c>
      <c r="I70" s="50" t="s">
        <v>1904</v>
      </c>
      <c r="J70" s="69">
        <v>1</v>
      </c>
      <c r="K70" s="65">
        <v>42522</v>
      </c>
      <c r="L70" s="65">
        <v>42735</v>
      </c>
      <c r="M70" s="211">
        <f t="shared" si="3"/>
        <v>30.428571428571427</v>
      </c>
      <c r="N70" s="69">
        <v>1</v>
      </c>
      <c r="O70" s="50" t="s">
        <v>1866</v>
      </c>
      <c r="P70" s="51">
        <f t="shared" si="1"/>
        <v>1</v>
      </c>
      <c r="Q70" s="66" t="str">
        <f>IF(ISNUMBER(P70),IF(P70=100%,"CUMPLIDA",IF(AND(ISNUMBER(L70),ISNUMBER([1]CGR!$P$4)), IF(L70&lt;[1]CGR!$P$4,"INCUMPLIDA","PROCESO"), "VERIFICAR FECHA")),"SIN VALOR AVANCE")</f>
        <v>CUMPLIDA</v>
      </c>
    </row>
    <row r="71" spans="1:17" ht="180">
      <c r="A71" s="75" t="s">
        <v>746</v>
      </c>
      <c r="B71" s="61" t="s">
        <v>1793</v>
      </c>
      <c r="C71" s="495"/>
      <c r="D71" s="495"/>
      <c r="E71" s="496"/>
      <c r="F71" s="496"/>
      <c r="G71" s="514"/>
      <c r="H71" s="50" t="s">
        <v>1905</v>
      </c>
      <c r="I71" s="50" t="s">
        <v>1906</v>
      </c>
      <c r="J71" s="69">
        <v>2</v>
      </c>
      <c r="K71" s="65">
        <v>42737</v>
      </c>
      <c r="L71" s="65">
        <v>42947</v>
      </c>
      <c r="M71" s="211">
        <f t="shared" si="3"/>
        <v>30</v>
      </c>
      <c r="N71" s="69">
        <v>2</v>
      </c>
      <c r="O71" s="50" t="s">
        <v>1819</v>
      </c>
      <c r="P71" s="51">
        <f t="shared" si="1"/>
        <v>1</v>
      </c>
      <c r="Q71" s="66" t="str">
        <f>IF(ISNUMBER(P71),IF(P71=100%,"CUMPLIDA",IF(AND(ISNUMBER(L71),ISNUMBER([1]CGR!$P$4)), IF(L71&lt;[1]CGR!$P$4,"INCUMPLIDA","PROCESO"), "VERIFICAR FECHA")),"SIN VALOR AVANCE")</f>
        <v>CUMPLIDA</v>
      </c>
    </row>
    <row r="72" spans="1:17" ht="240">
      <c r="A72" s="75" t="s">
        <v>746</v>
      </c>
      <c r="B72" s="61" t="s">
        <v>1793</v>
      </c>
      <c r="C72" s="495"/>
      <c r="D72" s="495"/>
      <c r="E72" s="496"/>
      <c r="F72" s="496"/>
      <c r="G72" s="515"/>
      <c r="H72" s="50" t="s">
        <v>1907</v>
      </c>
      <c r="I72" s="50" t="s">
        <v>1908</v>
      </c>
      <c r="J72" s="69">
        <v>3</v>
      </c>
      <c r="K72" s="65">
        <v>42948</v>
      </c>
      <c r="L72" s="65">
        <v>43220</v>
      </c>
      <c r="M72" s="211">
        <f t="shared" si="3"/>
        <v>38.857142857142854</v>
      </c>
      <c r="N72" s="69">
        <v>3</v>
      </c>
      <c r="O72" s="50" t="s">
        <v>1909</v>
      </c>
      <c r="P72" s="51">
        <f t="shared" si="1"/>
        <v>1</v>
      </c>
      <c r="Q72" s="66" t="str">
        <f>IF(ISNUMBER(P72),IF(P72=100%,"CUMPLIDA",IF(AND(ISNUMBER(L72),ISNUMBER([1]CGR!$P$4)), IF(L72&lt;[1]CGR!$P$4,"INCUMPLIDA","PROCESO"), "VERIFICAR FECHA")),"SIN VALOR AVANCE")</f>
        <v>CUMPLIDA</v>
      </c>
    </row>
    <row r="73" spans="1:17" ht="225.75">
      <c r="A73" s="75" t="s">
        <v>746</v>
      </c>
      <c r="B73" s="61" t="s">
        <v>1793</v>
      </c>
      <c r="C73" s="495"/>
      <c r="D73" s="495"/>
      <c r="E73" s="496"/>
      <c r="F73" s="496"/>
      <c r="G73" s="63" t="s">
        <v>1910</v>
      </c>
      <c r="H73" s="50" t="s">
        <v>1799</v>
      </c>
      <c r="I73" s="50" t="s">
        <v>753</v>
      </c>
      <c r="J73" s="69">
        <v>1</v>
      </c>
      <c r="K73" s="65">
        <v>45231</v>
      </c>
      <c r="L73" s="65">
        <v>45504</v>
      </c>
      <c r="M73" s="211">
        <f t="shared" si="3"/>
        <v>39</v>
      </c>
      <c r="N73" s="69">
        <v>1</v>
      </c>
      <c r="O73" s="50" t="s">
        <v>1800</v>
      </c>
      <c r="P73" s="51">
        <f t="shared" si="1"/>
        <v>1</v>
      </c>
      <c r="Q73" s="66" t="str">
        <f>IF(ISNUMBER(P73),IF(P73=100%,"CUMPLIDA",IF(AND(ISNUMBER(L73),ISNUMBER([1]CGR!$P$4)), IF(L73&lt;[1]CGR!$P$4,"INCUMPLIDA","PROCESO"), "VERIFICAR FECHA")),"SIN VALOR AVANCE")</f>
        <v>CUMPLIDA</v>
      </c>
    </row>
    <row r="74" spans="1:17" ht="210.75">
      <c r="A74" s="75" t="s">
        <v>746</v>
      </c>
      <c r="B74" s="61" t="s">
        <v>1793</v>
      </c>
      <c r="C74" s="495"/>
      <c r="D74" s="495"/>
      <c r="E74" s="496"/>
      <c r="F74" s="496"/>
      <c r="G74" s="63" t="s">
        <v>1911</v>
      </c>
      <c r="H74" s="79" t="s">
        <v>756</v>
      </c>
      <c r="I74" s="79" t="s">
        <v>757</v>
      </c>
      <c r="J74" s="69">
        <v>1</v>
      </c>
      <c r="K74" s="65">
        <v>45231</v>
      </c>
      <c r="L74" s="65">
        <v>45504</v>
      </c>
      <c r="M74" s="211">
        <f t="shared" si="3"/>
        <v>39</v>
      </c>
      <c r="N74" s="69">
        <v>1</v>
      </c>
      <c r="O74" s="50" t="s">
        <v>1912</v>
      </c>
      <c r="P74" s="51">
        <f t="shared" si="1"/>
        <v>1</v>
      </c>
      <c r="Q74" s="66" t="str">
        <f>IF(ISNUMBER(P74),IF(P74=100%,"CUMPLIDA",IF(AND(ISNUMBER(L74),ISNUMBER([1]CGR!$P$4)), IF(L74&lt;[1]CGR!$P$4,"INCUMPLIDA","PROCESO"), "VERIFICAR FECHA")),"SIN VALOR AVANCE")</f>
        <v>CUMPLIDA</v>
      </c>
    </row>
    <row r="75" spans="1:17" ht="90.75">
      <c r="A75" s="75" t="s">
        <v>746</v>
      </c>
      <c r="B75" s="61" t="s">
        <v>1793</v>
      </c>
      <c r="C75" s="495"/>
      <c r="D75" s="495"/>
      <c r="E75" s="496"/>
      <c r="F75" s="496"/>
      <c r="G75" s="63" t="s">
        <v>950</v>
      </c>
      <c r="H75" s="50" t="s">
        <v>760</v>
      </c>
      <c r="I75" s="50" t="s">
        <v>761</v>
      </c>
      <c r="J75" s="74">
        <v>1</v>
      </c>
      <c r="K75" s="80">
        <v>45352</v>
      </c>
      <c r="L75" s="80">
        <v>45747</v>
      </c>
      <c r="M75" s="211">
        <f t="shared" si="3"/>
        <v>56.428571428571431</v>
      </c>
      <c r="N75" s="69">
        <v>1</v>
      </c>
      <c r="O75" s="50" t="s">
        <v>1913</v>
      </c>
      <c r="P75" s="51">
        <f t="shared" ref="P75:P138" si="4">N75/J75</f>
        <v>1</v>
      </c>
      <c r="Q75" s="66" t="str">
        <f>IF(ISNUMBER(P75),IF(P75=100%,"CUMPLIDA",IF(AND(ISNUMBER(L75),ISNUMBER([1]CGR!$P$4)), IF(L75&lt;[1]CGR!$P$4,"INCUMPLIDA","PROCESO"), "VERIFICAR FECHA")),"SIN VALOR AVANCE")</f>
        <v>CUMPLIDA</v>
      </c>
    </row>
    <row r="76" spans="1:17" ht="120.75">
      <c r="A76" s="75" t="s">
        <v>746</v>
      </c>
      <c r="B76" s="61" t="s">
        <v>1793</v>
      </c>
      <c r="C76" s="495"/>
      <c r="D76" s="495"/>
      <c r="E76" s="496"/>
      <c r="F76" s="496"/>
      <c r="G76" s="63" t="s">
        <v>804</v>
      </c>
      <c r="H76" s="50" t="s">
        <v>804</v>
      </c>
      <c r="I76" s="50" t="s">
        <v>805</v>
      </c>
      <c r="J76" s="74">
        <v>1</v>
      </c>
      <c r="K76" s="80">
        <v>45352</v>
      </c>
      <c r="L76" s="80">
        <v>45747</v>
      </c>
      <c r="M76" s="211">
        <f t="shared" si="3"/>
        <v>56.428571428571431</v>
      </c>
      <c r="N76" s="69">
        <v>1</v>
      </c>
      <c r="O76" s="50" t="s">
        <v>1914</v>
      </c>
      <c r="P76" s="51">
        <f t="shared" si="4"/>
        <v>1</v>
      </c>
      <c r="Q76" s="66" t="str">
        <f>IF(ISNUMBER(P76),IF(P76=100%,"CUMPLIDA",IF(AND(ISNUMBER(L76),ISNUMBER([1]CGR!$P$4)), IF(L76&lt;[1]CGR!$P$4,"INCUMPLIDA","PROCESO"), "VERIFICAR FECHA")),"SIN VALOR AVANCE")</f>
        <v>CUMPLIDA</v>
      </c>
    </row>
    <row r="77" spans="1:17" ht="90.75">
      <c r="A77" s="75" t="s">
        <v>746</v>
      </c>
      <c r="B77" s="61" t="s">
        <v>1793</v>
      </c>
      <c r="C77" s="495"/>
      <c r="D77" s="495"/>
      <c r="E77" s="496"/>
      <c r="F77" s="496"/>
      <c r="G77" s="63" t="s">
        <v>769</v>
      </c>
      <c r="H77" s="50" t="s">
        <v>769</v>
      </c>
      <c r="I77" s="50" t="s">
        <v>770</v>
      </c>
      <c r="J77" s="74">
        <v>1</v>
      </c>
      <c r="K77" s="80">
        <v>45352</v>
      </c>
      <c r="L77" s="80">
        <v>45747</v>
      </c>
      <c r="M77" s="211">
        <f t="shared" si="3"/>
        <v>56.428571428571431</v>
      </c>
      <c r="N77" s="69">
        <v>1</v>
      </c>
      <c r="O77" s="50" t="s">
        <v>1913</v>
      </c>
      <c r="P77" s="51">
        <f t="shared" si="4"/>
        <v>1</v>
      </c>
      <c r="Q77" s="66" t="str">
        <f>IF(ISNUMBER(P77),IF(P77=100%,"CUMPLIDA",IF(AND(ISNUMBER(L77),ISNUMBER([1]CGR!$P$4)), IF(L77&lt;[1]CGR!$P$4,"INCUMPLIDA","PROCESO"), "VERIFICAR FECHA")),"SIN VALOR AVANCE")</f>
        <v>CUMPLIDA</v>
      </c>
    </row>
    <row r="78" spans="1:17" ht="120.75">
      <c r="A78" s="75" t="s">
        <v>746</v>
      </c>
      <c r="B78" s="61" t="s">
        <v>1793</v>
      </c>
      <c r="C78" s="495"/>
      <c r="D78" s="495"/>
      <c r="E78" s="496"/>
      <c r="F78" s="496"/>
      <c r="G78" s="63" t="s">
        <v>1805</v>
      </c>
      <c r="H78" s="50" t="s">
        <v>1805</v>
      </c>
      <c r="I78" s="50" t="s">
        <v>771</v>
      </c>
      <c r="J78" s="74">
        <v>1</v>
      </c>
      <c r="K78" s="80">
        <v>45352</v>
      </c>
      <c r="L78" s="80">
        <v>45747</v>
      </c>
      <c r="M78" s="211">
        <f t="shared" si="3"/>
        <v>56.428571428571431</v>
      </c>
      <c r="N78" s="69">
        <v>1</v>
      </c>
      <c r="O78" s="50" t="s">
        <v>1914</v>
      </c>
      <c r="P78" s="51">
        <f t="shared" si="4"/>
        <v>1</v>
      </c>
      <c r="Q78" s="66" t="str">
        <f>IF(ISNUMBER(P78),IF(P78=100%,"CUMPLIDA",IF(AND(ISNUMBER(L78),ISNUMBER([1]CGR!$P$4)), IF(L78&lt;[1]CGR!$P$4,"INCUMPLIDA","PROCESO"), "VERIFICAR FECHA")),"SIN VALOR AVANCE")</f>
        <v>CUMPLIDA</v>
      </c>
    </row>
    <row r="79" spans="1:17" ht="210.75">
      <c r="A79" s="75" t="s">
        <v>746</v>
      </c>
      <c r="B79" s="61" t="s">
        <v>1793</v>
      </c>
      <c r="C79" s="495"/>
      <c r="D79" s="495"/>
      <c r="E79" s="496"/>
      <c r="F79" s="496"/>
      <c r="G79" s="63" t="s">
        <v>1807</v>
      </c>
      <c r="H79" s="50" t="s">
        <v>1807</v>
      </c>
      <c r="I79" s="50" t="s">
        <v>1073</v>
      </c>
      <c r="J79" s="74">
        <v>1</v>
      </c>
      <c r="K79" s="80">
        <v>45352</v>
      </c>
      <c r="L79" s="80">
        <v>45747</v>
      </c>
      <c r="M79" s="211">
        <f t="shared" si="3"/>
        <v>56.428571428571431</v>
      </c>
      <c r="N79" s="69">
        <v>1</v>
      </c>
      <c r="O79" s="50" t="s">
        <v>1915</v>
      </c>
      <c r="P79" s="51">
        <f t="shared" si="4"/>
        <v>1</v>
      </c>
      <c r="Q79" s="66" t="str">
        <f>IF(ISNUMBER(P79),IF(P79=100%,"CUMPLIDA",IF(AND(ISNUMBER(L79),ISNUMBER([1]CGR!$P$4)), IF(L79&lt;[1]CGR!$P$4,"INCUMPLIDA","PROCESO"), "VERIFICAR FECHA")),"SIN VALOR AVANCE")</f>
        <v>CUMPLIDA</v>
      </c>
    </row>
    <row r="80" spans="1:17" ht="165.75">
      <c r="A80" s="75" t="s">
        <v>746</v>
      </c>
      <c r="B80" s="61" t="s">
        <v>1793</v>
      </c>
      <c r="C80" s="495"/>
      <c r="D80" s="495"/>
      <c r="E80" s="496"/>
      <c r="F80" s="496"/>
      <c r="G80" s="63" t="s">
        <v>169</v>
      </c>
      <c r="H80" s="50" t="s">
        <v>775</v>
      </c>
      <c r="I80" s="50" t="s">
        <v>776</v>
      </c>
      <c r="J80" s="74">
        <v>3</v>
      </c>
      <c r="K80" s="80">
        <v>45748</v>
      </c>
      <c r="L80" s="80">
        <v>46234</v>
      </c>
      <c r="M80" s="211">
        <f t="shared" si="3"/>
        <v>69.428571428571431</v>
      </c>
      <c r="N80" s="69">
        <v>0.61</v>
      </c>
      <c r="O80" s="50" t="s">
        <v>1809</v>
      </c>
      <c r="P80" s="51">
        <f t="shared" si="4"/>
        <v>0.20333333333333334</v>
      </c>
      <c r="Q80" s="66" t="str">
        <f>IF(ISNUMBER(P80),IF(P80=100%,"CUMPLIDA",IF(AND(ISNUMBER(L80),ISNUMBER([1]CGR!$P$4)), IF(L80&lt;[1]CGR!$P$4,"INCUMPLIDA","PROCESO"), "VERIFICAR FECHA")),"SIN VALOR AVANCE")</f>
        <v>PROCESO</v>
      </c>
    </row>
    <row r="81" spans="1:17" ht="90.75">
      <c r="A81" s="75" t="s">
        <v>746</v>
      </c>
      <c r="B81" s="61" t="s">
        <v>1793</v>
      </c>
      <c r="C81" s="495"/>
      <c r="D81" s="495"/>
      <c r="E81" s="496"/>
      <c r="F81" s="496"/>
      <c r="G81" s="63" t="s">
        <v>778</v>
      </c>
      <c r="H81" s="50" t="s">
        <v>779</v>
      </c>
      <c r="I81" s="50" t="s">
        <v>780</v>
      </c>
      <c r="J81" s="74">
        <v>1</v>
      </c>
      <c r="K81" s="80">
        <v>45748</v>
      </c>
      <c r="L81" s="80">
        <v>46234</v>
      </c>
      <c r="M81" s="211">
        <f t="shared" si="3"/>
        <v>69.428571428571431</v>
      </c>
      <c r="N81" s="69">
        <v>0</v>
      </c>
      <c r="O81" s="50" t="s">
        <v>1913</v>
      </c>
      <c r="P81" s="51">
        <f t="shared" si="4"/>
        <v>0</v>
      </c>
      <c r="Q81" s="66" t="str">
        <f>IF(ISNUMBER(P81),IF(P81=100%,"CUMPLIDA",IF(AND(ISNUMBER(L81),ISNUMBER([1]CGR!$P$4)), IF(L81&lt;[1]CGR!$P$4,"INCUMPLIDA","PROCESO"), "VERIFICAR FECHA")),"SIN VALOR AVANCE")</f>
        <v>PROCESO</v>
      </c>
    </row>
    <row r="82" spans="1:17" ht="225.75">
      <c r="A82" s="75" t="s">
        <v>746</v>
      </c>
      <c r="B82" s="61" t="s">
        <v>1793</v>
      </c>
      <c r="C82" s="495"/>
      <c r="D82" s="495"/>
      <c r="E82" s="496"/>
      <c r="F82" s="496"/>
      <c r="G82" s="63" t="s">
        <v>781</v>
      </c>
      <c r="H82" s="50" t="s">
        <v>782</v>
      </c>
      <c r="I82" s="50" t="s">
        <v>813</v>
      </c>
      <c r="J82" s="74">
        <v>2</v>
      </c>
      <c r="K82" s="80">
        <v>45748</v>
      </c>
      <c r="L82" s="80">
        <v>46234</v>
      </c>
      <c r="M82" s="211">
        <f t="shared" si="3"/>
        <v>69.428571428571431</v>
      </c>
      <c r="N82" s="69">
        <v>0</v>
      </c>
      <c r="O82" s="50" t="s">
        <v>1916</v>
      </c>
      <c r="P82" s="51">
        <f t="shared" si="4"/>
        <v>0</v>
      </c>
      <c r="Q82" s="66" t="str">
        <f>IF(ISNUMBER(P82),IF(P82=100%,"CUMPLIDA",IF(AND(ISNUMBER(L82),ISNUMBER([1]CGR!$P$4)), IF(L82&lt;[1]CGR!$P$4,"INCUMPLIDA","PROCESO"), "VERIFICAR FECHA")),"SIN VALOR AVANCE")</f>
        <v>PROCESO</v>
      </c>
    </row>
    <row r="83" spans="1:17" ht="345">
      <c r="A83" s="75" t="s">
        <v>746</v>
      </c>
      <c r="B83" s="61" t="s">
        <v>1793</v>
      </c>
      <c r="C83" s="495" t="s">
        <v>1917</v>
      </c>
      <c r="D83" s="495" t="s">
        <v>1795</v>
      </c>
      <c r="E83" s="496" t="s">
        <v>1918</v>
      </c>
      <c r="F83" s="496" t="s">
        <v>1919</v>
      </c>
      <c r="G83" s="496" t="s">
        <v>1902</v>
      </c>
      <c r="H83" s="50" t="s">
        <v>1903</v>
      </c>
      <c r="I83" s="50" t="s">
        <v>1904</v>
      </c>
      <c r="J83" s="69">
        <v>1</v>
      </c>
      <c r="K83" s="65">
        <v>42522</v>
      </c>
      <c r="L83" s="65">
        <v>42735</v>
      </c>
      <c r="M83" s="211">
        <f t="shared" si="3"/>
        <v>30.428571428571427</v>
      </c>
      <c r="N83" s="69">
        <v>1</v>
      </c>
      <c r="O83" s="50" t="s">
        <v>1920</v>
      </c>
      <c r="P83" s="51">
        <f t="shared" si="4"/>
        <v>1</v>
      </c>
      <c r="Q83" s="66" t="str">
        <f>IF(ISNUMBER(P83),IF(P83=100%,"CUMPLIDA",IF(AND(ISNUMBER(L83),ISNUMBER([1]CGR!$P$4)), IF(L83&lt;[1]CGR!$P$4,"INCUMPLIDA","PROCESO"), "VERIFICAR FECHA")),"SIN VALOR AVANCE")</f>
        <v>CUMPLIDA</v>
      </c>
    </row>
    <row r="84" spans="1:17" ht="195.75">
      <c r="A84" s="75" t="s">
        <v>746</v>
      </c>
      <c r="B84" s="61" t="s">
        <v>1793</v>
      </c>
      <c r="C84" s="495"/>
      <c r="D84" s="495"/>
      <c r="E84" s="496"/>
      <c r="F84" s="496"/>
      <c r="G84" s="496"/>
      <c r="H84" s="50" t="s">
        <v>1905</v>
      </c>
      <c r="I84" s="50" t="s">
        <v>1906</v>
      </c>
      <c r="J84" s="69">
        <v>2</v>
      </c>
      <c r="K84" s="65">
        <v>42737</v>
      </c>
      <c r="L84" s="65">
        <v>42947</v>
      </c>
      <c r="M84" s="211">
        <f t="shared" si="3"/>
        <v>30</v>
      </c>
      <c r="N84" s="69">
        <v>2</v>
      </c>
      <c r="O84" s="50" t="s">
        <v>1921</v>
      </c>
      <c r="P84" s="51">
        <f t="shared" si="4"/>
        <v>1</v>
      </c>
      <c r="Q84" s="66" t="str">
        <f>IF(ISNUMBER(P84),IF(P84=100%,"CUMPLIDA",IF(AND(ISNUMBER(L84),ISNUMBER([1]CGR!$P$4)), IF(L84&lt;[1]CGR!$P$4,"INCUMPLIDA","PROCESO"), "VERIFICAR FECHA")),"SIN VALOR AVANCE")</f>
        <v>CUMPLIDA</v>
      </c>
    </row>
    <row r="85" spans="1:17" ht="240">
      <c r="A85" s="75" t="s">
        <v>746</v>
      </c>
      <c r="B85" s="61" t="s">
        <v>1793</v>
      </c>
      <c r="C85" s="495"/>
      <c r="D85" s="495"/>
      <c r="E85" s="496"/>
      <c r="F85" s="496"/>
      <c r="G85" s="496"/>
      <c r="H85" s="50" t="s">
        <v>1907</v>
      </c>
      <c r="I85" s="50" t="s">
        <v>1908</v>
      </c>
      <c r="J85" s="69">
        <v>3</v>
      </c>
      <c r="K85" s="65">
        <v>42948</v>
      </c>
      <c r="L85" s="65">
        <v>43220</v>
      </c>
      <c r="M85" s="211">
        <f t="shared" si="3"/>
        <v>38.857142857142854</v>
      </c>
      <c r="N85" s="69">
        <v>3</v>
      </c>
      <c r="O85" s="50" t="s">
        <v>1922</v>
      </c>
      <c r="P85" s="51">
        <f t="shared" si="4"/>
        <v>1</v>
      </c>
      <c r="Q85" s="66" t="str">
        <f>IF(ISNUMBER(P85),IF(P85=100%,"CUMPLIDA",IF(AND(ISNUMBER(L85),ISNUMBER([1]CGR!$P$4)), IF(L85&lt;[1]CGR!$P$4,"INCUMPLIDA","PROCESO"), "VERIFICAR FECHA")),"SIN VALOR AVANCE")</f>
        <v>CUMPLIDA</v>
      </c>
    </row>
    <row r="86" spans="1:17" ht="210.75">
      <c r="A86" s="75" t="s">
        <v>746</v>
      </c>
      <c r="B86" s="61" t="s">
        <v>1793</v>
      </c>
      <c r="C86" s="495"/>
      <c r="D86" s="495"/>
      <c r="E86" s="496"/>
      <c r="F86" s="496"/>
      <c r="G86" s="63" t="s">
        <v>1798</v>
      </c>
      <c r="H86" s="50" t="s">
        <v>1799</v>
      </c>
      <c r="I86" s="50" t="s">
        <v>753</v>
      </c>
      <c r="J86" s="69">
        <v>1</v>
      </c>
      <c r="K86" s="65">
        <v>45231</v>
      </c>
      <c r="L86" s="65">
        <v>45504</v>
      </c>
      <c r="M86" s="211">
        <f t="shared" si="3"/>
        <v>39</v>
      </c>
      <c r="N86" s="69">
        <v>1</v>
      </c>
      <c r="O86" s="50" t="s">
        <v>1811</v>
      </c>
      <c r="P86" s="51">
        <f t="shared" si="4"/>
        <v>1</v>
      </c>
      <c r="Q86" s="66" t="str">
        <f>IF(ISNUMBER(P86),IF(P86=100%,"CUMPLIDA",IF(AND(ISNUMBER(L86),ISNUMBER([1]CGR!$P$4)), IF(L86&lt;[1]CGR!$P$4,"INCUMPLIDA","PROCESO"), "VERIFICAR FECHA")),"SIN VALOR AVANCE")</f>
        <v>CUMPLIDA</v>
      </c>
    </row>
    <row r="87" spans="1:17" ht="210.75">
      <c r="A87" s="75" t="s">
        <v>746</v>
      </c>
      <c r="B87" s="61" t="s">
        <v>1793</v>
      </c>
      <c r="C87" s="495"/>
      <c r="D87" s="495"/>
      <c r="E87" s="496"/>
      <c r="F87" s="496"/>
      <c r="G87" s="63" t="s">
        <v>1801</v>
      </c>
      <c r="H87" s="79" t="s">
        <v>756</v>
      </c>
      <c r="I87" s="79" t="s">
        <v>757</v>
      </c>
      <c r="J87" s="69">
        <v>1</v>
      </c>
      <c r="K87" s="65">
        <v>45231</v>
      </c>
      <c r="L87" s="65">
        <v>45504</v>
      </c>
      <c r="M87" s="211">
        <f t="shared" si="3"/>
        <v>39</v>
      </c>
      <c r="N87" s="69">
        <v>1</v>
      </c>
      <c r="O87" s="50" t="s">
        <v>1923</v>
      </c>
      <c r="P87" s="51">
        <f t="shared" si="4"/>
        <v>1</v>
      </c>
      <c r="Q87" s="66" t="str">
        <f>IF(ISNUMBER(P87),IF(P87=100%,"CUMPLIDA",IF(AND(ISNUMBER(L87),ISNUMBER([1]CGR!$P$4)), IF(L87&lt;[1]CGR!$P$4,"INCUMPLIDA","PROCESO"), "VERIFICAR FECHA")),"SIN VALOR AVANCE")</f>
        <v>CUMPLIDA</v>
      </c>
    </row>
    <row r="88" spans="1:17" ht="75.75">
      <c r="A88" s="75" t="s">
        <v>746</v>
      </c>
      <c r="B88" s="61" t="s">
        <v>1793</v>
      </c>
      <c r="C88" s="495"/>
      <c r="D88" s="495"/>
      <c r="E88" s="496"/>
      <c r="F88" s="496"/>
      <c r="G88" s="63" t="s">
        <v>950</v>
      </c>
      <c r="H88" s="50" t="s">
        <v>760</v>
      </c>
      <c r="I88" s="50" t="s">
        <v>761</v>
      </c>
      <c r="J88" s="74">
        <v>1</v>
      </c>
      <c r="K88" s="80">
        <v>45352</v>
      </c>
      <c r="L88" s="80">
        <v>45747</v>
      </c>
      <c r="M88" s="211">
        <f t="shared" si="3"/>
        <v>56.428571428571431</v>
      </c>
      <c r="N88" s="69">
        <v>1</v>
      </c>
      <c r="O88" s="50" t="s">
        <v>1924</v>
      </c>
      <c r="P88" s="51">
        <f t="shared" si="4"/>
        <v>1</v>
      </c>
      <c r="Q88" s="66" t="str">
        <f>IF(ISNUMBER(P88),IF(P88=100%,"CUMPLIDA",IF(AND(ISNUMBER(L88),ISNUMBER([1]CGR!$P$4)), IF(L88&lt;[1]CGR!$P$4,"INCUMPLIDA","PROCESO"), "VERIFICAR FECHA")),"SIN VALOR AVANCE")</f>
        <v>CUMPLIDA</v>
      </c>
    </row>
    <row r="89" spans="1:17" ht="135.75">
      <c r="A89" s="75" t="s">
        <v>746</v>
      </c>
      <c r="B89" s="61" t="s">
        <v>1793</v>
      </c>
      <c r="C89" s="495"/>
      <c r="D89" s="495"/>
      <c r="E89" s="496"/>
      <c r="F89" s="496"/>
      <c r="G89" s="63" t="s">
        <v>804</v>
      </c>
      <c r="H89" s="50" t="s">
        <v>804</v>
      </c>
      <c r="I89" s="50" t="s">
        <v>805</v>
      </c>
      <c r="J89" s="74">
        <v>1</v>
      </c>
      <c r="K89" s="80">
        <v>45352</v>
      </c>
      <c r="L89" s="80">
        <v>45747</v>
      </c>
      <c r="M89" s="211">
        <f t="shared" si="3"/>
        <v>56.428571428571431</v>
      </c>
      <c r="N89" s="69">
        <v>1</v>
      </c>
      <c r="O89" s="50" t="s">
        <v>1925</v>
      </c>
      <c r="P89" s="51">
        <f t="shared" si="4"/>
        <v>1</v>
      </c>
      <c r="Q89" s="66" t="str">
        <f>IF(ISNUMBER(P89),IF(P89=100%,"CUMPLIDA",IF(AND(ISNUMBER(L89),ISNUMBER([1]CGR!$P$4)), IF(L89&lt;[1]CGR!$P$4,"INCUMPLIDA","PROCESO"), "VERIFICAR FECHA")),"SIN VALOR AVANCE")</f>
        <v>CUMPLIDA</v>
      </c>
    </row>
    <row r="90" spans="1:17" ht="75.75">
      <c r="A90" s="75" t="s">
        <v>746</v>
      </c>
      <c r="B90" s="61" t="s">
        <v>1793</v>
      </c>
      <c r="C90" s="495"/>
      <c r="D90" s="495"/>
      <c r="E90" s="496"/>
      <c r="F90" s="496"/>
      <c r="G90" s="63" t="s">
        <v>769</v>
      </c>
      <c r="H90" s="50" t="s">
        <v>769</v>
      </c>
      <c r="I90" s="50" t="s">
        <v>770</v>
      </c>
      <c r="J90" s="74">
        <v>1</v>
      </c>
      <c r="K90" s="80">
        <v>45352</v>
      </c>
      <c r="L90" s="80">
        <v>45747</v>
      </c>
      <c r="M90" s="211">
        <f t="shared" si="3"/>
        <v>56.428571428571431</v>
      </c>
      <c r="N90" s="69">
        <v>1</v>
      </c>
      <c r="O90" s="50" t="s">
        <v>1924</v>
      </c>
      <c r="P90" s="51">
        <f t="shared" si="4"/>
        <v>1</v>
      </c>
      <c r="Q90" s="66" t="str">
        <f>IF(ISNUMBER(P90),IF(P90=100%,"CUMPLIDA",IF(AND(ISNUMBER(L90),ISNUMBER([1]CGR!$P$4)), IF(L90&lt;[1]CGR!$P$4,"INCUMPLIDA","PROCESO"), "VERIFICAR FECHA")),"SIN VALOR AVANCE")</f>
        <v>CUMPLIDA</v>
      </c>
    </row>
    <row r="91" spans="1:17" ht="135.75">
      <c r="A91" s="75" t="s">
        <v>746</v>
      </c>
      <c r="B91" s="61" t="s">
        <v>1793</v>
      </c>
      <c r="C91" s="495"/>
      <c r="D91" s="495"/>
      <c r="E91" s="496"/>
      <c r="F91" s="496"/>
      <c r="G91" s="63" t="s">
        <v>1805</v>
      </c>
      <c r="H91" s="50" t="s">
        <v>1805</v>
      </c>
      <c r="I91" s="50" t="s">
        <v>771</v>
      </c>
      <c r="J91" s="74">
        <v>1</v>
      </c>
      <c r="K91" s="80">
        <v>45352</v>
      </c>
      <c r="L91" s="80">
        <v>45747</v>
      </c>
      <c r="M91" s="211">
        <f t="shared" si="3"/>
        <v>56.428571428571431</v>
      </c>
      <c r="N91" s="69">
        <v>1</v>
      </c>
      <c r="O91" s="50" t="s">
        <v>1925</v>
      </c>
      <c r="P91" s="51">
        <f t="shared" si="4"/>
        <v>1</v>
      </c>
      <c r="Q91" s="66" t="str">
        <f>IF(ISNUMBER(P91),IF(P91=100%,"CUMPLIDA",IF(AND(ISNUMBER(L91),ISNUMBER([1]CGR!$P$4)), IF(L91&lt;[1]CGR!$P$4,"INCUMPLIDA","PROCESO"), "VERIFICAR FECHA")),"SIN VALOR AVANCE")</f>
        <v>CUMPLIDA</v>
      </c>
    </row>
    <row r="92" spans="1:17" ht="195.75">
      <c r="A92" s="75" t="s">
        <v>746</v>
      </c>
      <c r="B92" s="61" t="s">
        <v>1793</v>
      </c>
      <c r="C92" s="495"/>
      <c r="D92" s="495"/>
      <c r="E92" s="496"/>
      <c r="F92" s="496"/>
      <c r="G92" s="63" t="s">
        <v>1807</v>
      </c>
      <c r="H92" s="50" t="s">
        <v>1807</v>
      </c>
      <c r="I92" s="50" t="s">
        <v>1073</v>
      </c>
      <c r="J92" s="74">
        <v>1</v>
      </c>
      <c r="K92" s="80">
        <v>45352</v>
      </c>
      <c r="L92" s="80">
        <v>45747</v>
      </c>
      <c r="M92" s="211">
        <f t="shared" si="3"/>
        <v>56.428571428571431</v>
      </c>
      <c r="N92" s="69">
        <v>1</v>
      </c>
      <c r="O92" s="50" t="s">
        <v>1926</v>
      </c>
      <c r="P92" s="51">
        <f t="shared" si="4"/>
        <v>1</v>
      </c>
      <c r="Q92" s="66" t="str">
        <f>IF(ISNUMBER(P92),IF(P92=100%,"CUMPLIDA",IF(AND(ISNUMBER(L92),ISNUMBER([1]CGR!$P$4)), IF(L92&lt;[1]CGR!$P$4,"INCUMPLIDA","PROCESO"), "VERIFICAR FECHA")),"SIN VALOR AVANCE")</f>
        <v>CUMPLIDA</v>
      </c>
    </row>
    <row r="93" spans="1:17" ht="180.75">
      <c r="A93" s="75" t="s">
        <v>746</v>
      </c>
      <c r="B93" s="61" t="s">
        <v>1793</v>
      </c>
      <c r="C93" s="495"/>
      <c r="D93" s="495"/>
      <c r="E93" s="496"/>
      <c r="F93" s="496"/>
      <c r="G93" s="63" t="s">
        <v>169</v>
      </c>
      <c r="H93" s="50" t="s">
        <v>775</v>
      </c>
      <c r="I93" s="50" t="s">
        <v>776</v>
      </c>
      <c r="J93" s="74">
        <v>3</v>
      </c>
      <c r="K93" s="80">
        <v>45748</v>
      </c>
      <c r="L93" s="80">
        <v>46234</v>
      </c>
      <c r="M93" s="211">
        <f t="shared" ref="M93:M143" si="5">(L93-K93)/7</f>
        <v>69.428571428571431</v>
      </c>
      <c r="N93" s="69">
        <v>0.61</v>
      </c>
      <c r="O93" s="50" t="s">
        <v>1927</v>
      </c>
      <c r="P93" s="51">
        <f t="shared" si="4"/>
        <v>0.20333333333333334</v>
      </c>
      <c r="Q93" s="66" t="str">
        <f>IF(ISNUMBER(P93),IF(P93=100%,"CUMPLIDA",IF(AND(ISNUMBER(L93),ISNUMBER([1]CGR!$P$4)), IF(L93&lt;[1]CGR!$P$4,"INCUMPLIDA","PROCESO"), "VERIFICAR FECHA")),"SIN VALOR AVANCE")</f>
        <v>PROCESO</v>
      </c>
    </row>
    <row r="94" spans="1:17" ht="75.75">
      <c r="A94" s="75" t="s">
        <v>746</v>
      </c>
      <c r="B94" s="61" t="s">
        <v>1793</v>
      </c>
      <c r="C94" s="495"/>
      <c r="D94" s="495"/>
      <c r="E94" s="496"/>
      <c r="F94" s="496"/>
      <c r="G94" s="63" t="s">
        <v>778</v>
      </c>
      <c r="H94" s="50" t="s">
        <v>779</v>
      </c>
      <c r="I94" s="50" t="s">
        <v>780</v>
      </c>
      <c r="J94" s="74">
        <v>1</v>
      </c>
      <c r="K94" s="80">
        <v>45748</v>
      </c>
      <c r="L94" s="80">
        <v>46234</v>
      </c>
      <c r="M94" s="211">
        <f t="shared" si="5"/>
        <v>69.428571428571431</v>
      </c>
      <c r="N94" s="69">
        <v>0</v>
      </c>
      <c r="O94" s="50" t="s">
        <v>1924</v>
      </c>
      <c r="P94" s="51">
        <f t="shared" si="4"/>
        <v>0</v>
      </c>
      <c r="Q94" s="66" t="str">
        <f>IF(ISNUMBER(P94),IF(P94=100%,"CUMPLIDA",IF(AND(ISNUMBER(L94),ISNUMBER([1]CGR!$P$4)), IF(L94&lt;[1]CGR!$P$4,"INCUMPLIDA","PROCESO"), "VERIFICAR FECHA")),"SIN VALOR AVANCE")</f>
        <v>PROCESO</v>
      </c>
    </row>
    <row r="95" spans="1:17" ht="225.75">
      <c r="A95" s="75" t="s">
        <v>746</v>
      </c>
      <c r="B95" s="61" t="s">
        <v>1793</v>
      </c>
      <c r="C95" s="495"/>
      <c r="D95" s="495"/>
      <c r="E95" s="496"/>
      <c r="F95" s="496"/>
      <c r="G95" s="63" t="s">
        <v>781</v>
      </c>
      <c r="H95" s="50" t="s">
        <v>782</v>
      </c>
      <c r="I95" s="50" t="s">
        <v>813</v>
      </c>
      <c r="J95" s="74">
        <v>2</v>
      </c>
      <c r="K95" s="80">
        <v>45748</v>
      </c>
      <c r="L95" s="80">
        <v>46234</v>
      </c>
      <c r="M95" s="211">
        <f t="shared" si="5"/>
        <v>69.428571428571431</v>
      </c>
      <c r="N95" s="69">
        <v>0</v>
      </c>
      <c r="O95" s="50" t="s">
        <v>1916</v>
      </c>
      <c r="P95" s="51">
        <f t="shared" si="4"/>
        <v>0</v>
      </c>
      <c r="Q95" s="66" t="str">
        <f>IF(ISNUMBER(P95),IF(P95=100%,"CUMPLIDA",IF(AND(ISNUMBER(L95),ISNUMBER([1]CGR!$P$4)), IF(L95&lt;[1]CGR!$P$4,"INCUMPLIDA","PROCESO"), "VERIFICAR FECHA")),"SIN VALOR AVANCE")</f>
        <v>PROCESO</v>
      </c>
    </row>
    <row r="96" spans="1:17" ht="345">
      <c r="A96" s="75" t="s">
        <v>746</v>
      </c>
      <c r="B96" s="61" t="s">
        <v>1793</v>
      </c>
      <c r="C96" s="495" t="s">
        <v>1928</v>
      </c>
      <c r="D96" s="495" t="s">
        <v>1813</v>
      </c>
      <c r="E96" s="496" t="s">
        <v>1929</v>
      </c>
      <c r="F96" s="496" t="s">
        <v>1930</v>
      </c>
      <c r="G96" s="496" t="s">
        <v>1902</v>
      </c>
      <c r="H96" s="50" t="s">
        <v>1931</v>
      </c>
      <c r="I96" s="50" t="s">
        <v>1932</v>
      </c>
      <c r="J96" s="69">
        <v>1</v>
      </c>
      <c r="K96" s="65">
        <v>42522</v>
      </c>
      <c r="L96" s="65">
        <v>42735</v>
      </c>
      <c r="M96" s="211">
        <f t="shared" si="5"/>
        <v>30.428571428571427</v>
      </c>
      <c r="N96" s="69">
        <v>1</v>
      </c>
      <c r="O96" s="50" t="s">
        <v>1933</v>
      </c>
      <c r="P96" s="51">
        <f t="shared" si="4"/>
        <v>1</v>
      </c>
      <c r="Q96" s="66" t="str">
        <f>IF(ISNUMBER(P96),IF(P96=100%,"CUMPLIDA",IF(AND(ISNUMBER(L96),ISNUMBER([1]CGR!$P$4)), IF(L96&lt;[1]CGR!$P$4,"INCUMPLIDA","PROCESO"), "VERIFICAR FECHA")),"SIN VALOR AVANCE")</f>
        <v>CUMPLIDA</v>
      </c>
    </row>
    <row r="97" spans="1:17" ht="210.75">
      <c r="A97" s="75" t="s">
        <v>746</v>
      </c>
      <c r="B97" s="61" t="s">
        <v>1793</v>
      </c>
      <c r="C97" s="495"/>
      <c r="D97" s="495"/>
      <c r="E97" s="496"/>
      <c r="F97" s="496"/>
      <c r="G97" s="496"/>
      <c r="H97" s="50" t="s">
        <v>1905</v>
      </c>
      <c r="I97" s="50" t="s">
        <v>1906</v>
      </c>
      <c r="J97" s="69">
        <v>2</v>
      </c>
      <c r="K97" s="65">
        <v>42737</v>
      </c>
      <c r="L97" s="65">
        <v>42947</v>
      </c>
      <c r="M97" s="211">
        <f t="shared" si="5"/>
        <v>30</v>
      </c>
      <c r="N97" s="69">
        <v>2</v>
      </c>
      <c r="O97" s="50" t="s">
        <v>1920</v>
      </c>
      <c r="P97" s="51">
        <f t="shared" si="4"/>
        <v>1</v>
      </c>
      <c r="Q97" s="66" t="str">
        <f>IF(ISNUMBER(P97),IF(P97=100%,"CUMPLIDA",IF(AND(ISNUMBER(L97),ISNUMBER([1]CGR!$P$4)), IF(L97&lt;[1]CGR!$P$4,"INCUMPLIDA","PROCESO"), "VERIFICAR FECHA")),"SIN VALOR AVANCE")</f>
        <v>CUMPLIDA</v>
      </c>
    </row>
    <row r="98" spans="1:17" ht="240">
      <c r="A98" s="75" t="s">
        <v>746</v>
      </c>
      <c r="B98" s="61" t="s">
        <v>1793</v>
      </c>
      <c r="C98" s="495"/>
      <c r="D98" s="495"/>
      <c r="E98" s="496"/>
      <c r="F98" s="496"/>
      <c r="G98" s="496"/>
      <c r="H98" s="50" t="s">
        <v>1907</v>
      </c>
      <c r="I98" s="50" t="s">
        <v>1908</v>
      </c>
      <c r="J98" s="69">
        <v>3</v>
      </c>
      <c r="K98" s="65">
        <v>42948</v>
      </c>
      <c r="L98" s="65">
        <v>43220</v>
      </c>
      <c r="M98" s="211">
        <f t="shared" si="5"/>
        <v>38.857142857142854</v>
      </c>
      <c r="N98" s="69">
        <v>3</v>
      </c>
      <c r="O98" s="50" t="s">
        <v>1934</v>
      </c>
      <c r="P98" s="51">
        <f t="shared" si="4"/>
        <v>1</v>
      </c>
      <c r="Q98" s="66" t="str">
        <f>IF(ISNUMBER(P98),IF(P98=100%,"CUMPLIDA",IF(AND(ISNUMBER(L98),ISNUMBER([1]CGR!$P$4)), IF(L98&lt;[1]CGR!$P$4,"INCUMPLIDA","PROCESO"), "VERIFICAR FECHA")),"SIN VALOR AVANCE")</f>
        <v>CUMPLIDA</v>
      </c>
    </row>
    <row r="99" spans="1:17" ht="225.75">
      <c r="A99" s="75" t="s">
        <v>746</v>
      </c>
      <c r="B99" s="61" t="s">
        <v>1793</v>
      </c>
      <c r="C99" s="495"/>
      <c r="D99" s="495"/>
      <c r="E99" s="496"/>
      <c r="F99" s="496"/>
      <c r="G99" s="63" t="s">
        <v>1910</v>
      </c>
      <c r="H99" s="50" t="s">
        <v>1799</v>
      </c>
      <c r="I99" s="50" t="s">
        <v>753</v>
      </c>
      <c r="J99" s="69">
        <v>1</v>
      </c>
      <c r="K99" s="65">
        <v>45231</v>
      </c>
      <c r="L99" s="65">
        <v>45504</v>
      </c>
      <c r="M99" s="211">
        <f t="shared" si="5"/>
        <v>39</v>
      </c>
      <c r="N99" s="69">
        <v>1</v>
      </c>
      <c r="O99" s="50" t="s">
        <v>1935</v>
      </c>
      <c r="P99" s="51">
        <f t="shared" si="4"/>
        <v>1</v>
      </c>
      <c r="Q99" s="66" t="str">
        <f>IF(ISNUMBER(P99),IF(P99=100%,"CUMPLIDA",IF(AND(ISNUMBER(L99),ISNUMBER([1]CGR!$P$4)), IF(L99&lt;[1]CGR!$P$4,"INCUMPLIDA","PROCESO"), "VERIFICAR FECHA")),"SIN VALOR AVANCE")</f>
        <v>CUMPLIDA</v>
      </c>
    </row>
    <row r="100" spans="1:17" ht="195.75">
      <c r="A100" s="75" t="s">
        <v>746</v>
      </c>
      <c r="B100" s="61" t="s">
        <v>1793</v>
      </c>
      <c r="C100" s="495"/>
      <c r="D100" s="495"/>
      <c r="E100" s="496"/>
      <c r="F100" s="496"/>
      <c r="G100" s="63" t="s">
        <v>1801</v>
      </c>
      <c r="H100" s="79" t="s">
        <v>756</v>
      </c>
      <c r="I100" s="79" t="s">
        <v>757</v>
      </c>
      <c r="J100" s="69">
        <v>1</v>
      </c>
      <c r="K100" s="65">
        <v>45231</v>
      </c>
      <c r="L100" s="65">
        <v>45504</v>
      </c>
      <c r="M100" s="211">
        <f t="shared" si="5"/>
        <v>39</v>
      </c>
      <c r="N100" s="69">
        <v>1</v>
      </c>
      <c r="O100" s="50" t="s">
        <v>1936</v>
      </c>
      <c r="P100" s="51">
        <f t="shared" si="4"/>
        <v>1</v>
      </c>
      <c r="Q100" s="66" t="str">
        <f>IF(ISNUMBER(P100),IF(P100=100%,"CUMPLIDA",IF(AND(ISNUMBER(L100),ISNUMBER([1]CGR!$P$4)), IF(L100&lt;[1]CGR!$P$4,"INCUMPLIDA","PROCESO"), "VERIFICAR FECHA")),"SIN VALOR AVANCE")</f>
        <v>CUMPLIDA</v>
      </c>
    </row>
    <row r="101" spans="1:17" ht="75.75">
      <c r="A101" s="75" t="s">
        <v>746</v>
      </c>
      <c r="B101" s="61" t="s">
        <v>1793</v>
      </c>
      <c r="C101" s="495"/>
      <c r="D101" s="495"/>
      <c r="E101" s="496"/>
      <c r="F101" s="496"/>
      <c r="G101" s="63" t="s">
        <v>950</v>
      </c>
      <c r="H101" s="50" t="s">
        <v>760</v>
      </c>
      <c r="I101" s="50" t="s">
        <v>761</v>
      </c>
      <c r="J101" s="74">
        <v>1</v>
      </c>
      <c r="K101" s="80">
        <v>45352</v>
      </c>
      <c r="L101" s="80">
        <v>45747</v>
      </c>
      <c r="M101" s="211">
        <f t="shared" si="5"/>
        <v>56.428571428571431</v>
      </c>
      <c r="N101" s="69">
        <v>1</v>
      </c>
      <c r="O101" s="50" t="s">
        <v>1924</v>
      </c>
      <c r="P101" s="51">
        <f t="shared" si="4"/>
        <v>1</v>
      </c>
      <c r="Q101" s="66" t="str">
        <f>IF(ISNUMBER(P101),IF(P101=100%,"CUMPLIDA",IF(AND(ISNUMBER(L101),ISNUMBER([1]CGR!$P$4)), IF(L101&lt;[1]CGR!$P$4,"INCUMPLIDA","PROCESO"), "VERIFICAR FECHA")),"SIN VALOR AVANCE")</f>
        <v>CUMPLIDA</v>
      </c>
    </row>
    <row r="102" spans="1:17" ht="90.75">
      <c r="A102" s="75" t="s">
        <v>746</v>
      </c>
      <c r="B102" s="61" t="s">
        <v>1793</v>
      </c>
      <c r="C102" s="495"/>
      <c r="D102" s="495"/>
      <c r="E102" s="496"/>
      <c r="F102" s="496"/>
      <c r="G102" s="63" t="s">
        <v>804</v>
      </c>
      <c r="H102" s="50" t="s">
        <v>804</v>
      </c>
      <c r="I102" s="50" t="s">
        <v>805</v>
      </c>
      <c r="J102" s="74">
        <v>1</v>
      </c>
      <c r="K102" s="80">
        <v>45352</v>
      </c>
      <c r="L102" s="80">
        <v>45747</v>
      </c>
      <c r="M102" s="211">
        <f t="shared" si="5"/>
        <v>56.428571428571431</v>
      </c>
      <c r="N102" s="69">
        <v>1</v>
      </c>
      <c r="O102" s="50" t="s">
        <v>1937</v>
      </c>
      <c r="P102" s="51">
        <f t="shared" si="4"/>
        <v>1</v>
      </c>
      <c r="Q102" s="66" t="str">
        <f>IF(ISNUMBER(P102),IF(P102=100%,"CUMPLIDA",IF(AND(ISNUMBER(L102),ISNUMBER([1]CGR!$P$4)), IF(L102&lt;[1]CGR!$P$4,"INCUMPLIDA","PROCESO"), "VERIFICAR FECHA")),"SIN VALOR AVANCE")</f>
        <v>CUMPLIDA</v>
      </c>
    </row>
    <row r="103" spans="1:17" ht="75.75">
      <c r="A103" s="75" t="s">
        <v>746</v>
      </c>
      <c r="B103" s="61" t="s">
        <v>1793</v>
      </c>
      <c r="C103" s="495"/>
      <c r="D103" s="495"/>
      <c r="E103" s="496"/>
      <c r="F103" s="496"/>
      <c r="G103" s="63" t="s">
        <v>769</v>
      </c>
      <c r="H103" s="50" t="s">
        <v>769</v>
      </c>
      <c r="I103" s="50" t="s">
        <v>770</v>
      </c>
      <c r="J103" s="74">
        <v>1</v>
      </c>
      <c r="K103" s="80">
        <v>45352</v>
      </c>
      <c r="L103" s="80">
        <v>45747</v>
      </c>
      <c r="M103" s="211">
        <f t="shared" si="5"/>
        <v>56.428571428571431</v>
      </c>
      <c r="N103" s="69">
        <v>1</v>
      </c>
      <c r="O103" s="50" t="s">
        <v>1924</v>
      </c>
      <c r="P103" s="51">
        <f t="shared" si="4"/>
        <v>1</v>
      </c>
      <c r="Q103" s="66" t="str">
        <f>IF(ISNUMBER(P103),IF(P103=100%,"CUMPLIDA",IF(AND(ISNUMBER(L103),ISNUMBER([1]CGR!$P$4)), IF(L103&lt;[1]CGR!$P$4,"INCUMPLIDA","PROCESO"), "VERIFICAR FECHA")),"SIN VALOR AVANCE")</f>
        <v>CUMPLIDA</v>
      </c>
    </row>
    <row r="104" spans="1:17" ht="90.75">
      <c r="A104" s="75" t="s">
        <v>746</v>
      </c>
      <c r="B104" s="61" t="s">
        <v>1793</v>
      </c>
      <c r="C104" s="495"/>
      <c r="D104" s="495"/>
      <c r="E104" s="496"/>
      <c r="F104" s="496"/>
      <c r="G104" s="63" t="s">
        <v>1805</v>
      </c>
      <c r="H104" s="50" t="s">
        <v>1805</v>
      </c>
      <c r="I104" s="50" t="s">
        <v>771</v>
      </c>
      <c r="J104" s="74">
        <v>1</v>
      </c>
      <c r="K104" s="80">
        <v>45352</v>
      </c>
      <c r="L104" s="80">
        <v>45747</v>
      </c>
      <c r="M104" s="211">
        <f t="shared" si="5"/>
        <v>56.428571428571431</v>
      </c>
      <c r="N104" s="69">
        <v>1</v>
      </c>
      <c r="O104" s="50" t="s">
        <v>1937</v>
      </c>
      <c r="P104" s="51">
        <f t="shared" si="4"/>
        <v>1</v>
      </c>
      <c r="Q104" s="66" t="str">
        <f>IF(ISNUMBER(P104),IF(P104=100%,"CUMPLIDA",IF(AND(ISNUMBER(L104),ISNUMBER([1]CGR!$P$4)), IF(L104&lt;[1]CGR!$P$4,"INCUMPLIDA","PROCESO"), "VERIFICAR FECHA")),"SIN VALOR AVANCE")</f>
        <v>CUMPLIDA</v>
      </c>
    </row>
    <row r="105" spans="1:17" ht="135.75">
      <c r="A105" s="75" t="s">
        <v>746</v>
      </c>
      <c r="B105" s="61" t="s">
        <v>1793</v>
      </c>
      <c r="C105" s="495"/>
      <c r="D105" s="495"/>
      <c r="E105" s="496"/>
      <c r="F105" s="496"/>
      <c r="G105" s="63" t="s">
        <v>1807</v>
      </c>
      <c r="H105" s="50" t="s">
        <v>1807</v>
      </c>
      <c r="I105" s="50" t="s">
        <v>1073</v>
      </c>
      <c r="J105" s="74">
        <v>1</v>
      </c>
      <c r="K105" s="80">
        <v>45352</v>
      </c>
      <c r="L105" s="80">
        <v>45747</v>
      </c>
      <c r="M105" s="211">
        <f t="shared" si="5"/>
        <v>56.428571428571431</v>
      </c>
      <c r="N105" s="69">
        <v>1</v>
      </c>
      <c r="O105" s="50" t="s">
        <v>1938</v>
      </c>
      <c r="P105" s="51">
        <f t="shared" si="4"/>
        <v>1</v>
      </c>
      <c r="Q105" s="66" t="str">
        <f>IF(ISNUMBER(P105),IF(P105=100%,"CUMPLIDA",IF(AND(ISNUMBER(L105),ISNUMBER([1]CGR!$P$4)), IF(L105&lt;[1]CGR!$P$4,"INCUMPLIDA","PROCESO"), "VERIFICAR FECHA")),"SIN VALOR AVANCE")</f>
        <v>CUMPLIDA</v>
      </c>
    </row>
    <row r="106" spans="1:17" ht="90.75">
      <c r="A106" s="75" t="s">
        <v>746</v>
      </c>
      <c r="B106" s="61" t="s">
        <v>1793</v>
      </c>
      <c r="C106" s="495"/>
      <c r="D106" s="495"/>
      <c r="E106" s="496"/>
      <c r="F106" s="496"/>
      <c r="G106" s="63" t="s">
        <v>169</v>
      </c>
      <c r="H106" s="50" t="s">
        <v>775</v>
      </c>
      <c r="I106" s="50" t="s">
        <v>776</v>
      </c>
      <c r="J106" s="74">
        <v>3</v>
      </c>
      <c r="K106" s="80">
        <v>45748</v>
      </c>
      <c r="L106" s="80">
        <v>46234</v>
      </c>
      <c r="M106" s="211">
        <f t="shared" si="5"/>
        <v>69.428571428571431</v>
      </c>
      <c r="N106" s="69">
        <v>0.61</v>
      </c>
      <c r="O106" s="50" t="s">
        <v>1937</v>
      </c>
      <c r="P106" s="51">
        <f t="shared" si="4"/>
        <v>0.20333333333333334</v>
      </c>
      <c r="Q106" s="66" t="str">
        <f>IF(ISNUMBER(P106),IF(P106=100%,"CUMPLIDA",IF(AND(ISNUMBER(L106),ISNUMBER([1]CGR!$P$4)), IF(L106&lt;[1]CGR!$P$4,"INCUMPLIDA","PROCESO"), "VERIFICAR FECHA")),"SIN VALOR AVANCE")</f>
        <v>PROCESO</v>
      </c>
    </row>
    <row r="107" spans="1:17" ht="75.75">
      <c r="A107" s="75" t="s">
        <v>746</v>
      </c>
      <c r="B107" s="61" t="s">
        <v>1793</v>
      </c>
      <c r="C107" s="495"/>
      <c r="D107" s="495"/>
      <c r="E107" s="496"/>
      <c r="F107" s="496"/>
      <c r="G107" s="63" t="s">
        <v>778</v>
      </c>
      <c r="H107" s="50" t="s">
        <v>779</v>
      </c>
      <c r="I107" s="50" t="s">
        <v>780</v>
      </c>
      <c r="J107" s="74">
        <v>1</v>
      </c>
      <c r="K107" s="80">
        <v>45748</v>
      </c>
      <c r="L107" s="80">
        <v>46234</v>
      </c>
      <c r="M107" s="211">
        <f t="shared" si="5"/>
        <v>69.428571428571431</v>
      </c>
      <c r="N107" s="69">
        <v>0</v>
      </c>
      <c r="O107" s="50" t="s">
        <v>1924</v>
      </c>
      <c r="P107" s="51">
        <f t="shared" si="4"/>
        <v>0</v>
      </c>
      <c r="Q107" s="66" t="str">
        <f>IF(ISNUMBER(P107),IF(P107=100%,"CUMPLIDA",IF(AND(ISNUMBER(L107),ISNUMBER([1]CGR!$P$4)), IF(L107&lt;[1]CGR!$P$4,"INCUMPLIDA","PROCESO"), "VERIFICAR FECHA")),"SIN VALOR AVANCE")</f>
        <v>PROCESO</v>
      </c>
    </row>
    <row r="108" spans="1:17" ht="225.75">
      <c r="A108" s="75" t="s">
        <v>746</v>
      </c>
      <c r="B108" s="61" t="s">
        <v>1793</v>
      </c>
      <c r="C108" s="495"/>
      <c r="D108" s="495"/>
      <c r="E108" s="496"/>
      <c r="F108" s="496"/>
      <c r="G108" s="63" t="s">
        <v>781</v>
      </c>
      <c r="H108" s="50" t="s">
        <v>782</v>
      </c>
      <c r="I108" s="50" t="s">
        <v>813</v>
      </c>
      <c r="J108" s="74">
        <v>2</v>
      </c>
      <c r="K108" s="80">
        <v>45748</v>
      </c>
      <c r="L108" s="80">
        <v>46234</v>
      </c>
      <c r="M108" s="211">
        <f t="shared" si="5"/>
        <v>69.428571428571431</v>
      </c>
      <c r="N108" s="69">
        <v>0</v>
      </c>
      <c r="O108" s="50" t="s">
        <v>1916</v>
      </c>
      <c r="P108" s="51">
        <f t="shared" si="4"/>
        <v>0</v>
      </c>
      <c r="Q108" s="66" t="str">
        <f>IF(ISNUMBER(P108),IF(P108=100%,"CUMPLIDA",IF(AND(ISNUMBER(L108),ISNUMBER([1]CGR!$P$4)), IF(L108&lt;[1]CGR!$P$4,"INCUMPLIDA","PROCESO"), "VERIFICAR FECHA")),"SIN VALOR AVANCE")</f>
        <v>PROCESO</v>
      </c>
    </row>
    <row r="109" spans="1:17" ht="225.75" customHeight="1">
      <c r="A109" s="75" t="s">
        <v>746</v>
      </c>
      <c r="B109" s="61" t="s">
        <v>1793</v>
      </c>
      <c r="C109" s="495" t="s">
        <v>1939</v>
      </c>
      <c r="D109" s="495" t="s">
        <v>1899</v>
      </c>
      <c r="E109" s="496" t="s">
        <v>1940</v>
      </c>
      <c r="F109" s="496" t="s">
        <v>1941</v>
      </c>
      <c r="G109" s="63" t="s">
        <v>1942</v>
      </c>
      <c r="H109" s="50" t="s">
        <v>1799</v>
      </c>
      <c r="I109" s="50" t="s">
        <v>753</v>
      </c>
      <c r="J109" s="69">
        <v>1</v>
      </c>
      <c r="K109" s="65">
        <v>45231</v>
      </c>
      <c r="L109" s="65">
        <v>45504</v>
      </c>
      <c r="M109" s="211">
        <f t="shared" si="5"/>
        <v>39</v>
      </c>
      <c r="N109" s="69">
        <v>1</v>
      </c>
      <c r="O109" s="50" t="s">
        <v>1800</v>
      </c>
      <c r="P109" s="51">
        <f t="shared" si="4"/>
        <v>1</v>
      </c>
      <c r="Q109" s="66" t="str">
        <f>IF(ISNUMBER(P109),IF(P109=100%,"CUMPLIDA",IF(AND(ISNUMBER(L109),ISNUMBER([1]CGR!$P$4)), IF(L109&lt;[1]CGR!$P$4,"INCUMPLIDA","PROCESO"), "VERIFICAR FECHA")),"SIN VALOR AVANCE")</f>
        <v>CUMPLIDA</v>
      </c>
    </row>
    <row r="110" spans="1:17" ht="210.75">
      <c r="A110" s="75" t="s">
        <v>746</v>
      </c>
      <c r="B110" s="61" t="s">
        <v>1793</v>
      </c>
      <c r="C110" s="495"/>
      <c r="D110" s="495"/>
      <c r="E110" s="496"/>
      <c r="F110" s="496"/>
      <c r="G110" s="63" t="s">
        <v>1801</v>
      </c>
      <c r="H110" s="79" t="s">
        <v>756</v>
      </c>
      <c r="I110" s="79" t="s">
        <v>757</v>
      </c>
      <c r="J110" s="69">
        <v>1</v>
      </c>
      <c r="K110" s="65">
        <v>45231</v>
      </c>
      <c r="L110" s="65">
        <v>45504</v>
      </c>
      <c r="M110" s="211">
        <f t="shared" si="5"/>
        <v>39</v>
      </c>
      <c r="N110" s="69">
        <v>1</v>
      </c>
      <c r="O110" s="50" t="s">
        <v>1912</v>
      </c>
      <c r="P110" s="51">
        <f t="shared" si="4"/>
        <v>1</v>
      </c>
      <c r="Q110" s="66" t="str">
        <f>IF(ISNUMBER(P110),IF(P110=100%,"CUMPLIDA",IF(AND(ISNUMBER(L110),ISNUMBER([1]CGR!$P$4)), IF(L110&lt;[1]CGR!$P$4,"INCUMPLIDA","PROCESO"), "VERIFICAR FECHA")),"SIN VALOR AVANCE")</f>
        <v>CUMPLIDA</v>
      </c>
    </row>
    <row r="111" spans="1:17" ht="90.75">
      <c r="A111" s="75" t="s">
        <v>746</v>
      </c>
      <c r="B111" s="61" t="s">
        <v>1793</v>
      </c>
      <c r="C111" s="495"/>
      <c r="D111" s="495"/>
      <c r="E111" s="496"/>
      <c r="F111" s="496"/>
      <c r="G111" s="63" t="s">
        <v>950</v>
      </c>
      <c r="H111" s="50" t="s">
        <v>760</v>
      </c>
      <c r="I111" s="50" t="s">
        <v>761</v>
      </c>
      <c r="J111" s="74">
        <v>1</v>
      </c>
      <c r="K111" s="80">
        <v>45352</v>
      </c>
      <c r="L111" s="80">
        <v>45747</v>
      </c>
      <c r="M111" s="211">
        <f t="shared" si="5"/>
        <v>56.428571428571431</v>
      </c>
      <c r="N111" s="69">
        <v>1</v>
      </c>
      <c r="O111" s="50" t="s">
        <v>1943</v>
      </c>
      <c r="P111" s="51">
        <f t="shared" si="4"/>
        <v>1</v>
      </c>
      <c r="Q111" s="66" t="str">
        <f>IF(ISNUMBER(P111),IF(P111=100%,"CUMPLIDA",IF(AND(ISNUMBER(L111),ISNUMBER([1]CGR!$P$4)), IF(L111&lt;[1]CGR!$P$4,"INCUMPLIDA","PROCESO"), "VERIFICAR FECHA")),"SIN VALOR AVANCE")</f>
        <v>CUMPLIDA</v>
      </c>
    </row>
    <row r="112" spans="1:17" ht="105.75">
      <c r="A112" s="75" t="s">
        <v>746</v>
      </c>
      <c r="B112" s="61" t="s">
        <v>1793</v>
      </c>
      <c r="C112" s="495"/>
      <c r="D112" s="495"/>
      <c r="E112" s="496"/>
      <c r="F112" s="496"/>
      <c r="G112" s="63" t="s">
        <v>804</v>
      </c>
      <c r="H112" s="50" t="s">
        <v>804</v>
      </c>
      <c r="I112" s="50" t="s">
        <v>805</v>
      </c>
      <c r="J112" s="74">
        <v>1</v>
      </c>
      <c r="K112" s="80">
        <v>45352</v>
      </c>
      <c r="L112" s="80">
        <v>45747</v>
      </c>
      <c r="M112" s="211">
        <f t="shared" si="5"/>
        <v>56.428571428571431</v>
      </c>
      <c r="N112" s="69">
        <v>1</v>
      </c>
      <c r="O112" s="50" t="s">
        <v>1944</v>
      </c>
      <c r="P112" s="51">
        <f t="shared" si="4"/>
        <v>1</v>
      </c>
      <c r="Q112" s="66" t="str">
        <f>IF(ISNUMBER(P112),IF(P112=100%,"CUMPLIDA",IF(AND(ISNUMBER(L112),ISNUMBER([1]CGR!$P$4)), IF(L112&lt;[1]CGR!$P$4,"INCUMPLIDA","PROCESO"), "VERIFICAR FECHA")),"SIN VALOR AVANCE")</f>
        <v>CUMPLIDA</v>
      </c>
    </row>
    <row r="113" spans="1:17" ht="90.75">
      <c r="A113" s="75" t="s">
        <v>746</v>
      </c>
      <c r="B113" s="61" t="s">
        <v>1793</v>
      </c>
      <c r="C113" s="495"/>
      <c r="D113" s="495"/>
      <c r="E113" s="496"/>
      <c r="F113" s="496"/>
      <c r="G113" s="63" t="s">
        <v>769</v>
      </c>
      <c r="H113" s="50" t="s">
        <v>769</v>
      </c>
      <c r="I113" s="50" t="s">
        <v>770</v>
      </c>
      <c r="J113" s="74">
        <v>1</v>
      </c>
      <c r="K113" s="80">
        <v>45352</v>
      </c>
      <c r="L113" s="80">
        <v>45747</v>
      </c>
      <c r="M113" s="211">
        <f t="shared" si="5"/>
        <v>56.428571428571431</v>
      </c>
      <c r="N113" s="69">
        <v>1</v>
      </c>
      <c r="O113" s="50" t="s">
        <v>1943</v>
      </c>
      <c r="P113" s="51">
        <f t="shared" si="4"/>
        <v>1</v>
      </c>
      <c r="Q113" s="66" t="str">
        <f>IF(ISNUMBER(P113),IF(P113=100%,"CUMPLIDA",IF(AND(ISNUMBER(L113),ISNUMBER([1]CGR!$P$4)), IF(L113&lt;[1]CGR!$P$4,"INCUMPLIDA","PROCESO"), "VERIFICAR FECHA")),"SIN VALOR AVANCE")</f>
        <v>CUMPLIDA</v>
      </c>
    </row>
    <row r="114" spans="1:17" ht="105.75">
      <c r="A114" s="75" t="s">
        <v>746</v>
      </c>
      <c r="B114" s="61" t="s">
        <v>1793</v>
      </c>
      <c r="C114" s="495"/>
      <c r="D114" s="495"/>
      <c r="E114" s="496"/>
      <c r="F114" s="496"/>
      <c r="G114" s="63" t="s">
        <v>1805</v>
      </c>
      <c r="H114" s="50" t="s">
        <v>1805</v>
      </c>
      <c r="I114" s="50" t="s">
        <v>771</v>
      </c>
      <c r="J114" s="74">
        <v>1</v>
      </c>
      <c r="K114" s="80">
        <v>45352</v>
      </c>
      <c r="L114" s="80">
        <v>45747</v>
      </c>
      <c r="M114" s="211">
        <f t="shared" si="5"/>
        <v>56.428571428571431</v>
      </c>
      <c r="N114" s="69">
        <v>1</v>
      </c>
      <c r="O114" s="50" t="s">
        <v>1944</v>
      </c>
      <c r="P114" s="51">
        <f t="shared" si="4"/>
        <v>1</v>
      </c>
      <c r="Q114" s="66" t="str">
        <f>IF(ISNUMBER(P114),IF(P114=100%,"CUMPLIDA",IF(AND(ISNUMBER(L114),ISNUMBER([1]CGR!$P$4)), IF(L114&lt;[1]CGR!$P$4,"INCUMPLIDA","PROCESO"), "VERIFICAR FECHA")),"SIN VALOR AVANCE")</f>
        <v>CUMPLIDA</v>
      </c>
    </row>
    <row r="115" spans="1:17" ht="135.75">
      <c r="A115" s="75" t="s">
        <v>746</v>
      </c>
      <c r="B115" s="61" t="s">
        <v>1793</v>
      </c>
      <c r="C115" s="495"/>
      <c r="D115" s="495"/>
      <c r="E115" s="496"/>
      <c r="F115" s="496"/>
      <c r="G115" s="63" t="s">
        <v>1807</v>
      </c>
      <c r="H115" s="50" t="s">
        <v>1807</v>
      </c>
      <c r="I115" s="50" t="s">
        <v>1073</v>
      </c>
      <c r="J115" s="74">
        <v>1</v>
      </c>
      <c r="K115" s="80">
        <v>45352</v>
      </c>
      <c r="L115" s="80">
        <v>45747</v>
      </c>
      <c r="M115" s="211">
        <f t="shared" si="5"/>
        <v>56.428571428571431</v>
      </c>
      <c r="N115" s="69">
        <v>1</v>
      </c>
      <c r="O115" s="50" t="s">
        <v>1938</v>
      </c>
      <c r="P115" s="51">
        <f t="shared" si="4"/>
        <v>1</v>
      </c>
      <c r="Q115" s="66" t="str">
        <f>IF(ISNUMBER(P115),IF(P115=100%,"CUMPLIDA",IF(AND(ISNUMBER(L115),ISNUMBER([1]CGR!$P$4)), IF(L115&lt;[1]CGR!$P$4,"INCUMPLIDA","PROCESO"), "VERIFICAR FECHA")),"SIN VALOR AVANCE")</f>
        <v>CUMPLIDA</v>
      </c>
    </row>
    <row r="116" spans="1:17" ht="150.75">
      <c r="A116" s="75" t="s">
        <v>746</v>
      </c>
      <c r="B116" s="61" t="s">
        <v>1793</v>
      </c>
      <c r="C116" s="495"/>
      <c r="D116" s="495"/>
      <c r="E116" s="496"/>
      <c r="F116" s="496"/>
      <c r="G116" s="63" t="s">
        <v>169</v>
      </c>
      <c r="H116" s="50" t="s">
        <v>775</v>
      </c>
      <c r="I116" s="50" t="s">
        <v>776</v>
      </c>
      <c r="J116" s="74">
        <v>3</v>
      </c>
      <c r="K116" s="80">
        <v>45748</v>
      </c>
      <c r="L116" s="80">
        <v>46234</v>
      </c>
      <c r="M116" s="211">
        <f t="shared" si="5"/>
        <v>69.428571428571431</v>
      </c>
      <c r="N116" s="69">
        <v>0.61</v>
      </c>
      <c r="O116" s="50" t="s">
        <v>1945</v>
      </c>
      <c r="P116" s="51">
        <f t="shared" si="4"/>
        <v>0.20333333333333334</v>
      </c>
      <c r="Q116" s="66" t="str">
        <f>IF(ISNUMBER(P116),IF(P116=100%,"CUMPLIDA",IF(AND(ISNUMBER(L116),ISNUMBER([1]CGR!$P$4)), IF(L116&lt;[1]CGR!$P$4,"INCUMPLIDA","PROCESO"), "VERIFICAR FECHA")),"SIN VALOR AVANCE")</f>
        <v>PROCESO</v>
      </c>
    </row>
    <row r="117" spans="1:17" ht="90.75">
      <c r="A117" s="75" t="s">
        <v>746</v>
      </c>
      <c r="B117" s="61" t="s">
        <v>1793</v>
      </c>
      <c r="C117" s="495"/>
      <c r="D117" s="495"/>
      <c r="E117" s="496"/>
      <c r="F117" s="496"/>
      <c r="G117" s="63" t="s">
        <v>778</v>
      </c>
      <c r="H117" s="50" t="s">
        <v>779</v>
      </c>
      <c r="I117" s="50" t="s">
        <v>780</v>
      </c>
      <c r="J117" s="74">
        <v>1</v>
      </c>
      <c r="K117" s="80">
        <v>45748</v>
      </c>
      <c r="L117" s="80">
        <v>46234</v>
      </c>
      <c r="M117" s="211">
        <f t="shared" si="5"/>
        <v>69.428571428571431</v>
      </c>
      <c r="N117" s="69">
        <v>0</v>
      </c>
      <c r="O117" s="50" t="s">
        <v>1943</v>
      </c>
      <c r="P117" s="51">
        <f t="shared" si="4"/>
        <v>0</v>
      </c>
      <c r="Q117" s="66" t="str">
        <f>IF(ISNUMBER(P117),IF(P117=100%,"CUMPLIDA",IF(AND(ISNUMBER(L117),ISNUMBER([1]CGR!$P$4)), IF(L117&lt;[1]CGR!$P$4,"INCUMPLIDA","PROCESO"), "VERIFICAR FECHA")),"SIN VALOR AVANCE")</f>
        <v>PROCESO</v>
      </c>
    </row>
    <row r="118" spans="1:17" ht="210.75">
      <c r="A118" s="75" t="s">
        <v>746</v>
      </c>
      <c r="B118" s="61" t="s">
        <v>1793</v>
      </c>
      <c r="C118" s="495"/>
      <c r="D118" s="495"/>
      <c r="E118" s="496"/>
      <c r="F118" s="496"/>
      <c r="G118" s="63" t="s">
        <v>781</v>
      </c>
      <c r="H118" s="50" t="s">
        <v>782</v>
      </c>
      <c r="I118" s="50" t="s">
        <v>813</v>
      </c>
      <c r="J118" s="74">
        <v>2</v>
      </c>
      <c r="K118" s="80">
        <v>45748</v>
      </c>
      <c r="L118" s="80">
        <v>46234</v>
      </c>
      <c r="M118" s="211">
        <f t="shared" si="5"/>
        <v>69.428571428571431</v>
      </c>
      <c r="N118" s="69">
        <v>0</v>
      </c>
      <c r="O118" s="50" t="s">
        <v>1946</v>
      </c>
      <c r="P118" s="51">
        <f t="shared" si="4"/>
        <v>0</v>
      </c>
      <c r="Q118" s="66" t="str">
        <f>IF(ISNUMBER(P118),IF(P118=100%,"CUMPLIDA",IF(AND(ISNUMBER(L118),ISNUMBER([1]CGR!$P$4)), IF(L118&lt;[1]CGR!$P$4,"INCUMPLIDA","PROCESO"), "VERIFICAR FECHA")),"SIN VALOR AVANCE")</f>
        <v>PROCESO</v>
      </c>
    </row>
    <row r="119" spans="1:17" ht="165.75">
      <c r="A119" s="75" t="s">
        <v>746</v>
      </c>
      <c r="B119" s="61" t="s">
        <v>1793</v>
      </c>
      <c r="C119" s="495"/>
      <c r="D119" s="495"/>
      <c r="E119" s="496"/>
      <c r="F119" s="496"/>
      <c r="G119" s="63" t="s">
        <v>1947</v>
      </c>
      <c r="H119" s="50" t="s">
        <v>1948</v>
      </c>
      <c r="I119" s="50" t="s">
        <v>1949</v>
      </c>
      <c r="J119" s="69">
        <v>6</v>
      </c>
      <c r="K119" s="65">
        <v>43862</v>
      </c>
      <c r="L119" s="65">
        <v>44042</v>
      </c>
      <c r="M119" s="211">
        <f t="shared" si="5"/>
        <v>25.714285714285715</v>
      </c>
      <c r="N119" s="69">
        <v>6</v>
      </c>
      <c r="O119" s="50" t="s">
        <v>1950</v>
      </c>
      <c r="P119" s="51">
        <f t="shared" si="4"/>
        <v>1</v>
      </c>
      <c r="Q119" s="66" t="str">
        <f>IF(ISNUMBER(P119),IF(P119=100%,"CUMPLIDA",IF(AND(ISNUMBER(L119),ISNUMBER([1]CGR!$P$4)), IF(L119&lt;[1]CGR!$P$4,"INCUMPLIDA","PROCESO"), "VERIFICAR FECHA")),"SIN VALOR AVANCE")</f>
        <v>CUMPLIDA</v>
      </c>
    </row>
    <row r="120" spans="1:17" ht="90.75" customHeight="1">
      <c r="A120" s="75" t="s">
        <v>746</v>
      </c>
      <c r="B120" s="61" t="s">
        <v>1793</v>
      </c>
      <c r="C120" s="494" t="s">
        <v>1951</v>
      </c>
      <c r="D120" s="494" t="s">
        <v>1952</v>
      </c>
      <c r="E120" s="496" t="s">
        <v>1953</v>
      </c>
      <c r="F120" s="496" t="s">
        <v>1954</v>
      </c>
      <c r="G120" s="496" t="s">
        <v>1955</v>
      </c>
      <c r="H120" s="54" t="s">
        <v>944</v>
      </c>
      <c r="I120" s="50" t="s">
        <v>945</v>
      </c>
      <c r="J120" s="69">
        <v>1</v>
      </c>
      <c r="K120" s="65">
        <v>45231</v>
      </c>
      <c r="L120" s="65">
        <v>45504</v>
      </c>
      <c r="M120" s="211">
        <f t="shared" si="5"/>
        <v>39</v>
      </c>
      <c r="N120" s="69">
        <v>1</v>
      </c>
      <c r="O120" s="50" t="s">
        <v>1956</v>
      </c>
      <c r="P120" s="51">
        <f t="shared" si="4"/>
        <v>1</v>
      </c>
      <c r="Q120" s="66" t="str">
        <f>IF(ISNUMBER(P120),IF(P120=100%,"CUMPLIDA",IF(AND(ISNUMBER(L120),ISNUMBER([1]CGR!$P$4)), IF(L120&lt;[1]CGR!$P$4,"INCUMPLIDA","PROCESO"), "VERIFICAR FECHA")),"SIN VALOR AVANCE")</f>
        <v>CUMPLIDA</v>
      </c>
    </row>
    <row r="121" spans="1:17" ht="135.75">
      <c r="A121" s="75" t="s">
        <v>746</v>
      </c>
      <c r="B121" s="61" t="s">
        <v>1793</v>
      </c>
      <c r="C121" s="494"/>
      <c r="D121" s="494"/>
      <c r="E121" s="496"/>
      <c r="F121" s="496"/>
      <c r="G121" s="496"/>
      <c r="H121" s="54" t="s">
        <v>947</v>
      </c>
      <c r="I121" s="50" t="s">
        <v>948</v>
      </c>
      <c r="J121" s="69">
        <v>1</v>
      </c>
      <c r="K121" s="65">
        <v>45231</v>
      </c>
      <c r="L121" s="65">
        <v>45504</v>
      </c>
      <c r="M121" s="211">
        <f t="shared" si="5"/>
        <v>39</v>
      </c>
      <c r="N121" s="69">
        <v>1</v>
      </c>
      <c r="O121" s="50" t="s">
        <v>1957</v>
      </c>
      <c r="P121" s="51">
        <f t="shared" si="4"/>
        <v>1</v>
      </c>
      <c r="Q121" s="66" t="str">
        <f>IF(ISNUMBER(P121),IF(P121=100%,"CUMPLIDA",IF(AND(ISNUMBER(L121),ISNUMBER([1]CGR!$P$4)), IF(L121&lt;[1]CGR!$P$4,"INCUMPLIDA","PROCESO"), "VERIFICAR FECHA")),"SIN VALOR AVANCE")</f>
        <v>CUMPLIDA</v>
      </c>
    </row>
    <row r="122" spans="1:17" ht="90.75">
      <c r="A122" s="75" t="s">
        <v>746</v>
      </c>
      <c r="B122" s="61" t="s">
        <v>1793</v>
      </c>
      <c r="C122" s="494"/>
      <c r="D122" s="494"/>
      <c r="E122" s="496"/>
      <c r="F122" s="496"/>
      <c r="G122" s="63" t="s">
        <v>950</v>
      </c>
      <c r="H122" s="50" t="s">
        <v>760</v>
      </c>
      <c r="I122" s="50" t="s">
        <v>761</v>
      </c>
      <c r="J122" s="74">
        <v>1</v>
      </c>
      <c r="K122" s="80">
        <v>45323</v>
      </c>
      <c r="L122" s="80">
        <v>45747</v>
      </c>
      <c r="M122" s="211">
        <f t="shared" si="5"/>
        <v>60.571428571428569</v>
      </c>
      <c r="N122" s="69">
        <v>1</v>
      </c>
      <c r="O122" s="50" t="s">
        <v>1958</v>
      </c>
      <c r="P122" s="51">
        <f t="shared" si="4"/>
        <v>1</v>
      </c>
      <c r="Q122" s="66" t="str">
        <f>IF(ISNUMBER(P122),IF(P122=100%,"CUMPLIDA",IF(AND(ISNUMBER(L122),ISNUMBER([1]CGR!$P$4)), IF(L122&lt;[1]CGR!$P$4,"INCUMPLIDA","PROCESO"), "VERIFICAR FECHA")),"SIN VALOR AVANCE")</f>
        <v>CUMPLIDA</v>
      </c>
    </row>
    <row r="123" spans="1:17" ht="75.75">
      <c r="A123" s="75" t="s">
        <v>746</v>
      </c>
      <c r="B123" s="61" t="s">
        <v>1793</v>
      </c>
      <c r="C123" s="494"/>
      <c r="D123" s="494"/>
      <c r="E123" s="496"/>
      <c r="F123" s="496"/>
      <c r="G123" s="63" t="s">
        <v>804</v>
      </c>
      <c r="H123" s="50" t="s">
        <v>804</v>
      </c>
      <c r="I123" s="50" t="s">
        <v>805</v>
      </c>
      <c r="J123" s="74">
        <v>1</v>
      </c>
      <c r="K123" s="80">
        <v>45323</v>
      </c>
      <c r="L123" s="80">
        <v>45747</v>
      </c>
      <c r="M123" s="211">
        <f t="shared" si="5"/>
        <v>60.571428571428569</v>
      </c>
      <c r="N123" s="69">
        <v>1</v>
      </c>
      <c r="O123" s="50" t="s">
        <v>1959</v>
      </c>
      <c r="P123" s="51">
        <f t="shared" si="4"/>
        <v>1</v>
      </c>
      <c r="Q123" s="66" t="str">
        <f>IF(ISNUMBER(P123),IF(P123=100%,"CUMPLIDA",IF(AND(ISNUMBER(L123),ISNUMBER([1]CGR!$P$4)), IF(L123&lt;[1]CGR!$P$4,"INCUMPLIDA","PROCESO"), "VERIFICAR FECHA")),"SIN VALOR AVANCE")</f>
        <v>CUMPLIDA</v>
      </c>
    </row>
    <row r="124" spans="1:17" ht="75.75">
      <c r="A124" s="75" t="s">
        <v>746</v>
      </c>
      <c r="B124" s="61" t="s">
        <v>1793</v>
      </c>
      <c r="C124" s="494"/>
      <c r="D124" s="494"/>
      <c r="E124" s="496"/>
      <c r="F124" s="496"/>
      <c r="G124" s="63" t="s">
        <v>766</v>
      </c>
      <c r="H124" s="50" t="s">
        <v>767</v>
      </c>
      <c r="I124" s="50" t="s">
        <v>768</v>
      </c>
      <c r="J124" s="74">
        <v>1</v>
      </c>
      <c r="K124" s="80">
        <v>45231</v>
      </c>
      <c r="L124" s="80">
        <v>45747</v>
      </c>
      <c r="M124" s="211">
        <f t="shared" si="5"/>
        <v>73.714285714285708</v>
      </c>
      <c r="N124" s="69">
        <v>1</v>
      </c>
      <c r="O124" s="50" t="s">
        <v>1959</v>
      </c>
      <c r="P124" s="51">
        <f t="shared" si="4"/>
        <v>1</v>
      </c>
      <c r="Q124" s="66" t="str">
        <f>IF(ISNUMBER(P124),IF(P124=100%,"CUMPLIDA",IF(AND(ISNUMBER(L124),ISNUMBER([1]CGR!$P$4)), IF(L124&lt;[1]CGR!$P$4,"INCUMPLIDA","PROCESO"), "VERIFICAR FECHA")),"SIN VALOR AVANCE")</f>
        <v>CUMPLIDA</v>
      </c>
    </row>
    <row r="125" spans="1:17" ht="90.75">
      <c r="A125" s="75" t="s">
        <v>746</v>
      </c>
      <c r="B125" s="61" t="s">
        <v>1793</v>
      </c>
      <c r="C125" s="494"/>
      <c r="D125" s="494"/>
      <c r="E125" s="496"/>
      <c r="F125" s="496"/>
      <c r="G125" s="63" t="s">
        <v>769</v>
      </c>
      <c r="H125" s="50" t="s">
        <v>769</v>
      </c>
      <c r="I125" s="50" t="s">
        <v>770</v>
      </c>
      <c r="J125" s="74">
        <v>1</v>
      </c>
      <c r="K125" s="80">
        <v>45323</v>
      </c>
      <c r="L125" s="80">
        <v>45747</v>
      </c>
      <c r="M125" s="211">
        <f t="shared" si="5"/>
        <v>60.571428571428569</v>
      </c>
      <c r="N125" s="69">
        <v>1</v>
      </c>
      <c r="O125" s="50" t="s">
        <v>1958</v>
      </c>
      <c r="P125" s="51">
        <f t="shared" si="4"/>
        <v>1</v>
      </c>
      <c r="Q125" s="66" t="str">
        <f>IF(ISNUMBER(P125),IF(P125=100%,"CUMPLIDA",IF(AND(ISNUMBER(L125),ISNUMBER([1]CGR!$P$4)), IF(L125&lt;[1]CGR!$P$4,"INCUMPLIDA","PROCESO"), "VERIFICAR FECHA")),"SIN VALOR AVANCE")</f>
        <v>CUMPLIDA</v>
      </c>
    </row>
    <row r="126" spans="1:17" ht="75.75">
      <c r="A126" s="75" t="s">
        <v>746</v>
      </c>
      <c r="B126" s="61" t="s">
        <v>1793</v>
      </c>
      <c r="C126" s="499"/>
      <c r="D126" s="499"/>
      <c r="E126" s="502"/>
      <c r="F126" s="502"/>
      <c r="G126" s="63" t="s">
        <v>1805</v>
      </c>
      <c r="H126" s="50" t="s">
        <v>1805</v>
      </c>
      <c r="I126" s="50" t="s">
        <v>771</v>
      </c>
      <c r="J126" s="74">
        <v>1</v>
      </c>
      <c r="K126" s="80">
        <v>45231</v>
      </c>
      <c r="L126" s="80">
        <v>45747</v>
      </c>
      <c r="M126" s="211">
        <f t="shared" si="5"/>
        <v>73.714285714285708</v>
      </c>
      <c r="N126" s="69">
        <v>1</v>
      </c>
      <c r="O126" s="50" t="s">
        <v>1959</v>
      </c>
      <c r="P126" s="51">
        <f t="shared" si="4"/>
        <v>1</v>
      </c>
      <c r="Q126" s="66" t="str">
        <f>IF(ISNUMBER(P126),IF(P126=100%,"CUMPLIDA",IF(AND(ISNUMBER(L126),ISNUMBER([1]CGR!$P$4)), IF(L126&lt;[1]CGR!$P$4,"INCUMPLIDA","PROCESO"), "VERIFICAR FECHA")),"SIN VALOR AVANCE")</f>
        <v>CUMPLIDA</v>
      </c>
    </row>
    <row r="127" spans="1:17" ht="150.75">
      <c r="A127" s="75" t="s">
        <v>746</v>
      </c>
      <c r="B127" s="61" t="s">
        <v>1793</v>
      </c>
      <c r="C127" s="499"/>
      <c r="D127" s="499"/>
      <c r="E127" s="502"/>
      <c r="F127" s="502"/>
      <c r="G127" s="63" t="s">
        <v>1807</v>
      </c>
      <c r="H127" s="50" t="s">
        <v>1807</v>
      </c>
      <c r="I127" s="50" t="s">
        <v>1073</v>
      </c>
      <c r="J127" s="74">
        <v>1</v>
      </c>
      <c r="K127" s="80">
        <v>45231</v>
      </c>
      <c r="L127" s="80">
        <v>45808</v>
      </c>
      <c r="M127" s="211">
        <f t="shared" si="5"/>
        <v>82.428571428571431</v>
      </c>
      <c r="N127" s="69">
        <v>1</v>
      </c>
      <c r="O127" s="50" t="s">
        <v>1960</v>
      </c>
      <c r="P127" s="51">
        <f t="shared" si="4"/>
        <v>1</v>
      </c>
      <c r="Q127" s="66" t="str">
        <f>IF(ISNUMBER(P127),IF(P127=100%,"CUMPLIDA",IF(AND(ISNUMBER(L127),ISNUMBER([1]CGR!$P$4)), IF(L127&lt;[1]CGR!$P$4,"INCUMPLIDA","PROCESO"), "VERIFICAR FECHA")),"SIN VALOR AVANCE")</f>
        <v>CUMPLIDA</v>
      </c>
    </row>
    <row r="128" spans="1:17" ht="75.75">
      <c r="A128" s="75" t="s">
        <v>746</v>
      </c>
      <c r="B128" s="61" t="s">
        <v>1793</v>
      </c>
      <c r="C128" s="499"/>
      <c r="D128" s="499"/>
      <c r="E128" s="502"/>
      <c r="F128" s="502"/>
      <c r="G128" s="63" t="s">
        <v>169</v>
      </c>
      <c r="H128" s="50" t="s">
        <v>775</v>
      </c>
      <c r="I128" s="50" t="s">
        <v>776</v>
      </c>
      <c r="J128" s="74">
        <v>12</v>
      </c>
      <c r="K128" s="80">
        <v>46024</v>
      </c>
      <c r="L128" s="80">
        <v>47118</v>
      </c>
      <c r="M128" s="211">
        <f t="shared" si="5"/>
        <v>156.28571428571428</v>
      </c>
      <c r="N128" s="69">
        <v>0</v>
      </c>
      <c r="O128" s="50" t="s">
        <v>1959</v>
      </c>
      <c r="P128" s="51">
        <f t="shared" si="4"/>
        <v>0</v>
      </c>
      <c r="Q128" s="66" t="str">
        <f>IF(ISNUMBER(P128),IF(P128=100%,"CUMPLIDA",IF(AND(ISNUMBER(L128),ISNUMBER([1]CGR!$P$4)), IF(L128&lt;[1]CGR!$P$4,"INCUMPLIDA","PROCESO"), "VERIFICAR FECHA")),"SIN VALOR AVANCE")</f>
        <v>PROCESO</v>
      </c>
    </row>
    <row r="129" spans="1:17" ht="90.75">
      <c r="A129" s="75" t="s">
        <v>746</v>
      </c>
      <c r="B129" s="61" t="s">
        <v>1793</v>
      </c>
      <c r="C129" s="499"/>
      <c r="D129" s="499"/>
      <c r="E129" s="502"/>
      <c r="F129" s="502"/>
      <c r="G129" s="63" t="s">
        <v>778</v>
      </c>
      <c r="H129" s="50" t="s">
        <v>779</v>
      </c>
      <c r="I129" s="50" t="s">
        <v>780</v>
      </c>
      <c r="J129" s="74">
        <v>1</v>
      </c>
      <c r="K129" s="80">
        <v>46024</v>
      </c>
      <c r="L129" s="80">
        <v>47118</v>
      </c>
      <c r="M129" s="211">
        <f t="shared" si="5"/>
        <v>156.28571428571428</v>
      </c>
      <c r="N129" s="69">
        <v>0</v>
      </c>
      <c r="O129" s="50" t="s">
        <v>1958</v>
      </c>
      <c r="P129" s="51">
        <f t="shared" si="4"/>
        <v>0</v>
      </c>
      <c r="Q129" s="66" t="str">
        <f>IF(ISNUMBER(P129),IF(P129=100%,"CUMPLIDA",IF(AND(ISNUMBER(L129),ISNUMBER([1]CGR!$P$4)), IF(L129&lt;[1]CGR!$P$4,"INCUMPLIDA","PROCESO"), "VERIFICAR FECHA")),"SIN VALOR AVANCE")</f>
        <v>PROCESO</v>
      </c>
    </row>
    <row r="130" spans="1:17" ht="150.75">
      <c r="A130" s="75" t="s">
        <v>746</v>
      </c>
      <c r="B130" s="61" t="s">
        <v>1793</v>
      </c>
      <c r="C130" s="499"/>
      <c r="D130" s="499"/>
      <c r="E130" s="502"/>
      <c r="F130" s="502"/>
      <c r="G130" s="63" t="s">
        <v>781</v>
      </c>
      <c r="H130" s="50" t="s">
        <v>782</v>
      </c>
      <c r="I130" s="50" t="s">
        <v>813</v>
      </c>
      <c r="J130" s="74">
        <v>2</v>
      </c>
      <c r="K130" s="80">
        <v>46024</v>
      </c>
      <c r="L130" s="80">
        <v>47118</v>
      </c>
      <c r="M130" s="211">
        <f t="shared" si="5"/>
        <v>156.28571428571428</v>
      </c>
      <c r="N130" s="69">
        <v>0</v>
      </c>
      <c r="O130" s="50" t="s">
        <v>1960</v>
      </c>
      <c r="P130" s="51">
        <f t="shared" si="4"/>
        <v>0</v>
      </c>
      <c r="Q130" s="66" t="str">
        <f>IF(ISNUMBER(P130),IF(P130=100%,"CUMPLIDA",IF(AND(ISNUMBER(L130),ISNUMBER([1]CGR!$P$4)), IF(L130&lt;[1]CGR!$P$4,"INCUMPLIDA","PROCESO"), "VERIFICAR FECHA")),"SIN VALOR AVANCE")</f>
        <v>PROCESO</v>
      </c>
    </row>
    <row r="131" spans="1:17" ht="60.75" customHeight="1">
      <c r="A131" s="75" t="s">
        <v>746</v>
      </c>
      <c r="B131" s="61" t="s">
        <v>1793</v>
      </c>
      <c r="C131" s="495" t="s">
        <v>1961</v>
      </c>
      <c r="D131" s="499" t="s">
        <v>1962</v>
      </c>
      <c r="E131" s="517" t="s">
        <v>1963</v>
      </c>
      <c r="F131" s="517" t="s">
        <v>1964</v>
      </c>
      <c r="G131" s="517" t="s">
        <v>1965</v>
      </c>
      <c r="H131" s="54" t="s">
        <v>1966</v>
      </c>
      <c r="I131" s="50" t="s">
        <v>1967</v>
      </c>
      <c r="J131" s="74">
        <v>1</v>
      </c>
      <c r="K131" s="58">
        <v>45901</v>
      </c>
      <c r="L131" s="58">
        <v>45961</v>
      </c>
      <c r="M131" s="211">
        <f t="shared" si="5"/>
        <v>8.5714285714285712</v>
      </c>
      <c r="N131" s="69">
        <v>1</v>
      </c>
      <c r="O131" s="50" t="s">
        <v>1968</v>
      </c>
      <c r="P131" s="51">
        <f t="shared" si="4"/>
        <v>1</v>
      </c>
      <c r="Q131" s="66" t="str">
        <f>IF(ISNUMBER(P131),IF(P131=100%,"CUMPLIDA",IF(AND(ISNUMBER(L131),ISNUMBER([2]CGR!$P$4)), IF(L131&lt;[2]CGR!$P$4,"INCUMPLIDA","PROCESO"), "VERIFICAR FECHA")),"SIN VALOR AVANCE")</f>
        <v>CUMPLIDA</v>
      </c>
    </row>
    <row r="132" spans="1:17" ht="150.75">
      <c r="A132" s="75" t="s">
        <v>746</v>
      </c>
      <c r="B132" s="61" t="s">
        <v>1793</v>
      </c>
      <c r="C132" s="495"/>
      <c r="D132" s="499"/>
      <c r="E132" s="517"/>
      <c r="F132" s="517"/>
      <c r="G132" s="517"/>
      <c r="H132" s="54" t="s">
        <v>1969</v>
      </c>
      <c r="I132" s="50" t="s">
        <v>1970</v>
      </c>
      <c r="J132" s="74">
        <v>2</v>
      </c>
      <c r="K132" s="58">
        <v>45962</v>
      </c>
      <c r="L132" s="58">
        <v>46356</v>
      </c>
      <c r="M132" s="211">
        <f t="shared" si="5"/>
        <v>56.285714285714285</v>
      </c>
      <c r="N132" s="69">
        <v>0</v>
      </c>
      <c r="O132" s="50" t="s">
        <v>1971</v>
      </c>
      <c r="P132" s="51">
        <f t="shared" si="4"/>
        <v>0</v>
      </c>
      <c r="Q132" s="66" t="str">
        <f>IF(ISNUMBER(P132),IF(P132=100%,"CUMPLIDA",IF(AND(ISNUMBER(L132),ISNUMBER([2]CGR!$P$4)), IF(L132&lt;[2]CGR!$P$4,"INCUMPLIDA","PROCESO"), "VERIFICAR FECHA")),"SIN VALOR AVANCE")</f>
        <v>PROCESO</v>
      </c>
    </row>
    <row r="133" spans="1:17" ht="90.75">
      <c r="A133" s="75" t="s">
        <v>746</v>
      </c>
      <c r="B133" s="61" t="s">
        <v>1793</v>
      </c>
      <c r="C133" s="495"/>
      <c r="D133" s="499"/>
      <c r="E133" s="517"/>
      <c r="F133" s="517"/>
      <c r="G133" s="517"/>
      <c r="H133" s="54" t="s">
        <v>779</v>
      </c>
      <c r="I133" s="50" t="s">
        <v>780</v>
      </c>
      <c r="J133" s="74">
        <v>1</v>
      </c>
      <c r="K133" s="58">
        <v>46357</v>
      </c>
      <c r="L133" s="58">
        <v>46446</v>
      </c>
      <c r="M133" s="211">
        <f t="shared" si="5"/>
        <v>12.714285714285714</v>
      </c>
      <c r="N133" s="69">
        <v>0</v>
      </c>
      <c r="O133" s="50" t="s">
        <v>1972</v>
      </c>
      <c r="P133" s="51">
        <f t="shared" si="4"/>
        <v>0</v>
      </c>
      <c r="Q133" s="66" t="str">
        <f>IF(ISNUMBER(P133),IF(P133=100%,"CUMPLIDA",IF(AND(ISNUMBER(L133),ISNUMBER([2]CGR!$P$4)), IF(L133&lt;[2]CGR!$P$4,"INCUMPLIDA","PROCESO"), "VERIFICAR FECHA")),"SIN VALOR AVANCE")</f>
        <v>PROCESO</v>
      </c>
    </row>
    <row r="134" spans="1:17" ht="150.75">
      <c r="A134" s="75" t="s">
        <v>746</v>
      </c>
      <c r="B134" s="61" t="s">
        <v>1793</v>
      </c>
      <c r="C134" s="495"/>
      <c r="D134" s="499"/>
      <c r="E134" s="517"/>
      <c r="F134" s="517"/>
      <c r="G134" s="517"/>
      <c r="H134" s="54" t="s">
        <v>1973</v>
      </c>
      <c r="I134" s="50" t="s">
        <v>1974</v>
      </c>
      <c r="J134" s="74">
        <v>2</v>
      </c>
      <c r="K134" s="58">
        <v>46447</v>
      </c>
      <c r="L134" s="58">
        <v>46507</v>
      </c>
      <c r="M134" s="211">
        <f t="shared" si="5"/>
        <v>8.5714285714285712</v>
      </c>
      <c r="N134" s="69">
        <v>0</v>
      </c>
      <c r="O134" s="50" t="s">
        <v>1975</v>
      </c>
      <c r="P134" s="51">
        <f t="shared" si="4"/>
        <v>0</v>
      </c>
      <c r="Q134" s="66" t="str">
        <f>IF(ISNUMBER(P134),IF(P134=100%,"CUMPLIDA",IF(AND(ISNUMBER(L134),ISNUMBER([2]CGR!$P$4)), IF(L134&lt;[2]CGR!$P$4,"INCUMPLIDA","PROCESO"), "VERIFICAR FECHA")),"SIN VALOR AVANCE")</f>
        <v>PROCESO</v>
      </c>
    </row>
    <row r="135" spans="1:17" ht="165">
      <c r="A135" s="75" t="s">
        <v>746</v>
      </c>
      <c r="B135" s="61" t="s">
        <v>1793</v>
      </c>
      <c r="C135" s="495"/>
      <c r="D135" s="499"/>
      <c r="E135" s="517"/>
      <c r="F135" s="517"/>
      <c r="G135" s="63" t="s">
        <v>1976</v>
      </c>
      <c r="H135" s="50" t="s">
        <v>1977</v>
      </c>
      <c r="I135" s="50" t="s">
        <v>1978</v>
      </c>
      <c r="J135" s="212">
        <v>4</v>
      </c>
      <c r="K135" s="70">
        <v>45870</v>
      </c>
      <c r="L135" s="70">
        <v>46234</v>
      </c>
      <c r="M135" s="211">
        <f t="shared" si="5"/>
        <v>52</v>
      </c>
      <c r="N135" s="69">
        <v>2</v>
      </c>
      <c r="O135" s="50" t="s">
        <v>1979</v>
      </c>
      <c r="P135" s="51">
        <f t="shared" si="4"/>
        <v>0.5</v>
      </c>
      <c r="Q135" s="66" t="str">
        <f>IF(ISNUMBER(P135),IF(P135=100%,"CUMPLIDA",IF(AND(ISNUMBER(L135),ISNUMBER([2]CGR!$P$4)), IF(L135&lt;[2]CGR!$P$4,"INCUMPLIDA","PROCESO"), "VERIFICAR FECHA")),"SIN VALOR AVANCE")</f>
        <v>PROCESO</v>
      </c>
    </row>
    <row r="136" spans="1:17" ht="120.75">
      <c r="A136" s="75" t="s">
        <v>746</v>
      </c>
      <c r="B136" s="61" t="s">
        <v>1793</v>
      </c>
      <c r="C136" s="495"/>
      <c r="D136" s="499"/>
      <c r="E136" s="517"/>
      <c r="F136" s="517"/>
      <c r="G136" s="517" t="s">
        <v>1980</v>
      </c>
      <c r="H136" s="54" t="s">
        <v>1981</v>
      </c>
      <c r="I136" s="50" t="s">
        <v>1982</v>
      </c>
      <c r="J136" s="74">
        <v>2</v>
      </c>
      <c r="K136" s="58">
        <v>45853</v>
      </c>
      <c r="L136" s="58">
        <v>45899</v>
      </c>
      <c r="M136" s="211">
        <f t="shared" si="5"/>
        <v>6.5714285714285712</v>
      </c>
      <c r="N136" s="69">
        <v>2</v>
      </c>
      <c r="O136" s="50" t="s">
        <v>1983</v>
      </c>
      <c r="P136" s="51">
        <f t="shared" si="4"/>
        <v>1</v>
      </c>
      <c r="Q136" s="66" t="str">
        <f>IF(ISNUMBER(P136),IF(P136=100%,"CUMPLIDA",IF(AND(ISNUMBER(L136),ISNUMBER([2]CGR!$P$4)), IF(L136&lt;[2]CGR!$P$4,"INCUMPLIDA","PROCESO"), "VERIFICAR FECHA")),"SIN VALOR AVANCE")</f>
        <v>CUMPLIDA</v>
      </c>
    </row>
    <row r="137" spans="1:17" ht="135.75">
      <c r="A137" s="75" t="s">
        <v>746</v>
      </c>
      <c r="B137" s="61" t="s">
        <v>1793</v>
      </c>
      <c r="C137" s="495"/>
      <c r="D137" s="499"/>
      <c r="E137" s="517"/>
      <c r="F137" s="517"/>
      <c r="G137" s="517"/>
      <c r="H137" s="54" t="s">
        <v>1984</v>
      </c>
      <c r="I137" s="54" t="s">
        <v>375</v>
      </c>
      <c r="J137" s="74">
        <v>1</v>
      </c>
      <c r="K137" s="58">
        <v>45901</v>
      </c>
      <c r="L137" s="58">
        <v>45930</v>
      </c>
      <c r="M137" s="211">
        <f t="shared" si="5"/>
        <v>4.1428571428571432</v>
      </c>
      <c r="N137" s="69">
        <v>1</v>
      </c>
      <c r="O137" s="50" t="s">
        <v>1985</v>
      </c>
      <c r="P137" s="51">
        <f t="shared" si="4"/>
        <v>1</v>
      </c>
      <c r="Q137" s="66" t="str">
        <f>IF(ISNUMBER(P137),IF(P137=100%,"CUMPLIDA",IF(AND(ISNUMBER(L137),ISNUMBER([2]CGR!$P$4)), IF(L137&lt;[2]CGR!$P$4,"INCUMPLIDA","PROCESO"), "VERIFICAR FECHA")),"SIN VALOR AVANCE")</f>
        <v>CUMPLIDA</v>
      </c>
    </row>
    <row r="138" spans="1:17" ht="120.75">
      <c r="A138" s="75" t="s">
        <v>746</v>
      </c>
      <c r="B138" s="61" t="s">
        <v>1793</v>
      </c>
      <c r="C138" s="495"/>
      <c r="D138" s="499"/>
      <c r="E138" s="517"/>
      <c r="F138" s="517"/>
      <c r="G138" s="517"/>
      <c r="H138" s="54" t="s">
        <v>1986</v>
      </c>
      <c r="I138" s="50" t="s">
        <v>1987</v>
      </c>
      <c r="J138" s="74">
        <v>1</v>
      </c>
      <c r="K138" s="58">
        <v>45931</v>
      </c>
      <c r="L138" s="58">
        <v>46203</v>
      </c>
      <c r="M138" s="211">
        <f t="shared" si="5"/>
        <v>38.857142857142854</v>
      </c>
      <c r="N138" s="69">
        <v>0</v>
      </c>
      <c r="O138" s="50" t="s">
        <v>1983</v>
      </c>
      <c r="P138" s="51">
        <f t="shared" si="4"/>
        <v>0</v>
      </c>
      <c r="Q138" s="66" t="str">
        <f>IF(ISNUMBER(P138),IF(P138=100%,"CUMPLIDA",IF(AND(ISNUMBER(L138),ISNUMBER([2]CGR!$P$4)), IF(L138&lt;[2]CGR!$P$4,"INCUMPLIDA","PROCESO"), "VERIFICAR FECHA")),"SIN VALOR AVANCE")</f>
        <v>PROCESO</v>
      </c>
    </row>
    <row r="139" spans="1:17" ht="135.75">
      <c r="A139" s="75" t="s">
        <v>746</v>
      </c>
      <c r="B139" s="61" t="s">
        <v>1793</v>
      </c>
      <c r="C139" s="495"/>
      <c r="D139" s="499"/>
      <c r="E139" s="517"/>
      <c r="F139" s="517"/>
      <c r="G139" s="78" t="s">
        <v>371</v>
      </c>
      <c r="H139" s="50" t="s">
        <v>162</v>
      </c>
      <c r="I139" s="50" t="s">
        <v>106</v>
      </c>
      <c r="J139" s="74">
        <v>1</v>
      </c>
      <c r="K139" s="80">
        <v>45992</v>
      </c>
      <c r="L139" s="80">
        <v>46172</v>
      </c>
      <c r="M139" s="211">
        <f t="shared" si="5"/>
        <v>25.714285714285715</v>
      </c>
      <c r="N139" s="74">
        <v>0.8</v>
      </c>
      <c r="O139" s="50" t="s">
        <v>1988</v>
      </c>
      <c r="P139" s="51">
        <f t="shared" ref="P139:P146" si="6">N139/J139</f>
        <v>0.8</v>
      </c>
      <c r="Q139" s="66" t="str">
        <f>IF(ISNUMBER(P139),IF(P139=100%,"CUMPLIDA",IF(AND(ISNUMBER(L139),ISNUMBER([2]CGR!$P$4)), IF(L139&lt;[2]CGR!$P$4,"INCUMPLIDA","PROCESO"), "VERIFICAR FECHA")),"SIN VALOR AVANCE")</f>
        <v>PROCESO</v>
      </c>
    </row>
    <row r="140" spans="1:17" ht="135.75">
      <c r="A140" s="75" t="s">
        <v>746</v>
      </c>
      <c r="B140" s="61" t="s">
        <v>1793</v>
      </c>
      <c r="C140" s="495"/>
      <c r="D140" s="499"/>
      <c r="E140" s="517"/>
      <c r="F140" s="517"/>
      <c r="G140" s="78" t="s">
        <v>169</v>
      </c>
      <c r="H140" s="50" t="s">
        <v>1829</v>
      </c>
      <c r="I140" s="50" t="s">
        <v>167</v>
      </c>
      <c r="J140" s="74">
        <v>1</v>
      </c>
      <c r="K140" s="80">
        <v>46174</v>
      </c>
      <c r="L140" s="80">
        <v>46325</v>
      </c>
      <c r="M140" s="211">
        <f t="shared" si="5"/>
        <v>21.571428571428573</v>
      </c>
      <c r="N140" s="74">
        <v>0</v>
      </c>
      <c r="O140" s="50" t="s">
        <v>1988</v>
      </c>
      <c r="P140" s="51">
        <f t="shared" si="6"/>
        <v>0</v>
      </c>
      <c r="Q140" s="66" t="str">
        <f>IF(ISNUMBER(P140),IF(P140=100%,"CUMPLIDA",IF(AND(ISNUMBER(L140),ISNUMBER([2]CGR!$P$4)), IF(L140&lt;[2]CGR!$P$4,"INCUMPLIDA","PROCESO"), "VERIFICAR FECHA")),"SIN VALOR AVANCE")</f>
        <v>PROCESO</v>
      </c>
    </row>
    <row r="141" spans="1:17" ht="135.75">
      <c r="A141" s="75" t="s">
        <v>746</v>
      </c>
      <c r="B141" s="61" t="s">
        <v>1793</v>
      </c>
      <c r="C141" s="495"/>
      <c r="D141" s="499"/>
      <c r="E141" s="517"/>
      <c r="F141" s="517"/>
      <c r="G141" s="518" t="s">
        <v>1831</v>
      </c>
      <c r="H141" s="396" t="s">
        <v>170</v>
      </c>
      <c r="I141" s="396" t="s">
        <v>776</v>
      </c>
      <c r="J141" s="74">
        <v>5</v>
      </c>
      <c r="K141" s="80">
        <v>46327</v>
      </c>
      <c r="L141" s="80">
        <v>46783</v>
      </c>
      <c r="M141" s="211">
        <f t="shared" si="5"/>
        <v>65.142857142857139</v>
      </c>
      <c r="N141" s="74">
        <v>0</v>
      </c>
      <c r="O141" s="50" t="s">
        <v>1988</v>
      </c>
      <c r="P141" s="51">
        <f t="shared" si="6"/>
        <v>0</v>
      </c>
      <c r="Q141" s="66" t="str">
        <f>IF(ISNUMBER(P141),IF(P141=100%,"CUMPLIDA",IF(AND(ISNUMBER(L141),ISNUMBER([2]CGR!$P$4)), IF(L141&lt;[2]CGR!$P$4,"INCUMPLIDA","PROCESO"), "VERIFICAR FECHA")),"SIN VALOR AVANCE")</f>
        <v>PROCESO</v>
      </c>
    </row>
    <row r="142" spans="1:17" ht="165">
      <c r="A142" s="75" t="s">
        <v>746</v>
      </c>
      <c r="B142" s="61" t="s">
        <v>1793</v>
      </c>
      <c r="C142" s="495"/>
      <c r="D142" s="499"/>
      <c r="E142" s="517"/>
      <c r="F142" s="517"/>
      <c r="G142" s="519"/>
      <c r="H142" s="50" t="s">
        <v>1832</v>
      </c>
      <c r="I142" s="50" t="s">
        <v>1833</v>
      </c>
      <c r="J142" s="74">
        <v>3</v>
      </c>
      <c r="K142" s="80">
        <v>46357</v>
      </c>
      <c r="L142" s="80">
        <v>46691</v>
      </c>
      <c r="M142" s="211">
        <f>(L142-K142)/7</f>
        <v>47.714285714285715</v>
      </c>
      <c r="N142" s="74">
        <v>0</v>
      </c>
      <c r="O142" s="50" t="s">
        <v>1988</v>
      </c>
      <c r="P142" s="51">
        <f t="shared" si="6"/>
        <v>0</v>
      </c>
      <c r="Q142" s="66" t="str">
        <f>IF(ISNUMBER(P142),IF(P142=100%,"CUMPLIDA",IF(AND(ISNUMBER(L142),ISNUMBER([2]CGR!$P$4)), IF(L142&lt;[2]CGR!$P$4,"INCUMPLIDA","PROCESO"), "VERIFICAR FECHA")),"SIN VALOR AVANCE")</f>
        <v>PROCESO</v>
      </c>
    </row>
    <row r="143" spans="1:17" ht="240">
      <c r="A143" s="75" t="s">
        <v>746</v>
      </c>
      <c r="B143" s="61" t="s">
        <v>1793</v>
      </c>
      <c r="C143" s="495"/>
      <c r="D143" s="499"/>
      <c r="E143" s="517"/>
      <c r="F143" s="517"/>
      <c r="G143" s="53" t="s">
        <v>1989</v>
      </c>
      <c r="H143" s="54" t="s">
        <v>1990</v>
      </c>
      <c r="I143" s="50" t="s">
        <v>1991</v>
      </c>
      <c r="J143" s="74">
        <v>3</v>
      </c>
      <c r="K143" s="70">
        <v>45870</v>
      </c>
      <c r="L143" s="70">
        <v>46203</v>
      </c>
      <c r="M143" s="211">
        <f t="shared" si="5"/>
        <v>47.571428571428569</v>
      </c>
      <c r="N143" s="69">
        <v>0.12</v>
      </c>
      <c r="O143" s="50" t="s">
        <v>1992</v>
      </c>
      <c r="P143" s="51">
        <f t="shared" si="6"/>
        <v>0.04</v>
      </c>
      <c r="Q143" s="66" t="str">
        <f>IF(ISNUMBER(P143),IF(P143=100%,"CUMPLIDA",IF(AND(ISNUMBER(L143),ISNUMBER([2]CGR!$P$4)), IF(L143&lt;[2]CGR!$P$4,"INCUMPLIDA","PROCESO"), "VERIFICAR FECHA")),"SIN VALOR AVANCE")</f>
        <v>PROCESO</v>
      </c>
    </row>
    <row r="144" spans="1:17" ht="135.75">
      <c r="A144" s="267" t="s">
        <v>1993</v>
      </c>
      <c r="B144" s="398" t="s">
        <v>1793</v>
      </c>
      <c r="C144" s="686" t="s">
        <v>1994</v>
      </c>
      <c r="D144" s="689" t="s">
        <v>1995</v>
      </c>
      <c r="E144" s="692" t="s">
        <v>1996</v>
      </c>
      <c r="F144" s="695" t="s">
        <v>1997</v>
      </c>
      <c r="G144" s="695" t="s">
        <v>1998</v>
      </c>
      <c r="H144" s="353" t="s">
        <v>1999</v>
      </c>
      <c r="I144" s="399" t="s">
        <v>2000</v>
      </c>
      <c r="J144" s="341">
        <v>1</v>
      </c>
      <c r="K144" s="194">
        <v>46056</v>
      </c>
      <c r="L144" s="194">
        <v>46081</v>
      </c>
      <c r="M144" s="263">
        <f>(L144-K144)/7</f>
        <v>3.5714285714285716</v>
      </c>
      <c r="N144" s="400">
        <v>0</v>
      </c>
      <c r="O144" s="368" t="s">
        <v>2001</v>
      </c>
      <c r="P144" s="51">
        <f t="shared" si="6"/>
        <v>0</v>
      </c>
      <c r="Q144" s="66" t="str" cm="1">
        <f t="array" aca="1" ref="Q144" ca="1">IF(ISNUMBER(P144),IF(P144=100%,"CUMPLIDA",IF(AND(ISNUMBER(L144),ISNUMBER(INDIRECT("FECHA_"&amp;$B144,1))), IF(L144&lt;=INDIRECT("FECHA_"&amp;$B144,1),"INCUMPLIDA","PROCESO"), "VERIFICAR FECHA")),"SIN VALOR AVANCE")</f>
        <v>PROCESO</v>
      </c>
    </row>
    <row r="145" spans="1:17" ht="210">
      <c r="A145" s="267" t="s">
        <v>1993</v>
      </c>
      <c r="B145" s="398" t="s">
        <v>1793</v>
      </c>
      <c r="C145" s="687"/>
      <c r="D145" s="690"/>
      <c r="E145" s="693"/>
      <c r="F145" s="696"/>
      <c r="G145" s="696"/>
      <c r="H145" s="353" t="s">
        <v>2002</v>
      </c>
      <c r="I145" s="399" t="s">
        <v>2003</v>
      </c>
      <c r="J145" s="341">
        <v>1</v>
      </c>
      <c r="K145" s="194">
        <v>46084</v>
      </c>
      <c r="L145" s="194">
        <v>46115</v>
      </c>
      <c r="M145" s="263">
        <f>(L145-K145)/7</f>
        <v>4.4285714285714288</v>
      </c>
      <c r="N145" s="400">
        <v>0</v>
      </c>
      <c r="O145" s="368" t="s">
        <v>2004</v>
      </c>
      <c r="P145" s="51">
        <f t="shared" si="6"/>
        <v>0</v>
      </c>
      <c r="Q145" s="66" t="str" cm="1">
        <f t="array" aca="1" ref="Q145" ca="1">IF(ISNUMBER(P145),IF(P145=100%,"CUMPLIDA",IF(AND(ISNUMBER(L145),ISNUMBER(INDIRECT("FECHA_"&amp;$B145,1))), IF(L145&lt;=INDIRECT("FECHA_"&amp;$B145,1),"INCUMPLIDA","PROCESO"), "VERIFICAR FECHA")),"SIN VALOR AVANCE")</f>
        <v>PROCESO</v>
      </c>
    </row>
    <row r="146" spans="1:17" ht="255">
      <c r="A146" s="267" t="s">
        <v>1993</v>
      </c>
      <c r="B146" s="398" t="s">
        <v>1793</v>
      </c>
      <c r="C146" s="688"/>
      <c r="D146" s="691"/>
      <c r="E146" s="694"/>
      <c r="F146" s="697"/>
      <c r="G146" s="697"/>
      <c r="H146" s="353" t="s">
        <v>2005</v>
      </c>
      <c r="I146" s="399" t="s">
        <v>1013</v>
      </c>
      <c r="J146" s="341">
        <v>6</v>
      </c>
      <c r="K146" s="194">
        <v>46048</v>
      </c>
      <c r="L146" s="194">
        <v>46199</v>
      </c>
      <c r="M146" s="263">
        <f t="shared" ref="M146" si="7">(L146-K146)/7</f>
        <v>21.571428571428573</v>
      </c>
      <c r="N146" s="400">
        <v>0</v>
      </c>
      <c r="O146" s="368" t="s">
        <v>2006</v>
      </c>
      <c r="P146" s="51">
        <f t="shared" si="6"/>
        <v>0</v>
      </c>
      <c r="Q146" s="66" t="str" cm="1">
        <f t="array" aca="1" ref="Q146" ca="1">IF(ISNUMBER(P146),IF(P146=100%,"CUMPLIDA",IF(AND(ISNUMBER(L146),ISNUMBER(INDIRECT("FECHA_"&amp;$B146,1))), IF(L146&lt;=INDIRECT("FECHA_"&amp;$B146,1),"INCUMPLIDA","PROCESO"), "VERIFICAR FECHA")),"SIN VALOR AVANCE")</f>
        <v>PROCESO</v>
      </c>
    </row>
    <row r="147" spans="1:17" ht="210.75" customHeight="1">
      <c r="A147" s="56" t="s">
        <v>26</v>
      </c>
      <c r="B147" s="61" t="s">
        <v>1793</v>
      </c>
      <c r="C147" s="495" t="s">
        <v>2007</v>
      </c>
      <c r="D147" s="495" t="s">
        <v>2008</v>
      </c>
      <c r="E147" s="496" t="s">
        <v>2009</v>
      </c>
      <c r="F147" s="496" t="s">
        <v>2010</v>
      </c>
      <c r="G147" s="63" t="s">
        <v>2011</v>
      </c>
      <c r="H147" s="50" t="s">
        <v>33</v>
      </c>
      <c r="I147" s="50" t="s">
        <v>2012</v>
      </c>
      <c r="J147" s="64">
        <v>1</v>
      </c>
      <c r="K147" s="65">
        <v>44136</v>
      </c>
      <c r="L147" s="65">
        <v>44865</v>
      </c>
      <c r="M147" s="211">
        <f t="shared" ref="M147:M178" si="8">(L147-K147)/7</f>
        <v>104.14285714285714</v>
      </c>
      <c r="N147" s="64">
        <v>1</v>
      </c>
      <c r="O147" s="50" t="s">
        <v>2013</v>
      </c>
      <c r="P147" s="51">
        <f t="shared" ref="P147:P169" si="9">N147/J147</f>
        <v>1</v>
      </c>
      <c r="Q147" s="66" t="str" cm="1">
        <f t="array" aca="1" ref="Q147" ca="1">IF(ISNUMBER(P147),IF(P147=100%,"CUMPLIDA",IF(AND(ISNUMBER(L147),ISNUMBER(INDIRECT("FECHA_"&amp;$B147,1))), IF(L147&lt;=INDIRECT("FECHA_"&amp;$B147,1),"INCUMPLIDA","PROCESO"), "VERIFICAR FECHA")),"SIN VALOR AVANCE")</f>
        <v>CUMPLIDA</v>
      </c>
    </row>
    <row r="148" spans="1:17" ht="195.75">
      <c r="A148" s="56" t="s">
        <v>26</v>
      </c>
      <c r="B148" s="61" t="s">
        <v>1793</v>
      </c>
      <c r="C148" s="495"/>
      <c r="D148" s="495"/>
      <c r="E148" s="496"/>
      <c r="F148" s="496"/>
      <c r="G148" s="63" t="s">
        <v>2014</v>
      </c>
      <c r="H148" s="50" t="s">
        <v>33</v>
      </c>
      <c r="I148" s="50" t="s">
        <v>2012</v>
      </c>
      <c r="J148" s="64">
        <v>1</v>
      </c>
      <c r="K148" s="65">
        <v>44866</v>
      </c>
      <c r="L148" s="65">
        <v>46203</v>
      </c>
      <c r="M148" s="211">
        <f t="shared" si="8"/>
        <v>191</v>
      </c>
      <c r="N148" s="64">
        <v>0.68289999999999995</v>
      </c>
      <c r="O148" s="50" t="s">
        <v>2015</v>
      </c>
      <c r="P148" s="51">
        <f t="shared" si="9"/>
        <v>0.68289999999999995</v>
      </c>
      <c r="Q148" s="66" t="str" cm="1">
        <f t="array" aca="1" ref="Q148" ca="1">IF(ISNUMBER(P148),IF(P148=100%,"CUMPLIDA",IF(AND(ISNUMBER(L148),ISNUMBER(INDIRECT("FECHA_"&amp;$B148,1))), IF(L148&lt;=INDIRECT("FECHA_"&amp;$B148,1),"INCUMPLIDA","PROCESO"), "VERIFICAR FECHA")),"SIN VALOR AVANCE")</f>
        <v>PROCESO</v>
      </c>
    </row>
    <row r="149" spans="1:17" ht="225.75">
      <c r="A149" s="56" t="s">
        <v>26</v>
      </c>
      <c r="B149" s="61" t="s">
        <v>1793</v>
      </c>
      <c r="C149" s="62" t="s">
        <v>2016</v>
      </c>
      <c r="D149" s="62" t="s">
        <v>2008</v>
      </c>
      <c r="E149" s="63" t="s">
        <v>2017</v>
      </c>
      <c r="F149" s="63" t="s">
        <v>2018</v>
      </c>
      <c r="G149" s="63" t="s">
        <v>2019</v>
      </c>
      <c r="H149" s="50" t="s">
        <v>33</v>
      </c>
      <c r="I149" s="50" t="s">
        <v>2012</v>
      </c>
      <c r="J149" s="64">
        <v>1</v>
      </c>
      <c r="K149" s="65">
        <v>44928</v>
      </c>
      <c r="L149" s="65">
        <v>46112</v>
      </c>
      <c r="M149" s="211">
        <f t="shared" si="8"/>
        <v>169.14285714285714</v>
      </c>
      <c r="N149" s="64">
        <v>0.97650000000000003</v>
      </c>
      <c r="O149" s="50" t="s">
        <v>2020</v>
      </c>
      <c r="P149" s="51">
        <f t="shared" si="9"/>
        <v>0.97650000000000003</v>
      </c>
      <c r="Q149" s="66" t="str" cm="1">
        <f t="array" aca="1" ref="Q149" ca="1">IF(ISNUMBER(P149),IF(P149=100%,"CUMPLIDA",IF(AND(ISNUMBER(L149),ISNUMBER(INDIRECT("FECHA_"&amp;$B149,1))), IF(L149&lt;=INDIRECT("FECHA_"&amp;$B149,1),"INCUMPLIDA","PROCESO"), "VERIFICAR FECHA")),"SIN VALOR AVANCE")</f>
        <v>PROCESO</v>
      </c>
    </row>
    <row r="150" spans="1:17" ht="285.75">
      <c r="A150" s="56" t="s">
        <v>26</v>
      </c>
      <c r="B150" s="61" t="s">
        <v>1793</v>
      </c>
      <c r="C150" s="62" t="s">
        <v>2021</v>
      </c>
      <c r="D150" s="62" t="s">
        <v>2022</v>
      </c>
      <c r="E150" s="63" t="s">
        <v>2023</v>
      </c>
      <c r="F150" s="63" t="s">
        <v>2024</v>
      </c>
      <c r="G150" s="63" t="s">
        <v>2025</v>
      </c>
      <c r="H150" s="57" t="s">
        <v>33</v>
      </c>
      <c r="I150" s="50" t="s">
        <v>2012</v>
      </c>
      <c r="J150" s="64">
        <v>1</v>
      </c>
      <c r="K150" s="65">
        <v>44928</v>
      </c>
      <c r="L150" s="65">
        <v>46112</v>
      </c>
      <c r="M150" s="211">
        <f t="shared" si="8"/>
        <v>169.14285714285714</v>
      </c>
      <c r="N150" s="64">
        <v>0.97650000000000003</v>
      </c>
      <c r="O150" s="50" t="s">
        <v>2026</v>
      </c>
      <c r="P150" s="51">
        <f t="shared" si="9"/>
        <v>0.97650000000000003</v>
      </c>
      <c r="Q150" s="66" t="str" cm="1">
        <f t="array" aca="1" ref="Q150" ca="1">IF(ISNUMBER(P150),IF(P150=100%,"CUMPLIDA",IF(AND(ISNUMBER(L150),ISNUMBER(INDIRECT("FECHA_"&amp;$B150,1))), IF(L150&lt;=INDIRECT("FECHA_"&amp;$B150,1),"INCUMPLIDA","PROCESO"), "VERIFICAR FECHA")),"SIN VALOR AVANCE")</f>
        <v>PROCESO</v>
      </c>
    </row>
    <row r="151" spans="1:17" ht="150.75">
      <c r="A151" s="56" t="s">
        <v>26</v>
      </c>
      <c r="B151" s="61" t="s">
        <v>1793</v>
      </c>
      <c r="C151" s="62" t="s">
        <v>2027</v>
      </c>
      <c r="D151" s="62" t="s">
        <v>2028</v>
      </c>
      <c r="E151" s="63" t="s">
        <v>2029</v>
      </c>
      <c r="F151" s="63" t="s">
        <v>2030</v>
      </c>
      <c r="G151" s="63" t="s">
        <v>2031</v>
      </c>
      <c r="H151" s="50" t="s">
        <v>2032</v>
      </c>
      <c r="I151" s="50" t="s">
        <v>2033</v>
      </c>
      <c r="J151" s="64">
        <v>1</v>
      </c>
      <c r="K151" s="65">
        <v>44928</v>
      </c>
      <c r="L151" s="65">
        <v>46387</v>
      </c>
      <c r="M151" s="211">
        <f t="shared" si="8"/>
        <v>208.42857142857142</v>
      </c>
      <c r="N151" s="64">
        <v>0.67820000000000003</v>
      </c>
      <c r="O151" s="50" t="s">
        <v>2034</v>
      </c>
      <c r="P151" s="51">
        <f t="shared" si="9"/>
        <v>0.67820000000000003</v>
      </c>
      <c r="Q151" s="66" t="str" cm="1">
        <f t="array" aca="1" ref="Q151" ca="1">IF(ISNUMBER(P151),IF(P151=100%,"CUMPLIDA",IF(AND(ISNUMBER(L151),ISNUMBER(INDIRECT("FECHA_"&amp;$B151,1))), IF(L151&lt;=INDIRECT("FECHA_"&amp;$B151,1),"INCUMPLIDA","PROCESO"), "VERIFICAR FECHA")),"SIN VALOR AVANCE")</f>
        <v>PROCESO</v>
      </c>
    </row>
    <row r="152" spans="1:17" ht="165.75">
      <c r="A152" s="56" t="s">
        <v>26</v>
      </c>
      <c r="B152" s="61" t="s">
        <v>1793</v>
      </c>
      <c r="C152" s="204" t="s">
        <v>2035</v>
      </c>
      <c r="D152" s="204" t="s">
        <v>2036</v>
      </c>
      <c r="E152" s="205" t="s">
        <v>2037</v>
      </c>
      <c r="F152" s="206" t="s">
        <v>2038</v>
      </c>
      <c r="G152" s="63" t="s">
        <v>2039</v>
      </c>
      <c r="H152" s="57" t="s">
        <v>2032</v>
      </c>
      <c r="I152" s="67" t="s">
        <v>2040</v>
      </c>
      <c r="J152" s="64">
        <v>1</v>
      </c>
      <c r="K152" s="65">
        <v>44928</v>
      </c>
      <c r="L152" s="65">
        <v>46234</v>
      </c>
      <c r="M152" s="211">
        <f t="shared" si="8"/>
        <v>186.57142857142858</v>
      </c>
      <c r="N152" s="64">
        <v>0.99139999999999995</v>
      </c>
      <c r="O152" s="68" t="s">
        <v>2041</v>
      </c>
      <c r="P152" s="51">
        <f t="shared" si="9"/>
        <v>0.99139999999999995</v>
      </c>
      <c r="Q152" s="66" t="str" cm="1">
        <f t="array" aca="1" ref="Q152" ca="1">IF(ISNUMBER(P152),IF(P152=100%,"CUMPLIDA",IF(AND(ISNUMBER(L152),ISNUMBER(INDIRECT("FECHA_"&amp;$B152,1))), IF(L152&lt;=INDIRECT("FECHA_"&amp;$B152,1),"INCUMPLIDA","PROCESO"), "VERIFICAR FECHA")),"SIN VALOR AVANCE")</f>
        <v>PROCESO</v>
      </c>
    </row>
    <row r="153" spans="1:17" ht="105.75" customHeight="1">
      <c r="A153" s="56" t="s">
        <v>26</v>
      </c>
      <c r="B153" s="61" t="s">
        <v>1793</v>
      </c>
      <c r="C153" s="495" t="s">
        <v>2042</v>
      </c>
      <c r="D153" s="495" t="s">
        <v>2043</v>
      </c>
      <c r="E153" s="496" t="s">
        <v>2044</v>
      </c>
      <c r="F153" s="496" t="s">
        <v>2045</v>
      </c>
      <c r="G153" s="496" t="s">
        <v>2046</v>
      </c>
      <c r="H153" s="50" t="s">
        <v>2047</v>
      </c>
      <c r="I153" s="50" t="s">
        <v>2048</v>
      </c>
      <c r="J153" s="69">
        <v>1</v>
      </c>
      <c r="K153" s="70">
        <v>42064</v>
      </c>
      <c r="L153" s="70">
        <v>42277</v>
      </c>
      <c r="M153" s="211">
        <f t="shared" si="8"/>
        <v>30.428571428571427</v>
      </c>
      <c r="N153" s="69">
        <v>1</v>
      </c>
      <c r="O153" s="71" t="s">
        <v>2049</v>
      </c>
      <c r="P153" s="51">
        <f t="shared" si="9"/>
        <v>1</v>
      </c>
      <c r="Q153" s="66" t="str" cm="1">
        <f t="array" aca="1" ref="Q153" ca="1">IF(ISNUMBER(P153),IF(P153=100%,"CUMPLIDA",IF(AND(ISNUMBER(L153),ISNUMBER(INDIRECT("FECHA_"&amp;$B153,1))), IF(L153&lt;=INDIRECT("FECHA_"&amp;$B153,1),"INCUMPLIDA","PROCESO"), "VERIFICAR FECHA")),"SIN VALOR AVANCE")</f>
        <v>CUMPLIDA</v>
      </c>
    </row>
    <row r="154" spans="1:17" ht="105.75">
      <c r="A154" s="56" t="s">
        <v>26</v>
      </c>
      <c r="B154" s="61" t="s">
        <v>1793</v>
      </c>
      <c r="C154" s="495"/>
      <c r="D154" s="495"/>
      <c r="E154" s="496"/>
      <c r="F154" s="496"/>
      <c r="G154" s="496"/>
      <c r="H154" s="50" t="s">
        <v>2050</v>
      </c>
      <c r="I154" s="50" t="s">
        <v>2051</v>
      </c>
      <c r="J154" s="69">
        <v>1</v>
      </c>
      <c r="K154" s="70">
        <v>42064</v>
      </c>
      <c r="L154" s="70">
        <v>42308</v>
      </c>
      <c r="M154" s="211">
        <f t="shared" si="8"/>
        <v>34.857142857142854</v>
      </c>
      <c r="N154" s="69">
        <v>1</v>
      </c>
      <c r="O154" s="71" t="s">
        <v>2052</v>
      </c>
      <c r="P154" s="51">
        <f t="shared" si="9"/>
        <v>1</v>
      </c>
      <c r="Q154" s="66" t="str" cm="1">
        <f t="array" aca="1" ref="Q154" ca="1">IF(ISNUMBER(P154),IF(P154=100%,"CUMPLIDA",IF(AND(ISNUMBER(L154),ISNUMBER(INDIRECT("FECHA_"&amp;$B154,1))), IF(L154&lt;=INDIRECT("FECHA_"&amp;$B154,1),"INCUMPLIDA","PROCESO"), "VERIFICAR FECHA")),"SIN VALOR AVANCE")</f>
        <v>CUMPLIDA</v>
      </c>
    </row>
    <row r="155" spans="1:17" ht="285.75">
      <c r="A155" s="56" t="s">
        <v>26</v>
      </c>
      <c r="B155" s="61" t="s">
        <v>1793</v>
      </c>
      <c r="C155" s="495"/>
      <c r="D155" s="495"/>
      <c r="E155" s="496"/>
      <c r="F155" s="496"/>
      <c r="G155" s="496" t="s">
        <v>2053</v>
      </c>
      <c r="H155" s="50" t="s">
        <v>2054</v>
      </c>
      <c r="I155" s="72" t="s">
        <v>2055</v>
      </c>
      <c r="J155" s="77">
        <v>2874988645</v>
      </c>
      <c r="K155" s="65">
        <v>45839</v>
      </c>
      <c r="L155" s="65">
        <v>46204</v>
      </c>
      <c r="M155" s="211">
        <f t="shared" si="8"/>
        <v>52.142857142857146</v>
      </c>
      <c r="N155" s="395">
        <v>2199254935</v>
      </c>
      <c r="O155" s="73" t="s">
        <v>2056</v>
      </c>
      <c r="P155" s="51">
        <f t="shared" si="9"/>
        <v>0.76496125952525285</v>
      </c>
      <c r="Q155" s="66" t="str" cm="1">
        <f t="array" aca="1" ref="Q155" ca="1">IF(ISNUMBER(P155),IF(P155=100%,"CUMPLIDA",IF(AND(ISNUMBER(L155),ISNUMBER(INDIRECT("FECHA_"&amp;$B155,1))), IF(L155&lt;=INDIRECT("FECHA_"&amp;$B155,1),"INCUMPLIDA","PROCESO"), "VERIFICAR FECHA")),"SIN VALOR AVANCE")</f>
        <v>PROCESO</v>
      </c>
    </row>
    <row r="156" spans="1:17" ht="300.75">
      <c r="A156" s="56" t="s">
        <v>26</v>
      </c>
      <c r="B156" s="61" t="s">
        <v>1793</v>
      </c>
      <c r="C156" s="495"/>
      <c r="D156" s="495"/>
      <c r="E156" s="496"/>
      <c r="F156" s="496"/>
      <c r="G156" s="496"/>
      <c r="H156" s="50" t="s">
        <v>2057</v>
      </c>
      <c r="I156" s="50" t="s">
        <v>2058</v>
      </c>
      <c r="J156" s="77">
        <v>2874988645</v>
      </c>
      <c r="K156" s="65">
        <v>45839</v>
      </c>
      <c r="L156" s="65">
        <v>46204</v>
      </c>
      <c r="M156" s="211">
        <f t="shared" si="8"/>
        <v>52.142857142857146</v>
      </c>
      <c r="N156" s="77">
        <v>1928164455</v>
      </c>
      <c r="O156" s="73" t="s">
        <v>2059</v>
      </c>
      <c r="P156" s="51">
        <f t="shared" si="9"/>
        <v>0.67066854624046701</v>
      </c>
      <c r="Q156" s="66" t="str" cm="1">
        <f t="array" aca="1" ref="Q156" ca="1">IF(ISNUMBER(P156),IF(P156=100%,"CUMPLIDA",IF(AND(ISNUMBER(L156),ISNUMBER(INDIRECT("FECHA_"&amp;$B156,1))), IF(L156&lt;=INDIRECT("FECHA_"&amp;$B156,1),"INCUMPLIDA","PROCESO"), "VERIFICAR FECHA")),"SIN VALOR AVANCE")</f>
        <v>PROCESO</v>
      </c>
    </row>
    <row r="157" spans="1:17" ht="165.75">
      <c r="A157" s="56" t="s">
        <v>26</v>
      </c>
      <c r="B157" s="61" t="s">
        <v>1793</v>
      </c>
      <c r="C157" s="495"/>
      <c r="D157" s="495"/>
      <c r="E157" s="496"/>
      <c r="F157" s="496"/>
      <c r="G157" s="63" t="s">
        <v>2060</v>
      </c>
      <c r="H157" s="50" t="s">
        <v>2061</v>
      </c>
      <c r="I157" s="50" t="s">
        <v>588</v>
      </c>
      <c r="J157" s="69">
        <v>1</v>
      </c>
      <c r="K157" s="70">
        <v>43952</v>
      </c>
      <c r="L157" s="70">
        <v>44196</v>
      </c>
      <c r="M157" s="211">
        <f t="shared" si="8"/>
        <v>34.857142857142854</v>
      </c>
      <c r="N157" s="69">
        <v>1</v>
      </c>
      <c r="O157" s="71" t="s">
        <v>2062</v>
      </c>
      <c r="P157" s="51">
        <f t="shared" si="9"/>
        <v>1</v>
      </c>
      <c r="Q157" s="66" t="str" cm="1">
        <f t="array" aca="1" ref="Q157" ca="1">IF(ISNUMBER(P157),IF(P157=100%,"CUMPLIDA",IF(AND(ISNUMBER(L157),ISNUMBER(INDIRECT("FECHA_"&amp;$B157,1))), IF(L157&lt;=INDIRECT("FECHA_"&amp;$B157,1),"INCUMPLIDA","PROCESO"), "VERIFICAR FECHA")),"SIN VALOR AVANCE")</f>
        <v>CUMPLIDA</v>
      </c>
    </row>
    <row r="158" spans="1:17" ht="165.75" customHeight="1">
      <c r="A158" s="56" t="s">
        <v>26</v>
      </c>
      <c r="B158" s="61" t="s">
        <v>1793</v>
      </c>
      <c r="C158" s="495" t="s">
        <v>2063</v>
      </c>
      <c r="D158" s="495" t="s">
        <v>2064</v>
      </c>
      <c r="E158" s="496" t="s">
        <v>2065</v>
      </c>
      <c r="F158" s="496" t="s">
        <v>2066</v>
      </c>
      <c r="G158" s="63" t="s">
        <v>2067</v>
      </c>
      <c r="H158" s="50" t="s">
        <v>2068</v>
      </c>
      <c r="I158" s="50" t="s">
        <v>2069</v>
      </c>
      <c r="J158" s="69">
        <v>1</v>
      </c>
      <c r="K158" s="65">
        <v>44172</v>
      </c>
      <c r="L158" s="65">
        <v>44211</v>
      </c>
      <c r="M158" s="211">
        <f t="shared" si="8"/>
        <v>5.5714285714285712</v>
      </c>
      <c r="N158" s="74">
        <v>1</v>
      </c>
      <c r="O158" s="50" t="s">
        <v>2070</v>
      </c>
      <c r="P158" s="51">
        <f t="shared" si="9"/>
        <v>1</v>
      </c>
      <c r="Q158" s="66" t="str" cm="1">
        <f t="array" aca="1" ref="Q158" ca="1">IF(ISNUMBER(P158),IF(P158=100%,"CUMPLIDA",IF(AND(ISNUMBER(L158),ISNUMBER(INDIRECT("FECHA_"&amp;$B158,1))), IF(L158&lt;=INDIRECT("FECHA_"&amp;$B158,1),"INCUMPLIDA","PROCESO"), "VERIFICAR FECHA")),"SIN VALOR AVANCE")</f>
        <v>CUMPLIDA</v>
      </c>
    </row>
    <row r="159" spans="1:17" ht="180.75">
      <c r="A159" s="56" t="s">
        <v>26</v>
      </c>
      <c r="B159" s="61" t="s">
        <v>1793</v>
      </c>
      <c r="C159" s="495"/>
      <c r="D159" s="495"/>
      <c r="E159" s="496"/>
      <c r="F159" s="496"/>
      <c r="G159" s="496" t="s">
        <v>2071</v>
      </c>
      <c r="H159" s="50" t="s">
        <v>2072</v>
      </c>
      <c r="I159" s="72" t="s">
        <v>2055</v>
      </c>
      <c r="J159" s="64">
        <v>1</v>
      </c>
      <c r="K159" s="65">
        <v>44928</v>
      </c>
      <c r="L159" s="65">
        <v>46022</v>
      </c>
      <c r="M159" s="211">
        <f t="shared" si="8"/>
        <v>156.28571428571428</v>
      </c>
      <c r="N159" s="64">
        <v>1</v>
      </c>
      <c r="O159" s="50" t="s">
        <v>2073</v>
      </c>
      <c r="P159" s="51">
        <f t="shared" si="9"/>
        <v>1</v>
      </c>
      <c r="Q159" s="66" t="str" cm="1">
        <f t="array" aca="1" ref="Q159" ca="1">IF(ISNUMBER(P159),IF(P159=100%,"CUMPLIDA",IF(AND(ISNUMBER(L159),ISNUMBER(INDIRECT("FECHA_"&amp;$B159,1))), IF(L159&lt;=INDIRECT("FECHA_"&amp;$B159,1),"INCUMPLIDA","PROCESO"), "VERIFICAR FECHA")),"SIN VALOR AVANCE")</f>
        <v>CUMPLIDA</v>
      </c>
    </row>
    <row r="160" spans="1:17" ht="210.75">
      <c r="A160" s="56" t="s">
        <v>26</v>
      </c>
      <c r="B160" s="61" t="s">
        <v>1793</v>
      </c>
      <c r="C160" s="495"/>
      <c r="D160" s="495"/>
      <c r="E160" s="496"/>
      <c r="F160" s="496"/>
      <c r="G160" s="496"/>
      <c r="H160" s="50" t="s">
        <v>2074</v>
      </c>
      <c r="I160" s="50" t="s">
        <v>2075</v>
      </c>
      <c r="J160" s="64">
        <v>1</v>
      </c>
      <c r="K160" s="65">
        <v>44928</v>
      </c>
      <c r="L160" s="65">
        <v>46387</v>
      </c>
      <c r="M160" s="211">
        <f t="shared" si="8"/>
        <v>208.42857142857142</v>
      </c>
      <c r="N160" s="64">
        <v>0.97540000000000004</v>
      </c>
      <c r="O160" s="50" t="s">
        <v>2076</v>
      </c>
      <c r="P160" s="51">
        <f t="shared" si="9"/>
        <v>0.97540000000000004</v>
      </c>
      <c r="Q160" s="66" t="str" cm="1">
        <f t="array" aca="1" ref="Q160" ca="1">IF(ISNUMBER(P160),IF(P160=100%,"CUMPLIDA",IF(AND(ISNUMBER(L160),ISNUMBER(INDIRECT("FECHA_"&amp;$B160,1))), IF(L160&lt;=INDIRECT("FECHA_"&amp;$B160,1),"INCUMPLIDA","PROCESO"), "VERIFICAR FECHA")),"SIN VALOR AVANCE")</f>
        <v>PROCESO</v>
      </c>
    </row>
    <row r="161" spans="1:17" ht="195.75">
      <c r="A161" s="56" t="s">
        <v>26</v>
      </c>
      <c r="B161" s="61" t="s">
        <v>1793</v>
      </c>
      <c r="C161" s="495"/>
      <c r="D161" s="495"/>
      <c r="E161" s="496"/>
      <c r="F161" s="496"/>
      <c r="G161" s="496" t="s">
        <v>2077</v>
      </c>
      <c r="H161" s="50" t="s">
        <v>2072</v>
      </c>
      <c r="I161" s="50" t="s">
        <v>2078</v>
      </c>
      <c r="J161" s="64">
        <v>1</v>
      </c>
      <c r="K161" s="65">
        <v>44928</v>
      </c>
      <c r="L161" s="65">
        <v>45657</v>
      </c>
      <c r="M161" s="211">
        <f t="shared" si="8"/>
        <v>104.14285714285714</v>
      </c>
      <c r="N161" s="64">
        <v>1</v>
      </c>
      <c r="O161" s="50" t="s">
        <v>2079</v>
      </c>
      <c r="P161" s="51">
        <f t="shared" si="9"/>
        <v>1</v>
      </c>
      <c r="Q161" s="66" t="str" cm="1">
        <f t="array" aca="1" ref="Q161" ca="1">IF(ISNUMBER(P161),IF(P161=100%,"CUMPLIDA",IF(AND(ISNUMBER(L161),ISNUMBER(INDIRECT("FECHA_"&amp;$B161,1))), IF(L161&lt;=INDIRECT("FECHA_"&amp;$B161,1),"INCUMPLIDA","PROCESO"), "VERIFICAR FECHA")),"SIN VALOR AVANCE")</f>
        <v>CUMPLIDA</v>
      </c>
    </row>
    <row r="162" spans="1:17" ht="210.75">
      <c r="A162" s="56" t="s">
        <v>26</v>
      </c>
      <c r="B162" s="61" t="s">
        <v>1793</v>
      </c>
      <c r="C162" s="495"/>
      <c r="D162" s="495"/>
      <c r="E162" s="496"/>
      <c r="F162" s="496"/>
      <c r="G162" s="496"/>
      <c r="H162" s="50" t="s">
        <v>2074</v>
      </c>
      <c r="I162" s="50" t="s">
        <v>2075</v>
      </c>
      <c r="J162" s="64">
        <v>1</v>
      </c>
      <c r="K162" s="65">
        <v>44928</v>
      </c>
      <c r="L162" s="65">
        <v>46022</v>
      </c>
      <c r="M162" s="211">
        <f t="shared" si="8"/>
        <v>156.28571428571428</v>
      </c>
      <c r="N162" s="64">
        <v>1</v>
      </c>
      <c r="O162" s="50" t="s">
        <v>2080</v>
      </c>
      <c r="P162" s="51">
        <f t="shared" si="9"/>
        <v>1</v>
      </c>
      <c r="Q162" s="66" t="str" cm="1">
        <f t="array" aca="1" ref="Q162" ca="1">IF(ISNUMBER(P162),IF(P162=100%,"CUMPLIDA",IF(AND(ISNUMBER(L162),ISNUMBER(INDIRECT("FECHA_"&amp;$B162,1))), IF(L162&lt;=INDIRECT("FECHA_"&amp;$B162,1),"INCUMPLIDA","PROCESO"), "VERIFICAR FECHA")),"SIN VALOR AVANCE")</f>
        <v>CUMPLIDA</v>
      </c>
    </row>
    <row r="163" spans="1:17" ht="180.75">
      <c r="A163" s="56" t="s">
        <v>26</v>
      </c>
      <c r="B163" s="61" t="s">
        <v>1793</v>
      </c>
      <c r="C163" s="495"/>
      <c r="D163" s="495"/>
      <c r="E163" s="496"/>
      <c r="F163" s="496"/>
      <c r="G163" s="63" t="s">
        <v>2081</v>
      </c>
      <c r="H163" s="50" t="s">
        <v>2082</v>
      </c>
      <c r="I163" s="50" t="s">
        <v>2083</v>
      </c>
      <c r="J163" s="64">
        <v>1</v>
      </c>
      <c r="K163" s="65">
        <v>44928</v>
      </c>
      <c r="L163" s="65">
        <v>46203</v>
      </c>
      <c r="M163" s="211">
        <f t="shared" si="8"/>
        <v>182.14285714285714</v>
      </c>
      <c r="N163" s="64">
        <v>0.67120000000000002</v>
      </c>
      <c r="O163" s="50" t="s">
        <v>2084</v>
      </c>
      <c r="P163" s="51">
        <f t="shared" si="9"/>
        <v>0.67120000000000002</v>
      </c>
      <c r="Q163" s="66" t="str" cm="1">
        <f t="array" aca="1" ref="Q163" ca="1">IF(ISNUMBER(P163),IF(P163=100%,"CUMPLIDA",IF(AND(ISNUMBER(L163),ISNUMBER(INDIRECT("FECHA_"&amp;$B163,1))), IF(L163&lt;=INDIRECT("FECHA_"&amp;$B163,1),"INCUMPLIDA","PROCESO"), "VERIFICAR FECHA")),"SIN VALOR AVANCE")</f>
        <v>PROCESO</v>
      </c>
    </row>
    <row r="164" spans="1:17" ht="330">
      <c r="A164" s="56" t="s">
        <v>26</v>
      </c>
      <c r="B164" s="61" t="s">
        <v>1793</v>
      </c>
      <c r="C164" s="495"/>
      <c r="D164" s="495"/>
      <c r="E164" s="496"/>
      <c r="F164" s="496"/>
      <c r="G164" s="496" t="s">
        <v>2085</v>
      </c>
      <c r="H164" s="50" t="s">
        <v>2086</v>
      </c>
      <c r="I164" s="50" t="s">
        <v>2087</v>
      </c>
      <c r="J164" s="64">
        <v>1</v>
      </c>
      <c r="K164" s="65">
        <v>44928</v>
      </c>
      <c r="L164" s="65">
        <v>46203</v>
      </c>
      <c r="M164" s="211">
        <f t="shared" si="8"/>
        <v>182.14285714285714</v>
      </c>
      <c r="N164" s="64">
        <v>0.30669999999999997</v>
      </c>
      <c r="O164" s="50" t="s">
        <v>2088</v>
      </c>
      <c r="P164" s="51">
        <f t="shared" si="9"/>
        <v>0.30669999999999997</v>
      </c>
      <c r="Q164" s="66" t="str" cm="1">
        <f t="array" aca="1" ref="Q164" ca="1">IF(ISNUMBER(P164),IF(P164=100%,"CUMPLIDA",IF(AND(ISNUMBER(L164),ISNUMBER(INDIRECT("FECHA_"&amp;$B164,1))), IF(L164&lt;=INDIRECT("FECHA_"&amp;$B164,1),"INCUMPLIDA","PROCESO"), "VERIFICAR FECHA")),"SIN VALOR AVANCE")</f>
        <v>PROCESO</v>
      </c>
    </row>
    <row r="165" spans="1:17" ht="165.75">
      <c r="A165" s="56" t="s">
        <v>26</v>
      </c>
      <c r="B165" s="61" t="s">
        <v>1793</v>
      </c>
      <c r="C165" s="495"/>
      <c r="D165" s="495"/>
      <c r="E165" s="496"/>
      <c r="F165" s="496"/>
      <c r="G165" s="496"/>
      <c r="H165" s="50" t="s">
        <v>2089</v>
      </c>
      <c r="I165" s="50" t="s">
        <v>2090</v>
      </c>
      <c r="J165" s="69">
        <v>3</v>
      </c>
      <c r="K165" s="65">
        <v>44197</v>
      </c>
      <c r="L165" s="65">
        <v>44651</v>
      </c>
      <c r="M165" s="211">
        <f t="shared" si="8"/>
        <v>64.857142857142861</v>
      </c>
      <c r="N165" s="74">
        <v>3</v>
      </c>
      <c r="O165" s="50" t="s">
        <v>2091</v>
      </c>
      <c r="P165" s="51">
        <f t="shared" si="9"/>
        <v>1</v>
      </c>
      <c r="Q165" s="66" t="str" cm="1">
        <f t="array" aca="1" ref="Q165" ca="1">IF(ISNUMBER(P165),IF(P165=100%,"CUMPLIDA",IF(AND(ISNUMBER(L165),ISNUMBER(INDIRECT("FECHA_"&amp;$B165,1))), IF(L165&lt;=INDIRECT("FECHA_"&amp;$B165,1),"INCUMPLIDA","PROCESO"), "VERIFICAR FECHA")),"SIN VALOR AVANCE")</f>
        <v>CUMPLIDA</v>
      </c>
    </row>
    <row r="166" spans="1:17" ht="165.75" customHeight="1">
      <c r="A166" s="56" t="s">
        <v>26</v>
      </c>
      <c r="B166" s="61" t="s">
        <v>1793</v>
      </c>
      <c r="C166" s="495" t="s">
        <v>2092</v>
      </c>
      <c r="D166" s="495" t="s">
        <v>2093</v>
      </c>
      <c r="E166" s="496" t="s">
        <v>2094</v>
      </c>
      <c r="F166" s="496" t="s">
        <v>2095</v>
      </c>
      <c r="G166" s="496" t="s">
        <v>2096</v>
      </c>
      <c r="H166" s="50" t="s">
        <v>2097</v>
      </c>
      <c r="I166" s="50" t="s">
        <v>2098</v>
      </c>
      <c r="J166" s="74">
        <v>2</v>
      </c>
      <c r="K166" s="65">
        <v>45092</v>
      </c>
      <c r="L166" s="65">
        <v>46203</v>
      </c>
      <c r="M166" s="211">
        <f t="shared" si="8"/>
        <v>158.71428571428572</v>
      </c>
      <c r="N166" s="74">
        <v>0.6</v>
      </c>
      <c r="O166" s="50" t="s">
        <v>2099</v>
      </c>
      <c r="P166" s="51">
        <f t="shared" si="9"/>
        <v>0.3</v>
      </c>
      <c r="Q166" s="66" t="str" cm="1">
        <f t="array" aca="1" ref="Q166" ca="1">IF(ISNUMBER(P166),IF(P166=100%,"CUMPLIDA",IF(AND(ISNUMBER(L166),ISNUMBER(INDIRECT("FECHA_"&amp;$B166,1))), IF(L166&lt;=INDIRECT("FECHA_"&amp;$B166,1),"INCUMPLIDA","PROCESO"), "VERIFICAR FECHA")),"SIN VALOR AVANCE")</f>
        <v>PROCESO</v>
      </c>
    </row>
    <row r="167" spans="1:17" ht="165.75" customHeight="1">
      <c r="A167" s="56" t="s">
        <v>26</v>
      </c>
      <c r="B167" s="61" t="s">
        <v>1793</v>
      </c>
      <c r="C167" s="495"/>
      <c r="D167" s="495"/>
      <c r="E167" s="496"/>
      <c r="F167" s="496" t="s">
        <v>2095</v>
      </c>
      <c r="G167" s="496" t="s">
        <v>2096</v>
      </c>
      <c r="H167" s="50" t="s">
        <v>2100</v>
      </c>
      <c r="I167" s="50" t="s">
        <v>47</v>
      </c>
      <c r="J167" s="74">
        <v>1</v>
      </c>
      <c r="K167" s="65">
        <v>45123</v>
      </c>
      <c r="L167" s="65">
        <v>45838</v>
      </c>
      <c r="M167" s="211">
        <f t="shared" si="8"/>
        <v>102.14285714285714</v>
      </c>
      <c r="N167" s="74">
        <v>1</v>
      </c>
      <c r="O167" s="50" t="s">
        <v>2099</v>
      </c>
      <c r="P167" s="51">
        <f t="shared" si="9"/>
        <v>1</v>
      </c>
      <c r="Q167" s="66" t="str" cm="1">
        <f t="array" aca="1" ref="Q167" ca="1">IF(ISNUMBER(P167),IF(P167=100%,"CUMPLIDA",IF(AND(ISNUMBER(L167),ISNUMBER(INDIRECT("FECHA_"&amp;$B167,1))), IF(L167&lt;=INDIRECT("FECHA_"&amp;$B167,1),"INCUMPLIDA","PROCESO"), "VERIFICAR FECHA")),"SIN VALOR AVANCE")</f>
        <v>CUMPLIDA</v>
      </c>
    </row>
    <row r="168" spans="1:17" ht="165.75">
      <c r="A168" s="56" t="s">
        <v>26</v>
      </c>
      <c r="B168" s="61" t="s">
        <v>1793</v>
      </c>
      <c r="C168" s="495" t="s">
        <v>2092</v>
      </c>
      <c r="D168" s="495" t="s">
        <v>2101</v>
      </c>
      <c r="E168" s="496" t="s">
        <v>2102</v>
      </c>
      <c r="F168" s="496" t="s">
        <v>2103</v>
      </c>
      <c r="G168" s="496" t="s">
        <v>2104</v>
      </c>
      <c r="H168" s="50" t="s">
        <v>2105</v>
      </c>
      <c r="I168" s="50" t="s">
        <v>2106</v>
      </c>
      <c r="J168" s="74">
        <v>1</v>
      </c>
      <c r="K168" s="65">
        <v>45122</v>
      </c>
      <c r="L168" s="65">
        <v>45275</v>
      </c>
      <c r="M168" s="211">
        <f t="shared" si="8"/>
        <v>21.857142857142858</v>
      </c>
      <c r="N168" s="74">
        <v>1</v>
      </c>
      <c r="O168" s="50" t="s">
        <v>2099</v>
      </c>
      <c r="P168" s="51">
        <f t="shared" si="9"/>
        <v>1</v>
      </c>
      <c r="Q168" s="66" t="str" cm="1">
        <f t="array" aca="1" ref="Q168" ca="1">IF(ISNUMBER(P168),IF(P168=100%,"CUMPLIDA",IF(AND(ISNUMBER(L168),ISNUMBER(INDIRECT("FECHA_"&amp;$B168,1))), IF(L168&lt;=INDIRECT("FECHA_"&amp;$B168,1),"INCUMPLIDA","PROCESO"), "VERIFICAR FECHA")),"SIN VALOR AVANCE")</f>
        <v>CUMPLIDA</v>
      </c>
    </row>
    <row r="169" spans="1:17" ht="165.75">
      <c r="A169" s="56" t="s">
        <v>26</v>
      </c>
      <c r="B169" s="61" t="s">
        <v>1793</v>
      </c>
      <c r="C169" s="495"/>
      <c r="D169" s="495"/>
      <c r="E169" s="496"/>
      <c r="F169" s="496" t="s">
        <v>2103</v>
      </c>
      <c r="G169" s="496" t="s">
        <v>2104</v>
      </c>
      <c r="H169" s="50" t="s">
        <v>2107</v>
      </c>
      <c r="I169" s="50" t="s">
        <v>2108</v>
      </c>
      <c r="J169" s="74">
        <v>2</v>
      </c>
      <c r="K169" s="65">
        <v>45139</v>
      </c>
      <c r="L169" s="65">
        <v>46112</v>
      </c>
      <c r="M169" s="211">
        <f t="shared" si="8"/>
        <v>139</v>
      </c>
      <c r="N169" s="74">
        <v>1</v>
      </c>
      <c r="O169" s="50" t="s">
        <v>2099</v>
      </c>
      <c r="P169" s="51">
        <f t="shared" si="9"/>
        <v>0.5</v>
      </c>
      <c r="Q169" s="66" t="str" cm="1">
        <f t="array" aca="1" ref="Q169" ca="1">IF(ISNUMBER(P169),IF(P169=100%,"CUMPLIDA",IF(AND(ISNUMBER(L169),ISNUMBER(INDIRECT("FECHA_"&amp;$B169,1))), IF(L169&lt;=INDIRECT("FECHA_"&amp;$B169,1),"INCUMPLIDA","PROCESO"), "VERIFICAR FECHA")),"SIN VALOR AVANCE")</f>
        <v>PROCESO</v>
      </c>
    </row>
    <row r="170" spans="1:17" ht="105.75" customHeight="1">
      <c r="A170" s="56" t="s">
        <v>26</v>
      </c>
      <c r="B170" s="61" t="s">
        <v>1793</v>
      </c>
      <c r="C170" s="495" t="s">
        <v>2092</v>
      </c>
      <c r="D170" s="495" t="s">
        <v>2109</v>
      </c>
      <c r="E170" s="496" t="s">
        <v>2110</v>
      </c>
      <c r="F170" s="496" t="s">
        <v>2111</v>
      </c>
      <c r="G170" s="63" t="s">
        <v>2112</v>
      </c>
      <c r="H170" s="50" t="s">
        <v>2113</v>
      </c>
      <c r="I170" s="50" t="s">
        <v>2114</v>
      </c>
      <c r="J170" s="74">
        <v>1</v>
      </c>
      <c r="K170" s="65">
        <v>45108</v>
      </c>
      <c r="L170" s="65">
        <v>45291</v>
      </c>
      <c r="M170" s="211">
        <f t="shared" si="8"/>
        <v>26.142857142857142</v>
      </c>
      <c r="N170" s="74">
        <v>1</v>
      </c>
      <c r="O170" s="50" t="s">
        <v>2115</v>
      </c>
      <c r="P170" s="51">
        <f t="shared" ref="P170:P180" si="10">N170/J170</f>
        <v>1</v>
      </c>
      <c r="Q170" s="66" t="str" cm="1">
        <f t="array" aca="1" ref="Q170" ca="1">IF(ISNUMBER(P170),IF(P170=100%,"CUMPLIDA",IF(AND(ISNUMBER(L170),ISNUMBER(INDIRECT("FECHA_"&amp;$B170,1))), IF(L170&lt;=INDIRECT("FECHA_"&amp;$B170,1),"INCUMPLIDA","PROCESO"), "VERIFICAR FECHA")),"SIN VALOR AVANCE")</f>
        <v>CUMPLIDA</v>
      </c>
    </row>
    <row r="171" spans="1:17" ht="150.75" customHeight="1">
      <c r="A171" s="56" t="s">
        <v>26</v>
      </c>
      <c r="B171" s="61" t="s">
        <v>1793</v>
      </c>
      <c r="C171" s="495"/>
      <c r="D171" s="495"/>
      <c r="E171" s="496"/>
      <c r="F171" s="496" t="s">
        <v>2111</v>
      </c>
      <c r="G171" s="496" t="s">
        <v>2116</v>
      </c>
      <c r="H171" s="50" t="s">
        <v>2117</v>
      </c>
      <c r="I171" s="50" t="s">
        <v>2118</v>
      </c>
      <c r="J171" s="74">
        <v>1</v>
      </c>
      <c r="K171" s="65">
        <v>45566</v>
      </c>
      <c r="L171" s="65">
        <v>46295</v>
      </c>
      <c r="M171" s="211">
        <f t="shared" si="8"/>
        <v>104.14285714285714</v>
      </c>
      <c r="N171" s="74">
        <v>0</v>
      </c>
      <c r="O171" s="50" t="s">
        <v>2119</v>
      </c>
      <c r="P171" s="51">
        <f t="shared" si="10"/>
        <v>0</v>
      </c>
      <c r="Q171" s="66" t="str" cm="1">
        <f t="array" aca="1" ref="Q171" ca="1">IF(ISNUMBER(P171),IF(P171=100%,"CUMPLIDA",IF(AND(ISNUMBER(L171),ISNUMBER(INDIRECT("FECHA_"&amp;$B171,1))), IF(L171&lt;=INDIRECT("FECHA_"&amp;$B171,1),"INCUMPLIDA","PROCESO"), "VERIFICAR FECHA")),"SIN VALOR AVANCE")</f>
        <v>PROCESO</v>
      </c>
    </row>
    <row r="172" spans="1:17" ht="150.75" customHeight="1">
      <c r="A172" s="56" t="s">
        <v>26</v>
      </c>
      <c r="B172" s="61" t="s">
        <v>1793</v>
      </c>
      <c r="C172" s="495"/>
      <c r="D172" s="495"/>
      <c r="E172" s="496"/>
      <c r="F172" s="496" t="s">
        <v>2111</v>
      </c>
      <c r="G172" s="496"/>
      <c r="H172" s="50" t="s">
        <v>2120</v>
      </c>
      <c r="I172" s="50" t="s">
        <v>143</v>
      </c>
      <c r="J172" s="74">
        <v>1</v>
      </c>
      <c r="K172" s="65">
        <v>45566</v>
      </c>
      <c r="L172" s="65">
        <v>46295</v>
      </c>
      <c r="M172" s="211">
        <f t="shared" si="8"/>
        <v>104.14285714285714</v>
      </c>
      <c r="N172" s="74">
        <v>0</v>
      </c>
      <c r="O172" s="50" t="s">
        <v>2119</v>
      </c>
      <c r="P172" s="51">
        <f t="shared" si="10"/>
        <v>0</v>
      </c>
      <c r="Q172" s="66" t="str" cm="1">
        <f t="array" aca="1" ref="Q172" ca="1">IF(ISNUMBER(P172),IF(P172=100%,"CUMPLIDA",IF(AND(ISNUMBER(L172),ISNUMBER(INDIRECT("FECHA_"&amp;$B172,1))), IF(L172&lt;=INDIRECT("FECHA_"&amp;$B172,1),"INCUMPLIDA","PROCESO"), "VERIFICAR FECHA")),"SIN VALOR AVANCE")</f>
        <v>PROCESO</v>
      </c>
    </row>
    <row r="173" spans="1:17" ht="120.75" customHeight="1">
      <c r="A173" s="56" t="s">
        <v>26</v>
      </c>
      <c r="B173" s="61" t="s">
        <v>1793</v>
      </c>
      <c r="C173" s="494" t="s">
        <v>1951</v>
      </c>
      <c r="D173" s="494" t="s">
        <v>2121</v>
      </c>
      <c r="E173" s="516" t="s">
        <v>2122</v>
      </c>
      <c r="F173" s="496" t="s">
        <v>2123</v>
      </c>
      <c r="G173" s="517" t="s">
        <v>2124</v>
      </c>
      <c r="H173" s="54" t="s">
        <v>2125</v>
      </c>
      <c r="I173" s="50" t="s">
        <v>2126</v>
      </c>
      <c r="J173" s="74">
        <v>789</v>
      </c>
      <c r="K173" s="55">
        <v>45278</v>
      </c>
      <c r="L173" s="55">
        <v>45657</v>
      </c>
      <c r="M173" s="211">
        <f t="shared" si="8"/>
        <v>54.142857142857146</v>
      </c>
      <c r="N173" s="74">
        <v>789</v>
      </c>
      <c r="O173" s="50" t="s">
        <v>2127</v>
      </c>
      <c r="P173" s="51">
        <f t="shared" si="10"/>
        <v>1</v>
      </c>
      <c r="Q173" s="66" t="str" cm="1">
        <f t="array" aca="1" ref="Q173" ca="1">IF(ISNUMBER(P173),IF(P173=100%,"CUMPLIDA",IF(AND(ISNUMBER(L173),ISNUMBER(INDIRECT("FECHA_"&amp;$B173,1))), IF(L173&lt;=INDIRECT("FECHA_"&amp;$B173,1),"INCUMPLIDA","PROCESO"), "VERIFICAR FECHA")),"SIN VALOR AVANCE")</f>
        <v>CUMPLIDA</v>
      </c>
    </row>
    <row r="174" spans="1:17" ht="120.75">
      <c r="A174" s="56" t="s">
        <v>26</v>
      </c>
      <c r="B174" s="61" t="s">
        <v>1793</v>
      </c>
      <c r="C174" s="494"/>
      <c r="D174" s="494"/>
      <c r="E174" s="496"/>
      <c r="F174" s="496"/>
      <c r="G174" s="517"/>
      <c r="H174" s="54" t="s">
        <v>2128</v>
      </c>
      <c r="I174" s="50" t="s">
        <v>2129</v>
      </c>
      <c r="J174" s="69">
        <v>1</v>
      </c>
      <c r="K174" s="55">
        <v>45278</v>
      </c>
      <c r="L174" s="55">
        <v>45657</v>
      </c>
      <c r="M174" s="211">
        <f t="shared" si="8"/>
        <v>54.142857142857146</v>
      </c>
      <c r="N174" s="74">
        <v>1</v>
      </c>
      <c r="O174" s="50" t="s">
        <v>2127</v>
      </c>
      <c r="P174" s="51">
        <f t="shared" si="10"/>
        <v>1</v>
      </c>
      <c r="Q174" s="66" t="str" cm="1">
        <f t="array" aca="1" ref="Q174" ca="1">IF(ISNUMBER(P174),IF(P174=100%,"CUMPLIDA",IF(AND(ISNUMBER(L174),ISNUMBER(INDIRECT("FECHA_"&amp;$B174,1))), IF(L174&lt;=INDIRECT("FECHA_"&amp;$B174,1),"INCUMPLIDA","PROCESO"), "VERIFICAR FECHA")),"SIN VALOR AVANCE")</f>
        <v>CUMPLIDA</v>
      </c>
    </row>
    <row r="175" spans="1:17" ht="120.75">
      <c r="A175" s="56" t="s">
        <v>26</v>
      </c>
      <c r="B175" s="61" t="s">
        <v>1793</v>
      </c>
      <c r="C175" s="494"/>
      <c r="D175" s="494"/>
      <c r="E175" s="496"/>
      <c r="F175" s="496"/>
      <c r="G175" s="517" t="s">
        <v>2130</v>
      </c>
      <c r="H175" s="54" t="s">
        <v>2131</v>
      </c>
      <c r="I175" s="50" t="s">
        <v>2132</v>
      </c>
      <c r="J175" s="69">
        <v>1</v>
      </c>
      <c r="K175" s="55">
        <v>45278</v>
      </c>
      <c r="L175" s="65">
        <v>45838</v>
      </c>
      <c r="M175" s="211">
        <f t="shared" si="8"/>
        <v>80</v>
      </c>
      <c r="N175" s="74">
        <v>1</v>
      </c>
      <c r="O175" s="50" t="s">
        <v>2127</v>
      </c>
      <c r="P175" s="51">
        <f t="shared" si="10"/>
        <v>1</v>
      </c>
      <c r="Q175" s="66" t="str" cm="1">
        <f t="array" aca="1" ref="Q175" ca="1">IF(ISNUMBER(P175),IF(P175=100%,"CUMPLIDA",IF(AND(ISNUMBER(L175),ISNUMBER(INDIRECT("FECHA_"&amp;$B175,1))), IF(L175&lt;=INDIRECT("FECHA_"&amp;$B175,1),"INCUMPLIDA","PROCESO"), "VERIFICAR FECHA")),"SIN VALOR AVANCE")</f>
        <v>CUMPLIDA</v>
      </c>
    </row>
    <row r="176" spans="1:17" ht="120.75">
      <c r="A176" s="56" t="s">
        <v>26</v>
      </c>
      <c r="B176" s="61" t="s">
        <v>1793</v>
      </c>
      <c r="C176" s="494"/>
      <c r="D176" s="494"/>
      <c r="E176" s="496"/>
      <c r="F176" s="496"/>
      <c r="G176" s="517"/>
      <c r="H176" s="54" t="s">
        <v>2133</v>
      </c>
      <c r="I176" s="50" t="s">
        <v>2134</v>
      </c>
      <c r="J176" s="69">
        <v>1</v>
      </c>
      <c r="K176" s="55">
        <v>45278</v>
      </c>
      <c r="L176" s="65">
        <v>46111</v>
      </c>
      <c r="M176" s="211">
        <f t="shared" si="8"/>
        <v>119</v>
      </c>
      <c r="N176" s="74">
        <v>1</v>
      </c>
      <c r="O176" s="50" t="s">
        <v>2127</v>
      </c>
      <c r="P176" s="51">
        <f t="shared" si="10"/>
        <v>1</v>
      </c>
      <c r="Q176" s="66" t="str" cm="1">
        <f t="array" aca="1" ref="Q176" ca="1">IF(ISNUMBER(P176),IF(P176=100%,"CUMPLIDA",IF(AND(ISNUMBER(L176),ISNUMBER(INDIRECT("FECHA_"&amp;$B176,1))), IF(L176&lt;=INDIRECT("FECHA_"&amp;$B176,1),"INCUMPLIDA","PROCESO"), "VERIFICAR FECHA")),"SIN VALOR AVANCE")</f>
        <v>CUMPLIDA</v>
      </c>
    </row>
    <row r="177" spans="1:17" ht="120.75">
      <c r="A177" s="56" t="s">
        <v>26</v>
      </c>
      <c r="B177" s="61" t="s">
        <v>1793</v>
      </c>
      <c r="C177" s="494"/>
      <c r="D177" s="494"/>
      <c r="E177" s="496"/>
      <c r="F177" s="496"/>
      <c r="G177" s="53" t="s">
        <v>2135</v>
      </c>
      <c r="H177" s="54" t="s">
        <v>2136</v>
      </c>
      <c r="I177" s="50" t="s">
        <v>2137</v>
      </c>
      <c r="J177" s="69">
        <v>1</v>
      </c>
      <c r="K177" s="55">
        <v>45306</v>
      </c>
      <c r="L177" s="55">
        <v>45412</v>
      </c>
      <c r="M177" s="211">
        <f t="shared" si="8"/>
        <v>15.142857142857142</v>
      </c>
      <c r="N177" s="74">
        <v>1</v>
      </c>
      <c r="O177" s="50" t="s">
        <v>2127</v>
      </c>
      <c r="P177" s="51">
        <f t="shared" si="10"/>
        <v>1</v>
      </c>
      <c r="Q177" s="66" t="str" cm="1">
        <f t="array" aca="1" ref="Q177" ca="1">IF(ISNUMBER(P177),IF(P177=100%,"CUMPLIDA",IF(AND(ISNUMBER(L177),ISNUMBER(INDIRECT("FECHA_"&amp;$B177,1))), IF(L177&lt;=INDIRECT("FECHA_"&amp;$B177,1),"INCUMPLIDA","PROCESO"), "VERIFICAR FECHA")),"SIN VALOR AVANCE")</f>
        <v>CUMPLIDA</v>
      </c>
    </row>
    <row r="178" spans="1:17" ht="301.5">
      <c r="A178" s="56" t="s">
        <v>26</v>
      </c>
      <c r="B178" s="61" t="s">
        <v>1793</v>
      </c>
      <c r="C178" s="52" t="s">
        <v>1951</v>
      </c>
      <c r="D178" s="52" t="s">
        <v>2138</v>
      </c>
      <c r="E178" s="63" t="s">
        <v>2139</v>
      </c>
      <c r="F178" s="63" t="s">
        <v>2140</v>
      </c>
      <c r="G178" s="53" t="s">
        <v>2141</v>
      </c>
      <c r="H178" s="50" t="s">
        <v>2142</v>
      </c>
      <c r="I178" s="50" t="s">
        <v>2058</v>
      </c>
      <c r="J178" s="77">
        <v>7188141254.1300001</v>
      </c>
      <c r="K178" s="65">
        <v>45839</v>
      </c>
      <c r="L178" s="65">
        <v>46387</v>
      </c>
      <c r="M178" s="211">
        <f t="shared" si="8"/>
        <v>78.285714285714292</v>
      </c>
      <c r="N178" s="77">
        <v>3924762661</v>
      </c>
      <c r="O178" s="50" t="s">
        <v>2143</v>
      </c>
      <c r="P178" s="51">
        <f t="shared" si="10"/>
        <v>0.54600522196819634</v>
      </c>
      <c r="Q178" s="66" t="str" cm="1">
        <f t="array" aca="1" ref="Q178" ca="1">IF(ISNUMBER(P178),IF(P178=100%,"CUMPLIDA",IF(AND(ISNUMBER(L178),ISNUMBER(INDIRECT("FECHA_"&amp;$B178,1))), IF(L178&lt;=INDIRECT("FECHA_"&amp;$B178,1),"INCUMPLIDA","PROCESO"), "VERIFICAR FECHA")),"SIN VALOR AVANCE")</f>
        <v>PROCESO</v>
      </c>
    </row>
    <row r="179" spans="1:17" ht="135.75" customHeight="1">
      <c r="A179" s="56" t="s">
        <v>26</v>
      </c>
      <c r="B179" s="61" t="s">
        <v>1793</v>
      </c>
      <c r="C179" s="494" t="s">
        <v>1951</v>
      </c>
      <c r="D179" s="494" t="s">
        <v>2144</v>
      </c>
      <c r="E179" s="496" t="s">
        <v>2145</v>
      </c>
      <c r="F179" s="496" t="s">
        <v>2146</v>
      </c>
      <c r="G179" s="496" t="s">
        <v>2147</v>
      </c>
      <c r="H179" s="76" t="s">
        <v>2148</v>
      </c>
      <c r="I179" s="76" t="s">
        <v>2149</v>
      </c>
      <c r="J179" s="69">
        <v>1</v>
      </c>
      <c r="K179" s="55">
        <v>45809</v>
      </c>
      <c r="L179" s="55">
        <v>46387</v>
      </c>
      <c r="M179" s="211">
        <f t="shared" ref="M179:M200" si="11">(L179-K179)/7</f>
        <v>82.571428571428569</v>
      </c>
      <c r="N179" s="69">
        <v>1</v>
      </c>
      <c r="O179" s="50" t="s">
        <v>2150</v>
      </c>
      <c r="P179" s="51">
        <f t="shared" si="10"/>
        <v>1</v>
      </c>
      <c r="Q179" s="66" t="str" cm="1">
        <f t="array" aca="1" ref="Q179" ca="1">IF(ISNUMBER(P179),IF(P179=100%,"CUMPLIDA",IF(AND(ISNUMBER(L179),ISNUMBER(INDIRECT("FECHA_"&amp;$B179,1))), IF(L179&lt;=INDIRECT("FECHA_"&amp;$B179,1),"INCUMPLIDA","PROCESO"), "VERIFICAR FECHA")),"SIN VALOR AVANCE")</f>
        <v>CUMPLIDA</v>
      </c>
    </row>
    <row r="180" spans="1:17" ht="105.75">
      <c r="A180" s="56" t="s">
        <v>26</v>
      </c>
      <c r="B180" s="61" t="s">
        <v>1793</v>
      </c>
      <c r="C180" s="494"/>
      <c r="D180" s="494"/>
      <c r="E180" s="496"/>
      <c r="F180" s="496"/>
      <c r="G180" s="496"/>
      <c r="H180" s="76" t="s">
        <v>2151</v>
      </c>
      <c r="I180" s="76" t="s">
        <v>2152</v>
      </c>
      <c r="J180" s="77">
        <v>399648949</v>
      </c>
      <c r="K180" s="55">
        <v>45809</v>
      </c>
      <c r="L180" s="55">
        <v>46174</v>
      </c>
      <c r="M180" s="211">
        <f t="shared" si="11"/>
        <v>52.142857142857146</v>
      </c>
      <c r="N180" s="77">
        <v>0</v>
      </c>
      <c r="O180" s="50" t="s">
        <v>2153</v>
      </c>
      <c r="P180" s="51">
        <f t="shared" si="10"/>
        <v>0</v>
      </c>
      <c r="Q180" s="66" t="str" cm="1">
        <f t="array" aca="1" ref="Q180" ca="1">IF(ISNUMBER(P180),IF(P180=100%,"CUMPLIDA",IF(AND(ISNUMBER(L180),ISNUMBER(INDIRECT("FECHA_"&amp;$B180,1))), IF(L180&lt;=INDIRECT("FECHA_"&amp;$B180,1),"INCUMPLIDA","PROCESO"), "VERIFICAR FECHA")),"SIN VALOR AVANCE")</f>
        <v>PROCESO</v>
      </c>
    </row>
    <row r="181" spans="1:17" ht="105.75" customHeight="1">
      <c r="A181" s="56" t="s">
        <v>26</v>
      </c>
      <c r="B181" s="61" t="s">
        <v>1793</v>
      </c>
      <c r="C181" s="494" t="s">
        <v>1951</v>
      </c>
      <c r="D181" s="494" t="s">
        <v>2144</v>
      </c>
      <c r="E181" s="496" t="s">
        <v>2154</v>
      </c>
      <c r="F181" s="496" t="s">
        <v>2155</v>
      </c>
      <c r="G181" s="496" t="s">
        <v>2156</v>
      </c>
      <c r="H181" s="50" t="s">
        <v>2054</v>
      </c>
      <c r="I181" s="72" t="s">
        <v>2055</v>
      </c>
      <c r="J181" s="315">
        <v>20021334751</v>
      </c>
      <c r="K181" s="55">
        <v>45809</v>
      </c>
      <c r="L181" s="55">
        <v>46539</v>
      </c>
      <c r="M181" s="211">
        <f t="shared" si="11"/>
        <v>104.28571428571429</v>
      </c>
      <c r="N181" s="77">
        <v>4231115073.1700001</v>
      </c>
      <c r="O181" s="50" t="s">
        <v>2153</v>
      </c>
      <c r="P181" s="51">
        <f>N181/J181</f>
        <v>0.2113303196710534</v>
      </c>
      <c r="Q181" s="66" t="str" cm="1">
        <f t="array" aca="1" ref="Q181" ca="1">IF(ISNUMBER(P181),IF(P181=100%,"CUMPLIDA",IF(AND(ISNUMBER(L181),ISNUMBER(INDIRECT("FECHA_"&amp;$B181,1))), IF(L181&lt;=INDIRECT("FECHA_"&amp;$B181,1),"INCUMPLIDA","PROCESO"), "VERIFICAR FECHA")),"SIN VALOR AVANCE")</f>
        <v>PROCESO</v>
      </c>
    </row>
    <row r="182" spans="1:17" ht="105.75">
      <c r="A182" s="56" t="s">
        <v>26</v>
      </c>
      <c r="B182" s="61" t="s">
        <v>1793</v>
      </c>
      <c r="C182" s="494"/>
      <c r="D182" s="494"/>
      <c r="E182" s="496"/>
      <c r="F182" s="496"/>
      <c r="G182" s="496"/>
      <c r="H182" s="50" t="s">
        <v>2057</v>
      </c>
      <c r="I182" s="50" t="s">
        <v>2058</v>
      </c>
      <c r="J182" s="77">
        <v>20021334751</v>
      </c>
      <c r="K182" s="55">
        <v>45809</v>
      </c>
      <c r="L182" s="55">
        <v>46539</v>
      </c>
      <c r="M182" s="211">
        <f t="shared" si="11"/>
        <v>104.28571428571429</v>
      </c>
      <c r="N182" s="77">
        <v>3580624483.8499999</v>
      </c>
      <c r="O182" s="50" t="s">
        <v>2153</v>
      </c>
      <c r="P182" s="51">
        <f t="shared" ref="P182:P198" si="12">N182/J182</f>
        <v>0.17884044837076407</v>
      </c>
      <c r="Q182" s="66" t="str" cm="1">
        <f t="array" aca="1" ref="Q182" ca="1">IF(ISNUMBER(P182),IF(P182=100%,"CUMPLIDA",IF(AND(ISNUMBER(L182),ISNUMBER(INDIRECT("FECHA_"&amp;$B182,1))), IF(L182&lt;=INDIRECT("FECHA_"&amp;$B182,1),"INCUMPLIDA","PROCESO"), "VERIFICAR FECHA")),"SIN VALOR AVANCE")</f>
        <v>PROCESO</v>
      </c>
    </row>
    <row r="183" spans="1:17" ht="300" customHeight="1">
      <c r="A183" s="56" t="s">
        <v>26</v>
      </c>
      <c r="B183" s="52" t="s">
        <v>1793</v>
      </c>
      <c r="C183" s="495" t="s">
        <v>1961</v>
      </c>
      <c r="D183" s="499" t="s">
        <v>2157</v>
      </c>
      <c r="E183" s="575" t="s">
        <v>2158</v>
      </c>
      <c r="F183" s="496" t="s">
        <v>2159</v>
      </c>
      <c r="G183" s="517" t="s">
        <v>2160</v>
      </c>
      <c r="H183" s="54" t="s">
        <v>2161</v>
      </c>
      <c r="I183" s="50" t="s">
        <v>2162</v>
      </c>
      <c r="J183" s="74">
        <v>6</v>
      </c>
      <c r="K183" s="58">
        <v>45839</v>
      </c>
      <c r="L183" s="65">
        <v>46111</v>
      </c>
      <c r="M183" s="211">
        <f t="shared" si="11"/>
        <v>38.857142857142854</v>
      </c>
      <c r="N183" s="74">
        <v>0</v>
      </c>
      <c r="O183" s="50" t="s">
        <v>2163</v>
      </c>
      <c r="P183" s="51">
        <f t="shared" si="12"/>
        <v>0</v>
      </c>
      <c r="Q183" s="66" t="str" cm="1">
        <f t="array" aca="1" ref="Q183" ca="1">IF(ISNUMBER(P183),IF(P183=100%,"CUMPLIDA",IF(AND(ISNUMBER(L183),ISNUMBER(INDIRECT("FECHA_"&amp;$B183,1))), IF(L183&lt;=INDIRECT("FECHA_"&amp;$B183,1),"INCUMPLIDA","PROCESO"), "VERIFICAR FECHA")),"SIN VALOR AVANCE")</f>
        <v>PROCESO</v>
      </c>
    </row>
    <row r="184" spans="1:17" ht="90.75">
      <c r="A184" s="56" t="s">
        <v>26</v>
      </c>
      <c r="B184" s="52" t="s">
        <v>1793</v>
      </c>
      <c r="C184" s="495"/>
      <c r="D184" s="499"/>
      <c r="E184" s="575"/>
      <c r="F184" s="496"/>
      <c r="G184" s="517"/>
      <c r="H184" s="54" t="s">
        <v>2164</v>
      </c>
      <c r="I184" s="50" t="s">
        <v>195</v>
      </c>
      <c r="J184" s="74">
        <v>1</v>
      </c>
      <c r="K184" s="58">
        <v>45839</v>
      </c>
      <c r="L184" s="65">
        <v>46111</v>
      </c>
      <c r="M184" s="211">
        <f t="shared" si="11"/>
        <v>38.857142857142854</v>
      </c>
      <c r="N184" s="74">
        <v>0</v>
      </c>
      <c r="O184" s="50" t="s">
        <v>2163</v>
      </c>
      <c r="P184" s="51">
        <f t="shared" si="12"/>
        <v>0</v>
      </c>
      <c r="Q184" s="66" t="str" cm="1">
        <f t="array" aca="1" ref="Q184" ca="1">IF(ISNUMBER(P184),IF(P184=100%,"CUMPLIDA",IF(AND(ISNUMBER(L184),ISNUMBER(INDIRECT("FECHA_"&amp;$B184,1))), IF(L184&lt;=INDIRECT("FECHA_"&amp;$B184,1),"INCUMPLIDA","PROCESO"), "VERIFICAR FECHA")),"SIN VALOR AVANCE")</f>
        <v>PROCESO</v>
      </c>
    </row>
    <row r="185" spans="1:17" ht="90">
      <c r="A185" s="56" t="s">
        <v>26</v>
      </c>
      <c r="B185" s="52" t="s">
        <v>1793</v>
      </c>
      <c r="C185" s="495"/>
      <c r="D185" s="499"/>
      <c r="E185" s="575"/>
      <c r="F185" s="496"/>
      <c r="G185" s="53" t="s">
        <v>2165</v>
      </c>
      <c r="H185" s="50" t="s">
        <v>2166</v>
      </c>
      <c r="I185" s="72" t="s">
        <v>2167</v>
      </c>
      <c r="J185" s="74">
        <v>1</v>
      </c>
      <c r="K185" s="58">
        <v>45839</v>
      </c>
      <c r="L185" s="58">
        <v>46022</v>
      </c>
      <c r="M185" s="211">
        <f t="shared" si="11"/>
        <v>26.142857142857142</v>
      </c>
      <c r="N185" s="74">
        <v>1</v>
      </c>
      <c r="O185" s="50" t="s">
        <v>2168</v>
      </c>
      <c r="P185" s="51">
        <f t="shared" si="12"/>
        <v>1</v>
      </c>
      <c r="Q185" s="66" t="str" cm="1">
        <f t="array" aca="1" ref="Q185" ca="1">IF(ISNUMBER(P185),IF(P185=100%,"CUMPLIDA",IF(AND(ISNUMBER(L185),ISNUMBER(INDIRECT("FECHA_"&amp;$B185,1))), IF(L185&lt;=INDIRECT("FECHA_"&amp;$B185,1),"INCUMPLIDA","PROCESO"), "VERIFICAR FECHA")),"SIN VALOR AVANCE")</f>
        <v>CUMPLIDA</v>
      </c>
    </row>
    <row r="186" spans="1:17" ht="300" customHeight="1">
      <c r="A186" s="56" t="s">
        <v>26</v>
      </c>
      <c r="B186" s="52" t="s">
        <v>1793</v>
      </c>
      <c r="C186" s="495" t="s">
        <v>1961</v>
      </c>
      <c r="D186" s="495" t="s">
        <v>2157</v>
      </c>
      <c r="E186" s="575" t="s">
        <v>2169</v>
      </c>
      <c r="F186" s="496" t="s">
        <v>2170</v>
      </c>
      <c r="G186" s="517" t="s">
        <v>2160</v>
      </c>
      <c r="H186" s="54" t="s">
        <v>2161</v>
      </c>
      <c r="I186" s="50" t="s">
        <v>2162</v>
      </c>
      <c r="J186" s="74">
        <v>6</v>
      </c>
      <c r="K186" s="58">
        <v>45839</v>
      </c>
      <c r="L186" s="65">
        <v>46111</v>
      </c>
      <c r="M186" s="211">
        <f t="shared" si="11"/>
        <v>38.857142857142854</v>
      </c>
      <c r="N186" s="74">
        <v>0</v>
      </c>
      <c r="O186" s="50" t="s">
        <v>2163</v>
      </c>
      <c r="P186" s="51">
        <f t="shared" si="12"/>
        <v>0</v>
      </c>
      <c r="Q186" s="66" t="str" cm="1">
        <f t="array" aca="1" ref="Q186" ca="1">IF(ISNUMBER(P186),IF(P186=100%,"CUMPLIDA",IF(AND(ISNUMBER(L186),ISNUMBER(INDIRECT("FECHA_"&amp;$B186,1))), IF(L186&lt;=INDIRECT("FECHA_"&amp;$B186,1),"INCUMPLIDA","PROCESO"), "VERIFICAR FECHA")),"SIN VALOR AVANCE")</f>
        <v>PROCESO</v>
      </c>
    </row>
    <row r="187" spans="1:17" ht="90.75">
      <c r="A187" s="56" t="s">
        <v>26</v>
      </c>
      <c r="B187" s="52" t="s">
        <v>1793</v>
      </c>
      <c r="C187" s="495"/>
      <c r="D187" s="495"/>
      <c r="E187" s="575"/>
      <c r="F187" s="496"/>
      <c r="G187" s="517"/>
      <c r="H187" s="54" t="s">
        <v>2171</v>
      </c>
      <c r="I187" s="50" t="s">
        <v>195</v>
      </c>
      <c r="J187" s="74">
        <v>1</v>
      </c>
      <c r="K187" s="58">
        <v>45839</v>
      </c>
      <c r="L187" s="65">
        <v>46111</v>
      </c>
      <c r="M187" s="211">
        <f t="shared" si="11"/>
        <v>38.857142857142854</v>
      </c>
      <c r="N187" s="74">
        <v>0</v>
      </c>
      <c r="O187" s="50" t="s">
        <v>2163</v>
      </c>
      <c r="P187" s="51">
        <f t="shared" si="12"/>
        <v>0</v>
      </c>
      <c r="Q187" s="66" t="str" cm="1">
        <f t="array" aca="1" ref="Q187" ca="1">IF(ISNUMBER(P187),IF(P187=100%,"CUMPLIDA",IF(AND(ISNUMBER(L187),ISNUMBER(INDIRECT("FECHA_"&amp;$B187,1))), IF(L187&lt;=INDIRECT("FECHA_"&amp;$B187,1),"INCUMPLIDA","PROCESO"), "VERIFICAR FECHA")),"SIN VALOR AVANCE")</f>
        <v>PROCESO</v>
      </c>
    </row>
    <row r="188" spans="1:17" ht="135.75">
      <c r="A188" s="56" t="s">
        <v>26</v>
      </c>
      <c r="B188" s="52" t="s">
        <v>1793</v>
      </c>
      <c r="C188" s="495"/>
      <c r="D188" s="495"/>
      <c r="E188" s="496"/>
      <c r="F188" s="496"/>
      <c r="G188" s="53" t="s">
        <v>2172</v>
      </c>
      <c r="H188" s="54" t="s">
        <v>2173</v>
      </c>
      <c r="I188" s="50" t="s">
        <v>2174</v>
      </c>
      <c r="J188" s="74">
        <v>3</v>
      </c>
      <c r="K188" s="58">
        <v>45870</v>
      </c>
      <c r="L188" s="58">
        <v>46022</v>
      </c>
      <c r="M188" s="211">
        <f t="shared" si="11"/>
        <v>21.714285714285715</v>
      </c>
      <c r="N188" s="74">
        <v>3</v>
      </c>
      <c r="O188" s="50" t="s">
        <v>2175</v>
      </c>
      <c r="P188" s="51">
        <f t="shared" si="12"/>
        <v>1</v>
      </c>
      <c r="Q188" s="66" t="str" cm="1">
        <f t="array" aca="1" ref="Q188" ca="1">IF(ISNUMBER(P188),IF(P188=100%,"CUMPLIDA",IF(AND(ISNUMBER(L188),ISNUMBER(INDIRECT("FECHA_"&amp;$B188,1))), IF(L188&lt;=INDIRECT("FECHA_"&amp;$B188,1),"INCUMPLIDA","PROCESO"), "VERIFICAR FECHA")),"SIN VALOR AVANCE")</f>
        <v>CUMPLIDA</v>
      </c>
    </row>
    <row r="189" spans="1:17" ht="105.75" customHeight="1">
      <c r="A189" s="56" t="s">
        <v>26</v>
      </c>
      <c r="B189" s="52" t="s">
        <v>1793</v>
      </c>
      <c r="C189" s="494" t="s">
        <v>1961</v>
      </c>
      <c r="D189" s="494" t="s">
        <v>2176</v>
      </c>
      <c r="E189" s="496" t="s">
        <v>2177</v>
      </c>
      <c r="F189" s="496" t="s">
        <v>2178</v>
      </c>
      <c r="G189" s="63" t="s">
        <v>2179</v>
      </c>
      <c r="H189" s="50" t="s">
        <v>2180</v>
      </c>
      <c r="I189" s="50" t="s">
        <v>325</v>
      </c>
      <c r="J189" s="74">
        <v>4</v>
      </c>
      <c r="K189" s="70">
        <v>45870</v>
      </c>
      <c r="L189" s="70">
        <v>46235</v>
      </c>
      <c r="M189" s="211">
        <f t="shared" si="11"/>
        <v>52.142857142857146</v>
      </c>
      <c r="N189" s="74">
        <v>1</v>
      </c>
      <c r="O189" s="50" t="s">
        <v>2181</v>
      </c>
      <c r="P189" s="51">
        <f t="shared" si="12"/>
        <v>0.25</v>
      </c>
      <c r="Q189" s="66" t="str" cm="1">
        <f t="array" aca="1" ref="Q189" ca="1">IF(ISNUMBER(P189),IF(P189=100%,"CUMPLIDA",IF(AND(ISNUMBER(L189),ISNUMBER(INDIRECT("FECHA_"&amp;$B189,1))), IF(L189&lt;=INDIRECT("FECHA_"&amp;$B189,1),"INCUMPLIDA","PROCESO"), "VERIFICAR FECHA")),"SIN VALOR AVANCE")</f>
        <v>PROCESO</v>
      </c>
    </row>
    <row r="190" spans="1:17" ht="75" customHeight="1">
      <c r="A190" s="56" t="s">
        <v>26</v>
      </c>
      <c r="B190" s="52" t="s">
        <v>1793</v>
      </c>
      <c r="C190" s="494"/>
      <c r="D190" s="494"/>
      <c r="E190" s="496"/>
      <c r="F190" s="496"/>
      <c r="G190" s="496" t="s">
        <v>2182</v>
      </c>
      <c r="H190" s="50" t="s">
        <v>2183</v>
      </c>
      <c r="I190" s="50" t="s">
        <v>329</v>
      </c>
      <c r="J190" s="74">
        <v>1</v>
      </c>
      <c r="K190" s="70">
        <v>45870</v>
      </c>
      <c r="L190" s="70">
        <v>46022</v>
      </c>
      <c r="M190" s="211">
        <f t="shared" si="11"/>
        <v>21.714285714285715</v>
      </c>
      <c r="N190" s="74">
        <v>1</v>
      </c>
      <c r="O190" s="50" t="s">
        <v>2184</v>
      </c>
      <c r="P190" s="51">
        <f t="shared" si="12"/>
        <v>1</v>
      </c>
      <c r="Q190" s="66" t="str" cm="1">
        <f t="array" aca="1" ref="Q190" ca="1">IF(ISNUMBER(P190),IF(P190=100%,"CUMPLIDA",IF(AND(ISNUMBER(L190),ISNUMBER(INDIRECT("FECHA_"&amp;$B190,1))), IF(L190&lt;=INDIRECT("FECHA_"&amp;$B190,1),"INCUMPLIDA","PROCESO"), "VERIFICAR FECHA")),"SIN VALOR AVANCE")</f>
        <v>CUMPLIDA</v>
      </c>
    </row>
    <row r="191" spans="1:17" ht="90">
      <c r="A191" s="56" t="s">
        <v>26</v>
      </c>
      <c r="B191" s="52" t="s">
        <v>1793</v>
      </c>
      <c r="C191" s="494"/>
      <c r="D191" s="494"/>
      <c r="E191" s="496"/>
      <c r="F191" s="496"/>
      <c r="G191" s="496"/>
      <c r="H191" s="50" t="s">
        <v>2185</v>
      </c>
      <c r="I191" s="50" t="s">
        <v>332</v>
      </c>
      <c r="J191" s="74">
        <v>1</v>
      </c>
      <c r="K191" s="70">
        <v>46023</v>
      </c>
      <c r="L191" s="70">
        <v>46054</v>
      </c>
      <c r="M191" s="211">
        <f t="shared" si="11"/>
        <v>4.4285714285714288</v>
      </c>
      <c r="N191" s="74">
        <v>0</v>
      </c>
      <c r="O191" s="50" t="s">
        <v>2186</v>
      </c>
      <c r="P191" s="51">
        <f t="shared" si="12"/>
        <v>0</v>
      </c>
      <c r="Q191" s="66" t="str" cm="1">
        <f t="array" aca="1" ref="Q191" ca="1">IF(ISNUMBER(P191),IF(P191=100%,"CUMPLIDA",IF(AND(ISNUMBER(L191),ISNUMBER(INDIRECT("FECHA_"&amp;$B191,1))), IF(L191&lt;=INDIRECT("FECHA_"&amp;$B191,1),"INCUMPLIDA","PROCESO"), "VERIFICAR FECHA")),"SIN VALOR AVANCE")</f>
        <v>PROCESO</v>
      </c>
    </row>
    <row r="192" spans="1:17" ht="105.75">
      <c r="A192" s="56" t="s">
        <v>26</v>
      </c>
      <c r="B192" s="52" t="s">
        <v>1793</v>
      </c>
      <c r="C192" s="494"/>
      <c r="D192" s="494"/>
      <c r="E192" s="496"/>
      <c r="F192" s="496"/>
      <c r="G192" s="63" t="s">
        <v>2187</v>
      </c>
      <c r="H192" s="50" t="s">
        <v>2188</v>
      </c>
      <c r="I192" s="50" t="s">
        <v>282</v>
      </c>
      <c r="J192" s="74">
        <v>1</v>
      </c>
      <c r="K192" s="70">
        <v>45870</v>
      </c>
      <c r="L192" s="70">
        <v>45961</v>
      </c>
      <c r="M192" s="211">
        <f t="shared" si="11"/>
        <v>13</v>
      </c>
      <c r="N192" s="74">
        <v>1</v>
      </c>
      <c r="O192" s="50" t="s">
        <v>2184</v>
      </c>
      <c r="P192" s="51">
        <f t="shared" si="12"/>
        <v>1</v>
      </c>
      <c r="Q192" s="66" t="str" cm="1">
        <f t="array" aca="1" ref="Q192" ca="1">IF(ISNUMBER(P192),IF(P192=100%,"CUMPLIDA",IF(AND(ISNUMBER(L192),ISNUMBER(INDIRECT("FECHA_"&amp;$B192,1))), IF(L192&lt;=INDIRECT("FECHA_"&amp;$B192,1),"INCUMPLIDA","PROCESO"), "VERIFICAR FECHA")),"SIN VALOR AVANCE")</f>
        <v>CUMPLIDA</v>
      </c>
    </row>
    <row r="193" spans="1:17" ht="135">
      <c r="A193" s="56" t="s">
        <v>26</v>
      </c>
      <c r="B193" s="52" t="s">
        <v>1793</v>
      </c>
      <c r="C193" s="494"/>
      <c r="D193" s="494"/>
      <c r="E193" s="496"/>
      <c r="F193" s="496"/>
      <c r="G193" s="63" t="s">
        <v>2189</v>
      </c>
      <c r="H193" s="50" t="s">
        <v>2190</v>
      </c>
      <c r="I193" s="72" t="s">
        <v>2191</v>
      </c>
      <c r="J193" s="74">
        <v>6</v>
      </c>
      <c r="K193" s="70">
        <v>45870</v>
      </c>
      <c r="L193" s="70">
        <v>46235</v>
      </c>
      <c r="M193" s="211">
        <f t="shared" si="11"/>
        <v>52.142857142857146</v>
      </c>
      <c r="N193" s="74">
        <v>2</v>
      </c>
      <c r="O193" s="71" t="s">
        <v>2192</v>
      </c>
      <c r="P193" s="51">
        <f t="shared" si="12"/>
        <v>0.33333333333333331</v>
      </c>
      <c r="Q193" s="66" t="str" cm="1">
        <f t="array" aca="1" ref="Q193" ca="1">IF(ISNUMBER(P193),IF(P193=100%,"CUMPLIDA",IF(AND(ISNUMBER(L193),ISNUMBER(INDIRECT("FECHA_"&amp;$B193,1))), IF(L193&lt;=INDIRECT("FECHA_"&amp;$B193,1),"INCUMPLIDA","PROCESO"), "VERIFICAR FECHA")),"SIN VALOR AVANCE")</f>
        <v>PROCESO</v>
      </c>
    </row>
    <row r="194" spans="1:17" ht="135" customHeight="1">
      <c r="A194" s="56" t="s">
        <v>26</v>
      </c>
      <c r="B194" s="52" t="s">
        <v>1793</v>
      </c>
      <c r="C194" s="494" t="s">
        <v>1961</v>
      </c>
      <c r="D194" s="494" t="s">
        <v>2176</v>
      </c>
      <c r="E194" s="496" t="s">
        <v>2193</v>
      </c>
      <c r="F194" s="496" t="s">
        <v>2194</v>
      </c>
      <c r="G194" s="63" t="s">
        <v>2195</v>
      </c>
      <c r="H194" s="50" t="s">
        <v>2190</v>
      </c>
      <c r="I194" s="72" t="s">
        <v>2191</v>
      </c>
      <c r="J194" s="74">
        <v>6</v>
      </c>
      <c r="K194" s="70">
        <v>45870</v>
      </c>
      <c r="L194" s="70">
        <v>46235</v>
      </c>
      <c r="M194" s="211">
        <f t="shared" si="11"/>
        <v>52.142857142857146</v>
      </c>
      <c r="N194" s="74">
        <v>2</v>
      </c>
      <c r="O194" s="71" t="s">
        <v>2196</v>
      </c>
      <c r="P194" s="51">
        <f t="shared" si="12"/>
        <v>0.33333333333333331</v>
      </c>
      <c r="Q194" s="66" t="str" cm="1">
        <f t="array" aca="1" ref="Q194" ca="1">IF(ISNUMBER(P194),IF(P194=100%,"CUMPLIDA",IF(AND(ISNUMBER(L194),ISNUMBER(INDIRECT("FECHA_"&amp;$B194,1))), IF(L194&lt;=INDIRECT("FECHA_"&amp;$B194,1),"INCUMPLIDA","PROCESO"), "VERIFICAR FECHA")),"SIN VALOR AVANCE")</f>
        <v>PROCESO</v>
      </c>
    </row>
    <row r="195" spans="1:17" ht="120">
      <c r="A195" s="56" t="s">
        <v>26</v>
      </c>
      <c r="B195" s="52" t="s">
        <v>1793</v>
      </c>
      <c r="C195" s="494"/>
      <c r="D195" s="494"/>
      <c r="E195" s="496"/>
      <c r="F195" s="496"/>
      <c r="G195" s="63" t="s">
        <v>2197</v>
      </c>
      <c r="H195" s="50" t="s">
        <v>2198</v>
      </c>
      <c r="I195" s="50" t="s">
        <v>325</v>
      </c>
      <c r="J195" s="74">
        <v>4</v>
      </c>
      <c r="K195" s="70">
        <v>45839</v>
      </c>
      <c r="L195" s="70">
        <v>46204</v>
      </c>
      <c r="M195" s="211">
        <f t="shared" si="11"/>
        <v>52.142857142857146</v>
      </c>
      <c r="N195" s="74">
        <v>2</v>
      </c>
      <c r="O195" s="71" t="s">
        <v>2199</v>
      </c>
      <c r="P195" s="51">
        <f t="shared" si="12"/>
        <v>0.5</v>
      </c>
      <c r="Q195" s="66" t="str" cm="1">
        <f t="array" aca="1" ref="Q195" ca="1">IF(ISNUMBER(P195),IF(P195=100%,"CUMPLIDA",IF(AND(ISNUMBER(L195),ISNUMBER(INDIRECT("FECHA_"&amp;$B195,1))), IF(L195&lt;=INDIRECT("FECHA_"&amp;$B195,1),"INCUMPLIDA","PROCESO"), "VERIFICAR FECHA")),"SIN VALOR AVANCE")</f>
        <v>PROCESO</v>
      </c>
    </row>
    <row r="196" spans="1:17" ht="75" customHeight="1">
      <c r="A196" s="56" t="s">
        <v>26</v>
      </c>
      <c r="B196" s="52" t="s">
        <v>1793</v>
      </c>
      <c r="C196" s="494"/>
      <c r="D196" s="494"/>
      <c r="E196" s="496"/>
      <c r="F196" s="496"/>
      <c r="G196" s="496" t="s">
        <v>2200</v>
      </c>
      <c r="H196" s="50" t="s">
        <v>2183</v>
      </c>
      <c r="I196" s="50" t="s">
        <v>329</v>
      </c>
      <c r="J196" s="74">
        <v>1</v>
      </c>
      <c r="K196" s="70">
        <v>45870</v>
      </c>
      <c r="L196" s="70">
        <v>46022</v>
      </c>
      <c r="M196" s="211">
        <f t="shared" si="11"/>
        <v>21.714285714285715</v>
      </c>
      <c r="N196" s="74">
        <v>1</v>
      </c>
      <c r="O196" s="50" t="s">
        <v>2184</v>
      </c>
      <c r="P196" s="51">
        <f t="shared" si="12"/>
        <v>1</v>
      </c>
      <c r="Q196" s="66" t="str" cm="1">
        <f t="array" aca="1" ref="Q196" ca="1">IF(ISNUMBER(P196),IF(P196=100%,"CUMPLIDA",IF(AND(ISNUMBER(L196),ISNUMBER(INDIRECT("FECHA_"&amp;$B196,1))), IF(L196&lt;=INDIRECT("FECHA_"&amp;$B196,1),"INCUMPLIDA","PROCESO"), "VERIFICAR FECHA")),"SIN VALOR AVANCE")</f>
        <v>CUMPLIDA</v>
      </c>
    </row>
    <row r="197" spans="1:17" ht="90">
      <c r="A197" s="56" t="s">
        <v>26</v>
      </c>
      <c r="B197" s="52" t="s">
        <v>1793</v>
      </c>
      <c r="C197" s="494"/>
      <c r="D197" s="494"/>
      <c r="E197" s="496"/>
      <c r="F197" s="496"/>
      <c r="G197" s="496"/>
      <c r="H197" s="50" t="s">
        <v>2185</v>
      </c>
      <c r="I197" s="50" t="s">
        <v>332</v>
      </c>
      <c r="J197" s="74">
        <v>1</v>
      </c>
      <c r="K197" s="70">
        <v>46023</v>
      </c>
      <c r="L197" s="70">
        <v>46054</v>
      </c>
      <c r="M197" s="211">
        <f t="shared" si="11"/>
        <v>4.4285714285714288</v>
      </c>
      <c r="N197" s="74">
        <v>0</v>
      </c>
      <c r="O197" s="50" t="s">
        <v>2186</v>
      </c>
      <c r="P197" s="51">
        <f t="shared" si="12"/>
        <v>0</v>
      </c>
      <c r="Q197" s="66" t="str" cm="1">
        <f t="array" aca="1" ref="Q197" ca="1">IF(ISNUMBER(P197),IF(P197=100%,"CUMPLIDA",IF(AND(ISNUMBER(L197),ISNUMBER(INDIRECT("FECHA_"&amp;$B197,1))), IF(L197&lt;=INDIRECT("FECHA_"&amp;$B197,1),"INCUMPLIDA","PROCESO"), "VERIFICAR FECHA")),"SIN VALOR AVANCE")</f>
        <v>PROCESO</v>
      </c>
    </row>
    <row r="198" spans="1:17" ht="105.75">
      <c r="A198" s="56" t="s">
        <v>26</v>
      </c>
      <c r="B198" s="52" t="s">
        <v>1793</v>
      </c>
      <c r="C198" s="494"/>
      <c r="D198" s="494"/>
      <c r="E198" s="496"/>
      <c r="F198" s="496"/>
      <c r="G198" s="63" t="s">
        <v>2201</v>
      </c>
      <c r="H198" s="50" t="s">
        <v>2202</v>
      </c>
      <c r="I198" s="50" t="s">
        <v>282</v>
      </c>
      <c r="J198" s="74">
        <v>1</v>
      </c>
      <c r="K198" s="70">
        <v>45870</v>
      </c>
      <c r="L198" s="70">
        <v>45961</v>
      </c>
      <c r="M198" s="211">
        <f t="shared" si="11"/>
        <v>13</v>
      </c>
      <c r="N198" s="74">
        <v>1</v>
      </c>
      <c r="O198" s="50" t="s">
        <v>2184</v>
      </c>
      <c r="P198" s="51">
        <f t="shared" si="12"/>
        <v>1</v>
      </c>
      <c r="Q198" s="66" t="str" cm="1">
        <f t="array" aca="1" ref="Q198" ca="1">IF(ISNUMBER(P198),IF(P198=100%,"CUMPLIDA",IF(AND(ISNUMBER(L198),ISNUMBER(INDIRECT("FECHA_"&amp;$B198,1))), IF(L198&lt;=INDIRECT("FECHA_"&amp;$B198,1),"INCUMPLIDA","PROCESO"), "VERIFICAR FECHA")),"SIN VALOR AVANCE")</f>
        <v>CUMPLIDA</v>
      </c>
    </row>
    <row r="199" spans="1:17" ht="165.75" customHeight="1">
      <c r="A199" s="56" t="s">
        <v>26</v>
      </c>
      <c r="B199" s="52" t="s">
        <v>1793</v>
      </c>
      <c r="C199" s="494" t="s">
        <v>2203</v>
      </c>
      <c r="D199" s="494" t="s">
        <v>2204</v>
      </c>
      <c r="E199" s="502" t="s">
        <v>2205</v>
      </c>
      <c r="F199" s="496" t="s">
        <v>2206</v>
      </c>
      <c r="G199" s="497" t="s">
        <v>2207</v>
      </c>
      <c r="H199" s="54" t="s">
        <v>2208</v>
      </c>
      <c r="I199" s="50" t="s">
        <v>2209</v>
      </c>
      <c r="J199" s="74">
        <v>1</v>
      </c>
      <c r="K199" s="55">
        <v>45945</v>
      </c>
      <c r="L199" s="55">
        <v>46112</v>
      </c>
      <c r="M199" s="211">
        <f t="shared" si="11"/>
        <v>23.857142857142858</v>
      </c>
      <c r="N199" s="74">
        <v>0</v>
      </c>
      <c r="O199" s="50" t="s">
        <v>2210</v>
      </c>
      <c r="P199" s="51">
        <v>0</v>
      </c>
      <c r="Q199" s="66" t="s">
        <v>2211</v>
      </c>
    </row>
    <row r="200" spans="1:17" ht="165.75">
      <c r="A200" s="56" t="s">
        <v>26</v>
      </c>
      <c r="B200" s="52" t="s">
        <v>1793</v>
      </c>
      <c r="C200" s="494"/>
      <c r="D200" s="494"/>
      <c r="E200" s="502"/>
      <c r="F200" s="496"/>
      <c r="G200" s="498"/>
      <c r="H200" s="54" t="s">
        <v>2212</v>
      </c>
      <c r="I200" s="89" t="s">
        <v>2213</v>
      </c>
      <c r="J200" s="74">
        <v>1</v>
      </c>
      <c r="K200" s="55">
        <v>45945</v>
      </c>
      <c r="L200" s="55">
        <v>46173</v>
      </c>
      <c r="M200" s="211">
        <f t="shared" si="11"/>
        <v>32.571428571428569</v>
      </c>
      <c r="N200" s="74">
        <v>0</v>
      </c>
      <c r="O200" s="50" t="s">
        <v>2210</v>
      </c>
      <c r="P200" s="51">
        <v>0</v>
      </c>
      <c r="Q200" s="66" t="s">
        <v>2211</v>
      </c>
    </row>
    <row r="201" spans="1:17" ht="120">
      <c r="A201" s="75" t="s">
        <v>26</v>
      </c>
      <c r="B201" s="61" t="s">
        <v>1793</v>
      </c>
      <c r="C201" s="678" t="s">
        <v>1994</v>
      </c>
      <c r="D201" s="678" t="s">
        <v>2214</v>
      </c>
      <c r="E201" s="681" t="s">
        <v>2215</v>
      </c>
      <c r="F201" s="681" t="s">
        <v>2216</v>
      </c>
      <c r="G201" s="684" t="s">
        <v>2217</v>
      </c>
      <c r="H201" s="415" t="s">
        <v>2218</v>
      </c>
      <c r="I201" s="416" t="s">
        <v>2219</v>
      </c>
      <c r="J201" s="417">
        <v>7</v>
      </c>
      <c r="K201" s="418">
        <v>46023</v>
      </c>
      <c r="L201" s="418">
        <v>46234</v>
      </c>
      <c r="M201" s="419">
        <v>30</v>
      </c>
      <c r="N201" s="406">
        <v>0</v>
      </c>
      <c r="O201" s="416" t="s">
        <v>2220</v>
      </c>
      <c r="P201" s="51">
        <v>0</v>
      </c>
      <c r="Q201" s="66" t="s">
        <v>2211</v>
      </c>
    </row>
    <row r="202" spans="1:17" ht="90.75">
      <c r="A202" s="75" t="s">
        <v>26</v>
      </c>
      <c r="B202" s="61" t="s">
        <v>1793</v>
      </c>
      <c r="C202" s="679"/>
      <c r="D202" s="679" t="s">
        <v>2214</v>
      </c>
      <c r="E202" s="682"/>
      <c r="F202" s="682"/>
      <c r="G202" s="685"/>
      <c r="H202" s="415" t="s">
        <v>2221</v>
      </c>
      <c r="I202" s="416" t="s">
        <v>2222</v>
      </c>
      <c r="J202" s="417">
        <v>1</v>
      </c>
      <c r="K202" s="418">
        <v>46242</v>
      </c>
      <c r="L202" s="418">
        <v>46305</v>
      </c>
      <c r="M202" s="419">
        <v>9</v>
      </c>
      <c r="N202" s="406">
        <v>0</v>
      </c>
      <c r="O202" s="416" t="s">
        <v>2223</v>
      </c>
      <c r="P202" s="51">
        <v>0</v>
      </c>
      <c r="Q202" s="66" t="s">
        <v>2211</v>
      </c>
    </row>
    <row r="203" spans="1:17" ht="165">
      <c r="A203" s="75" t="s">
        <v>26</v>
      </c>
      <c r="B203" s="61" t="s">
        <v>1793</v>
      </c>
      <c r="C203" s="679"/>
      <c r="D203" s="679" t="s">
        <v>2224</v>
      </c>
      <c r="E203" s="682"/>
      <c r="F203" s="682"/>
      <c r="G203" s="420" t="s">
        <v>2225</v>
      </c>
      <c r="H203" s="420" t="s">
        <v>2226</v>
      </c>
      <c r="I203" s="421" t="s">
        <v>2227</v>
      </c>
      <c r="J203" s="417">
        <v>2</v>
      </c>
      <c r="K203" s="418">
        <v>46054</v>
      </c>
      <c r="L203" s="418">
        <v>46142</v>
      </c>
      <c r="M203" s="422">
        <v>13</v>
      </c>
      <c r="N203" s="406">
        <v>0</v>
      </c>
      <c r="O203" s="416" t="s">
        <v>2220</v>
      </c>
      <c r="P203" s="51">
        <v>0</v>
      </c>
      <c r="Q203" s="66" t="s">
        <v>2211</v>
      </c>
    </row>
    <row r="204" spans="1:17" ht="90">
      <c r="A204" s="75" t="s">
        <v>26</v>
      </c>
      <c r="B204" s="61" t="s">
        <v>1793</v>
      </c>
      <c r="C204" s="679"/>
      <c r="D204" s="679" t="s">
        <v>2224</v>
      </c>
      <c r="E204" s="682"/>
      <c r="F204" s="682"/>
      <c r="G204" s="684" t="s">
        <v>2228</v>
      </c>
      <c r="H204" s="415" t="s">
        <v>2229</v>
      </c>
      <c r="I204" s="416" t="s">
        <v>2230</v>
      </c>
      <c r="J204" s="417">
        <v>4</v>
      </c>
      <c r="K204" s="418">
        <v>46082</v>
      </c>
      <c r="L204" s="418">
        <v>46234</v>
      </c>
      <c r="M204" s="419">
        <v>32</v>
      </c>
      <c r="N204" s="406">
        <v>0</v>
      </c>
      <c r="O204" s="416" t="s">
        <v>2231</v>
      </c>
      <c r="P204" s="51">
        <v>0</v>
      </c>
      <c r="Q204" s="66" t="s">
        <v>2211</v>
      </c>
    </row>
    <row r="205" spans="1:17" ht="75">
      <c r="A205" s="75" t="s">
        <v>26</v>
      </c>
      <c r="B205" s="61" t="s">
        <v>1793</v>
      </c>
      <c r="C205" s="679"/>
      <c r="D205" s="679" t="s">
        <v>2214</v>
      </c>
      <c r="E205" s="682"/>
      <c r="F205" s="682"/>
      <c r="G205" s="685"/>
      <c r="H205" s="415" t="s">
        <v>2232</v>
      </c>
      <c r="I205" s="416" t="s">
        <v>2233</v>
      </c>
      <c r="J205" s="423">
        <v>1</v>
      </c>
      <c r="K205" s="418">
        <v>46054</v>
      </c>
      <c r="L205" s="418">
        <v>46234</v>
      </c>
      <c r="M205" s="419">
        <v>26</v>
      </c>
      <c r="N205" s="424">
        <v>1</v>
      </c>
      <c r="O205" s="416" t="s">
        <v>2234</v>
      </c>
      <c r="P205" s="51">
        <v>0</v>
      </c>
      <c r="Q205" s="66" t="s">
        <v>2211</v>
      </c>
    </row>
    <row r="206" spans="1:17" ht="165">
      <c r="A206" s="75" t="s">
        <v>26</v>
      </c>
      <c r="B206" s="61" t="s">
        <v>1793</v>
      </c>
      <c r="C206" s="680"/>
      <c r="D206" s="680" t="s">
        <v>2214</v>
      </c>
      <c r="E206" s="683"/>
      <c r="F206" s="683"/>
      <c r="G206" s="420" t="s">
        <v>2235</v>
      </c>
      <c r="H206" s="420" t="s">
        <v>2236</v>
      </c>
      <c r="I206" s="421" t="s">
        <v>2237</v>
      </c>
      <c r="J206" s="417">
        <v>10</v>
      </c>
      <c r="K206" s="425">
        <v>46054</v>
      </c>
      <c r="L206" s="426">
        <v>46356</v>
      </c>
      <c r="M206" s="422">
        <v>42</v>
      </c>
      <c r="N206" s="406">
        <v>0</v>
      </c>
      <c r="O206" s="416" t="s">
        <v>191</v>
      </c>
      <c r="P206" s="51">
        <v>0</v>
      </c>
      <c r="Q206" s="66" t="s">
        <v>2211</v>
      </c>
    </row>
    <row r="207" spans="1:17" ht="180" customHeight="1">
      <c r="A207" s="75" t="s">
        <v>432</v>
      </c>
      <c r="B207" s="61" t="s">
        <v>1793</v>
      </c>
      <c r="C207" s="494" t="s">
        <v>1961</v>
      </c>
      <c r="D207" s="494" t="s">
        <v>2238</v>
      </c>
      <c r="E207" s="496" t="s">
        <v>2239</v>
      </c>
      <c r="F207" s="496" t="s">
        <v>2240</v>
      </c>
      <c r="G207" s="63" t="s">
        <v>2241</v>
      </c>
      <c r="H207" s="50" t="s">
        <v>2242</v>
      </c>
      <c r="I207" s="50" t="s">
        <v>2243</v>
      </c>
      <c r="J207" s="74">
        <v>4</v>
      </c>
      <c r="K207" s="82">
        <v>45839</v>
      </c>
      <c r="L207" s="82">
        <v>46203</v>
      </c>
      <c r="M207" s="211">
        <f t="shared" ref="M207:M219" si="13">(L207-K207)/7</f>
        <v>52</v>
      </c>
      <c r="N207" s="69">
        <v>2</v>
      </c>
      <c r="O207" s="50" t="s">
        <v>2244</v>
      </c>
      <c r="P207" s="51">
        <f t="shared" ref="P207:P224" si="14">N207/J207</f>
        <v>0.5</v>
      </c>
      <c r="Q207" s="66" t="str" cm="1">
        <f t="array" aca="1" ref="Q207" ca="1">IF(ISNUMBER(P207),IF(P207=100%,"CUMPLIDA",IF(AND(ISNUMBER(L207),ISNUMBER(INDIRECT("FECHA_"&amp;$B207,1))), IF(L207&lt;=INDIRECT("FECHA_"&amp;$B207,1),"INCUMPLIDA","PROCESO"), "VERIFICAR FECHA")),"SIN VALOR AVANCE")</f>
        <v>PROCESO</v>
      </c>
    </row>
    <row r="208" spans="1:17" ht="105.75" customHeight="1">
      <c r="A208" s="75" t="s">
        <v>432</v>
      </c>
      <c r="B208" s="61" t="s">
        <v>1793</v>
      </c>
      <c r="C208" s="494"/>
      <c r="D208" s="494"/>
      <c r="E208" s="496"/>
      <c r="F208" s="496"/>
      <c r="G208" s="496" t="s">
        <v>2245</v>
      </c>
      <c r="H208" s="50" t="s">
        <v>2246</v>
      </c>
      <c r="I208" s="50" t="s">
        <v>2247</v>
      </c>
      <c r="J208" s="74">
        <v>1</v>
      </c>
      <c r="K208" s="70">
        <v>45839</v>
      </c>
      <c r="L208" s="82">
        <v>45868</v>
      </c>
      <c r="M208" s="211">
        <f t="shared" si="13"/>
        <v>4.1428571428571432</v>
      </c>
      <c r="N208" s="69">
        <v>1</v>
      </c>
      <c r="O208" s="50" t="s">
        <v>2248</v>
      </c>
      <c r="P208" s="51">
        <f t="shared" si="14"/>
        <v>1</v>
      </c>
      <c r="Q208" s="66" t="str" cm="1">
        <f t="array" aca="1" ref="Q208" ca="1">IF(ISNUMBER(P208),IF(P208=100%,"CUMPLIDA",IF(AND(ISNUMBER(L208),ISNUMBER(INDIRECT("FECHA_"&amp;$B208,1))), IF(L208&lt;=INDIRECT("FECHA_"&amp;$B208,1),"INCUMPLIDA","PROCESO"), "VERIFICAR FECHA")),"SIN VALOR AVANCE")</f>
        <v>CUMPLIDA</v>
      </c>
    </row>
    <row r="209" spans="1:17" ht="195">
      <c r="A209" s="75" t="s">
        <v>432</v>
      </c>
      <c r="B209" s="61" t="s">
        <v>1793</v>
      </c>
      <c r="C209" s="494"/>
      <c r="D209" s="494"/>
      <c r="E209" s="496"/>
      <c r="F209" s="496"/>
      <c r="G209" s="496"/>
      <c r="H209" s="50" t="s">
        <v>2249</v>
      </c>
      <c r="I209" s="50" t="s">
        <v>2250</v>
      </c>
      <c r="J209" s="74">
        <v>2</v>
      </c>
      <c r="K209" s="70">
        <v>45870</v>
      </c>
      <c r="L209" s="70">
        <v>45930</v>
      </c>
      <c r="M209" s="211">
        <f t="shared" si="13"/>
        <v>8.5714285714285712</v>
      </c>
      <c r="N209" s="69">
        <v>2</v>
      </c>
      <c r="O209" s="50" t="s">
        <v>2251</v>
      </c>
      <c r="P209" s="51">
        <f t="shared" si="14"/>
        <v>1</v>
      </c>
      <c r="Q209" s="66" t="str" cm="1">
        <f t="array" aca="1" ref="Q209" ca="1">IF(ISNUMBER(P209),IF(P209=100%,"CUMPLIDA",IF(AND(ISNUMBER(L209),ISNUMBER(INDIRECT("FECHA_"&amp;$B209,1))), IF(L209&lt;=INDIRECT("FECHA_"&amp;$B209,1),"INCUMPLIDA","PROCESO"), "VERIFICAR FECHA")),"SIN VALOR AVANCE")</f>
        <v>CUMPLIDA</v>
      </c>
    </row>
    <row r="210" spans="1:17" ht="105">
      <c r="A210" s="75" t="s">
        <v>432</v>
      </c>
      <c r="B210" s="61" t="s">
        <v>1793</v>
      </c>
      <c r="C210" s="494"/>
      <c r="D210" s="494"/>
      <c r="E210" s="496"/>
      <c r="F210" s="496"/>
      <c r="G210" s="63" t="s">
        <v>2252</v>
      </c>
      <c r="H210" s="50" t="s">
        <v>2253</v>
      </c>
      <c r="I210" s="50" t="s">
        <v>2254</v>
      </c>
      <c r="J210" s="74">
        <v>1</v>
      </c>
      <c r="K210" s="70">
        <v>45839</v>
      </c>
      <c r="L210" s="70">
        <v>45899</v>
      </c>
      <c r="M210" s="211">
        <f t="shared" si="13"/>
        <v>8.5714285714285712</v>
      </c>
      <c r="N210" s="69">
        <v>1</v>
      </c>
      <c r="O210" s="50" t="s">
        <v>2255</v>
      </c>
      <c r="P210" s="51">
        <f t="shared" si="14"/>
        <v>1</v>
      </c>
      <c r="Q210" s="66" t="str" cm="1">
        <f t="array" aca="1" ref="Q210" ca="1">IF(ISNUMBER(P210),IF(P210=100%,"CUMPLIDA",IF(AND(ISNUMBER(L210),ISNUMBER(INDIRECT("FECHA_"&amp;$B210,1))), IF(L210&lt;=INDIRECT("FECHA_"&amp;$B210,1),"INCUMPLIDA","PROCESO"), "VERIFICAR FECHA")),"SIN VALOR AVANCE")</f>
        <v>CUMPLIDA</v>
      </c>
    </row>
    <row r="211" spans="1:17" ht="90">
      <c r="A211" s="75" t="s">
        <v>432</v>
      </c>
      <c r="B211" s="61" t="s">
        <v>1793</v>
      </c>
      <c r="C211" s="494"/>
      <c r="D211" s="494"/>
      <c r="E211" s="496"/>
      <c r="F211" s="496"/>
      <c r="G211" s="63" t="s">
        <v>2256</v>
      </c>
      <c r="H211" s="50" t="s">
        <v>2257</v>
      </c>
      <c r="I211" s="50" t="s">
        <v>2258</v>
      </c>
      <c r="J211" s="74">
        <v>1</v>
      </c>
      <c r="K211" s="82">
        <v>45899</v>
      </c>
      <c r="L211" s="82">
        <v>45930</v>
      </c>
      <c r="M211" s="211">
        <f t="shared" si="13"/>
        <v>4.4285714285714288</v>
      </c>
      <c r="N211" s="69">
        <v>1</v>
      </c>
      <c r="O211" s="50" t="s">
        <v>2255</v>
      </c>
      <c r="P211" s="51">
        <f t="shared" si="14"/>
        <v>1</v>
      </c>
      <c r="Q211" s="66" t="str" cm="1">
        <f t="array" aca="1" ref="Q211" ca="1">IF(ISNUMBER(P211),IF(P211=100%,"CUMPLIDA",IF(AND(ISNUMBER(L211),ISNUMBER(INDIRECT("FECHA_"&amp;$B211,1))), IF(L211&lt;=INDIRECT("FECHA_"&amp;$B211,1),"INCUMPLIDA","PROCESO"), "VERIFICAR FECHA")),"SIN VALOR AVANCE")</f>
        <v>CUMPLIDA</v>
      </c>
    </row>
    <row r="212" spans="1:17" ht="105.75" customHeight="1">
      <c r="A212" s="75" t="s">
        <v>432</v>
      </c>
      <c r="B212" s="61" t="s">
        <v>1793</v>
      </c>
      <c r="C212" s="494" t="s">
        <v>1961</v>
      </c>
      <c r="D212" s="494" t="s">
        <v>2259</v>
      </c>
      <c r="E212" s="496" t="s">
        <v>2260</v>
      </c>
      <c r="F212" s="496" t="s">
        <v>2261</v>
      </c>
      <c r="G212" s="496" t="s">
        <v>2262</v>
      </c>
      <c r="H212" s="50" t="s">
        <v>2263</v>
      </c>
      <c r="I212" s="50" t="s">
        <v>2264</v>
      </c>
      <c r="J212" s="74">
        <v>2</v>
      </c>
      <c r="K212" s="70">
        <v>45839</v>
      </c>
      <c r="L212" s="70">
        <v>46022</v>
      </c>
      <c r="M212" s="211">
        <f t="shared" si="13"/>
        <v>26.142857142857142</v>
      </c>
      <c r="N212" s="69">
        <v>2</v>
      </c>
      <c r="O212" s="50" t="s">
        <v>2265</v>
      </c>
      <c r="P212" s="51">
        <f t="shared" si="14"/>
        <v>1</v>
      </c>
      <c r="Q212" s="66" t="str" cm="1">
        <f t="array" aca="1" ref="Q212" ca="1">IF(ISNUMBER(P212),IF(P212=100%,"CUMPLIDA",IF(AND(ISNUMBER(L212),ISNUMBER(INDIRECT("FECHA_"&amp;$B212,1))), IF(L212&lt;=INDIRECT("FECHA_"&amp;$B212,1),"INCUMPLIDA","PROCESO"), "VERIFICAR FECHA")),"SIN VALOR AVANCE")</f>
        <v>CUMPLIDA</v>
      </c>
    </row>
    <row r="213" spans="1:17" ht="105.75">
      <c r="A213" s="75" t="s">
        <v>432</v>
      </c>
      <c r="B213" s="61" t="s">
        <v>1793</v>
      </c>
      <c r="C213" s="494"/>
      <c r="D213" s="494"/>
      <c r="E213" s="496"/>
      <c r="F213" s="496"/>
      <c r="G213" s="496"/>
      <c r="H213" s="50" t="s">
        <v>2266</v>
      </c>
      <c r="I213" s="50" t="s">
        <v>2267</v>
      </c>
      <c r="J213" s="74">
        <v>2</v>
      </c>
      <c r="K213" s="70">
        <v>45839</v>
      </c>
      <c r="L213" s="70">
        <v>46022</v>
      </c>
      <c r="M213" s="211">
        <f t="shared" si="13"/>
        <v>26.142857142857142</v>
      </c>
      <c r="N213" s="69">
        <v>2</v>
      </c>
      <c r="O213" s="50" t="s">
        <v>2265</v>
      </c>
      <c r="P213" s="51">
        <f t="shared" si="14"/>
        <v>1</v>
      </c>
      <c r="Q213" s="66" t="str" cm="1">
        <f t="array" aca="1" ref="Q213" ca="1">IF(ISNUMBER(P213),IF(P213=100%,"CUMPLIDA",IF(AND(ISNUMBER(L213),ISNUMBER(INDIRECT("FECHA_"&amp;$B213,1))), IF(L213&lt;=INDIRECT("FECHA_"&amp;$B213,1),"INCUMPLIDA","PROCESO"), "VERIFICAR FECHA")),"SIN VALOR AVANCE")</f>
        <v>CUMPLIDA</v>
      </c>
    </row>
    <row r="214" spans="1:17" ht="105.75">
      <c r="A214" s="75" t="s">
        <v>432</v>
      </c>
      <c r="B214" s="61" t="s">
        <v>1793</v>
      </c>
      <c r="C214" s="494"/>
      <c r="D214" s="494"/>
      <c r="E214" s="496"/>
      <c r="F214" s="496"/>
      <c r="G214" s="496" t="s">
        <v>2268</v>
      </c>
      <c r="H214" s="50" t="s">
        <v>2269</v>
      </c>
      <c r="I214" s="50" t="s">
        <v>2270</v>
      </c>
      <c r="J214" s="74">
        <v>4</v>
      </c>
      <c r="K214" s="70">
        <v>45839</v>
      </c>
      <c r="L214" s="70">
        <v>46218</v>
      </c>
      <c r="M214" s="211">
        <f t="shared" si="13"/>
        <v>54.142857142857146</v>
      </c>
      <c r="N214" s="69">
        <v>2</v>
      </c>
      <c r="O214" s="50" t="s">
        <v>2265</v>
      </c>
      <c r="P214" s="51">
        <f t="shared" si="14"/>
        <v>0.5</v>
      </c>
      <c r="Q214" s="66" t="str" cm="1">
        <f t="array" aca="1" ref="Q214" ca="1">IF(ISNUMBER(P214),IF(P214=100%,"CUMPLIDA",IF(AND(ISNUMBER(L214),ISNUMBER(INDIRECT("FECHA_"&amp;$B214,1))), IF(L214&lt;=INDIRECT("FECHA_"&amp;$B214,1),"INCUMPLIDA","PROCESO"), "VERIFICAR FECHA")),"SIN VALOR AVANCE")</f>
        <v>PROCESO</v>
      </c>
    </row>
    <row r="215" spans="1:17" ht="105.75">
      <c r="A215" s="75" t="s">
        <v>432</v>
      </c>
      <c r="B215" s="61" t="s">
        <v>1793</v>
      </c>
      <c r="C215" s="494"/>
      <c r="D215" s="494"/>
      <c r="E215" s="496"/>
      <c r="F215" s="496"/>
      <c r="G215" s="496"/>
      <c r="H215" s="50" t="s">
        <v>2271</v>
      </c>
      <c r="I215" s="50" t="s">
        <v>2270</v>
      </c>
      <c r="J215" s="74">
        <v>4</v>
      </c>
      <c r="K215" s="70">
        <v>45839</v>
      </c>
      <c r="L215" s="70">
        <v>46218</v>
      </c>
      <c r="M215" s="211">
        <f t="shared" si="13"/>
        <v>54.142857142857146</v>
      </c>
      <c r="N215" s="69">
        <v>2</v>
      </c>
      <c r="O215" s="50" t="s">
        <v>2265</v>
      </c>
      <c r="P215" s="51">
        <f t="shared" si="14"/>
        <v>0.5</v>
      </c>
      <c r="Q215" s="66" t="str" cm="1">
        <f t="array" aca="1" ref="Q215" ca="1">IF(ISNUMBER(P215),IF(P215=100%,"CUMPLIDA",IF(AND(ISNUMBER(L215),ISNUMBER(INDIRECT("FECHA_"&amp;$B215,1))), IF(L215&lt;=INDIRECT("FECHA_"&amp;$B215,1),"INCUMPLIDA","PROCESO"), "VERIFICAR FECHA")),"SIN VALOR AVANCE")</f>
        <v>PROCESO</v>
      </c>
    </row>
    <row r="216" spans="1:17" ht="90" customHeight="1">
      <c r="A216" s="75" t="s">
        <v>432</v>
      </c>
      <c r="B216" s="61" t="s">
        <v>1793</v>
      </c>
      <c r="C216" s="495" t="s">
        <v>2272</v>
      </c>
      <c r="D216" s="494" t="s">
        <v>2273</v>
      </c>
      <c r="E216" s="517" t="s">
        <v>2274</v>
      </c>
      <c r="F216" s="517" t="s">
        <v>2275</v>
      </c>
      <c r="G216" s="496" t="s">
        <v>2276</v>
      </c>
      <c r="H216" s="54" t="s">
        <v>2277</v>
      </c>
      <c r="I216" s="50" t="s">
        <v>453</v>
      </c>
      <c r="J216" s="74">
        <v>1</v>
      </c>
      <c r="K216" s="58">
        <v>46006</v>
      </c>
      <c r="L216" s="58">
        <v>46053</v>
      </c>
      <c r="M216" s="316">
        <f t="shared" si="13"/>
        <v>6.7142857142857144</v>
      </c>
      <c r="N216" s="69">
        <v>0</v>
      </c>
      <c r="O216" s="50" t="s">
        <v>2278</v>
      </c>
      <c r="P216" s="51">
        <f t="shared" si="14"/>
        <v>0</v>
      </c>
      <c r="Q216" s="66" t="str" cm="1">
        <f t="array" aca="1" ref="Q216" ca="1">IF(ISNUMBER(P216),IF(P216=100%,"CUMPLIDA",IF(AND(ISNUMBER(L216),ISNUMBER(INDIRECT("FECHA_"&amp;$B216,1))), IF(L216&lt;=INDIRECT("FECHA_"&amp;$B216,1),"INCUMPLIDA","PROCESO"), "VERIFICAR FECHA")),"SIN VALOR AVANCE")</f>
        <v>PROCESO</v>
      </c>
    </row>
    <row r="217" spans="1:17" ht="195">
      <c r="A217" s="75" t="s">
        <v>432</v>
      </c>
      <c r="B217" s="61" t="s">
        <v>1793</v>
      </c>
      <c r="C217" s="495"/>
      <c r="D217" s="494"/>
      <c r="E217" s="517"/>
      <c r="F217" s="517"/>
      <c r="G217" s="496"/>
      <c r="H217" s="54" t="s">
        <v>2279</v>
      </c>
      <c r="I217" s="50" t="s">
        <v>2280</v>
      </c>
      <c r="J217" s="74">
        <v>1</v>
      </c>
      <c r="K217" s="58">
        <v>46054</v>
      </c>
      <c r="L217" s="58">
        <v>46203</v>
      </c>
      <c r="M217" s="316">
        <f t="shared" si="13"/>
        <v>21.285714285714285</v>
      </c>
      <c r="N217" s="69">
        <v>0</v>
      </c>
      <c r="O217" s="50" t="s">
        <v>2281</v>
      </c>
      <c r="P217" s="51">
        <f t="shared" si="14"/>
        <v>0</v>
      </c>
      <c r="Q217" s="66" t="str" cm="1">
        <f t="array" aca="1" ref="Q217" ca="1">IF(ISNUMBER(P217),IF(P217=100%,"CUMPLIDA",IF(AND(ISNUMBER(L217),ISNUMBER(INDIRECT("FECHA_"&amp;$B217,1))), IF(L217&lt;=INDIRECT("FECHA_"&amp;$B217,1),"INCUMPLIDA","PROCESO"), "VERIFICAR FECHA")),"SIN VALOR AVANCE")</f>
        <v>PROCESO</v>
      </c>
    </row>
    <row r="218" spans="1:17" ht="75">
      <c r="A218" s="75" t="s">
        <v>432</v>
      </c>
      <c r="B218" s="61" t="s">
        <v>1793</v>
      </c>
      <c r="C218" s="495"/>
      <c r="D218" s="494"/>
      <c r="E218" s="517"/>
      <c r="F218" s="517"/>
      <c r="G218" s="517" t="s">
        <v>2282</v>
      </c>
      <c r="H218" s="54" t="s">
        <v>2283</v>
      </c>
      <c r="I218" s="50" t="s">
        <v>2284</v>
      </c>
      <c r="J218" s="74">
        <v>1</v>
      </c>
      <c r="K218" s="58">
        <v>46023</v>
      </c>
      <c r="L218" s="58">
        <v>46173</v>
      </c>
      <c r="M218" s="316">
        <f t="shared" si="13"/>
        <v>21.428571428571427</v>
      </c>
      <c r="N218" s="69">
        <v>0</v>
      </c>
      <c r="O218" s="50" t="s">
        <v>2281</v>
      </c>
      <c r="P218" s="51">
        <f t="shared" si="14"/>
        <v>0</v>
      </c>
      <c r="Q218" s="66" t="str" cm="1">
        <f t="array" aca="1" ref="Q218" ca="1">IF(ISNUMBER(P218),IF(P218=100%,"CUMPLIDA",IF(AND(ISNUMBER(L218),ISNUMBER(INDIRECT("FECHA_"&amp;$B218,1))), IF(L218&lt;=INDIRECT("FECHA_"&amp;$B218,1),"INCUMPLIDA","PROCESO"), "VERIFICAR FECHA")),"SIN VALOR AVANCE")</f>
        <v>PROCESO</v>
      </c>
    </row>
    <row r="219" spans="1:17" ht="165">
      <c r="A219" s="75" t="s">
        <v>432</v>
      </c>
      <c r="B219" s="61" t="s">
        <v>1793</v>
      </c>
      <c r="C219" s="495"/>
      <c r="D219" s="494"/>
      <c r="E219" s="517"/>
      <c r="F219" s="517"/>
      <c r="G219" s="517"/>
      <c r="H219" s="54" t="s">
        <v>2285</v>
      </c>
      <c r="I219" s="50" t="s">
        <v>453</v>
      </c>
      <c r="J219" s="74">
        <v>1</v>
      </c>
      <c r="K219" s="58">
        <v>46174</v>
      </c>
      <c r="L219" s="58">
        <v>46234</v>
      </c>
      <c r="M219" s="316">
        <f t="shared" si="13"/>
        <v>8.5714285714285712</v>
      </c>
      <c r="N219" s="69">
        <v>0</v>
      </c>
      <c r="O219" s="50" t="s">
        <v>2281</v>
      </c>
      <c r="P219" s="51">
        <f t="shared" si="14"/>
        <v>0</v>
      </c>
      <c r="Q219" s="66" t="str" cm="1">
        <f t="array" aca="1" ref="Q219" ca="1">IF(ISNUMBER(P219),IF(P219=100%,"CUMPLIDA",IF(AND(ISNUMBER(L219),ISNUMBER(INDIRECT("FECHA_"&amp;$B219,1))), IF(L219&lt;=INDIRECT("FECHA_"&amp;$B219,1),"INCUMPLIDA","PROCESO"), "VERIFICAR FECHA")),"SIN VALOR AVANCE")</f>
        <v>PROCESO</v>
      </c>
    </row>
    <row r="220" spans="1:17" ht="120.75">
      <c r="A220" s="75" t="s">
        <v>432</v>
      </c>
      <c r="B220" s="61" t="s">
        <v>1793</v>
      </c>
      <c r="C220" s="495"/>
      <c r="D220" s="494"/>
      <c r="E220" s="517"/>
      <c r="F220" s="517"/>
      <c r="G220" s="517"/>
      <c r="H220" s="54" t="s">
        <v>2286</v>
      </c>
      <c r="I220" s="50" t="s">
        <v>644</v>
      </c>
      <c r="J220" s="74">
        <v>1</v>
      </c>
      <c r="K220" s="58">
        <v>46235</v>
      </c>
      <c r="L220" s="58">
        <v>46387</v>
      </c>
      <c r="M220" s="316">
        <f t="shared" ref="M220:M234" si="15">(L220-K220)/7</f>
        <v>21.714285714285715</v>
      </c>
      <c r="N220" s="69">
        <v>0</v>
      </c>
      <c r="O220" s="50" t="s">
        <v>2287</v>
      </c>
      <c r="P220" s="51">
        <f t="shared" si="14"/>
        <v>0</v>
      </c>
      <c r="Q220" s="66" t="str" cm="1">
        <f t="array" aca="1" ref="Q220" ca="1">IF(ISNUMBER(P220),IF(P220=100%,"CUMPLIDA",IF(AND(ISNUMBER(L220),ISNUMBER(INDIRECT("FECHA_"&amp;$B220,1))), IF(L220&lt;=INDIRECT("FECHA_"&amp;$B220,1),"INCUMPLIDA","PROCESO"), "VERIFICAR FECHA")),"SIN VALOR AVANCE")</f>
        <v>PROCESO</v>
      </c>
    </row>
    <row r="221" spans="1:17" ht="165" customHeight="1">
      <c r="A221" s="75" t="s">
        <v>432</v>
      </c>
      <c r="B221" s="61" t="s">
        <v>1793</v>
      </c>
      <c r="C221" s="495"/>
      <c r="D221" s="494" t="s">
        <v>2273</v>
      </c>
      <c r="E221" s="496" t="s">
        <v>2288</v>
      </c>
      <c r="F221" s="517" t="s">
        <v>2289</v>
      </c>
      <c r="G221" s="517" t="s">
        <v>2290</v>
      </c>
      <c r="H221" s="54" t="s">
        <v>2291</v>
      </c>
      <c r="I221" s="50" t="s">
        <v>2292</v>
      </c>
      <c r="J221" s="74">
        <v>1</v>
      </c>
      <c r="K221" s="58">
        <v>46174</v>
      </c>
      <c r="L221" s="58">
        <v>46234</v>
      </c>
      <c r="M221" s="316">
        <f t="shared" si="15"/>
        <v>8.5714285714285712</v>
      </c>
      <c r="N221" s="69">
        <v>0</v>
      </c>
      <c r="O221" s="50" t="s">
        <v>2281</v>
      </c>
      <c r="P221" s="51">
        <f t="shared" si="14"/>
        <v>0</v>
      </c>
      <c r="Q221" s="66" t="str" cm="1">
        <f t="array" aca="1" ref="Q221" ca="1">IF(ISNUMBER(P221),IF(P221=100%,"CUMPLIDA",IF(AND(ISNUMBER(L221),ISNUMBER(INDIRECT("FECHA_"&amp;$B221,1))), IF(L221&lt;=INDIRECT("FECHA_"&amp;$B221,1),"INCUMPLIDA","PROCESO"), "VERIFICAR FECHA")),"SIN VALOR AVANCE")</f>
        <v>PROCESO</v>
      </c>
    </row>
    <row r="222" spans="1:17" ht="120.75">
      <c r="A222" s="75" t="s">
        <v>432</v>
      </c>
      <c r="B222" s="61" t="s">
        <v>1793</v>
      </c>
      <c r="C222" s="495"/>
      <c r="D222" s="494"/>
      <c r="E222" s="496"/>
      <c r="F222" s="517"/>
      <c r="G222" s="517"/>
      <c r="H222" s="54" t="s">
        <v>2293</v>
      </c>
      <c r="I222" s="50" t="s">
        <v>644</v>
      </c>
      <c r="J222" s="74">
        <v>1</v>
      </c>
      <c r="K222" s="58">
        <v>46235</v>
      </c>
      <c r="L222" s="58">
        <v>46387</v>
      </c>
      <c r="M222" s="316">
        <f t="shared" si="15"/>
        <v>21.714285714285715</v>
      </c>
      <c r="N222" s="69">
        <v>0</v>
      </c>
      <c r="O222" s="50" t="s">
        <v>2287</v>
      </c>
      <c r="P222" s="51">
        <f t="shared" si="14"/>
        <v>0</v>
      </c>
      <c r="Q222" s="66" t="str" cm="1">
        <f t="array" aca="1" ref="Q222" ca="1">IF(ISNUMBER(P222),IF(P222=100%,"CUMPLIDA",IF(AND(ISNUMBER(L222),ISNUMBER(INDIRECT("FECHA_"&amp;$B222,1))), IF(L222&lt;=INDIRECT("FECHA_"&amp;$B222,1),"INCUMPLIDA","PROCESO"), "VERIFICAR FECHA")),"SIN VALOR AVANCE")</f>
        <v>PROCESO</v>
      </c>
    </row>
    <row r="223" spans="1:17" ht="255">
      <c r="A223" s="75" t="s">
        <v>432</v>
      </c>
      <c r="B223" s="61" t="s">
        <v>1793</v>
      </c>
      <c r="C223" s="495"/>
      <c r="D223" s="494"/>
      <c r="E223" s="496"/>
      <c r="F223" s="517"/>
      <c r="G223" s="53" t="s">
        <v>2294</v>
      </c>
      <c r="H223" s="54" t="s">
        <v>2295</v>
      </c>
      <c r="I223" s="50" t="s">
        <v>2296</v>
      </c>
      <c r="J223" s="74">
        <v>2</v>
      </c>
      <c r="K223" s="58">
        <v>46054</v>
      </c>
      <c r="L223" s="58">
        <v>46173</v>
      </c>
      <c r="M223" s="316">
        <f t="shared" si="15"/>
        <v>17</v>
      </c>
      <c r="N223" s="69">
        <v>0</v>
      </c>
      <c r="O223" s="50" t="s">
        <v>2297</v>
      </c>
      <c r="P223" s="51">
        <f t="shared" si="14"/>
        <v>0</v>
      </c>
      <c r="Q223" s="66" t="str" cm="1">
        <f t="array" aca="1" ref="Q223" ca="1">IF(ISNUMBER(P223),IF(P223=100%,"CUMPLIDA",IF(AND(ISNUMBER(L223),ISNUMBER(INDIRECT("FECHA_"&amp;$B223,1))), IF(L223&lt;=INDIRECT("FECHA_"&amp;$B223,1),"INCUMPLIDA","PROCESO"), "VERIFICAR FECHA")),"SIN VALOR AVANCE")</f>
        <v>PROCESO</v>
      </c>
    </row>
    <row r="224" spans="1:17" ht="75.75">
      <c r="A224" s="75" t="s">
        <v>432</v>
      </c>
      <c r="B224" s="61" t="s">
        <v>1793</v>
      </c>
      <c r="C224" s="495"/>
      <c r="D224" s="494"/>
      <c r="E224" s="496"/>
      <c r="F224" s="517"/>
      <c r="G224" s="53" t="s">
        <v>2298</v>
      </c>
      <c r="H224" s="54" t="s">
        <v>2299</v>
      </c>
      <c r="I224" s="50" t="s">
        <v>2300</v>
      </c>
      <c r="J224" s="74">
        <v>4</v>
      </c>
      <c r="K224" s="58">
        <v>46174</v>
      </c>
      <c r="L224" s="58">
        <v>46538</v>
      </c>
      <c r="M224" s="316">
        <f t="shared" si="15"/>
        <v>52</v>
      </c>
      <c r="N224" s="69">
        <v>0</v>
      </c>
      <c r="O224" s="50" t="s">
        <v>2297</v>
      </c>
      <c r="P224" s="51">
        <f t="shared" si="14"/>
        <v>0</v>
      </c>
      <c r="Q224" s="66" t="str" cm="1">
        <f t="array" aca="1" ref="Q224" ca="1">IF(ISNUMBER(P224),IF(P224=100%,"CUMPLIDA",IF(AND(ISNUMBER(L224),ISNUMBER(INDIRECT("FECHA_"&amp;$B224,1))), IF(L224&lt;=INDIRECT("FECHA_"&amp;$B224,1),"INCUMPLIDA","PROCESO"), "VERIFICAR FECHA")),"SIN VALOR AVANCE")</f>
        <v>PROCESO</v>
      </c>
    </row>
    <row r="225" spans="1:17" ht="135">
      <c r="A225" s="75" t="s">
        <v>432</v>
      </c>
      <c r="B225" s="61" t="s">
        <v>1793</v>
      </c>
      <c r="C225" s="698" t="s">
        <v>1994</v>
      </c>
      <c r="D225" s="698" t="s">
        <v>2301</v>
      </c>
      <c r="E225" s="701" t="s">
        <v>2302</v>
      </c>
      <c r="F225" s="701" t="s">
        <v>2303</v>
      </c>
      <c r="G225" s="704" t="s">
        <v>2304</v>
      </c>
      <c r="H225" s="427" t="s">
        <v>2305</v>
      </c>
      <c r="I225" s="428" t="s">
        <v>2306</v>
      </c>
      <c r="J225" s="410">
        <v>1</v>
      </c>
      <c r="K225" s="429">
        <v>46052</v>
      </c>
      <c r="L225" s="429">
        <v>46081</v>
      </c>
      <c r="M225" s="412">
        <f t="shared" si="15"/>
        <v>4.1428571428571432</v>
      </c>
      <c r="N225" s="406">
        <v>0</v>
      </c>
      <c r="O225" s="428" t="s">
        <v>2307</v>
      </c>
      <c r="P225" s="51">
        <f t="shared" ref="P225:P234" si="16">N225/J225</f>
        <v>0</v>
      </c>
      <c r="Q225" s="66" t="str" cm="1">
        <f t="array" aca="1" ref="Q225" ca="1">IF(ISNUMBER(P225),IF(P225=100%,"CUMPLIDA",IF(AND(ISNUMBER(L225),ISNUMBER(INDIRECT("FECHA_"&amp;$B225,1))), IF(L225&lt;=INDIRECT("FECHA_"&amp;$B225,1),"INCUMPLIDA","PROCESO"), "VERIFICAR FECHA")),"SIN VALOR AVANCE")</f>
        <v>PROCESO</v>
      </c>
    </row>
    <row r="226" spans="1:17" ht="180">
      <c r="A226" s="75" t="s">
        <v>432</v>
      </c>
      <c r="B226" s="61" t="s">
        <v>1793</v>
      </c>
      <c r="C226" s="699"/>
      <c r="D226" s="699" t="s">
        <v>2301</v>
      </c>
      <c r="E226" s="702"/>
      <c r="F226" s="702"/>
      <c r="G226" s="705"/>
      <c r="H226" s="427" t="s">
        <v>2308</v>
      </c>
      <c r="I226" s="428" t="s">
        <v>2309</v>
      </c>
      <c r="J226" s="410">
        <v>1</v>
      </c>
      <c r="K226" s="429">
        <v>46081</v>
      </c>
      <c r="L226" s="429">
        <v>46112</v>
      </c>
      <c r="M226" s="412">
        <f t="shared" si="15"/>
        <v>4.4285714285714288</v>
      </c>
      <c r="N226" s="406">
        <v>0</v>
      </c>
      <c r="O226" s="428" t="s">
        <v>2307</v>
      </c>
      <c r="P226" s="51">
        <f t="shared" si="16"/>
        <v>0</v>
      </c>
      <c r="Q226" s="66" t="str" cm="1">
        <f t="array" aca="1" ref="Q226" ca="1">IF(ISNUMBER(P226),IF(P226=100%,"CUMPLIDA",IF(AND(ISNUMBER(L226),ISNUMBER(INDIRECT("FECHA_"&amp;$B226,1))), IF(L226&lt;=INDIRECT("FECHA_"&amp;$B226,1),"INCUMPLIDA","PROCESO"), "VERIFICAR FECHA")),"SIN VALOR AVANCE")</f>
        <v>PROCESO</v>
      </c>
    </row>
    <row r="227" spans="1:17" ht="270">
      <c r="A227" s="75" t="s">
        <v>432</v>
      </c>
      <c r="B227" s="61" t="s">
        <v>1793</v>
      </c>
      <c r="C227" s="699"/>
      <c r="D227" s="699" t="s">
        <v>2301</v>
      </c>
      <c r="E227" s="702"/>
      <c r="F227" s="702"/>
      <c r="G227" s="427" t="s">
        <v>2310</v>
      </c>
      <c r="H227" s="427" t="s">
        <v>2311</v>
      </c>
      <c r="I227" s="428" t="s">
        <v>2312</v>
      </c>
      <c r="J227" s="410">
        <v>1</v>
      </c>
      <c r="K227" s="429">
        <v>46052</v>
      </c>
      <c r="L227" s="429">
        <v>46203</v>
      </c>
      <c r="M227" s="412">
        <f t="shared" si="15"/>
        <v>21.571428571428573</v>
      </c>
      <c r="N227" s="406">
        <v>0</v>
      </c>
      <c r="O227" s="428" t="s">
        <v>2307</v>
      </c>
      <c r="P227" s="51">
        <f t="shared" si="16"/>
        <v>0</v>
      </c>
      <c r="Q227" s="66" t="str" cm="1">
        <f t="array" aca="1" ref="Q227" ca="1">IF(ISNUMBER(P227),IF(P227=100%,"CUMPLIDA",IF(AND(ISNUMBER(L227),ISNUMBER(INDIRECT("FECHA_"&amp;$B227,1))), IF(L227&lt;=INDIRECT("FECHA_"&amp;$B227,1),"INCUMPLIDA","PROCESO"), "VERIFICAR FECHA")),"SIN VALOR AVANCE")</f>
        <v>PROCESO</v>
      </c>
    </row>
    <row r="228" spans="1:17" ht="150">
      <c r="A228" s="75" t="s">
        <v>432</v>
      </c>
      <c r="B228" s="61" t="s">
        <v>1793</v>
      </c>
      <c r="C228" s="700"/>
      <c r="D228" s="700" t="s">
        <v>2301</v>
      </c>
      <c r="E228" s="703"/>
      <c r="F228" s="703"/>
      <c r="G228" s="427" t="s">
        <v>2313</v>
      </c>
      <c r="H228" s="427" t="s">
        <v>2314</v>
      </c>
      <c r="I228" s="428" t="s">
        <v>2315</v>
      </c>
      <c r="J228" s="410">
        <v>2</v>
      </c>
      <c r="K228" s="429">
        <v>46204</v>
      </c>
      <c r="L228" s="429">
        <v>46568</v>
      </c>
      <c r="M228" s="412">
        <f t="shared" si="15"/>
        <v>52</v>
      </c>
      <c r="N228" s="406">
        <v>0</v>
      </c>
      <c r="O228" s="428" t="s">
        <v>2307</v>
      </c>
      <c r="P228" s="51">
        <f t="shared" si="16"/>
        <v>0</v>
      </c>
      <c r="Q228" s="66" t="str" cm="1">
        <f t="array" aca="1" ref="Q228" ca="1">IF(ISNUMBER(P228),IF(P228=100%,"CUMPLIDA",IF(AND(ISNUMBER(L228),ISNUMBER(INDIRECT("FECHA_"&amp;$B228,1))), IF(L228&lt;=INDIRECT("FECHA_"&amp;$B228,1),"INCUMPLIDA","PROCESO"), "VERIFICAR FECHA")),"SIN VALOR AVANCE")</f>
        <v>PROCESO</v>
      </c>
    </row>
    <row r="229" spans="1:17" ht="210">
      <c r="A229" s="75" t="s">
        <v>432</v>
      </c>
      <c r="B229" s="61" t="s">
        <v>1793</v>
      </c>
      <c r="C229" s="706" t="s">
        <v>1994</v>
      </c>
      <c r="D229" s="706" t="s">
        <v>2301</v>
      </c>
      <c r="E229" s="709" t="s">
        <v>2316</v>
      </c>
      <c r="F229" s="709" t="s">
        <v>2317</v>
      </c>
      <c r="G229" s="430" t="s">
        <v>2318</v>
      </c>
      <c r="H229" s="430" t="s">
        <v>2319</v>
      </c>
      <c r="I229" s="431" t="s">
        <v>2315</v>
      </c>
      <c r="J229" s="432">
        <v>2</v>
      </c>
      <c r="K229" s="433">
        <v>46204</v>
      </c>
      <c r="L229" s="433">
        <v>46568</v>
      </c>
      <c r="M229" s="434">
        <f t="shared" si="15"/>
        <v>52</v>
      </c>
      <c r="N229" s="406">
        <v>0</v>
      </c>
      <c r="O229" s="431" t="s">
        <v>2307</v>
      </c>
      <c r="P229" s="51">
        <f t="shared" si="16"/>
        <v>0</v>
      </c>
      <c r="Q229" s="66" t="str" cm="1">
        <f t="array" aca="1" ref="Q229" ca="1">IF(ISNUMBER(P229),IF(P229=100%,"CUMPLIDA",IF(AND(ISNUMBER(L229),ISNUMBER(INDIRECT("FECHA_"&amp;$B229,1))), IF(L229&lt;=INDIRECT("FECHA_"&amp;$B229,1),"INCUMPLIDA","PROCESO"), "VERIFICAR FECHA")),"SIN VALOR AVANCE")</f>
        <v>PROCESO</v>
      </c>
    </row>
    <row r="230" spans="1:17" ht="165">
      <c r="A230" s="75" t="s">
        <v>432</v>
      </c>
      <c r="B230" s="61" t="s">
        <v>1793</v>
      </c>
      <c r="C230" s="707"/>
      <c r="D230" s="707" t="s">
        <v>2301</v>
      </c>
      <c r="E230" s="710"/>
      <c r="F230" s="710"/>
      <c r="G230" s="712" t="s">
        <v>2320</v>
      </c>
      <c r="H230" s="430" t="s">
        <v>2321</v>
      </c>
      <c r="I230" s="431" t="s">
        <v>776</v>
      </c>
      <c r="J230" s="432">
        <v>3</v>
      </c>
      <c r="K230" s="433">
        <v>46052</v>
      </c>
      <c r="L230" s="433">
        <v>46417</v>
      </c>
      <c r="M230" s="434">
        <f t="shared" si="15"/>
        <v>52.142857142857146</v>
      </c>
      <c r="N230" s="406">
        <v>0</v>
      </c>
      <c r="O230" s="431" t="s">
        <v>2322</v>
      </c>
      <c r="P230" s="51">
        <f t="shared" si="16"/>
        <v>0</v>
      </c>
      <c r="Q230" s="66" t="str" cm="1">
        <f t="array" aca="1" ref="Q230" ca="1">IF(ISNUMBER(P230),IF(P230=100%,"CUMPLIDA",IF(AND(ISNUMBER(L230),ISNUMBER(INDIRECT("FECHA_"&amp;$B230,1))), IF(L230&lt;=INDIRECT("FECHA_"&amp;$B230,1),"INCUMPLIDA","PROCESO"), "VERIFICAR FECHA")),"SIN VALOR AVANCE")</f>
        <v>PROCESO</v>
      </c>
    </row>
    <row r="231" spans="1:17" ht="90.75">
      <c r="A231" s="75" t="s">
        <v>432</v>
      </c>
      <c r="B231" s="61" t="s">
        <v>1793</v>
      </c>
      <c r="C231" s="708"/>
      <c r="D231" s="708" t="s">
        <v>2301</v>
      </c>
      <c r="E231" s="711"/>
      <c r="F231" s="711"/>
      <c r="G231" s="713"/>
      <c r="H231" s="430" t="s">
        <v>2323</v>
      </c>
      <c r="I231" s="431" t="s">
        <v>1949</v>
      </c>
      <c r="J231" s="432">
        <v>1</v>
      </c>
      <c r="K231" s="433">
        <v>46052</v>
      </c>
      <c r="L231" s="433">
        <v>46417</v>
      </c>
      <c r="M231" s="434">
        <f t="shared" si="15"/>
        <v>52.142857142857146</v>
      </c>
      <c r="N231" s="406">
        <v>0</v>
      </c>
      <c r="O231" s="431" t="s">
        <v>2322</v>
      </c>
      <c r="P231" s="51">
        <f t="shared" si="16"/>
        <v>0</v>
      </c>
      <c r="Q231" s="66" t="str" cm="1">
        <f t="array" aca="1" ref="Q231" ca="1">IF(ISNUMBER(P231),IF(P231=100%,"CUMPLIDA",IF(AND(ISNUMBER(L231),ISNUMBER(INDIRECT("FECHA_"&amp;$B231,1))), IF(L231&lt;=INDIRECT("FECHA_"&amp;$B231,1),"INCUMPLIDA","PROCESO"), "VERIFICAR FECHA")),"SIN VALOR AVANCE")</f>
        <v>PROCESO</v>
      </c>
    </row>
    <row r="232" spans="1:17" ht="225">
      <c r="A232" s="75" t="s">
        <v>432</v>
      </c>
      <c r="B232" s="61" t="s">
        <v>1793</v>
      </c>
      <c r="C232" s="660" t="s">
        <v>1994</v>
      </c>
      <c r="D232" s="660" t="s">
        <v>2324</v>
      </c>
      <c r="E232" s="663" t="s">
        <v>2325</v>
      </c>
      <c r="F232" s="663" t="s">
        <v>2326</v>
      </c>
      <c r="G232" s="663" t="s">
        <v>2327</v>
      </c>
      <c r="H232" s="435" t="s">
        <v>2328</v>
      </c>
      <c r="I232" s="436" t="s">
        <v>2306</v>
      </c>
      <c r="J232" s="403">
        <v>1</v>
      </c>
      <c r="K232" s="437">
        <v>46052</v>
      </c>
      <c r="L232" s="437">
        <v>46112</v>
      </c>
      <c r="M232" s="405">
        <f t="shared" si="15"/>
        <v>8.5714285714285712</v>
      </c>
      <c r="N232" s="406">
        <v>0</v>
      </c>
      <c r="O232" s="436" t="s">
        <v>2322</v>
      </c>
      <c r="P232" s="51">
        <f t="shared" si="16"/>
        <v>0</v>
      </c>
      <c r="Q232" s="66" t="str" cm="1">
        <f t="array" aca="1" ref="Q232" ca="1">IF(ISNUMBER(P232),IF(P232=100%,"CUMPLIDA",IF(AND(ISNUMBER(L232),ISNUMBER(INDIRECT("FECHA_"&amp;$B232,1))), IF(L232&lt;=INDIRECT("FECHA_"&amp;$B232,1),"INCUMPLIDA","PROCESO"), "VERIFICAR FECHA")),"SIN VALOR AVANCE")</f>
        <v>PROCESO</v>
      </c>
    </row>
    <row r="233" spans="1:17" ht="165">
      <c r="A233" s="75" t="s">
        <v>432</v>
      </c>
      <c r="B233" s="61" t="s">
        <v>1793</v>
      </c>
      <c r="C233" s="661"/>
      <c r="D233" s="661" t="s">
        <v>2329</v>
      </c>
      <c r="E233" s="664"/>
      <c r="F233" s="664"/>
      <c r="G233" s="664"/>
      <c r="H233" s="435" t="s">
        <v>2330</v>
      </c>
      <c r="I233" s="436" t="s">
        <v>2315</v>
      </c>
      <c r="J233" s="403">
        <v>1</v>
      </c>
      <c r="K233" s="437">
        <v>46235</v>
      </c>
      <c r="L233" s="437">
        <v>46598</v>
      </c>
      <c r="M233" s="405">
        <f t="shared" si="15"/>
        <v>51.857142857142854</v>
      </c>
      <c r="N233" s="406">
        <v>0</v>
      </c>
      <c r="O233" s="436" t="s">
        <v>2322</v>
      </c>
      <c r="P233" s="51">
        <f t="shared" si="16"/>
        <v>0</v>
      </c>
      <c r="Q233" s="66" t="str" cm="1">
        <f t="array" aca="1" ref="Q233" ca="1">IF(ISNUMBER(P233),IF(P233=100%,"CUMPLIDA",IF(AND(ISNUMBER(L233),ISNUMBER(INDIRECT("FECHA_"&amp;$B233,1))), IF(L233&lt;=INDIRECT("FECHA_"&amp;$B233,1),"INCUMPLIDA","PROCESO"), "VERIFICAR FECHA")),"SIN VALOR AVANCE")</f>
        <v>PROCESO</v>
      </c>
    </row>
    <row r="234" spans="1:17" ht="270">
      <c r="A234" s="75" t="s">
        <v>432</v>
      </c>
      <c r="B234" s="61" t="s">
        <v>1793</v>
      </c>
      <c r="C234" s="662"/>
      <c r="D234" s="662" t="s">
        <v>2331</v>
      </c>
      <c r="E234" s="665"/>
      <c r="F234" s="665"/>
      <c r="G234" s="665"/>
      <c r="H234" s="435" t="s">
        <v>2311</v>
      </c>
      <c r="I234" s="436" t="s">
        <v>2312</v>
      </c>
      <c r="J234" s="403">
        <v>1</v>
      </c>
      <c r="K234" s="437">
        <v>46052</v>
      </c>
      <c r="L234" s="437">
        <v>46203</v>
      </c>
      <c r="M234" s="405">
        <f t="shared" si="15"/>
        <v>21.571428571428573</v>
      </c>
      <c r="N234" s="406">
        <v>0</v>
      </c>
      <c r="O234" s="436" t="s">
        <v>2307</v>
      </c>
      <c r="P234" s="51">
        <f t="shared" si="16"/>
        <v>0</v>
      </c>
      <c r="Q234" s="66" t="str" cm="1">
        <f t="array" aca="1" ref="Q234" ca="1">IF(ISNUMBER(P234),IF(P234=100%,"CUMPLIDA",IF(AND(ISNUMBER(L234),ISNUMBER(INDIRECT("FECHA_"&amp;$B234,1))), IF(L234&lt;=INDIRECT("FECHA_"&amp;$B234,1),"INCUMPLIDA","PROCESO"), "VERIFICAR FECHA")),"SIN VALOR AVANCE")</f>
        <v>PROCESO</v>
      </c>
    </row>
    <row r="235" spans="1:17" ht="270.75">
      <c r="A235" s="75" t="s">
        <v>938</v>
      </c>
      <c r="B235" s="61" t="s">
        <v>1793</v>
      </c>
      <c r="C235" s="495" t="s">
        <v>2332</v>
      </c>
      <c r="D235" s="495" t="s">
        <v>2333</v>
      </c>
      <c r="E235" s="496" t="s">
        <v>2334</v>
      </c>
      <c r="F235" s="496" t="s">
        <v>2335</v>
      </c>
      <c r="G235" s="496" t="s">
        <v>2336</v>
      </c>
      <c r="H235" s="76" t="s">
        <v>2337</v>
      </c>
      <c r="I235" s="50" t="s">
        <v>2338</v>
      </c>
      <c r="J235" s="69">
        <v>1</v>
      </c>
      <c r="K235" s="70">
        <v>44013</v>
      </c>
      <c r="L235" s="70">
        <v>44074</v>
      </c>
      <c r="M235" s="211">
        <f t="shared" ref="M235:M282" si="17">(L235-K235)/7</f>
        <v>8.7142857142857135</v>
      </c>
      <c r="N235" s="69">
        <v>1</v>
      </c>
      <c r="O235" s="50" t="s">
        <v>2339</v>
      </c>
      <c r="P235" s="51">
        <f t="shared" ref="P235" si="18">N235/J235</f>
        <v>1</v>
      </c>
      <c r="Q235" s="66" t="str" cm="1">
        <f t="array" aca="1" ref="Q235" ca="1">IF(ISNUMBER(P235),IF(P235=100%,"CUMPLIDA",IF(AND(ISNUMBER(L235),ISNUMBER(INDIRECT("FECHA_"&amp;$B235,1))), IF(L235&lt;=INDIRECT("FECHA_"&amp;$B235,1),"INCUMPLIDA","PROCESO"), "VERIFICAR FECHA")),"SIN VALOR AVANCE")</f>
        <v>CUMPLIDA</v>
      </c>
    </row>
    <row r="236" spans="1:17" ht="285.75">
      <c r="A236" s="75" t="s">
        <v>938</v>
      </c>
      <c r="B236" s="61" t="s">
        <v>1793</v>
      </c>
      <c r="C236" s="495"/>
      <c r="D236" s="495"/>
      <c r="E236" s="496"/>
      <c r="F236" s="496"/>
      <c r="G236" s="496"/>
      <c r="H236" s="76" t="s">
        <v>2340</v>
      </c>
      <c r="I236" s="50" t="s">
        <v>2341</v>
      </c>
      <c r="J236" s="69">
        <v>1</v>
      </c>
      <c r="K236" s="70">
        <v>44075</v>
      </c>
      <c r="L236" s="70">
        <v>44196</v>
      </c>
      <c r="M236" s="211">
        <f t="shared" si="17"/>
        <v>17.285714285714285</v>
      </c>
      <c r="N236" s="69">
        <v>1</v>
      </c>
      <c r="O236" s="50" t="s">
        <v>2342</v>
      </c>
      <c r="P236" s="51">
        <f t="shared" ref="P236:P299" si="19">N236/J236</f>
        <v>1</v>
      </c>
      <c r="Q236" s="66" t="str" cm="1">
        <f t="array" aca="1" ref="Q236" ca="1">IF(ISNUMBER(P236),IF(P236=100%,"CUMPLIDA",IF(AND(ISNUMBER(L236),ISNUMBER(INDIRECT("FECHA_"&amp;$B236,1))), IF(L236&lt;=INDIRECT("FECHA_"&amp;$B236,1),"INCUMPLIDA","PROCESO"), "VERIFICAR FECHA")),"SIN VALOR AVANCE")</f>
        <v>CUMPLIDA</v>
      </c>
    </row>
    <row r="237" spans="1:17" ht="270.75">
      <c r="A237" s="75" t="s">
        <v>938</v>
      </c>
      <c r="B237" s="61" t="s">
        <v>1793</v>
      </c>
      <c r="C237" s="495"/>
      <c r="D237" s="495"/>
      <c r="E237" s="496"/>
      <c r="F237" s="496"/>
      <c r="G237" s="496" t="s">
        <v>2336</v>
      </c>
      <c r="H237" s="50" t="s">
        <v>944</v>
      </c>
      <c r="I237" s="50" t="s">
        <v>945</v>
      </c>
      <c r="J237" s="74">
        <v>1</v>
      </c>
      <c r="K237" s="70">
        <v>45231</v>
      </c>
      <c r="L237" s="70">
        <v>45504</v>
      </c>
      <c r="M237" s="211">
        <f t="shared" si="17"/>
        <v>39</v>
      </c>
      <c r="N237" s="69">
        <v>1</v>
      </c>
      <c r="O237" s="71" t="s">
        <v>946</v>
      </c>
      <c r="P237" s="51">
        <f t="shared" si="19"/>
        <v>1</v>
      </c>
      <c r="Q237" s="66" t="str" cm="1">
        <f t="array" aca="1" ref="Q237" ca="1">IF(ISNUMBER(P237),IF(P237=100%,"CUMPLIDA",IF(AND(ISNUMBER(L237),ISNUMBER(INDIRECT("FECHA_"&amp;$B237,1))), IF(L237&lt;=INDIRECT("FECHA_"&amp;$B237,1),"INCUMPLIDA","PROCESO"), "VERIFICAR FECHA")),"SIN VALOR AVANCE")</f>
        <v>CUMPLIDA</v>
      </c>
    </row>
    <row r="238" spans="1:17" ht="270.75">
      <c r="A238" s="75" t="s">
        <v>938</v>
      </c>
      <c r="B238" s="61" t="s">
        <v>1793</v>
      </c>
      <c r="C238" s="495"/>
      <c r="D238" s="495"/>
      <c r="E238" s="496"/>
      <c r="F238" s="496"/>
      <c r="G238" s="496"/>
      <c r="H238" s="50" t="s">
        <v>947</v>
      </c>
      <c r="I238" s="50" t="s">
        <v>948</v>
      </c>
      <c r="J238" s="74">
        <v>1</v>
      </c>
      <c r="K238" s="70">
        <v>45231</v>
      </c>
      <c r="L238" s="70">
        <v>45504</v>
      </c>
      <c r="M238" s="211">
        <f t="shared" si="17"/>
        <v>39</v>
      </c>
      <c r="N238" s="69">
        <v>1</v>
      </c>
      <c r="O238" s="71" t="s">
        <v>946</v>
      </c>
      <c r="P238" s="51">
        <f t="shared" si="19"/>
        <v>1</v>
      </c>
      <c r="Q238" s="66" t="str" cm="1">
        <f t="array" aca="1" ref="Q238" ca="1">IF(ISNUMBER(P238),IF(P238=100%,"CUMPLIDA",IF(AND(ISNUMBER(L238),ISNUMBER(INDIRECT("FECHA_"&amp;$B238,1))), IF(L238&lt;=INDIRECT("FECHA_"&amp;$B238,1),"INCUMPLIDA","PROCESO"), "VERIFICAR FECHA")),"SIN VALOR AVANCE")</f>
        <v>CUMPLIDA</v>
      </c>
    </row>
    <row r="239" spans="1:17" ht="150.75">
      <c r="A239" s="75" t="s">
        <v>938</v>
      </c>
      <c r="B239" s="61" t="s">
        <v>1793</v>
      </c>
      <c r="C239" s="495"/>
      <c r="D239" s="495"/>
      <c r="E239" s="496"/>
      <c r="F239" s="496"/>
      <c r="G239" s="63" t="s">
        <v>950</v>
      </c>
      <c r="H239" s="50" t="s">
        <v>760</v>
      </c>
      <c r="I239" s="50" t="s">
        <v>761</v>
      </c>
      <c r="J239" s="74">
        <v>1</v>
      </c>
      <c r="K239" s="82">
        <v>45323</v>
      </c>
      <c r="L239" s="82">
        <v>45747</v>
      </c>
      <c r="M239" s="211">
        <f t="shared" si="17"/>
        <v>60.571428571428569</v>
      </c>
      <c r="N239" s="69">
        <v>1</v>
      </c>
      <c r="O239" s="71" t="s">
        <v>969</v>
      </c>
      <c r="P239" s="51">
        <f t="shared" si="19"/>
        <v>1</v>
      </c>
      <c r="Q239" s="66" t="str" cm="1">
        <f t="array" aca="1" ref="Q239" ca="1">IF(ISNUMBER(P239),IF(P239=100%,"CUMPLIDA",IF(AND(ISNUMBER(L239),ISNUMBER(INDIRECT("FECHA_"&amp;$B239,1))), IF(L239&lt;=INDIRECT("FECHA_"&amp;$B239,1),"INCUMPLIDA","PROCESO"), "VERIFICAR FECHA")),"SIN VALOR AVANCE")</f>
        <v>CUMPLIDA</v>
      </c>
    </row>
    <row r="240" spans="1:17" ht="105.75">
      <c r="A240" s="75" t="s">
        <v>938</v>
      </c>
      <c r="B240" s="61" t="s">
        <v>1793</v>
      </c>
      <c r="C240" s="495"/>
      <c r="D240" s="495"/>
      <c r="E240" s="496"/>
      <c r="F240" s="496"/>
      <c r="G240" s="63" t="s">
        <v>804</v>
      </c>
      <c r="H240" s="50" t="s">
        <v>804</v>
      </c>
      <c r="I240" s="50" t="s">
        <v>805</v>
      </c>
      <c r="J240" s="74">
        <v>1</v>
      </c>
      <c r="K240" s="82">
        <v>45323</v>
      </c>
      <c r="L240" s="82">
        <v>45747</v>
      </c>
      <c r="M240" s="211">
        <f t="shared" si="17"/>
        <v>60.571428571428569</v>
      </c>
      <c r="N240" s="69">
        <v>1</v>
      </c>
      <c r="O240" s="50" t="s">
        <v>2343</v>
      </c>
      <c r="P240" s="51">
        <f t="shared" si="19"/>
        <v>1</v>
      </c>
      <c r="Q240" s="66" t="str" cm="1">
        <f t="array" aca="1" ref="Q240" ca="1">IF(ISNUMBER(P240),IF(P240=100%,"CUMPLIDA",IF(AND(ISNUMBER(L240),ISNUMBER(INDIRECT("FECHA_"&amp;$B240,1))), IF(L240&lt;=INDIRECT("FECHA_"&amp;$B240,1),"INCUMPLIDA","PROCESO"), "VERIFICAR FECHA")),"SIN VALOR AVANCE")</f>
        <v>CUMPLIDA</v>
      </c>
    </row>
    <row r="241" spans="1:17" ht="105.75">
      <c r="A241" s="75" t="s">
        <v>938</v>
      </c>
      <c r="B241" s="61" t="s">
        <v>1793</v>
      </c>
      <c r="C241" s="495"/>
      <c r="D241" s="495"/>
      <c r="E241" s="496"/>
      <c r="F241" s="496"/>
      <c r="G241" s="63" t="s">
        <v>766</v>
      </c>
      <c r="H241" s="50" t="s">
        <v>767</v>
      </c>
      <c r="I241" s="50" t="s">
        <v>768</v>
      </c>
      <c r="J241" s="74">
        <v>1</v>
      </c>
      <c r="K241" s="82">
        <v>45231</v>
      </c>
      <c r="L241" s="82">
        <v>45747</v>
      </c>
      <c r="M241" s="211">
        <f t="shared" si="17"/>
        <v>73.714285714285708</v>
      </c>
      <c r="N241" s="69">
        <v>1</v>
      </c>
      <c r="O241" s="50" t="s">
        <v>2343</v>
      </c>
      <c r="P241" s="51">
        <f t="shared" si="19"/>
        <v>1</v>
      </c>
      <c r="Q241" s="66" t="str" cm="1">
        <f t="array" aca="1" ref="Q241" ca="1">IF(ISNUMBER(P241),IF(P241=100%,"CUMPLIDA",IF(AND(ISNUMBER(L241),ISNUMBER(INDIRECT("FECHA_"&amp;$B241,1))), IF(L241&lt;=INDIRECT("FECHA_"&amp;$B241,1),"INCUMPLIDA","PROCESO"), "VERIFICAR FECHA")),"SIN VALOR AVANCE")</f>
        <v>CUMPLIDA</v>
      </c>
    </row>
    <row r="242" spans="1:17" ht="150.75">
      <c r="A242" s="75" t="s">
        <v>938</v>
      </c>
      <c r="B242" s="61" t="s">
        <v>1793</v>
      </c>
      <c r="C242" s="495"/>
      <c r="D242" s="495"/>
      <c r="E242" s="496"/>
      <c r="F242" s="496"/>
      <c r="G242" s="63" t="s">
        <v>769</v>
      </c>
      <c r="H242" s="50" t="s">
        <v>769</v>
      </c>
      <c r="I242" s="50" t="s">
        <v>2344</v>
      </c>
      <c r="J242" s="74">
        <v>1</v>
      </c>
      <c r="K242" s="82">
        <v>45323</v>
      </c>
      <c r="L242" s="82">
        <v>45747</v>
      </c>
      <c r="M242" s="211">
        <f t="shared" si="17"/>
        <v>60.571428571428569</v>
      </c>
      <c r="N242" s="69">
        <v>1</v>
      </c>
      <c r="O242" s="71" t="s">
        <v>969</v>
      </c>
      <c r="P242" s="51">
        <f t="shared" si="19"/>
        <v>1</v>
      </c>
      <c r="Q242" s="66" t="str" cm="1">
        <f t="array" aca="1" ref="Q242" ca="1">IF(ISNUMBER(P242),IF(P242=100%,"CUMPLIDA",IF(AND(ISNUMBER(L242),ISNUMBER(INDIRECT("FECHA_"&amp;$B242,1))), IF(L242&lt;=INDIRECT("FECHA_"&amp;$B242,1),"INCUMPLIDA","PROCESO"), "VERIFICAR FECHA")),"SIN VALOR AVANCE")</f>
        <v>CUMPLIDA</v>
      </c>
    </row>
    <row r="243" spans="1:17" ht="105.75">
      <c r="A243" s="75" t="s">
        <v>938</v>
      </c>
      <c r="B243" s="61" t="s">
        <v>1793</v>
      </c>
      <c r="C243" s="495"/>
      <c r="D243" s="495"/>
      <c r="E243" s="496"/>
      <c r="F243" s="496"/>
      <c r="G243" s="63" t="s">
        <v>371</v>
      </c>
      <c r="H243" s="50" t="s">
        <v>371</v>
      </c>
      <c r="I243" s="50" t="s">
        <v>771</v>
      </c>
      <c r="J243" s="74">
        <v>1</v>
      </c>
      <c r="K243" s="82">
        <v>45231</v>
      </c>
      <c r="L243" s="82">
        <v>45747</v>
      </c>
      <c r="M243" s="211">
        <f t="shared" si="17"/>
        <v>73.714285714285708</v>
      </c>
      <c r="N243" s="69">
        <v>1</v>
      </c>
      <c r="O243" s="50" t="s">
        <v>2343</v>
      </c>
      <c r="P243" s="51">
        <f t="shared" si="19"/>
        <v>1</v>
      </c>
      <c r="Q243" s="66" t="str" cm="1">
        <f t="array" aca="1" ref="Q243" ca="1">IF(ISNUMBER(P243),IF(P243=100%,"CUMPLIDA",IF(AND(ISNUMBER(L243),ISNUMBER(INDIRECT("FECHA_"&amp;$B243,1))), IF(L243&lt;=INDIRECT("FECHA_"&amp;$B243,1),"INCUMPLIDA","PROCESO"), "VERIFICAR FECHA")),"SIN VALOR AVANCE")</f>
        <v>CUMPLIDA</v>
      </c>
    </row>
    <row r="244" spans="1:17" ht="225.75">
      <c r="A244" s="75" t="s">
        <v>938</v>
      </c>
      <c r="B244" s="61" t="s">
        <v>1793</v>
      </c>
      <c r="C244" s="495"/>
      <c r="D244" s="495"/>
      <c r="E244" s="496"/>
      <c r="F244" s="496"/>
      <c r="G244" s="63" t="s">
        <v>772</v>
      </c>
      <c r="H244" s="50" t="s">
        <v>772</v>
      </c>
      <c r="I244" s="50" t="s">
        <v>1073</v>
      </c>
      <c r="J244" s="74">
        <v>1</v>
      </c>
      <c r="K244" s="82">
        <v>45231</v>
      </c>
      <c r="L244" s="82">
        <v>45808</v>
      </c>
      <c r="M244" s="211">
        <f t="shared" si="17"/>
        <v>82.428571428571431</v>
      </c>
      <c r="N244" s="69">
        <v>1</v>
      </c>
      <c r="O244" s="71" t="s">
        <v>2345</v>
      </c>
      <c r="P244" s="51">
        <f t="shared" si="19"/>
        <v>1</v>
      </c>
      <c r="Q244" s="66" t="str" cm="1">
        <f t="array" aca="1" ref="Q244" ca="1">IF(ISNUMBER(P244),IF(P244=100%,"CUMPLIDA",IF(AND(ISNUMBER(L244),ISNUMBER(INDIRECT("FECHA_"&amp;$B244,1))), IF(L244&lt;=INDIRECT("FECHA_"&amp;$B244,1),"INCUMPLIDA","PROCESO"), "VERIFICAR FECHA")),"SIN VALOR AVANCE")</f>
        <v>CUMPLIDA</v>
      </c>
    </row>
    <row r="245" spans="1:17" ht="180.75">
      <c r="A245" s="75" t="s">
        <v>938</v>
      </c>
      <c r="B245" s="61" t="s">
        <v>1793</v>
      </c>
      <c r="C245" s="495"/>
      <c r="D245" s="495"/>
      <c r="E245" s="496"/>
      <c r="F245" s="496"/>
      <c r="G245" s="63" t="s">
        <v>169</v>
      </c>
      <c r="H245" s="50" t="s">
        <v>775</v>
      </c>
      <c r="I245" s="50" t="s">
        <v>776</v>
      </c>
      <c r="J245" s="74">
        <v>7</v>
      </c>
      <c r="K245" s="82">
        <v>46024</v>
      </c>
      <c r="L245" s="82">
        <v>46660</v>
      </c>
      <c r="M245" s="211">
        <f t="shared" si="17"/>
        <v>90.857142857142861</v>
      </c>
      <c r="N245" s="69">
        <v>0</v>
      </c>
      <c r="O245" s="50" t="s">
        <v>2346</v>
      </c>
      <c r="P245" s="51">
        <f t="shared" si="19"/>
        <v>0</v>
      </c>
      <c r="Q245" s="66" t="str" cm="1">
        <f t="array" aca="1" ref="Q245" ca="1">IF(ISNUMBER(P245),IF(P245=100%,"CUMPLIDA",IF(AND(ISNUMBER(L245),ISNUMBER(INDIRECT("FECHA_"&amp;$B245,1))), IF(L245&lt;=INDIRECT("FECHA_"&amp;$B245,1),"INCUMPLIDA","PROCESO"), "VERIFICAR FECHA")),"SIN VALOR AVANCE")</f>
        <v>PROCESO</v>
      </c>
    </row>
    <row r="246" spans="1:17" ht="135.75">
      <c r="A246" s="75" t="s">
        <v>938</v>
      </c>
      <c r="B246" s="61" t="s">
        <v>1793</v>
      </c>
      <c r="C246" s="495"/>
      <c r="D246" s="495"/>
      <c r="E246" s="496"/>
      <c r="F246" s="496"/>
      <c r="G246" s="63" t="s">
        <v>778</v>
      </c>
      <c r="H246" s="50" t="s">
        <v>779</v>
      </c>
      <c r="I246" s="50" t="s">
        <v>780</v>
      </c>
      <c r="J246" s="74">
        <v>1</v>
      </c>
      <c r="K246" s="82">
        <v>46024</v>
      </c>
      <c r="L246" s="82">
        <v>46660</v>
      </c>
      <c r="M246" s="211">
        <f t="shared" si="17"/>
        <v>90.857142857142861</v>
      </c>
      <c r="N246" s="69">
        <v>0</v>
      </c>
      <c r="O246" s="71" t="s">
        <v>951</v>
      </c>
      <c r="P246" s="51">
        <f t="shared" si="19"/>
        <v>0</v>
      </c>
      <c r="Q246" s="66" t="str" cm="1">
        <f t="array" aca="1" ref="Q246" ca="1">IF(ISNUMBER(P246),IF(P246=100%,"CUMPLIDA",IF(AND(ISNUMBER(L246),ISNUMBER(INDIRECT("FECHA_"&amp;$B246,1))), IF(L246&lt;=INDIRECT("FECHA_"&amp;$B246,1),"INCUMPLIDA","PROCESO"), "VERIFICAR FECHA")),"SIN VALOR AVANCE")</f>
        <v>PROCESO</v>
      </c>
    </row>
    <row r="247" spans="1:17" ht="300.75">
      <c r="A247" s="75" t="s">
        <v>938</v>
      </c>
      <c r="B247" s="61" t="s">
        <v>1793</v>
      </c>
      <c r="C247" s="495"/>
      <c r="D247" s="495"/>
      <c r="E247" s="496"/>
      <c r="F247" s="496"/>
      <c r="G247" s="63" t="s">
        <v>781</v>
      </c>
      <c r="H247" s="50" t="s">
        <v>782</v>
      </c>
      <c r="I247" s="50" t="s">
        <v>813</v>
      </c>
      <c r="J247" s="74">
        <v>2</v>
      </c>
      <c r="K247" s="82">
        <v>46024</v>
      </c>
      <c r="L247" s="82">
        <v>46660</v>
      </c>
      <c r="M247" s="211">
        <f t="shared" si="17"/>
        <v>90.857142857142861</v>
      </c>
      <c r="N247" s="69">
        <v>0</v>
      </c>
      <c r="O247" s="71" t="s">
        <v>2347</v>
      </c>
      <c r="P247" s="51">
        <f t="shared" si="19"/>
        <v>0</v>
      </c>
      <c r="Q247" s="66" t="str" cm="1">
        <f t="array" aca="1" ref="Q247" ca="1">IF(ISNUMBER(P247),IF(P247=100%,"CUMPLIDA",IF(AND(ISNUMBER(L247),ISNUMBER(INDIRECT("FECHA_"&amp;$B247,1))), IF(L247&lt;=INDIRECT("FECHA_"&amp;$B247,1),"INCUMPLIDA","PROCESO"), "VERIFICAR FECHA")),"SIN VALOR AVANCE")</f>
        <v>PROCESO</v>
      </c>
    </row>
    <row r="248" spans="1:17" ht="270.75">
      <c r="A248" s="75" t="s">
        <v>938</v>
      </c>
      <c r="B248" s="61" t="s">
        <v>1793</v>
      </c>
      <c r="C248" s="495" t="s">
        <v>2348</v>
      </c>
      <c r="D248" s="495" t="s">
        <v>1795</v>
      </c>
      <c r="E248" s="496" t="s">
        <v>2349</v>
      </c>
      <c r="F248" s="496" t="s">
        <v>2350</v>
      </c>
      <c r="G248" s="506" t="s">
        <v>2336</v>
      </c>
      <c r="H248" s="76" t="s">
        <v>2337</v>
      </c>
      <c r="I248" s="50" t="s">
        <v>2338</v>
      </c>
      <c r="J248" s="69">
        <v>1</v>
      </c>
      <c r="K248" s="70">
        <v>44013</v>
      </c>
      <c r="L248" s="70">
        <v>44074</v>
      </c>
      <c r="M248" s="211">
        <f t="shared" si="17"/>
        <v>8.7142857142857135</v>
      </c>
      <c r="N248" s="69">
        <v>1</v>
      </c>
      <c r="O248" s="50" t="s">
        <v>2339</v>
      </c>
      <c r="P248" s="51">
        <f t="shared" si="19"/>
        <v>1</v>
      </c>
      <c r="Q248" s="66" t="str" cm="1">
        <f t="array" aca="1" ref="Q248" ca="1">IF(ISNUMBER(P248),IF(P248=100%,"CUMPLIDA",IF(AND(ISNUMBER(L248),ISNUMBER(INDIRECT("FECHA_"&amp;$B248,1))), IF(L248&lt;=INDIRECT("FECHA_"&amp;$B248,1),"INCUMPLIDA","PROCESO"), "VERIFICAR FECHA")),"SIN VALOR AVANCE")</f>
        <v>CUMPLIDA</v>
      </c>
    </row>
    <row r="249" spans="1:17" ht="285.75">
      <c r="A249" s="75" t="s">
        <v>938</v>
      </c>
      <c r="B249" s="61" t="s">
        <v>1793</v>
      </c>
      <c r="C249" s="495"/>
      <c r="D249" s="495"/>
      <c r="E249" s="496"/>
      <c r="F249" s="496"/>
      <c r="G249" s="506"/>
      <c r="H249" s="76" t="s">
        <v>2340</v>
      </c>
      <c r="I249" s="50" t="s">
        <v>2341</v>
      </c>
      <c r="J249" s="69">
        <v>1</v>
      </c>
      <c r="K249" s="70">
        <v>44075</v>
      </c>
      <c r="L249" s="70">
        <v>44196</v>
      </c>
      <c r="M249" s="211">
        <f t="shared" si="17"/>
        <v>17.285714285714285</v>
      </c>
      <c r="N249" s="69">
        <v>1</v>
      </c>
      <c r="O249" s="50" t="s">
        <v>2342</v>
      </c>
      <c r="P249" s="51">
        <f t="shared" si="19"/>
        <v>1</v>
      </c>
      <c r="Q249" s="66" t="str" cm="1">
        <f t="array" aca="1" ref="Q249" ca="1">IF(ISNUMBER(P249),IF(P249=100%,"CUMPLIDA",IF(AND(ISNUMBER(L249),ISNUMBER(INDIRECT("FECHA_"&amp;$B249,1))), IF(L249&lt;=INDIRECT("FECHA_"&amp;$B249,1),"INCUMPLIDA","PROCESO"), "VERIFICAR FECHA")),"SIN VALOR AVANCE")</f>
        <v>CUMPLIDA</v>
      </c>
    </row>
    <row r="250" spans="1:17" ht="270.75">
      <c r="A250" s="75" t="s">
        <v>938</v>
      </c>
      <c r="B250" s="61" t="s">
        <v>1793</v>
      </c>
      <c r="C250" s="495"/>
      <c r="D250" s="495"/>
      <c r="E250" s="496"/>
      <c r="F250" s="496"/>
      <c r="G250" s="496" t="s">
        <v>2336</v>
      </c>
      <c r="H250" s="50" t="s">
        <v>944</v>
      </c>
      <c r="I250" s="50" t="s">
        <v>945</v>
      </c>
      <c r="J250" s="74">
        <v>1</v>
      </c>
      <c r="K250" s="70">
        <v>45231</v>
      </c>
      <c r="L250" s="70">
        <v>45504</v>
      </c>
      <c r="M250" s="211">
        <f t="shared" si="17"/>
        <v>39</v>
      </c>
      <c r="N250" s="69">
        <v>1</v>
      </c>
      <c r="O250" s="71" t="s">
        <v>946</v>
      </c>
      <c r="P250" s="51">
        <f t="shared" si="19"/>
        <v>1</v>
      </c>
      <c r="Q250" s="66" t="str" cm="1">
        <f t="array" aca="1" ref="Q250" ca="1">IF(ISNUMBER(P250),IF(P250=100%,"CUMPLIDA",IF(AND(ISNUMBER(L250),ISNUMBER(INDIRECT("FECHA_"&amp;$B250,1))), IF(L250&lt;=INDIRECT("FECHA_"&amp;$B250,1),"INCUMPLIDA","PROCESO"), "VERIFICAR FECHA")),"SIN VALOR AVANCE")</f>
        <v>CUMPLIDA</v>
      </c>
    </row>
    <row r="251" spans="1:17" ht="270.75">
      <c r="A251" s="75" t="s">
        <v>938</v>
      </c>
      <c r="B251" s="61" t="s">
        <v>1793</v>
      </c>
      <c r="C251" s="495"/>
      <c r="D251" s="495"/>
      <c r="E251" s="496"/>
      <c r="F251" s="496"/>
      <c r="G251" s="496"/>
      <c r="H251" s="50" t="s">
        <v>947</v>
      </c>
      <c r="I251" s="50" t="s">
        <v>948</v>
      </c>
      <c r="J251" s="74">
        <v>1</v>
      </c>
      <c r="K251" s="70">
        <v>45231</v>
      </c>
      <c r="L251" s="70">
        <v>45504</v>
      </c>
      <c r="M251" s="211">
        <f t="shared" si="17"/>
        <v>39</v>
      </c>
      <c r="N251" s="69">
        <v>1</v>
      </c>
      <c r="O251" s="71" t="s">
        <v>946</v>
      </c>
      <c r="P251" s="51">
        <f t="shared" si="19"/>
        <v>1</v>
      </c>
      <c r="Q251" s="66" t="str" cm="1">
        <f t="array" aca="1" ref="Q251" ca="1">IF(ISNUMBER(P251),IF(P251=100%,"CUMPLIDA",IF(AND(ISNUMBER(L251),ISNUMBER(INDIRECT("FECHA_"&amp;$B251,1))), IF(L251&lt;=INDIRECT("FECHA_"&amp;$B251,1),"INCUMPLIDA","PROCESO"), "VERIFICAR FECHA")),"SIN VALOR AVANCE")</f>
        <v>CUMPLIDA</v>
      </c>
    </row>
    <row r="252" spans="1:17" ht="150.75">
      <c r="A252" s="75" t="s">
        <v>938</v>
      </c>
      <c r="B252" s="61" t="s">
        <v>1793</v>
      </c>
      <c r="C252" s="495"/>
      <c r="D252" s="495"/>
      <c r="E252" s="496"/>
      <c r="F252" s="496"/>
      <c r="G252" s="63" t="s">
        <v>950</v>
      </c>
      <c r="H252" s="50" t="s">
        <v>760</v>
      </c>
      <c r="I252" s="50" t="s">
        <v>761</v>
      </c>
      <c r="J252" s="74">
        <v>1</v>
      </c>
      <c r="K252" s="82">
        <v>45323</v>
      </c>
      <c r="L252" s="82">
        <v>45747</v>
      </c>
      <c r="M252" s="211">
        <f t="shared" si="17"/>
        <v>60.571428571428569</v>
      </c>
      <c r="N252" s="69">
        <v>1</v>
      </c>
      <c r="O252" s="71" t="s">
        <v>969</v>
      </c>
      <c r="P252" s="51">
        <f t="shared" si="19"/>
        <v>1</v>
      </c>
      <c r="Q252" s="66" t="str" cm="1">
        <f t="array" aca="1" ref="Q252" ca="1">IF(ISNUMBER(P252),IF(P252=100%,"CUMPLIDA",IF(AND(ISNUMBER(L252),ISNUMBER(INDIRECT("FECHA_"&amp;$B252,1))), IF(L252&lt;=INDIRECT("FECHA_"&amp;$B252,1),"INCUMPLIDA","PROCESO"), "VERIFICAR FECHA")),"SIN VALOR AVANCE")</f>
        <v>CUMPLIDA</v>
      </c>
    </row>
    <row r="253" spans="1:17" ht="105.75">
      <c r="A253" s="75" t="s">
        <v>938</v>
      </c>
      <c r="B253" s="61" t="s">
        <v>1793</v>
      </c>
      <c r="C253" s="495"/>
      <c r="D253" s="495"/>
      <c r="E253" s="496"/>
      <c r="F253" s="496"/>
      <c r="G253" s="63" t="s">
        <v>804</v>
      </c>
      <c r="H253" s="50" t="s">
        <v>804</v>
      </c>
      <c r="I253" s="50" t="s">
        <v>805</v>
      </c>
      <c r="J253" s="74">
        <v>1</v>
      </c>
      <c r="K253" s="82">
        <v>45323</v>
      </c>
      <c r="L253" s="82">
        <v>45747</v>
      </c>
      <c r="M253" s="211">
        <f t="shared" si="17"/>
        <v>60.571428571428569</v>
      </c>
      <c r="N253" s="69">
        <v>1</v>
      </c>
      <c r="O253" s="50" t="s">
        <v>2343</v>
      </c>
      <c r="P253" s="51">
        <f t="shared" si="19"/>
        <v>1</v>
      </c>
      <c r="Q253" s="66" t="str" cm="1">
        <f t="array" aca="1" ref="Q253" ca="1">IF(ISNUMBER(P253),IF(P253=100%,"CUMPLIDA",IF(AND(ISNUMBER(L253),ISNUMBER(INDIRECT("FECHA_"&amp;$B253,1))), IF(L253&lt;=INDIRECT("FECHA_"&amp;$B253,1),"INCUMPLIDA","PROCESO"), "VERIFICAR FECHA")),"SIN VALOR AVANCE")</f>
        <v>CUMPLIDA</v>
      </c>
    </row>
    <row r="254" spans="1:17" ht="105.75">
      <c r="A254" s="75" t="s">
        <v>938</v>
      </c>
      <c r="B254" s="61" t="s">
        <v>1793</v>
      </c>
      <c r="C254" s="495"/>
      <c r="D254" s="495"/>
      <c r="E254" s="496"/>
      <c r="F254" s="496"/>
      <c r="G254" s="63" t="s">
        <v>766</v>
      </c>
      <c r="H254" s="50" t="s">
        <v>767</v>
      </c>
      <c r="I254" s="50" t="s">
        <v>768</v>
      </c>
      <c r="J254" s="74">
        <v>1</v>
      </c>
      <c r="K254" s="82">
        <v>45231</v>
      </c>
      <c r="L254" s="82">
        <v>45747</v>
      </c>
      <c r="M254" s="211">
        <f t="shared" si="17"/>
        <v>73.714285714285708</v>
      </c>
      <c r="N254" s="69">
        <v>1</v>
      </c>
      <c r="O254" s="50" t="s">
        <v>2343</v>
      </c>
      <c r="P254" s="51">
        <f t="shared" si="19"/>
        <v>1</v>
      </c>
      <c r="Q254" s="66" t="str" cm="1">
        <f t="array" aca="1" ref="Q254" ca="1">IF(ISNUMBER(P254),IF(P254=100%,"CUMPLIDA",IF(AND(ISNUMBER(L254),ISNUMBER(INDIRECT("FECHA_"&amp;$B254,1))), IF(L254&lt;=INDIRECT("FECHA_"&amp;$B254,1),"INCUMPLIDA","PROCESO"), "VERIFICAR FECHA")),"SIN VALOR AVANCE")</f>
        <v>CUMPLIDA</v>
      </c>
    </row>
    <row r="255" spans="1:17" ht="135.75">
      <c r="A255" s="75" t="s">
        <v>938</v>
      </c>
      <c r="B255" s="61" t="s">
        <v>1793</v>
      </c>
      <c r="C255" s="495"/>
      <c r="D255" s="495"/>
      <c r="E255" s="496"/>
      <c r="F255" s="496"/>
      <c r="G255" s="63" t="s">
        <v>769</v>
      </c>
      <c r="H255" s="50" t="s">
        <v>769</v>
      </c>
      <c r="I255" s="50" t="s">
        <v>2344</v>
      </c>
      <c r="J255" s="74">
        <v>1</v>
      </c>
      <c r="K255" s="82">
        <v>45323</v>
      </c>
      <c r="L255" s="82">
        <v>45747</v>
      </c>
      <c r="M255" s="211">
        <f t="shared" si="17"/>
        <v>60.571428571428569</v>
      </c>
      <c r="N255" s="69">
        <v>1</v>
      </c>
      <c r="O255" s="71" t="s">
        <v>951</v>
      </c>
      <c r="P255" s="51">
        <f t="shared" si="19"/>
        <v>1</v>
      </c>
      <c r="Q255" s="66" t="str" cm="1">
        <f t="array" aca="1" ref="Q255" ca="1">IF(ISNUMBER(P255),IF(P255=100%,"CUMPLIDA",IF(AND(ISNUMBER(L255),ISNUMBER(INDIRECT("FECHA_"&amp;$B255,1))), IF(L255&lt;=INDIRECT("FECHA_"&amp;$B255,1),"INCUMPLIDA","PROCESO"), "VERIFICAR FECHA")),"SIN VALOR AVANCE")</f>
        <v>CUMPLIDA</v>
      </c>
    </row>
    <row r="256" spans="1:17" ht="120.75">
      <c r="A256" s="75" t="s">
        <v>938</v>
      </c>
      <c r="B256" s="61" t="s">
        <v>1793</v>
      </c>
      <c r="C256" s="495"/>
      <c r="D256" s="495"/>
      <c r="E256" s="496"/>
      <c r="F256" s="496"/>
      <c r="G256" s="63" t="s">
        <v>371</v>
      </c>
      <c r="H256" s="50" t="s">
        <v>371</v>
      </c>
      <c r="I256" s="50" t="s">
        <v>771</v>
      </c>
      <c r="J256" s="74">
        <v>1</v>
      </c>
      <c r="K256" s="82">
        <v>45231</v>
      </c>
      <c r="L256" s="82">
        <v>45747</v>
      </c>
      <c r="M256" s="211">
        <f t="shared" si="17"/>
        <v>73.714285714285708</v>
      </c>
      <c r="N256" s="69">
        <v>1</v>
      </c>
      <c r="O256" s="50" t="s">
        <v>2351</v>
      </c>
      <c r="P256" s="51">
        <f t="shared" si="19"/>
        <v>1</v>
      </c>
      <c r="Q256" s="66" t="str" cm="1">
        <f t="array" aca="1" ref="Q256" ca="1">IF(ISNUMBER(P256),IF(P256=100%,"CUMPLIDA",IF(AND(ISNUMBER(L256),ISNUMBER(INDIRECT("FECHA_"&amp;$B256,1))), IF(L256&lt;=INDIRECT("FECHA_"&amp;$B256,1),"INCUMPLIDA","PROCESO"), "VERIFICAR FECHA")),"SIN VALOR AVANCE")</f>
        <v>CUMPLIDA</v>
      </c>
    </row>
    <row r="257" spans="1:17" ht="210.75">
      <c r="A257" s="75" t="s">
        <v>938</v>
      </c>
      <c r="B257" s="61" t="s">
        <v>1793</v>
      </c>
      <c r="C257" s="495"/>
      <c r="D257" s="495"/>
      <c r="E257" s="496"/>
      <c r="F257" s="496"/>
      <c r="G257" s="63" t="s">
        <v>772</v>
      </c>
      <c r="H257" s="50" t="s">
        <v>772</v>
      </c>
      <c r="I257" s="50" t="s">
        <v>1073</v>
      </c>
      <c r="J257" s="74">
        <v>1</v>
      </c>
      <c r="K257" s="82">
        <v>45231</v>
      </c>
      <c r="L257" s="82">
        <v>45808</v>
      </c>
      <c r="M257" s="211">
        <f t="shared" si="17"/>
        <v>82.428571428571431</v>
      </c>
      <c r="N257" s="69">
        <v>1</v>
      </c>
      <c r="O257" s="71" t="s">
        <v>2352</v>
      </c>
      <c r="P257" s="51">
        <f t="shared" si="19"/>
        <v>1</v>
      </c>
      <c r="Q257" s="66" t="str" cm="1">
        <f t="array" aca="1" ref="Q257" ca="1">IF(ISNUMBER(P257),IF(P257=100%,"CUMPLIDA",IF(AND(ISNUMBER(L257),ISNUMBER(INDIRECT("FECHA_"&amp;$B257,1))), IF(L257&lt;=INDIRECT("FECHA_"&amp;$B257,1),"INCUMPLIDA","PROCESO"), "VERIFICAR FECHA")),"SIN VALOR AVANCE")</f>
        <v>CUMPLIDA</v>
      </c>
    </row>
    <row r="258" spans="1:17" ht="180.75">
      <c r="A258" s="75" t="s">
        <v>938</v>
      </c>
      <c r="B258" s="61" t="s">
        <v>1793</v>
      </c>
      <c r="C258" s="495"/>
      <c r="D258" s="495"/>
      <c r="E258" s="496"/>
      <c r="F258" s="496"/>
      <c r="G258" s="63" t="s">
        <v>169</v>
      </c>
      <c r="H258" s="50" t="s">
        <v>775</v>
      </c>
      <c r="I258" s="50" t="s">
        <v>776</v>
      </c>
      <c r="J258" s="74">
        <v>7</v>
      </c>
      <c r="K258" s="82">
        <v>46024</v>
      </c>
      <c r="L258" s="82">
        <v>46660</v>
      </c>
      <c r="M258" s="211">
        <f t="shared" si="17"/>
        <v>90.857142857142861</v>
      </c>
      <c r="N258" s="69">
        <v>0</v>
      </c>
      <c r="O258" s="50" t="s">
        <v>2346</v>
      </c>
      <c r="P258" s="51">
        <f t="shared" si="19"/>
        <v>0</v>
      </c>
      <c r="Q258" s="66" t="str" cm="1">
        <f t="array" aca="1" ref="Q258" ca="1">IF(ISNUMBER(P258),IF(P258=100%,"CUMPLIDA",IF(AND(ISNUMBER(L258),ISNUMBER(INDIRECT("FECHA_"&amp;$B258,1))), IF(L258&lt;=INDIRECT("FECHA_"&amp;$B258,1),"INCUMPLIDA","PROCESO"), "VERIFICAR FECHA")),"SIN VALOR AVANCE")</f>
        <v>PROCESO</v>
      </c>
    </row>
    <row r="259" spans="1:17" ht="150.75">
      <c r="A259" s="75" t="s">
        <v>938</v>
      </c>
      <c r="B259" s="61" t="s">
        <v>1793</v>
      </c>
      <c r="C259" s="495"/>
      <c r="D259" s="495"/>
      <c r="E259" s="496"/>
      <c r="F259" s="496"/>
      <c r="G259" s="63" t="s">
        <v>778</v>
      </c>
      <c r="H259" s="50" t="s">
        <v>779</v>
      </c>
      <c r="I259" s="50" t="s">
        <v>780</v>
      </c>
      <c r="J259" s="74">
        <v>1</v>
      </c>
      <c r="K259" s="82">
        <v>46024</v>
      </c>
      <c r="L259" s="82">
        <v>46660</v>
      </c>
      <c r="M259" s="211">
        <f t="shared" si="17"/>
        <v>90.857142857142861</v>
      </c>
      <c r="N259" s="69">
        <v>0</v>
      </c>
      <c r="O259" s="71" t="s">
        <v>969</v>
      </c>
      <c r="P259" s="51">
        <f t="shared" si="19"/>
        <v>0</v>
      </c>
      <c r="Q259" s="66" t="str" cm="1">
        <f t="array" aca="1" ref="Q259" ca="1">IF(ISNUMBER(P259),IF(P259=100%,"CUMPLIDA",IF(AND(ISNUMBER(L259),ISNUMBER(INDIRECT("FECHA_"&amp;$B259,1))), IF(L259&lt;=INDIRECT("FECHA_"&amp;$B259,1),"INCUMPLIDA","PROCESO"), "VERIFICAR FECHA")),"SIN VALOR AVANCE")</f>
        <v>PROCESO</v>
      </c>
    </row>
    <row r="260" spans="1:17" ht="300.75">
      <c r="A260" s="75" t="s">
        <v>938</v>
      </c>
      <c r="B260" s="61" t="s">
        <v>1793</v>
      </c>
      <c r="C260" s="495"/>
      <c r="D260" s="495"/>
      <c r="E260" s="496"/>
      <c r="F260" s="496"/>
      <c r="G260" s="63" t="s">
        <v>781</v>
      </c>
      <c r="H260" s="50" t="s">
        <v>782</v>
      </c>
      <c r="I260" s="50" t="s">
        <v>813</v>
      </c>
      <c r="J260" s="74">
        <v>2</v>
      </c>
      <c r="K260" s="82">
        <v>46024</v>
      </c>
      <c r="L260" s="82">
        <v>46660</v>
      </c>
      <c r="M260" s="211">
        <f t="shared" si="17"/>
        <v>90.857142857142861</v>
      </c>
      <c r="N260" s="69">
        <v>0</v>
      </c>
      <c r="O260" s="71" t="s">
        <v>2353</v>
      </c>
      <c r="P260" s="51">
        <f t="shared" si="19"/>
        <v>0</v>
      </c>
      <c r="Q260" s="66" t="str" cm="1">
        <f t="array" aca="1" ref="Q260" ca="1">IF(ISNUMBER(P260),IF(P260=100%,"CUMPLIDA",IF(AND(ISNUMBER(L260),ISNUMBER(INDIRECT("FECHA_"&amp;$B260,1))), IF(L260&lt;=INDIRECT("FECHA_"&amp;$B260,1),"INCUMPLIDA","PROCESO"), "VERIFICAR FECHA")),"SIN VALOR AVANCE")</f>
        <v>PROCESO</v>
      </c>
    </row>
    <row r="261" spans="1:17" ht="270.75">
      <c r="A261" s="75" t="s">
        <v>938</v>
      </c>
      <c r="B261" s="61" t="s">
        <v>1793</v>
      </c>
      <c r="C261" s="508" t="s">
        <v>2354</v>
      </c>
      <c r="D261" s="508" t="s">
        <v>1795</v>
      </c>
      <c r="E261" s="509" t="s">
        <v>2355</v>
      </c>
      <c r="F261" s="509" t="s">
        <v>2356</v>
      </c>
      <c r="G261" s="506" t="s">
        <v>2336</v>
      </c>
      <c r="H261" s="76" t="s">
        <v>2337</v>
      </c>
      <c r="I261" s="50" t="s">
        <v>2338</v>
      </c>
      <c r="J261" s="69">
        <v>1</v>
      </c>
      <c r="K261" s="70">
        <v>44013</v>
      </c>
      <c r="L261" s="70">
        <v>44074</v>
      </c>
      <c r="M261" s="211">
        <f t="shared" si="17"/>
        <v>8.7142857142857135</v>
      </c>
      <c r="N261" s="69">
        <v>1</v>
      </c>
      <c r="O261" s="50" t="s">
        <v>2339</v>
      </c>
      <c r="P261" s="51">
        <f t="shared" si="19"/>
        <v>1</v>
      </c>
      <c r="Q261" s="66" t="str" cm="1">
        <f t="array" aca="1" ref="Q261" ca="1">IF(ISNUMBER(P261),IF(P261=100%,"CUMPLIDA",IF(AND(ISNUMBER(L261),ISNUMBER(INDIRECT("FECHA_"&amp;$B261,1))), IF(L261&lt;=INDIRECT("FECHA_"&amp;$B261,1),"INCUMPLIDA","PROCESO"), "VERIFICAR FECHA")),"SIN VALOR AVANCE")</f>
        <v>CUMPLIDA</v>
      </c>
    </row>
    <row r="262" spans="1:17" ht="285.75">
      <c r="A262" s="75" t="s">
        <v>938</v>
      </c>
      <c r="B262" s="61" t="s">
        <v>1793</v>
      </c>
      <c r="C262" s="508"/>
      <c r="D262" s="508"/>
      <c r="E262" s="509"/>
      <c r="F262" s="509"/>
      <c r="G262" s="506"/>
      <c r="H262" s="76" t="s">
        <v>2340</v>
      </c>
      <c r="I262" s="50" t="s">
        <v>2341</v>
      </c>
      <c r="J262" s="69">
        <v>1</v>
      </c>
      <c r="K262" s="70">
        <v>44075</v>
      </c>
      <c r="L262" s="70">
        <v>44196</v>
      </c>
      <c r="M262" s="211">
        <f t="shared" si="17"/>
        <v>17.285714285714285</v>
      </c>
      <c r="N262" s="69">
        <v>1</v>
      </c>
      <c r="O262" s="50" t="s">
        <v>2342</v>
      </c>
      <c r="P262" s="51">
        <f t="shared" si="19"/>
        <v>1</v>
      </c>
      <c r="Q262" s="66" t="str" cm="1">
        <f t="array" aca="1" ref="Q262" ca="1">IF(ISNUMBER(P262),IF(P262=100%,"CUMPLIDA",IF(AND(ISNUMBER(L262),ISNUMBER(INDIRECT("FECHA_"&amp;$B262,1))), IF(L262&lt;=INDIRECT("FECHA_"&amp;$B262,1),"INCUMPLIDA","PROCESO"), "VERIFICAR FECHA")),"SIN VALOR AVANCE")</f>
        <v>CUMPLIDA</v>
      </c>
    </row>
    <row r="263" spans="1:17" ht="270.75">
      <c r="A263" s="75" t="s">
        <v>938</v>
      </c>
      <c r="B263" s="61" t="s">
        <v>1793</v>
      </c>
      <c r="C263" s="508"/>
      <c r="D263" s="508"/>
      <c r="E263" s="509"/>
      <c r="F263" s="509"/>
      <c r="G263" s="496" t="s">
        <v>2336</v>
      </c>
      <c r="H263" s="50" t="s">
        <v>944</v>
      </c>
      <c r="I263" s="50" t="s">
        <v>945</v>
      </c>
      <c r="J263" s="74">
        <v>1</v>
      </c>
      <c r="K263" s="70">
        <v>45231</v>
      </c>
      <c r="L263" s="70">
        <v>45504</v>
      </c>
      <c r="M263" s="211">
        <f t="shared" si="17"/>
        <v>39</v>
      </c>
      <c r="N263" s="69">
        <v>1</v>
      </c>
      <c r="O263" s="71" t="s">
        <v>946</v>
      </c>
      <c r="P263" s="51">
        <f t="shared" si="19"/>
        <v>1</v>
      </c>
      <c r="Q263" s="66" t="str" cm="1">
        <f t="array" aca="1" ref="Q263" ca="1">IF(ISNUMBER(P263),IF(P263=100%,"CUMPLIDA",IF(AND(ISNUMBER(L263),ISNUMBER(INDIRECT("FECHA_"&amp;$B263,1))), IF(L263&lt;=INDIRECT("FECHA_"&amp;$B263,1),"INCUMPLIDA","PROCESO"), "VERIFICAR FECHA")),"SIN VALOR AVANCE")</f>
        <v>CUMPLIDA</v>
      </c>
    </row>
    <row r="264" spans="1:17" ht="270.75">
      <c r="A264" s="75" t="s">
        <v>938</v>
      </c>
      <c r="B264" s="61" t="s">
        <v>1793</v>
      </c>
      <c r="C264" s="508"/>
      <c r="D264" s="508"/>
      <c r="E264" s="509"/>
      <c r="F264" s="509"/>
      <c r="G264" s="496"/>
      <c r="H264" s="50" t="s">
        <v>947</v>
      </c>
      <c r="I264" s="50" t="s">
        <v>948</v>
      </c>
      <c r="J264" s="74">
        <v>1</v>
      </c>
      <c r="K264" s="70">
        <v>45231</v>
      </c>
      <c r="L264" s="70">
        <v>45504</v>
      </c>
      <c r="M264" s="211">
        <f t="shared" si="17"/>
        <v>39</v>
      </c>
      <c r="N264" s="69">
        <v>1</v>
      </c>
      <c r="O264" s="71" t="s">
        <v>946</v>
      </c>
      <c r="P264" s="51">
        <f t="shared" si="19"/>
        <v>1</v>
      </c>
      <c r="Q264" s="66" t="str" cm="1">
        <f t="array" aca="1" ref="Q264" ca="1">IF(ISNUMBER(P264),IF(P264=100%,"CUMPLIDA",IF(AND(ISNUMBER(L264),ISNUMBER(INDIRECT("FECHA_"&amp;$B264,1))), IF(L264&lt;=INDIRECT("FECHA_"&amp;$B264,1),"INCUMPLIDA","PROCESO"), "VERIFICAR FECHA")),"SIN VALOR AVANCE")</f>
        <v>CUMPLIDA</v>
      </c>
    </row>
    <row r="265" spans="1:17" ht="135.75">
      <c r="A265" s="75" t="s">
        <v>938</v>
      </c>
      <c r="B265" s="61" t="s">
        <v>1793</v>
      </c>
      <c r="C265" s="508"/>
      <c r="D265" s="508"/>
      <c r="E265" s="509"/>
      <c r="F265" s="509"/>
      <c r="G265" s="63" t="s">
        <v>950</v>
      </c>
      <c r="H265" s="50" t="s">
        <v>760</v>
      </c>
      <c r="I265" s="50" t="s">
        <v>761</v>
      </c>
      <c r="J265" s="74">
        <v>1</v>
      </c>
      <c r="K265" s="82">
        <v>45323</v>
      </c>
      <c r="L265" s="82">
        <v>45747</v>
      </c>
      <c r="M265" s="211">
        <f t="shared" si="17"/>
        <v>60.571428571428569</v>
      </c>
      <c r="N265" s="69">
        <v>1</v>
      </c>
      <c r="O265" s="71" t="s">
        <v>951</v>
      </c>
      <c r="P265" s="51">
        <f t="shared" si="19"/>
        <v>1</v>
      </c>
      <c r="Q265" s="66" t="str" cm="1">
        <f t="array" aca="1" ref="Q265" ca="1">IF(ISNUMBER(P265),IF(P265=100%,"CUMPLIDA",IF(AND(ISNUMBER(L265),ISNUMBER(INDIRECT("FECHA_"&amp;$B265,1))), IF(L265&lt;=INDIRECT("FECHA_"&amp;$B265,1),"INCUMPLIDA","PROCESO"), "VERIFICAR FECHA")),"SIN VALOR AVANCE")</f>
        <v>CUMPLIDA</v>
      </c>
    </row>
    <row r="266" spans="1:17" ht="90.75">
      <c r="A266" s="75" t="s">
        <v>938</v>
      </c>
      <c r="B266" s="61" t="s">
        <v>1793</v>
      </c>
      <c r="C266" s="508"/>
      <c r="D266" s="508"/>
      <c r="E266" s="509"/>
      <c r="F266" s="509"/>
      <c r="G266" s="63" t="s">
        <v>804</v>
      </c>
      <c r="H266" s="50" t="s">
        <v>804</v>
      </c>
      <c r="I266" s="50" t="s">
        <v>805</v>
      </c>
      <c r="J266" s="74">
        <v>1</v>
      </c>
      <c r="K266" s="82">
        <v>45323</v>
      </c>
      <c r="L266" s="82">
        <v>45747</v>
      </c>
      <c r="M266" s="211">
        <f t="shared" si="17"/>
        <v>60.571428571428569</v>
      </c>
      <c r="N266" s="69">
        <v>1</v>
      </c>
      <c r="O266" s="50" t="s">
        <v>2357</v>
      </c>
      <c r="P266" s="51">
        <f t="shared" si="19"/>
        <v>1</v>
      </c>
      <c r="Q266" s="66" t="str" cm="1">
        <f t="array" aca="1" ref="Q266" ca="1">IF(ISNUMBER(P266),IF(P266=100%,"CUMPLIDA",IF(AND(ISNUMBER(L266),ISNUMBER(INDIRECT("FECHA_"&amp;$B266,1))), IF(L266&lt;=INDIRECT("FECHA_"&amp;$B266,1),"INCUMPLIDA","PROCESO"), "VERIFICAR FECHA")),"SIN VALOR AVANCE")</f>
        <v>CUMPLIDA</v>
      </c>
    </row>
    <row r="267" spans="1:17" ht="105.75">
      <c r="A267" s="75" t="s">
        <v>938</v>
      </c>
      <c r="B267" s="61" t="s">
        <v>1793</v>
      </c>
      <c r="C267" s="508"/>
      <c r="D267" s="508"/>
      <c r="E267" s="509"/>
      <c r="F267" s="509"/>
      <c r="G267" s="63" t="s">
        <v>766</v>
      </c>
      <c r="H267" s="50" t="s">
        <v>767</v>
      </c>
      <c r="I267" s="50" t="s">
        <v>768</v>
      </c>
      <c r="J267" s="74">
        <v>1</v>
      </c>
      <c r="K267" s="82">
        <v>45231</v>
      </c>
      <c r="L267" s="82">
        <v>45747</v>
      </c>
      <c r="M267" s="211">
        <f t="shared" si="17"/>
        <v>73.714285714285708</v>
      </c>
      <c r="N267" s="69">
        <v>1</v>
      </c>
      <c r="O267" s="50" t="s">
        <v>2343</v>
      </c>
      <c r="P267" s="51">
        <f t="shared" si="19"/>
        <v>1</v>
      </c>
      <c r="Q267" s="66" t="str" cm="1">
        <f t="array" aca="1" ref="Q267" ca="1">IF(ISNUMBER(P267),IF(P267=100%,"CUMPLIDA",IF(AND(ISNUMBER(L267),ISNUMBER(INDIRECT("FECHA_"&amp;$B267,1))), IF(L267&lt;=INDIRECT("FECHA_"&amp;$B267,1),"INCUMPLIDA","PROCESO"), "VERIFICAR FECHA")),"SIN VALOR AVANCE")</f>
        <v>CUMPLIDA</v>
      </c>
    </row>
    <row r="268" spans="1:17" ht="135.75">
      <c r="A268" s="75" t="s">
        <v>938</v>
      </c>
      <c r="B268" s="61" t="s">
        <v>1793</v>
      </c>
      <c r="C268" s="508"/>
      <c r="D268" s="508"/>
      <c r="E268" s="509"/>
      <c r="F268" s="509"/>
      <c r="G268" s="63" t="s">
        <v>769</v>
      </c>
      <c r="H268" s="50" t="s">
        <v>769</v>
      </c>
      <c r="I268" s="50" t="s">
        <v>2344</v>
      </c>
      <c r="J268" s="74">
        <v>1</v>
      </c>
      <c r="K268" s="82">
        <v>45323</v>
      </c>
      <c r="L268" s="82">
        <v>45747</v>
      </c>
      <c r="M268" s="211">
        <f t="shared" si="17"/>
        <v>60.571428571428569</v>
      </c>
      <c r="N268" s="69">
        <v>1</v>
      </c>
      <c r="O268" s="71" t="s">
        <v>951</v>
      </c>
      <c r="P268" s="51">
        <f t="shared" si="19"/>
        <v>1</v>
      </c>
      <c r="Q268" s="66" t="str" cm="1">
        <f t="array" aca="1" ref="Q268" ca="1">IF(ISNUMBER(P268),IF(P268=100%,"CUMPLIDA",IF(AND(ISNUMBER(L268),ISNUMBER(INDIRECT("FECHA_"&amp;$B268,1))), IF(L268&lt;=INDIRECT("FECHA_"&amp;$B268,1),"INCUMPLIDA","PROCESO"), "VERIFICAR FECHA")),"SIN VALOR AVANCE")</f>
        <v>CUMPLIDA</v>
      </c>
    </row>
    <row r="269" spans="1:17" ht="90.75">
      <c r="A269" s="75" t="s">
        <v>938</v>
      </c>
      <c r="B269" s="61" t="s">
        <v>1793</v>
      </c>
      <c r="C269" s="508"/>
      <c r="D269" s="508"/>
      <c r="E269" s="509"/>
      <c r="F269" s="509"/>
      <c r="G269" s="63" t="s">
        <v>371</v>
      </c>
      <c r="H269" s="50" t="s">
        <v>371</v>
      </c>
      <c r="I269" s="50" t="s">
        <v>771</v>
      </c>
      <c r="J269" s="74">
        <v>1</v>
      </c>
      <c r="K269" s="82">
        <v>45231</v>
      </c>
      <c r="L269" s="82">
        <v>45747</v>
      </c>
      <c r="M269" s="211">
        <f t="shared" si="17"/>
        <v>73.714285714285708</v>
      </c>
      <c r="N269" s="69">
        <v>1</v>
      </c>
      <c r="O269" s="50" t="s">
        <v>2357</v>
      </c>
      <c r="P269" s="51">
        <f t="shared" si="19"/>
        <v>1</v>
      </c>
      <c r="Q269" s="66" t="str" cm="1">
        <f t="array" aca="1" ref="Q269" ca="1">IF(ISNUMBER(P269),IF(P269=100%,"CUMPLIDA",IF(AND(ISNUMBER(L269),ISNUMBER(INDIRECT("FECHA_"&amp;$B269,1))), IF(L269&lt;=INDIRECT("FECHA_"&amp;$B269,1),"INCUMPLIDA","PROCESO"), "VERIFICAR FECHA")),"SIN VALOR AVANCE")</f>
        <v>CUMPLIDA</v>
      </c>
    </row>
    <row r="270" spans="1:17" ht="225.75">
      <c r="A270" s="75" t="s">
        <v>938</v>
      </c>
      <c r="B270" s="61" t="s">
        <v>1793</v>
      </c>
      <c r="C270" s="508"/>
      <c r="D270" s="508"/>
      <c r="E270" s="509"/>
      <c r="F270" s="509"/>
      <c r="G270" s="63" t="s">
        <v>772</v>
      </c>
      <c r="H270" s="50" t="s">
        <v>772</v>
      </c>
      <c r="I270" s="50" t="s">
        <v>1073</v>
      </c>
      <c r="J270" s="74">
        <v>1</v>
      </c>
      <c r="K270" s="82">
        <v>45231</v>
      </c>
      <c r="L270" s="82">
        <v>45808</v>
      </c>
      <c r="M270" s="211">
        <f t="shared" si="17"/>
        <v>82.428571428571431</v>
      </c>
      <c r="N270" s="69">
        <v>1</v>
      </c>
      <c r="O270" s="71" t="s">
        <v>970</v>
      </c>
      <c r="P270" s="51">
        <f t="shared" si="19"/>
        <v>1</v>
      </c>
      <c r="Q270" s="66" t="str" cm="1">
        <f t="array" aca="1" ref="Q270" ca="1">IF(ISNUMBER(P270),IF(P270=100%,"CUMPLIDA",IF(AND(ISNUMBER(L270),ISNUMBER(INDIRECT("FECHA_"&amp;$B270,1))), IF(L270&lt;=INDIRECT("FECHA_"&amp;$B270,1),"INCUMPLIDA","PROCESO"), "VERIFICAR FECHA")),"SIN VALOR AVANCE")</f>
        <v>CUMPLIDA</v>
      </c>
    </row>
    <row r="271" spans="1:17" ht="90.75">
      <c r="A271" s="75" t="s">
        <v>938</v>
      </c>
      <c r="B271" s="61" t="s">
        <v>1793</v>
      </c>
      <c r="C271" s="508"/>
      <c r="D271" s="508"/>
      <c r="E271" s="509"/>
      <c r="F271" s="509"/>
      <c r="G271" s="63" t="s">
        <v>169</v>
      </c>
      <c r="H271" s="50" t="s">
        <v>775</v>
      </c>
      <c r="I271" s="50" t="s">
        <v>776</v>
      </c>
      <c r="J271" s="74">
        <v>7</v>
      </c>
      <c r="K271" s="82">
        <v>46024</v>
      </c>
      <c r="L271" s="82">
        <v>46660</v>
      </c>
      <c r="M271" s="211">
        <f t="shared" si="17"/>
        <v>90.857142857142861</v>
      </c>
      <c r="N271" s="69">
        <v>0</v>
      </c>
      <c r="O271" s="50" t="s">
        <v>2357</v>
      </c>
      <c r="P271" s="51">
        <f t="shared" si="19"/>
        <v>0</v>
      </c>
      <c r="Q271" s="66" t="str" cm="1">
        <f t="array" aca="1" ref="Q271" ca="1">IF(ISNUMBER(P271),IF(P271=100%,"CUMPLIDA",IF(AND(ISNUMBER(L271),ISNUMBER(INDIRECT("FECHA_"&amp;$B271,1))), IF(L271&lt;=INDIRECT("FECHA_"&amp;$B271,1),"INCUMPLIDA","PROCESO"), "VERIFICAR FECHA")),"SIN VALOR AVANCE")</f>
        <v>PROCESO</v>
      </c>
    </row>
    <row r="272" spans="1:17" ht="135.75">
      <c r="A272" s="75" t="s">
        <v>938</v>
      </c>
      <c r="B272" s="61" t="s">
        <v>1793</v>
      </c>
      <c r="C272" s="508"/>
      <c r="D272" s="508"/>
      <c r="E272" s="509"/>
      <c r="F272" s="509"/>
      <c r="G272" s="63" t="s">
        <v>778</v>
      </c>
      <c r="H272" s="50" t="s">
        <v>779</v>
      </c>
      <c r="I272" s="50" t="s">
        <v>780</v>
      </c>
      <c r="J272" s="74">
        <v>1</v>
      </c>
      <c r="K272" s="82">
        <v>46024</v>
      </c>
      <c r="L272" s="82">
        <v>46660</v>
      </c>
      <c r="M272" s="211">
        <f t="shared" si="17"/>
        <v>90.857142857142861</v>
      </c>
      <c r="N272" s="69">
        <v>0</v>
      </c>
      <c r="O272" s="71" t="s">
        <v>951</v>
      </c>
      <c r="P272" s="51">
        <f t="shared" si="19"/>
        <v>0</v>
      </c>
      <c r="Q272" s="66" t="str" cm="1">
        <f t="array" aca="1" ref="Q272" ca="1">IF(ISNUMBER(P272),IF(P272=100%,"CUMPLIDA",IF(AND(ISNUMBER(L272),ISNUMBER(INDIRECT("FECHA_"&amp;$B272,1))), IF(L272&lt;=INDIRECT("FECHA_"&amp;$B272,1),"INCUMPLIDA","PROCESO"), "VERIFICAR FECHA")),"SIN VALOR AVANCE")</f>
        <v>PROCESO</v>
      </c>
    </row>
    <row r="273" spans="1:17" ht="225.75">
      <c r="A273" s="75" t="s">
        <v>938</v>
      </c>
      <c r="B273" s="61" t="s">
        <v>1793</v>
      </c>
      <c r="C273" s="508"/>
      <c r="D273" s="508"/>
      <c r="E273" s="509"/>
      <c r="F273" s="509"/>
      <c r="G273" s="63" t="s">
        <v>781</v>
      </c>
      <c r="H273" s="50" t="s">
        <v>782</v>
      </c>
      <c r="I273" s="50" t="s">
        <v>813</v>
      </c>
      <c r="J273" s="74">
        <v>2</v>
      </c>
      <c r="K273" s="82">
        <v>46024</v>
      </c>
      <c r="L273" s="82">
        <v>46660</v>
      </c>
      <c r="M273" s="211">
        <f t="shared" si="17"/>
        <v>90.857142857142861</v>
      </c>
      <c r="N273" s="69">
        <v>0</v>
      </c>
      <c r="O273" s="71" t="s">
        <v>2358</v>
      </c>
      <c r="P273" s="51">
        <f t="shared" si="19"/>
        <v>0</v>
      </c>
      <c r="Q273" s="66" t="str" cm="1">
        <f t="array" aca="1" ref="Q273" ca="1">IF(ISNUMBER(P273),IF(P273=100%,"CUMPLIDA",IF(AND(ISNUMBER(L273),ISNUMBER(INDIRECT("FECHA_"&amp;$B273,1))), IF(L273&lt;=INDIRECT("FECHA_"&amp;$B273,1),"INCUMPLIDA","PROCESO"), "VERIFICAR FECHA")),"SIN VALOR AVANCE")</f>
        <v>PROCESO</v>
      </c>
    </row>
    <row r="274" spans="1:17" ht="270.75">
      <c r="A274" s="75" t="s">
        <v>938</v>
      </c>
      <c r="B274" s="61" t="s">
        <v>1793</v>
      </c>
      <c r="C274" s="495" t="s">
        <v>2359</v>
      </c>
      <c r="D274" s="495" t="s">
        <v>1813</v>
      </c>
      <c r="E274" s="496" t="s">
        <v>2360</v>
      </c>
      <c r="F274" s="496" t="s">
        <v>2361</v>
      </c>
      <c r="G274" s="506" t="s">
        <v>2336</v>
      </c>
      <c r="H274" s="76" t="s">
        <v>2337</v>
      </c>
      <c r="I274" s="50" t="s">
        <v>2338</v>
      </c>
      <c r="J274" s="69">
        <v>1</v>
      </c>
      <c r="K274" s="70">
        <v>44013</v>
      </c>
      <c r="L274" s="70">
        <v>44074</v>
      </c>
      <c r="M274" s="211">
        <f t="shared" si="17"/>
        <v>8.7142857142857135</v>
      </c>
      <c r="N274" s="69">
        <v>1</v>
      </c>
      <c r="O274" s="50" t="s">
        <v>2339</v>
      </c>
      <c r="P274" s="51">
        <f t="shared" si="19"/>
        <v>1</v>
      </c>
      <c r="Q274" s="66" t="str" cm="1">
        <f t="array" aca="1" ref="Q274" ca="1">IF(ISNUMBER(P274),IF(P274=100%,"CUMPLIDA",IF(AND(ISNUMBER(L274),ISNUMBER(INDIRECT("FECHA_"&amp;$B274,1))), IF(L274&lt;=INDIRECT("FECHA_"&amp;$B274,1),"INCUMPLIDA","PROCESO"), "VERIFICAR FECHA")),"SIN VALOR AVANCE")</f>
        <v>CUMPLIDA</v>
      </c>
    </row>
    <row r="275" spans="1:17" ht="270.75">
      <c r="A275" s="75" t="s">
        <v>938</v>
      </c>
      <c r="B275" s="61" t="s">
        <v>1793</v>
      </c>
      <c r="C275" s="495"/>
      <c r="D275" s="495"/>
      <c r="E275" s="496"/>
      <c r="F275" s="496"/>
      <c r="G275" s="506"/>
      <c r="H275" s="76" t="s">
        <v>2340</v>
      </c>
      <c r="I275" s="50" t="s">
        <v>2341</v>
      </c>
      <c r="J275" s="69">
        <v>1</v>
      </c>
      <c r="K275" s="70">
        <v>44075</v>
      </c>
      <c r="L275" s="70">
        <v>44196</v>
      </c>
      <c r="M275" s="211">
        <f t="shared" si="17"/>
        <v>17.285714285714285</v>
      </c>
      <c r="N275" s="69">
        <v>1</v>
      </c>
      <c r="O275" s="50" t="s">
        <v>2362</v>
      </c>
      <c r="P275" s="51">
        <f t="shared" si="19"/>
        <v>1</v>
      </c>
      <c r="Q275" s="66" t="str" cm="1">
        <f t="array" aca="1" ref="Q275" ca="1">IF(ISNUMBER(P275),IF(P275=100%,"CUMPLIDA",IF(AND(ISNUMBER(L275),ISNUMBER(INDIRECT("FECHA_"&amp;$B275,1))), IF(L275&lt;=INDIRECT("FECHA_"&amp;$B275,1),"INCUMPLIDA","PROCESO"), "VERIFICAR FECHA")),"SIN VALOR AVANCE")</f>
        <v>CUMPLIDA</v>
      </c>
    </row>
    <row r="276" spans="1:17" ht="270.75">
      <c r="A276" s="75" t="s">
        <v>938</v>
      </c>
      <c r="B276" s="61" t="s">
        <v>1793</v>
      </c>
      <c r="C276" s="495"/>
      <c r="D276" s="495"/>
      <c r="E276" s="496"/>
      <c r="F276" s="496"/>
      <c r="G276" s="496" t="s">
        <v>2336</v>
      </c>
      <c r="H276" s="50" t="s">
        <v>944</v>
      </c>
      <c r="I276" s="50" t="s">
        <v>945</v>
      </c>
      <c r="J276" s="74">
        <v>1</v>
      </c>
      <c r="K276" s="70">
        <v>45231</v>
      </c>
      <c r="L276" s="70">
        <v>45504</v>
      </c>
      <c r="M276" s="211">
        <f t="shared" si="17"/>
        <v>39</v>
      </c>
      <c r="N276" s="69">
        <v>1</v>
      </c>
      <c r="O276" s="71" t="s">
        <v>946</v>
      </c>
      <c r="P276" s="51">
        <f t="shared" si="19"/>
        <v>1</v>
      </c>
      <c r="Q276" s="66" t="str" cm="1">
        <f t="array" aca="1" ref="Q276" ca="1">IF(ISNUMBER(P276),IF(P276=100%,"CUMPLIDA",IF(AND(ISNUMBER(L276),ISNUMBER(INDIRECT("FECHA_"&amp;$B276,1))), IF(L276&lt;=INDIRECT("FECHA_"&amp;$B276,1),"INCUMPLIDA","PROCESO"), "VERIFICAR FECHA")),"SIN VALOR AVANCE")</f>
        <v>CUMPLIDA</v>
      </c>
    </row>
    <row r="277" spans="1:17" ht="270.75">
      <c r="A277" s="75" t="s">
        <v>938</v>
      </c>
      <c r="B277" s="61" t="s">
        <v>1793</v>
      </c>
      <c r="C277" s="495"/>
      <c r="D277" s="495"/>
      <c r="E277" s="496"/>
      <c r="F277" s="496"/>
      <c r="G277" s="496"/>
      <c r="H277" s="50" t="s">
        <v>947</v>
      </c>
      <c r="I277" s="50" t="s">
        <v>948</v>
      </c>
      <c r="J277" s="74">
        <v>1</v>
      </c>
      <c r="K277" s="70">
        <v>45231</v>
      </c>
      <c r="L277" s="70">
        <v>45504</v>
      </c>
      <c r="M277" s="211">
        <f t="shared" si="17"/>
        <v>39</v>
      </c>
      <c r="N277" s="69">
        <v>1</v>
      </c>
      <c r="O277" s="71" t="s">
        <v>946</v>
      </c>
      <c r="P277" s="51">
        <f t="shared" si="19"/>
        <v>1</v>
      </c>
      <c r="Q277" s="66" t="str" cm="1">
        <f t="array" aca="1" ref="Q277" ca="1">IF(ISNUMBER(P277),IF(P277=100%,"CUMPLIDA",IF(AND(ISNUMBER(L277),ISNUMBER(INDIRECT("FECHA_"&amp;$B277,1))), IF(L277&lt;=INDIRECT("FECHA_"&amp;$B277,1),"INCUMPLIDA","PROCESO"), "VERIFICAR FECHA")),"SIN VALOR AVANCE")</f>
        <v>CUMPLIDA</v>
      </c>
    </row>
    <row r="278" spans="1:17" ht="165.75">
      <c r="A278" s="75" t="s">
        <v>938</v>
      </c>
      <c r="B278" s="61" t="s">
        <v>1793</v>
      </c>
      <c r="C278" s="495"/>
      <c r="D278" s="495"/>
      <c r="E278" s="496"/>
      <c r="F278" s="496"/>
      <c r="G278" s="63" t="s">
        <v>950</v>
      </c>
      <c r="H278" s="50" t="s">
        <v>760</v>
      </c>
      <c r="I278" s="50" t="s">
        <v>761</v>
      </c>
      <c r="J278" s="74">
        <v>1</v>
      </c>
      <c r="K278" s="82">
        <v>45323</v>
      </c>
      <c r="L278" s="82">
        <v>45747</v>
      </c>
      <c r="M278" s="211">
        <f t="shared" si="17"/>
        <v>60.571428571428569</v>
      </c>
      <c r="N278" s="69">
        <v>1</v>
      </c>
      <c r="O278" s="71" t="s">
        <v>2363</v>
      </c>
      <c r="P278" s="51">
        <f t="shared" si="19"/>
        <v>1</v>
      </c>
      <c r="Q278" s="66" t="str" cm="1">
        <f t="array" aca="1" ref="Q278" ca="1">IF(ISNUMBER(P278),IF(P278=100%,"CUMPLIDA",IF(AND(ISNUMBER(L278),ISNUMBER(INDIRECT("FECHA_"&amp;$B278,1))), IF(L278&lt;=INDIRECT("FECHA_"&amp;$B278,1),"INCUMPLIDA","PROCESO"), "VERIFICAR FECHA")),"SIN VALOR AVANCE")</f>
        <v>CUMPLIDA</v>
      </c>
    </row>
    <row r="279" spans="1:17" ht="90.75">
      <c r="A279" s="75" t="s">
        <v>938</v>
      </c>
      <c r="B279" s="61" t="s">
        <v>1793</v>
      </c>
      <c r="C279" s="495"/>
      <c r="D279" s="495"/>
      <c r="E279" s="496"/>
      <c r="F279" s="496"/>
      <c r="G279" s="63" t="s">
        <v>804</v>
      </c>
      <c r="H279" s="50" t="s">
        <v>804</v>
      </c>
      <c r="I279" s="50" t="s">
        <v>805</v>
      </c>
      <c r="J279" s="74">
        <v>1</v>
      </c>
      <c r="K279" s="82">
        <v>45323</v>
      </c>
      <c r="L279" s="82">
        <v>45747</v>
      </c>
      <c r="M279" s="211">
        <f t="shared" si="17"/>
        <v>60.571428571428569</v>
      </c>
      <c r="N279" s="69">
        <v>1</v>
      </c>
      <c r="O279" s="50" t="s">
        <v>2357</v>
      </c>
      <c r="P279" s="51">
        <f t="shared" si="19"/>
        <v>1</v>
      </c>
      <c r="Q279" s="66" t="str" cm="1">
        <f t="array" aca="1" ref="Q279" ca="1">IF(ISNUMBER(P279),IF(P279=100%,"CUMPLIDA",IF(AND(ISNUMBER(L279),ISNUMBER(INDIRECT("FECHA_"&amp;$B279,1))), IF(L279&lt;=INDIRECT("FECHA_"&amp;$B279,1),"INCUMPLIDA","PROCESO"), "VERIFICAR FECHA")),"SIN VALOR AVANCE")</f>
        <v>CUMPLIDA</v>
      </c>
    </row>
    <row r="280" spans="1:17" ht="105.75">
      <c r="A280" s="75" t="s">
        <v>938</v>
      </c>
      <c r="B280" s="61" t="s">
        <v>1793</v>
      </c>
      <c r="C280" s="495"/>
      <c r="D280" s="495"/>
      <c r="E280" s="496"/>
      <c r="F280" s="496"/>
      <c r="G280" s="63" t="s">
        <v>766</v>
      </c>
      <c r="H280" s="50" t="s">
        <v>767</v>
      </c>
      <c r="I280" s="50" t="s">
        <v>768</v>
      </c>
      <c r="J280" s="74">
        <v>1</v>
      </c>
      <c r="K280" s="82">
        <v>45231</v>
      </c>
      <c r="L280" s="82">
        <v>45747</v>
      </c>
      <c r="M280" s="211">
        <f t="shared" si="17"/>
        <v>73.714285714285708</v>
      </c>
      <c r="N280" s="69">
        <v>1</v>
      </c>
      <c r="O280" s="50" t="s">
        <v>2343</v>
      </c>
      <c r="P280" s="51">
        <f t="shared" si="19"/>
        <v>1</v>
      </c>
      <c r="Q280" s="66" t="str" cm="1">
        <f t="array" aca="1" ref="Q280" ca="1">IF(ISNUMBER(P280),IF(P280=100%,"CUMPLIDA",IF(AND(ISNUMBER(L280),ISNUMBER(INDIRECT("FECHA_"&amp;$B280,1))), IF(L280&lt;=INDIRECT("FECHA_"&amp;$B280,1),"INCUMPLIDA","PROCESO"), "VERIFICAR FECHA")),"SIN VALOR AVANCE")</f>
        <v>CUMPLIDA</v>
      </c>
    </row>
    <row r="281" spans="1:17" ht="135.75">
      <c r="A281" s="75" t="s">
        <v>938</v>
      </c>
      <c r="B281" s="61" t="s">
        <v>1793</v>
      </c>
      <c r="C281" s="495"/>
      <c r="D281" s="495"/>
      <c r="E281" s="496"/>
      <c r="F281" s="496"/>
      <c r="G281" s="63" t="s">
        <v>769</v>
      </c>
      <c r="H281" s="50" t="s">
        <v>769</v>
      </c>
      <c r="I281" s="50" t="s">
        <v>2344</v>
      </c>
      <c r="J281" s="74">
        <v>1</v>
      </c>
      <c r="K281" s="82">
        <v>45323</v>
      </c>
      <c r="L281" s="82">
        <v>45747</v>
      </c>
      <c r="M281" s="211">
        <f t="shared" si="17"/>
        <v>60.571428571428569</v>
      </c>
      <c r="N281" s="69">
        <v>1</v>
      </c>
      <c r="O281" s="71" t="s">
        <v>951</v>
      </c>
      <c r="P281" s="51">
        <f t="shared" si="19"/>
        <v>1</v>
      </c>
      <c r="Q281" s="66" t="str" cm="1">
        <f t="array" aca="1" ref="Q281" ca="1">IF(ISNUMBER(P281),IF(P281=100%,"CUMPLIDA",IF(AND(ISNUMBER(L281),ISNUMBER(INDIRECT("FECHA_"&amp;$B281,1))), IF(L281&lt;=INDIRECT("FECHA_"&amp;$B281,1),"INCUMPLIDA","PROCESO"), "VERIFICAR FECHA")),"SIN VALOR AVANCE")</f>
        <v>CUMPLIDA</v>
      </c>
    </row>
    <row r="282" spans="1:17" ht="90.75">
      <c r="A282" s="75" t="s">
        <v>938</v>
      </c>
      <c r="B282" s="61" t="s">
        <v>1793</v>
      </c>
      <c r="C282" s="495"/>
      <c r="D282" s="495"/>
      <c r="E282" s="496"/>
      <c r="F282" s="496"/>
      <c r="G282" s="63" t="s">
        <v>371</v>
      </c>
      <c r="H282" s="50" t="s">
        <v>371</v>
      </c>
      <c r="I282" s="50" t="s">
        <v>771</v>
      </c>
      <c r="J282" s="74">
        <v>1</v>
      </c>
      <c r="K282" s="82">
        <v>45231</v>
      </c>
      <c r="L282" s="82">
        <v>45747</v>
      </c>
      <c r="M282" s="211">
        <f t="shared" si="17"/>
        <v>73.714285714285708</v>
      </c>
      <c r="N282" s="69">
        <v>1</v>
      </c>
      <c r="O282" s="50" t="s">
        <v>2357</v>
      </c>
      <c r="P282" s="51">
        <f t="shared" si="19"/>
        <v>1</v>
      </c>
      <c r="Q282" s="66" t="str" cm="1">
        <f t="array" aca="1" ref="Q282" ca="1">IF(ISNUMBER(P282),IF(P282=100%,"CUMPLIDA",IF(AND(ISNUMBER(L282),ISNUMBER(INDIRECT("FECHA_"&amp;$B282,1))), IF(L282&lt;=INDIRECT("FECHA_"&amp;$B282,1),"INCUMPLIDA","PROCESO"), "VERIFICAR FECHA")),"SIN VALOR AVANCE")</f>
        <v>CUMPLIDA</v>
      </c>
    </row>
    <row r="283" spans="1:17" ht="240.75">
      <c r="A283" s="75" t="s">
        <v>938</v>
      </c>
      <c r="B283" s="61" t="s">
        <v>1793</v>
      </c>
      <c r="C283" s="495"/>
      <c r="D283" s="495"/>
      <c r="E283" s="496"/>
      <c r="F283" s="496"/>
      <c r="G283" s="63" t="s">
        <v>772</v>
      </c>
      <c r="H283" s="50" t="s">
        <v>772</v>
      </c>
      <c r="I283" s="50" t="s">
        <v>1073</v>
      </c>
      <c r="J283" s="74">
        <v>1</v>
      </c>
      <c r="K283" s="82">
        <v>45231</v>
      </c>
      <c r="L283" s="82">
        <v>45808</v>
      </c>
      <c r="M283" s="211">
        <f t="shared" ref="M283:M346" si="20">(L283-K283)/7</f>
        <v>82.428571428571431</v>
      </c>
      <c r="N283" s="69">
        <v>1</v>
      </c>
      <c r="O283" s="71" t="s">
        <v>2364</v>
      </c>
      <c r="P283" s="51">
        <f t="shared" si="19"/>
        <v>1</v>
      </c>
      <c r="Q283" s="66" t="str" cm="1">
        <f t="array" aca="1" ref="Q283" ca="1">IF(ISNUMBER(P283),IF(P283=100%,"CUMPLIDA",IF(AND(ISNUMBER(L283),ISNUMBER(INDIRECT("FECHA_"&amp;$B283,1))), IF(L283&lt;=INDIRECT("FECHA_"&amp;$B283,1),"INCUMPLIDA","PROCESO"), "VERIFICAR FECHA")),"SIN VALOR AVANCE")</f>
        <v>CUMPLIDA</v>
      </c>
    </row>
    <row r="284" spans="1:17" ht="90.75">
      <c r="A284" s="75" t="s">
        <v>938</v>
      </c>
      <c r="B284" s="61" t="s">
        <v>1793</v>
      </c>
      <c r="C284" s="495"/>
      <c r="D284" s="495"/>
      <c r="E284" s="496"/>
      <c r="F284" s="496"/>
      <c r="G284" s="63" t="s">
        <v>169</v>
      </c>
      <c r="H284" s="50" t="s">
        <v>775</v>
      </c>
      <c r="I284" s="50" t="s">
        <v>776</v>
      </c>
      <c r="J284" s="74">
        <v>7</v>
      </c>
      <c r="K284" s="82">
        <v>46024</v>
      </c>
      <c r="L284" s="82">
        <v>46660</v>
      </c>
      <c r="M284" s="211">
        <f t="shared" si="20"/>
        <v>90.857142857142861</v>
      </c>
      <c r="N284" s="69">
        <v>0</v>
      </c>
      <c r="O284" s="50" t="s">
        <v>2357</v>
      </c>
      <c r="P284" s="51">
        <f t="shared" si="19"/>
        <v>0</v>
      </c>
      <c r="Q284" s="66" t="str" cm="1">
        <f t="array" aca="1" ref="Q284" ca="1">IF(ISNUMBER(P284),IF(P284=100%,"CUMPLIDA",IF(AND(ISNUMBER(L284),ISNUMBER(INDIRECT("FECHA_"&amp;$B284,1))), IF(L284&lt;=INDIRECT("FECHA_"&amp;$B284,1),"INCUMPLIDA","PROCESO"), "VERIFICAR FECHA")),"SIN VALOR AVANCE")</f>
        <v>PROCESO</v>
      </c>
    </row>
    <row r="285" spans="1:17" ht="150.75">
      <c r="A285" s="75" t="s">
        <v>938</v>
      </c>
      <c r="B285" s="61" t="s">
        <v>1793</v>
      </c>
      <c r="C285" s="495"/>
      <c r="D285" s="495"/>
      <c r="E285" s="496"/>
      <c r="F285" s="496"/>
      <c r="G285" s="63" t="s">
        <v>778</v>
      </c>
      <c r="H285" s="50" t="s">
        <v>779</v>
      </c>
      <c r="I285" s="50" t="s">
        <v>780</v>
      </c>
      <c r="J285" s="74">
        <v>1</v>
      </c>
      <c r="K285" s="82">
        <v>46024</v>
      </c>
      <c r="L285" s="82">
        <v>46660</v>
      </c>
      <c r="M285" s="211">
        <f t="shared" si="20"/>
        <v>90.857142857142861</v>
      </c>
      <c r="N285" s="69">
        <v>0</v>
      </c>
      <c r="O285" s="71" t="s">
        <v>969</v>
      </c>
      <c r="P285" s="51">
        <f t="shared" si="19"/>
        <v>0</v>
      </c>
      <c r="Q285" s="66" t="str" cm="1">
        <f t="array" aca="1" ref="Q285" ca="1">IF(ISNUMBER(P285),IF(P285=100%,"CUMPLIDA",IF(AND(ISNUMBER(L285),ISNUMBER(INDIRECT("FECHA_"&amp;$B285,1))), IF(L285&lt;=INDIRECT("FECHA_"&amp;$B285,1),"INCUMPLIDA","PROCESO"), "VERIFICAR FECHA")),"SIN VALOR AVANCE")</f>
        <v>PROCESO</v>
      </c>
    </row>
    <row r="286" spans="1:17" ht="285.75">
      <c r="A286" s="75" t="s">
        <v>938</v>
      </c>
      <c r="B286" s="61" t="s">
        <v>1793</v>
      </c>
      <c r="C286" s="495"/>
      <c r="D286" s="495"/>
      <c r="E286" s="496"/>
      <c r="F286" s="496"/>
      <c r="G286" s="63" t="s">
        <v>781</v>
      </c>
      <c r="H286" s="50" t="s">
        <v>782</v>
      </c>
      <c r="I286" s="50" t="s">
        <v>813</v>
      </c>
      <c r="J286" s="74">
        <v>2</v>
      </c>
      <c r="K286" s="82">
        <v>46024</v>
      </c>
      <c r="L286" s="82">
        <v>46660</v>
      </c>
      <c r="M286" s="211">
        <f t="shared" si="20"/>
        <v>90.857142857142861</v>
      </c>
      <c r="N286" s="69">
        <v>0</v>
      </c>
      <c r="O286" s="71" t="s">
        <v>955</v>
      </c>
      <c r="P286" s="51">
        <f t="shared" si="19"/>
        <v>0</v>
      </c>
      <c r="Q286" s="66" t="str" cm="1">
        <f t="array" aca="1" ref="Q286" ca="1">IF(ISNUMBER(P286),IF(P286=100%,"CUMPLIDA",IF(AND(ISNUMBER(L286),ISNUMBER(INDIRECT("FECHA_"&amp;$B286,1))), IF(L286&lt;=INDIRECT("FECHA_"&amp;$B286,1),"INCUMPLIDA","PROCESO"), "VERIFICAR FECHA")),"SIN VALOR AVANCE")</f>
        <v>PROCESO</v>
      </c>
    </row>
    <row r="287" spans="1:17" ht="135.75">
      <c r="A287" s="75" t="s">
        <v>938</v>
      </c>
      <c r="B287" s="61" t="s">
        <v>1793</v>
      </c>
      <c r="C287" s="495" t="s">
        <v>2365</v>
      </c>
      <c r="D287" s="495" t="s">
        <v>2366</v>
      </c>
      <c r="E287" s="496" t="s">
        <v>2367</v>
      </c>
      <c r="F287" s="496" t="s">
        <v>2368</v>
      </c>
      <c r="G287" s="63" t="s">
        <v>2369</v>
      </c>
      <c r="H287" s="50" t="s">
        <v>2370</v>
      </c>
      <c r="I287" s="50" t="s">
        <v>2371</v>
      </c>
      <c r="J287" s="69">
        <v>1</v>
      </c>
      <c r="K287" s="70">
        <v>43770</v>
      </c>
      <c r="L287" s="70">
        <v>43951</v>
      </c>
      <c r="M287" s="211">
        <f t="shared" si="20"/>
        <v>25.857142857142858</v>
      </c>
      <c r="N287" s="69">
        <v>1</v>
      </c>
      <c r="O287" s="81" t="s">
        <v>2372</v>
      </c>
      <c r="P287" s="51">
        <f t="shared" si="19"/>
        <v>1</v>
      </c>
      <c r="Q287" s="66" t="str" cm="1">
        <f t="array" aca="1" ref="Q287" ca="1">IF(ISNUMBER(P287),IF(P287=100%,"CUMPLIDA",IF(AND(ISNUMBER(L287),ISNUMBER(INDIRECT("FECHA_"&amp;$B287,1))), IF(L287&lt;=INDIRECT("FECHA_"&amp;$B287,1),"INCUMPLIDA","PROCESO"), "VERIFICAR FECHA")),"SIN VALOR AVANCE")</f>
        <v>CUMPLIDA</v>
      </c>
    </row>
    <row r="288" spans="1:17" ht="180">
      <c r="A288" s="75" t="s">
        <v>938</v>
      </c>
      <c r="B288" s="61" t="s">
        <v>1793</v>
      </c>
      <c r="C288" s="495"/>
      <c r="D288" s="495"/>
      <c r="E288" s="496"/>
      <c r="F288" s="496"/>
      <c r="G288" s="63" t="s">
        <v>2373</v>
      </c>
      <c r="H288" s="50" t="s">
        <v>2374</v>
      </c>
      <c r="I288" s="50" t="s">
        <v>2371</v>
      </c>
      <c r="J288" s="69">
        <v>1</v>
      </c>
      <c r="K288" s="70">
        <v>43770</v>
      </c>
      <c r="L288" s="70">
        <v>43951</v>
      </c>
      <c r="M288" s="211">
        <f t="shared" si="20"/>
        <v>25.857142857142858</v>
      </c>
      <c r="N288" s="69">
        <v>1</v>
      </c>
      <c r="O288" s="81" t="s">
        <v>2372</v>
      </c>
      <c r="P288" s="51">
        <f t="shared" si="19"/>
        <v>1</v>
      </c>
      <c r="Q288" s="66" t="str" cm="1">
        <f t="array" aca="1" ref="Q288" ca="1">IF(ISNUMBER(P288),IF(P288=100%,"CUMPLIDA",IF(AND(ISNUMBER(L288),ISNUMBER(INDIRECT("FECHA_"&amp;$B288,1))), IF(L288&lt;=INDIRECT("FECHA_"&amp;$B288,1),"INCUMPLIDA","PROCESO"), "VERIFICAR FECHA")),"SIN VALOR AVANCE")</f>
        <v>CUMPLIDA</v>
      </c>
    </row>
    <row r="289" spans="1:17" ht="270.75">
      <c r="A289" s="75" t="s">
        <v>938</v>
      </c>
      <c r="B289" s="61" t="s">
        <v>1793</v>
      </c>
      <c r="C289" s="495"/>
      <c r="D289" s="495"/>
      <c r="E289" s="496"/>
      <c r="F289" s="496"/>
      <c r="G289" s="504" t="s">
        <v>2336</v>
      </c>
      <c r="H289" s="76" t="s">
        <v>2337</v>
      </c>
      <c r="I289" s="50" t="s">
        <v>2338</v>
      </c>
      <c r="J289" s="69">
        <v>1</v>
      </c>
      <c r="K289" s="70">
        <v>44013</v>
      </c>
      <c r="L289" s="70">
        <v>44074</v>
      </c>
      <c r="M289" s="211">
        <f t="shared" si="20"/>
        <v>8.7142857142857135</v>
      </c>
      <c r="N289" s="69">
        <v>1</v>
      </c>
      <c r="O289" s="50" t="s">
        <v>2339</v>
      </c>
      <c r="P289" s="51">
        <f t="shared" si="19"/>
        <v>1</v>
      </c>
      <c r="Q289" s="66" t="str" cm="1">
        <f t="array" aca="1" ref="Q289" ca="1">IF(ISNUMBER(P289),IF(P289=100%,"CUMPLIDA",IF(AND(ISNUMBER(L289),ISNUMBER(INDIRECT("FECHA_"&amp;$B289,1))), IF(L289&lt;=INDIRECT("FECHA_"&amp;$B289,1),"INCUMPLIDA","PROCESO"), "VERIFICAR FECHA")),"SIN VALOR AVANCE")</f>
        <v>CUMPLIDA</v>
      </c>
    </row>
    <row r="290" spans="1:17" ht="240.75">
      <c r="A290" s="75" t="s">
        <v>938</v>
      </c>
      <c r="B290" s="61" t="s">
        <v>1793</v>
      </c>
      <c r="C290" s="495"/>
      <c r="D290" s="495"/>
      <c r="E290" s="496"/>
      <c r="F290" s="496"/>
      <c r="G290" s="504"/>
      <c r="H290" s="76" t="s">
        <v>2340</v>
      </c>
      <c r="I290" s="50" t="s">
        <v>2341</v>
      </c>
      <c r="J290" s="69">
        <v>1</v>
      </c>
      <c r="K290" s="70">
        <v>44075</v>
      </c>
      <c r="L290" s="70">
        <v>44196</v>
      </c>
      <c r="M290" s="211">
        <f t="shared" si="20"/>
        <v>17.285714285714285</v>
      </c>
      <c r="N290" s="69">
        <v>1</v>
      </c>
      <c r="O290" s="50" t="s">
        <v>2375</v>
      </c>
      <c r="P290" s="51">
        <f t="shared" si="19"/>
        <v>1</v>
      </c>
      <c r="Q290" s="66" t="str" cm="1">
        <f t="array" aca="1" ref="Q290" ca="1">IF(ISNUMBER(P290),IF(P290=100%,"CUMPLIDA",IF(AND(ISNUMBER(L290),ISNUMBER(INDIRECT("FECHA_"&amp;$B290,1))), IF(L290&lt;=INDIRECT("FECHA_"&amp;$B290,1),"INCUMPLIDA","PROCESO"), "VERIFICAR FECHA")),"SIN VALOR AVANCE")</f>
        <v>CUMPLIDA</v>
      </c>
    </row>
    <row r="291" spans="1:17" ht="270.75">
      <c r="A291" s="75" t="s">
        <v>938</v>
      </c>
      <c r="B291" s="61" t="s">
        <v>1793</v>
      </c>
      <c r="C291" s="495"/>
      <c r="D291" s="495"/>
      <c r="E291" s="496"/>
      <c r="F291" s="496"/>
      <c r="G291" s="504"/>
      <c r="H291" s="50" t="s">
        <v>944</v>
      </c>
      <c r="I291" s="50" t="s">
        <v>945</v>
      </c>
      <c r="J291" s="74">
        <v>1</v>
      </c>
      <c r="K291" s="70">
        <v>45231</v>
      </c>
      <c r="L291" s="70">
        <v>45504</v>
      </c>
      <c r="M291" s="211">
        <f t="shared" si="20"/>
        <v>39</v>
      </c>
      <c r="N291" s="69">
        <v>1</v>
      </c>
      <c r="O291" s="71" t="s">
        <v>946</v>
      </c>
      <c r="P291" s="51">
        <f t="shared" si="19"/>
        <v>1</v>
      </c>
      <c r="Q291" s="66" t="str" cm="1">
        <f t="array" aca="1" ref="Q291" ca="1">IF(ISNUMBER(P291),IF(P291=100%,"CUMPLIDA",IF(AND(ISNUMBER(L291),ISNUMBER(INDIRECT("FECHA_"&amp;$B291,1))), IF(L291&lt;=INDIRECT("FECHA_"&amp;$B291,1),"INCUMPLIDA","PROCESO"), "VERIFICAR FECHA")),"SIN VALOR AVANCE")</f>
        <v>CUMPLIDA</v>
      </c>
    </row>
    <row r="292" spans="1:17" ht="270.75">
      <c r="A292" s="75" t="s">
        <v>938</v>
      </c>
      <c r="B292" s="61" t="s">
        <v>1793</v>
      </c>
      <c r="C292" s="495"/>
      <c r="D292" s="495"/>
      <c r="E292" s="496"/>
      <c r="F292" s="496"/>
      <c r="G292" s="504"/>
      <c r="H292" s="50" t="s">
        <v>947</v>
      </c>
      <c r="I292" s="50" t="s">
        <v>948</v>
      </c>
      <c r="J292" s="74">
        <v>1</v>
      </c>
      <c r="K292" s="70">
        <v>45231</v>
      </c>
      <c r="L292" s="70">
        <v>45504</v>
      </c>
      <c r="M292" s="211">
        <f t="shared" si="20"/>
        <v>39</v>
      </c>
      <c r="N292" s="69">
        <v>1</v>
      </c>
      <c r="O292" s="71" t="s">
        <v>946</v>
      </c>
      <c r="P292" s="51">
        <f t="shared" si="19"/>
        <v>1</v>
      </c>
      <c r="Q292" s="66" t="str" cm="1">
        <f t="array" aca="1" ref="Q292" ca="1">IF(ISNUMBER(P292),IF(P292=100%,"CUMPLIDA",IF(AND(ISNUMBER(L292),ISNUMBER(INDIRECT("FECHA_"&amp;$B292,1))), IF(L292&lt;=INDIRECT("FECHA_"&amp;$B292,1),"INCUMPLIDA","PROCESO"), "VERIFICAR FECHA")),"SIN VALOR AVANCE")</f>
        <v>CUMPLIDA</v>
      </c>
    </row>
    <row r="293" spans="1:17" ht="150.75">
      <c r="A293" s="75" t="s">
        <v>938</v>
      </c>
      <c r="B293" s="61" t="s">
        <v>1793</v>
      </c>
      <c r="C293" s="495"/>
      <c r="D293" s="495"/>
      <c r="E293" s="496"/>
      <c r="F293" s="496"/>
      <c r="G293" s="63" t="s">
        <v>950</v>
      </c>
      <c r="H293" s="50" t="s">
        <v>760</v>
      </c>
      <c r="I293" s="50" t="s">
        <v>761</v>
      </c>
      <c r="J293" s="74">
        <v>1</v>
      </c>
      <c r="K293" s="82">
        <v>45323</v>
      </c>
      <c r="L293" s="82">
        <v>45747</v>
      </c>
      <c r="M293" s="211">
        <f t="shared" si="20"/>
        <v>60.571428571428569</v>
      </c>
      <c r="N293" s="69">
        <v>1</v>
      </c>
      <c r="O293" s="71" t="s">
        <v>969</v>
      </c>
      <c r="P293" s="51">
        <f t="shared" si="19"/>
        <v>1</v>
      </c>
      <c r="Q293" s="66" t="str" cm="1">
        <f t="array" aca="1" ref="Q293" ca="1">IF(ISNUMBER(P293),IF(P293=100%,"CUMPLIDA",IF(AND(ISNUMBER(L293),ISNUMBER(INDIRECT("FECHA_"&amp;$B293,1))), IF(L293&lt;=INDIRECT("FECHA_"&amp;$B293,1),"INCUMPLIDA","PROCESO"), "VERIFICAR FECHA")),"SIN VALOR AVANCE")</f>
        <v>CUMPLIDA</v>
      </c>
    </row>
    <row r="294" spans="1:17" ht="90.75">
      <c r="A294" s="75" t="s">
        <v>938</v>
      </c>
      <c r="B294" s="61" t="s">
        <v>1793</v>
      </c>
      <c r="C294" s="495"/>
      <c r="D294" s="495"/>
      <c r="E294" s="496"/>
      <c r="F294" s="496"/>
      <c r="G294" s="63" t="s">
        <v>804</v>
      </c>
      <c r="H294" s="50" t="s">
        <v>804</v>
      </c>
      <c r="I294" s="50" t="s">
        <v>805</v>
      </c>
      <c r="J294" s="74">
        <v>1</v>
      </c>
      <c r="K294" s="82">
        <v>45323</v>
      </c>
      <c r="L294" s="82">
        <v>45747</v>
      </c>
      <c r="M294" s="211">
        <f t="shared" si="20"/>
        <v>60.571428571428569</v>
      </c>
      <c r="N294" s="69">
        <v>1</v>
      </c>
      <c r="O294" s="50" t="s">
        <v>2357</v>
      </c>
      <c r="P294" s="51">
        <f t="shared" si="19"/>
        <v>1</v>
      </c>
      <c r="Q294" s="66" t="str" cm="1">
        <f t="array" aca="1" ref="Q294" ca="1">IF(ISNUMBER(P294),IF(P294=100%,"CUMPLIDA",IF(AND(ISNUMBER(L294),ISNUMBER(INDIRECT("FECHA_"&amp;$B294,1))), IF(L294&lt;=INDIRECT("FECHA_"&amp;$B294,1),"INCUMPLIDA","PROCESO"), "VERIFICAR FECHA")),"SIN VALOR AVANCE")</f>
        <v>CUMPLIDA</v>
      </c>
    </row>
    <row r="295" spans="1:17" ht="105.75">
      <c r="A295" s="75" t="s">
        <v>938</v>
      </c>
      <c r="B295" s="61" t="s">
        <v>1793</v>
      </c>
      <c r="C295" s="495"/>
      <c r="D295" s="495"/>
      <c r="E295" s="496"/>
      <c r="F295" s="496"/>
      <c r="G295" s="63" t="s">
        <v>766</v>
      </c>
      <c r="H295" s="50" t="s">
        <v>767</v>
      </c>
      <c r="I295" s="50" t="s">
        <v>768</v>
      </c>
      <c r="J295" s="74">
        <v>1</v>
      </c>
      <c r="K295" s="82">
        <v>45231</v>
      </c>
      <c r="L295" s="82">
        <v>45747</v>
      </c>
      <c r="M295" s="211">
        <f t="shared" si="20"/>
        <v>73.714285714285708</v>
      </c>
      <c r="N295" s="69">
        <v>1</v>
      </c>
      <c r="O295" s="50" t="s">
        <v>2343</v>
      </c>
      <c r="P295" s="51">
        <f t="shared" si="19"/>
        <v>1</v>
      </c>
      <c r="Q295" s="66" t="str" cm="1">
        <f t="array" aca="1" ref="Q295" ca="1">IF(ISNUMBER(P295),IF(P295=100%,"CUMPLIDA",IF(AND(ISNUMBER(L295),ISNUMBER(INDIRECT("FECHA_"&amp;$B295,1))), IF(L295&lt;=INDIRECT("FECHA_"&amp;$B295,1),"INCUMPLIDA","PROCESO"), "VERIFICAR FECHA")),"SIN VALOR AVANCE")</f>
        <v>CUMPLIDA</v>
      </c>
    </row>
    <row r="296" spans="1:17" ht="150.75">
      <c r="A296" s="75" t="s">
        <v>938</v>
      </c>
      <c r="B296" s="61" t="s">
        <v>1793</v>
      </c>
      <c r="C296" s="495"/>
      <c r="D296" s="495"/>
      <c r="E296" s="496"/>
      <c r="F296" s="496"/>
      <c r="G296" s="63" t="s">
        <v>769</v>
      </c>
      <c r="H296" s="50" t="s">
        <v>769</v>
      </c>
      <c r="I296" s="50" t="s">
        <v>2344</v>
      </c>
      <c r="J296" s="74">
        <v>1</v>
      </c>
      <c r="K296" s="82">
        <v>45323</v>
      </c>
      <c r="L296" s="82">
        <v>45747</v>
      </c>
      <c r="M296" s="211">
        <f t="shared" si="20"/>
        <v>60.571428571428569</v>
      </c>
      <c r="N296" s="69">
        <v>1</v>
      </c>
      <c r="O296" s="71" t="s">
        <v>969</v>
      </c>
      <c r="P296" s="51">
        <f t="shared" si="19"/>
        <v>1</v>
      </c>
      <c r="Q296" s="66" t="str" cm="1">
        <f t="array" aca="1" ref="Q296" ca="1">IF(ISNUMBER(P296),IF(P296=100%,"CUMPLIDA",IF(AND(ISNUMBER(L296),ISNUMBER(INDIRECT("FECHA_"&amp;$B296,1))), IF(L296&lt;=INDIRECT("FECHA_"&amp;$B296,1),"INCUMPLIDA","PROCESO"), "VERIFICAR FECHA")),"SIN VALOR AVANCE")</f>
        <v>CUMPLIDA</v>
      </c>
    </row>
    <row r="297" spans="1:17" ht="105.75">
      <c r="A297" s="75" t="s">
        <v>938</v>
      </c>
      <c r="B297" s="61" t="s">
        <v>1793</v>
      </c>
      <c r="C297" s="495"/>
      <c r="D297" s="495"/>
      <c r="E297" s="496"/>
      <c r="F297" s="496"/>
      <c r="G297" s="63" t="s">
        <v>371</v>
      </c>
      <c r="H297" s="50" t="s">
        <v>371</v>
      </c>
      <c r="I297" s="50" t="s">
        <v>771</v>
      </c>
      <c r="J297" s="74">
        <v>1</v>
      </c>
      <c r="K297" s="82">
        <v>45231</v>
      </c>
      <c r="L297" s="82">
        <v>45747</v>
      </c>
      <c r="M297" s="211">
        <f t="shared" si="20"/>
        <v>73.714285714285708</v>
      </c>
      <c r="N297" s="69">
        <v>1</v>
      </c>
      <c r="O297" s="50" t="s">
        <v>2343</v>
      </c>
      <c r="P297" s="51">
        <f t="shared" si="19"/>
        <v>1</v>
      </c>
      <c r="Q297" s="66" t="str" cm="1">
        <f t="array" aca="1" ref="Q297" ca="1">IF(ISNUMBER(P297),IF(P297=100%,"CUMPLIDA",IF(AND(ISNUMBER(L297),ISNUMBER(INDIRECT("FECHA_"&amp;$B297,1))), IF(L297&lt;=INDIRECT("FECHA_"&amp;$B297,1),"INCUMPLIDA","PROCESO"), "VERIFICAR FECHA")),"SIN VALOR AVANCE")</f>
        <v>CUMPLIDA</v>
      </c>
    </row>
    <row r="298" spans="1:17" ht="210.75">
      <c r="A298" s="75" t="s">
        <v>938</v>
      </c>
      <c r="B298" s="61" t="s">
        <v>1793</v>
      </c>
      <c r="C298" s="495"/>
      <c r="D298" s="495"/>
      <c r="E298" s="496"/>
      <c r="F298" s="496"/>
      <c r="G298" s="63" t="s">
        <v>772</v>
      </c>
      <c r="H298" s="50" t="s">
        <v>772</v>
      </c>
      <c r="I298" s="50" t="s">
        <v>1073</v>
      </c>
      <c r="J298" s="74">
        <v>1</v>
      </c>
      <c r="K298" s="82">
        <v>45231</v>
      </c>
      <c r="L298" s="82">
        <v>45808</v>
      </c>
      <c r="M298" s="211">
        <f t="shared" si="20"/>
        <v>82.428571428571431</v>
      </c>
      <c r="N298" s="69">
        <v>1</v>
      </c>
      <c r="O298" s="71" t="s">
        <v>953</v>
      </c>
      <c r="P298" s="51">
        <f t="shared" si="19"/>
        <v>1</v>
      </c>
      <c r="Q298" s="66" t="str" cm="1">
        <f t="array" aca="1" ref="Q298" ca="1">IF(ISNUMBER(P298),IF(P298=100%,"CUMPLIDA",IF(AND(ISNUMBER(L298),ISNUMBER(INDIRECT("FECHA_"&amp;$B298,1))), IF(L298&lt;=INDIRECT("FECHA_"&amp;$B298,1),"INCUMPLIDA","PROCESO"), "VERIFICAR FECHA")),"SIN VALOR AVANCE")</f>
        <v>CUMPLIDA</v>
      </c>
    </row>
    <row r="299" spans="1:17" ht="150.75">
      <c r="A299" s="75" t="s">
        <v>938</v>
      </c>
      <c r="B299" s="61" t="s">
        <v>1793</v>
      </c>
      <c r="C299" s="495"/>
      <c r="D299" s="495"/>
      <c r="E299" s="496"/>
      <c r="F299" s="496"/>
      <c r="G299" s="63" t="s">
        <v>169</v>
      </c>
      <c r="H299" s="50" t="s">
        <v>775</v>
      </c>
      <c r="I299" s="50" t="s">
        <v>776</v>
      </c>
      <c r="J299" s="74">
        <v>7</v>
      </c>
      <c r="K299" s="82">
        <v>46024</v>
      </c>
      <c r="L299" s="82">
        <v>46660</v>
      </c>
      <c r="M299" s="211">
        <f t="shared" si="20"/>
        <v>90.857142857142861</v>
      </c>
      <c r="N299" s="69">
        <v>0</v>
      </c>
      <c r="O299" s="50" t="s">
        <v>2376</v>
      </c>
      <c r="P299" s="51">
        <f t="shared" si="19"/>
        <v>0</v>
      </c>
      <c r="Q299" s="66" t="str" cm="1">
        <f t="array" aca="1" ref="Q299" ca="1">IF(ISNUMBER(P299),IF(P299=100%,"CUMPLIDA",IF(AND(ISNUMBER(L299),ISNUMBER(INDIRECT("FECHA_"&amp;$B299,1))), IF(L299&lt;=INDIRECT("FECHA_"&amp;$B299,1),"INCUMPLIDA","PROCESO"), "VERIFICAR FECHA")),"SIN VALOR AVANCE")</f>
        <v>PROCESO</v>
      </c>
    </row>
    <row r="300" spans="1:17" ht="150.75">
      <c r="A300" s="75" t="s">
        <v>938</v>
      </c>
      <c r="B300" s="61" t="s">
        <v>1793</v>
      </c>
      <c r="C300" s="495"/>
      <c r="D300" s="495"/>
      <c r="E300" s="496"/>
      <c r="F300" s="496"/>
      <c r="G300" s="63" t="s">
        <v>778</v>
      </c>
      <c r="H300" s="50" t="s">
        <v>779</v>
      </c>
      <c r="I300" s="50" t="s">
        <v>780</v>
      </c>
      <c r="J300" s="74">
        <v>1</v>
      </c>
      <c r="K300" s="82">
        <v>46024</v>
      </c>
      <c r="L300" s="82">
        <v>46660</v>
      </c>
      <c r="M300" s="211">
        <f t="shared" si="20"/>
        <v>90.857142857142861</v>
      </c>
      <c r="N300" s="69">
        <v>0</v>
      </c>
      <c r="O300" s="71" t="s">
        <v>969</v>
      </c>
      <c r="P300" s="51">
        <f t="shared" ref="P300:P363" si="21">N300/J300</f>
        <v>0</v>
      </c>
      <c r="Q300" s="66" t="str" cm="1">
        <f t="array" aca="1" ref="Q300" ca="1">IF(ISNUMBER(P300),IF(P300=100%,"CUMPLIDA",IF(AND(ISNUMBER(L300),ISNUMBER(INDIRECT("FECHA_"&amp;$B300,1))), IF(L300&lt;=INDIRECT("FECHA_"&amp;$B300,1),"INCUMPLIDA","PROCESO"), "VERIFICAR FECHA")),"SIN VALOR AVANCE")</f>
        <v>PROCESO</v>
      </c>
    </row>
    <row r="301" spans="1:17" ht="285.75">
      <c r="A301" s="75" t="s">
        <v>938</v>
      </c>
      <c r="B301" s="61" t="s">
        <v>1793</v>
      </c>
      <c r="C301" s="495"/>
      <c r="D301" s="495"/>
      <c r="E301" s="496"/>
      <c r="F301" s="496"/>
      <c r="G301" s="63" t="s">
        <v>781</v>
      </c>
      <c r="H301" s="50" t="s">
        <v>782</v>
      </c>
      <c r="I301" s="50" t="s">
        <v>813</v>
      </c>
      <c r="J301" s="74">
        <v>2</v>
      </c>
      <c r="K301" s="82">
        <v>46024</v>
      </c>
      <c r="L301" s="82">
        <v>46660</v>
      </c>
      <c r="M301" s="211">
        <f t="shared" si="20"/>
        <v>90.857142857142861</v>
      </c>
      <c r="N301" s="69">
        <v>0</v>
      </c>
      <c r="O301" s="71" t="s">
        <v>955</v>
      </c>
      <c r="P301" s="51">
        <f t="shared" si="21"/>
        <v>0</v>
      </c>
      <c r="Q301" s="66" t="str" cm="1">
        <f t="array" aca="1" ref="Q301" ca="1">IF(ISNUMBER(P301),IF(P301=100%,"CUMPLIDA",IF(AND(ISNUMBER(L301),ISNUMBER(INDIRECT("FECHA_"&amp;$B301,1))), IF(L301&lt;=INDIRECT("FECHA_"&amp;$B301,1),"INCUMPLIDA","PROCESO"), "VERIFICAR FECHA")),"SIN VALOR AVANCE")</f>
        <v>PROCESO</v>
      </c>
    </row>
    <row r="302" spans="1:17" ht="135.75">
      <c r="A302" s="75" t="s">
        <v>938</v>
      </c>
      <c r="B302" s="61" t="s">
        <v>1793</v>
      </c>
      <c r="C302" s="495" t="s">
        <v>2377</v>
      </c>
      <c r="D302" s="495" t="s">
        <v>2378</v>
      </c>
      <c r="E302" s="496" t="s">
        <v>2379</v>
      </c>
      <c r="F302" s="507" t="s">
        <v>2380</v>
      </c>
      <c r="G302" s="507" t="s">
        <v>2381</v>
      </c>
      <c r="H302" s="79" t="s">
        <v>2382</v>
      </c>
      <c r="I302" s="79" t="s">
        <v>2383</v>
      </c>
      <c r="J302" s="69">
        <v>1</v>
      </c>
      <c r="K302" s="70">
        <v>44927</v>
      </c>
      <c r="L302" s="70">
        <v>45504</v>
      </c>
      <c r="M302" s="211">
        <f t="shared" si="20"/>
        <v>82.428571428571431</v>
      </c>
      <c r="N302" s="69">
        <v>1</v>
      </c>
      <c r="O302" s="50" t="s">
        <v>2384</v>
      </c>
      <c r="P302" s="51">
        <f t="shared" si="21"/>
        <v>1</v>
      </c>
      <c r="Q302" s="66" t="str" cm="1">
        <f t="array" aca="1" ref="Q302" ca="1">IF(ISNUMBER(P302),IF(P302=100%,"CUMPLIDA",IF(AND(ISNUMBER(L302),ISNUMBER(INDIRECT("FECHA_"&amp;$B302,1))), IF(L302&lt;=INDIRECT("FECHA_"&amp;$B302,1),"INCUMPLIDA","PROCESO"), "VERIFICAR FECHA")),"SIN VALOR AVANCE")</f>
        <v>CUMPLIDA</v>
      </c>
    </row>
    <row r="303" spans="1:17" ht="150.75">
      <c r="A303" s="75" t="s">
        <v>938</v>
      </c>
      <c r="B303" s="61" t="s">
        <v>1793</v>
      </c>
      <c r="C303" s="495"/>
      <c r="D303" s="495"/>
      <c r="E303" s="496"/>
      <c r="F303" s="507"/>
      <c r="G303" s="507"/>
      <c r="H303" s="79" t="s">
        <v>2385</v>
      </c>
      <c r="I303" s="79" t="s">
        <v>2386</v>
      </c>
      <c r="J303" s="69">
        <v>1</v>
      </c>
      <c r="K303" s="70">
        <v>45139</v>
      </c>
      <c r="L303" s="70">
        <v>46203</v>
      </c>
      <c r="M303" s="211">
        <f t="shared" si="20"/>
        <v>152</v>
      </c>
      <c r="N303" s="69">
        <v>0</v>
      </c>
      <c r="O303" s="50" t="s">
        <v>2387</v>
      </c>
      <c r="P303" s="51">
        <f t="shared" si="21"/>
        <v>0</v>
      </c>
      <c r="Q303" s="66" t="str" cm="1">
        <f t="array" aca="1" ref="Q303" ca="1">IF(ISNUMBER(P303),IF(P303=100%,"CUMPLIDA",IF(AND(ISNUMBER(L303),ISNUMBER(INDIRECT("FECHA_"&amp;$B303,1))), IF(L303&lt;=INDIRECT("FECHA_"&amp;$B303,1),"INCUMPLIDA","PROCESO"), "VERIFICAR FECHA")),"SIN VALOR AVANCE")</f>
        <v>PROCESO</v>
      </c>
    </row>
    <row r="304" spans="1:17" ht="180">
      <c r="A304" s="75" t="s">
        <v>938</v>
      </c>
      <c r="B304" s="61" t="s">
        <v>1793</v>
      </c>
      <c r="C304" s="495"/>
      <c r="D304" s="495"/>
      <c r="E304" s="496"/>
      <c r="F304" s="507"/>
      <c r="G304" s="78" t="s">
        <v>2388</v>
      </c>
      <c r="H304" s="79" t="s">
        <v>2389</v>
      </c>
      <c r="I304" s="79" t="s">
        <v>2390</v>
      </c>
      <c r="J304" s="69">
        <v>1</v>
      </c>
      <c r="K304" s="70">
        <v>44562</v>
      </c>
      <c r="L304" s="70">
        <v>44926</v>
      </c>
      <c r="M304" s="211">
        <f t="shared" si="20"/>
        <v>52</v>
      </c>
      <c r="N304" s="69">
        <v>1</v>
      </c>
      <c r="O304" s="50" t="s">
        <v>2391</v>
      </c>
      <c r="P304" s="51">
        <f t="shared" si="21"/>
        <v>1</v>
      </c>
      <c r="Q304" s="66" t="str" cm="1">
        <f t="array" aca="1" ref="Q304" ca="1">IF(ISNUMBER(P304),IF(P304=100%,"CUMPLIDA",IF(AND(ISNUMBER(L304),ISNUMBER(INDIRECT("FECHA_"&amp;$B304,1))), IF(L304&lt;=INDIRECT("FECHA_"&amp;$B304,1),"INCUMPLIDA","PROCESO"), "VERIFICAR FECHA")),"SIN VALOR AVANCE")</f>
        <v>CUMPLIDA</v>
      </c>
    </row>
    <row r="305" spans="1:17" ht="135.75">
      <c r="A305" s="75" t="s">
        <v>938</v>
      </c>
      <c r="B305" s="61" t="s">
        <v>1793</v>
      </c>
      <c r="C305" s="495" t="s">
        <v>2377</v>
      </c>
      <c r="D305" s="495" t="s">
        <v>2378</v>
      </c>
      <c r="E305" s="496" t="s">
        <v>2392</v>
      </c>
      <c r="F305" s="507" t="s">
        <v>2393</v>
      </c>
      <c r="G305" s="507" t="s">
        <v>2381</v>
      </c>
      <c r="H305" s="79" t="s">
        <v>2382</v>
      </c>
      <c r="I305" s="79" t="s">
        <v>2383</v>
      </c>
      <c r="J305" s="69">
        <v>1</v>
      </c>
      <c r="K305" s="70">
        <v>44927</v>
      </c>
      <c r="L305" s="70">
        <v>45504</v>
      </c>
      <c r="M305" s="211">
        <f t="shared" si="20"/>
        <v>82.428571428571431</v>
      </c>
      <c r="N305" s="69">
        <v>1</v>
      </c>
      <c r="O305" s="50" t="s">
        <v>2384</v>
      </c>
      <c r="P305" s="51">
        <f t="shared" si="21"/>
        <v>1</v>
      </c>
      <c r="Q305" s="66" t="str" cm="1">
        <f t="array" aca="1" ref="Q305" ca="1">IF(ISNUMBER(P305),IF(P305=100%,"CUMPLIDA",IF(AND(ISNUMBER(L305),ISNUMBER(INDIRECT("FECHA_"&amp;$B305,1))), IF(L305&lt;=INDIRECT("FECHA_"&amp;$B305,1),"INCUMPLIDA","PROCESO"), "VERIFICAR FECHA")),"SIN VALOR AVANCE")</f>
        <v>CUMPLIDA</v>
      </c>
    </row>
    <row r="306" spans="1:17" ht="150.75">
      <c r="A306" s="75" t="s">
        <v>938</v>
      </c>
      <c r="B306" s="61" t="s">
        <v>1793</v>
      </c>
      <c r="C306" s="495"/>
      <c r="D306" s="495"/>
      <c r="E306" s="496"/>
      <c r="F306" s="507" t="s">
        <v>2393</v>
      </c>
      <c r="G306" s="507"/>
      <c r="H306" s="79" t="s">
        <v>2385</v>
      </c>
      <c r="I306" s="79" t="s">
        <v>2386</v>
      </c>
      <c r="J306" s="69">
        <v>1</v>
      </c>
      <c r="K306" s="70">
        <v>45139</v>
      </c>
      <c r="L306" s="70">
        <v>46203</v>
      </c>
      <c r="M306" s="211">
        <f t="shared" si="20"/>
        <v>152</v>
      </c>
      <c r="N306" s="69">
        <v>0</v>
      </c>
      <c r="O306" s="50" t="s">
        <v>2387</v>
      </c>
      <c r="P306" s="51">
        <f t="shared" si="21"/>
        <v>0</v>
      </c>
      <c r="Q306" s="66" t="str" cm="1">
        <f t="array" aca="1" ref="Q306" ca="1">IF(ISNUMBER(P306),IF(P306=100%,"CUMPLIDA",IF(AND(ISNUMBER(L306),ISNUMBER(INDIRECT("FECHA_"&amp;$B306,1))), IF(L306&lt;=INDIRECT("FECHA_"&amp;$B306,1),"INCUMPLIDA","PROCESO"), "VERIFICAR FECHA")),"SIN VALOR AVANCE")</f>
        <v>PROCESO</v>
      </c>
    </row>
    <row r="307" spans="1:17" ht="120.75">
      <c r="A307" s="75" t="s">
        <v>938</v>
      </c>
      <c r="B307" s="61" t="s">
        <v>1793</v>
      </c>
      <c r="C307" s="495"/>
      <c r="D307" s="495"/>
      <c r="E307" s="496"/>
      <c r="F307" s="507" t="s">
        <v>2393</v>
      </c>
      <c r="G307" s="507" t="s">
        <v>2394</v>
      </c>
      <c r="H307" s="79" t="s">
        <v>2395</v>
      </c>
      <c r="I307" s="79" t="s">
        <v>2396</v>
      </c>
      <c r="J307" s="69">
        <v>1</v>
      </c>
      <c r="K307" s="70">
        <v>44593</v>
      </c>
      <c r="L307" s="70">
        <v>44742</v>
      </c>
      <c r="M307" s="211">
        <f t="shared" si="20"/>
        <v>21.285714285714285</v>
      </c>
      <c r="N307" s="69">
        <v>1</v>
      </c>
      <c r="O307" s="50" t="s">
        <v>2397</v>
      </c>
      <c r="P307" s="51">
        <f t="shared" si="21"/>
        <v>1</v>
      </c>
      <c r="Q307" s="66" t="str" cm="1">
        <f t="array" aca="1" ref="Q307" ca="1">IF(ISNUMBER(P307),IF(P307=100%,"CUMPLIDA",IF(AND(ISNUMBER(L307),ISNUMBER(INDIRECT("FECHA_"&amp;$B307,1))), IF(L307&lt;=INDIRECT("FECHA_"&amp;$B307,1),"INCUMPLIDA","PROCESO"), "VERIFICAR FECHA")),"SIN VALOR AVANCE")</f>
        <v>CUMPLIDA</v>
      </c>
    </row>
    <row r="308" spans="1:17" ht="105.75">
      <c r="A308" s="75" t="s">
        <v>938</v>
      </c>
      <c r="B308" s="61" t="s">
        <v>1793</v>
      </c>
      <c r="C308" s="495"/>
      <c r="D308" s="495"/>
      <c r="E308" s="496"/>
      <c r="F308" s="507" t="s">
        <v>2393</v>
      </c>
      <c r="G308" s="507"/>
      <c r="H308" s="79" t="s">
        <v>2398</v>
      </c>
      <c r="I308" s="79" t="s">
        <v>2399</v>
      </c>
      <c r="J308" s="69">
        <v>1</v>
      </c>
      <c r="K308" s="70">
        <v>44927</v>
      </c>
      <c r="L308" s="70">
        <v>45138</v>
      </c>
      <c r="M308" s="211">
        <f t="shared" si="20"/>
        <v>30.142857142857142</v>
      </c>
      <c r="N308" s="69">
        <v>1</v>
      </c>
      <c r="O308" s="50" t="s">
        <v>2400</v>
      </c>
      <c r="P308" s="51">
        <f t="shared" si="21"/>
        <v>1</v>
      </c>
      <c r="Q308" s="66" t="str" cm="1">
        <f t="array" aca="1" ref="Q308" ca="1">IF(ISNUMBER(P308),IF(P308=100%,"CUMPLIDA",IF(AND(ISNUMBER(L308),ISNUMBER(INDIRECT("FECHA_"&amp;$B308,1))), IF(L308&lt;=INDIRECT("FECHA_"&amp;$B308,1),"INCUMPLIDA","PROCESO"), "VERIFICAR FECHA")),"SIN VALOR AVANCE")</f>
        <v>CUMPLIDA</v>
      </c>
    </row>
    <row r="309" spans="1:17" ht="180">
      <c r="A309" s="75" t="s">
        <v>938</v>
      </c>
      <c r="B309" s="61" t="s">
        <v>1793</v>
      </c>
      <c r="C309" s="495"/>
      <c r="D309" s="495"/>
      <c r="E309" s="496"/>
      <c r="F309" s="507" t="s">
        <v>2393</v>
      </c>
      <c r="G309" s="78" t="s">
        <v>2401</v>
      </c>
      <c r="H309" s="79" t="s">
        <v>2389</v>
      </c>
      <c r="I309" s="79" t="s">
        <v>2390</v>
      </c>
      <c r="J309" s="69">
        <v>1</v>
      </c>
      <c r="K309" s="70">
        <v>44562</v>
      </c>
      <c r="L309" s="70">
        <v>44926</v>
      </c>
      <c r="M309" s="211">
        <f t="shared" si="20"/>
        <v>52</v>
      </c>
      <c r="N309" s="69">
        <v>1</v>
      </c>
      <c r="O309" s="50" t="s">
        <v>2391</v>
      </c>
      <c r="P309" s="51">
        <f t="shared" si="21"/>
        <v>1</v>
      </c>
      <c r="Q309" s="66" t="str" cm="1">
        <f t="array" aca="1" ref="Q309" ca="1">IF(ISNUMBER(P309),IF(P309=100%,"CUMPLIDA",IF(AND(ISNUMBER(L309),ISNUMBER(INDIRECT("FECHA_"&amp;$B309,1))), IF(L309&lt;=INDIRECT("FECHA_"&amp;$B309,1),"INCUMPLIDA","PROCESO"), "VERIFICAR FECHA")),"SIN VALOR AVANCE")</f>
        <v>CUMPLIDA</v>
      </c>
    </row>
    <row r="310" spans="1:17" ht="270.75">
      <c r="A310" s="75" t="s">
        <v>938</v>
      </c>
      <c r="B310" s="61" t="s">
        <v>1793</v>
      </c>
      <c r="C310" s="495" t="s">
        <v>2377</v>
      </c>
      <c r="D310" s="495" t="s">
        <v>2378</v>
      </c>
      <c r="E310" s="496" t="s">
        <v>2402</v>
      </c>
      <c r="F310" s="496" t="s">
        <v>2403</v>
      </c>
      <c r="G310" s="496" t="s">
        <v>2336</v>
      </c>
      <c r="H310" s="50" t="s">
        <v>944</v>
      </c>
      <c r="I310" s="50" t="s">
        <v>945</v>
      </c>
      <c r="J310" s="74">
        <v>1</v>
      </c>
      <c r="K310" s="70">
        <v>45231</v>
      </c>
      <c r="L310" s="70">
        <v>45504</v>
      </c>
      <c r="M310" s="211">
        <f t="shared" si="20"/>
        <v>39</v>
      </c>
      <c r="N310" s="69">
        <v>1</v>
      </c>
      <c r="O310" s="71" t="s">
        <v>2404</v>
      </c>
      <c r="P310" s="51">
        <f t="shared" si="21"/>
        <v>1</v>
      </c>
      <c r="Q310" s="66" t="str" cm="1">
        <f t="array" aca="1" ref="Q310" ca="1">IF(ISNUMBER(P310),IF(P310=100%,"CUMPLIDA",IF(AND(ISNUMBER(L310),ISNUMBER(INDIRECT("FECHA_"&amp;$B310,1))), IF(L310&lt;=INDIRECT("FECHA_"&amp;$B310,1),"INCUMPLIDA","PROCESO"), "VERIFICAR FECHA")),"SIN VALOR AVANCE")</f>
        <v>CUMPLIDA</v>
      </c>
    </row>
    <row r="311" spans="1:17" ht="270.75">
      <c r="A311" s="75" t="s">
        <v>938</v>
      </c>
      <c r="B311" s="61" t="s">
        <v>1793</v>
      </c>
      <c r="C311" s="495"/>
      <c r="D311" s="495"/>
      <c r="E311" s="496"/>
      <c r="F311" s="496"/>
      <c r="G311" s="496"/>
      <c r="H311" s="50" t="s">
        <v>947</v>
      </c>
      <c r="I311" s="50" t="s">
        <v>948</v>
      </c>
      <c r="J311" s="74">
        <v>1</v>
      </c>
      <c r="K311" s="70">
        <v>45231</v>
      </c>
      <c r="L311" s="70">
        <v>45504</v>
      </c>
      <c r="M311" s="211">
        <f t="shared" si="20"/>
        <v>39</v>
      </c>
      <c r="N311" s="69">
        <v>1</v>
      </c>
      <c r="O311" s="71" t="s">
        <v>2404</v>
      </c>
      <c r="P311" s="51">
        <f t="shared" si="21"/>
        <v>1</v>
      </c>
      <c r="Q311" s="66" t="str" cm="1">
        <f t="array" aca="1" ref="Q311" ca="1">IF(ISNUMBER(P311),IF(P311=100%,"CUMPLIDA",IF(AND(ISNUMBER(L311),ISNUMBER(INDIRECT("FECHA_"&amp;$B311,1))), IF(L311&lt;=INDIRECT("FECHA_"&amp;$B311,1),"INCUMPLIDA","PROCESO"), "VERIFICAR FECHA")),"SIN VALOR AVANCE")</f>
        <v>CUMPLIDA</v>
      </c>
    </row>
    <row r="312" spans="1:17" ht="150.75">
      <c r="A312" s="75" t="s">
        <v>938</v>
      </c>
      <c r="B312" s="61" t="s">
        <v>1793</v>
      </c>
      <c r="C312" s="495"/>
      <c r="D312" s="495"/>
      <c r="E312" s="496"/>
      <c r="F312" s="496"/>
      <c r="G312" s="63" t="s">
        <v>950</v>
      </c>
      <c r="H312" s="50" t="s">
        <v>760</v>
      </c>
      <c r="I312" s="50" t="s">
        <v>761</v>
      </c>
      <c r="J312" s="74">
        <v>1</v>
      </c>
      <c r="K312" s="82">
        <v>45323</v>
      </c>
      <c r="L312" s="82">
        <v>45747</v>
      </c>
      <c r="M312" s="211">
        <f t="shared" si="20"/>
        <v>60.571428571428569</v>
      </c>
      <c r="N312" s="69">
        <v>1</v>
      </c>
      <c r="O312" s="71" t="s">
        <v>2405</v>
      </c>
      <c r="P312" s="51">
        <f t="shared" si="21"/>
        <v>1</v>
      </c>
      <c r="Q312" s="66" t="str" cm="1">
        <f t="array" aca="1" ref="Q312" ca="1">IF(ISNUMBER(P312),IF(P312=100%,"CUMPLIDA",IF(AND(ISNUMBER(L312),ISNUMBER(INDIRECT("FECHA_"&amp;$B312,1))), IF(L312&lt;=INDIRECT("FECHA_"&amp;$B312,1),"INCUMPLIDA","PROCESO"), "VERIFICAR FECHA")),"SIN VALOR AVANCE")</f>
        <v>CUMPLIDA</v>
      </c>
    </row>
    <row r="313" spans="1:17" ht="105.75">
      <c r="A313" s="75" t="s">
        <v>938</v>
      </c>
      <c r="B313" s="61" t="s">
        <v>1793</v>
      </c>
      <c r="C313" s="495"/>
      <c r="D313" s="495"/>
      <c r="E313" s="496"/>
      <c r="F313" s="496"/>
      <c r="G313" s="63" t="s">
        <v>804</v>
      </c>
      <c r="H313" s="50" t="s">
        <v>804</v>
      </c>
      <c r="I313" s="50" t="s">
        <v>805</v>
      </c>
      <c r="J313" s="74">
        <v>1</v>
      </c>
      <c r="K313" s="82">
        <v>45323</v>
      </c>
      <c r="L313" s="82">
        <v>45747</v>
      </c>
      <c r="M313" s="211">
        <f t="shared" si="20"/>
        <v>60.571428571428569</v>
      </c>
      <c r="N313" s="69">
        <v>1</v>
      </c>
      <c r="O313" s="50" t="s">
        <v>2343</v>
      </c>
      <c r="P313" s="51">
        <f t="shared" si="21"/>
        <v>1</v>
      </c>
      <c r="Q313" s="66" t="str" cm="1">
        <f t="array" aca="1" ref="Q313" ca="1">IF(ISNUMBER(P313),IF(P313=100%,"CUMPLIDA",IF(AND(ISNUMBER(L313),ISNUMBER(INDIRECT("FECHA_"&amp;$B313,1))), IF(L313&lt;=INDIRECT("FECHA_"&amp;$B313,1),"INCUMPLIDA","PROCESO"), "VERIFICAR FECHA")),"SIN VALOR AVANCE")</f>
        <v>CUMPLIDA</v>
      </c>
    </row>
    <row r="314" spans="1:17" ht="105.75">
      <c r="A314" s="75" t="s">
        <v>938</v>
      </c>
      <c r="B314" s="61" t="s">
        <v>1793</v>
      </c>
      <c r="C314" s="495"/>
      <c r="D314" s="495"/>
      <c r="E314" s="496"/>
      <c r="F314" s="496"/>
      <c r="G314" s="63" t="s">
        <v>766</v>
      </c>
      <c r="H314" s="50" t="s">
        <v>767</v>
      </c>
      <c r="I314" s="50" t="s">
        <v>768</v>
      </c>
      <c r="J314" s="74">
        <v>1</v>
      </c>
      <c r="K314" s="82">
        <v>45231</v>
      </c>
      <c r="L314" s="82">
        <v>45747</v>
      </c>
      <c r="M314" s="211">
        <f t="shared" si="20"/>
        <v>73.714285714285708</v>
      </c>
      <c r="N314" s="69">
        <v>1</v>
      </c>
      <c r="O314" s="50" t="s">
        <v>2343</v>
      </c>
      <c r="P314" s="51">
        <f t="shared" si="21"/>
        <v>1</v>
      </c>
      <c r="Q314" s="66" t="str" cm="1">
        <f t="array" aca="1" ref="Q314" ca="1">IF(ISNUMBER(P314),IF(P314=100%,"CUMPLIDA",IF(AND(ISNUMBER(L314),ISNUMBER(INDIRECT("FECHA_"&amp;$B314,1))), IF(L314&lt;=INDIRECT("FECHA_"&amp;$B314,1),"INCUMPLIDA","PROCESO"), "VERIFICAR FECHA")),"SIN VALOR AVANCE")</f>
        <v>CUMPLIDA</v>
      </c>
    </row>
    <row r="315" spans="1:17" ht="150.75">
      <c r="A315" s="75" t="s">
        <v>938</v>
      </c>
      <c r="B315" s="61" t="s">
        <v>1793</v>
      </c>
      <c r="C315" s="495"/>
      <c r="D315" s="495"/>
      <c r="E315" s="496"/>
      <c r="F315" s="496"/>
      <c r="G315" s="63" t="s">
        <v>769</v>
      </c>
      <c r="H315" s="50" t="s">
        <v>769</v>
      </c>
      <c r="I315" s="50" t="s">
        <v>2344</v>
      </c>
      <c r="J315" s="74">
        <v>1</v>
      </c>
      <c r="K315" s="82">
        <v>45323</v>
      </c>
      <c r="L315" s="82">
        <v>45747</v>
      </c>
      <c r="M315" s="211">
        <f t="shared" si="20"/>
        <v>60.571428571428569</v>
      </c>
      <c r="N315" s="69">
        <v>1</v>
      </c>
      <c r="O315" s="71" t="s">
        <v>2405</v>
      </c>
      <c r="P315" s="51">
        <f t="shared" si="21"/>
        <v>1</v>
      </c>
      <c r="Q315" s="66" t="str" cm="1">
        <f t="array" aca="1" ref="Q315" ca="1">IF(ISNUMBER(P315),IF(P315=100%,"CUMPLIDA",IF(AND(ISNUMBER(L315),ISNUMBER(INDIRECT("FECHA_"&amp;$B315,1))), IF(L315&lt;=INDIRECT("FECHA_"&amp;$B315,1),"INCUMPLIDA","PROCESO"), "VERIFICAR FECHA")),"SIN VALOR AVANCE")</f>
        <v>CUMPLIDA</v>
      </c>
    </row>
    <row r="316" spans="1:17" ht="105.75">
      <c r="A316" s="75" t="s">
        <v>938</v>
      </c>
      <c r="B316" s="61" t="s">
        <v>1793</v>
      </c>
      <c r="C316" s="495"/>
      <c r="D316" s="495"/>
      <c r="E316" s="496"/>
      <c r="F316" s="496"/>
      <c r="G316" s="63" t="s">
        <v>371</v>
      </c>
      <c r="H316" s="50" t="s">
        <v>371</v>
      </c>
      <c r="I316" s="50" t="s">
        <v>771</v>
      </c>
      <c r="J316" s="74">
        <v>1</v>
      </c>
      <c r="K316" s="82">
        <v>45231</v>
      </c>
      <c r="L316" s="82">
        <v>45747</v>
      </c>
      <c r="M316" s="211">
        <f t="shared" si="20"/>
        <v>73.714285714285708</v>
      </c>
      <c r="N316" s="69">
        <v>1</v>
      </c>
      <c r="O316" s="50" t="s">
        <v>2343</v>
      </c>
      <c r="P316" s="51">
        <f t="shared" si="21"/>
        <v>1</v>
      </c>
      <c r="Q316" s="66" t="str" cm="1">
        <f t="array" aca="1" ref="Q316" ca="1">IF(ISNUMBER(P316),IF(P316=100%,"CUMPLIDA",IF(AND(ISNUMBER(L316),ISNUMBER(INDIRECT("FECHA_"&amp;$B316,1))), IF(L316&lt;=INDIRECT("FECHA_"&amp;$B316,1),"INCUMPLIDA","PROCESO"), "VERIFICAR FECHA")),"SIN VALOR AVANCE")</f>
        <v>CUMPLIDA</v>
      </c>
    </row>
    <row r="317" spans="1:17" ht="225.75">
      <c r="A317" s="75" t="s">
        <v>938</v>
      </c>
      <c r="B317" s="61" t="s">
        <v>1793</v>
      </c>
      <c r="C317" s="495"/>
      <c r="D317" s="495"/>
      <c r="E317" s="496"/>
      <c r="F317" s="496"/>
      <c r="G317" s="63" t="s">
        <v>772</v>
      </c>
      <c r="H317" s="50" t="s">
        <v>772</v>
      </c>
      <c r="I317" s="50" t="s">
        <v>1073</v>
      </c>
      <c r="J317" s="74">
        <v>1</v>
      </c>
      <c r="K317" s="82">
        <v>45231</v>
      </c>
      <c r="L317" s="82">
        <v>45808</v>
      </c>
      <c r="M317" s="211">
        <f t="shared" si="20"/>
        <v>82.428571428571431</v>
      </c>
      <c r="N317" s="69">
        <v>1</v>
      </c>
      <c r="O317" s="71" t="s">
        <v>2406</v>
      </c>
      <c r="P317" s="51">
        <f t="shared" si="21"/>
        <v>1</v>
      </c>
      <c r="Q317" s="66" t="str" cm="1">
        <f t="array" aca="1" ref="Q317" ca="1">IF(ISNUMBER(P317),IF(P317=100%,"CUMPLIDA",IF(AND(ISNUMBER(L317),ISNUMBER(INDIRECT("FECHA_"&amp;$B317,1))), IF(L317&lt;=INDIRECT("FECHA_"&amp;$B317,1),"INCUMPLIDA","PROCESO"), "VERIFICAR FECHA")),"SIN VALOR AVANCE")</f>
        <v>CUMPLIDA</v>
      </c>
    </row>
    <row r="318" spans="1:17" ht="180.75">
      <c r="A318" s="75" t="s">
        <v>938</v>
      </c>
      <c r="B318" s="61" t="s">
        <v>1793</v>
      </c>
      <c r="C318" s="495"/>
      <c r="D318" s="495"/>
      <c r="E318" s="496"/>
      <c r="F318" s="496"/>
      <c r="G318" s="63" t="s">
        <v>169</v>
      </c>
      <c r="H318" s="50" t="s">
        <v>775</v>
      </c>
      <c r="I318" s="50" t="s">
        <v>776</v>
      </c>
      <c r="J318" s="74">
        <v>8</v>
      </c>
      <c r="K318" s="82">
        <v>45839</v>
      </c>
      <c r="L318" s="82">
        <v>46568</v>
      </c>
      <c r="M318" s="211">
        <f t="shared" si="20"/>
        <v>104.14285714285714</v>
      </c>
      <c r="N318" s="69">
        <v>0</v>
      </c>
      <c r="O318" s="50" t="s">
        <v>2407</v>
      </c>
      <c r="P318" s="51">
        <f t="shared" si="21"/>
        <v>0</v>
      </c>
      <c r="Q318" s="66" t="str" cm="1">
        <f t="array" aca="1" ref="Q318" ca="1">IF(ISNUMBER(P318),IF(P318=100%,"CUMPLIDA",IF(AND(ISNUMBER(L318),ISNUMBER(INDIRECT("FECHA_"&amp;$B318,1))), IF(L318&lt;=INDIRECT("FECHA_"&amp;$B318,1),"INCUMPLIDA","PROCESO"), "VERIFICAR FECHA")),"SIN VALOR AVANCE")</f>
        <v>PROCESO</v>
      </c>
    </row>
    <row r="319" spans="1:17" ht="135.75">
      <c r="A319" s="75" t="s">
        <v>938</v>
      </c>
      <c r="B319" s="61" t="s">
        <v>1793</v>
      </c>
      <c r="C319" s="495"/>
      <c r="D319" s="495"/>
      <c r="E319" s="496"/>
      <c r="F319" s="496"/>
      <c r="G319" s="63" t="s">
        <v>778</v>
      </c>
      <c r="H319" s="50" t="s">
        <v>779</v>
      </c>
      <c r="I319" s="50" t="s">
        <v>780</v>
      </c>
      <c r="J319" s="74">
        <v>1</v>
      </c>
      <c r="K319" s="82">
        <v>45839</v>
      </c>
      <c r="L319" s="82">
        <v>46568</v>
      </c>
      <c r="M319" s="211">
        <f t="shared" si="20"/>
        <v>104.14285714285714</v>
      </c>
      <c r="N319" s="69">
        <v>0</v>
      </c>
      <c r="O319" s="71" t="s">
        <v>2408</v>
      </c>
      <c r="P319" s="51">
        <f t="shared" si="21"/>
        <v>0</v>
      </c>
      <c r="Q319" s="66" t="str" cm="1">
        <f t="array" aca="1" ref="Q319" ca="1">IF(ISNUMBER(P319),IF(P319=100%,"CUMPLIDA",IF(AND(ISNUMBER(L319),ISNUMBER(INDIRECT("FECHA_"&amp;$B319,1))), IF(L319&lt;=INDIRECT("FECHA_"&amp;$B319,1),"INCUMPLIDA","PROCESO"), "VERIFICAR FECHA")),"SIN VALOR AVANCE")</f>
        <v>PROCESO</v>
      </c>
    </row>
    <row r="320" spans="1:17" ht="270.75">
      <c r="A320" s="75" t="s">
        <v>938</v>
      </c>
      <c r="B320" s="61" t="s">
        <v>1793</v>
      </c>
      <c r="C320" s="495"/>
      <c r="D320" s="495"/>
      <c r="E320" s="496"/>
      <c r="F320" s="496"/>
      <c r="G320" s="63" t="s">
        <v>781</v>
      </c>
      <c r="H320" s="50" t="s">
        <v>782</v>
      </c>
      <c r="I320" s="50" t="s">
        <v>813</v>
      </c>
      <c r="J320" s="74">
        <v>2</v>
      </c>
      <c r="K320" s="82">
        <v>45839</v>
      </c>
      <c r="L320" s="82">
        <v>46568</v>
      </c>
      <c r="M320" s="211">
        <f t="shared" si="20"/>
        <v>104.14285714285714</v>
      </c>
      <c r="N320" s="69">
        <v>0</v>
      </c>
      <c r="O320" s="71" t="s">
        <v>2409</v>
      </c>
      <c r="P320" s="51">
        <f t="shared" si="21"/>
        <v>0</v>
      </c>
      <c r="Q320" s="66" t="str" cm="1">
        <f t="array" aca="1" ref="Q320" ca="1">IF(ISNUMBER(P320),IF(P320=100%,"CUMPLIDA",IF(AND(ISNUMBER(L320),ISNUMBER(INDIRECT("FECHA_"&amp;$B320,1))), IF(L320&lt;=INDIRECT("FECHA_"&amp;$B320,1),"INCUMPLIDA","PROCESO"), "VERIFICAR FECHA")),"SIN VALOR AVANCE")</f>
        <v>PROCESO</v>
      </c>
    </row>
    <row r="321" spans="1:17" ht="255.75">
      <c r="A321" s="75" t="s">
        <v>938</v>
      </c>
      <c r="B321" s="61" t="s">
        <v>1793</v>
      </c>
      <c r="C321" s="495" t="s">
        <v>2377</v>
      </c>
      <c r="D321" s="495" t="s">
        <v>2378</v>
      </c>
      <c r="E321" s="496" t="s">
        <v>2410</v>
      </c>
      <c r="F321" s="496" t="s">
        <v>2411</v>
      </c>
      <c r="G321" s="496" t="s">
        <v>2336</v>
      </c>
      <c r="H321" s="50" t="s">
        <v>944</v>
      </c>
      <c r="I321" s="50" t="s">
        <v>945</v>
      </c>
      <c r="J321" s="74">
        <v>1</v>
      </c>
      <c r="K321" s="70">
        <v>45231</v>
      </c>
      <c r="L321" s="70">
        <v>45504</v>
      </c>
      <c r="M321" s="211">
        <f t="shared" si="20"/>
        <v>39</v>
      </c>
      <c r="N321" s="69">
        <v>1</v>
      </c>
      <c r="O321" s="50" t="s">
        <v>2412</v>
      </c>
      <c r="P321" s="51">
        <f t="shared" si="21"/>
        <v>1</v>
      </c>
      <c r="Q321" s="66" t="str" cm="1">
        <f t="array" aca="1" ref="Q321" ca="1">IF(ISNUMBER(P321),IF(P321=100%,"CUMPLIDA",IF(AND(ISNUMBER(L321),ISNUMBER(INDIRECT("FECHA_"&amp;$B321,1))), IF(L321&lt;=INDIRECT("FECHA_"&amp;$B321,1),"INCUMPLIDA","PROCESO"), "VERIFICAR FECHA")),"SIN VALOR AVANCE")</f>
        <v>CUMPLIDA</v>
      </c>
    </row>
    <row r="322" spans="1:17" ht="255.75">
      <c r="A322" s="75" t="s">
        <v>938</v>
      </c>
      <c r="B322" s="61" t="s">
        <v>1793</v>
      </c>
      <c r="C322" s="495"/>
      <c r="D322" s="495"/>
      <c r="E322" s="496"/>
      <c r="F322" s="496"/>
      <c r="G322" s="496"/>
      <c r="H322" s="50" t="s">
        <v>947</v>
      </c>
      <c r="I322" s="50" t="s">
        <v>948</v>
      </c>
      <c r="J322" s="74">
        <v>1</v>
      </c>
      <c r="K322" s="70">
        <v>45231</v>
      </c>
      <c r="L322" s="70">
        <v>45504</v>
      </c>
      <c r="M322" s="211">
        <f t="shared" si="20"/>
        <v>39</v>
      </c>
      <c r="N322" s="69">
        <v>1</v>
      </c>
      <c r="O322" s="50" t="s">
        <v>2412</v>
      </c>
      <c r="P322" s="51">
        <f t="shared" si="21"/>
        <v>1</v>
      </c>
      <c r="Q322" s="66" t="str" cm="1">
        <f t="array" aca="1" ref="Q322" ca="1">IF(ISNUMBER(P322),IF(P322=100%,"CUMPLIDA",IF(AND(ISNUMBER(L322),ISNUMBER(INDIRECT("FECHA_"&amp;$B322,1))), IF(L322&lt;=INDIRECT("FECHA_"&amp;$B322,1),"INCUMPLIDA","PROCESO"), "VERIFICAR FECHA")),"SIN VALOR AVANCE")</f>
        <v>CUMPLIDA</v>
      </c>
    </row>
    <row r="323" spans="1:17" ht="135.75">
      <c r="A323" s="75" t="s">
        <v>938</v>
      </c>
      <c r="B323" s="61" t="s">
        <v>1793</v>
      </c>
      <c r="C323" s="495"/>
      <c r="D323" s="495"/>
      <c r="E323" s="496"/>
      <c r="F323" s="496"/>
      <c r="G323" s="63" t="s">
        <v>950</v>
      </c>
      <c r="H323" s="50" t="s">
        <v>760</v>
      </c>
      <c r="I323" s="50" t="s">
        <v>761</v>
      </c>
      <c r="J323" s="74">
        <v>1</v>
      </c>
      <c r="K323" s="82">
        <v>45323</v>
      </c>
      <c r="L323" s="82">
        <v>45747</v>
      </c>
      <c r="M323" s="211">
        <f t="shared" si="20"/>
        <v>60.571428571428569</v>
      </c>
      <c r="N323" s="69">
        <v>1</v>
      </c>
      <c r="O323" s="50" t="s">
        <v>2413</v>
      </c>
      <c r="P323" s="51">
        <f t="shared" si="21"/>
        <v>1</v>
      </c>
      <c r="Q323" s="66" t="str" cm="1">
        <f t="array" aca="1" ref="Q323" ca="1">IF(ISNUMBER(P323),IF(P323=100%,"CUMPLIDA",IF(AND(ISNUMBER(L323),ISNUMBER(INDIRECT("FECHA_"&amp;$B323,1))), IF(L323&lt;=INDIRECT("FECHA_"&amp;$B323,1),"INCUMPLIDA","PROCESO"), "VERIFICAR FECHA")),"SIN VALOR AVANCE")</f>
        <v>CUMPLIDA</v>
      </c>
    </row>
    <row r="324" spans="1:17" ht="105.75">
      <c r="A324" s="75" t="s">
        <v>938</v>
      </c>
      <c r="B324" s="61" t="s">
        <v>1793</v>
      </c>
      <c r="C324" s="495"/>
      <c r="D324" s="495"/>
      <c r="E324" s="496"/>
      <c r="F324" s="496"/>
      <c r="G324" s="63" t="s">
        <v>804</v>
      </c>
      <c r="H324" s="50" t="s">
        <v>804</v>
      </c>
      <c r="I324" s="50" t="s">
        <v>805</v>
      </c>
      <c r="J324" s="74">
        <v>1</v>
      </c>
      <c r="K324" s="82">
        <v>45323</v>
      </c>
      <c r="L324" s="82">
        <v>45747</v>
      </c>
      <c r="M324" s="211">
        <f t="shared" si="20"/>
        <v>60.571428571428569</v>
      </c>
      <c r="N324" s="69">
        <v>1</v>
      </c>
      <c r="O324" s="50" t="s">
        <v>2343</v>
      </c>
      <c r="P324" s="51">
        <f t="shared" si="21"/>
        <v>1</v>
      </c>
      <c r="Q324" s="66" t="str" cm="1">
        <f t="array" aca="1" ref="Q324" ca="1">IF(ISNUMBER(P324),IF(P324=100%,"CUMPLIDA",IF(AND(ISNUMBER(L324),ISNUMBER(INDIRECT("FECHA_"&amp;$B324,1))), IF(L324&lt;=INDIRECT("FECHA_"&amp;$B324,1),"INCUMPLIDA","PROCESO"), "VERIFICAR FECHA")),"SIN VALOR AVANCE")</f>
        <v>CUMPLIDA</v>
      </c>
    </row>
    <row r="325" spans="1:17" ht="105.75">
      <c r="A325" s="75" t="s">
        <v>938</v>
      </c>
      <c r="B325" s="61" t="s">
        <v>1793</v>
      </c>
      <c r="C325" s="495"/>
      <c r="D325" s="495"/>
      <c r="E325" s="496"/>
      <c r="F325" s="496"/>
      <c r="G325" s="63" t="s">
        <v>766</v>
      </c>
      <c r="H325" s="50" t="s">
        <v>767</v>
      </c>
      <c r="I325" s="50" t="s">
        <v>768</v>
      </c>
      <c r="J325" s="74">
        <v>1</v>
      </c>
      <c r="K325" s="82">
        <v>45231</v>
      </c>
      <c r="L325" s="82">
        <v>45747</v>
      </c>
      <c r="M325" s="211">
        <f t="shared" si="20"/>
        <v>73.714285714285708</v>
      </c>
      <c r="N325" s="69">
        <v>1</v>
      </c>
      <c r="O325" s="50" t="s">
        <v>2343</v>
      </c>
      <c r="P325" s="51">
        <f t="shared" si="21"/>
        <v>1</v>
      </c>
      <c r="Q325" s="66" t="str" cm="1">
        <f t="array" aca="1" ref="Q325" ca="1">IF(ISNUMBER(P325),IF(P325=100%,"CUMPLIDA",IF(AND(ISNUMBER(L325),ISNUMBER(INDIRECT("FECHA_"&amp;$B325,1))), IF(L325&lt;=INDIRECT("FECHA_"&amp;$B325,1),"INCUMPLIDA","PROCESO"), "VERIFICAR FECHA")),"SIN VALOR AVANCE")</f>
        <v>CUMPLIDA</v>
      </c>
    </row>
    <row r="326" spans="1:17" ht="135.75">
      <c r="A326" s="75" t="s">
        <v>938</v>
      </c>
      <c r="B326" s="61" t="s">
        <v>1793</v>
      </c>
      <c r="C326" s="495"/>
      <c r="D326" s="495"/>
      <c r="E326" s="496"/>
      <c r="F326" s="496"/>
      <c r="G326" s="63" t="s">
        <v>769</v>
      </c>
      <c r="H326" s="50" t="s">
        <v>769</v>
      </c>
      <c r="I326" s="50" t="s">
        <v>2344</v>
      </c>
      <c r="J326" s="74">
        <v>1</v>
      </c>
      <c r="K326" s="82">
        <v>45323</v>
      </c>
      <c r="L326" s="82">
        <v>45747</v>
      </c>
      <c r="M326" s="211">
        <f t="shared" si="20"/>
        <v>60.571428571428569</v>
      </c>
      <c r="N326" s="69">
        <v>1</v>
      </c>
      <c r="O326" s="50" t="s">
        <v>2413</v>
      </c>
      <c r="P326" s="51">
        <f t="shared" si="21"/>
        <v>1</v>
      </c>
      <c r="Q326" s="66" t="str" cm="1">
        <f t="array" aca="1" ref="Q326" ca="1">IF(ISNUMBER(P326),IF(P326=100%,"CUMPLIDA",IF(AND(ISNUMBER(L326),ISNUMBER(INDIRECT("FECHA_"&amp;$B326,1))), IF(L326&lt;=INDIRECT("FECHA_"&amp;$B326,1),"INCUMPLIDA","PROCESO"), "VERIFICAR FECHA")),"SIN VALOR AVANCE")</f>
        <v>CUMPLIDA</v>
      </c>
    </row>
    <row r="327" spans="1:17" ht="120.75">
      <c r="A327" s="75" t="s">
        <v>938</v>
      </c>
      <c r="B327" s="61" t="s">
        <v>1793</v>
      </c>
      <c r="C327" s="495"/>
      <c r="D327" s="495" t="s">
        <v>2378</v>
      </c>
      <c r="E327" s="496"/>
      <c r="F327" s="496"/>
      <c r="G327" s="63" t="s">
        <v>371</v>
      </c>
      <c r="H327" s="50" t="s">
        <v>371</v>
      </c>
      <c r="I327" s="50" t="s">
        <v>771</v>
      </c>
      <c r="J327" s="74">
        <v>1</v>
      </c>
      <c r="K327" s="82">
        <v>45231</v>
      </c>
      <c r="L327" s="82">
        <v>45747</v>
      </c>
      <c r="M327" s="211">
        <f t="shared" si="20"/>
        <v>73.714285714285708</v>
      </c>
      <c r="N327" s="69">
        <v>1</v>
      </c>
      <c r="O327" s="50" t="s">
        <v>2351</v>
      </c>
      <c r="P327" s="51">
        <f t="shared" si="21"/>
        <v>1</v>
      </c>
      <c r="Q327" s="66" t="str" cm="1">
        <f t="array" aca="1" ref="Q327" ca="1">IF(ISNUMBER(P327),IF(P327=100%,"CUMPLIDA",IF(AND(ISNUMBER(L327),ISNUMBER(INDIRECT("FECHA_"&amp;$B327,1))), IF(L327&lt;=INDIRECT("FECHA_"&amp;$B327,1),"INCUMPLIDA","PROCESO"), "VERIFICAR FECHA")),"SIN VALOR AVANCE")</f>
        <v>CUMPLIDA</v>
      </c>
    </row>
    <row r="328" spans="1:17" ht="195.75">
      <c r="A328" s="75" t="s">
        <v>938</v>
      </c>
      <c r="B328" s="61" t="s">
        <v>1793</v>
      </c>
      <c r="C328" s="495"/>
      <c r="D328" s="495"/>
      <c r="E328" s="496"/>
      <c r="F328" s="496"/>
      <c r="G328" s="63" t="s">
        <v>772</v>
      </c>
      <c r="H328" s="50" t="s">
        <v>772</v>
      </c>
      <c r="I328" s="50" t="s">
        <v>1073</v>
      </c>
      <c r="J328" s="74">
        <v>1</v>
      </c>
      <c r="K328" s="82">
        <v>45231</v>
      </c>
      <c r="L328" s="82">
        <v>45808</v>
      </c>
      <c r="M328" s="211">
        <f t="shared" si="20"/>
        <v>82.428571428571431</v>
      </c>
      <c r="N328" s="69">
        <v>1</v>
      </c>
      <c r="O328" s="71" t="s">
        <v>2414</v>
      </c>
      <c r="P328" s="51">
        <f t="shared" si="21"/>
        <v>1</v>
      </c>
      <c r="Q328" s="66" t="str" cm="1">
        <f t="array" aca="1" ref="Q328" ca="1">IF(ISNUMBER(P328),IF(P328=100%,"CUMPLIDA",IF(AND(ISNUMBER(L328),ISNUMBER(INDIRECT("FECHA_"&amp;$B328,1))), IF(L328&lt;=INDIRECT("FECHA_"&amp;$B328,1),"INCUMPLIDA","PROCESO"), "VERIFICAR FECHA")),"SIN VALOR AVANCE")</f>
        <v>CUMPLIDA</v>
      </c>
    </row>
    <row r="329" spans="1:17" ht="180.75">
      <c r="A329" s="75" t="s">
        <v>938</v>
      </c>
      <c r="B329" s="61" t="s">
        <v>1793</v>
      </c>
      <c r="C329" s="495"/>
      <c r="D329" s="495"/>
      <c r="E329" s="496"/>
      <c r="F329" s="496"/>
      <c r="G329" s="63" t="s">
        <v>169</v>
      </c>
      <c r="H329" s="50" t="s">
        <v>775</v>
      </c>
      <c r="I329" s="50" t="s">
        <v>776</v>
      </c>
      <c r="J329" s="74">
        <v>7</v>
      </c>
      <c r="K329" s="82">
        <v>46024</v>
      </c>
      <c r="L329" s="82">
        <v>46660</v>
      </c>
      <c r="M329" s="211">
        <f t="shared" si="20"/>
        <v>90.857142857142861</v>
      </c>
      <c r="N329" s="69">
        <v>0</v>
      </c>
      <c r="O329" s="50" t="s">
        <v>2415</v>
      </c>
      <c r="P329" s="51">
        <f t="shared" si="21"/>
        <v>0</v>
      </c>
      <c r="Q329" s="66" t="str" cm="1">
        <f t="array" aca="1" ref="Q329" ca="1">IF(ISNUMBER(P329),IF(P329=100%,"CUMPLIDA",IF(AND(ISNUMBER(L329),ISNUMBER(INDIRECT("FECHA_"&amp;$B329,1))), IF(L329&lt;=INDIRECT("FECHA_"&amp;$B329,1),"INCUMPLIDA","PROCESO"), "VERIFICAR FECHA")),"SIN VALOR AVANCE")</f>
        <v>PROCESO</v>
      </c>
    </row>
    <row r="330" spans="1:17" ht="150.75">
      <c r="A330" s="75" t="s">
        <v>938</v>
      </c>
      <c r="B330" s="61" t="s">
        <v>1793</v>
      </c>
      <c r="C330" s="495"/>
      <c r="D330" s="495" t="s">
        <v>2378</v>
      </c>
      <c r="E330" s="496"/>
      <c r="F330" s="496"/>
      <c r="G330" s="63" t="s">
        <v>778</v>
      </c>
      <c r="H330" s="50" t="s">
        <v>779</v>
      </c>
      <c r="I330" s="50" t="s">
        <v>780</v>
      </c>
      <c r="J330" s="74">
        <v>1</v>
      </c>
      <c r="K330" s="82">
        <v>46024</v>
      </c>
      <c r="L330" s="82">
        <v>46660</v>
      </c>
      <c r="M330" s="211">
        <f t="shared" si="20"/>
        <v>90.857142857142861</v>
      </c>
      <c r="N330" s="69">
        <v>0</v>
      </c>
      <c r="O330" s="71" t="s">
        <v>2405</v>
      </c>
      <c r="P330" s="51">
        <f t="shared" si="21"/>
        <v>0</v>
      </c>
      <c r="Q330" s="66" t="str" cm="1">
        <f t="array" aca="1" ref="Q330" ca="1">IF(ISNUMBER(P330),IF(P330=100%,"CUMPLIDA",IF(AND(ISNUMBER(L330),ISNUMBER(INDIRECT("FECHA_"&amp;$B330,1))), IF(L330&lt;=INDIRECT("FECHA_"&amp;$B330,1),"INCUMPLIDA","PROCESO"), "VERIFICAR FECHA")),"SIN VALOR AVANCE")</f>
        <v>PROCESO</v>
      </c>
    </row>
    <row r="331" spans="1:17" ht="285.75">
      <c r="A331" s="75" t="s">
        <v>938</v>
      </c>
      <c r="B331" s="61" t="s">
        <v>1793</v>
      </c>
      <c r="C331" s="495"/>
      <c r="D331" s="495" t="s">
        <v>2378</v>
      </c>
      <c r="E331" s="496"/>
      <c r="F331" s="496"/>
      <c r="G331" s="63" t="s">
        <v>781</v>
      </c>
      <c r="H331" s="50" t="s">
        <v>782</v>
      </c>
      <c r="I331" s="50" t="s">
        <v>813</v>
      </c>
      <c r="J331" s="74">
        <v>2</v>
      </c>
      <c r="K331" s="82">
        <v>46024</v>
      </c>
      <c r="L331" s="82">
        <v>46660</v>
      </c>
      <c r="M331" s="211">
        <f t="shared" si="20"/>
        <v>90.857142857142861</v>
      </c>
      <c r="N331" s="69">
        <v>0</v>
      </c>
      <c r="O331" s="71" t="s">
        <v>2416</v>
      </c>
      <c r="P331" s="51">
        <f t="shared" si="21"/>
        <v>0</v>
      </c>
      <c r="Q331" s="66" t="str" cm="1">
        <f t="array" aca="1" ref="Q331" ca="1">IF(ISNUMBER(P331),IF(P331=100%,"CUMPLIDA",IF(AND(ISNUMBER(L331),ISNUMBER(INDIRECT("FECHA_"&amp;$B331,1))), IF(L331&lt;=INDIRECT("FECHA_"&amp;$B331,1),"INCUMPLIDA","PROCESO"), "VERIFICAR FECHA")),"SIN VALOR AVANCE")</f>
        <v>PROCESO</v>
      </c>
    </row>
    <row r="332" spans="1:17" ht="270.75">
      <c r="A332" s="75" t="s">
        <v>938</v>
      </c>
      <c r="B332" s="61" t="s">
        <v>1793</v>
      </c>
      <c r="C332" s="495" t="s">
        <v>2377</v>
      </c>
      <c r="D332" s="495" t="s">
        <v>2378</v>
      </c>
      <c r="E332" s="496" t="s">
        <v>2417</v>
      </c>
      <c r="F332" s="507" t="s">
        <v>2418</v>
      </c>
      <c r="G332" s="496" t="s">
        <v>2336</v>
      </c>
      <c r="H332" s="50" t="s">
        <v>944</v>
      </c>
      <c r="I332" s="50" t="s">
        <v>945</v>
      </c>
      <c r="J332" s="74">
        <v>1</v>
      </c>
      <c r="K332" s="70">
        <v>45231</v>
      </c>
      <c r="L332" s="70">
        <v>45504</v>
      </c>
      <c r="M332" s="211">
        <f t="shared" si="20"/>
        <v>39</v>
      </c>
      <c r="N332" s="69">
        <v>1</v>
      </c>
      <c r="O332" s="71" t="s">
        <v>2404</v>
      </c>
      <c r="P332" s="51">
        <f t="shared" si="21"/>
        <v>1</v>
      </c>
      <c r="Q332" s="66" t="str" cm="1">
        <f t="array" aca="1" ref="Q332" ca="1">IF(ISNUMBER(P332),IF(P332=100%,"CUMPLIDA",IF(AND(ISNUMBER(L332),ISNUMBER(INDIRECT("FECHA_"&amp;$B332,1))), IF(L332&lt;=INDIRECT("FECHA_"&amp;$B332,1),"INCUMPLIDA","PROCESO"), "VERIFICAR FECHA")),"SIN VALOR AVANCE")</f>
        <v>CUMPLIDA</v>
      </c>
    </row>
    <row r="333" spans="1:17" ht="270.75">
      <c r="A333" s="75" t="s">
        <v>938</v>
      </c>
      <c r="B333" s="61" t="s">
        <v>1793</v>
      </c>
      <c r="C333" s="495"/>
      <c r="D333" s="495"/>
      <c r="E333" s="496"/>
      <c r="F333" s="507"/>
      <c r="G333" s="496"/>
      <c r="H333" s="50" t="s">
        <v>947</v>
      </c>
      <c r="I333" s="50" t="s">
        <v>948</v>
      </c>
      <c r="J333" s="74">
        <v>1</v>
      </c>
      <c r="K333" s="70">
        <v>45231</v>
      </c>
      <c r="L333" s="70">
        <v>45504</v>
      </c>
      <c r="M333" s="211">
        <f t="shared" si="20"/>
        <v>39</v>
      </c>
      <c r="N333" s="69">
        <v>1</v>
      </c>
      <c r="O333" s="71" t="s">
        <v>2404</v>
      </c>
      <c r="P333" s="51">
        <f t="shared" si="21"/>
        <v>1</v>
      </c>
      <c r="Q333" s="66" t="str" cm="1">
        <f t="array" aca="1" ref="Q333" ca="1">IF(ISNUMBER(P333),IF(P333=100%,"CUMPLIDA",IF(AND(ISNUMBER(L333),ISNUMBER(INDIRECT("FECHA_"&amp;$B333,1))), IF(L333&lt;=INDIRECT("FECHA_"&amp;$B333,1),"INCUMPLIDA","PROCESO"), "VERIFICAR FECHA")),"SIN VALOR AVANCE")</f>
        <v>CUMPLIDA</v>
      </c>
    </row>
    <row r="334" spans="1:17" ht="165.75">
      <c r="A334" s="75" t="s">
        <v>938</v>
      </c>
      <c r="B334" s="61" t="s">
        <v>1793</v>
      </c>
      <c r="C334" s="495"/>
      <c r="D334" s="495"/>
      <c r="E334" s="496"/>
      <c r="F334" s="507"/>
      <c r="G334" s="63" t="s">
        <v>950</v>
      </c>
      <c r="H334" s="50" t="s">
        <v>760</v>
      </c>
      <c r="I334" s="50" t="s">
        <v>761</v>
      </c>
      <c r="J334" s="74">
        <v>1</v>
      </c>
      <c r="K334" s="82">
        <v>45323</v>
      </c>
      <c r="L334" s="82">
        <v>45747</v>
      </c>
      <c r="M334" s="211">
        <f t="shared" si="20"/>
        <v>60.571428571428569</v>
      </c>
      <c r="N334" s="69">
        <v>1</v>
      </c>
      <c r="O334" s="71" t="s">
        <v>2419</v>
      </c>
      <c r="P334" s="51">
        <f t="shared" si="21"/>
        <v>1</v>
      </c>
      <c r="Q334" s="66" t="str" cm="1">
        <f t="array" aca="1" ref="Q334" ca="1">IF(ISNUMBER(P334),IF(P334=100%,"CUMPLIDA",IF(AND(ISNUMBER(L334),ISNUMBER(INDIRECT("FECHA_"&amp;$B334,1))), IF(L334&lt;=INDIRECT("FECHA_"&amp;$B334,1),"INCUMPLIDA","PROCESO"), "VERIFICAR FECHA")),"SIN VALOR AVANCE")</f>
        <v>CUMPLIDA</v>
      </c>
    </row>
    <row r="335" spans="1:17" ht="105.75">
      <c r="A335" s="75" t="s">
        <v>938</v>
      </c>
      <c r="B335" s="61" t="s">
        <v>1793</v>
      </c>
      <c r="C335" s="495"/>
      <c r="D335" s="495"/>
      <c r="E335" s="496"/>
      <c r="F335" s="507"/>
      <c r="G335" s="63" t="s">
        <v>804</v>
      </c>
      <c r="H335" s="50" t="s">
        <v>804</v>
      </c>
      <c r="I335" s="50" t="s">
        <v>805</v>
      </c>
      <c r="J335" s="74">
        <v>1</v>
      </c>
      <c r="K335" s="82">
        <v>45323</v>
      </c>
      <c r="L335" s="82">
        <v>45747</v>
      </c>
      <c r="M335" s="211">
        <f t="shared" si="20"/>
        <v>60.571428571428569</v>
      </c>
      <c r="N335" s="69">
        <v>1</v>
      </c>
      <c r="O335" s="50" t="s">
        <v>2343</v>
      </c>
      <c r="P335" s="51">
        <f t="shared" si="21"/>
        <v>1</v>
      </c>
      <c r="Q335" s="66" t="str" cm="1">
        <f t="array" aca="1" ref="Q335" ca="1">IF(ISNUMBER(P335),IF(P335=100%,"CUMPLIDA",IF(AND(ISNUMBER(L335),ISNUMBER(INDIRECT("FECHA_"&amp;$B335,1))), IF(L335&lt;=INDIRECT("FECHA_"&amp;$B335,1),"INCUMPLIDA","PROCESO"), "VERIFICAR FECHA")),"SIN VALOR AVANCE")</f>
        <v>CUMPLIDA</v>
      </c>
    </row>
    <row r="336" spans="1:17" ht="105.75">
      <c r="A336" s="75" t="s">
        <v>938</v>
      </c>
      <c r="B336" s="61" t="s">
        <v>1793</v>
      </c>
      <c r="C336" s="495"/>
      <c r="D336" s="495"/>
      <c r="E336" s="496"/>
      <c r="F336" s="507"/>
      <c r="G336" s="63" t="s">
        <v>766</v>
      </c>
      <c r="H336" s="50" t="s">
        <v>767</v>
      </c>
      <c r="I336" s="50" t="s">
        <v>768</v>
      </c>
      <c r="J336" s="74">
        <v>1</v>
      </c>
      <c r="K336" s="82">
        <v>45231</v>
      </c>
      <c r="L336" s="82">
        <v>45747</v>
      </c>
      <c r="M336" s="211">
        <f t="shared" si="20"/>
        <v>73.714285714285708</v>
      </c>
      <c r="N336" s="69">
        <v>1</v>
      </c>
      <c r="O336" s="50" t="s">
        <v>2343</v>
      </c>
      <c r="P336" s="51">
        <f t="shared" si="21"/>
        <v>1</v>
      </c>
      <c r="Q336" s="66" t="str" cm="1">
        <f t="array" aca="1" ref="Q336" ca="1">IF(ISNUMBER(P336),IF(P336=100%,"CUMPLIDA",IF(AND(ISNUMBER(L336),ISNUMBER(INDIRECT("FECHA_"&amp;$B336,1))), IF(L336&lt;=INDIRECT("FECHA_"&amp;$B336,1),"INCUMPLIDA","PROCESO"), "VERIFICAR FECHA")),"SIN VALOR AVANCE")</f>
        <v>CUMPLIDA</v>
      </c>
    </row>
    <row r="337" spans="1:17" ht="135.75">
      <c r="A337" s="75" t="s">
        <v>938</v>
      </c>
      <c r="B337" s="61" t="s">
        <v>1793</v>
      </c>
      <c r="C337" s="495"/>
      <c r="D337" s="495"/>
      <c r="E337" s="496"/>
      <c r="F337" s="507"/>
      <c r="G337" s="63" t="s">
        <v>769</v>
      </c>
      <c r="H337" s="50" t="s">
        <v>769</v>
      </c>
      <c r="I337" s="50" t="s">
        <v>2344</v>
      </c>
      <c r="J337" s="74">
        <v>1</v>
      </c>
      <c r="K337" s="82">
        <v>45323</v>
      </c>
      <c r="L337" s="82">
        <v>45747</v>
      </c>
      <c r="M337" s="211">
        <f t="shared" si="20"/>
        <v>60.571428571428569</v>
      </c>
      <c r="N337" s="69">
        <v>1</v>
      </c>
      <c r="O337" s="71" t="s">
        <v>2408</v>
      </c>
      <c r="P337" s="51">
        <f t="shared" si="21"/>
        <v>1</v>
      </c>
      <c r="Q337" s="66" t="str" cm="1">
        <f t="array" aca="1" ref="Q337" ca="1">IF(ISNUMBER(P337),IF(P337=100%,"CUMPLIDA",IF(AND(ISNUMBER(L337),ISNUMBER(INDIRECT("FECHA_"&amp;$B337,1))), IF(L337&lt;=INDIRECT("FECHA_"&amp;$B337,1),"INCUMPLIDA","PROCESO"), "VERIFICAR FECHA")),"SIN VALOR AVANCE")</f>
        <v>CUMPLIDA</v>
      </c>
    </row>
    <row r="338" spans="1:17" ht="120.75">
      <c r="A338" s="75" t="s">
        <v>938</v>
      </c>
      <c r="B338" s="61" t="s">
        <v>1793</v>
      </c>
      <c r="C338" s="495"/>
      <c r="D338" s="495"/>
      <c r="E338" s="496"/>
      <c r="F338" s="507"/>
      <c r="G338" s="63" t="s">
        <v>371</v>
      </c>
      <c r="H338" s="50" t="s">
        <v>371</v>
      </c>
      <c r="I338" s="50" t="s">
        <v>771</v>
      </c>
      <c r="J338" s="74">
        <v>1</v>
      </c>
      <c r="K338" s="82">
        <v>45231</v>
      </c>
      <c r="L338" s="82">
        <v>45747</v>
      </c>
      <c r="M338" s="211">
        <f t="shared" si="20"/>
        <v>73.714285714285708</v>
      </c>
      <c r="N338" s="69">
        <v>1</v>
      </c>
      <c r="O338" s="50" t="s">
        <v>2351</v>
      </c>
      <c r="P338" s="51">
        <f t="shared" si="21"/>
        <v>1</v>
      </c>
      <c r="Q338" s="66" t="str" cm="1">
        <f t="array" aca="1" ref="Q338" ca="1">IF(ISNUMBER(P338),IF(P338=100%,"CUMPLIDA",IF(AND(ISNUMBER(L338),ISNUMBER(INDIRECT("FECHA_"&amp;$B338,1))), IF(L338&lt;=INDIRECT("FECHA_"&amp;$B338,1),"INCUMPLIDA","PROCESO"), "VERIFICAR FECHA")),"SIN VALOR AVANCE")</f>
        <v>CUMPLIDA</v>
      </c>
    </row>
    <row r="339" spans="1:17" ht="225.75">
      <c r="A339" s="75" t="s">
        <v>938</v>
      </c>
      <c r="B339" s="61" t="s">
        <v>1793</v>
      </c>
      <c r="C339" s="495"/>
      <c r="D339" s="495"/>
      <c r="E339" s="496"/>
      <c r="F339" s="507"/>
      <c r="G339" s="63" t="s">
        <v>772</v>
      </c>
      <c r="H339" s="50" t="s">
        <v>772</v>
      </c>
      <c r="I339" s="50" t="s">
        <v>1073</v>
      </c>
      <c r="J339" s="74">
        <v>1</v>
      </c>
      <c r="K339" s="82">
        <v>45231</v>
      </c>
      <c r="L339" s="82">
        <v>45808</v>
      </c>
      <c r="M339" s="211">
        <f t="shared" si="20"/>
        <v>82.428571428571431</v>
      </c>
      <c r="N339" s="69">
        <v>1</v>
      </c>
      <c r="O339" s="71" t="s">
        <v>970</v>
      </c>
      <c r="P339" s="51">
        <f t="shared" si="21"/>
        <v>1</v>
      </c>
      <c r="Q339" s="66" t="str" cm="1">
        <f t="array" aca="1" ref="Q339" ca="1">IF(ISNUMBER(P339),IF(P339=100%,"CUMPLIDA",IF(AND(ISNUMBER(L339),ISNUMBER(INDIRECT("FECHA_"&amp;$B339,1))), IF(L339&lt;=INDIRECT("FECHA_"&amp;$B339,1),"INCUMPLIDA","PROCESO"), "VERIFICAR FECHA")),"SIN VALOR AVANCE")</f>
        <v>CUMPLIDA</v>
      </c>
    </row>
    <row r="340" spans="1:17" ht="195.75">
      <c r="A340" s="75" t="s">
        <v>938</v>
      </c>
      <c r="B340" s="61" t="s">
        <v>1793</v>
      </c>
      <c r="C340" s="495"/>
      <c r="D340" s="495" t="s">
        <v>2378</v>
      </c>
      <c r="E340" s="496"/>
      <c r="F340" s="507"/>
      <c r="G340" s="63" t="s">
        <v>169</v>
      </c>
      <c r="H340" s="50" t="s">
        <v>775</v>
      </c>
      <c r="I340" s="50" t="s">
        <v>776</v>
      </c>
      <c r="J340" s="74">
        <v>8</v>
      </c>
      <c r="K340" s="82">
        <v>45839</v>
      </c>
      <c r="L340" s="82">
        <v>46568</v>
      </c>
      <c r="M340" s="211">
        <f t="shared" si="20"/>
        <v>104.14285714285714</v>
      </c>
      <c r="N340" s="69">
        <v>0</v>
      </c>
      <c r="O340" s="50" t="s">
        <v>2420</v>
      </c>
      <c r="P340" s="51">
        <f t="shared" si="21"/>
        <v>0</v>
      </c>
      <c r="Q340" s="66" t="str" cm="1">
        <f t="array" aca="1" ref="Q340" ca="1">IF(ISNUMBER(P340),IF(P340=100%,"CUMPLIDA",IF(AND(ISNUMBER(L340),ISNUMBER(INDIRECT("FECHA_"&amp;$B340,1))), IF(L340&lt;=INDIRECT("FECHA_"&amp;$B340,1),"INCUMPLIDA","PROCESO"), "VERIFICAR FECHA")),"SIN VALOR AVANCE")</f>
        <v>PROCESO</v>
      </c>
    </row>
    <row r="341" spans="1:17" ht="150.75">
      <c r="A341" s="75" t="s">
        <v>938</v>
      </c>
      <c r="B341" s="61" t="s">
        <v>1793</v>
      </c>
      <c r="C341" s="495"/>
      <c r="D341" s="495" t="s">
        <v>2378</v>
      </c>
      <c r="E341" s="496"/>
      <c r="F341" s="507"/>
      <c r="G341" s="63" t="s">
        <v>778</v>
      </c>
      <c r="H341" s="50" t="s">
        <v>779</v>
      </c>
      <c r="I341" s="50" t="s">
        <v>780</v>
      </c>
      <c r="J341" s="74">
        <v>1</v>
      </c>
      <c r="K341" s="82">
        <v>45839</v>
      </c>
      <c r="L341" s="82">
        <v>46568</v>
      </c>
      <c r="M341" s="211">
        <f t="shared" si="20"/>
        <v>104.14285714285714</v>
      </c>
      <c r="N341" s="69">
        <v>0</v>
      </c>
      <c r="O341" s="71" t="s">
        <v>2405</v>
      </c>
      <c r="P341" s="51">
        <f t="shared" si="21"/>
        <v>0</v>
      </c>
      <c r="Q341" s="66" t="str" cm="1">
        <f t="array" aca="1" ref="Q341" ca="1">IF(ISNUMBER(P341),IF(P341=100%,"CUMPLIDA",IF(AND(ISNUMBER(L341),ISNUMBER(INDIRECT("FECHA_"&amp;$B341,1))), IF(L341&lt;=INDIRECT("FECHA_"&amp;$B341,1),"INCUMPLIDA","PROCESO"), "VERIFICAR FECHA")),"SIN VALOR AVANCE")</f>
        <v>PROCESO</v>
      </c>
    </row>
    <row r="342" spans="1:17" ht="285.75">
      <c r="A342" s="75" t="s">
        <v>938</v>
      </c>
      <c r="B342" s="61" t="s">
        <v>1793</v>
      </c>
      <c r="C342" s="495"/>
      <c r="D342" s="495" t="s">
        <v>2378</v>
      </c>
      <c r="E342" s="496"/>
      <c r="F342" s="507"/>
      <c r="G342" s="63" t="s">
        <v>781</v>
      </c>
      <c r="H342" s="50" t="s">
        <v>782</v>
      </c>
      <c r="I342" s="50" t="s">
        <v>813</v>
      </c>
      <c r="J342" s="74">
        <v>2</v>
      </c>
      <c r="K342" s="82">
        <v>45839</v>
      </c>
      <c r="L342" s="82">
        <v>46568</v>
      </c>
      <c r="M342" s="211">
        <f t="shared" si="20"/>
        <v>104.14285714285714</v>
      </c>
      <c r="N342" s="69">
        <v>0</v>
      </c>
      <c r="O342" s="71" t="s">
        <v>2416</v>
      </c>
      <c r="P342" s="51">
        <f t="shared" si="21"/>
        <v>0</v>
      </c>
      <c r="Q342" s="66" t="str" cm="1">
        <f t="array" aca="1" ref="Q342" ca="1">IF(ISNUMBER(P342),IF(P342=100%,"CUMPLIDA",IF(AND(ISNUMBER(L342),ISNUMBER(INDIRECT("FECHA_"&amp;$B342,1))), IF(L342&lt;=INDIRECT("FECHA_"&amp;$B342,1),"INCUMPLIDA","PROCESO"), "VERIFICAR FECHA")),"SIN VALOR AVANCE")</f>
        <v>PROCESO</v>
      </c>
    </row>
    <row r="343" spans="1:17" ht="270.75">
      <c r="A343" s="75" t="s">
        <v>938</v>
      </c>
      <c r="B343" s="61" t="s">
        <v>1793</v>
      </c>
      <c r="C343" s="503" t="s">
        <v>2421</v>
      </c>
      <c r="D343" s="503" t="s">
        <v>2422</v>
      </c>
      <c r="E343" s="504" t="s">
        <v>2423</v>
      </c>
      <c r="F343" s="504" t="s">
        <v>2424</v>
      </c>
      <c r="G343" s="63" t="s">
        <v>999</v>
      </c>
      <c r="H343" s="76" t="s">
        <v>2340</v>
      </c>
      <c r="I343" s="50" t="s">
        <v>2341</v>
      </c>
      <c r="J343" s="69">
        <v>1</v>
      </c>
      <c r="K343" s="70">
        <v>44044</v>
      </c>
      <c r="L343" s="70">
        <v>44196</v>
      </c>
      <c r="M343" s="211">
        <f t="shared" si="20"/>
        <v>21.714285714285715</v>
      </c>
      <c r="N343" s="69">
        <v>1</v>
      </c>
      <c r="O343" s="50" t="s">
        <v>2425</v>
      </c>
      <c r="P343" s="51">
        <f t="shared" si="21"/>
        <v>1</v>
      </c>
      <c r="Q343" s="66" t="str" cm="1">
        <f t="array" aca="1" ref="Q343" ca="1">IF(ISNUMBER(P343),IF(P343=100%,"CUMPLIDA",IF(AND(ISNUMBER(L343),ISNUMBER(INDIRECT("FECHA_"&amp;$B343,1))), IF(L343&lt;=INDIRECT("FECHA_"&amp;$B343,1),"INCUMPLIDA","PROCESO"), "VERIFICAR FECHA")),"SIN VALOR AVANCE")</f>
        <v>CUMPLIDA</v>
      </c>
    </row>
    <row r="344" spans="1:17" ht="75.75">
      <c r="A344" s="75" t="s">
        <v>938</v>
      </c>
      <c r="B344" s="61" t="s">
        <v>1793</v>
      </c>
      <c r="C344" s="503"/>
      <c r="D344" s="503"/>
      <c r="E344" s="504"/>
      <c r="F344" s="504"/>
      <c r="G344" s="496" t="s">
        <v>999</v>
      </c>
      <c r="H344" s="50" t="s">
        <v>944</v>
      </c>
      <c r="I344" s="50" t="s">
        <v>945</v>
      </c>
      <c r="J344" s="74">
        <v>1</v>
      </c>
      <c r="K344" s="70">
        <v>45231</v>
      </c>
      <c r="L344" s="70">
        <v>45504</v>
      </c>
      <c r="M344" s="211">
        <f t="shared" si="20"/>
        <v>39</v>
      </c>
      <c r="N344" s="69">
        <v>1</v>
      </c>
      <c r="O344" s="71" t="s">
        <v>2426</v>
      </c>
      <c r="P344" s="51">
        <f t="shared" si="21"/>
        <v>1</v>
      </c>
      <c r="Q344" s="66" t="str" cm="1">
        <f t="array" aca="1" ref="Q344" ca="1">IF(ISNUMBER(P344),IF(P344=100%,"CUMPLIDA",IF(AND(ISNUMBER(L344),ISNUMBER(INDIRECT("FECHA_"&amp;$B344,1))), IF(L344&lt;=INDIRECT("FECHA_"&amp;$B344,1),"INCUMPLIDA","PROCESO"), "VERIFICAR FECHA")),"SIN VALOR AVANCE")</f>
        <v>CUMPLIDA</v>
      </c>
    </row>
    <row r="345" spans="1:17" ht="210.75">
      <c r="A345" s="75" t="s">
        <v>938</v>
      </c>
      <c r="B345" s="61" t="s">
        <v>1793</v>
      </c>
      <c r="C345" s="503"/>
      <c r="D345" s="503"/>
      <c r="E345" s="504"/>
      <c r="F345" s="504"/>
      <c r="G345" s="496"/>
      <c r="H345" s="50" t="s">
        <v>947</v>
      </c>
      <c r="I345" s="50" t="s">
        <v>948</v>
      </c>
      <c r="J345" s="74">
        <v>1</v>
      </c>
      <c r="K345" s="70">
        <v>45231</v>
      </c>
      <c r="L345" s="70">
        <v>45504</v>
      </c>
      <c r="M345" s="211">
        <f t="shared" si="20"/>
        <v>39</v>
      </c>
      <c r="N345" s="69">
        <v>1</v>
      </c>
      <c r="O345" s="71" t="s">
        <v>2427</v>
      </c>
      <c r="P345" s="51">
        <f t="shared" si="21"/>
        <v>1</v>
      </c>
      <c r="Q345" s="66" t="str" cm="1">
        <f t="array" aca="1" ref="Q345" ca="1">IF(ISNUMBER(P345),IF(P345=100%,"CUMPLIDA",IF(AND(ISNUMBER(L345),ISNUMBER(INDIRECT("FECHA_"&amp;$B345,1))), IF(L345&lt;=INDIRECT("FECHA_"&amp;$B345,1),"INCUMPLIDA","PROCESO"), "VERIFICAR FECHA")),"SIN VALOR AVANCE")</f>
        <v>CUMPLIDA</v>
      </c>
    </row>
    <row r="346" spans="1:17" ht="135.75">
      <c r="A346" s="75" t="s">
        <v>938</v>
      </c>
      <c r="B346" s="61" t="s">
        <v>1793</v>
      </c>
      <c r="C346" s="503"/>
      <c r="D346" s="503"/>
      <c r="E346" s="504"/>
      <c r="F346" s="504"/>
      <c r="G346" s="63" t="s">
        <v>950</v>
      </c>
      <c r="H346" s="50" t="s">
        <v>760</v>
      </c>
      <c r="I346" s="50" t="s">
        <v>761</v>
      </c>
      <c r="J346" s="74">
        <v>1</v>
      </c>
      <c r="K346" s="82">
        <v>45323</v>
      </c>
      <c r="L346" s="82">
        <v>45747</v>
      </c>
      <c r="M346" s="211">
        <f t="shared" si="20"/>
        <v>60.571428571428569</v>
      </c>
      <c r="N346" s="69">
        <v>1</v>
      </c>
      <c r="O346" s="71" t="s">
        <v>2428</v>
      </c>
      <c r="P346" s="51">
        <f t="shared" si="21"/>
        <v>1</v>
      </c>
      <c r="Q346" s="66" t="str" cm="1">
        <f t="array" aca="1" ref="Q346" ca="1">IF(ISNUMBER(P346),IF(P346=100%,"CUMPLIDA",IF(AND(ISNUMBER(L346),ISNUMBER(INDIRECT("FECHA_"&amp;$B346,1))), IF(L346&lt;=INDIRECT("FECHA_"&amp;$B346,1),"INCUMPLIDA","PROCESO"), "VERIFICAR FECHA")),"SIN VALOR AVANCE")</f>
        <v>CUMPLIDA</v>
      </c>
    </row>
    <row r="347" spans="1:17" ht="75.75">
      <c r="A347" s="75" t="s">
        <v>938</v>
      </c>
      <c r="B347" s="61" t="s">
        <v>1793</v>
      </c>
      <c r="C347" s="503"/>
      <c r="D347" s="503"/>
      <c r="E347" s="504"/>
      <c r="F347" s="504"/>
      <c r="G347" s="63" t="s">
        <v>804</v>
      </c>
      <c r="H347" s="50" t="s">
        <v>804</v>
      </c>
      <c r="I347" s="50" t="s">
        <v>805</v>
      </c>
      <c r="J347" s="74">
        <v>1</v>
      </c>
      <c r="K347" s="82">
        <v>45323</v>
      </c>
      <c r="L347" s="82">
        <v>45747</v>
      </c>
      <c r="M347" s="211">
        <f t="shared" ref="M347:M410" si="22">(L347-K347)/7</f>
        <v>60.571428571428569</v>
      </c>
      <c r="N347" s="69">
        <v>1</v>
      </c>
      <c r="O347" s="71" t="s">
        <v>2426</v>
      </c>
      <c r="P347" s="51">
        <f t="shared" si="21"/>
        <v>1</v>
      </c>
      <c r="Q347" s="66" t="str" cm="1">
        <f t="array" aca="1" ref="Q347" ca="1">IF(ISNUMBER(P347),IF(P347=100%,"CUMPLIDA",IF(AND(ISNUMBER(L347),ISNUMBER(INDIRECT("FECHA_"&amp;$B347,1))), IF(L347&lt;=INDIRECT("FECHA_"&amp;$B347,1),"INCUMPLIDA","PROCESO"), "VERIFICAR FECHA")),"SIN VALOR AVANCE")</f>
        <v>CUMPLIDA</v>
      </c>
    </row>
    <row r="348" spans="1:17" ht="105.75">
      <c r="A348" s="75" t="s">
        <v>938</v>
      </c>
      <c r="B348" s="61" t="s">
        <v>1793</v>
      </c>
      <c r="C348" s="503"/>
      <c r="D348" s="503"/>
      <c r="E348" s="504"/>
      <c r="F348" s="504"/>
      <c r="G348" s="63" t="s">
        <v>766</v>
      </c>
      <c r="H348" s="50" t="s">
        <v>767</v>
      </c>
      <c r="I348" s="50" t="s">
        <v>768</v>
      </c>
      <c r="J348" s="74">
        <v>1</v>
      </c>
      <c r="K348" s="82">
        <v>45231</v>
      </c>
      <c r="L348" s="82">
        <v>45747</v>
      </c>
      <c r="M348" s="211">
        <f t="shared" si="22"/>
        <v>73.714285714285708</v>
      </c>
      <c r="N348" s="69">
        <v>1</v>
      </c>
      <c r="O348" s="50" t="s">
        <v>2429</v>
      </c>
      <c r="P348" s="51">
        <f t="shared" si="21"/>
        <v>1</v>
      </c>
      <c r="Q348" s="66" t="str" cm="1">
        <f t="array" aca="1" ref="Q348" ca="1">IF(ISNUMBER(P348),IF(P348=100%,"CUMPLIDA",IF(AND(ISNUMBER(L348),ISNUMBER(INDIRECT("FECHA_"&amp;$B348,1))), IF(L348&lt;=INDIRECT("FECHA_"&amp;$B348,1),"INCUMPLIDA","PROCESO"), "VERIFICAR FECHA")),"SIN VALOR AVANCE")</f>
        <v>CUMPLIDA</v>
      </c>
    </row>
    <row r="349" spans="1:17" ht="135.75">
      <c r="A349" s="75" t="s">
        <v>938</v>
      </c>
      <c r="B349" s="61" t="s">
        <v>1793</v>
      </c>
      <c r="C349" s="503"/>
      <c r="D349" s="503"/>
      <c r="E349" s="504"/>
      <c r="F349" s="504"/>
      <c r="G349" s="63" t="s">
        <v>769</v>
      </c>
      <c r="H349" s="50" t="s">
        <v>769</v>
      </c>
      <c r="I349" s="50" t="s">
        <v>2344</v>
      </c>
      <c r="J349" s="74">
        <v>1</v>
      </c>
      <c r="K349" s="82">
        <v>45323</v>
      </c>
      <c r="L349" s="82">
        <v>45747</v>
      </c>
      <c r="M349" s="211">
        <f t="shared" si="22"/>
        <v>60.571428571428569</v>
      </c>
      <c r="N349" s="69">
        <v>1</v>
      </c>
      <c r="O349" s="71" t="s">
        <v>2428</v>
      </c>
      <c r="P349" s="51">
        <f t="shared" si="21"/>
        <v>1</v>
      </c>
      <c r="Q349" s="66" t="str" cm="1">
        <f t="array" aca="1" ref="Q349" ca="1">IF(ISNUMBER(P349),IF(P349=100%,"CUMPLIDA",IF(AND(ISNUMBER(L349),ISNUMBER(INDIRECT("FECHA_"&amp;$B349,1))), IF(L349&lt;=INDIRECT("FECHA_"&amp;$B349,1),"INCUMPLIDA","PROCESO"), "VERIFICAR FECHA")),"SIN VALOR AVANCE")</f>
        <v>CUMPLIDA</v>
      </c>
    </row>
    <row r="350" spans="1:17" ht="75.75">
      <c r="A350" s="75" t="s">
        <v>938</v>
      </c>
      <c r="B350" s="61" t="s">
        <v>1793</v>
      </c>
      <c r="C350" s="503"/>
      <c r="D350" s="503"/>
      <c r="E350" s="504"/>
      <c r="F350" s="504"/>
      <c r="G350" s="63" t="s">
        <v>2430</v>
      </c>
      <c r="H350" s="50" t="s">
        <v>2430</v>
      </c>
      <c r="I350" s="50" t="s">
        <v>771</v>
      </c>
      <c r="J350" s="74">
        <v>1</v>
      </c>
      <c r="K350" s="82">
        <v>45231</v>
      </c>
      <c r="L350" s="82">
        <v>45747</v>
      </c>
      <c r="M350" s="211">
        <f t="shared" si="22"/>
        <v>73.714285714285708</v>
      </c>
      <c r="N350" s="69">
        <v>1</v>
      </c>
      <c r="O350" s="71" t="s">
        <v>2426</v>
      </c>
      <c r="P350" s="51">
        <f t="shared" si="21"/>
        <v>1</v>
      </c>
      <c r="Q350" s="66" t="str" cm="1">
        <f t="array" aca="1" ref="Q350" ca="1">IF(ISNUMBER(P350),IF(P350=100%,"CUMPLIDA",IF(AND(ISNUMBER(L350),ISNUMBER(INDIRECT("FECHA_"&amp;$B350,1))), IF(L350&lt;=INDIRECT("FECHA_"&amp;$B350,1),"INCUMPLIDA","PROCESO"), "VERIFICAR FECHA")),"SIN VALOR AVANCE")</f>
        <v>CUMPLIDA</v>
      </c>
    </row>
    <row r="351" spans="1:17" ht="210.75">
      <c r="A351" s="75" t="s">
        <v>938</v>
      </c>
      <c r="B351" s="61" t="s">
        <v>1793</v>
      </c>
      <c r="C351" s="503"/>
      <c r="D351" s="503"/>
      <c r="E351" s="504"/>
      <c r="F351" s="504"/>
      <c r="G351" s="63" t="s">
        <v>2431</v>
      </c>
      <c r="H351" s="50" t="s">
        <v>2431</v>
      </c>
      <c r="I351" s="50" t="s">
        <v>1073</v>
      </c>
      <c r="J351" s="74">
        <v>1</v>
      </c>
      <c r="K351" s="82">
        <v>45231</v>
      </c>
      <c r="L351" s="82">
        <v>45808</v>
      </c>
      <c r="M351" s="211">
        <f t="shared" si="22"/>
        <v>82.428571428571431</v>
      </c>
      <c r="N351" s="69">
        <v>1</v>
      </c>
      <c r="O351" s="71" t="s">
        <v>2427</v>
      </c>
      <c r="P351" s="51">
        <f t="shared" si="21"/>
        <v>1</v>
      </c>
      <c r="Q351" s="66" t="str" cm="1">
        <f t="array" aca="1" ref="Q351" ca="1">IF(ISNUMBER(P351),IF(P351=100%,"CUMPLIDA",IF(AND(ISNUMBER(L351),ISNUMBER(INDIRECT("FECHA_"&amp;$B351,1))), IF(L351&lt;=INDIRECT("FECHA_"&amp;$B351,1),"INCUMPLIDA","PROCESO"), "VERIFICAR FECHA")),"SIN VALOR AVANCE")</f>
        <v>CUMPLIDA</v>
      </c>
    </row>
    <row r="352" spans="1:17" ht="195.75">
      <c r="A352" s="75" t="s">
        <v>938</v>
      </c>
      <c r="B352" s="61" t="s">
        <v>1793</v>
      </c>
      <c r="C352" s="503"/>
      <c r="D352" s="503"/>
      <c r="E352" s="504"/>
      <c r="F352" s="504"/>
      <c r="G352" s="63" t="s">
        <v>169</v>
      </c>
      <c r="H352" s="50" t="s">
        <v>775</v>
      </c>
      <c r="I352" s="50" t="s">
        <v>776</v>
      </c>
      <c r="J352" s="74">
        <v>11</v>
      </c>
      <c r="K352" s="82">
        <v>45931</v>
      </c>
      <c r="L352" s="82">
        <v>46568</v>
      </c>
      <c r="M352" s="211">
        <f t="shared" si="22"/>
        <v>91</v>
      </c>
      <c r="N352" s="69">
        <v>0</v>
      </c>
      <c r="O352" s="71" t="s">
        <v>2432</v>
      </c>
      <c r="P352" s="51">
        <f t="shared" si="21"/>
        <v>0</v>
      </c>
      <c r="Q352" s="66" t="str" cm="1">
        <f t="array" aca="1" ref="Q352" ca="1">IF(ISNUMBER(P352),IF(P352=100%,"CUMPLIDA",IF(AND(ISNUMBER(L352),ISNUMBER(INDIRECT("FECHA_"&amp;$B352,1))), IF(L352&lt;=INDIRECT("FECHA_"&amp;$B352,1),"INCUMPLIDA","PROCESO"), "VERIFICAR FECHA")),"SIN VALOR AVANCE")</f>
        <v>PROCESO</v>
      </c>
    </row>
    <row r="353" spans="1:17" ht="150.75">
      <c r="A353" s="75" t="s">
        <v>938</v>
      </c>
      <c r="B353" s="61" t="s">
        <v>1793</v>
      </c>
      <c r="C353" s="503"/>
      <c r="D353" s="503"/>
      <c r="E353" s="504"/>
      <c r="F353" s="504"/>
      <c r="G353" s="63" t="s">
        <v>778</v>
      </c>
      <c r="H353" s="50" t="s">
        <v>779</v>
      </c>
      <c r="I353" s="50" t="s">
        <v>780</v>
      </c>
      <c r="J353" s="74">
        <v>1</v>
      </c>
      <c r="K353" s="82">
        <v>45931</v>
      </c>
      <c r="L353" s="82">
        <v>46568</v>
      </c>
      <c r="M353" s="211">
        <f t="shared" si="22"/>
        <v>91</v>
      </c>
      <c r="N353" s="69">
        <v>0</v>
      </c>
      <c r="O353" s="71" t="s">
        <v>2433</v>
      </c>
      <c r="P353" s="51">
        <f t="shared" si="21"/>
        <v>0</v>
      </c>
      <c r="Q353" s="66" t="str" cm="1">
        <f t="array" aca="1" ref="Q353" ca="1">IF(ISNUMBER(P353),IF(P353=100%,"CUMPLIDA",IF(AND(ISNUMBER(L353),ISNUMBER(INDIRECT("FECHA_"&amp;$B353,1))), IF(L353&lt;=INDIRECT("FECHA_"&amp;$B353,1),"INCUMPLIDA","PROCESO"), "VERIFICAR FECHA")),"SIN VALOR AVANCE")</f>
        <v>PROCESO</v>
      </c>
    </row>
    <row r="354" spans="1:17" ht="315.75">
      <c r="A354" s="75" t="s">
        <v>938</v>
      </c>
      <c r="B354" s="61" t="s">
        <v>1793</v>
      </c>
      <c r="C354" s="503"/>
      <c r="D354" s="503"/>
      <c r="E354" s="504"/>
      <c r="F354" s="504"/>
      <c r="G354" s="63" t="s">
        <v>781</v>
      </c>
      <c r="H354" s="50" t="s">
        <v>782</v>
      </c>
      <c r="I354" s="50" t="s">
        <v>813</v>
      </c>
      <c r="J354" s="74">
        <v>2</v>
      </c>
      <c r="K354" s="82">
        <v>45931</v>
      </c>
      <c r="L354" s="82">
        <v>46568</v>
      </c>
      <c r="M354" s="211">
        <f t="shared" si="22"/>
        <v>91</v>
      </c>
      <c r="N354" s="69">
        <v>0</v>
      </c>
      <c r="O354" s="71" t="s">
        <v>2434</v>
      </c>
      <c r="P354" s="51">
        <f t="shared" si="21"/>
        <v>0</v>
      </c>
      <c r="Q354" s="66" t="str" cm="1">
        <f t="array" aca="1" ref="Q354" ca="1">IF(ISNUMBER(P354),IF(P354=100%,"CUMPLIDA",IF(AND(ISNUMBER(L354),ISNUMBER(INDIRECT("FECHA_"&amp;$B354,1))), IF(L354&lt;=INDIRECT("FECHA_"&amp;$B354,1),"INCUMPLIDA","PROCESO"), "VERIFICAR FECHA")),"SIN VALOR AVANCE")</f>
        <v>PROCESO</v>
      </c>
    </row>
    <row r="355" spans="1:17" ht="255.75">
      <c r="A355" s="75" t="s">
        <v>938</v>
      </c>
      <c r="B355" s="61" t="s">
        <v>1793</v>
      </c>
      <c r="C355" s="503" t="s">
        <v>2435</v>
      </c>
      <c r="D355" s="503" t="s">
        <v>2436</v>
      </c>
      <c r="E355" s="504" t="s">
        <v>2437</v>
      </c>
      <c r="F355" s="504" t="s">
        <v>2438</v>
      </c>
      <c r="G355" s="63" t="s">
        <v>999</v>
      </c>
      <c r="H355" s="76" t="s">
        <v>2340</v>
      </c>
      <c r="I355" s="50" t="s">
        <v>2341</v>
      </c>
      <c r="J355" s="69">
        <v>1</v>
      </c>
      <c r="K355" s="70">
        <v>44044</v>
      </c>
      <c r="L355" s="70">
        <v>44196</v>
      </c>
      <c r="M355" s="211">
        <f t="shared" si="22"/>
        <v>21.714285714285715</v>
      </c>
      <c r="N355" s="69">
        <v>1</v>
      </c>
      <c r="O355" s="50" t="s">
        <v>2439</v>
      </c>
      <c r="P355" s="51">
        <f t="shared" si="21"/>
        <v>1</v>
      </c>
      <c r="Q355" s="66" t="str" cm="1">
        <f t="array" aca="1" ref="Q355" ca="1">IF(ISNUMBER(P355),IF(P355=100%,"CUMPLIDA",IF(AND(ISNUMBER(L355),ISNUMBER(INDIRECT("FECHA_"&amp;$B355,1))), IF(L355&lt;=INDIRECT("FECHA_"&amp;$B355,1),"INCUMPLIDA","PROCESO"), "VERIFICAR FECHA")),"SIN VALOR AVANCE")</f>
        <v>CUMPLIDA</v>
      </c>
    </row>
    <row r="356" spans="1:17" ht="75.75">
      <c r="A356" s="75" t="s">
        <v>938</v>
      </c>
      <c r="B356" s="61" t="s">
        <v>1793</v>
      </c>
      <c r="C356" s="503"/>
      <c r="D356" s="503"/>
      <c r="E356" s="504"/>
      <c r="F356" s="504"/>
      <c r="G356" s="496" t="s">
        <v>999</v>
      </c>
      <c r="H356" s="50" t="s">
        <v>944</v>
      </c>
      <c r="I356" s="50" t="s">
        <v>945</v>
      </c>
      <c r="J356" s="74">
        <v>1</v>
      </c>
      <c r="K356" s="70">
        <v>45231</v>
      </c>
      <c r="L356" s="70">
        <v>45504</v>
      </c>
      <c r="M356" s="211">
        <f t="shared" si="22"/>
        <v>39</v>
      </c>
      <c r="N356" s="69">
        <v>1</v>
      </c>
      <c r="O356" s="71" t="s">
        <v>2426</v>
      </c>
      <c r="P356" s="51">
        <f t="shared" si="21"/>
        <v>1</v>
      </c>
      <c r="Q356" s="66" t="str" cm="1">
        <f t="array" aca="1" ref="Q356" ca="1">IF(ISNUMBER(P356),IF(P356=100%,"CUMPLIDA",IF(AND(ISNUMBER(L356),ISNUMBER(INDIRECT("FECHA_"&amp;$B356,1))), IF(L356&lt;=INDIRECT("FECHA_"&amp;$B356,1),"INCUMPLIDA","PROCESO"), "VERIFICAR FECHA")),"SIN VALOR AVANCE")</f>
        <v>CUMPLIDA</v>
      </c>
    </row>
    <row r="357" spans="1:17" ht="135">
      <c r="A357" s="75" t="s">
        <v>938</v>
      </c>
      <c r="B357" s="61" t="s">
        <v>1793</v>
      </c>
      <c r="C357" s="503"/>
      <c r="D357" s="503"/>
      <c r="E357" s="504"/>
      <c r="F357" s="504"/>
      <c r="G357" s="496"/>
      <c r="H357" s="50" t="s">
        <v>947</v>
      </c>
      <c r="I357" s="50" t="s">
        <v>948</v>
      </c>
      <c r="J357" s="74">
        <v>1</v>
      </c>
      <c r="K357" s="70">
        <v>45231</v>
      </c>
      <c r="L357" s="70">
        <v>45504</v>
      </c>
      <c r="M357" s="211">
        <f t="shared" si="22"/>
        <v>39</v>
      </c>
      <c r="N357" s="69">
        <v>1</v>
      </c>
      <c r="O357" s="50" t="s">
        <v>2440</v>
      </c>
      <c r="P357" s="51">
        <f t="shared" si="21"/>
        <v>1</v>
      </c>
      <c r="Q357" s="66" t="str" cm="1">
        <f t="array" aca="1" ref="Q357" ca="1">IF(ISNUMBER(P357),IF(P357=100%,"CUMPLIDA",IF(AND(ISNUMBER(L357),ISNUMBER(INDIRECT("FECHA_"&amp;$B357,1))), IF(L357&lt;=INDIRECT("FECHA_"&amp;$B357,1),"INCUMPLIDA","PROCESO"), "VERIFICAR FECHA")),"SIN VALOR AVANCE")</f>
        <v>CUMPLIDA</v>
      </c>
    </row>
    <row r="358" spans="1:17" ht="135.75">
      <c r="A358" s="75" t="s">
        <v>938</v>
      </c>
      <c r="B358" s="61" t="s">
        <v>1793</v>
      </c>
      <c r="C358" s="503"/>
      <c r="D358" s="503"/>
      <c r="E358" s="504"/>
      <c r="F358" s="504"/>
      <c r="G358" s="63" t="s">
        <v>950</v>
      </c>
      <c r="H358" s="50" t="s">
        <v>760</v>
      </c>
      <c r="I358" s="50" t="s">
        <v>761</v>
      </c>
      <c r="J358" s="74">
        <v>1</v>
      </c>
      <c r="K358" s="82">
        <v>45323</v>
      </c>
      <c r="L358" s="82">
        <v>45747</v>
      </c>
      <c r="M358" s="211">
        <f t="shared" si="22"/>
        <v>60.571428571428569</v>
      </c>
      <c r="N358" s="69">
        <v>1</v>
      </c>
      <c r="O358" s="50" t="s">
        <v>2441</v>
      </c>
      <c r="P358" s="51">
        <f t="shared" si="21"/>
        <v>1</v>
      </c>
      <c r="Q358" s="66" t="str" cm="1">
        <f t="array" aca="1" ref="Q358" ca="1">IF(ISNUMBER(P358),IF(P358=100%,"CUMPLIDA",IF(AND(ISNUMBER(L358),ISNUMBER(INDIRECT("FECHA_"&amp;$B358,1))), IF(L358&lt;=INDIRECT("FECHA_"&amp;$B358,1),"INCUMPLIDA","PROCESO"), "VERIFICAR FECHA")),"SIN VALOR AVANCE")</f>
        <v>CUMPLIDA</v>
      </c>
    </row>
    <row r="359" spans="1:17" ht="75.75">
      <c r="A359" s="75" t="s">
        <v>938</v>
      </c>
      <c r="B359" s="61" t="s">
        <v>1793</v>
      </c>
      <c r="C359" s="503"/>
      <c r="D359" s="503"/>
      <c r="E359" s="504"/>
      <c r="F359" s="504"/>
      <c r="G359" s="63" t="s">
        <v>804</v>
      </c>
      <c r="H359" s="50" t="s">
        <v>804</v>
      </c>
      <c r="I359" s="50" t="s">
        <v>805</v>
      </c>
      <c r="J359" s="74">
        <v>1</v>
      </c>
      <c r="K359" s="82">
        <v>45323</v>
      </c>
      <c r="L359" s="82">
        <v>45747</v>
      </c>
      <c r="M359" s="211">
        <f t="shared" si="22"/>
        <v>60.571428571428569</v>
      </c>
      <c r="N359" s="69">
        <v>1</v>
      </c>
      <c r="O359" s="71" t="s">
        <v>2426</v>
      </c>
      <c r="P359" s="51">
        <f t="shared" si="21"/>
        <v>1</v>
      </c>
      <c r="Q359" s="66" t="str" cm="1">
        <f t="array" aca="1" ref="Q359" ca="1">IF(ISNUMBER(P359),IF(P359=100%,"CUMPLIDA",IF(AND(ISNUMBER(L359),ISNUMBER(INDIRECT("FECHA_"&amp;$B359,1))), IF(L359&lt;=INDIRECT("FECHA_"&amp;$B359,1),"INCUMPLIDA","PROCESO"), "VERIFICAR FECHA")),"SIN VALOR AVANCE")</f>
        <v>CUMPLIDA</v>
      </c>
    </row>
    <row r="360" spans="1:17" ht="105.75">
      <c r="A360" s="75" t="s">
        <v>938</v>
      </c>
      <c r="B360" s="61" t="s">
        <v>1793</v>
      </c>
      <c r="C360" s="503"/>
      <c r="D360" s="503"/>
      <c r="E360" s="504"/>
      <c r="F360" s="504"/>
      <c r="G360" s="63" t="s">
        <v>766</v>
      </c>
      <c r="H360" s="50" t="s">
        <v>767</v>
      </c>
      <c r="I360" s="50" t="s">
        <v>768</v>
      </c>
      <c r="J360" s="74">
        <v>1</v>
      </c>
      <c r="K360" s="82">
        <v>45231</v>
      </c>
      <c r="L360" s="82">
        <v>45747</v>
      </c>
      <c r="M360" s="211">
        <f t="shared" si="22"/>
        <v>73.714285714285708</v>
      </c>
      <c r="N360" s="69">
        <v>1</v>
      </c>
      <c r="O360" s="50" t="s">
        <v>2343</v>
      </c>
      <c r="P360" s="51">
        <f t="shared" si="21"/>
        <v>1</v>
      </c>
      <c r="Q360" s="66" t="str" cm="1">
        <f t="array" aca="1" ref="Q360" ca="1">IF(ISNUMBER(P360),IF(P360=100%,"CUMPLIDA",IF(AND(ISNUMBER(L360),ISNUMBER(INDIRECT("FECHA_"&amp;$B360,1))), IF(L360&lt;=INDIRECT("FECHA_"&amp;$B360,1),"INCUMPLIDA","PROCESO"), "VERIFICAR FECHA")),"SIN VALOR AVANCE")</f>
        <v>CUMPLIDA</v>
      </c>
    </row>
    <row r="361" spans="1:17" ht="135.75">
      <c r="A361" s="75" t="s">
        <v>938</v>
      </c>
      <c r="B361" s="61" t="s">
        <v>1793</v>
      </c>
      <c r="C361" s="503"/>
      <c r="D361" s="503"/>
      <c r="E361" s="504"/>
      <c r="F361" s="504"/>
      <c r="G361" s="63" t="s">
        <v>769</v>
      </c>
      <c r="H361" s="50" t="s">
        <v>769</v>
      </c>
      <c r="I361" s="50" t="s">
        <v>2344</v>
      </c>
      <c r="J361" s="74">
        <v>1</v>
      </c>
      <c r="K361" s="82">
        <v>45323</v>
      </c>
      <c r="L361" s="82">
        <v>45747</v>
      </c>
      <c r="M361" s="211">
        <f t="shared" si="22"/>
        <v>60.571428571428569</v>
      </c>
      <c r="N361" s="69">
        <v>1</v>
      </c>
      <c r="O361" s="50" t="s">
        <v>2441</v>
      </c>
      <c r="P361" s="51">
        <f t="shared" si="21"/>
        <v>1</v>
      </c>
      <c r="Q361" s="66" t="str" cm="1">
        <f t="array" aca="1" ref="Q361" ca="1">IF(ISNUMBER(P361),IF(P361=100%,"CUMPLIDA",IF(AND(ISNUMBER(L361),ISNUMBER(INDIRECT("FECHA_"&amp;$B361,1))), IF(L361&lt;=INDIRECT("FECHA_"&amp;$B361,1),"INCUMPLIDA","PROCESO"), "VERIFICAR FECHA")),"SIN VALOR AVANCE")</f>
        <v>CUMPLIDA</v>
      </c>
    </row>
    <row r="362" spans="1:17" ht="75.75">
      <c r="A362" s="75" t="s">
        <v>938</v>
      </c>
      <c r="B362" s="61" t="s">
        <v>1793</v>
      </c>
      <c r="C362" s="503"/>
      <c r="D362" s="503"/>
      <c r="E362" s="504"/>
      <c r="F362" s="504"/>
      <c r="G362" s="63" t="s">
        <v>2430</v>
      </c>
      <c r="H362" s="50" t="s">
        <v>2430</v>
      </c>
      <c r="I362" s="50" t="s">
        <v>771</v>
      </c>
      <c r="J362" s="74">
        <v>1</v>
      </c>
      <c r="K362" s="82">
        <v>45231</v>
      </c>
      <c r="L362" s="82">
        <v>45747</v>
      </c>
      <c r="M362" s="211">
        <f t="shared" si="22"/>
        <v>73.714285714285708</v>
      </c>
      <c r="N362" s="69">
        <v>1</v>
      </c>
      <c r="O362" s="71" t="s">
        <v>2426</v>
      </c>
      <c r="P362" s="51">
        <f t="shared" si="21"/>
        <v>1</v>
      </c>
      <c r="Q362" s="66" t="str" cm="1">
        <f t="array" aca="1" ref="Q362" ca="1">IF(ISNUMBER(P362),IF(P362=100%,"CUMPLIDA",IF(AND(ISNUMBER(L362),ISNUMBER(INDIRECT("FECHA_"&amp;$B362,1))), IF(L362&lt;=INDIRECT("FECHA_"&amp;$B362,1),"INCUMPLIDA","PROCESO"), "VERIFICAR FECHA")),"SIN VALOR AVANCE")</f>
        <v>CUMPLIDA</v>
      </c>
    </row>
    <row r="363" spans="1:17" ht="240.75">
      <c r="A363" s="75" t="s">
        <v>938</v>
      </c>
      <c r="B363" s="61" t="s">
        <v>1793</v>
      </c>
      <c r="C363" s="503"/>
      <c r="D363" s="503"/>
      <c r="E363" s="504"/>
      <c r="F363" s="504"/>
      <c r="G363" s="63" t="s">
        <v>2431</v>
      </c>
      <c r="H363" s="50" t="s">
        <v>2431</v>
      </c>
      <c r="I363" s="50" t="s">
        <v>1073</v>
      </c>
      <c r="J363" s="74">
        <v>1</v>
      </c>
      <c r="K363" s="82">
        <v>45231</v>
      </c>
      <c r="L363" s="82">
        <v>45808</v>
      </c>
      <c r="M363" s="211">
        <f t="shared" si="22"/>
        <v>82.428571428571431</v>
      </c>
      <c r="N363" s="69">
        <v>1</v>
      </c>
      <c r="O363" s="71" t="s">
        <v>2442</v>
      </c>
      <c r="P363" s="51">
        <f t="shared" si="21"/>
        <v>1</v>
      </c>
      <c r="Q363" s="66" t="str" cm="1">
        <f t="array" aca="1" ref="Q363" ca="1">IF(ISNUMBER(P363),IF(P363=100%,"CUMPLIDA",IF(AND(ISNUMBER(L363),ISNUMBER(INDIRECT("FECHA_"&amp;$B363,1))), IF(L363&lt;=INDIRECT("FECHA_"&amp;$B363,1),"INCUMPLIDA","PROCESO"), "VERIFICAR FECHA")),"SIN VALOR AVANCE")</f>
        <v>CUMPLIDA</v>
      </c>
    </row>
    <row r="364" spans="1:17" ht="182.25">
      <c r="A364" s="75" t="s">
        <v>938</v>
      </c>
      <c r="B364" s="61" t="s">
        <v>1793</v>
      </c>
      <c r="C364" s="503"/>
      <c r="D364" s="503"/>
      <c r="E364" s="504"/>
      <c r="F364" s="504"/>
      <c r="G364" s="63" t="s">
        <v>169</v>
      </c>
      <c r="H364" s="50" t="s">
        <v>775</v>
      </c>
      <c r="I364" s="50" t="s">
        <v>776</v>
      </c>
      <c r="J364" s="74">
        <v>10</v>
      </c>
      <c r="K364" s="82">
        <v>45809</v>
      </c>
      <c r="L364" s="82">
        <v>46568</v>
      </c>
      <c r="M364" s="211">
        <f t="shared" si="22"/>
        <v>108.42857142857143</v>
      </c>
      <c r="N364" s="69">
        <v>0</v>
      </c>
      <c r="O364" s="71" t="s">
        <v>2443</v>
      </c>
      <c r="P364" s="51">
        <f t="shared" ref="P364:P427" si="23">N364/J364</f>
        <v>0</v>
      </c>
      <c r="Q364" s="66" t="str" cm="1">
        <f t="array" aca="1" ref="Q364" ca="1">IF(ISNUMBER(P364),IF(P364=100%,"CUMPLIDA",IF(AND(ISNUMBER(L364),ISNUMBER(INDIRECT("FECHA_"&amp;$B364,1))), IF(L364&lt;=INDIRECT("FECHA_"&amp;$B364,1),"INCUMPLIDA","PROCESO"), "VERIFICAR FECHA")),"SIN VALOR AVANCE")</f>
        <v>PROCESO</v>
      </c>
    </row>
    <row r="365" spans="1:17" ht="165.75">
      <c r="A365" s="75" t="s">
        <v>938</v>
      </c>
      <c r="B365" s="61" t="s">
        <v>1793</v>
      </c>
      <c r="C365" s="503"/>
      <c r="D365" s="503"/>
      <c r="E365" s="504"/>
      <c r="F365" s="504"/>
      <c r="G365" s="63" t="s">
        <v>778</v>
      </c>
      <c r="H365" s="50" t="s">
        <v>779</v>
      </c>
      <c r="I365" s="50" t="s">
        <v>780</v>
      </c>
      <c r="J365" s="74">
        <v>1</v>
      </c>
      <c r="K365" s="82">
        <v>45809</v>
      </c>
      <c r="L365" s="82">
        <v>46568</v>
      </c>
      <c r="M365" s="211">
        <f t="shared" si="22"/>
        <v>108.42857142857143</v>
      </c>
      <c r="N365" s="69">
        <v>0</v>
      </c>
      <c r="O365" s="71" t="s">
        <v>2444</v>
      </c>
      <c r="P365" s="51">
        <f t="shared" si="23"/>
        <v>0</v>
      </c>
      <c r="Q365" s="66" t="str" cm="1">
        <f t="array" aca="1" ref="Q365" ca="1">IF(ISNUMBER(P365),IF(P365=100%,"CUMPLIDA",IF(AND(ISNUMBER(L365),ISNUMBER(INDIRECT("FECHA_"&amp;$B365,1))), IF(L365&lt;=INDIRECT("FECHA_"&amp;$B365,1),"INCUMPLIDA","PROCESO"), "VERIFICAR FECHA")),"SIN VALOR AVANCE")</f>
        <v>PROCESO</v>
      </c>
    </row>
    <row r="366" spans="1:17" ht="285.75">
      <c r="A366" s="75" t="s">
        <v>938</v>
      </c>
      <c r="B366" s="61" t="s">
        <v>1793</v>
      </c>
      <c r="C366" s="503"/>
      <c r="D366" s="503"/>
      <c r="E366" s="504"/>
      <c r="F366" s="504"/>
      <c r="G366" s="63" t="s">
        <v>781</v>
      </c>
      <c r="H366" s="50" t="s">
        <v>782</v>
      </c>
      <c r="I366" s="50" t="s">
        <v>813</v>
      </c>
      <c r="J366" s="74">
        <v>2</v>
      </c>
      <c r="K366" s="82">
        <v>45809</v>
      </c>
      <c r="L366" s="82">
        <v>46568</v>
      </c>
      <c r="M366" s="211">
        <f t="shared" si="22"/>
        <v>108.42857142857143</v>
      </c>
      <c r="N366" s="69">
        <v>0</v>
      </c>
      <c r="O366" s="71" t="s">
        <v>2445</v>
      </c>
      <c r="P366" s="51">
        <f t="shared" si="23"/>
        <v>0</v>
      </c>
      <c r="Q366" s="66" t="str" cm="1">
        <f t="array" aca="1" ref="Q366" ca="1">IF(ISNUMBER(P366),IF(P366=100%,"CUMPLIDA",IF(AND(ISNUMBER(L366),ISNUMBER(INDIRECT("FECHA_"&amp;$B366,1))), IF(L366&lt;=INDIRECT("FECHA_"&amp;$B366,1),"INCUMPLIDA","PROCESO"), "VERIFICAR FECHA")),"SIN VALOR AVANCE")</f>
        <v>PROCESO</v>
      </c>
    </row>
    <row r="367" spans="1:17" ht="315.75">
      <c r="A367" s="75" t="s">
        <v>938</v>
      </c>
      <c r="B367" s="61" t="s">
        <v>1793</v>
      </c>
      <c r="C367" s="503" t="s">
        <v>2446</v>
      </c>
      <c r="D367" s="503" t="s">
        <v>2447</v>
      </c>
      <c r="E367" s="504" t="s">
        <v>2448</v>
      </c>
      <c r="F367" s="504" t="s">
        <v>2449</v>
      </c>
      <c r="G367" s="506" t="s">
        <v>2450</v>
      </c>
      <c r="H367" s="81" t="s">
        <v>2451</v>
      </c>
      <c r="I367" s="50" t="s">
        <v>2452</v>
      </c>
      <c r="J367" s="69">
        <v>1</v>
      </c>
      <c r="K367" s="70">
        <v>45078</v>
      </c>
      <c r="L367" s="70">
        <v>45869</v>
      </c>
      <c r="M367" s="211">
        <f t="shared" si="22"/>
        <v>113</v>
      </c>
      <c r="N367" s="394">
        <v>1</v>
      </c>
      <c r="O367" s="50" t="s">
        <v>2453</v>
      </c>
      <c r="P367" s="51">
        <f t="shared" si="23"/>
        <v>1</v>
      </c>
      <c r="Q367" s="66" t="str" cm="1">
        <f t="array" aca="1" ref="Q367" ca="1">IF(ISNUMBER(P367),IF(P367=100%,"CUMPLIDA",IF(AND(ISNUMBER(L367),ISNUMBER(INDIRECT("FECHA_"&amp;$B367,1))), IF(L367&lt;=INDIRECT("FECHA_"&amp;$B367,1),"INCUMPLIDA","PROCESO"), "VERIFICAR FECHA")),"SIN VALOR AVANCE")</f>
        <v>CUMPLIDA</v>
      </c>
    </row>
    <row r="368" spans="1:17" ht="255.75">
      <c r="A368" s="75" t="s">
        <v>938</v>
      </c>
      <c r="B368" s="61" t="s">
        <v>1793</v>
      </c>
      <c r="C368" s="503"/>
      <c r="D368" s="503"/>
      <c r="E368" s="504"/>
      <c r="F368" s="504"/>
      <c r="G368" s="506"/>
      <c r="H368" s="50" t="s">
        <v>2454</v>
      </c>
      <c r="I368" s="50" t="s">
        <v>2455</v>
      </c>
      <c r="J368" s="69">
        <v>1</v>
      </c>
      <c r="K368" s="70">
        <v>45665</v>
      </c>
      <c r="L368" s="70">
        <v>46081</v>
      </c>
      <c r="M368" s="211">
        <f t="shared" si="22"/>
        <v>59.428571428571431</v>
      </c>
      <c r="N368" s="69">
        <v>0.22</v>
      </c>
      <c r="O368" s="50" t="s">
        <v>2456</v>
      </c>
      <c r="P368" s="51">
        <f t="shared" si="23"/>
        <v>0.22</v>
      </c>
      <c r="Q368" s="66" t="str" cm="1">
        <f t="array" aca="1" ref="Q368" ca="1">IF(ISNUMBER(P368),IF(P368=100%,"CUMPLIDA",IF(AND(ISNUMBER(L368),ISNUMBER(INDIRECT("FECHA_"&amp;$B368,1))), IF(L368&lt;=INDIRECT("FECHA_"&amp;$B368,1),"INCUMPLIDA","PROCESO"), "VERIFICAR FECHA")),"SIN VALOR AVANCE")</f>
        <v>PROCESO</v>
      </c>
    </row>
    <row r="369" spans="1:17" ht="270.75">
      <c r="A369" s="75" t="s">
        <v>938</v>
      </c>
      <c r="B369" s="61" t="s">
        <v>1793</v>
      </c>
      <c r="C369" s="503"/>
      <c r="D369" s="503"/>
      <c r="E369" s="504"/>
      <c r="F369" s="504"/>
      <c r="G369" s="506"/>
      <c r="H369" s="81" t="s">
        <v>2457</v>
      </c>
      <c r="I369" s="50" t="s">
        <v>2458</v>
      </c>
      <c r="J369" s="69">
        <v>1</v>
      </c>
      <c r="K369" s="70">
        <v>45597</v>
      </c>
      <c r="L369" s="70">
        <v>45716</v>
      </c>
      <c r="M369" s="211">
        <f t="shared" si="22"/>
        <v>17</v>
      </c>
      <c r="N369" s="394">
        <v>1</v>
      </c>
      <c r="O369" s="50" t="s">
        <v>2459</v>
      </c>
      <c r="P369" s="51">
        <f t="shared" si="23"/>
        <v>1</v>
      </c>
      <c r="Q369" s="66" t="str" cm="1">
        <f t="array" aca="1" ref="Q369" ca="1">IF(ISNUMBER(P369),IF(P369=100%,"CUMPLIDA",IF(AND(ISNUMBER(L369),ISNUMBER(INDIRECT("FECHA_"&amp;$B369,1))), IF(L369&lt;=INDIRECT("FECHA_"&amp;$B369,1),"INCUMPLIDA","PROCESO"), "VERIFICAR FECHA")),"SIN VALOR AVANCE")</f>
        <v>CUMPLIDA</v>
      </c>
    </row>
    <row r="370" spans="1:17" ht="255.75">
      <c r="A370" s="75" t="s">
        <v>938</v>
      </c>
      <c r="B370" s="61" t="s">
        <v>1793</v>
      </c>
      <c r="C370" s="503" t="s">
        <v>2460</v>
      </c>
      <c r="D370" s="503" t="s">
        <v>2422</v>
      </c>
      <c r="E370" s="504" t="s">
        <v>2461</v>
      </c>
      <c r="F370" s="504" t="s">
        <v>2462</v>
      </c>
      <c r="G370" s="63" t="s">
        <v>999</v>
      </c>
      <c r="H370" s="76" t="s">
        <v>2340</v>
      </c>
      <c r="I370" s="50" t="s">
        <v>2341</v>
      </c>
      <c r="J370" s="69">
        <v>1</v>
      </c>
      <c r="K370" s="70">
        <v>44044</v>
      </c>
      <c r="L370" s="70">
        <v>44196</v>
      </c>
      <c r="M370" s="211">
        <f t="shared" si="22"/>
        <v>21.714285714285715</v>
      </c>
      <c r="N370" s="69">
        <v>1</v>
      </c>
      <c r="O370" s="50" t="s">
        <v>2463</v>
      </c>
      <c r="P370" s="51">
        <f t="shared" si="23"/>
        <v>1</v>
      </c>
      <c r="Q370" s="66" t="str" cm="1">
        <f t="array" aca="1" ref="Q370" ca="1">IF(ISNUMBER(P370),IF(P370=100%,"CUMPLIDA",IF(AND(ISNUMBER(L370),ISNUMBER(INDIRECT("FECHA_"&amp;$B370,1))), IF(L370&lt;=INDIRECT("FECHA_"&amp;$B370,1),"INCUMPLIDA","PROCESO"), "VERIFICAR FECHA")),"SIN VALOR AVANCE")</f>
        <v>CUMPLIDA</v>
      </c>
    </row>
    <row r="371" spans="1:17" ht="75.75">
      <c r="A371" s="75" t="s">
        <v>938</v>
      </c>
      <c r="B371" s="61" t="s">
        <v>1793</v>
      </c>
      <c r="C371" s="503"/>
      <c r="D371" s="503"/>
      <c r="E371" s="504"/>
      <c r="F371" s="504"/>
      <c r="G371" s="496" t="s">
        <v>999</v>
      </c>
      <c r="H371" s="50" t="s">
        <v>944</v>
      </c>
      <c r="I371" s="50" t="s">
        <v>945</v>
      </c>
      <c r="J371" s="74">
        <v>1</v>
      </c>
      <c r="K371" s="70">
        <v>45231</v>
      </c>
      <c r="L371" s="70">
        <v>45504</v>
      </c>
      <c r="M371" s="211">
        <f t="shared" si="22"/>
        <v>39</v>
      </c>
      <c r="N371" s="69">
        <v>1</v>
      </c>
      <c r="O371" s="71" t="s">
        <v>2426</v>
      </c>
      <c r="P371" s="51">
        <f t="shared" si="23"/>
        <v>1</v>
      </c>
      <c r="Q371" s="66" t="str" cm="1">
        <f t="array" aca="1" ref="Q371" ca="1">IF(ISNUMBER(P371),IF(P371=100%,"CUMPLIDA",IF(AND(ISNUMBER(L371),ISNUMBER(INDIRECT("FECHA_"&amp;$B371,1))), IF(L371&lt;=INDIRECT("FECHA_"&amp;$B371,1),"INCUMPLIDA","PROCESO"), "VERIFICAR FECHA")),"SIN VALOR AVANCE")</f>
        <v>CUMPLIDA</v>
      </c>
    </row>
    <row r="372" spans="1:17" ht="315.75">
      <c r="A372" s="75" t="s">
        <v>938</v>
      </c>
      <c r="B372" s="61" t="s">
        <v>1793</v>
      </c>
      <c r="C372" s="503"/>
      <c r="D372" s="503"/>
      <c r="E372" s="504"/>
      <c r="F372" s="504"/>
      <c r="G372" s="496"/>
      <c r="H372" s="50" t="s">
        <v>947</v>
      </c>
      <c r="I372" s="50" t="s">
        <v>948</v>
      </c>
      <c r="J372" s="74">
        <v>1</v>
      </c>
      <c r="K372" s="70">
        <v>45231</v>
      </c>
      <c r="L372" s="70">
        <v>45504</v>
      </c>
      <c r="M372" s="211">
        <f t="shared" si="22"/>
        <v>39</v>
      </c>
      <c r="N372" s="69">
        <v>1</v>
      </c>
      <c r="O372" s="71" t="s">
        <v>2464</v>
      </c>
      <c r="P372" s="51">
        <f t="shared" si="23"/>
        <v>1</v>
      </c>
      <c r="Q372" s="66" t="str" cm="1">
        <f t="array" aca="1" ref="Q372" ca="1">IF(ISNUMBER(P372),IF(P372=100%,"CUMPLIDA",IF(AND(ISNUMBER(L372),ISNUMBER(INDIRECT("FECHA_"&amp;$B372,1))), IF(L372&lt;=INDIRECT("FECHA_"&amp;$B372,1),"INCUMPLIDA","PROCESO"), "VERIFICAR FECHA")),"SIN VALOR AVANCE")</f>
        <v>CUMPLIDA</v>
      </c>
    </row>
    <row r="373" spans="1:17" ht="150.75">
      <c r="A373" s="75" t="s">
        <v>938</v>
      </c>
      <c r="B373" s="61" t="s">
        <v>1793</v>
      </c>
      <c r="C373" s="503"/>
      <c r="D373" s="503"/>
      <c r="E373" s="504"/>
      <c r="F373" s="504"/>
      <c r="G373" s="63" t="s">
        <v>950</v>
      </c>
      <c r="H373" s="50" t="s">
        <v>760</v>
      </c>
      <c r="I373" s="50" t="s">
        <v>761</v>
      </c>
      <c r="J373" s="74">
        <v>1</v>
      </c>
      <c r="K373" s="82">
        <v>45323</v>
      </c>
      <c r="L373" s="82">
        <v>45747</v>
      </c>
      <c r="M373" s="211">
        <f t="shared" si="22"/>
        <v>60.571428571428569</v>
      </c>
      <c r="N373" s="69">
        <v>1</v>
      </c>
      <c r="O373" s="71" t="s">
        <v>2465</v>
      </c>
      <c r="P373" s="51">
        <f t="shared" si="23"/>
        <v>1</v>
      </c>
      <c r="Q373" s="66" t="str" cm="1">
        <f t="array" aca="1" ref="Q373" ca="1">IF(ISNUMBER(P373),IF(P373=100%,"CUMPLIDA",IF(AND(ISNUMBER(L373),ISNUMBER(INDIRECT("FECHA_"&amp;$B373,1))), IF(L373&lt;=INDIRECT("FECHA_"&amp;$B373,1),"INCUMPLIDA","PROCESO"), "VERIFICAR FECHA")),"SIN VALOR AVANCE")</f>
        <v>CUMPLIDA</v>
      </c>
    </row>
    <row r="374" spans="1:17" ht="75.75">
      <c r="A374" s="75" t="s">
        <v>938</v>
      </c>
      <c r="B374" s="61" t="s">
        <v>1793</v>
      </c>
      <c r="C374" s="503"/>
      <c r="D374" s="503"/>
      <c r="E374" s="504"/>
      <c r="F374" s="504"/>
      <c r="G374" s="63" t="s">
        <v>804</v>
      </c>
      <c r="H374" s="50" t="s">
        <v>804</v>
      </c>
      <c r="I374" s="50" t="s">
        <v>805</v>
      </c>
      <c r="J374" s="74">
        <v>1</v>
      </c>
      <c r="K374" s="82">
        <v>45323</v>
      </c>
      <c r="L374" s="82">
        <v>45747</v>
      </c>
      <c r="M374" s="211">
        <f t="shared" si="22"/>
        <v>60.571428571428569</v>
      </c>
      <c r="N374" s="69">
        <v>1</v>
      </c>
      <c r="O374" s="71" t="s">
        <v>2426</v>
      </c>
      <c r="P374" s="51">
        <f t="shared" si="23"/>
        <v>1</v>
      </c>
      <c r="Q374" s="66" t="str" cm="1">
        <f t="array" aca="1" ref="Q374" ca="1">IF(ISNUMBER(P374),IF(P374=100%,"CUMPLIDA",IF(AND(ISNUMBER(L374),ISNUMBER(INDIRECT("FECHA_"&amp;$B374,1))), IF(L374&lt;=INDIRECT("FECHA_"&amp;$B374,1),"INCUMPLIDA","PROCESO"), "VERIFICAR FECHA")),"SIN VALOR AVANCE")</f>
        <v>CUMPLIDA</v>
      </c>
    </row>
    <row r="375" spans="1:17" ht="105.75">
      <c r="A375" s="75" t="s">
        <v>938</v>
      </c>
      <c r="B375" s="61" t="s">
        <v>1793</v>
      </c>
      <c r="C375" s="503"/>
      <c r="D375" s="503"/>
      <c r="E375" s="504"/>
      <c r="F375" s="504"/>
      <c r="G375" s="63" t="s">
        <v>766</v>
      </c>
      <c r="H375" s="50" t="s">
        <v>767</v>
      </c>
      <c r="I375" s="50" t="s">
        <v>768</v>
      </c>
      <c r="J375" s="74">
        <v>1</v>
      </c>
      <c r="K375" s="82">
        <v>45231</v>
      </c>
      <c r="L375" s="82">
        <v>45747</v>
      </c>
      <c r="M375" s="211">
        <f t="shared" si="22"/>
        <v>73.714285714285708</v>
      </c>
      <c r="N375" s="69">
        <v>1</v>
      </c>
      <c r="O375" s="50" t="s">
        <v>2343</v>
      </c>
      <c r="P375" s="51">
        <f t="shared" si="23"/>
        <v>1</v>
      </c>
      <c r="Q375" s="66" t="str" cm="1">
        <f t="array" aca="1" ref="Q375" ca="1">IF(ISNUMBER(P375),IF(P375=100%,"CUMPLIDA",IF(AND(ISNUMBER(L375),ISNUMBER(INDIRECT("FECHA_"&amp;$B375,1))), IF(L375&lt;=INDIRECT("FECHA_"&amp;$B375,1),"INCUMPLIDA","PROCESO"), "VERIFICAR FECHA")),"SIN VALOR AVANCE")</f>
        <v>CUMPLIDA</v>
      </c>
    </row>
    <row r="376" spans="1:17" ht="165.75">
      <c r="A376" s="75" t="s">
        <v>938</v>
      </c>
      <c r="B376" s="61" t="s">
        <v>1793</v>
      </c>
      <c r="C376" s="503"/>
      <c r="D376" s="503"/>
      <c r="E376" s="504"/>
      <c r="F376" s="504"/>
      <c r="G376" s="63" t="s">
        <v>769</v>
      </c>
      <c r="H376" s="50" t="s">
        <v>769</v>
      </c>
      <c r="I376" s="50" t="s">
        <v>2344</v>
      </c>
      <c r="J376" s="74">
        <v>1</v>
      </c>
      <c r="K376" s="82">
        <v>45323</v>
      </c>
      <c r="L376" s="82">
        <v>45747</v>
      </c>
      <c r="M376" s="211">
        <f t="shared" si="22"/>
        <v>60.571428571428569</v>
      </c>
      <c r="N376" s="69">
        <v>1</v>
      </c>
      <c r="O376" s="71" t="s">
        <v>2466</v>
      </c>
      <c r="P376" s="51">
        <f t="shared" si="23"/>
        <v>1</v>
      </c>
      <c r="Q376" s="66" t="str" cm="1">
        <f t="array" aca="1" ref="Q376" ca="1">IF(ISNUMBER(P376),IF(P376=100%,"CUMPLIDA",IF(AND(ISNUMBER(L376),ISNUMBER(INDIRECT("FECHA_"&amp;$B376,1))), IF(L376&lt;=INDIRECT("FECHA_"&amp;$B376,1),"INCUMPLIDA","PROCESO"), "VERIFICAR FECHA")),"SIN VALOR AVANCE")</f>
        <v>CUMPLIDA</v>
      </c>
    </row>
    <row r="377" spans="1:17" ht="75.75">
      <c r="A377" s="75" t="s">
        <v>938</v>
      </c>
      <c r="B377" s="61" t="s">
        <v>1793</v>
      </c>
      <c r="C377" s="503"/>
      <c r="D377" s="503"/>
      <c r="E377" s="504"/>
      <c r="F377" s="504"/>
      <c r="G377" s="63" t="s">
        <v>2430</v>
      </c>
      <c r="H377" s="50" t="s">
        <v>2430</v>
      </c>
      <c r="I377" s="50" t="s">
        <v>771</v>
      </c>
      <c r="J377" s="74">
        <v>1</v>
      </c>
      <c r="K377" s="82">
        <v>45231</v>
      </c>
      <c r="L377" s="82">
        <v>45747</v>
      </c>
      <c r="M377" s="211">
        <f t="shared" si="22"/>
        <v>73.714285714285708</v>
      </c>
      <c r="N377" s="69">
        <v>1</v>
      </c>
      <c r="O377" s="71" t="s">
        <v>2426</v>
      </c>
      <c r="P377" s="51">
        <f t="shared" si="23"/>
        <v>1</v>
      </c>
      <c r="Q377" s="66" t="str" cm="1">
        <f t="array" aca="1" ref="Q377" ca="1">IF(ISNUMBER(P377),IF(P377=100%,"CUMPLIDA",IF(AND(ISNUMBER(L377),ISNUMBER(INDIRECT("FECHA_"&amp;$B377,1))), IF(L377&lt;=INDIRECT("FECHA_"&amp;$B377,1),"INCUMPLIDA","PROCESO"), "VERIFICAR FECHA")),"SIN VALOR AVANCE")</f>
        <v>CUMPLIDA</v>
      </c>
    </row>
    <row r="378" spans="1:17" ht="210.75">
      <c r="A378" s="75" t="s">
        <v>938</v>
      </c>
      <c r="B378" s="61" t="s">
        <v>1793</v>
      </c>
      <c r="C378" s="503"/>
      <c r="D378" s="503"/>
      <c r="E378" s="504"/>
      <c r="F378" s="504"/>
      <c r="G378" s="63" t="s">
        <v>2431</v>
      </c>
      <c r="H378" s="50" t="s">
        <v>2431</v>
      </c>
      <c r="I378" s="50" t="s">
        <v>1073</v>
      </c>
      <c r="J378" s="74">
        <v>1</v>
      </c>
      <c r="K378" s="82">
        <v>45231</v>
      </c>
      <c r="L378" s="82">
        <v>45808</v>
      </c>
      <c r="M378" s="211">
        <f t="shared" si="22"/>
        <v>82.428571428571431</v>
      </c>
      <c r="N378" s="69">
        <v>1</v>
      </c>
      <c r="O378" s="71" t="s">
        <v>2427</v>
      </c>
      <c r="P378" s="51">
        <f t="shared" si="23"/>
        <v>1</v>
      </c>
      <c r="Q378" s="66" t="str" cm="1">
        <f t="array" aca="1" ref="Q378" ca="1">IF(ISNUMBER(P378),IF(P378=100%,"CUMPLIDA",IF(AND(ISNUMBER(L378),ISNUMBER(INDIRECT("FECHA_"&amp;$B378,1))), IF(L378&lt;=INDIRECT("FECHA_"&amp;$B378,1),"INCUMPLIDA","PROCESO"), "VERIFICAR FECHA")),"SIN VALOR AVANCE")</f>
        <v>CUMPLIDA</v>
      </c>
    </row>
    <row r="379" spans="1:17" ht="180.75">
      <c r="A379" s="75" t="s">
        <v>938</v>
      </c>
      <c r="B379" s="61" t="s">
        <v>1793</v>
      </c>
      <c r="C379" s="503"/>
      <c r="D379" s="503"/>
      <c r="E379" s="504"/>
      <c r="F379" s="504"/>
      <c r="G379" s="63" t="s">
        <v>169</v>
      </c>
      <c r="H379" s="50" t="s">
        <v>775</v>
      </c>
      <c r="I379" s="50" t="s">
        <v>776</v>
      </c>
      <c r="J379" s="74">
        <v>7</v>
      </c>
      <c r="K379" s="82">
        <v>46024</v>
      </c>
      <c r="L379" s="82">
        <v>46660</v>
      </c>
      <c r="M379" s="211">
        <f t="shared" si="22"/>
        <v>90.857142857142861</v>
      </c>
      <c r="N379" s="69">
        <v>0</v>
      </c>
      <c r="O379" s="71" t="s">
        <v>2467</v>
      </c>
      <c r="P379" s="51">
        <f t="shared" si="23"/>
        <v>0</v>
      </c>
      <c r="Q379" s="66" t="str" cm="1">
        <f t="array" aca="1" ref="Q379" ca="1">IF(ISNUMBER(P379),IF(P379=100%,"CUMPLIDA",IF(AND(ISNUMBER(L379),ISNUMBER(INDIRECT("FECHA_"&amp;$B379,1))), IF(L379&lt;=INDIRECT("FECHA_"&amp;$B379,1),"INCUMPLIDA","PROCESO"), "VERIFICAR FECHA")),"SIN VALOR AVANCE")</f>
        <v>PROCESO</v>
      </c>
    </row>
    <row r="380" spans="1:17" ht="150.75">
      <c r="A380" s="75" t="s">
        <v>938</v>
      </c>
      <c r="B380" s="61" t="s">
        <v>1793</v>
      </c>
      <c r="C380" s="503"/>
      <c r="D380" s="503"/>
      <c r="E380" s="504"/>
      <c r="F380" s="504"/>
      <c r="G380" s="63" t="s">
        <v>778</v>
      </c>
      <c r="H380" s="50" t="s">
        <v>779</v>
      </c>
      <c r="I380" s="50" t="s">
        <v>780</v>
      </c>
      <c r="J380" s="74">
        <v>1</v>
      </c>
      <c r="K380" s="82">
        <v>46024</v>
      </c>
      <c r="L380" s="82">
        <v>46660</v>
      </c>
      <c r="M380" s="211">
        <f t="shared" si="22"/>
        <v>90.857142857142861</v>
      </c>
      <c r="N380" s="69">
        <v>0</v>
      </c>
      <c r="O380" s="71" t="s">
        <v>2433</v>
      </c>
      <c r="P380" s="51">
        <f t="shared" si="23"/>
        <v>0</v>
      </c>
      <c r="Q380" s="66" t="str" cm="1">
        <f t="array" aca="1" ref="Q380" ca="1">IF(ISNUMBER(P380),IF(P380=100%,"CUMPLIDA",IF(AND(ISNUMBER(L380),ISNUMBER(INDIRECT("FECHA_"&amp;$B380,1))), IF(L380&lt;=INDIRECT("FECHA_"&amp;$B380,1),"INCUMPLIDA","PROCESO"), "VERIFICAR FECHA")),"SIN VALOR AVANCE")</f>
        <v>PROCESO</v>
      </c>
    </row>
    <row r="381" spans="1:17" ht="315.75">
      <c r="A381" s="75" t="s">
        <v>938</v>
      </c>
      <c r="B381" s="61" t="s">
        <v>1793</v>
      </c>
      <c r="C381" s="503"/>
      <c r="D381" s="503"/>
      <c r="E381" s="504"/>
      <c r="F381" s="504"/>
      <c r="G381" s="63" t="s">
        <v>781</v>
      </c>
      <c r="H381" s="50" t="s">
        <v>782</v>
      </c>
      <c r="I381" s="50" t="s">
        <v>813</v>
      </c>
      <c r="J381" s="74">
        <v>2</v>
      </c>
      <c r="K381" s="82">
        <v>46024</v>
      </c>
      <c r="L381" s="82">
        <v>46660</v>
      </c>
      <c r="M381" s="211">
        <f t="shared" si="22"/>
        <v>90.857142857142861</v>
      </c>
      <c r="N381" s="69">
        <v>0</v>
      </c>
      <c r="O381" s="71" t="s">
        <v>2434</v>
      </c>
      <c r="P381" s="51">
        <f t="shared" si="23"/>
        <v>0</v>
      </c>
      <c r="Q381" s="66" t="str" cm="1">
        <f t="array" aca="1" ref="Q381" ca="1">IF(ISNUMBER(P381),IF(P381=100%,"CUMPLIDA",IF(AND(ISNUMBER(L381),ISNUMBER(INDIRECT("FECHA_"&amp;$B381,1))), IF(L381&lt;=INDIRECT("FECHA_"&amp;$B381,1),"INCUMPLIDA","PROCESO"), "VERIFICAR FECHA")),"SIN VALOR AVANCE")</f>
        <v>PROCESO</v>
      </c>
    </row>
    <row r="382" spans="1:17" ht="240.75">
      <c r="A382" s="75" t="s">
        <v>938</v>
      </c>
      <c r="B382" s="61" t="s">
        <v>1793</v>
      </c>
      <c r="C382" s="503" t="s">
        <v>2468</v>
      </c>
      <c r="D382" s="503" t="s">
        <v>2422</v>
      </c>
      <c r="E382" s="504" t="s">
        <v>2469</v>
      </c>
      <c r="F382" s="504" t="s">
        <v>2470</v>
      </c>
      <c r="G382" s="63" t="s">
        <v>999</v>
      </c>
      <c r="H382" s="76" t="s">
        <v>2340</v>
      </c>
      <c r="I382" s="50" t="s">
        <v>2341</v>
      </c>
      <c r="J382" s="69">
        <v>1</v>
      </c>
      <c r="K382" s="70">
        <v>44044</v>
      </c>
      <c r="L382" s="70">
        <v>44196</v>
      </c>
      <c r="M382" s="211">
        <f t="shared" si="22"/>
        <v>21.714285714285715</v>
      </c>
      <c r="N382" s="69">
        <v>1</v>
      </c>
      <c r="O382" s="50" t="s">
        <v>2471</v>
      </c>
      <c r="P382" s="51">
        <f t="shared" si="23"/>
        <v>1</v>
      </c>
      <c r="Q382" s="66" t="str" cm="1">
        <f t="array" aca="1" ref="Q382" ca="1">IF(ISNUMBER(P382),IF(P382=100%,"CUMPLIDA",IF(AND(ISNUMBER(L382),ISNUMBER(INDIRECT("FECHA_"&amp;$B382,1))), IF(L382&lt;=INDIRECT("FECHA_"&amp;$B382,1),"INCUMPLIDA","PROCESO"), "VERIFICAR FECHA")),"SIN VALOR AVANCE")</f>
        <v>CUMPLIDA</v>
      </c>
    </row>
    <row r="383" spans="1:17" ht="75.75">
      <c r="A383" s="75" t="s">
        <v>938</v>
      </c>
      <c r="B383" s="61" t="s">
        <v>1793</v>
      </c>
      <c r="C383" s="503"/>
      <c r="D383" s="503"/>
      <c r="E383" s="504"/>
      <c r="F383" s="504"/>
      <c r="G383" s="496" t="s">
        <v>999</v>
      </c>
      <c r="H383" s="50" t="s">
        <v>944</v>
      </c>
      <c r="I383" s="50" t="s">
        <v>945</v>
      </c>
      <c r="J383" s="74">
        <v>1</v>
      </c>
      <c r="K383" s="70">
        <v>45231</v>
      </c>
      <c r="L383" s="70">
        <v>45504</v>
      </c>
      <c r="M383" s="211">
        <f t="shared" si="22"/>
        <v>39</v>
      </c>
      <c r="N383" s="69">
        <v>1</v>
      </c>
      <c r="O383" s="71" t="s">
        <v>2426</v>
      </c>
      <c r="P383" s="51">
        <f t="shared" si="23"/>
        <v>1</v>
      </c>
      <c r="Q383" s="66" t="str" cm="1">
        <f t="array" aca="1" ref="Q383" ca="1">IF(ISNUMBER(P383),IF(P383=100%,"CUMPLIDA",IF(AND(ISNUMBER(L383),ISNUMBER(INDIRECT("FECHA_"&amp;$B383,1))), IF(L383&lt;=INDIRECT("FECHA_"&amp;$B383,1),"INCUMPLIDA","PROCESO"), "VERIFICAR FECHA")),"SIN VALOR AVANCE")</f>
        <v>CUMPLIDA</v>
      </c>
    </row>
    <row r="384" spans="1:17" ht="315.75">
      <c r="A384" s="75" t="s">
        <v>938</v>
      </c>
      <c r="B384" s="61" t="s">
        <v>1793</v>
      </c>
      <c r="C384" s="503"/>
      <c r="D384" s="503"/>
      <c r="E384" s="504"/>
      <c r="F384" s="504"/>
      <c r="G384" s="496"/>
      <c r="H384" s="50" t="s">
        <v>947</v>
      </c>
      <c r="I384" s="50" t="s">
        <v>948</v>
      </c>
      <c r="J384" s="74">
        <v>1</v>
      </c>
      <c r="K384" s="70">
        <v>45231</v>
      </c>
      <c r="L384" s="70">
        <v>45504</v>
      </c>
      <c r="M384" s="211">
        <f t="shared" si="22"/>
        <v>39</v>
      </c>
      <c r="N384" s="69">
        <v>1</v>
      </c>
      <c r="O384" s="71" t="s">
        <v>2464</v>
      </c>
      <c r="P384" s="51">
        <f t="shared" si="23"/>
        <v>1</v>
      </c>
      <c r="Q384" s="66" t="str" cm="1">
        <f t="array" aca="1" ref="Q384" ca="1">IF(ISNUMBER(P384),IF(P384=100%,"CUMPLIDA",IF(AND(ISNUMBER(L384),ISNUMBER(INDIRECT("FECHA_"&amp;$B384,1))), IF(L384&lt;=INDIRECT("FECHA_"&amp;$B384,1),"INCUMPLIDA","PROCESO"), "VERIFICAR FECHA")),"SIN VALOR AVANCE")</f>
        <v>CUMPLIDA</v>
      </c>
    </row>
    <row r="385" spans="1:17" ht="135.75">
      <c r="A385" s="75" t="s">
        <v>938</v>
      </c>
      <c r="B385" s="61" t="s">
        <v>1793</v>
      </c>
      <c r="C385" s="503"/>
      <c r="D385" s="503"/>
      <c r="E385" s="504"/>
      <c r="F385" s="504"/>
      <c r="G385" s="63" t="s">
        <v>950</v>
      </c>
      <c r="H385" s="50" t="s">
        <v>760</v>
      </c>
      <c r="I385" s="50" t="s">
        <v>761</v>
      </c>
      <c r="J385" s="74">
        <v>1</v>
      </c>
      <c r="K385" s="82">
        <v>45323</v>
      </c>
      <c r="L385" s="82">
        <v>45747</v>
      </c>
      <c r="M385" s="211">
        <f t="shared" si="22"/>
        <v>60.571428571428569</v>
      </c>
      <c r="N385" s="69">
        <v>1</v>
      </c>
      <c r="O385" s="71" t="s">
        <v>2428</v>
      </c>
      <c r="P385" s="51">
        <f t="shared" si="23"/>
        <v>1</v>
      </c>
      <c r="Q385" s="66" t="str" cm="1">
        <f t="array" aca="1" ref="Q385" ca="1">IF(ISNUMBER(P385),IF(P385=100%,"CUMPLIDA",IF(AND(ISNUMBER(L385),ISNUMBER(INDIRECT("FECHA_"&amp;$B385,1))), IF(L385&lt;=INDIRECT("FECHA_"&amp;$B385,1),"INCUMPLIDA","PROCESO"), "VERIFICAR FECHA")),"SIN VALOR AVANCE")</f>
        <v>CUMPLIDA</v>
      </c>
    </row>
    <row r="386" spans="1:17" ht="90.75">
      <c r="A386" s="75" t="s">
        <v>938</v>
      </c>
      <c r="B386" s="61" t="s">
        <v>1793</v>
      </c>
      <c r="C386" s="503"/>
      <c r="D386" s="503"/>
      <c r="E386" s="504"/>
      <c r="F386" s="504"/>
      <c r="G386" s="63" t="s">
        <v>804</v>
      </c>
      <c r="H386" s="50" t="s">
        <v>804</v>
      </c>
      <c r="I386" s="50" t="s">
        <v>805</v>
      </c>
      <c r="J386" s="74">
        <v>1</v>
      </c>
      <c r="K386" s="82">
        <v>45323</v>
      </c>
      <c r="L386" s="82">
        <v>45747</v>
      </c>
      <c r="M386" s="211">
        <f t="shared" si="22"/>
        <v>60.571428571428569</v>
      </c>
      <c r="N386" s="69">
        <v>1</v>
      </c>
      <c r="O386" s="71" t="s">
        <v>2472</v>
      </c>
      <c r="P386" s="51">
        <f t="shared" si="23"/>
        <v>1</v>
      </c>
      <c r="Q386" s="66" t="str" cm="1">
        <f t="array" aca="1" ref="Q386" ca="1">IF(ISNUMBER(P386),IF(P386=100%,"CUMPLIDA",IF(AND(ISNUMBER(L386),ISNUMBER(INDIRECT("FECHA_"&amp;$B386,1))), IF(L386&lt;=INDIRECT("FECHA_"&amp;$B386,1),"INCUMPLIDA","PROCESO"), "VERIFICAR FECHA")),"SIN VALOR AVANCE")</f>
        <v>CUMPLIDA</v>
      </c>
    </row>
    <row r="387" spans="1:17" ht="105.75">
      <c r="A387" s="75" t="s">
        <v>938</v>
      </c>
      <c r="B387" s="61" t="s">
        <v>1793</v>
      </c>
      <c r="C387" s="503"/>
      <c r="D387" s="503"/>
      <c r="E387" s="504"/>
      <c r="F387" s="504"/>
      <c r="G387" s="63" t="s">
        <v>766</v>
      </c>
      <c r="H387" s="50" t="s">
        <v>767</v>
      </c>
      <c r="I387" s="50" t="s">
        <v>768</v>
      </c>
      <c r="J387" s="74">
        <v>1</v>
      </c>
      <c r="K387" s="82">
        <v>45231</v>
      </c>
      <c r="L387" s="82">
        <v>45747</v>
      </c>
      <c r="M387" s="211">
        <f t="shared" si="22"/>
        <v>73.714285714285708</v>
      </c>
      <c r="N387" s="69">
        <v>1</v>
      </c>
      <c r="O387" s="50" t="s">
        <v>2343</v>
      </c>
      <c r="P387" s="51">
        <f t="shared" si="23"/>
        <v>1</v>
      </c>
      <c r="Q387" s="66" t="str" cm="1">
        <f t="array" aca="1" ref="Q387" ca="1">IF(ISNUMBER(P387),IF(P387=100%,"CUMPLIDA",IF(AND(ISNUMBER(L387),ISNUMBER(INDIRECT("FECHA_"&amp;$B387,1))), IF(L387&lt;=INDIRECT("FECHA_"&amp;$B387,1),"INCUMPLIDA","PROCESO"), "VERIFICAR FECHA")),"SIN VALOR AVANCE")</f>
        <v>CUMPLIDA</v>
      </c>
    </row>
    <row r="388" spans="1:17" ht="135.75">
      <c r="A388" s="75" t="s">
        <v>938</v>
      </c>
      <c r="B388" s="61" t="s">
        <v>1793</v>
      </c>
      <c r="C388" s="503"/>
      <c r="D388" s="503"/>
      <c r="E388" s="504"/>
      <c r="F388" s="504"/>
      <c r="G388" s="63" t="s">
        <v>769</v>
      </c>
      <c r="H388" s="50" t="s">
        <v>769</v>
      </c>
      <c r="I388" s="50" t="s">
        <v>2344</v>
      </c>
      <c r="J388" s="74">
        <v>1</v>
      </c>
      <c r="K388" s="82">
        <v>45323</v>
      </c>
      <c r="L388" s="82">
        <v>45747</v>
      </c>
      <c r="M388" s="211">
        <f t="shared" si="22"/>
        <v>60.571428571428569</v>
      </c>
      <c r="N388" s="69">
        <v>1</v>
      </c>
      <c r="O388" s="71" t="s">
        <v>2428</v>
      </c>
      <c r="P388" s="51">
        <f t="shared" si="23"/>
        <v>1</v>
      </c>
      <c r="Q388" s="66" t="str" cm="1">
        <f t="array" aca="1" ref="Q388" ca="1">IF(ISNUMBER(P388),IF(P388=100%,"CUMPLIDA",IF(AND(ISNUMBER(L388),ISNUMBER(INDIRECT("FECHA_"&amp;$B388,1))), IF(L388&lt;=INDIRECT("FECHA_"&amp;$B388,1),"INCUMPLIDA","PROCESO"), "VERIFICAR FECHA")),"SIN VALOR AVANCE")</f>
        <v>CUMPLIDA</v>
      </c>
    </row>
    <row r="389" spans="1:17" ht="90.75">
      <c r="A389" s="75" t="s">
        <v>938</v>
      </c>
      <c r="B389" s="61" t="s">
        <v>1793</v>
      </c>
      <c r="C389" s="503"/>
      <c r="D389" s="503"/>
      <c r="E389" s="504"/>
      <c r="F389" s="504"/>
      <c r="G389" s="63" t="s">
        <v>2430</v>
      </c>
      <c r="H389" s="50" t="s">
        <v>2430</v>
      </c>
      <c r="I389" s="50" t="s">
        <v>771</v>
      </c>
      <c r="J389" s="74">
        <v>1</v>
      </c>
      <c r="K389" s="82">
        <v>45231</v>
      </c>
      <c r="L389" s="82">
        <v>45747</v>
      </c>
      <c r="M389" s="211">
        <f t="shared" si="22"/>
        <v>73.714285714285708</v>
      </c>
      <c r="N389" s="69">
        <v>1</v>
      </c>
      <c r="O389" s="71" t="s">
        <v>2472</v>
      </c>
      <c r="P389" s="51">
        <f t="shared" si="23"/>
        <v>1</v>
      </c>
      <c r="Q389" s="66" t="str" cm="1">
        <f t="array" aca="1" ref="Q389" ca="1">IF(ISNUMBER(P389),IF(P389=100%,"CUMPLIDA",IF(AND(ISNUMBER(L389),ISNUMBER(INDIRECT("FECHA_"&amp;$B389,1))), IF(L389&lt;=INDIRECT("FECHA_"&amp;$B389,1),"INCUMPLIDA","PROCESO"), "VERIFICAR FECHA")),"SIN VALOR AVANCE")</f>
        <v>CUMPLIDA</v>
      </c>
    </row>
    <row r="390" spans="1:17" ht="225.75">
      <c r="A390" s="75" t="s">
        <v>938</v>
      </c>
      <c r="B390" s="61" t="s">
        <v>1793</v>
      </c>
      <c r="C390" s="503"/>
      <c r="D390" s="503"/>
      <c r="E390" s="504"/>
      <c r="F390" s="504"/>
      <c r="G390" s="63" t="s">
        <v>2431</v>
      </c>
      <c r="H390" s="50" t="s">
        <v>2431</v>
      </c>
      <c r="I390" s="50" t="s">
        <v>1073</v>
      </c>
      <c r="J390" s="74">
        <v>1</v>
      </c>
      <c r="K390" s="82">
        <v>45231</v>
      </c>
      <c r="L390" s="82">
        <v>45808</v>
      </c>
      <c r="M390" s="211">
        <f t="shared" si="22"/>
        <v>82.428571428571431</v>
      </c>
      <c r="N390" s="69">
        <v>1</v>
      </c>
      <c r="O390" s="71" t="s">
        <v>2473</v>
      </c>
      <c r="P390" s="51">
        <f t="shared" si="23"/>
        <v>1</v>
      </c>
      <c r="Q390" s="66" t="str" cm="1">
        <f t="array" aca="1" ref="Q390" ca="1">IF(ISNUMBER(P390),IF(P390=100%,"CUMPLIDA",IF(AND(ISNUMBER(L390),ISNUMBER(INDIRECT("FECHA_"&amp;$B390,1))), IF(L390&lt;=INDIRECT("FECHA_"&amp;$B390,1),"INCUMPLIDA","PROCESO"), "VERIFICAR FECHA")),"SIN VALOR AVANCE")</f>
        <v>CUMPLIDA</v>
      </c>
    </row>
    <row r="391" spans="1:17" ht="180.75">
      <c r="A391" s="75" t="s">
        <v>938</v>
      </c>
      <c r="B391" s="61" t="s">
        <v>1793</v>
      </c>
      <c r="C391" s="503"/>
      <c r="D391" s="503"/>
      <c r="E391" s="504"/>
      <c r="F391" s="504"/>
      <c r="G391" s="63" t="s">
        <v>169</v>
      </c>
      <c r="H391" s="50" t="s">
        <v>775</v>
      </c>
      <c r="I391" s="50" t="s">
        <v>776</v>
      </c>
      <c r="J391" s="74">
        <v>7</v>
      </c>
      <c r="K391" s="82">
        <v>46024</v>
      </c>
      <c r="L391" s="82">
        <v>46660</v>
      </c>
      <c r="M391" s="211">
        <f t="shared" si="22"/>
        <v>90.857142857142861</v>
      </c>
      <c r="N391" s="69">
        <v>0</v>
      </c>
      <c r="O391" s="71" t="s">
        <v>2467</v>
      </c>
      <c r="P391" s="51">
        <f t="shared" si="23"/>
        <v>0</v>
      </c>
      <c r="Q391" s="66" t="str" cm="1">
        <f t="array" aca="1" ref="Q391" ca="1">IF(ISNUMBER(P391),IF(P391=100%,"CUMPLIDA",IF(AND(ISNUMBER(L391),ISNUMBER(INDIRECT("FECHA_"&amp;$B391,1))), IF(L391&lt;=INDIRECT("FECHA_"&amp;$B391,1),"INCUMPLIDA","PROCESO"), "VERIFICAR FECHA")),"SIN VALOR AVANCE")</f>
        <v>PROCESO</v>
      </c>
    </row>
    <row r="392" spans="1:17" ht="150.75">
      <c r="A392" s="75" t="s">
        <v>938</v>
      </c>
      <c r="B392" s="61" t="s">
        <v>1793</v>
      </c>
      <c r="C392" s="503"/>
      <c r="D392" s="503"/>
      <c r="E392" s="504"/>
      <c r="F392" s="504"/>
      <c r="G392" s="63" t="s">
        <v>778</v>
      </c>
      <c r="H392" s="50" t="s">
        <v>779</v>
      </c>
      <c r="I392" s="50" t="s">
        <v>780</v>
      </c>
      <c r="J392" s="74">
        <v>1</v>
      </c>
      <c r="K392" s="82">
        <v>46024</v>
      </c>
      <c r="L392" s="82">
        <v>46660</v>
      </c>
      <c r="M392" s="211">
        <f t="shared" si="22"/>
        <v>90.857142857142861</v>
      </c>
      <c r="N392" s="69">
        <v>0</v>
      </c>
      <c r="O392" s="71" t="s">
        <v>2474</v>
      </c>
      <c r="P392" s="51">
        <f t="shared" si="23"/>
        <v>0</v>
      </c>
      <c r="Q392" s="66" t="str" cm="1">
        <f t="array" aca="1" ref="Q392" ca="1">IF(ISNUMBER(P392),IF(P392=100%,"CUMPLIDA",IF(AND(ISNUMBER(L392),ISNUMBER(INDIRECT("FECHA_"&amp;$B392,1))), IF(L392&lt;=INDIRECT("FECHA_"&amp;$B392,1),"INCUMPLIDA","PROCESO"), "VERIFICAR FECHA")),"SIN VALOR AVANCE")</f>
        <v>PROCESO</v>
      </c>
    </row>
    <row r="393" spans="1:17" ht="300.75">
      <c r="A393" s="75" t="s">
        <v>938</v>
      </c>
      <c r="B393" s="61" t="s">
        <v>1793</v>
      </c>
      <c r="C393" s="503"/>
      <c r="D393" s="503"/>
      <c r="E393" s="504"/>
      <c r="F393" s="504"/>
      <c r="G393" s="63" t="s">
        <v>781</v>
      </c>
      <c r="H393" s="50" t="s">
        <v>782</v>
      </c>
      <c r="I393" s="50" t="s">
        <v>813</v>
      </c>
      <c r="J393" s="74">
        <v>2</v>
      </c>
      <c r="K393" s="82">
        <v>46024</v>
      </c>
      <c r="L393" s="82">
        <v>46660</v>
      </c>
      <c r="M393" s="211">
        <f t="shared" si="22"/>
        <v>90.857142857142861</v>
      </c>
      <c r="N393" s="69">
        <v>0</v>
      </c>
      <c r="O393" s="71" t="s">
        <v>2475</v>
      </c>
      <c r="P393" s="51">
        <f t="shared" si="23"/>
        <v>0</v>
      </c>
      <c r="Q393" s="66" t="str" cm="1">
        <f t="array" aca="1" ref="Q393" ca="1">IF(ISNUMBER(P393),IF(P393=100%,"CUMPLIDA",IF(AND(ISNUMBER(L393),ISNUMBER(INDIRECT("FECHA_"&amp;$B393,1))), IF(L393&lt;=INDIRECT("FECHA_"&amp;$B393,1),"INCUMPLIDA","PROCESO"), "VERIFICAR FECHA")),"SIN VALOR AVANCE")</f>
        <v>PROCESO</v>
      </c>
    </row>
    <row r="394" spans="1:17" ht="255.75">
      <c r="A394" s="75" t="s">
        <v>938</v>
      </c>
      <c r="B394" s="61" t="s">
        <v>1793</v>
      </c>
      <c r="C394" s="503" t="s">
        <v>2476</v>
      </c>
      <c r="D394" s="503" t="s">
        <v>2422</v>
      </c>
      <c r="E394" s="504" t="s">
        <v>2477</v>
      </c>
      <c r="F394" s="504" t="s">
        <v>2478</v>
      </c>
      <c r="G394" s="63" t="s">
        <v>999</v>
      </c>
      <c r="H394" s="76" t="s">
        <v>2340</v>
      </c>
      <c r="I394" s="50" t="s">
        <v>2341</v>
      </c>
      <c r="J394" s="69">
        <v>1</v>
      </c>
      <c r="K394" s="70">
        <v>44044</v>
      </c>
      <c r="L394" s="70">
        <v>44196</v>
      </c>
      <c r="M394" s="211">
        <f t="shared" si="22"/>
        <v>21.714285714285715</v>
      </c>
      <c r="N394" s="69">
        <v>1</v>
      </c>
      <c r="O394" s="50" t="s">
        <v>2479</v>
      </c>
      <c r="P394" s="51">
        <f t="shared" si="23"/>
        <v>1</v>
      </c>
      <c r="Q394" s="66" t="str" cm="1">
        <f t="array" aca="1" ref="Q394" ca="1">IF(ISNUMBER(P394),IF(P394=100%,"CUMPLIDA",IF(AND(ISNUMBER(L394),ISNUMBER(INDIRECT("FECHA_"&amp;$B394,1))), IF(L394&lt;=INDIRECT("FECHA_"&amp;$B394,1),"INCUMPLIDA","PROCESO"), "VERIFICAR FECHA")),"SIN VALOR AVANCE")</f>
        <v>CUMPLIDA</v>
      </c>
    </row>
    <row r="395" spans="1:17" ht="75.75">
      <c r="A395" s="75" t="s">
        <v>938</v>
      </c>
      <c r="B395" s="61" t="s">
        <v>1793</v>
      </c>
      <c r="C395" s="503"/>
      <c r="D395" s="503"/>
      <c r="E395" s="504"/>
      <c r="F395" s="504"/>
      <c r="G395" s="496" t="s">
        <v>999</v>
      </c>
      <c r="H395" s="50" t="s">
        <v>944</v>
      </c>
      <c r="I395" s="50" t="s">
        <v>945</v>
      </c>
      <c r="J395" s="74">
        <v>1</v>
      </c>
      <c r="K395" s="70">
        <v>45231</v>
      </c>
      <c r="L395" s="70">
        <v>45504</v>
      </c>
      <c r="M395" s="211">
        <f t="shared" si="22"/>
        <v>39</v>
      </c>
      <c r="N395" s="69">
        <v>1</v>
      </c>
      <c r="O395" s="71" t="s">
        <v>2480</v>
      </c>
      <c r="P395" s="51">
        <f t="shared" si="23"/>
        <v>1</v>
      </c>
      <c r="Q395" s="66" t="str" cm="1">
        <f t="array" aca="1" ref="Q395" ca="1">IF(ISNUMBER(P395),IF(P395=100%,"CUMPLIDA",IF(AND(ISNUMBER(L395),ISNUMBER(INDIRECT("FECHA_"&amp;$B395,1))), IF(L395&lt;=INDIRECT("FECHA_"&amp;$B395,1),"INCUMPLIDA","PROCESO"), "VERIFICAR FECHA")),"SIN VALOR AVANCE")</f>
        <v>CUMPLIDA</v>
      </c>
    </row>
    <row r="396" spans="1:17" ht="315.75">
      <c r="A396" s="75" t="s">
        <v>938</v>
      </c>
      <c r="B396" s="61" t="s">
        <v>1793</v>
      </c>
      <c r="C396" s="503"/>
      <c r="D396" s="503"/>
      <c r="E396" s="504"/>
      <c r="F396" s="504"/>
      <c r="G396" s="496"/>
      <c r="H396" s="50" t="s">
        <v>947</v>
      </c>
      <c r="I396" s="50" t="s">
        <v>948</v>
      </c>
      <c r="J396" s="74">
        <v>1</v>
      </c>
      <c r="K396" s="70">
        <v>45231</v>
      </c>
      <c r="L396" s="70">
        <v>45504</v>
      </c>
      <c r="M396" s="211">
        <f t="shared" si="22"/>
        <v>39</v>
      </c>
      <c r="N396" s="69">
        <v>1</v>
      </c>
      <c r="O396" s="71" t="s">
        <v>2464</v>
      </c>
      <c r="P396" s="51">
        <f t="shared" si="23"/>
        <v>1</v>
      </c>
      <c r="Q396" s="66" t="str" cm="1">
        <f t="array" aca="1" ref="Q396" ca="1">IF(ISNUMBER(P396),IF(P396=100%,"CUMPLIDA",IF(AND(ISNUMBER(L396),ISNUMBER(INDIRECT("FECHA_"&amp;$B396,1))), IF(L396&lt;=INDIRECT("FECHA_"&amp;$B396,1),"INCUMPLIDA","PROCESO"), "VERIFICAR FECHA")),"SIN VALOR AVANCE")</f>
        <v>CUMPLIDA</v>
      </c>
    </row>
    <row r="397" spans="1:17" ht="150.75">
      <c r="A397" s="75" t="s">
        <v>938</v>
      </c>
      <c r="B397" s="61" t="s">
        <v>1793</v>
      </c>
      <c r="C397" s="503"/>
      <c r="D397" s="503"/>
      <c r="E397" s="504"/>
      <c r="F397" s="504"/>
      <c r="G397" s="63" t="s">
        <v>950</v>
      </c>
      <c r="H397" s="50" t="s">
        <v>760</v>
      </c>
      <c r="I397" s="50" t="s">
        <v>761</v>
      </c>
      <c r="J397" s="74">
        <v>1</v>
      </c>
      <c r="K397" s="82">
        <v>45323</v>
      </c>
      <c r="L397" s="82">
        <v>45747</v>
      </c>
      <c r="M397" s="211">
        <f t="shared" si="22"/>
        <v>60.571428571428569</v>
      </c>
      <c r="N397" s="69">
        <v>1</v>
      </c>
      <c r="O397" s="71" t="s">
        <v>2465</v>
      </c>
      <c r="P397" s="51">
        <f t="shared" si="23"/>
        <v>1</v>
      </c>
      <c r="Q397" s="66" t="str" cm="1">
        <f t="array" aca="1" ref="Q397" ca="1">IF(ISNUMBER(P397),IF(P397=100%,"CUMPLIDA",IF(AND(ISNUMBER(L397),ISNUMBER(INDIRECT("FECHA_"&amp;$B397,1))), IF(L397&lt;=INDIRECT("FECHA_"&amp;$B397,1),"INCUMPLIDA","PROCESO"), "VERIFICAR FECHA")),"SIN VALOR AVANCE")</f>
        <v>CUMPLIDA</v>
      </c>
    </row>
    <row r="398" spans="1:17" ht="105.75">
      <c r="A398" s="75" t="s">
        <v>938</v>
      </c>
      <c r="B398" s="61" t="s">
        <v>1793</v>
      </c>
      <c r="C398" s="503"/>
      <c r="D398" s="503"/>
      <c r="E398" s="504"/>
      <c r="F398" s="504"/>
      <c r="G398" s="63" t="s">
        <v>804</v>
      </c>
      <c r="H398" s="50" t="s">
        <v>804</v>
      </c>
      <c r="I398" s="50" t="s">
        <v>805</v>
      </c>
      <c r="J398" s="74">
        <v>1</v>
      </c>
      <c r="K398" s="82">
        <v>45323</v>
      </c>
      <c r="L398" s="82">
        <v>45747</v>
      </c>
      <c r="M398" s="211">
        <f t="shared" si="22"/>
        <v>60.571428571428569</v>
      </c>
      <c r="N398" s="69">
        <v>1</v>
      </c>
      <c r="O398" s="71" t="s">
        <v>2481</v>
      </c>
      <c r="P398" s="51">
        <f t="shared" si="23"/>
        <v>1</v>
      </c>
      <c r="Q398" s="66" t="str" cm="1">
        <f t="array" aca="1" ref="Q398" ca="1">IF(ISNUMBER(P398),IF(P398=100%,"CUMPLIDA",IF(AND(ISNUMBER(L398),ISNUMBER(INDIRECT("FECHA_"&amp;$B398,1))), IF(L398&lt;=INDIRECT("FECHA_"&amp;$B398,1),"INCUMPLIDA","PROCESO"), "VERIFICAR FECHA")),"SIN VALOR AVANCE")</f>
        <v>CUMPLIDA</v>
      </c>
    </row>
    <row r="399" spans="1:17" ht="105.75">
      <c r="A399" s="75" t="s">
        <v>938</v>
      </c>
      <c r="B399" s="61" t="s">
        <v>1793</v>
      </c>
      <c r="C399" s="503"/>
      <c r="D399" s="503"/>
      <c r="E399" s="504"/>
      <c r="F399" s="504"/>
      <c r="G399" s="63" t="s">
        <v>766</v>
      </c>
      <c r="H399" s="50" t="s">
        <v>767</v>
      </c>
      <c r="I399" s="50" t="s">
        <v>768</v>
      </c>
      <c r="J399" s="74">
        <v>1</v>
      </c>
      <c r="K399" s="82">
        <v>45231</v>
      </c>
      <c r="L399" s="82">
        <v>45747</v>
      </c>
      <c r="M399" s="211">
        <f t="shared" si="22"/>
        <v>73.714285714285708</v>
      </c>
      <c r="N399" s="69">
        <v>1</v>
      </c>
      <c r="O399" s="50" t="s">
        <v>2343</v>
      </c>
      <c r="P399" s="51">
        <f t="shared" si="23"/>
        <v>1</v>
      </c>
      <c r="Q399" s="66" t="str" cm="1">
        <f t="array" aca="1" ref="Q399" ca="1">IF(ISNUMBER(P399),IF(P399=100%,"CUMPLIDA",IF(AND(ISNUMBER(L399),ISNUMBER(INDIRECT("FECHA_"&amp;$B399,1))), IF(L399&lt;=INDIRECT("FECHA_"&amp;$B399,1),"INCUMPLIDA","PROCESO"), "VERIFICAR FECHA")),"SIN VALOR AVANCE")</f>
        <v>CUMPLIDA</v>
      </c>
    </row>
    <row r="400" spans="1:17" ht="150.75">
      <c r="A400" s="75" t="s">
        <v>938</v>
      </c>
      <c r="B400" s="61" t="s">
        <v>1793</v>
      </c>
      <c r="C400" s="503"/>
      <c r="D400" s="503"/>
      <c r="E400" s="504"/>
      <c r="F400" s="504"/>
      <c r="G400" s="63" t="s">
        <v>769</v>
      </c>
      <c r="H400" s="50" t="s">
        <v>769</v>
      </c>
      <c r="I400" s="50" t="s">
        <v>2344</v>
      </c>
      <c r="J400" s="74">
        <v>1</v>
      </c>
      <c r="K400" s="82">
        <v>45323</v>
      </c>
      <c r="L400" s="82">
        <v>45747</v>
      </c>
      <c r="M400" s="211">
        <f t="shared" si="22"/>
        <v>60.571428571428569</v>
      </c>
      <c r="N400" s="69">
        <v>1</v>
      </c>
      <c r="O400" s="71" t="s">
        <v>2465</v>
      </c>
      <c r="P400" s="51">
        <f t="shared" si="23"/>
        <v>1</v>
      </c>
      <c r="Q400" s="66" t="str" cm="1">
        <f t="array" aca="1" ref="Q400" ca="1">IF(ISNUMBER(P400),IF(P400=100%,"CUMPLIDA",IF(AND(ISNUMBER(L400),ISNUMBER(INDIRECT("FECHA_"&amp;$B400,1))), IF(L400&lt;=INDIRECT("FECHA_"&amp;$B400,1),"INCUMPLIDA","PROCESO"), "VERIFICAR FECHA")),"SIN VALOR AVANCE")</f>
        <v>CUMPLIDA</v>
      </c>
    </row>
    <row r="401" spans="1:17" ht="105.75">
      <c r="A401" s="75" t="s">
        <v>938</v>
      </c>
      <c r="B401" s="61" t="s">
        <v>1793</v>
      </c>
      <c r="C401" s="503"/>
      <c r="D401" s="503"/>
      <c r="E401" s="504"/>
      <c r="F401" s="504"/>
      <c r="G401" s="63" t="s">
        <v>2430</v>
      </c>
      <c r="H401" s="50" t="s">
        <v>2430</v>
      </c>
      <c r="I401" s="50" t="s">
        <v>771</v>
      </c>
      <c r="J401" s="74">
        <v>1</v>
      </c>
      <c r="K401" s="82">
        <v>45231</v>
      </c>
      <c r="L401" s="82">
        <v>45747</v>
      </c>
      <c r="M401" s="211">
        <f t="shared" si="22"/>
        <v>73.714285714285708</v>
      </c>
      <c r="N401" s="69">
        <v>1</v>
      </c>
      <c r="O401" s="71" t="s">
        <v>2481</v>
      </c>
      <c r="P401" s="51">
        <f t="shared" si="23"/>
        <v>1</v>
      </c>
      <c r="Q401" s="66" t="str" cm="1">
        <f t="array" aca="1" ref="Q401" ca="1">IF(ISNUMBER(P401),IF(P401=100%,"CUMPLIDA",IF(AND(ISNUMBER(L401),ISNUMBER(INDIRECT("FECHA_"&amp;$B401,1))), IF(L401&lt;=INDIRECT("FECHA_"&amp;$B401,1),"INCUMPLIDA","PROCESO"), "VERIFICAR FECHA")),"SIN VALOR AVANCE")</f>
        <v>CUMPLIDA</v>
      </c>
    </row>
    <row r="402" spans="1:17" ht="240.75">
      <c r="A402" s="75" t="s">
        <v>938</v>
      </c>
      <c r="B402" s="61" t="s">
        <v>1793</v>
      </c>
      <c r="C402" s="503"/>
      <c r="D402" s="503"/>
      <c r="E402" s="504"/>
      <c r="F402" s="504"/>
      <c r="G402" s="63" t="s">
        <v>2431</v>
      </c>
      <c r="H402" s="50" t="s">
        <v>2431</v>
      </c>
      <c r="I402" s="50" t="s">
        <v>1073</v>
      </c>
      <c r="J402" s="74">
        <v>1</v>
      </c>
      <c r="K402" s="82">
        <v>45231</v>
      </c>
      <c r="L402" s="82">
        <v>45808</v>
      </c>
      <c r="M402" s="211">
        <f t="shared" si="22"/>
        <v>82.428571428571431</v>
      </c>
      <c r="N402" s="69">
        <v>1</v>
      </c>
      <c r="O402" s="71" t="s">
        <v>2442</v>
      </c>
      <c r="P402" s="51">
        <f t="shared" si="23"/>
        <v>1</v>
      </c>
      <c r="Q402" s="66" t="str" cm="1">
        <f t="array" aca="1" ref="Q402" ca="1">IF(ISNUMBER(P402),IF(P402=100%,"CUMPLIDA",IF(AND(ISNUMBER(L402),ISNUMBER(INDIRECT("FECHA_"&amp;$B402,1))), IF(L402&lt;=INDIRECT("FECHA_"&amp;$B402,1),"INCUMPLIDA","PROCESO"), "VERIFICAR FECHA")),"SIN VALOR AVANCE")</f>
        <v>CUMPLIDA</v>
      </c>
    </row>
    <row r="403" spans="1:17" ht="180.75">
      <c r="A403" s="75" t="s">
        <v>938</v>
      </c>
      <c r="B403" s="61" t="s">
        <v>1793</v>
      </c>
      <c r="C403" s="503"/>
      <c r="D403" s="503"/>
      <c r="E403" s="504"/>
      <c r="F403" s="504"/>
      <c r="G403" s="63" t="s">
        <v>169</v>
      </c>
      <c r="H403" s="50" t="s">
        <v>775</v>
      </c>
      <c r="I403" s="50" t="s">
        <v>776</v>
      </c>
      <c r="J403" s="74">
        <v>7</v>
      </c>
      <c r="K403" s="82">
        <v>46024</v>
      </c>
      <c r="L403" s="82">
        <v>46660</v>
      </c>
      <c r="M403" s="211">
        <f t="shared" si="22"/>
        <v>90.857142857142861</v>
      </c>
      <c r="N403" s="69">
        <v>0</v>
      </c>
      <c r="O403" s="71" t="s">
        <v>2482</v>
      </c>
      <c r="P403" s="51">
        <f t="shared" si="23"/>
        <v>0</v>
      </c>
      <c r="Q403" s="66" t="str" cm="1">
        <f t="array" aca="1" ref="Q403" ca="1">IF(ISNUMBER(P403),IF(P403=100%,"CUMPLIDA",IF(AND(ISNUMBER(L403),ISNUMBER(INDIRECT("FECHA_"&amp;$B403,1))), IF(L403&lt;=INDIRECT("FECHA_"&amp;$B403,1),"INCUMPLIDA","PROCESO"), "VERIFICAR FECHA")),"SIN VALOR AVANCE")</f>
        <v>PROCESO</v>
      </c>
    </row>
    <row r="404" spans="1:17" ht="165.75">
      <c r="A404" s="75" t="s">
        <v>938</v>
      </c>
      <c r="B404" s="61" t="s">
        <v>1793</v>
      </c>
      <c r="C404" s="503"/>
      <c r="D404" s="503"/>
      <c r="E404" s="504"/>
      <c r="F404" s="504"/>
      <c r="G404" s="63" t="s">
        <v>778</v>
      </c>
      <c r="H404" s="50" t="s">
        <v>779</v>
      </c>
      <c r="I404" s="50" t="s">
        <v>780</v>
      </c>
      <c r="J404" s="74">
        <v>1</v>
      </c>
      <c r="K404" s="82">
        <v>46024</v>
      </c>
      <c r="L404" s="82">
        <v>46660</v>
      </c>
      <c r="M404" s="211">
        <f t="shared" si="22"/>
        <v>90.857142857142861</v>
      </c>
      <c r="N404" s="69">
        <v>0</v>
      </c>
      <c r="O404" s="71" t="s">
        <v>2444</v>
      </c>
      <c r="P404" s="51">
        <f t="shared" si="23"/>
        <v>0</v>
      </c>
      <c r="Q404" s="66" t="str" cm="1">
        <f t="array" aca="1" ref="Q404" ca="1">IF(ISNUMBER(P404),IF(P404=100%,"CUMPLIDA",IF(AND(ISNUMBER(L404),ISNUMBER(INDIRECT("FECHA_"&amp;$B404,1))), IF(L404&lt;=INDIRECT("FECHA_"&amp;$B404,1),"INCUMPLIDA","PROCESO"), "VERIFICAR FECHA")),"SIN VALOR AVANCE")</f>
        <v>PROCESO</v>
      </c>
    </row>
    <row r="405" spans="1:17" ht="286.5">
      <c r="A405" s="75" t="s">
        <v>938</v>
      </c>
      <c r="B405" s="61" t="s">
        <v>1793</v>
      </c>
      <c r="C405" s="503"/>
      <c r="D405" s="503"/>
      <c r="E405" s="504"/>
      <c r="F405" s="504"/>
      <c r="G405" s="63" t="s">
        <v>781</v>
      </c>
      <c r="H405" s="50" t="s">
        <v>782</v>
      </c>
      <c r="I405" s="50" t="s">
        <v>813</v>
      </c>
      <c r="J405" s="74">
        <v>2</v>
      </c>
      <c r="K405" s="82">
        <v>46024</v>
      </c>
      <c r="L405" s="82">
        <v>46660</v>
      </c>
      <c r="M405" s="211">
        <f t="shared" si="22"/>
        <v>90.857142857142861</v>
      </c>
      <c r="N405" s="69">
        <v>0</v>
      </c>
      <c r="O405" s="71" t="s">
        <v>2483</v>
      </c>
      <c r="P405" s="51">
        <f t="shared" si="23"/>
        <v>0</v>
      </c>
      <c r="Q405" s="66" t="str" cm="1">
        <f t="array" aca="1" ref="Q405" ca="1">IF(ISNUMBER(P405),IF(P405=100%,"CUMPLIDA",IF(AND(ISNUMBER(L405),ISNUMBER(INDIRECT("FECHA_"&amp;$B405,1))), IF(L405&lt;=INDIRECT("FECHA_"&amp;$B405,1),"INCUMPLIDA","PROCESO"), "VERIFICAR FECHA")),"SIN VALOR AVANCE")</f>
        <v>PROCESO</v>
      </c>
    </row>
    <row r="406" spans="1:17" ht="255.75">
      <c r="A406" s="75" t="s">
        <v>938</v>
      </c>
      <c r="B406" s="61" t="s">
        <v>1793</v>
      </c>
      <c r="C406" s="503" t="s">
        <v>2484</v>
      </c>
      <c r="D406" s="503" t="s">
        <v>2422</v>
      </c>
      <c r="E406" s="504" t="s">
        <v>2485</v>
      </c>
      <c r="F406" s="504" t="s">
        <v>2486</v>
      </c>
      <c r="G406" s="63" t="s">
        <v>999</v>
      </c>
      <c r="H406" s="76" t="s">
        <v>2340</v>
      </c>
      <c r="I406" s="50" t="s">
        <v>2341</v>
      </c>
      <c r="J406" s="69">
        <v>1</v>
      </c>
      <c r="K406" s="70">
        <v>44044</v>
      </c>
      <c r="L406" s="70">
        <v>44196</v>
      </c>
      <c r="M406" s="211">
        <f t="shared" si="22"/>
        <v>21.714285714285715</v>
      </c>
      <c r="N406" s="69">
        <v>1</v>
      </c>
      <c r="O406" s="50" t="s">
        <v>2487</v>
      </c>
      <c r="P406" s="51">
        <f t="shared" si="23"/>
        <v>1</v>
      </c>
      <c r="Q406" s="66" t="str" cm="1">
        <f t="array" aca="1" ref="Q406" ca="1">IF(ISNUMBER(P406),IF(P406=100%,"CUMPLIDA",IF(AND(ISNUMBER(L406),ISNUMBER(INDIRECT("FECHA_"&amp;$B406,1))), IF(L406&lt;=INDIRECT("FECHA_"&amp;$B406,1),"INCUMPLIDA","PROCESO"), "VERIFICAR FECHA")),"SIN VALOR AVANCE")</f>
        <v>CUMPLIDA</v>
      </c>
    </row>
    <row r="407" spans="1:17" ht="75.75">
      <c r="A407" s="75" t="s">
        <v>938</v>
      </c>
      <c r="B407" s="61" t="s">
        <v>1793</v>
      </c>
      <c r="C407" s="503"/>
      <c r="D407" s="503"/>
      <c r="E407" s="504"/>
      <c r="F407" s="504"/>
      <c r="G407" s="496" t="s">
        <v>999</v>
      </c>
      <c r="H407" s="50" t="s">
        <v>944</v>
      </c>
      <c r="I407" s="50" t="s">
        <v>945</v>
      </c>
      <c r="J407" s="74">
        <v>1</v>
      </c>
      <c r="K407" s="70">
        <v>45231</v>
      </c>
      <c r="L407" s="70">
        <v>45504</v>
      </c>
      <c r="M407" s="211">
        <f t="shared" si="22"/>
        <v>39</v>
      </c>
      <c r="N407" s="69">
        <v>1</v>
      </c>
      <c r="O407" s="71" t="s">
        <v>2426</v>
      </c>
      <c r="P407" s="51">
        <f t="shared" si="23"/>
        <v>1</v>
      </c>
      <c r="Q407" s="66" t="str" cm="1">
        <f t="array" aca="1" ref="Q407" ca="1">IF(ISNUMBER(P407),IF(P407=100%,"CUMPLIDA",IF(AND(ISNUMBER(L407),ISNUMBER(INDIRECT("FECHA_"&amp;$B407,1))), IF(L407&lt;=INDIRECT("FECHA_"&amp;$B407,1),"INCUMPLIDA","PROCESO"), "VERIFICAR FECHA")),"SIN VALOR AVANCE")</f>
        <v>CUMPLIDA</v>
      </c>
    </row>
    <row r="408" spans="1:17" ht="315.75">
      <c r="A408" s="75" t="s">
        <v>938</v>
      </c>
      <c r="B408" s="61" t="s">
        <v>1793</v>
      </c>
      <c r="C408" s="503"/>
      <c r="D408" s="503"/>
      <c r="E408" s="504"/>
      <c r="F408" s="504"/>
      <c r="G408" s="496"/>
      <c r="H408" s="50" t="s">
        <v>947</v>
      </c>
      <c r="I408" s="50" t="s">
        <v>948</v>
      </c>
      <c r="J408" s="74">
        <v>1</v>
      </c>
      <c r="K408" s="70">
        <v>45231</v>
      </c>
      <c r="L408" s="70">
        <v>45504</v>
      </c>
      <c r="M408" s="211">
        <f t="shared" si="22"/>
        <v>39</v>
      </c>
      <c r="N408" s="69">
        <v>1</v>
      </c>
      <c r="O408" s="71" t="s">
        <v>2464</v>
      </c>
      <c r="P408" s="51">
        <f t="shared" si="23"/>
        <v>1</v>
      </c>
      <c r="Q408" s="66" t="str" cm="1">
        <f t="array" aca="1" ref="Q408" ca="1">IF(ISNUMBER(P408),IF(P408=100%,"CUMPLIDA",IF(AND(ISNUMBER(L408),ISNUMBER(INDIRECT("FECHA_"&amp;$B408,1))), IF(L408&lt;=INDIRECT("FECHA_"&amp;$B408,1),"INCUMPLIDA","PROCESO"), "VERIFICAR FECHA")),"SIN VALOR AVANCE")</f>
        <v>CUMPLIDA</v>
      </c>
    </row>
    <row r="409" spans="1:17" ht="165.75">
      <c r="A409" s="75" t="s">
        <v>938</v>
      </c>
      <c r="B409" s="61" t="s">
        <v>1793</v>
      </c>
      <c r="C409" s="503"/>
      <c r="D409" s="503"/>
      <c r="E409" s="504"/>
      <c r="F409" s="504"/>
      <c r="G409" s="63" t="s">
        <v>950</v>
      </c>
      <c r="H409" s="50" t="s">
        <v>760</v>
      </c>
      <c r="I409" s="50" t="s">
        <v>761</v>
      </c>
      <c r="J409" s="74">
        <v>1</v>
      </c>
      <c r="K409" s="82">
        <v>45323</v>
      </c>
      <c r="L409" s="82">
        <v>45747</v>
      </c>
      <c r="M409" s="211">
        <f t="shared" si="22"/>
        <v>60.571428571428569</v>
      </c>
      <c r="N409" s="69">
        <v>1</v>
      </c>
      <c r="O409" s="71" t="s">
        <v>2466</v>
      </c>
      <c r="P409" s="51">
        <f t="shared" si="23"/>
        <v>1</v>
      </c>
      <c r="Q409" s="66" t="str" cm="1">
        <f t="array" aca="1" ref="Q409" ca="1">IF(ISNUMBER(P409),IF(P409=100%,"CUMPLIDA",IF(AND(ISNUMBER(L409),ISNUMBER(INDIRECT("FECHA_"&amp;$B409,1))), IF(L409&lt;=INDIRECT("FECHA_"&amp;$B409,1),"INCUMPLIDA","PROCESO"), "VERIFICAR FECHA")),"SIN VALOR AVANCE")</f>
        <v>CUMPLIDA</v>
      </c>
    </row>
    <row r="410" spans="1:17" ht="90.75">
      <c r="A410" s="75" t="s">
        <v>938</v>
      </c>
      <c r="B410" s="61" t="s">
        <v>1793</v>
      </c>
      <c r="C410" s="503"/>
      <c r="D410" s="503"/>
      <c r="E410" s="504"/>
      <c r="F410" s="504"/>
      <c r="G410" s="63" t="s">
        <v>804</v>
      </c>
      <c r="H410" s="50" t="s">
        <v>804</v>
      </c>
      <c r="I410" s="50" t="s">
        <v>805</v>
      </c>
      <c r="J410" s="74">
        <v>1</v>
      </c>
      <c r="K410" s="82">
        <v>45323</v>
      </c>
      <c r="L410" s="82">
        <v>45747</v>
      </c>
      <c r="M410" s="211">
        <f t="shared" si="22"/>
        <v>60.571428571428569</v>
      </c>
      <c r="N410" s="69">
        <v>1</v>
      </c>
      <c r="O410" s="71" t="s">
        <v>2488</v>
      </c>
      <c r="P410" s="51">
        <f t="shared" si="23"/>
        <v>1</v>
      </c>
      <c r="Q410" s="66" t="str" cm="1">
        <f t="array" aca="1" ref="Q410" ca="1">IF(ISNUMBER(P410),IF(P410=100%,"CUMPLIDA",IF(AND(ISNUMBER(L410),ISNUMBER(INDIRECT("FECHA_"&amp;$B410,1))), IF(L410&lt;=INDIRECT("FECHA_"&amp;$B410,1),"INCUMPLIDA","PROCESO"), "VERIFICAR FECHA")),"SIN VALOR AVANCE")</f>
        <v>CUMPLIDA</v>
      </c>
    </row>
    <row r="411" spans="1:17" ht="105.75">
      <c r="A411" s="75" t="s">
        <v>938</v>
      </c>
      <c r="B411" s="61" t="s">
        <v>1793</v>
      </c>
      <c r="C411" s="503"/>
      <c r="D411" s="503"/>
      <c r="E411" s="504"/>
      <c r="F411" s="504"/>
      <c r="G411" s="63" t="s">
        <v>766</v>
      </c>
      <c r="H411" s="50" t="s">
        <v>767</v>
      </c>
      <c r="I411" s="50" t="s">
        <v>768</v>
      </c>
      <c r="J411" s="74">
        <v>1</v>
      </c>
      <c r="K411" s="82">
        <v>45231</v>
      </c>
      <c r="L411" s="82">
        <v>45747</v>
      </c>
      <c r="M411" s="211">
        <f t="shared" ref="M411:M474" si="24">(L411-K411)/7</f>
        <v>73.714285714285708</v>
      </c>
      <c r="N411" s="69">
        <v>1</v>
      </c>
      <c r="O411" s="50" t="s">
        <v>2343</v>
      </c>
      <c r="P411" s="51">
        <f t="shared" si="23"/>
        <v>1</v>
      </c>
      <c r="Q411" s="66" t="str" cm="1">
        <f t="array" aca="1" ref="Q411" ca="1">IF(ISNUMBER(P411),IF(P411=100%,"CUMPLIDA",IF(AND(ISNUMBER(L411),ISNUMBER(INDIRECT("FECHA_"&amp;$B411,1))), IF(L411&lt;=INDIRECT("FECHA_"&amp;$B411,1),"INCUMPLIDA","PROCESO"), "VERIFICAR FECHA")),"SIN VALOR AVANCE")</f>
        <v>CUMPLIDA</v>
      </c>
    </row>
    <row r="412" spans="1:17" ht="150.75">
      <c r="A412" s="75" t="s">
        <v>938</v>
      </c>
      <c r="B412" s="61" t="s">
        <v>1793</v>
      </c>
      <c r="C412" s="503"/>
      <c r="D412" s="503"/>
      <c r="E412" s="504"/>
      <c r="F412" s="504"/>
      <c r="G412" s="63" t="s">
        <v>769</v>
      </c>
      <c r="H412" s="50" t="s">
        <v>769</v>
      </c>
      <c r="I412" s="50" t="s">
        <v>2344</v>
      </c>
      <c r="J412" s="74">
        <v>1</v>
      </c>
      <c r="K412" s="82">
        <v>45323</v>
      </c>
      <c r="L412" s="82">
        <v>45747</v>
      </c>
      <c r="M412" s="211">
        <f t="shared" si="24"/>
        <v>60.571428571428569</v>
      </c>
      <c r="N412" s="69">
        <v>1</v>
      </c>
      <c r="O412" s="71" t="s">
        <v>2465</v>
      </c>
      <c r="P412" s="51">
        <f t="shared" si="23"/>
        <v>1</v>
      </c>
      <c r="Q412" s="66" t="str" cm="1">
        <f t="array" aca="1" ref="Q412" ca="1">IF(ISNUMBER(P412),IF(P412=100%,"CUMPLIDA",IF(AND(ISNUMBER(L412),ISNUMBER(INDIRECT("FECHA_"&amp;$B412,1))), IF(L412&lt;=INDIRECT("FECHA_"&amp;$B412,1),"INCUMPLIDA","PROCESO"), "VERIFICAR FECHA")),"SIN VALOR AVANCE")</f>
        <v>CUMPLIDA</v>
      </c>
    </row>
    <row r="413" spans="1:17" ht="90.75">
      <c r="A413" s="75" t="s">
        <v>938</v>
      </c>
      <c r="B413" s="61" t="s">
        <v>1793</v>
      </c>
      <c r="C413" s="503"/>
      <c r="D413" s="503"/>
      <c r="E413" s="504"/>
      <c r="F413" s="504"/>
      <c r="G413" s="63" t="s">
        <v>2430</v>
      </c>
      <c r="H413" s="50" t="s">
        <v>2430</v>
      </c>
      <c r="I413" s="50" t="s">
        <v>771</v>
      </c>
      <c r="J413" s="74">
        <v>1</v>
      </c>
      <c r="K413" s="82">
        <v>45231</v>
      </c>
      <c r="L413" s="82">
        <v>45747</v>
      </c>
      <c r="M413" s="211">
        <f t="shared" si="24"/>
        <v>73.714285714285708</v>
      </c>
      <c r="N413" s="69">
        <v>1</v>
      </c>
      <c r="O413" s="71" t="s">
        <v>2488</v>
      </c>
      <c r="P413" s="51">
        <f t="shared" si="23"/>
        <v>1</v>
      </c>
      <c r="Q413" s="66" t="str" cm="1">
        <f t="array" aca="1" ref="Q413" ca="1">IF(ISNUMBER(P413),IF(P413=100%,"CUMPLIDA",IF(AND(ISNUMBER(L413),ISNUMBER(INDIRECT("FECHA_"&amp;$B413,1))), IF(L413&lt;=INDIRECT("FECHA_"&amp;$B413,1),"INCUMPLIDA","PROCESO"), "VERIFICAR FECHA")),"SIN VALOR AVANCE")</f>
        <v>CUMPLIDA</v>
      </c>
    </row>
    <row r="414" spans="1:17" ht="225.75">
      <c r="A414" s="75" t="s">
        <v>938</v>
      </c>
      <c r="B414" s="61" t="s">
        <v>1793</v>
      </c>
      <c r="C414" s="503"/>
      <c r="D414" s="503"/>
      <c r="E414" s="504"/>
      <c r="F414" s="504"/>
      <c r="G414" s="63" t="s">
        <v>2431</v>
      </c>
      <c r="H414" s="50" t="s">
        <v>2431</v>
      </c>
      <c r="I414" s="50" t="s">
        <v>1073</v>
      </c>
      <c r="J414" s="74">
        <v>1</v>
      </c>
      <c r="K414" s="82">
        <v>45231</v>
      </c>
      <c r="L414" s="82">
        <v>45808</v>
      </c>
      <c r="M414" s="211">
        <f t="shared" si="24"/>
        <v>82.428571428571431</v>
      </c>
      <c r="N414" s="69">
        <v>1</v>
      </c>
      <c r="O414" s="71" t="s">
        <v>2473</v>
      </c>
      <c r="P414" s="51">
        <f t="shared" si="23"/>
        <v>1</v>
      </c>
      <c r="Q414" s="66" t="str" cm="1">
        <f t="array" aca="1" ref="Q414" ca="1">IF(ISNUMBER(P414),IF(P414=100%,"CUMPLIDA",IF(AND(ISNUMBER(L414),ISNUMBER(INDIRECT("FECHA_"&amp;$B414,1))), IF(L414&lt;=INDIRECT("FECHA_"&amp;$B414,1),"INCUMPLIDA","PROCESO"), "VERIFICAR FECHA")),"SIN VALOR AVANCE")</f>
        <v>CUMPLIDA</v>
      </c>
    </row>
    <row r="415" spans="1:17" ht="195.75">
      <c r="A415" s="75" t="s">
        <v>938</v>
      </c>
      <c r="B415" s="61" t="s">
        <v>1793</v>
      </c>
      <c r="C415" s="503"/>
      <c r="D415" s="503"/>
      <c r="E415" s="504"/>
      <c r="F415" s="504"/>
      <c r="G415" s="63" t="s">
        <v>169</v>
      </c>
      <c r="H415" s="50" t="s">
        <v>775</v>
      </c>
      <c r="I415" s="50" t="s">
        <v>776</v>
      </c>
      <c r="J415" s="74">
        <v>7</v>
      </c>
      <c r="K415" s="82">
        <v>46024</v>
      </c>
      <c r="L415" s="82">
        <v>46660</v>
      </c>
      <c r="M415" s="211">
        <f t="shared" si="24"/>
        <v>90.857142857142861</v>
      </c>
      <c r="N415" s="69">
        <v>0</v>
      </c>
      <c r="O415" s="71" t="s">
        <v>2489</v>
      </c>
      <c r="P415" s="51">
        <f t="shared" si="23"/>
        <v>0</v>
      </c>
      <c r="Q415" s="66" t="str" cm="1">
        <f t="array" aca="1" ref="Q415" ca="1">IF(ISNUMBER(P415),IF(P415=100%,"CUMPLIDA",IF(AND(ISNUMBER(L415),ISNUMBER(INDIRECT("FECHA_"&amp;$B415,1))), IF(L415&lt;=INDIRECT("FECHA_"&amp;$B415,1),"INCUMPLIDA","PROCESO"), "VERIFICAR FECHA")),"SIN VALOR AVANCE")</f>
        <v>PROCESO</v>
      </c>
    </row>
    <row r="416" spans="1:17" ht="150.75">
      <c r="A416" s="75" t="s">
        <v>938</v>
      </c>
      <c r="B416" s="61" t="s">
        <v>1793</v>
      </c>
      <c r="C416" s="503"/>
      <c r="D416" s="503"/>
      <c r="E416" s="504"/>
      <c r="F416" s="504"/>
      <c r="G416" s="63" t="s">
        <v>778</v>
      </c>
      <c r="H416" s="50" t="s">
        <v>779</v>
      </c>
      <c r="I416" s="50" t="s">
        <v>780</v>
      </c>
      <c r="J416" s="74">
        <v>1</v>
      </c>
      <c r="K416" s="82">
        <v>46024</v>
      </c>
      <c r="L416" s="82">
        <v>46660</v>
      </c>
      <c r="M416" s="211">
        <f t="shared" si="24"/>
        <v>90.857142857142861</v>
      </c>
      <c r="N416" s="69">
        <v>0</v>
      </c>
      <c r="O416" s="71" t="s">
        <v>2474</v>
      </c>
      <c r="P416" s="51">
        <f t="shared" si="23"/>
        <v>0</v>
      </c>
      <c r="Q416" s="66" t="str" cm="1">
        <f t="array" aca="1" ref="Q416" ca="1">IF(ISNUMBER(P416),IF(P416=100%,"CUMPLIDA",IF(AND(ISNUMBER(L416),ISNUMBER(INDIRECT("FECHA_"&amp;$B416,1))), IF(L416&lt;=INDIRECT("FECHA_"&amp;$B416,1),"INCUMPLIDA","PROCESO"), "VERIFICAR FECHA")),"SIN VALOR AVANCE")</f>
        <v>PROCESO</v>
      </c>
    </row>
    <row r="417" spans="1:17" ht="285.75">
      <c r="A417" s="75" t="s">
        <v>938</v>
      </c>
      <c r="B417" s="61" t="s">
        <v>1793</v>
      </c>
      <c r="C417" s="503"/>
      <c r="D417" s="503"/>
      <c r="E417" s="504"/>
      <c r="F417" s="504"/>
      <c r="G417" s="63" t="s">
        <v>781</v>
      </c>
      <c r="H417" s="50" t="s">
        <v>782</v>
      </c>
      <c r="I417" s="50" t="s">
        <v>813</v>
      </c>
      <c r="J417" s="74">
        <v>2</v>
      </c>
      <c r="K417" s="82">
        <v>46024</v>
      </c>
      <c r="L417" s="82">
        <v>46660</v>
      </c>
      <c r="M417" s="211">
        <f t="shared" si="24"/>
        <v>90.857142857142861</v>
      </c>
      <c r="N417" s="69">
        <v>0</v>
      </c>
      <c r="O417" s="71" t="s">
        <v>2445</v>
      </c>
      <c r="P417" s="51">
        <f t="shared" si="23"/>
        <v>0</v>
      </c>
      <c r="Q417" s="66" t="str" cm="1">
        <f t="array" aca="1" ref="Q417" ca="1">IF(ISNUMBER(P417),IF(P417=100%,"CUMPLIDA",IF(AND(ISNUMBER(L417),ISNUMBER(INDIRECT("FECHA_"&amp;$B417,1))), IF(L417&lt;=INDIRECT("FECHA_"&amp;$B417,1),"INCUMPLIDA","PROCESO"), "VERIFICAR FECHA")),"SIN VALOR AVANCE")</f>
        <v>PROCESO</v>
      </c>
    </row>
    <row r="418" spans="1:17" ht="315.75">
      <c r="A418" s="75" t="s">
        <v>938</v>
      </c>
      <c r="B418" s="61" t="s">
        <v>1793</v>
      </c>
      <c r="C418" s="503" t="s">
        <v>2490</v>
      </c>
      <c r="D418" s="503" t="s">
        <v>2447</v>
      </c>
      <c r="E418" s="504" t="s">
        <v>2491</v>
      </c>
      <c r="F418" s="505" t="s">
        <v>2492</v>
      </c>
      <c r="G418" s="506" t="s">
        <v>2450</v>
      </c>
      <c r="H418" s="81" t="s">
        <v>2451</v>
      </c>
      <c r="I418" s="50" t="s">
        <v>2452</v>
      </c>
      <c r="J418" s="69">
        <v>1</v>
      </c>
      <c r="K418" s="70">
        <v>45078</v>
      </c>
      <c r="L418" s="70">
        <v>45869</v>
      </c>
      <c r="M418" s="211">
        <f t="shared" si="24"/>
        <v>113</v>
      </c>
      <c r="N418" s="394">
        <v>1</v>
      </c>
      <c r="O418" s="50" t="s">
        <v>2453</v>
      </c>
      <c r="P418" s="51">
        <f t="shared" si="23"/>
        <v>1</v>
      </c>
      <c r="Q418" s="66" t="str" cm="1">
        <f t="array" aca="1" ref="Q418" ca="1">IF(ISNUMBER(P418),IF(P418=100%,"CUMPLIDA",IF(AND(ISNUMBER(L418),ISNUMBER(INDIRECT("FECHA_"&amp;$B418,1))), IF(L418&lt;=INDIRECT("FECHA_"&amp;$B418,1),"INCUMPLIDA","PROCESO"), "VERIFICAR FECHA")),"SIN VALOR AVANCE")</f>
        <v>CUMPLIDA</v>
      </c>
    </row>
    <row r="419" spans="1:17" ht="255.75">
      <c r="A419" s="75" t="s">
        <v>938</v>
      </c>
      <c r="B419" s="61" t="s">
        <v>1793</v>
      </c>
      <c r="C419" s="503"/>
      <c r="D419" s="503"/>
      <c r="E419" s="504"/>
      <c r="F419" s="505"/>
      <c r="G419" s="506"/>
      <c r="H419" s="50" t="s">
        <v>2454</v>
      </c>
      <c r="I419" s="50" t="s">
        <v>2455</v>
      </c>
      <c r="J419" s="69">
        <v>1</v>
      </c>
      <c r="K419" s="70">
        <v>45665</v>
      </c>
      <c r="L419" s="70">
        <v>46081</v>
      </c>
      <c r="M419" s="211">
        <f t="shared" si="24"/>
        <v>59.428571428571431</v>
      </c>
      <c r="N419" s="69">
        <v>0.22</v>
      </c>
      <c r="O419" s="50" t="s">
        <v>2456</v>
      </c>
      <c r="P419" s="51">
        <f t="shared" si="23"/>
        <v>0.22</v>
      </c>
      <c r="Q419" s="66" t="str" cm="1">
        <f t="array" aca="1" ref="Q419" ca="1">IF(ISNUMBER(P419),IF(P419=100%,"CUMPLIDA",IF(AND(ISNUMBER(L419),ISNUMBER(INDIRECT("FECHA_"&amp;$B419,1))), IF(L419&lt;=INDIRECT("FECHA_"&amp;$B419,1),"INCUMPLIDA","PROCESO"), "VERIFICAR FECHA")),"SIN VALOR AVANCE")</f>
        <v>PROCESO</v>
      </c>
    </row>
    <row r="420" spans="1:17" ht="270.75">
      <c r="A420" s="75" t="s">
        <v>938</v>
      </c>
      <c r="B420" s="61" t="s">
        <v>1793</v>
      </c>
      <c r="C420" s="503"/>
      <c r="D420" s="503"/>
      <c r="E420" s="504"/>
      <c r="F420" s="505"/>
      <c r="G420" s="506"/>
      <c r="H420" s="81" t="s">
        <v>2457</v>
      </c>
      <c r="I420" s="50" t="s">
        <v>2458</v>
      </c>
      <c r="J420" s="69">
        <v>1</v>
      </c>
      <c r="K420" s="70">
        <v>45597</v>
      </c>
      <c r="L420" s="70">
        <v>45716</v>
      </c>
      <c r="M420" s="211">
        <f t="shared" si="24"/>
        <v>17</v>
      </c>
      <c r="N420" s="394">
        <v>1</v>
      </c>
      <c r="O420" s="50" t="s">
        <v>2459</v>
      </c>
      <c r="P420" s="51">
        <f t="shared" si="23"/>
        <v>1</v>
      </c>
      <c r="Q420" s="66" t="str" cm="1">
        <f t="array" aca="1" ref="Q420" ca="1">IF(ISNUMBER(P420),IF(P420=100%,"CUMPLIDA",IF(AND(ISNUMBER(L420),ISNUMBER(INDIRECT("FECHA_"&amp;$B420,1))), IF(L420&lt;=INDIRECT("FECHA_"&amp;$B420,1),"INCUMPLIDA","PROCESO"), "VERIFICAR FECHA")),"SIN VALOR AVANCE")</f>
        <v>CUMPLIDA</v>
      </c>
    </row>
    <row r="421" spans="1:17" ht="255.75">
      <c r="A421" s="75" t="s">
        <v>938</v>
      </c>
      <c r="B421" s="61" t="s">
        <v>1793</v>
      </c>
      <c r="C421" s="503" t="s">
        <v>2493</v>
      </c>
      <c r="D421" s="503" t="s">
        <v>2494</v>
      </c>
      <c r="E421" s="504" t="s">
        <v>2495</v>
      </c>
      <c r="F421" s="504" t="s">
        <v>2496</v>
      </c>
      <c r="G421" s="63" t="s">
        <v>999</v>
      </c>
      <c r="H421" s="76" t="s">
        <v>2340</v>
      </c>
      <c r="I421" s="50" t="s">
        <v>2341</v>
      </c>
      <c r="J421" s="69">
        <v>1</v>
      </c>
      <c r="K421" s="70">
        <v>44044</v>
      </c>
      <c r="L421" s="70">
        <v>44196</v>
      </c>
      <c r="M421" s="211">
        <f t="shared" si="24"/>
        <v>21.714285714285715</v>
      </c>
      <c r="N421" s="69">
        <v>1</v>
      </c>
      <c r="O421" s="50" t="s">
        <v>2497</v>
      </c>
      <c r="P421" s="51">
        <f t="shared" si="23"/>
        <v>1</v>
      </c>
      <c r="Q421" s="66" t="str" cm="1">
        <f t="array" aca="1" ref="Q421" ca="1">IF(ISNUMBER(P421),IF(P421=100%,"CUMPLIDA",IF(AND(ISNUMBER(L421),ISNUMBER(INDIRECT("FECHA_"&amp;$B421,1))), IF(L421&lt;=INDIRECT("FECHA_"&amp;$B421,1),"INCUMPLIDA","PROCESO"), "VERIFICAR FECHA")),"SIN VALOR AVANCE")</f>
        <v>CUMPLIDA</v>
      </c>
    </row>
    <row r="422" spans="1:17" ht="75.75">
      <c r="A422" s="75" t="s">
        <v>938</v>
      </c>
      <c r="B422" s="61" t="s">
        <v>1793</v>
      </c>
      <c r="C422" s="503"/>
      <c r="D422" s="503"/>
      <c r="E422" s="504"/>
      <c r="F422" s="504"/>
      <c r="G422" s="496" t="s">
        <v>999</v>
      </c>
      <c r="H422" s="50" t="s">
        <v>944</v>
      </c>
      <c r="I422" s="50" t="s">
        <v>945</v>
      </c>
      <c r="J422" s="74">
        <v>1</v>
      </c>
      <c r="K422" s="70">
        <v>45231</v>
      </c>
      <c r="L422" s="70">
        <v>45504</v>
      </c>
      <c r="M422" s="211">
        <f t="shared" si="24"/>
        <v>39</v>
      </c>
      <c r="N422" s="69">
        <v>1</v>
      </c>
      <c r="O422" s="71" t="s">
        <v>2426</v>
      </c>
      <c r="P422" s="51">
        <f t="shared" si="23"/>
        <v>1</v>
      </c>
      <c r="Q422" s="66" t="str" cm="1">
        <f t="array" aca="1" ref="Q422" ca="1">IF(ISNUMBER(P422),IF(P422=100%,"CUMPLIDA",IF(AND(ISNUMBER(L422),ISNUMBER(INDIRECT("FECHA_"&amp;$B422,1))), IF(L422&lt;=INDIRECT("FECHA_"&amp;$B422,1),"INCUMPLIDA","PROCESO"), "VERIFICAR FECHA")),"SIN VALOR AVANCE")</f>
        <v>CUMPLIDA</v>
      </c>
    </row>
    <row r="423" spans="1:17" ht="315.75">
      <c r="A423" s="75" t="s">
        <v>938</v>
      </c>
      <c r="B423" s="61" t="s">
        <v>1793</v>
      </c>
      <c r="C423" s="503"/>
      <c r="D423" s="503"/>
      <c r="E423" s="504"/>
      <c r="F423" s="504"/>
      <c r="G423" s="496"/>
      <c r="H423" s="50" t="s">
        <v>947</v>
      </c>
      <c r="I423" s="50" t="s">
        <v>948</v>
      </c>
      <c r="J423" s="74">
        <v>1</v>
      </c>
      <c r="K423" s="70">
        <v>45231</v>
      </c>
      <c r="L423" s="70">
        <v>45504</v>
      </c>
      <c r="M423" s="211">
        <f t="shared" si="24"/>
        <v>39</v>
      </c>
      <c r="N423" s="69">
        <v>1</v>
      </c>
      <c r="O423" s="71" t="s">
        <v>2464</v>
      </c>
      <c r="P423" s="51">
        <f t="shared" si="23"/>
        <v>1</v>
      </c>
      <c r="Q423" s="66" t="str" cm="1">
        <f t="array" aca="1" ref="Q423" ca="1">IF(ISNUMBER(P423),IF(P423=100%,"CUMPLIDA",IF(AND(ISNUMBER(L423),ISNUMBER(INDIRECT("FECHA_"&amp;$B423,1))), IF(L423&lt;=INDIRECT("FECHA_"&amp;$B423,1),"INCUMPLIDA","PROCESO"), "VERIFICAR FECHA")),"SIN VALOR AVANCE")</f>
        <v>CUMPLIDA</v>
      </c>
    </row>
    <row r="424" spans="1:17" ht="150.75">
      <c r="A424" s="75" t="s">
        <v>938</v>
      </c>
      <c r="B424" s="61" t="s">
        <v>1793</v>
      </c>
      <c r="C424" s="503"/>
      <c r="D424" s="503"/>
      <c r="E424" s="504"/>
      <c r="F424" s="504"/>
      <c r="G424" s="63" t="s">
        <v>950</v>
      </c>
      <c r="H424" s="50" t="s">
        <v>760</v>
      </c>
      <c r="I424" s="50" t="s">
        <v>761</v>
      </c>
      <c r="J424" s="74">
        <v>1</v>
      </c>
      <c r="K424" s="82">
        <v>45323</v>
      </c>
      <c r="L424" s="82">
        <v>45747</v>
      </c>
      <c r="M424" s="211">
        <f t="shared" si="24"/>
        <v>60.571428571428569</v>
      </c>
      <c r="N424" s="69">
        <v>1</v>
      </c>
      <c r="O424" s="71" t="s">
        <v>2465</v>
      </c>
      <c r="P424" s="51">
        <f t="shared" si="23"/>
        <v>1</v>
      </c>
      <c r="Q424" s="66" t="str" cm="1">
        <f t="array" aca="1" ref="Q424" ca="1">IF(ISNUMBER(P424),IF(P424=100%,"CUMPLIDA",IF(AND(ISNUMBER(L424),ISNUMBER(INDIRECT("FECHA_"&amp;$B424,1))), IF(L424&lt;=INDIRECT("FECHA_"&amp;$B424,1),"INCUMPLIDA","PROCESO"), "VERIFICAR FECHA")),"SIN VALOR AVANCE")</f>
        <v>CUMPLIDA</v>
      </c>
    </row>
    <row r="425" spans="1:17" ht="90.75">
      <c r="A425" s="75" t="s">
        <v>938</v>
      </c>
      <c r="B425" s="61" t="s">
        <v>1793</v>
      </c>
      <c r="C425" s="503"/>
      <c r="D425" s="503"/>
      <c r="E425" s="504"/>
      <c r="F425" s="504"/>
      <c r="G425" s="63" t="s">
        <v>804</v>
      </c>
      <c r="H425" s="50" t="s">
        <v>804</v>
      </c>
      <c r="I425" s="50" t="s">
        <v>805</v>
      </c>
      <c r="J425" s="74">
        <v>1</v>
      </c>
      <c r="K425" s="82">
        <v>45323</v>
      </c>
      <c r="L425" s="82">
        <v>45747</v>
      </c>
      <c r="M425" s="211">
        <f t="shared" si="24"/>
        <v>60.571428571428569</v>
      </c>
      <c r="N425" s="69">
        <v>1</v>
      </c>
      <c r="O425" s="71" t="s">
        <v>2488</v>
      </c>
      <c r="P425" s="51">
        <f t="shared" si="23"/>
        <v>1</v>
      </c>
      <c r="Q425" s="66" t="str" cm="1">
        <f t="array" aca="1" ref="Q425" ca="1">IF(ISNUMBER(P425),IF(P425=100%,"CUMPLIDA",IF(AND(ISNUMBER(L425),ISNUMBER(INDIRECT("FECHA_"&amp;$B425,1))), IF(L425&lt;=INDIRECT("FECHA_"&amp;$B425,1),"INCUMPLIDA","PROCESO"), "VERIFICAR FECHA")),"SIN VALOR AVANCE")</f>
        <v>CUMPLIDA</v>
      </c>
    </row>
    <row r="426" spans="1:17" ht="105.75">
      <c r="A426" s="75" t="s">
        <v>938</v>
      </c>
      <c r="B426" s="61" t="s">
        <v>1793</v>
      </c>
      <c r="C426" s="503"/>
      <c r="D426" s="503"/>
      <c r="E426" s="504"/>
      <c r="F426" s="504"/>
      <c r="G426" s="63" t="s">
        <v>766</v>
      </c>
      <c r="H426" s="50" t="s">
        <v>767</v>
      </c>
      <c r="I426" s="50" t="s">
        <v>768</v>
      </c>
      <c r="J426" s="74">
        <v>1</v>
      </c>
      <c r="K426" s="82">
        <v>45231</v>
      </c>
      <c r="L426" s="82">
        <v>45747</v>
      </c>
      <c r="M426" s="211">
        <f t="shared" si="24"/>
        <v>73.714285714285708</v>
      </c>
      <c r="N426" s="69">
        <v>1</v>
      </c>
      <c r="O426" s="50" t="s">
        <v>2343</v>
      </c>
      <c r="P426" s="51">
        <f t="shared" si="23"/>
        <v>1</v>
      </c>
      <c r="Q426" s="66" t="str" cm="1">
        <f t="array" aca="1" ref="Q426" ca="1">IF(ISNUMBER(P426),IF(P426=100%,"CUMPLIDA",IF(AND(ISNUMBER(L426),ISNUMBER(INDIRECT("FECHA_"&amp;$B426,1))), IF(L426&lt;=INDIRECT("FECHA_"&amp;$B426,1),"INCUMPLIDA","PROCESO"), "VERIFICAR FECHA")),"SIN VALOR AVANCE")</f>
        <v>CUMPLIDA</v>
      </c>
    </row>
    <row r="427" spans="1:17" ht="150.75">
      <c r="A427" s="75" t="s">
        <v>938</v>
      </c>
      <c r="B427" s="61" t="s">
        <v>1793</v>
      </c>
      <c r="C427" s="503"/>
      <c r="D427" s="503"/>
      <c r="E427" s="504"/>
      <c r="F427" s="504"/>
      <c r="G427" s="63" t="s">
        <v>769</v>
      </c>
      <c r="H427" s="50" t="s">
        <v>769</v>
      </c>
      <c r="I427" s="50" t="s">
        <v>2344</v>
      </c>
      <c r="J427" s="74">
        <v>1</v>
      </c>
      <c r="K427" s="82">
        <v>45323</v>
      </c>
      <c r="L427" s="82">
        <v>45747</v>
      </c>
      <c r="M427" s="211">
        <f t="shared" si="24"/>
        <v>60.571428571428569</v>
      </c>
      <c r="N427" s="69">
        <v>1</v>
      </c>
      <c r="O427" s="71" t="s">
        <v>2465</v>
      </c>
      <c r="P427" s="51">
        <f t="shared" si="23"/>
        <v>1</v>
      </c>
      <c r="Q427" s="66" t="str" cm="1">
        <f t="array" aca="1" ref="Q427" ca="1">IF(ISNUMBER(P427),IF(P427=100%,"CUMPLIDA",IF(AND(ISNUMBER(L427),ISNUMBER(INDIRECT("FECHA_"&amp;$B427,1))), IF(L427&lt;=INDIRECT("FECHA_"&amp;$B427,1),"INCUMPLIDA","PROCESO"), "VERIFICAR FECHA")),"SIN VALOR AVANCE")</f>
        <v>CUMPLIDA</v>
      </c>
    </row>
    <row r="428" spans="1:17" ht="90.75">
      <c r="A428" s="75" t="s">
        <v>938</v>
      </c>
      <c r="B428" s="61" t="s">
        <v>1793</v>
      </c>
      <c r="C428" s="503"/>
      <c r="D428" s="503"/>
      <c r="E428" s="504"/>
      <c r="F428" s="504"/>
      <c r="G428" s="63" t="s">
        <v>2430</v>
      </c>
      <c r="H428" s="50" t="s">
        <v>2430</v>
      </c>
      <c r="I428" s="50" t="s">
        <v>771</v>
      </c>
      <c r="J428" s="74">
        <v>1</v>
      </c>
      <c r="K428" s="82">
        <v>45231</v>
      </c>
      <c r="L428" s="82">
        <v>45747</v>
      </c>
      <c r="M428" s="211">
        <f t="shared" si="24"/>
        <v>73.714285714285708</v>
      </c>
      <c r="N428" s="69">
        <v>1</v>
      </c>
      <c r="O428" s="71" t="s">
        <v>2488</v>
      </c>
      <c r="P428" s="51">
        <f t="shared" ref="P428:P491" si="25">N428/J428</f>
        <v>1</v>
      </c>
      <c r="Q428" s="66" t="str" cm="1">
        <f t="array" aca="1" ref="Q428" ca="1">IF(ISNUMBER(P428),IF(P428=100%,"CUMPLIDA",IF(AND(ISNUMBER(L428),ISNUMBER(INDIRECT("FECHA_"&amp;$B428,1))), IF(L428&lt;=INDIRECT("FECHA_"&amp;$B428,1),"INCUMPLIDA","PROCESO"), "VERIFICAR FECHA")),"SIN VALOR AVANCE")</f>
        <v>CUMPLIDA</v>
      </c>
    </row>
    <row r="429" spans="1:17" ht="240.75">
      <c r="A429" s="75" t="s">
        <v>938</v>
      </c>
      <c r="B429" s="61" t="s">
        <v>1793</v>
      </c>
      <c r="C429" s="503"/>
      <c r="D429" s="503"/>
      <c r="E429" s="504"/>
      <c r="F429" s="504"/>
      <c r="G429" s="63" t="s">
        <v>2431</v>
      </c>
      <c r="H429" s="50" t="s">
        <v>2431</v>
      </c>
      <c r="I429" s="50" t="s">
        <v>1073</v>
      </c>
      <c r="J429" s="74">
        <v>1</v>
      </c>
      <c r="K429" s="82">
        <v>45231</v>
      </c>
      <c r="L429" s="82">
        <v>45808</v>
      </c>
      <c r="M429" s="211">
        <f t="shared" si="24"/>
        <v>82.428571428571431</v>
      </c>
      <c r="N429" s="69">
        <v>1</v>
      </c>
      <c r="O429" s="71" t="s">
        <v>2442</v>
      </c>
      <c r="P429" s="51">
        <f t="shared" si="25"/>
        <v>1</v>
      </c>
      <c r="Q429" s="66" t="str" cm="1">
        <f t="array" aca="1" ref="Q429" ca="1">IF(ISNUMBER(P429),IF(P429=100%,"CUMPLIDA",IF(AND(ISNUMBER(L429),ISNUMBER(INDIRECT("FECHA_"&amp;$B429,1))), IF(L429&lt;=INDIRECT("FECHA_"&amp;$B429,1),"INCUMPLIDA","PROCESO"), "VERIFICAR FECHA")),"SIN VALOR AVANCE")</f>
        <v>CUMPLIDA</v>
      </c>
    </row>
    <row r="430" spans="1:17" ht="180.75">
      <c r="A430" s="75" t="s">
        <v>938</v>
      </c>
      <c r="B430" s="61" t="s">
        <v>1793</v>
      </c>
      <c r="C430" s="503"/>
      <c r="D430" s="503"/>
      <c r="E430" s="504"/>
      <c r="F430" s="504"/>
      <c r="G430" s="63" t="s">
        <v>169</v>
      </c>
      <c r="H430" s="50" t="s">
        <v>775</v>
      </c>
      <c r="I430" s="50" t="s">
        <v>776</v>
      </c>
      <c r="J430" s="74">
        <v>7</v>
      </c>
      <c r="K430" s="82">
        <v>46024</v>
      </c>
      <c r="L430" s="82">
        <v>46660</v>
      </c>
      <c r="M430" s="211">
        <f t="shared" si="24"/>
        <v>90.857142857142861</v>
      </c>
      <c r="N430" s="69">
        <v>0</v>
      </c>
      <c r="O430" s="71" t="s">
        <v>2467</v>
      </c>
      <c r="P430" s="51">
        <f t="shared" si="25"/>
        <v>0</v>
      </c>
      <c r="Q430" s="66" t="str" cm="1">
        <f t="array" aca="1" ref="Q430" ca="1">IF(ISNUMBER(P430),IF(P430=100%,"CUMPLIDA",IF(AND(ISNUMBER(L430),ISNUMBER(INDIRECT("FECHA_"&amp;$B430,1))), IF(L430&lt;=INDIRECT("FECHA_"&amp;$B430,1),"INCUMPLIDA","PROCESO"), "VERIFICAR FECHA")),"SIN VALOR AVANCE")</f>
        <v>PROCESO</v>
      </c>
    </row>
    <row r="431" spans="1:17" ht="165.75">
      <c r="A431" s="75" t="s">
        <v>938</v>
      </c>
      <c r="B431" s="61" t="s">
        <v>1793</v>
      </c>
      <c r="C431" s="503"/>
      <c r="D431" s="503"/>
      <c r="E431" s="504"/>
      <c r="F431" s="504"/>
      <c r="G431" s="63" t="s">
        <v>778</v>
      </c>
      <c r="H431" s="50" t="s">
        <v>779</v>
      </c>
      <c r="I431" s="50" t="s">
        <v>780</v>
      </c>
      <c r="J431" s="74">
        <v>1</v>
      </c>
      <c r="K431" s="82">
        <v>46024</v>
      </c>
      <c r="L431" s="82">
        <v>46660</v>
      </c>
      <c r="M431" s="211">
        <f t="shared" si="24"/>
        <v>90.857142857142861</v>
      </c>
      <c r="N431" s="69">
        <v>0</v>
      </c>
      <c r="O431" s="71" t="s">
        <v>2444</v>
      </c>
      <c r="P431" s="51">
        <f t="shared" si="25"/>
        <v>0</v>
      </c>
      <c r="Q431" s="66" t="str" cm="1">
        <f t="array" aca="1" ref="Q431" ca="1">IF(ISNUMBER(P431),IF(P431=100%,"CUMPLIDA",IF(AND(ISNUMBER(L431),ISNUMBER(INDIRECT("FECHA_"&amp;$B431,1))), IF(L431&lt;=INDIRECT("FECHA_"&amp;$B431,1),"INCUMPLIDA","PROCESO"), "VERIFICAR FECHA")),"SIN VALOR AVANCE")</f>
        <v>PROCESO</v>
      </c>
    </row>
    <row r="432" spans="1:17" ht="285.75">
      <c r="A432" s="75" t="s">
        <v>938</v>
      </c>
      <c r="B432" s="61" t="s">
        <v>1793</v>
      </c>
      <c r="C432" s="503"/>
      <c r="D432" s="503"/>
      <c r="E432" s="504"/>
      <c r="F432" s="504"/>
      <c r="G432" s="63" t="s">
        <v>781</v>
      </c>
      <c r="H432" s="50" t="s">
        <v>782</v>
      </c>
      <c r="I432" s="50" t="s">
        <v>813</v>
      </c>
      <c r="J432" s="74">
        <v>2</v>
      </c>
      <c r="K432" s="82">
        <v>46024</v>
      </c>
      <c r="L432" s="82">
        <v>46660</v>
      </c>
      <c r="M432" s="211">
        <f t="shared" si="24"/>
        <v>90.857142857142861</v>
      </c>
      <c r="N432" s="69">
        <v>0</v>
      </c>
      <c r="O432" s="71" t="s">
        <v>2445</v>
      </c>
      <c r="P432" s="51">
        <f t="shared" si="25"/>
        <v>0</v>
      </c>
      <c r="Q432" s="66" t="str" cm="1">
        <f t="array" aca="1" ref="Q432" ca="1">IF(ISNUMBER(P432),IF(P432=100%,"CUMPLIDA",IF(AND(ISNUMBER(L432),ISNUMBER(INDIRECT("FECHA_"&amp;$B432,1))), IF(L432&lt;=INDIRECT("FECHA_"&amp;$B432,1),"INCUMPLIDA","PROCESO"), "VERIFICAR FECHA")),"SIN VALOR AVANCE")</f>
        <v>PROCESO</v>
      </c>
    </row>
    <row r="433" spans="1:17" ht="270.75">
      <c r="A433" s="75" t="s">
        <v>938</v>
      </c>
      <c r="B433" s="61" t="s">
        <v>1793</v>
      </c>
      <c r="C433" s="503" t="s">
        <v>2498</v>
      </c>
      <c r="D433" s="503" t="s">
        <v>2499</v>
      </c>
      <c r="E433" s="504" t="s">
        <v>2500</v>
      </c>
      <c r="F433" s="504" t="s">
        <v>2501</v>
      </c>
      <c r="G433" s="63" t="s">
        <v>999</v>
      </c>
      <c r="H433" s="76" t="s">
        <v>2340</v>
      </c>
      <c r="I433" s="50" t="s">
        <v>2341</v>
      </c>
      <c r="J433" s="69">
        <v>1</v>
      </c>
      <c r="K433" s="70">
        <v>44044</v>
      </c>
      <c r="L433" s="70">
        <v>44196</v>
      </c>
      <c r="M433" s="211">
        <f t="shared" si="24"/>
        <v>21.714285714285715</v>
      </c>
      <c r="N433" s="69">
        <v>1</v>
      </c>
      <c r="O433" s="50" t="s">
        <v>2502</v>
      </c>
      <c r="P433" s="51">
        <f t="shared" si="25"/>
        <v>1</v>
      </c>
      <c r="Q433" s="66" t="str" cm="1">
        <f t="array" aca="1" ref="Q433" ca="1">IF(ISNUMBER(P433),IF(P433=100%,"CUMPLIDA",IF(AND(ISNUMBER(L433),ISNUMBER(INDIRECT("FECHA_"&amp;$B433,1))), IF(L433&lt;=INDIRECT("FECHA_"&amp;$B433,1),"INCUMPLIDA","PROCESO"), "VERIFICAR FECHA")),"SIN VALOR AVANCE")</f>
        <v>CUMPLIDA</v>
      </c>
    </row>
    <row r="434" spans="1:17" ht="75.75">
      <c r="A434" s="75" t="s">
        <v>938</v>
      </c>
      <c r="B434" s="61" t="s">
        <v>1793</v>
      </c>
      <c r="C434" s="503"/>
      <c r="D434" s="503"/>
      <c r="E434" s="504"/>
      <c r="F434" s="504"/>
      <c r="G434" s="496" t="s">
        <v>999</v>
      </c>
      <c r="H434" s="50" t="s">
        <v>944</v>
      </c>
      <c r="I434" s="50" t="s">
        <v>945</v>
      </c>
      <c r="J434" s="74">
        <v>1</v>
      </c>
      <c r="K434" s="70">
        <v>45231</v>
      </c>
      <c r="L434" s="70">
        <v>45504</v>
      </c>
      <c r="M434" s="211">
        <f t="shared" si="24"/>
        <v>39</v>
      </c>
      <c r="N434" s="69">
        <v>1</v>
      </c>
      <c r="O434" s="71" t="s">
        <v>2426</v>
      </c>
      <c r="P434" s="51">
        <f t="shared" si="25"/>
        <v>1</v>
      </c>
      <c r="Q434" s="66" t="str" cm="1">
        <f t="array" aca="1" ref="Q434" ca="1">IF(ISNUMBER(P434),IF(P434=100%,"CUMPLIDA",IF(AND(ISNUMBER(L434),ISNUMBER(INDIRECT("FECHA_"&amp;$B434,1))), IF(L434&lt;=INDIRECT("FECHA_"&amp;$B434,1),"INCUMPLIDA","PROCESO"), "VERIFICAR FECHA")),"SIN VALOR AVANCE")</f>
        <v>CUMPLIDA</v>
      </c>
    </row>
    <row r="435" spans="1:17" ht="315.75">
      <c r="A435" s="75" t="s">
        <v>938</v>
      </c>
      <c r="B435" s="61" t="s">
        <v>1793</v>
      </c>
      <c r="C435" s="503"/>
      <c r="D435" s="503"/>
      <c r="E435" s="504"/>
      <c r="F435" s="504"/>
      <c r="G435" s="496"/>
      <c r="H435" s="50" t="s">
        <v>947</v>
      </c>
      <c r="I435" s="50" t="s">
        <v>948</v>
      </c>
      <c r="J435" s="74">
        <v>1</v>
      </c>
      <c r="K435" s="70">
        <v>45231</v>
      </c>
      <c r="L435" s="70">
        <v>45504</v>
      </c>
      <c r="M435" s="211">
        <f t="shared" si="24"/>
        <v>39</v>
      </c>
      <c r="N435" s="69">
        <v>1</v>
      </c>
      <c r="O435" s="71" t="s">
        <v>2464</v>
      </c>
      <c r="P435" s="51">
        <f t="shared" si="25"/>
        <v>1</v>
      </c>
      <c r="Q435" s="66" t="str" cm="1">
        <f t="array" aca="1" ref="Q435" ca="1">IF(ISNUMBER(P435),IF(P435=100%,"CUMPLIDA",IF(AND(ISNUMBER(L435),ISNUMBER(INDIRECT("FECHA_"&amp;$B435,1))), IF(L435&lt;=INDIRECT("FECHA_"&amp;$B435,1),"INCUMPLIDA","PROCESO"), "VERIFICAR FECHA")),"SIN VALOR AVANCE")</f>
        <v>CUMPLIDA</v>
      </c>
    </row>
    <row r="436" spans="1:17" ht="150.75">
      <c r="A436" s="75" t="s">
        <v>938</v>
      </c>
      <c r="B436" s="61" t="s">
        <v>1793</v>
      </c>
      <c r="C436" s="503"/>
      <c r="D436" s="503"/>
      <c r="E436" s="504"/>
      <c r="F436" s="504"/>
      <c r="G436" s="63" t="s">
        <v>950</v>
      </c>
      <c r="H436" s="50" t="s">
        <v>760</v>
      </c>
      <c r="I436" s="50" t="s">
        <v>761</v>
      </c>
      <c r="J436" s="74">
        <v>1</v>
      </c>
      <c r="K436" s="82">
        <v>45323</v>
      </c>
      <c r="L436" s="82">
        <v>45747</v>
      </c>
      <c r="M436" s="211">
        <f t="shared" si="24"/>
        <v>60.571428571428569</v>
      </c>
      <c r="N436" s="69">
        <v>1</v>
      </c>
      <c r="O436" s="71" t="s">
        <v>2465</v>
      </c>
      <c r="P436" s="51">
        <f t="shared" si="25"/>
        <v>1</v>
      </c>
      <c r="Q436" s="66" t="str" cm="1">
        <f t="array" aca="1" ref="Q436" ca="1">IF(ISNUMBER(P436),IF(P436=100%,"CUMPLIDA",IF(AND(ISNUMBER(L436),ISNUMBER(INDIRECT("FECHA_"&amp;$B436,1))), IF(L436&lt;=INDIRECT("FECHA_"&amp;$B436,1),"INCUMPLIDA","PROCESO"), "VERIFICAR FECHA")),"SIN VALOR AVANCE")</f>
        <v>CUMPLIDA</v>
      </c>
    </row>
    <row r="437" spans="1:17" ht="90.75">
      <c r="A437" s="75" t="s">
        <v>938</v>
      </c>
      <c r="B437" s="61" t="s">
        <v>1793</v>
      </c>
      <c r="C437" s="503"/>
      <c r="D437" s="503"/>
      <c r="E437" s="504"/>
      <c r="F437" s="504"/>
      <c r="G437" s="63" t="s">
        <v>804</v>
      </c>
      <c r="H437" s="50" t="s">
        <v>804</v>
      </c>
      <c r="I437" s="50" t="s">
        <v>805</v>
      </c>
      <c r="J437" s="74">
        <v>1</v>
      </c>
      <c r="K437" s="82">
        <v>45323</v>
      </c>
      <c r="L437" s="82">
        <v>45747</v>
      </c>
      <c r="M437" s="211">
        <f t="shared" si="24"/>
        <v>60.571428571428569</v>
      </c>
      <c r="N437" s="69">
        <v>1</v>
      </c>
      <c r="O437" s="71" t="s">
        <v>2488</v>
      </c>
      <c r="P437" s="51">
        <f t="shared" si="25"/>
        <v>1</v>
      </c>
      <c r="Q437" s="66" t="str" cm="1">
        <f t="array" aca="1" ref="Q437" ca="1">IF(ISNUMBER(P437),IF(P437=100%,"CUMPLIDA",IF(AND(ISNUMBER(L437),ISNUMBER(INDIRECT("FECHA_"&amp;$B437,1))), IF(L437&lt;=INDIRECT("FECHA_"&amp;$B437,1),"INCUMPLIDA","PROCESO"), "VERIFICAR FECHA")),"SIN VALOR AVANCE")</f>
        <v>CUMPLIDA</v>
      </c>
    </row>
    <row r="438" spans="1:17" ht="105.75">
      <c r="A438" s="75" t="s">
        <v>938</v>
      </c>
      <c r="B438" s="61" t="s">
        <v>1793</v>
      </c>
      <c r="C438" s="503"/>
      <c r="D438" s="503"/>
      <c r="E438" s="504"/>
      <c r="F438" s="504"/>
      <c r="G438" s="63" t="s">
        <v>766</v>
      </c>
      <c r="H438" s="50" t="s">
        <v>767</v>
      </c>
      <c r="I438" s="50" t="s">
        <v>768</v>
      </c>
      <c r="J438" s="74">
        <v>1</v>
      </c>
      <c r="K438" s="82">
        <v>45231</v>
      </c>
      <c r="L438" s="82">
        <v>45747</v>
      </c>
      <c r="M438" s="211">
        <f t="shared" si="24"/>
        <v>73.714285714285708</v>
      </c>
      <c r="N438" s="69">
        <v>1</v>
      </c>
      <c r="O438" s="50" t="s">
        <v>2343</v>
      </c>
      <c r="P438" s="51">
        <f t="shared" si="25"/>
        <v>1</v>
      </c>
      <c r="Q438" s="66" t="str" cm="1">
        <f t="array" aca="1" ref="Q438" ca="1">IF(ISNUMBER(P438),IF(P438=100%,"CUMPLIDA",IF(AND(ISNUMBER(L438),ISNUMBER(INDIRECT("FECHA_"&amp;$B438,1))), IF(L438&lt;=INDIRECT("FECHA_"&amp;$B438,1),"INCUMPLIDA","PROCESO"), "VERIFICAR FECHA")),"SIN VALOR AVANCE")</f>
        <v>CUMPLIDA</v>
      </c>
    </row>
    <row r="439" spans="1:17" ht="150.75">
      <c r="A439" s="75" t="s">
        <v>938</v>
      </c>
      <c r="B439" s="61" t="s">
        <v>1793</v>
      </c>
      <c r="C439" s="503"/>
      <c r="D439" s="503"/>
      <c r="E439" s="504"/>
      <c r="F439" s="504"/>
      <c r="G439" s="63" t="s">
        <v>769</v>
      </c>
      <c r="H439" s="50" t="s">
        <v>769</v>
      </c>
      <c r="I439" s="50" t="s">
        <v>2344</v>
      </c>
      <c r="J439" s="74">
        <v>1</v>
      </c>
      <c r="K439" s="82">
        <v>45323</v>
      </c>
      <c r="L439" s="82">
        <v>45747</v>
      </c>
      <c r="M439" s="211">
        <f t="shared" si="24"/>
        <v>60.571428571428569</v>
      </c>
      <c r="N439" s="69">
        <v>1</v>
      </c>
      <c r="O439" s="71" t="s">
        <v>2465</v>
      </c>
      <c r="P439" s="51">
        <f t="shared" si="25"/>
        <v>1</v>
      </c>
      <c r="Q439" s="66" t="str" cm="1">
        <f t="array" aca="1" ref="Q439" ca="1">IF(ISNUMBER(P439),IF(P439=100%,"CUMPLIDA",IF(AND(ISNUMBER(L439),ISNUMBER(INDIRECT("FECHA_"&amp;$B439,1))), IF(L439&lt;=INDIRECT("FECHA_"&amp;$B439,1),"INCUMPLIDA","PROCESO"), "VERIFICAR FECHA")),"SIN VALOR AVANCE")</f>
        <v>CUMPLIDA</v>
      </c>
    </row>
    <row r="440" spans="1:17" ht="90.75">
      <c r="A440" s="75" t="s">
        <v>938</v>
      </c>
      <c r="B440" s="61" t="s">
        <v>1793</v>
      </c>
      <c r="C440" s="503"/>
      <c r="D440" s="503"/>
      <c r="E440" s="504"/>
      <c r="F440" s="504"/>
      <c r="G440" s="63" t="s">
        <v>2430</v>
      </c>
      <c r="H440" s="50" t="s">
        <v>2430</v>
      </c>
      <c r="I440" s="50" t="s">
        <v>771</v>
      </c>
      <c r="J440" s="74">
        <v>1</v>
      </c>
      <c r="K440" s="82">
        <v>45231</v>
      </c>
      <c r="L440" s="82">
        <v>45747</v>
      </c>
      <c r="M440" s="211">
        <f t="shared" si="24"/>
        <v>73.714285714285708</v>
      </c>
      <c r="N440" s="69">
        <v>1</v>
      </c>
      <c r="O440" s="71" t="s">
        <v>2488</v>
      </c>
      <c r="P440" s="51">
        <f t="shared" si="25"/>
        <v>1</v>
      </c>
      <c r="Q440" s="66" t="str" cm="1">
        <f t="array" aca="1" ref="Q440" ca="1">IF(ISNUMBER(P440),IF(P440=100%,"CUMPLIDA",IF(AND(ISNUMBER(L440),ISNUMBER(INDIRECT("FECHA_"&amp;$B440,1))), IF(L440&lt;=INDIRECT("FECHA_"&amp;$B440,1),"INCUMPLIDA","PROCESO"), "VERIFICAR FECHA")),"SIN VALOR AVANCE")</f>
        <v>CUMPLIDA</v>
      </c>
    </row>
    <row r="441" spans="1:17" ht="225.75">
      <c r="A441" s="75" t="s">
        <v>938</v>
      </c>
      <c r="B441" s="61" t="s">
        <v>1793</v>
      </c>
      <c r="C441" s="503"/>
      <c r="D441" s="503"/>
      <c r="E441" s="504"/>
      <c r="F441" s="504"/>
      <c r="G441" s="63" t="s">
        <v>2431</v>
      </c>
      <c r="H441" s="50" t="s">
        <v>2431</v>
      </c>
      <c r="I441" s="50" t="s">
        <v>1073</v>
      </c>
      <c r="J441" s="74">
        <v>1</v>
      </c>
      <c r="K441" s="82">
        <v>45231</v>
      </c>
      <c r="L441" s="82">
        <v>45808</v>
      </c>
      <c r="M441" s="211">
        <f t="shared" si="24"/>
        <v>82.428571428571431</v>
      </c>
      <c r="N441" s="69">
        <v>1</v>
      </c>
      <c r="O441" s="71" t="s">
        <v>2473</v>
      </c>
      <c r="P441" s="51">
        <f t="shared" si="25"/>
        <v>1</v>
      </c>
      <c r="Q441" s="66" t="str" cm="1">
        <f t="array" aca="1" ref="Q441" ca="1">IF(ISNUMBER(P441),IF(P441=100%,"CUMPLIDA",IF(AND(ISNUMBER(L441),ISNUMBER(INDIRECT("FECHA_"&amp;$B441,1))), IF(L441&lt;=INDIRECT("FECHA_"&amp;$B441,1),"INCUMPLIDA","PROCESO"), "VERIFICAR FECHA")),"SIN VALOR AVANCE")</f>
        <v>CUMPLIDA</v>
      </c>
    </row>
    <row r="442" spans="1:17" ht="180.75">
      <c r="A442" s="75" t="s">
        <v>938</v>
      </c>
      <c r="B442" s="61" t="s">
        <v>1793</v>
      </c>
      <c r="C442" s="503"/>
      <c r="D442" s="503"/>
      <c r="E442" s="504"/>
      <c r="F442" s="504"/>
      <c r="G442" s="63" t="s">
        <v>169</v>
      </c>
      <c r="H442" s="50" t="s">
        <v>775</v>
      </c>
      <c r="I442" s="50" t="s">
        <v>776</v>
      </c>
      <c r="J442" s="74">
        <v>7</v>
      </c>
      <c r="K442" s="82">
        <v>46024</v>
      </c>
      <c r="L442" s="82">
        <v>46660</v>
      </c>
      <c r="M442" s="211">
        <f t="shared" si="24"/>
        <v>90.857142857142861</v>
      </c>
      <c r="N442" s="69">
        <v>0</v>
      </c>
      <c r="O442" s="71" t="s">
        <v>2467</v>
      </c>
      <c r="P442" s="51">
        <f t="shared" si="25"/>
        <v>0</v>
      </c>
      <c r="Q442" s="66" t="str" cm="1">
        <f t="array" aca="1" ref="Q442" ca="1">IF(ISNUMBER(P442),IF(P442=100%,"CUMPLIDA",IF(AND(ISNUMBER(L442),ISNUMBER(INDIRECT("FECHA_"&amp;$B442,1))), IF(L442&lt;=INDIRECT("FECHA_"&amp;$B442,1),"INCUMPLIDA","PROCESO"), "VERIFICAR FECHA")),"SIN VALOR AVANCE")</f>
        <v>PROCESO</v>
      </c>
    </row>
    <row r="443" spans="1:17" ht="150.75">
      <c r="A443" s="75" t="s">
        <v>938</v>
      </c>
      <c r="B443" s="61" t="s">
        <v>1793</v>
      </c>
      <c r="C443" s="503"/>
      <c r="D443" s="503"/>
      <c r="E443" s="504"/>
      <c r="F443" s="504"/>
      <c r="G443" s="63" t="s">
        <v>778</v>
      </c>
      <c r="H443" s="50" t="s">
        <v>779</v>
      </c>
      <c r="I443" s="50" t="s">
        <v>780</v>
      </c>
      <c r="J443" s="74">
        <v>1</v>
      </c>
      <c r="K443" s="82">
        <v>46024</v>
      </c>
      <c r="L443" s="82">
        <v>46660</v>
      </c>
      <c r="M443" s="211">
        <f t="shared" si="24"/>
        <v>90.857142857142861</v>
      </c>
      <c r="N443" s="69">
        <v>0</v>
      </c>
      <c r="O443" s="71" t="s">
        <v>2474</v>
      </c>
      <c r="P443" s="51">
        <f t="shared" si="25"/>
        <v>0</v>
      </c>
      <c r="Q443" s="66" t="str" cm="1">
        <f t="array" aca="1" ref="Q443" ca="1">IF(ISNUMBER(P443),IF(P443=100%,"CUMPLIDA",IF(AND(ISNUMBER(L443),ISNUMBER(INDIRECT("FECHA_"&amp;$B443,1))), IF(L443&lt;=INDIRECT("FECHA_"&amp;$B443,1),"INCUMPLIDA","PROCESO"), "VERIFICAR FECHA")),"SIN VALOR AVANCE")</f>
        <v>PROCESO</v>
      </c>
    </row>
    <row r="444" spans="1:17" ht="285.75">
      <c r="A444" s="75" t="s">
        <v>938</v>
      </c>
      <c r="B444" s="61" t="s">
        <v>1793</v>
      </c>
      <c r="C444" s="503"/>
      <c r="D444" s="503"/>
      <c r="E444" s="504"/>
      <c r="F444" s="504"/>
      <c r="G444" s="63" t="s">
        <v>781</v>
      </c>
      <c r="H444" s="50" t="s">
        <v>782</v>
      </c>
      <c r="I444" s="50" t="s">
        <v>813</v>
      </c>
      <c r="J444" s="74">
        <v>2</v>
      </c>
      <c r="K444" s="82">
        <v>46024</v>
      </c>
      <c r="L444" s="82">
        <v>46660</v>
      </c>
      <c r="M444" s="211">
        <f t="shared" si="24"/>
        <v>90.857142857142861</v>
      </c>
      <c r="N444" s="69">
        <v>0</v>
      </c>
      <c r="O444" s="71" t="s">
        <v>2445</v>
      </c>
      <c r="P444" s="51">
        <f t="shared" si="25"/>
        <v>0</v>
      </c>
      <c r="Q444" s="66" t="str" cm="1">
        <f t="array" aca="1" ref="Q444" ca="1">IF(ISNUMBER(P444),IF(P444=100%,"CUMPLIDA",IF(AND(ISNUMBER(L444),ISNUMBER(INDIRECT("FECHA_"&amp;$B444,1))), IF(L444&lt;=INDIRECT("FECHA_"&amp;$B444,1),"INCUMPLIDA","PROCESO"), "VERIFICAR FECHA")),"SIN VALOR AVANCE")</f>
        <v>PROCESO</v>
      </c>
    </row>
    <row r="445" spans="1:17" ht="255.75">
      <c r="A445" s="75" t="s">
        <v>938</v>
      </c>
      <c r="B445" s="61" t="s">
        <v>1793</v>
      </c>
      <c r="C445" s="503" t="s">
        <v>2503</v>
      </c>
      <c r="D445" s="503" t="s">
        <v>2422</v>
      </c>
      <c r="E445" s="504" t="s">
        <v>2504</v>
      </c>
      <c r="F445" s="504" t="s">
        <v>2505</v>
      </c>
      <c r="G445" s="63" t="s">
        <v>999</v>
      </c>
      <c r="H445" s="76" t="s">
        <v>2340</v>
      </c>
      <c r="I445" s="50" t="s">
        <v>2341</v>
      </c>
      <c r="J445" s="69">
        <v>1</v>
      </c>
      <c r="K445" s="70">
        <v>44044</v>
      </c>
      <c r="L445" s="70">
        <v>44196</v>
      </c>
      <c r="M445" s="211">
        <f t="shared" si="24"/>
        <v>21.714285714285715</v>
      </c>
      <c r="N445" s="69">
        <v>1</v>
      </c>
      <c r="O445" s="50" t="s">
        <v>2506</v>
      </c>
      <c r="P445" s="51">
        <f t="shared" si="25"/>
        <v>1</v>
      </c>
      <c r="Q445" s="66" t="str" cm="1">
        <f t="array" aca="1" ref="Q445" ca="1">IF(ISNUMBER(P445),IF(P445=100%,"CUMPLIDA",IF(AND(ISNUMBER(L445),ISNUMBER(INDIRECT("FECHA_"&amp;$B445,1))), IF(L445&lt;=INDIRECT("FECHA_"&amp;$B445,1),"INCUMPLIDA","PROCESO"), "VERIFICAR FECHA")),"SIN VALOR AVANCE")</f>
        <v>CUMPLIDA</v>
      </c>
    </row>
    <row r="446" spans="1:17" ht="75.75">
      <c r="A446" s="75" t="s">
        <v>938</v>
      </c>
      <c r="B446" s="61" t="s">
        <v>1793</v>
      </c>
      <c r="C446" s="503"/>
      <c r="D446" s="503"/>
      <c r="E446" s="504"/>
      <c r="F446" s="504"/>
      <c r="G446" s="496" t="s">
        <v>999</v>
      </c>
      <c r="H446" s="50" t="s">
        <v>944</v>
      </c>
      <c r="I446" s="50" t="s">
        <v>945</v>
      </c>
      <c r="J446" s="74">
        <v>1</v>
      </c>
      <c r="K446" s="70">
        <v>45231</v>
      </c>
      <c r="L446" s="70">
        <v>45504</v>
      </c>
      <c r="M446" s="211">
        <f t="shared" si="24"/>
        <v>39</v>
      </c>
      <c r="N446" s="69">
        <v>1</v>
      </c>
      <c r="O446" s="71" t="s">
        <v>2426</v>
      </c>
      <c r="P446" s="51">
        <f t="shared" si="25"/>
        <v>1</v>
      </c>
      <c r="Q446" s="66" t="str" cm="1">
        <f t="array" aca="1" ref="Q446" ca="1">IF(ISNUMBER(P446),IF(P446=100%,"CUMPLIDA",IF(AND(ISNUMBER(L446),ISNUMBER(INDIRECT("FECHA_"&amp;$B446,1))), IF(L446&lt;=INDIRECT("FECHA_"&amp;$B446,1),"INCUMPLIDA","PROCESO"), "VERIFICAR FECHA")),"SIN VALOR AVANCE")</f>
        <v>CUMPLIDA</v>
      </c>
    </row>
    <row r="447" spans="1:17" ht="315.75">
      <c r="A447" s="75" t="s">
        <v>938</v>
      </c>
      <c r="B447" s="61" t="s">
        <v>1793</v>
      </c>
      <c r="C447" s="503"/>
      <c r="D447" s="503"/>
      <c r="E447" s="504"/>
      <c r="F447" s="504"/>
      <c r="G447" s="496"/>
      <c r="H447" s="50" t="s">
        <v>947</v>
      </c>
      <c r="I447" s="50" t="s">
        <v>948</v>
      </c>
      <c r="J447" s="74">
        <v>1</v>
      </c>
      <c r="K447" s="70">
        <v>45231</v>
      </c>
      <c r="L447" s="70">
        <v>45504</v>
      </c>
      <c r="M447" s="211">
        <f t="shared" si="24"/>
        <v>39</v>
      </c>
      <c r="N447" s="69">
        <v>1</v>
      </c>
      <c r="O447" s="71" t="s">
        <v>2464</v>
      </c>
      <c r="P447" s="51">
        <f t="shared" si="25"/>
        <v>1</v>
      </c>
      <c r="Q447" s="66" t="str" cm="1">
        <f t="array" aca="1" ref="Q447" ca="1">IF(ISNUMBER(P447),IF(P447=100%,"CUMPLIDA",IF(AND(ISNUMBER(L447),ISNUMBER(INDIRECT("FECHA_"&amp;$B447,1))), IF(L447&lt;=INDIRECT("FECHA_"&amp;$B447,1),"INCUMPLIDA","PROCESO"), "VERIFICAR FECHA")),"SIN VALOR AVANCE")</f>
        <v>CUMPLIDA</v>
      </c>
    </row>
    <row r="448" spans="1:17" ht="150.75">
      <c r="A448" s="75" t="s">
        <v>938</v>
      </c>
      <c r="B448" s="61" t="s">
        <v>1793</v>
      </c>
      <c r="C448" s="503"/>
      <c r="D448" s="503"/>
      <c r="E448" s="504"/>
      <c r="F448" s="504"/>
      <c r="G448" s="63" t="s">
        <v>950</v>
      </c>
      <c r="H448" s="50" t="s">
        <v>760</v>
      </c>
      <c r="I448" s="50" t="s">
        <v>761</v>
      </c>
      <c r="J448" s="74">
        <v>1</v>
      </c>
      <c r="K448" s="82">
        <v>45323</v>
      </c>
      <c r="L448" s="82">
        <v>45747</v>
      </c>
      <c r="M448" s="211">
        <f t="shared" si="24"/>
        <v>60.571428571428569</v>
      </c>
      <c r="N448" s="69">
        <v>1</v>
      </c>
      <c r="O448" s="71" t="s">
        <v>2465</v>
      </c>
      <c r="P448" s="51">
        <f t="shared" si="25"/>
        <v>1</v>
      </c>
      <c r="Q448" s="66" t="str" cm="1">
        <f t="array" aca="1" ref="Q448" ca="1">IF(ISNUMBER(P448),IF(P448=100%,"CUMPLIDA",IF(AND(ISNUMBER(L448),ISNUMBER(INDIRECT("FECHA_"&amp;$B448,1))), IF(L448&lt;=INDIRECT("FECHA_"&amp;$B448,1),"INCUMPLIDA","PROCESO"), "VERIFICAR FECHA")),"SIN VALOR AVANCE")</f>
        <v>CUMPLIDA</v>
      </c>
    </row>
    <row r="449" spans="1:17" ht="90.75">
      <c r="A449" s="75" t="s">
        <v>938</v>
      </c>
      <c r="B449" s="61" t="s">
        <v>1793</v>
      </c>
      <c r="C449" s="503"/>
      <c r="D449" s="503"/>
      <c r="E449" s="504"/>
      <c r="F449" s="504"/>
      <c r="G449" s="63" t="s">
        <v>804</v>
      </c>
      <c r="H449" s="50" t="s">
        <v>804</v>
      </c>
      <c r="I449" s="50" t="s">
        <v>805</v>
      </c>
      <c r="J449" s="74">
        <v>1</v>
      </c>
      <c r="K449" s="82">
        <v>45323</v>
      </c>
      <c r="L449" s="82">
        <v>45747</v>
      </c>
      <c r="M449" s="211">
        <f t="shared" si="24"/>
        <v>60.571428571428569</v>
      </c>
      <c r="N449" s="69">
        <v>1</v>
      </c>
      <c r="O449" s="71" t="s">
        <v>2488</v>
      </c>
      <c r="P449" s="51">
        <f t="shared" si="25"/>
        <v>1</v>
      </c>
      <c r="Q449" s="66" t="str" cm="1">
        <f t="array" aca="1" ref="Q449" ca="1">IF(ISNUMBER(P449),IF(P449=100%,"CUMPLIDA",IF(AND(ISNUMBER(L449),ISNUMBER(INDIRECT("FECHA_"&amp;$B449,1))), IF(L449&lt;=INDIRECT("FECHA_"&amp;$B449,1),"INCUMPLIDA","PROCESO"), "VERIFICAR FECHA")),"SIN VALOR AVANCE")</f>
        <v>CUMPLIDA</v>
      </c>
    </row>
    <row r="450" spans="1:17" ht="105.75">
      <c r="A450" s="75" t="s">
        <v>938</v>
      </c>
      <c r="B450" s="61" t="s">
        <v>1793</v>
      </c>
      <c r="C450" s="503"/>
      <c r="D450" s="503"/>
      <c r="E450" s="504"/>
      <c r="F450" s="504"/>
      <c r="G450" s="63" t="s">
        <v>766</v>
      </c>
      <c r="H450" s="50" t="s">
        <v>767</v>
      </c>
      <c r="I450" s="50" t="s">
        <v>768</v>
      </c>
      <c r="J450" s="74">
        <v>1</v>
      </c>
      <c r="K450" s="82">
        <v>45231</v>
      </c>
      <c r="L450" s="82">
        <v>45747</v>
      </c>
      <c r="M450" s="211">
        <f t="shared" si="24"/>
        <v>73.714285714285708</v>
      </c>
      <c r="N450" s="69">
        <v>1</v>
      </c>
      <c r="O450" s="50" t="s">
        <v>2343</v>
      </c>
      <c r="P450" s="51">
        <f t="shared" si="25"/>
        <v>1</v>
      </c>
      <c r="Q450" s="66" t="str" cm="1">
        <f t="array" aca="1" ref="Q450" ca="1">IF(ISNUMBER(P450),IF(P450=100%,"CUMPLIDA",IF(AND(ISNUMBER(L450),ISNUMBER(INDIRECT("FECHA_"&amp;$B450,1))), IF(L450&lt;=INDIRECT("FECHA_"&amp;$B450,1),"INCUMPLIDA","PROCESO"), "VERIFICAR FECHA")),"SIN VALOR AVANCE")</f>
        <v>CUMPLIDA</v>
      </c>
    </row>
    <row r="451" spans="1:17" ht="150.75">
      <c r="A451" s="75" t="s">
        <v>938</v>
      </c>
      <c r="B451" s="61" t="s">
        <v>1793</v>
      </c>
      <c r="C451" s="503"/>
      <c r="D451" s="503"/>
      <c r="E451" s="504"/>
      <c r="F451" s="504"/>
      <c r="G451" s="63" t="s">
        <v>769</v>
      </c>
      <c r="H451" s="50" t="s">
        <v>769</v>
      </c>
      <c r="I451" s="50" t="s">
        <v>2344</v>
      </c>
      <c r="J451" s="74">
        <v>1</v>
      </c>
      <c r="K451" s="82">
        <v>45323</v>
      </c>
      <c r="L451" s="82">
        <v>45747</v>
      </c>
      <c r="M451" s="211">
        <f t="shared" si="24"/>
        <v>60.571428571428569</v>
      </c>
      <c r="N451" s="69">
        <v>1</v>
      </c>
      <c r="O451" s="71" t="s">
        <v>2465</v>
      </c>
      <c r="P451" s="51">
        <f t="shared" si="25"/>
        <v>1</v>
      </c>
      <c r="Q451" s="66" t="str" cm="1">
        <f t="array" aca="1" ref="Q451" ca="1">IF(ISNUMBER(P451),IF(P451=100%,"CUMPLIDA",IF(AND(ISNUMBER(L451),ISNUMBER(INDIRECT("FECHA_"&amp;$B451,1))), IF(L451&lt;=INDIRECT("FECHA_"&amp;$B451,1),"INCUMPLIDA","PROCESO"), "VERIFICAR FECHA")),"SIN VALOR AVANCE")</f>
        <v>CUMPLIDA</v>
      </c>
    </row>
    <row r="452" spans="1:17" ht="90.75">
      <c r="A452" s="75" t="s">
        <v>938</v>
      </c>
      <c r="B452" s="61" t="s">
        <v>1793</v>
      </c>
      <c r="C452" s="503"/>
      <c r="D452" s="503"/>
      <c r="E452" s="504"/>
      <c r="F452" s="504"/>
      <c r="G452" s="63" t="s">
        <v>2430</v>
      </c>
      <c r="H452" s="50" t="s">
        <v>2430</v>
      </c>
      <c r="I452" s="50" t="s">
        <v>771</v>
      </c>
      <c r="J452" s="74">
        <v>1</v>
      </c>
      <c r="K452" s="82">
        <v>45231</v>
      </c>
      <c r="L452" s="82">
        <v>45747</v>
      </c>
      <c r="M452" s="211">
        <f t="shared" si="24"/>
        <v>73.714285714285708</v>
      </c>
      <c r="N452" s="69">
        <v>1</v>
      </c>
      <c r="O452" s="71" t="s">
        <v>2488</v>
      </c>
      <c r="P452" s="51">
        <f t="shared" si="25"/>
        <v>1</v>
      </c>
      <c r="Q452" s="66" t="str" cm="1">
        <f t="array" aca="1" ref="Q452" ca="1">IF(ISNUMBER(P452),IF(P452=100%,"CUMPLIDA",IF(AND(ISNUMBER(L452),ISNUMBER(INDIRECT("FECHA_"&amp;$B452,1))), IF(L452&lt;=INDIRECT("FECHA_"&amp;$B452,1),"INCUMPLIDA","PROCESO"), "VERIFICAR FECHA")),"SIN VALOR AVANCE")</f>
        <v>CUMPLIDA</v>
      </c>
    </row>
    <row r="453" spans="1:17" ht="225.75">
      <c r="A453" s="75" t="s">
        <v>938</v>
      </c>
      <c r="B453" s="61" t="s">
        <v>1793</v>
      </c>
      <c r="C453" s="503"/>
      <c r="D453" s="503"/>
      <c r="E453" s="504"/>
      <c r="F453" s="504"/>
      <c r="G453" s="63" t="s">
        <v>2431</v>
      </c>
      <c r="H453" s="50" t="s">
        <v>2431</v>
      </c>
      <c r="I453" s="50" t="s">
        <v>1073</v>
      </c>
      <c r="J453" s="74">
        <v>1</v>
      </c>
      <c r="K453" s="82">
        <v>45231</v>
      </c>
      <c r="L453" s="82">
        <v>45808</v>
      </c>
      <c r="M453" s="211">
        <f t="shared" si="24"/>
        <v>82.428571428571431</v>
      </c>
      <c r="N453" s="69">
        <v>1</v>
      </c>
      <c r="O453" s="71" t="s">
        <v>2473</v>
      </c>
      <c r="P453" s="51">
        <f t="shared" si="25"/>
        <v>1</v>
      </c>
      <c r="Q453" s="66" t="str" cm="1">
        <f t="array" aca="1" ref="Q453" ca="1">IF(ISNUMBER(P453),IF(P453=100%,"CUMPLIDA",IF(AND(ISNUMBER(L453),ISNUMBER(INDIRECT("FECHA_"&amp;$B453,1))), IF(L453&lt;=INDIRECT("FECHA_"&amp;$B453,1),"INCUMPLIDA","PROCESO"), "VERIFICAR FECHA")),"SIN VALOR AVANCE")</f>
        <v>CUMPLIDA</v>
      </c>
    </row>
    <row r="454" spans="1:17" ht="180.75">
      <c r="A454" s="75" t="s">
        <v>938</v>
      </c>
      <c r="B454" s="61" t="s">
        <v>1793</v>
      </c>
      <c r="C454" s="503"/>
      <c r="D454" s="503"/>
      <c r="E454" s="504"/>
      <c r="F454" s="504"/>
      <c r="G454" s="63" t="s">
        <v>169</v>
      </c>
      <c r="H454" s="50" t="s">
        <v>775</v>
      </c>
      <c r="I454" s="50" t="s">
        <v>776</v>
      </c>
      <c r="J454" s="74">
        <v>7</v>
      </c>
      <c r="K454" s="82">
        <v>46024</v>
      </c>
      <c r="L454" s="82">
        <v>46660</v>
      </c>
      <c r="M454" s="211">
        <f t="shared" si="24"/>
        <v>90.857142857142861</v>
      </c>
      <c r="N454" s="69">
        <v>0</v>
      </c>
      <c r="O454" s="71" t="s">
        <v>2467</v>
      </c>
      <c r="P454" s="51">
        <f t="shared" si="25"/>
        <v>0</v>
      </c>
      <c r="Q454" s="66" t="str" cm="1">
        <f t="array" aca="1" ref="Q454" ca="1">IF(ISNUMBER(P454),IF(P454=100%,"CUMPLIDA",IF(AND(ISNUMBER(L454),ISNUMBER(INDIRECT("FECHA_"&amp;$B454,1))), IF(L454&lt;=INDIRECT("FECHA_"&amp;$B454,1),"INCUMPLIDA","PROCESO"), "VERIFICAR FECHA")),"SIN VALOR AVANCE")</f>
        <v>PROCESO</v>
      </c>
    </row>
    <row r="455" spans="1:17" ht="150.75">
      <c r="A455" s="75" t="s">
        <v>938</v>
      </c>
      <c r="B455" s="61" t="s">
        <v>1793</v>
      </c>
      <c r="C455" s="503"/>
      <c r="D455" s="503"/>
      <c r="E455" s="504"/>
      <c r="F455" s="504"/>
      <c r="G455" s="63" t="s">
        <v>778</v>
      </c>
      <c r="H455" s="50" t="s">
        <v>779</v>
      </c>
      <c r="I455" s="50" t="s">
        <v>780</v>
      </c>
      <c r="J455" s="74">
        <v>1</v>
      </c>
      <c r="K455" s="82">
        <v>46024</v>
      </c>
      <c r="L455" s="82">
        <v>46660</v>
      </c>
      <c r="M455" s="211">
        <f t="shared" si="24"/>
        <v>90.857142857142861</v>
      </c>
      <c r="N455" s="69">
        <v>0</v>
      </c>
      <c r="O455" s="71" t="s">
        <v>2474</v>
      </c>
      <c r="P455" s="51">
        <f t="shared" si="25"/>
        <v>0</v>
      </c>
      <c r="Q455" s="66" t="str" cm="1">
        <f t="array" aca="1" ref="Q455" ca="1">IF(ISNUMBER(P455),IF(P455=100%,"CUMPLIDA",IF(AND(ISNUMBER(L455),ISNUMBER(INDIRECT("FECHA_"&amp;$B455,1))), IF(L455&lt;=INDIRECT("FECHA_"&amp;$B455,1),"INCUMPLIDA","PROCESO"), "VERIFICAR FECHA")),"SIN VALOR AVANCE")</f>
        <v>PROCESO</v>
      </c>
    </row>
    <row r="456" spans="1:17" ht="285.75">
      <c r="A456" s="75" t="s">
        <v>938</v>
      </c>
      <c r="B456" s="61" t="s">
        <v>1793</v>
      </c>
      <c r="C456" s="503"/>
      <c r="D456" s="503"/>
      <c r="E456" s="504"/>
      <c r="F456" s="504"/>
      <c r="G456" s="63" t="s">
        <v>781</v>
      </c>
      <c r="H456" s="50" t="s">
        <v>782</v>
      </c>
      <c r="I456" s="50" t="s">
        <v>813</v>
      </c>
      <c r="J456" s="74">
        <v>2</v>
      </c>
      <c r="K456" s="82">
        <v>46024</v>
      </c>
      <c r="L456" s="82">
        <v>46660</v>
      </c>
      <c r="M456" s="211">
        <f t="shared" si="24"/>
        <v>90.857142857142861</v>
      </c>
      <c r="N456" s="69">
        <v>0</v>
      </c>
      <c r="O456" s="71" t="s">
        <v>2445</v>
      </c>
      <c r="P456" s="51">
        <f t="shared" si="25"/>
        <v>0</v>
      </c>
      <c r="Q456" s="66" t="str" cm="1">
        <f t="array" aca="1" ref="Q456" ca="1">IF(ISNUMBER(P456),IF(P456=100%,"CUMPLIDA",IF(AND(ISNUMBER(L456),ISNUMBER(INDIRECT("FECHA_"&amp;$B456,1))), IF(L456&lt;=INDIRECT("FECHA_"&amp;$B456,1),"INCUMPLIDA","PROCESO"), "VERIFICAR FECHA")),"SIN VALOR AVANCE")</f>
        <v>PROCESO</v>
      </c>
    </row>
    <row r="457" spans="1:17" ht="255.75">
      <c r="A457" s="75" t="s">
        <v>938</v>
      </c>
      <c r="B457" s="61" t="s">
        <v>1793</v>
      </c>
      <c r="C457" s="503" t="s">
        <v>2507</v>
      </c>
      <c r="D457" s="503" t="s">
        <v>2447</v>
      </c>
      <c r="E457" s="504" t="s">
        <v>2508</v>
      </c>
      <c r="F457" s="504" t="s">
        <v>2509</v>
      </c>
      <c r="G457" s="63" t="s">
        <v>999</v>
      </c>
      <c r="H457" s="76" t="s">
        <v>2340</v>
      </c>
      <c r="I457" s="50" t="s">
        <v>2341</v>
      </c>
      <c r="J457" s="69">
        <v>1</v>
      </c>
      <c r="K457" s="70">
        <v>44044</v>
      </c>
      <c r="L457" s="70">
        <v>44196</v>
      </c>
      <c r="M457" s="211">
        <f t="shared" si="24"/>
        <v>21.714285714285715</v>
      </c>
      <c r="N457" s="69">
        <v>1</v>
      </c>
      <c r="O457" s="50" t="s">
        <v>2510</v>
      </c>
      <c r="P457" s="51">
        <f t="shared" si="25"/>
        <v>1</v>
      </c>
      <c r="Q457" s="66" t="str" cm="1">
        <f t="array" aca="1" ref="Q457" ca="1">IF(ISNUMBER(P457),IF(P457=100%,"CUMPLIDA",IF(AND(ISNUMBER(L457),ISNUMBER(INDIRECT("FECHA_"&amp;$B457,1))), IF(L457&lt;=INDIRECT("FECHA_"&amp;$B457,1),"INCUMPLIDA","PROCESO"), "VERIFICAR FECHA")),"SIN VALOR AVANCE")</f>
        <v>CUMPLIDA</v>
      </c>
    </row>
    <row r="458" spans="1:17" ht="75.75">
      <c r="A458" s="75" t="s">
        <v>938</v>
      </c>
      <c r="B458" s="61" t="s">
        <v>1793</v>
      </c>
      <c r="C458" s="503"/>
      <c r="D458" s="503"/>
      <c r="E458" s="504"/>
      <c r="F458" s="504"/>
      <c r="G458" s="496" t="s">
        <v>999</v>
      </c>
      <c r="H458" s="50" t="s">
        <v>944</v>
      </c>
      <c r="I458" s="50" t="s">
        <v>945</v>
      </c>
      <c r="J458" s="74">
        <v>1</v>
      </c>
      <c r="K458" s="70">
        <v>45231</v>
      </c>
      <c r="L458" s="70">
        <v>45504</v>
      </c>
      <c r="M458" s="211">
        <f t="shared" si="24"/>
        <v>39</v>
      </c>
      <c r="N458" s="69">
        <v>1</v>
      </c>
      <c r="O458" s="71" t="s">
        <v>2426</v>
      </c>
      <c r="P458" s="51">
        <f t="shared" si="25"/>
        <v>1</v>
      </c>
      <c r="Q458" s="66" t="str" cm="1">
        <f t="array" aca="1" ref="Q458" ca="1">IF(ISNUMBER(P458),IF(P458=100%,"CUMPLIDA",IF(AND(ISNUMBER(L458),ISNUMBER(INDIRECT("FECHA_"&amp;$B458,1))), IF(L458&lt;=INDIRECT("FECHA_"&amp;$B458,1),"INCUMPLIDA","PROCESO"), "VERIFICAR FECHA")),"SIN VALOR AVANCE")</f>
        <v>CUMPLIDA</v>
      </c>
    </row>
    <row r="459" spans="1:17" ht="315.75">
      <c r="A459" s="75" t="s">
        <v>938</v>
      </c>
      <c r="B459" s="61" t="s">
        <v>1793</v>
      </c>
      <c r="C459" s="503"/>
      <c r="D459" s="503"/>
      <c r="E459" s="504"/>
      <c r="F459" s="504"/>
      <c r="G459" s="496"/>
      <c r="H459" s="50" t="s">
        <v>947</v>
      </c>
      <c r="I459" s="50" t="s">
        <v>948</v>
      </c>
      <c r="J459" s="74">
        <v>1</v>
      </c>
      <c r="K459" s="70">
        <v>45231</v>
      </c>
      <c r="L459" s="70">
        <v>45504</v>
      </c>
      <c r="M459" s="211">
        <f t="shared" si="24"/>
        <v>39</v>
      </c>
      <c r="N459" s="69">
        <v>1</v>
      </c>
      <c r="O459" s="71" t="s">
        <v>2464</v>
      </c>
      <c r="P459" s="51">
        <f t="shared" si="25"/>
        <v>1</v>
      </c>
      <c r="Q459" s="66" t="str" cm="1">
        <f t="array" aca="1" ref="Q459" ca="1">IF(ISNUMBER(P459),IF(P459=100%,"CUMPLIDA",IF(AND(ISNUMBER(L459),ISNUMBER(INDIRECT("FECHA_"&amp;$B459,1))), IF(L459&lt;=INDIRECT("FECHA_"&amp;$B459,1),"INCUMPLIDA","PROCESO"), "VERIFICAR FECHA")),"SIN VALOR AVANCE")</f>
        <v>CUMPLIDA</v>
      </c>
    </row>
    <row r="460" spans="1:17" ht="150.75">
      <c r="A460" s="75" t="s">
        <v>938</v>
      </c>
      <c r="B460" s="61" t="s">
        <v>1793</v>
      </c>
      <c r="C460" s="503"/>
      <c r="D460" s="503"/>
      <c r="E460" s="504"/>
      <c r="F460" s="504"/>
      <c r="G460" s="63" t="s">
        <v>950</v>
      </c>
      <c r="H460" s="50" t="s">
        <v>760</v>
      </c>
      <c r="I460" s="50" t="s">
        <v>761</v>
      </c>
      <c r="J460" s="74">
        <v>1</v>
      </c>
      <c r="K460" s="82">
        <v>45323</v>
      </c>
      <c r="L460" s="82">
        <v>45747</v>
      </c>
      <c r="M460" s="211">
        <f t="shared" si="24"/>
        <v>60.571428571428569</v>
      </c>
      <c r="N460" s="69">
        <v>1</v>
      </c>
      <c r="O460" s="71" t="s">
        <v>2465</v>
      </c>
      <c r="P460" s="51">
        <f t="shared" si="25"/>
        <v>1</v>
      </c>
      <c r="Q460" s="66" t="str" cm="1">
        <f t="array" aca="1" ref="Q460" ca="1">IF(ISNUMBER(P460),IF(P460=100%,"CUMPLIDA",IF(AND(ISNUMBER(L460),ISNUMBER(INDIRECT("FECHA_"&amp;$B460,1))), IF(L460&lt;=INDIRECT("FECHA_"&amp;$B460,1),"INCUMPLIDA","PROCESO"), "VERIFICAR FECHA")),"SIN VALOR AVANCE")</f>
        <v>CUMPLIDA</v>
      </c>
    </row>
    <row r="461" spans="1:17" ht="105.75">
      <c r="A461" s="75" t="s">
        <v>938</v>
      </c>
      <c r="B461" s="61" t="s">
        <v>1793</v>
      </c>
      <c r="C461" s="503"/>
      <c r="D461" s="503"/>
      <c r="E461" s="504"/>
      <c r="F461" s="504"/>
      <c r="G461" s="63" t="s">
        <v>804</v>
      </c>
      <c r="H461" s="50" t="s">
        <v>804</v>
      </c>
      <c r="I461" s="50" t="s">
        <v>805</v>
      </c>
      <c r="J461" s="74">
        <v>1</v>
      </c>
      <c r="K461" s="82">
        <v>45323</v>
      </c>
      <c r="L461" s="82">
        <v>45747</v>
      </c>
      <c r="M461" s="211">
        <f t="shared" si="24"/>
        <v>60.571428571428569</v>
      </c>
      <c r="N461" s="69">
        <v>1</v>
      </c>
      <c r="O461" s="71" t="s">
        <v>2481</v>
      </c>
      <c r="P461" s="51">
        <f t="shared" si="25"/>
        <v>1</v>
      </c>
      <c r="Q461" s="66" t="str" cm="1">
        <f t="array" aca="1" ref="Q461" ca="1">IF(ISNUMBER(P461),IF(P461=100%,"CUMPLIDA",IF(AND(ISNUMBER(L461),ISNUMBER(INDIRECT("FECHA_"&amp;$B461,1))), IF(L461&lt;=INDIRECT("FECHA_"&amp;$B461,1),"INCUMPLIDA","PROCESO"), "VERIFICAR FECHA")),"SIN VALOR AVANCE")</f>
        <v>CUMPLIDA</v>
      </c>
    </row>
    <row r="462" spans="1:17" ht="105.75">
      <c r="A462" s="75" t="s">
        <v>938</v>
      </c>
      <c r="B462" s="61" t="s">
        <v>1793</v>
      </c>
      <c r="C462" s="503"/>
      <c r="D462" s="503"/>
      <c r="E462" s="504"/>
      <c r="F462" s="504"/>
      <c r="G462" s="63" t="s">
        <v>766</v>
      </c>
      <c r="H462" s="50" t="s">
        <v>767</v>
      </c>
      <c r="I462" s="50" t="s">
        <v>768</v>
      </c>
      <c r="J462" s="74">
        <v>1</v>
      </c>
      <c r="K462" s="82">
        <v>45231</v>
      </c>
      <c r="L462" s="82">
        <v>45747</v>
      </c>
      <c r="M462" s="211">
        <f t="shared" si="24"/>
        <v>73.714285714285708</v>
      </c>
      <c r="N462" s="69">
        <v>1</v>
      </c>
      <c r="O462" s="50" t="s">
        <v>2343</v>
      </c>
      <c r="P462" s="51">
        <f t="shared" si="25"/>
        <v>1</v>
      </c>
      <c r="Q462" s="66" t="str" cm="1">
        <f t="array" aca="1" ref="Q462" ca="1">IF(ISNUMBER(P462),IF(P462=100%,"CUMPLIDA",IF(AND(ISNUMBER(L462),ISNUMBER(INDIRECT("FECHA_"&amp;$B462,1))), IF(L462&lt;=INDIRECT("FECHA_"&amp;$B462,1),"INCUMPLIDA","PROCESO"), "VERIFICAR FECHA")),"SIN VALOR AVANCE")</f>
        <v>CUMPLIDA</v>
      </c>
    </row>
    <row r="463" spans="1:17" ht="150.75">
      <c r="A463" s="75" t="s">
        <v>938</v>
      </c>
      <c r="B463" s="61" t="s">
        <v>1793</v>
      </c>
      <c r="C463" s="503"/>
      <c r="D463" s="503"/>
      <c r="E463" s="504"/>
      <c r="F463" s="504"/>
      <c r="G463" s="63" t="s">
        <v>769</v>
      </c>
      <c r="H463" s="50" t="s">
        <v>769</v>
      </c>
      <c r="I463" s="50" t="s">
        <v>2344</v>
      </c>
      <c r="J463" s="74">
        <v>1</v>
      </c>
      <c r="K463" s="82">
        <v>45323</v>
      </c>
      <c r="L463" s="82">
        <v>45747</v>
      </c>
      <c r="M463" s="211">
        <f t="shared" si="24"/>
        <v>60.571428571428569</v>
      </c>
      <c r="N463" s="69">
        <v>1</v>
      </c>
      <c r="O463" s="71" t="s">
        <v>2465</v>
      </c>
      <c r="P463" s="51">
        <f t="shared" si="25"/>
        <v>1</v>
      </c>
      <c r="Q463" s="66" t="str" cm="1">
        <f t="array" aca="1" ref="Q463" ca="1">IF(ISNUMBER(P463),IF(P463=100%,"CUMPLIDA",IF(AND(ISNUMBER(L463),ISNUMBER(INDIRECT("FECHA_"&amp;$B463,1))), IF(L463&lt;=INDIRECT("FECHA_"&amp;$B463,1),"INCUMPLIDA","PROCESO"), "VERIFICAR FECHA")),"SIN VALOR AVANCE")</f>
        <v>CUMPLIDA</v>
      </c>
    </row>
    <row r="464" spans="1:17" ht="105.75">
      <c r="A464" s="75" t="s">
        <v>938</v>
      </c>
      <c r="B464" s="61" t="s">
        <v>1793</v>
      </c>
      <c r="C464" s="503"/>
      <c r="D464" s="503"/>
      <c r="E464" s="504"/>
      <c r="F464" s="504"/>
      <c r="G464" s="63" t="s">
        <v>2430</v>
      </c>
      <c r="H464" s="50" t="s">
        <v>2430</v>
      </c>
      <c r="I464" s="50" t="s">
        <v>771</v>
      </c>
      <c r="J464" s="74">
        <v>1</v>
      </c>
      <c r="K464" s="82">
        <v>45231</v>
      </c>
      <c r="L464" s="82">
        <v>45747</v>
      </c>
      <c r="M464" s="211">
        <f t="shared" si="24"/>
        <v>73.714285714285708</v>
      </c>
      <c r="N464" s="69">
        <v>1</v>
      </c>
      <c r="O464" s="71" t="s">
        <v>2481</v>
      </c>
      <c r="P464" s="51">
        <f t="shared" si="25"/>
        <v>1</v>
      </c>
      <c r="Q464" s="66" t="str" cm="1">
        <f t="array" aca="1" ref="Q464" ca="1">IF(ISNUMBER(P464),IF(P464=100%,"CUMPLIDA",IF(AND(ISNUMBER(L464),ISNUMBER(INDIRECT("FECHA_"&amp;$B464,1))), IF(L464&lt;=INDIRECT("FECHA_"&amp;$B464,1),"INCUMPLIDA","PROCESO"), "VERIFICAR FECHA")),"SIN VALOR AVANCE")</f>
        <v>CUMPLIDA</v>
      </c>
    </row>
    <row r="465" spans="1:17" ht="240.75">
      <c r="A465" s="75" t="s">
        <v>938</v>
      </c>
      <c r="B465" s="61" t="s">
        <v>1793</v>
      </c>
      <c r="C465" s="503"/>
      <c r="D465" s="503"/>
      <c r="E465" s="504"/>
      <c r="F465" s="504"/>
      <c r="G465" s="63" t="s">
        <v>2431</v>
      </c>
      <c r="H465" s="50" t="s">
        <v>2431</v>
      </c>
      <c r="I465" s="50" t="s">
        <v>1073</v>
      </c>
      <c r="J465" s="74">
        <v>1</v>
      </c>
      <c r="K465" s="82">
        <v>45231</v>
      </c>
      <c r="L465" s="82">
        <v>45808</v>
      </c>
      <c r="M465" s="211">
        <f t="shared" si="24"/>
        <v>82.428571428571431</v>
      </c>
      <c r="N465" s="69">
        <v>1</v>
      </c>
      <c r="O465" s="71" t="s">
        <v>2442</v>
      </c>
      <c r="P465" s="51">
        <f t="shared" si="25"/>
        <v>1</v>
      </c>
      <c r="Q465" s="66" t="str" cm="1">
        <f t="array" aca="1" ref="Q465" ca="1">IF(ISNUMBER(P465),IF(P465=100%,"CUMPLIDA",IF(AND(ISNUMBER(L465),ISNUMBER(INDIRECT("FECHA_"&amp;$B465,1))), IF(L465&lt;=INDIRECT("FECHA_"&amp;$B465,1),"INCUMPLIDA","PROCESO"), "VERIFICAR FECHA")),"SIN VALOR AVANCE")</f>
        <v>CUMPLIDA</v>
      </c>
    </row>
    <row r="466" spans="1:17" ht="180.75">
      <c r="A466" s="75" t="s">
        <v>938</v>
      </c>
      <c r="B466" s="61" t="s">
        <v>1793</v>
      </c>
      <c r="C466" s="503"/>
      <c r="D466" s="503"/>
      <c r="E466" s="504"/>
      <c r="F466" s="504"/>
      <c r="G466" s="63" t="s">
        <v>169</v>
      </c>
      <c r="H466" s="50" t="s">
        <v>775</v>
      </c>
      <c r="I466" s="50" t="s">
        <v>776</v>
      </c>
      <c r="J466" s="74">
        <v>7</v>
      </c>
      <c r="K466" s="82">
        <v>46024</v>
      </c>
      <c r="L466" s="82">
        <v>46660</v>
      </c>
      <c r="M466" s="211">
        <f t="shared" si="24"/>
        <v>90.857142857142861</v>
      </c>
      <c r="N466" s="69">
        <v>0</v>
      </c>
      <c r="O466" s="71" t="s">
        <v>2467</v>
      </c>
      <c r="P466" s="51">
        <f t="shared" si="25"/>
        <v>0</v>
      </c>
      <c r="Q466" s="66" t="str" cm="1">
        <f t="array" aca="1" ref="Q466" ca="1">IF(ISNUMBER(P466),IF(P466=100%,"CUMPLIDA",IF(AND(ISNUMBER(L466),ISNUMBER(INDIRECT("FECHA_"&amp;$B466,1))), IF(L466&lt;=INDIRECT("FECHA_"&amp;$B466,1),"INCUMPLIDA","PROCESO"), "VERIFICAR FECHA")),"SIN VALOR AVANCE")</f>
        <v>PROCESO</v>
      </c>
    </row>
    <row r="467" spans="1:17" ht="165.75">
      <c r="A467" s="75" t="s">
        <v>938</v>
      </c>
      <c r="B467" s="61" t="s">
        <v>1793</v>
      </c>
      <c r="C467" s="503"/>
      <c r="D467" s="503"/>
      <c r="E467" s="504"/>
      <c r="F467" s="504"/>
      <c r="G467" s="63" t="s">
        <v>778</v>
      </c>
      <c r="H467" s="50" t="s">
        <v>779</v>
      </c>
      <c r="I467" s="50" t="s">
        <v>780</v>
      </c>
      <c r="J467" s="74">
        <v>1</v>
      </c>
      <c r="K467" s="82">
        <v>46024</v>
      </c>
      <c r="L467" s="82">
        <v>46660</v>
      </c>
      <c r="M467" s="211">
        <f t="shared" si="24"/>
        <v>90.857142857142861</v>
      </c>
      <c r="N467" s="69">
        <v>0</v>
      </c>
      <c r="O467" s="71" t="s">
        <v>2444</v>
      </c>
      <c r="P467" s="51">
        <f t="shared" si="25"/>
        <v>0</v>
      </c>
      <c r="Q467" s="66" t="str" cm="1">
        <f t="array" aca="1" ref="Q467" ca="1">IF(ISNUMBER(P467),IF(P467=100%,"CUMPLIDA",IF(AND(ISNUMBER(L467),ISNUMBER(INDIRECT("FECHA_"&amp;$B467,1))), IF(L467&lt;=INDIRECT("FECHA_"&amp;$B467,1),"INCUMPLIDA","PROCESO"), "VERIFICAR FECHA")),"SIN VALOR AVANCE")</f>
        <v>PROCESO</v>
      </c>
    </row>
    <row r="468" spans="1:17" ht="285.75">
      <c r="A468" s="75" t="s">
        <v>938</v>
      </c>
      <c r="B468" s="61" t="s">
        <v>1793</v>
      </c>
      <c r="C468" s="503"/>
      <c r="D468" s="503"/>
      <c r="E468" s="504"/>
      <c r="F468" s="504"/>
      <c r="G468" s="63" t="s">
        <v>781</v>
      </c>
      <c r="H468" s="50" t="s">
        <v>782</v>
      </c>
      <c r="I468" s="50" t="s">
        <v>813</v>
      </c>
      <c r="J468" s="74">
        <v>2</v>
      </c>
      <c r="K468" s="82">
        <v>46024</v>
      </c>
      <c r="L468" s="82">
        <v>46660</v>
      </c>
      <c r="M468" s="211">
        <f t="shared" si="24"/>
        <v>90.857142857142861</v>
      </c>
      <c r="N468" s="69">
        <v>0</v>
      </c>
      <c r="O468" s="71" t="s">
        <v>2445</v>
      </c>
      <c r="P468" s="51">
        <f t="shared" si="25"/>
        <v>0</v>
      </c>
      <c r="Q468" s="66" t="str" cm="1">
        <f t="array" aca="1" ref="Q468" ca="1">IF(ISNUMBER(P468),IF(P468=100%,"CUMPLIDA",IF(AND(ISNUMBER(L468),ISNUMBER(INDIRECT("FECHA_"&amp;$B468,1))), IF(L468&lt;=INDIRECT("FECHA_"&amp;$B468,1),"INCUMPLIDA","PROCESO"), "VERIFICAR FECHA")),"SIN VALOR AVANCE")</f>
        <v>PROCESO</v>
      </c>
    </row>
    <row r="469" spans="1:17" ht="270.75">
      <c r="A469" s="75" t="s">
        <v>938</v>
      </c>
      <c r="B469" s="61" t="s">
        <v>1793</v>
      </c>
      <c r="C469" s="503" t="s">
        <v>2511</v>
      </c>
      <c r="D469" s="503" t="s">
        <v>1795</v>
      </c>
      <c r="E469" s="504" t="s">
        <v>2512</v>
      </c>
      <c r="F469" s="504" t="s">
        <v>2513</v>
      </c>
      <c r="G469" s="496" t="s">
        <v>2514</v>
      </c>
      <c r="H469" s="50" t="s">
        <v>944</v>
      </c>
      <c r="I469" s="50" t="s">
        <v>945</v>
      </c>
      <c r="J469" s="74">
        <v>1</v>
      </c>
      <c r="K469" s="70">
        <v>45231</v>
      </c>
      <c r="L469" s="70">
        <v>45504</v>
      </c>
      <c r="M469" s="211">
        <f t="shared" si="24"/>
        <v>39</v>
      </c>
      <c r="N469" s="69">
        <v>1</v>
      </c>
      <c r="O469" s="71" t="s">
        <v>946</v>
      </c>
      <c r="P469" s="51">
        <f t="shared" si="25"/>
        <v>1</v>
      </c>
      <c r="Q469" s="66" t="str" cm="1">
        <f t="array" aca="1" ref="Q469" ca="1">IF(ISNUMBER(P469),IF(P469=100%,"CUMPLIDA",IF(AND(ISNUMBER(L469),ISNUMBER(INDIRECT("FECHA_"&amp;$B469,1))), IF(L469&lt;=INDIRECT("FECHA_"&amp;$B469,1),"INCUMPLIDA","PROCESO"), "VERIFICAR FECHA")),"SIN VALOR AVANCE")</f>
        <v>CUMPLIDA</v>
      </c>
    </row>
    <row r="470" spans="1:17" ht="255.75">
      <c r="A470" s="75" t="s">
        <v>938</v>
      </c>
      <c r="B470" s="61" t="s">
        <v>1793</v>
      </c>
      <c r="C470" s="503"/>
      <c r="D470" s="503"/>
      <c r="E470" s="504"/>
      <c r="F470" s="504"/>
      <c r="G470" s="496"/>
      <c r="H470" s="50" t="s">
        <v>947</v>
      </c>
      <c r="I470" s="50" t="s">
        <v>948</v>
      </c>
      <c r="J470" s="74">
        <v>1</v>
      </c>
      <c r="K470" s="70">
        <v>45231</v>
      </c>
      <c r="L470" s="70">
        <v>45504</v>
      </c>
      <c r="M470" s="211">
        <f t="shared" si="24"/>
        <v>39</v>
      </c>
      <c r="N470" s="69">
        <v>1</v>
      </c>
      <c r="O470" s="71" t="s">
        <v>949</v>
      </c>
      <c r="P470" s="51">
        <f t="shared" si="25"/>
        <v>1</v>
      </c>
      <c r="Q470" s="66" t="str" cm="1">
        <f t="array" aca="1" ref="Q470" ca="1">IF(ISNUMBER(P470),IF(P470=100%,"CUMPLIDA",IF(AND(ISNUMBER(L470),ISNUMBER(INDIRECT("FECHA_"&amp;$B470,1))), IF(L470&lt;=INDIRECT("FECHA_"&amp;$B470,1),"INCUMPLIDA","PROCESO"), "VERIFICAR FECHA")),"SIN VALOR AVANCE")</f>
        <v>CUMPLIDA</v>
      </c>
    </row>
    <row r="471" spans="1:17" ht="135.75">
      <c r="A471" s="75" t="s">
        <v>938</v>
      </c>
      <c r="B471" s="61" t="s">
        <v>1793</v>
      </c>
      <c r="C471" s="503"/>
      <c r="D471" s="503"/>
      <c r="E471" s="504"/>
      <c r="F471" s="504"/>
      <c r="G471" s="63" t="s">
        <v>950</v>
      </c>
      <c r="H471" s="50" t="s">
        <v>760</v>
      </c>
      <c r="I471" s="50" t="s">
        <v>761</v>
      </c>
      <c r="J471" s="74">
        <v>1</v>
      </c>
      <c r="K471" s="82">
        <v>45323</v>
      </c>
      <c r="L471" s="82">
        <v>45747</v>
      </c>
      <c r="M471" s="211">
        <f t="shared" si="24"/>
        <v>60.571428571428569</v>
      </c>
      <c r="N471" s="69">
        <v>1</v>
      </c>
      <c r="O471" s="71" t="s">
        <v>951</v>
      </c>
      <c r="P471" s="51">
        <f t="shared" si="25"/>
        <v>1</v>
      </c>
      <c r="Q471" s="66" t="str" cm="1">
        <f t="array" aca="1" ref="Q471" ca="1">IF(ISNUMBER(P471),IF(P471=100%,"CUMPLIDA",IF(AND(ISNUMBER(L471),ISNUMBER(INDIRECT("FECHA_"&amp;$B471,1))), IF(L471&lt;=INDIRECT("FECHA_"&amp;$B471,1),"INCUMPLIDA","PROCESO"), "VERIFICAR FECHA")),"SIN VALOR AVANCE")</f>
        <v>CUMPLIDA</v>
      </c>
    </row>
    <row r="472" spans="1:17" ht="90.75">
      <c r="A472" s="75" t="s">
        <v>938</v>
      </c>
      <c r="B472" s="61" t="s">
        <v>1793</v>
      </c>
      <c r="C472" s="503"/>
      <c r="D472" s="503"/>
      <c r="E472" s="504"/>
      <c r="F472" s="504"/>
      <c r="G472" s="63" t="s">
        <v>804</v>
      </c>
      <c r="H472" s="50" t="s">
        <v>804</v>
      </c>
      <c r="I472" s="50" t="s">
        <v>805</v>
      </c>
      <c r="J472" s="74">
        <v>1</v>
      </c>
      <c r="K472" s="82">
        <v>45323</v>
      </c>
      <c r="L472" s="82">
        <v>45747</v>
      </c>
      <c r="M472" s="211">
        <f t="shared" si="24"/>
        <v>60.571428571428569</v>
      </c>
      <c r="N472" s="69">
        <v>1</v>
      </c>
      <c r="O472" s="71" t="s">
        <v>962</v>
      </c>
      <c r="P472" s="51">
        <f t="shared" si="25"/>
        <v>1</v>
      </c>
      <c r="Q472" s="66" t="str" cm="1">
        <f t="array" aca="1" ref="Q472" ca="1">IF(ISNUMBER(P472),IF(P472=100%,"CUMPLIDA",IF(AND(ISNUMBER(L472),ISNUMBER(INDIRECT("FECHA_"&amp;$B472,1))), IF(L472&lt;=INDIRECT("FECHA_"&amp;$B472,1),"INCUMPLIDA","PROCESO"), "VERIFICAR FECHA")),"SIN VALOR AVANCE")</f>
        <v>CUMPLIDA</v>
      </c>
    </row>
    <row r="473" spans="1:17" ht="105.75">
      <c r="A473" s="75" t="s">
        <v>938</v>
      </c>
      <c r="B473" s="61" t="s">
        <v>1793</v>
      </c>
      <c r="C473" s="503"/>
      <c r="D473" s="503"/>
      <c r="E473" s="504"/>
      <c r="F473" s="504"/>
      <c r="G473" s="63" t="s">
        <v>766</v>
      </c>
      <c r="H473" s="50" t="s">
        <v>767</v>
      </c>
      <c r="I473" s="50" t="s">
        <v>768</v>
      </c>
      <c r="J473" s="74">
        <v>1</v>
      </c>
      <c r="K473" s="82">
        <v>45231</v>
      </c>
      <c r="L473" s="82">
        <v>45747</v>
      </c>
      <c r="M473" s="211">
        <f t="shared" si="24"/>
        <v>73.714285714285708</v>
      </c>
      <c r="N473" s="69">
        <v>1</v>
      </c>
      <c r="O473" s="50" t="s">
        <v>2343</v>
      </c>
      <c r="P473" s="51">
        <f t="shared" si="25"/>
        <v>1</v>
      </c>
      <c r="Q473" s="66" t="str" cm="1">
        <f t="array" aca="1" ref="Q473" ca="1">IF(ISNUMBER(P473),IF(P473=100%,"CUMPLIDA",IF(AND(ISNUMBER(L473),ISNUMBER(INDIRECT("FECHA_"&amp;$B473,1))), IF(L473&lt;=INDIRECT("FECHA_"&amp;$B473,1),"INCUMPLIDA","PROCESO"), "VERIFICAR FECHA")),"SIN VALOR AVANCE")</f>
        <v>CUMPLIDA</v>
      </c>
    </row>
    <row r="474" spans="1:17" ht="135.75">
      <c r="A474" s="75" t="s">
        <v>938</v>
      </c>
      <c r="B474" s="61" t="s">
        <v>1793</v>
      </c>
      <c r="C474" s="503"/>
      <c r="D474" s="503"/>
      <c r="E474" s="504"/>
      <c r="F474" s="504"/>
      <c r="G474" s="63" t="s">
        <v>769</v>
      </c>
      <c r="H474" s="50" t="s">
        <v>769</v>
      </c>
      <c r="I474" s="50" t="s">
        <v>2344</v>
      </c>
      <c r="J474" s="74">
        <v>1</v>
      </c>
      <c r="K474" s="82">
        <v>45323</v>
      </c>
      <c r="L474" s="82">
        <v>45747</v>
      </c>
      <c r="M474" s="211">
        <f t="shared" si="24"/>
        <v>60.571428571428569</v>
      </c>
      <c r="N474" s="69">
        <v>1</v>
      </c>
      <c r="O474" s="71" t="s">
        <v>951</v>
      </c>
      <c r="P474" s="51">
        <f t="shared" si="25"/>
        <v>1</v>
      </c>
      <c r="Q474" s="66" t="str" cm="1">
        <f t="array" aca="1" ref="Q474" ca="1">IF(ISNUMBER(P474),IF(P474=100%,"CUMPLIDA",IF(AND(ISNUMBER(L474),ISNUMBER(INDIRECT("FECHA_"&amp;$B474,1))), IF(L474&lt;=INDIRECT("FECHA_"&amp;$B474,1),"INCUMPLIDA","PROCESO"), "VERIFICAR FECHA")),"SIN VALOR AVANCE")</f>
        <v>CUMPLIDA</v>
      </c>
    </row>
    <row r="475" spans="1:17" ht="90.75">
      <c r="A475" s="75" t="s">
        <v>938</v>
      </c>
      <c r="B475" s="61" t="s">
        <v>1793</v>
      </c>
      <c r="C475" s="503"/>
      <c r="D475" s="503"/>
      <c r="E475" s="504"/>
      <c r="F475" s="504"/>
      <c r="G475" s="63" t="s">
        <v>2430</v>
      </c>
      <c r="H475" s="50" t="s">
        <v>2430</v>
      </c>
      <c r="I475" s="50" t="s">
        <v>771</v>
      </c>
      <c r="J475" s="74">
        <v>1</v>
      </c>
      <c r="K475" s="82">
        <v>45231</v>
      </c>
      <c r="L475" s="82">
        <v>45747</v>
      </c>
      <c r="M475" s="211">
        <f t="shared" ref="M475:M538" si="26">(L475-K475)/7</f>
        <v>73.714285714285708</v>
      </c>
      <c r="N475" s="69">
        <v>1</v>
      </c>
      <c r="O475" s="71" t="s">
        <v>962</v>
      </c>
      <c r="P475" s="51">
        <f t="shared" si="25"/>
        <v>1</v>
      </c>
      <c r="Q475" s="66" t="str" cm="1">
        <f t="array" aca="1" ref="Q475" ca="1">IF(ISNUMBER(P475),IF(P475=100%,"CUMPLIDA",IF(AND(ISNUMBER(L475),ISNUMBER(INDIRECT("FECHA_"&amp;$B475,1))), IF(L475&lt;=INDIRECT("FECHA_"&amp;$B475,1),"INCUMPLIDA","PROCESO"), "VERIFICAR FECHA")),"SIN VALOR AVANCE")</f>
        <v>CUMPLIDA</v>
      </c>
    </row>
    <row r="476" spans="1:17" ht="225.75">
      <c r="A476" s="75" t="s">
        <v>938</v>
      </c>
      <c r="B476" s="61" t="s">
        <v>1793</v>
      </c>
      <c r="C476" s="503"/>
      <c r="D476" s="503"/>
      <c r="E476" s="504"/>
      <c r="F476" s="504"/>
      <c r="G476" s="63" t="s">
        <v>2431</v>
      </c>
      <c r="H476" s="50" t="s">
        <v>2431</v>
      </c>
      <c r="I476" s="50" t="s">
        <v>1073</v>
      </c>
      <c r="J476" s="74">
        <v>1</v>
      </c>
      <c r="K476" s="82">
        <v>45231</v>
      </c>
      <c r="L476" s="82">
        <v>45808</v>
      </c>
      <c r="M476" s="211">
        <f t="shared" si="26"/>
        <v>82.428571428571431</v>
      </c>
      <c r="N476" s="69">
        <v>1</v>
      </c>
      <c r="O476" s="71" t="s">
        <v>970</v>
      </c>
      <c r="P476" s="51">
        <f t="shared" si="25"/>
        <v>1</v>
      </c>
      <c r="Q476" s="66" t="str" cm="1">
        <f t="array" aca="1" ref="Q476" ca="1">IF(ISNUMBER(P476),IF(P476=100%,"CUMPLIDA",IF(AND(ISNUMBER(L476),ISNUMBER(INDIRECT("FECHA_"&amp;$B476,1))), IF(L476&lt;=INDIRECT("FECHA_"&amp;$B476,1),"INCUMPLIDA","PROCESO"), "VERIFICAR FECHA")),"SIN VALOR AVANCE")</f>
        <v>CUMPLIDA</v>
      </c>
    </row>
    <row r="477" spans="1:17" ht="180.75">
      <c r="A477" s="75" t="s">
        <v>938</v>
      </c>
      <c r="B477" s="61" t="s">
        <v>1793</v>
      </c>
      <c r="C477" s="503"/>
      <c r="D477" s="503"/>
      <c r="E477" s="504"/>
      <c r="F477" s="504"/>
      <c r="G477" s="63" t="s">
        <v>169</v>
      </c>
      <c r="H477" s="50" t="s">
        <v>775</v>
      </c>
      <c r="I477" s="50" t="s">
        <v>776</v>
      </c>
      <c r="J477" s="74">
        <v>7</v>
      </c>
      <c r="K477" s="82">
        <v>46024</v>
      </c>
      <c r="L477" s="82">
        <v>46660</v>
      </c>
      <c r="M477" s="211">
        <f t="shared" si="26"/>
        <v>90.857142857142861</v>
      </c>
      <c r="N477" s="69">
        <v>0</v>
      </c>
      <c r="O477" s="71" t="s">
        <v>954</v>
      </c>
      <c r="P477" s="51">
        <f t="shared" si="25"/>
        <v>0</v>
      </c>
      <c r="Q477" s="66" t="str" cm="1">
        <f t="array" aca="1" ref="Q477" ca="1">IF(ISNUMBER(P477),IF(P477=100%,"CUMPLIDA",IF(AND(ISNUMBER(L477),ISNUMBER(INDIRECT("FECHA_"&amp;$B477,1))), IF(L477&lt;=INDIRECT("FECHA_"&amp;$B477,1),"INCUMPLIDA","PROCESO"), "VERIFICAR FECHA")),"SIN VALOR AVANCE")</f>
        <v>PROCESO</v>
      </c>
    </row>
    <row r="478" spans="1:17" ht="135.75">
      <c r="A478" s="75" t="s">
        <v>938</v>
      </c>
      <c r="B478" s="61" t="s">
        <v>1793</v>
      </c>
      <c r="C478" s="503"/>
      <c r="D478" s="503"/>
      <c r="E478" s="504"/>
      <c r="F478" s="504"/>
      <c r="G478" s="63" t="s">
        <v>778</v>
      </c>
      <c r="H478" s="50" t="s">
        <v>779</v>
      </c>
      <c r="I478" s="50" t="s">
        <v>780</v>
      </c>
      <c r="J478" s="74">
        <v>1</v>
      </c>
      <c r="K478" s="82">
        <v>46024</v>
      </c>
      <c r="L478" s="82">
        <v>46660</v>
      </c>
      <c r="M478" s="211">
        <f t="shared" si="26"/>
        <v>90.857142857142861</v>
      </c>
      <c r="N478" s="69">
        <v>0</v>
      </c>
      <c r="O478" s="71" t="s">
        <v>951</v>
      </c>
      <c r="P478" s="51">
        <f t="shared" si="25"/>
        <v>0</v>
      </c>
      <c r="Q478" s="66" t="str" cm="1">
        <f t="array" aca="1" ref="Q478" ca="1">IF(ISNUMBER(P478),IF(P478=100%,"CUMPLIDA",IF(AND(ISNUMBER(L478),ISNUMBER(INDIRECT("FECHA_"&amp;$B478,1))), IF(L478&lt;=INDIRECT("FECHA_"&amp;$B478,1),"INCUMPLIDA","PROCESO"), "VERIFICAR FECHA")),"SIN VALOR AVANCE")</f>
        <v>PROCESO</v>
      </c>
    </row>
    <row r="479" spans="1:17" ht="285.75">
      <c r="A479" s="75" t="s">
        <v>938</v>
      </c>
      <c r="B479" s="61" t="s">
        <v>1793</v>
      </c>
      <c r="C479" s="503"/>
      <c r="D479" s="503"/>
      <c r="E479" s="504"/>
      <c r="F479" s="504"/>
      <c r="G479" s="63" t="s">
        <v>781</v>
      </c>
      <c r="H479" s="50" t="s">
        <v>782</v>
      </c>
      <c r="I479" s="50" t="s">
        <v>813</v>
      </c>
      <c r="J479" s="74">
        <v>2</v>
      </c>
      <c r="K479" s="82">
        <v>46024</v>
      </c>
      <c r="L479" s="82">
        <v>46660</v>
      </c>
      <c r="M479" s="211">
        <f t="shared" si="26"/>
        <v>90.857142857142861</v>
      </c>
      <c r="N479" s="69">
        <v>0</v>
      </c>
      <c r="O479" s="71" t="s">
        <v>955</v>
      </c>
      <c r="P479" s="51">
        <f t="shared" si="25"/>
        <v>0</v>
      </c>
      <c r="Q479" s="66" t="str" cm="1">
        <f t="array" aca="1" ref="Q479" ca="1">IF(ISNUMBER(P479),IF(P479=100%,"CUMPLIDA",IF(AND(ISNUMBER(L479),ISNUMBER(INDIRECT("FECHA_"&amp;$B479,1))), IF(L479&lt;=INDIRECT("FECHA_"&amp;$B479,1),"INCUMPLIDA","PROCESO"), "VERIFICAR FECHA")),"SIN VALOR AVANCE")</f>
        <v>PROCESO</v>
      </c>
    </row>
    <row r="480" spans="1:17" ht="75.75">
      <c r="A480" s="75" t="s">
        <v>938</v>
      </c>
      <c r="B480" s="61" t="s">
        <v>1793</v>
      </c>
      <c r="C480" s="495" t="s">
        <v>2515</v>
      </c>
      <c r="D480" s="495" t="s">
        <v>2333</v>
      </c>
      <c r="E480" s="496" t="s">
        <v>2516</v>
      </c>
      <c r="F480" s="496" t="s">
        <v>2517</v>
      </c>
      <c r="G480" s="496" t="s">
        <v>2518</v>
      </c>
      <c r="H480" s="50" t="s">
        <v>944</v>
      </c>
      <c r="I480" s="50" t="s">
        <v>945</v>
      </c>
      <c r="J480" s="74">
        <v>1</v>
      </c>
      <c r="K480" s="70">
        <v>45231</v>
      </c>
      <c r="L480" s="70">
        <v>45504</v>
      </c>
      <c r="M480" s="211">
        <f t="shared" si="26"/>
        <v>39</v>
      </c>
      <c r="N480" s="69">
        <v>1</v>
      </c>
      <c r="O480" s="71" t="s">
        <v>2426</v>
      </c>
      <c r="P480" s="51">
        <f t="shared" si="25"/>
        <v>1</v>
      </c>
      <c r="Q480" s="66" t="str" cm="1">
        <f t="array" aca="1" ref="Q480" ca="1">IF(ISNUMBER(P480),IF(P480=100%,"CUMPLIDA",IF(AND(ISNUMBER(L480),ISNUMBER(INDIRECT("FECHA_"&amp;$B480,1))), IF(L480&lt;=INDIRECT("FECHA_"&amp;$B480,1),"INCUMPLIDA","PROCESO"), "VERIFICAR FECHA")),"SIN VALOR AVANCE")</f>
        <v>CUMPLIDA</v>
      </c>
    </row>
    <row r="481" spans="1:17" ht="315.75">
      <c r="A481" s="75" t="s">
        <v>938</v>
      </c>
      <c r="B481" s="61" t="s">
        <v>1793</v>
      </c>
      <c r="C481" s="495"/>
      <c r="D481" s="495"/>
      <c r="E481" s="496"/>
      <c r="F481" s="496"/>
      <c r="G481" s="496"/>
      <c r="H481" s="50" t="s">
        <v>947</v>
      </c>
      <c r="I481" s="50" t="s">
        <v>948</v>
      </c>
      <c r="J481" s="74">
        <v>1</v>
      </c>
      <c r="K481" s="70">
        <v>45231</v>
      </c>
      <c r="L481" s="70">
        <v>45504</v>
      </c>
      <c r="M481" s="211">
        <f t="shared" si="26"/>
        <v>39</v>
      </c>
      <c r="N481" s="69">
        <v>1</v>
      </c>
      <c r="O481" s="71" t="s">
        <v>2464</v>
      </c>
      <c r="P481" s="51">
        <f t="shared" si="25"/>
        <v>1</v>
      </c>
      <c r="Q481" s="66" t="str" cm="1">
        <f t="array" aca="1" ref="Q481" ca="1">IF(ISNUMBER(P481),IF(P481=100%,"CUMPLIDA",IF(AND(ISNUMBER(L481),ISNUMBER(INDIRECT("FECHA_"&amp;$B481,1))), IF(L481&lt;=INDIRECT("FECHA_"&amp;$B481,1),"INCUMPLIDA","PROCESO"), "VERIFICAR FECHA")),"SIN VALOR AVANCE")</f>
        <v>CUMPLIDA</v>
      </c>
    </row>
    <row r="482" spans="1:17" ht="165.75">
      <c r="A482" s="75" t="s">
        <v>938</v>
      </c>
      <c r="B482" s="61" t="s">
        <v>1793</v>
      </c>
      <c r="C482" s="495"/>
      <c r="D482" s="495"/>
      <c r="E482" s="496"/>
      <c r="F482" s="496"/>
      <c r="G482" s="63" t="s">
        <v>950</v>
      </c>
      <c r="H482" s="50" t="s">
        <v>760</v>
      </c>
      <c r="I482" s="50" t="s">
        <v>761</v>
      </c>
      <c r="J482" s="74">
        <v>1</v>
      </c>
      <c r="K482" s="82">
        <v>45323</v>
      </c>
      <c r="L482" s="82">
        <v>45747</v>
      </c>
      <c r="M482" s="211">
        <f t="shared" si="26"/>
        <v>60.571428571428569</v>
      </c>
      <c r="N482" s="69">
        <v>1</v>
      </c>
      <c r="O482" s="71" t="s">
        <v>2519</v>
      </c>
      <c r="P482" s="51">
        <f t="shared" si="25"/>
        <v>1</v>
      </c>
      <c r="Q482" s="66" t="str" cm="1">
        <f t="array" aca="1" ref="Q482" ca="1">IF(ISNUMBER(P482),IF(P482=100%,"CUMPLIDA",IF(AND(ISNUMBER(L482),ISNUMBER(INDIRECT("FECHA_"&amp;$B482,1))), IF(L482&lt;=INDIRECT("FECHA_"&amp;$B482,1),"INCUMPLIDA","PROCESO"), "VERIFICAR FECHA")),"SIN VALOR AVANCE")</f>
        <v>CUMPLIDA</v>
      </c>
    </row>
    <row r="483" spans="1:17" ht="90.75">
      <c r="A483" s="75" t="s">
        <v>938</v>
      </c>
      <c r="B483" s="61" t="s">
        <v>1793</v>
      </c>
      <c r="C483" s="495"/>
      <c r="D483" s="495"/>
      <c r="E483" s="496"/>
      <c r="F483" s="496"/>
      <c r="G483" s="63" t="s">
        <v>804</v>
      </c>
      <c r="H483" s="50" t="s">
        <v>804</v>
      </c>
      <c r="I483" s="50" t="s">
        <v>805</v>
      </c>
      <c r="J483" s="74">
        <v>1</v>
      </c>
      <c r="K483" s="82">
        <v>45323</v>
      </c>
      <c r="L483" s="82">
        <v>45747</v>
      </c>
      <c r="M483" s="211">
        <f t="shared" si="26"/>
        <v>60.571428571428569</v>
      </c>
      <c r="N483" s="69">
        <v>1</v>
      </c>
      <c r="O483" s="71" t="s">
        <v>2488</v>
      </c>
      <c r="P483" s="51">
        <f t="shared" si="25"/>
        <v>1</v>
      </c>
      <c r="Q483" s="66" t="str" cm="1">
        <f t="array" aca="1" ref="Q483" ca="1">IF(ISNUMBER(P483),IF(P483=100%,"CUMPLIDA",IF(AND(ISNUMBER(L483),ISNUMBER(INDIRECT("FECHA_"&amp;$B483,1))), IF(L483&lt;=INDIRECT("FECHA_"&amp;$B483,1),"INCUMPLIDA","PROCESO"), "VERIFICAR FECHA")),"SIN VALOR AVANCE")</f>
        <v>CUMPLIDA</v>
      </c>
    </row>
    <row r="484" spans="1:17" ht="105.75">
      <c r="A484" s="75" t="s">
        <v>938</v>
      </c>
      <c r="B484" s="61" t="s">
        <v>1793</v>
      </c>
      <c r="C484" s="495"/>
      <c r="D484" s="495"/>
      <c r="E484" s="496"/>
      <c r="F484" s="496"/>
      <c r="G484" s="63" t="s">
        <v>766</v>
      </c>
      <c r="H484" s="50" t="s">
        <v>767</v>
      </c>
      <c r="I484" s="50" t="s">
        <v>768</v>
      </c>
      <c r="J484" s="74">
        <v>1</v>
      </c>
      <c r="K484" s="82">
        <v>45231</v>
      </c>
      <c r="L484" s="82">
        <v>45747</v>
      </c>
      <c r="M484" s="211">
        <f t="shared" si="26"/>
        <v>73.714285714285708</v>
      </c>
      <c r="N484" s="69">
        <v>1</v>
      </c>
      <c r="O484" s="50" t="s">
        <v>2343</v>
      </c>
      <c r="P484" s="51">
        <f t="shared" si="25"/>
        <v>1</v>
      </c>
      <c r="Q484" s="66" t="str" cm="1">
        <f t="array" aca="1" ref="Q484" ca="1">IF(ISNUMBER(P484),IF(P484=100%,"CUMPLIDA",IF(AND(ISNUMBER(L484),ISNUMBER(INDIRECT("FECHA_"&amp;$B484,1))), IF(L484&lt;=INDIRECT("FECHA_"&amp;$B484,1),"INCUMPLIDA","PROCESO"), "VERIFICAR FECHA")),"SIN VALOR AVANCE")</f>
        <v>CUMPLIDA</v>
      </c>
    </row>
    <row r="485" spans="1:17" ht="150.75">
      <c r="A485" s="75" t="s">
        <v>938</v>
      </c>
      <c r="B485" s="61" t="s">
        <v>1793</v>
      </c>
      <c r="C485" s="495"/>
      <c r="D485" s="495"/>
      <c r="E485" s="496"/>
      <c r="F485" s="496"/>
      <c r="G485" s="63" t="s">
        <v>769</v>
      </c>
      <c r="H485" s="50" t="s">
        <v>769</v>
      </c>
      <c r="I485" s="50" t="s">
        <v>2344</v>
      </c>
      <c r="J485" s="74">
        <v>1</v>
      </c>
      <c r="K485" s="82">
        <v>45323</v>
      </c>
      <c r="L485" s="82">
        <v>45747</v>
      </c>
      <c r="M485" s="211">
        <f t="shared" si="26"/>
        <v>60.571428571428569</v>
      </c>
      <c r="N485" s="69">
        <v>1</v>
      </c>
      <c r="O485" s="71" t="s">
        <v>2520</v>
      </c>
      <c r="P485" s="51">
        <f t="shared" si="25"/>
        <v>1</v>
      </c>
      <c r="Q485" s="66" t="str" cm="1">
        <f t="array" aca="1" ref="Q485" ca="1">IF(ISNUMBER(P485),IF(P485=100%,"CUMPLIDA",IF(AND(ISNUMBER(L485),ISNUMBER(INDIRECT("FECHA_"&amp;$B485,1))), IF(L485&lt;=INDIRECT("FECHA_"&amp;$B485,1),"INCUMPLIDA","PROCESO"), "VERIFICAR FECHA")),"SIN VALOR AVANCE")</f>
        <v>CUMPLIDA</v>
      </c>
    </row>
    <row r="486" spans="1:17" ht="75.75">
      <c r="A486" s="75" t="s">
        <v>938</v>
      </c>
      <c r="B486" s="61" t="s">
        <v>1793</v>
      </c>
      <c r="C486" s="495"/>
      <c r="D486" s="495"/>
      <c r="E486" s="496"/>
      <c r="F486" s="496"/>
      <c r="G486" s="63" t="s">
        <v>2430</v>
      </c>
      <c r="H486" s="50" t="s">
        <v>2430</v>
      </c>
      <c r="I486" s="50" t="s">
        <v>771</v>
      </c>
      <c r="J486" s="74">
        <v>1</v>
      </c>
      <c r="K486" s="82">
        <v>45231</v>
      </c>
      <c r="L486" s="82">
        <v>45747</v>
      </c>
      <c r="M486" s="211">
        <f t="shared" si="26"/>
        <v>73.714285714285708</v>
      </c>
      <c r="N486" s="69">
        <v>1</v>
      </c>
      <c r="O486" s="71" t="s">
        <v>2521</v>
      </c>
      <c r="P486" s="51">
        <f t="shared" si="25"/>
        <v>1</v>
      </c>
      <c r="Q486" s="66" t="str" cm="1">
        <f t="array" aca="1" ref="Q486" ca="1">IF(ISNUMBER(P486),IF(P486=100%,"CUMPLIDA",IF(AND(ISNUMBER(L486),ISNUMBER(INDIRECT("FECHA_"&amp;$B486,1))), IF(L486&lt;=INDIRECT("FECHA_"&amp;$B486,1),"INCUMPLIDA","PROCESO"), "VERIFICAR FECHA")),"SIN VALOR AVANCE")</f>
        <v>CUMPLIDA</v>
      </c>
    </row>
    <row r="487" spans="1:17" ht="210.75">
      <c r="A487" s="75" t="s">
        <v>938</v>
      </c>
      <c r="B487" s="61" t="s">
        <v>1793</v>
      </c>
      <c r="C487" s="495"/>
      <c r="D487" s="495"/>
      <c r="E487" s="496"/>
      <c r="F487" s="496"/>
      <c r="G487" s="63" t="s">
        <v>2431</v>
      </c>
      <c r="H487" s="50" t="s">
        <v>2431</v>
      </c>
      <c r="I487" s="50" t="s">
        <v>1073</v>
      </c>
      <c r="J487" s="74">
        <v>1</v>
      </c>
      <c r="K487" s="82">
        <v>45231</v>
      </c>
      <c r="L487" s="82">
        <v>45808</v>
      </c>
      <c r="M487" s="211">
        <f t="shared" si="26"/>
        <v>82.428571428571431</v>
      </c>
      <c r="N487" s="69">
        <v>1</v>
      </c>
      <c r="O487" s="71" t="s">
        <v>2427</v>
      </c>
      <c r="P487" s="51">
        <f t="shared" si="25"/>
        <v>1</v>
      </c>
      <c r="Q487" s="66" t="str" cm="1">
        <f t="array" aca="1" ref="Q487" ca="1">IF(ISNUMBER(P487),IF(P487=100%,"CUMPLIDA",IF(AND(ISNUMBER(L487),ISNUMBER(INDIRECT("FECHA_"&amp;$B487,1))), IF(L487&lt;=INDIRECT("FECHA_"&amp;$B487,1),"INCUMPLIDA","PROCESO"), "VERIFICAR FECHA")),"SIN VALOR AVANCE")</f>
        <v>CUMPLIDA</v>
      </c>
    </row>
    <row r="488" spans="1:17" ht="180.75">
      <c r="A488" s="75" t="s">
        <v>938</v>
      </c>
      <c r="B488" s="61" t="s">
        <v>1793</v>
      </c>
      <c r="C488" s="495"/>
      <c r="D488" s="495"/>
      <c r="E488" s="496"/>
      <c r="F488" s="496"/>
      <c r="G488" s="63" t="s">
        <v>169</v>
      </c>
      <c r="H488" s="50" t="s">
        <v>775</v>
      </c>
      <c r="I488" s="50" t="s">
        <v>776</v>
      </c>
      <c r="J488" s="74">
        <v>7</v>
      </c>
      <c r="K488" s="82">
        <v>46024</v>
      </c>
      <c r="L488" s="82">
        <v>46660</v>
      </c>
      <c r="M488" s="211">
        <f t="shared" si="26"/>
        <v>90.857142857142861</v>
      </c>
      <c r="N488" s="69">
        <v>0</v>
      </c>
      <c r="O488" s="71" t="s">
        <v>2467</v>
      </c>
      <c r="P488" s="51">
        <f t="shared" si="25"/>
        <v>0</v>
      </c>
      <c r="Q488" s="66" t="str" cm="1">
        <f t="array" aca="1" ref="Q488" ca="1">IF(ISNUMBER(P488),IF(P488=100%,"CUMPLIDA",IF(AND(ISNUMBER(L488),ISNUMBER(INDIRECT("FECHA_"&amp;$B488,1))), IF(L488&lt;=INDIRECT("FECHA_"&amp;$B488,1),"INCUMPLIDA","PROCESO"), "VERIFICAR FECHA")),"SIN VALOR AVANCE")</f>
        <v>PROCESO</v>
      </c>
    </row>
    <row r="489" spans="1:17" ht="150.75">
      <c r="A489" s="75" t="s">
        <v>938</v>
      </c>
      <c r="B489" s="61" t="s">
        <v>1793</v>
      </c>
      <c r="C489" s="495"/>
      <c r="D489" s="495"/>
      <c r="E489" s="496"/>
      <c r="F489" s="496"/>
      <c r="G489" s="63" t="s">
        <v>778</v>
      </c>
      <c r="H489" s="50" t="s">
        <v>779</v>
      </c>
      <c r="I489" s="50" t="s">
        <v>780</v>
      </c>
      <c r="J489" s="74">
        <v>1</v>
      </c>
      <c r="K489" s="82">
        <v>46024</v>
      </c>
      <c r="L489" s="82">
        <v>46660</v>
      </c>
      <c r="M489" s="211">
        <f t="shared" si="26"/>
        <v>90.857142857142861</v>
      </c>
      <c r="N489" s="69">
        <v>0</v>
      </c>
      <c r="O489" s="71" t="s">
        <v>2520</v>
      </c>
      <c r="P489" s="51">
        <f t="shared" si="25"/>
        <v>0</v>
      </c>
      <c r="Q489" s="66" t="str" cm="1">
        <f t="array" aca="1" ref="Q489" ca="1">IF(ISNUMBER(P489),IF(P489=100%,"CUMPLIDA",IF(AND(ISNUMBER(L489),ISNUMBER(INDIRECT("FECHA_"&amp;$B489,1))), IF(L489&lt;=INDIRECT("FECHA_"&amp;$B489,1),"INCUMPLIDA","PROCESO"), "VERIFICAR FECHA")),"SIN VALOR AVANCE")</f>
        <v>PROCESO</v>
      </c>
    </row>
    <row r="490" spans="1:17" ht="285.75">
      <c r="A490" s="75" t="s">
        <v>938</v>
      </c>
      <c r="B490" s="61" t="s">
        <v>1793</v>
      </c>
      <c r="C490" s="495"/>
      <c r="D490" s="495"/>
      <c r="E490" s="496"/>
      <c r="F490" s="496"/>
      <c r="G490" s="63" t="s">
        <v>781</v>
      </c>
      <c r="H490" s="50" t="s">
        <v>782</v>
      </c>
      <c r="I490" s="50" t="s">
        <v>813</v>
      </c>
      <c r="J490" s="74">
        <v>2</v>
      </c>
      <c r="K490" s="82">
        <v>46024</v>
      </c>
      <c r="L490" s="82">
        <v>46660</v>
      </c>
      <c r="M490" s="211">
        <f t="shared" si="26"/>
        <v>90.857142857142861</v>
      </c>
      <c r="N490" s="69">
        <v>0</v>
      </c>
      <c r="O490" s="71" t="s">
        <v>2445</v>
      </c>
      <c r="P490" s="51">
        <f t="shared" si="25"/>
        <v>0</v>
      </c>
      <c r="Q490" s="66" t="str" cm="1">
        <f t="array" aca="1" ref="Q490" ca="1">IF(ISNUMBER(P490),IF(P490=100%,"CUMPLIDA",IF(AND(ISNUMBER(L490),ISNUMBER(INDIRECT("FECHA_"&amp;$B490,1))), IF(L490&lt;=INDIRECT("FECHA_"&amp;$B490,1),"INCUMPLIDA","PROCESO"), "VERIFICAR FECHA")),"SIN VALOR AVANCE")</f>
        <v>PROCESO</v>
      </c>
    </row>
    <row r="491" spans="1:17" ht="240.75">
      <c r="A491" s="75" t="s">
        <v>938</v>
      </c>
      <c r="B491" s="61" t="s">
        <v>1793</v>
      </c>
      <c r="C491" s="495" t="s">
        <v>2522</v>
      </c>
      <c r="D491" s="495" t="s">
        <v>2523</v>
      </c>
      <c r="E491" s="496" t="s">
        <v>2524</v>
      </c>
      <c r="F491" s="496" t="s">
        <v>2525</v>
      </c>
      <c r="G491" s="496" t="s">
        <v>999</v>
      </c>
      <c r="H491" s="76" t="s">
        <v>2340</v>
      </c>
      <c r="I491" s="50" t="s">
        <v>2341</v>
      </c>
      <c r="J491" s="69">
        <v>1</v>
      </c>
      <c r="K491" s="70">
        <v>44044</v>
      </c>
      <c r="L491" s="70">
        <v>44196</v>
      </c>
      <c r="M491" s="211">
        <f t="shared" si="26"/>
        <v>21.714285714285715</v>
      </c>
      <c r="N491" s="69">
        <v>1</v>
      </c>
      <c r="O491" s="50" t="s">
        <v>2526</v>
      </c>
      <c r="P491" s="51">
        <f t="shared" si="25"/>
        <v>1</v>
      </c>
      <c r="Q491" s="66" t="str" cm="1">
        <f t="array" aca="1" ref="Q491" ca="1">IF(ISNUMBER(P491),IF(P491=100%,"CUMPLIDA",IF(AND(ISNUMBER(L491),ISNUMBER(INDIRECT("FECHA_"&amp;$B491,1))), IF(L491&lt;=INDIRECT("FECHA_"&amp;$B491,1),"INCUMPLIDA","PROCESO"), "VERIFICAR FECHA")),"SIN VALOR AVANCE")</f>
        <v>CUMPLIDA</v>
      </c>
    </row>
    <row r="492" spans="1:17" ht="75.75">
      <c r="A492" s="75" t="s">
        <v>938</v>
      </c>
      <c r="B492" s="61" t="s">
        <v>1793</v>
      </c>
      <c r="C492" s="495"/>
      <c r="D492" s="495"/>
      <c r="E492" s="496"/>
      <c r="F492" s="496"/>
      <c r="G492" s="496"/>
      <c r="H492" s="50" t="s">
        <v>944</v>
      </c>
      <c r="I492" s="50" t="s">
        <v>945</v>
      </c>
      <c r="J492" s="74">
        <v>1</v>
      </c>
      <c r="K492" s="70">
        <v>45231</v>
      </c>
      <c r="L492" s="70">
        <v>45504</v>
      </c>
      <c r="M492" s="211">
        <f t="shared" si="26"/>
        <v>39</v>
      </c>
      <c r="N492" s="69">
        <v>1</v>
      </c>
      <c r="O492" s="71" t="s">
        <v>2426</v>
      </c>
      <c r="P492" s="51">
        <f t="shared" ref="P492:P555" si="27">N492/J492</f>
        <v>1</v>
      </c>
      <c r="Q492" s="66" t="str" cm="1">
        <f t="array" aca="1" ref="Q492" ca="1">IF(ISNUMBER(P492),IF(P492=100%,"CUMPLIDA",IF(AND(ISNUMBER(L492),ISNUMBER(INDIRECT("FECHA_"&amp;$B492,1))), IF(L492&lt;=INDIRECT("FECHA_"&amp;$B492,1),"INCUMPLIDA","PROCESO"), "VERIFICAR FECHA")),"SIN VALOR AVANCE")</f>
        <v>CUMPLIDA</v>
      </c>
    </row>
    <row r="493" spans="1:17" ht="315.75">
      <c r="A493" s="75" t="s">
        <v>938</v>
      </c>
      <c r="B493" s="61" t="s">
        <v>1793</v>
      </c>
      <c r="C493" s="495"/>
      <c r="D493" s="495"/>
      <c r="E493" s="496"/>
      <c r="F493" s="496"/>
      <c r="G493" s="496"/>
      <c r="H493" s="50" t="s">
        <v>947</v>
      </c>
      <c r="I493" s="50" t="s">
        <v>948</v>
      </c>
      <c r="J493" s="74">
        <v>1</v>
      </c>
      <c r="K493" s="70">
        <v>45231</v>
      </c>
      <c r="L493" s="70">
        <v>45504</v>
      </c>
      <c r="M493" s="211">
        <f t="shared" si="26"/>
        <v>39</v>
      </c>
      <c r="N493" s="69">
        <v>1</v>
      </c>
      <c r="O493" s="71" t="s">
        <v>2464</v>
      </c>
      <c r="P493" s="51">
        <f t="shared" si="27"/>
        <v>1</v>
      </c>
      <c r="Q493" s="66" t="str" cm="1">
        <f t="array" aca="1" ref="Q493" ca="1">IF(ISNUMBER(P493),IF(P493=100%,"CUMPLIDA",IF(AND(ISNUMBER(L493),ISNUMBER(INDIRECT("FECHA_"&amp;$B493,1))), IF(L493&lt;=INDIRECT("FECHA_"&amp;$B493,1),"INCUMPLIDA","PROCESO"), "VERIFICAR FECHA")),"SIN VALOR AVANCE")</f>
        <v>CUMPLIDA</v>
      </c>
    </row>
    <row r="494" spans="1:17" ht="150.75">
      <c r="A494" s="75" t="s">
        <v>938</v>
      </c>
      <c r="B494" s="61" t="s">
        <v>1793</v>
      </c>
      <c r="C494" s="495"/>
      <c r="D494" s="495"/>
      <c r="E494" s="496"/>
      <c r="F494" s="496"/>
      <c r="G494" s="63" t="s">
        <v>950</v>
      </c>
      <c r="H494" s="50" t="s">
        <v>760</v>
      </c>
      <c r="I494" s="50" t="s">
        <v>761</v>
      </c>
      <c r="J494" s="74">
        <v>1</v>
      </c>
      <c r="K494" s="82">
        <v>45323</v>
      </c>
      <c r="L494" s="82">
        <v>45747</v>
      </c>
      <c r="M494" s="211">
        <f t="shared" si="26"/>
        <v>60.571428571428569</v>
      </c>
      <c r="N494" s="69">
        <v>1</v>
      </c>
      <c r="O494" s="71" t="s">
        <v>2465</v>
      </c>
      <c r="P494" s="51">
        <f t="shared" si="27"/>
        <v>1</v>
      </c>
      <c r="Q494" s="66" t="str" cm="1">
        <f t="array" aca="1" ref="Q494" ca="1">IF(ISNUMBER(P494),IF(P494=100%,"CUMPLIDA",IF(AND(ISNUMBER(L494),ISNUMBER(INDIRECT("FECHA_"&amp;$B494,1))), IF(L494&lt;=INDIRECT("FECHA_"&amp;$B494,1),"INCUMPLIDA","PROCESO"), "VERIFICAR FECHA")),"SIN VALOR AVANCE")</f>
        <v>CUMPLIDA</v>
      </c>
    </row>
    <row r="495" spans="1:17" ht="75.75">
      <c r="A495" s="75" t="s">
        <v>938</v>
      </c>
      <c r="B495" s="61" t="s">
        <v>1793</v>
      </c>
      <c r="C495" s="495"/>
      <c r="D495" s="495"/>
      <c r="E495" s="496"/>
      <c r="F495" s="496"/>
      <c r="G495" s="63" t="s">
        <v>804</v>
      </c>
      <c r="H495" s="50" t="s">
        <v>804</v>
      </c>
      <c r="I495" s="50" t="s">
        <v>805</v>
      </c>
      <c r="J495" s="74">
        <v>1</v>
      </c>
      <c r="K495" s="82">
        <v>45323</v>
      </c>
      <c r="L495" s="82">
        <v>45747</v>
      </c>
      <c r="M495" s="211">
        <f t="shared" si="26"/>
        <v>60.571428571428569</v>
      </c>
      <c r="N495" s="69">
        <v>1</v>
      </c>
      <c r="O495" s="71" t="s">
        <v>2426</v>
      </c>
      <c r="P495" s="51">
        <f t="shared" si="27"/>
        <v>1</v>
      </c>
      <c r="Q495" s="66" t="str" cm="1">
        <f t="array" aca="1" ref="Q495" ca="1">IF(ISNUMBER(P495),IF(P495=100%,"CUMPLIDA",IF(AND(ISNUMBER(L495),ISNUMBER(INDIRECT("FECHA_"&amp;$B495,1))), IF(L495&lt;=INDIRECT("FECHA_"&amp;$B495,1),"INCUMPLIDA","PROCESO"), "VERIFICAR FECHA")),"SIN VALOR AVANCE")</f>
        <v>CUMPLIDA</v>
      </c>
    </row>
    <row r="496" spans="1:17" ht="105.75">
      <c r="A496" s="75" t="s">
        <v>938</v>
      </c>
      <c r="B496" s="61" t="s">
        <v>1793</v>
      </c>
      <c r="C496" s="495"/>
      <c r="D496" s="495"/>
      <c r="E496" s="496"/>
      <c r="F496" s="496"/>
      <c r="G496" s="63" t="s">
        <v>766</v>
      </c>
      <c r="H496" s="50" t="s">
        <v>767</v>
      </c>
      <c r="I496" s="50" t="s">
        <v>768</v>
      </c>
      <c r="J496" s="74">
        <v>1</v>
      </c>
      <c r="K496" s="82">
        <v>45231</v>
      </c>
      <c r="L496" s="82">
        <v>45747</v>
      </c>
      <c r="M496" s="211">
        <f t="shared" si="26"/>
        <v>73.714285714285708</v>
      </c>
      <c r="N496" s="69">
        <v>1</v>
      </c>
      <c r="O496" s="50" t="s">
        <v>2343</v>
      </c>
      <c r="P496" s="51">
        <f t="shared" si="27"/>
        <v>1</v>
      </c>
      <c r="Q496" s="66" t="str" cm="1">
        <f t="array" aca="1" ref="Q496" ca="1">IF(ISNUMBER(P496),IF(P496=100%,"CUMPLIDA",IF(AND(ISNUMBER(L496),ISNUMBER(INDIRECT("FECHA_"&amp;$B496,1))), IF(L496&lt;=INDIRECT("FECHA_"&amp;$B496,1),"INCUMPLIDA","PROCESO"), "VERIFICAR FECHA")),"SIN VALOR AVANCE")</f>
        <v>CUMPLIDA</v>
      </c>
    </row>
    <row r="497" spans="1:17" ht="150.75">
      <c r="A497" s="75" t="s">
        <v>938</v>
      </c>
      <c r="B497" s="61" t="s">
        <v>1793</v>
      </c>
      <c r="C497" s="495"/>
      <c r="D497" s="495"/>
      <c r="E497" s="496"/>
      <c r="F497" s="496"/>
      <c r="G497" s="63" t="s">
        <v>769</v>
      </c>
      <c r="H497" s="50" t="s">
        <v>769</v>
      </c>
      <c r="I497" s="50" t="s">
        <v>2344</v>
      </c>
      <c r="J497" s="74">
        <v>1</v>
      </c>
      <c r="K497" s="82">
        <v>45323</v>
      </c>
      <c r="L497" s="82">
        <v>45747</v>
      </c>
      <c r="M497" s="211">
        <f t="shared" si="26"/>
        <v>60.571428571428569</v>
      </c>
      <c r="N497" s="69">
        <v>1</v>
      </c>
      <c r="O497" s="71" t="s">
        <v>2520</v>
      </c>
      <c r="P497" s="51">
        <f t="shared" si="27"/>
        <v>1</v>
      </c>
      <c r="Q497" s="66" t="str" cm="1">
        <f t="array" aca="1" ref="Q497" ca="1">IF(ISNUMBER(P497),IF(P497=100%,"CUMPLIDA",IF(AND(ISNUMBER(L497),ISNUMBER(INDIRECT("FECHA_"&amp;$B497,1))), IF(L497&lt;=INDIRECT("FECHA_"&amp;$B497,1),"INCUMPLIDA","PROCESO"), "VERIFICAR FECHA")),"SIN VALOR AVANCE")</f>
        <v>CUMPLIDA</v>
      </c>
    </row>
    <row r="498" spans="1:17" ht="75.75">
      <c r="A498" s="75" t="s">
        <v>938</v>
      </c>
      <c r="B498" s="61" t="s">
        <v>1793</v>
      </c>
      <c r="C498" s="495"/>
      <c r="D498" s="495"/>
      <c r="E498" s="496"/>
      <c r="F498" s="496"/>
      <c r="G498" s="63" t="s">
        <v>2430</v>
      </c>
      <c r="H498" s="50" t="s">
        <v>2430</v>
      </c>
      <c r="I498" s="50" t="s">
        <v>771</v>
      </c>
      <c r="J498" s="74">
        <v>1</v>
      </c>
      <c r="K498" s="82">
        <v>45231</v>
      </c>
      <c r="L498" s="82">
        <v>45747</v>
      </c>
      <c r="M498" s="211">
        <f t="shared" si="26"/>
        <v>73.714285714285708</v>
      </c>
      <c r="N498" s="69">
        <v>1</v>
      </c>
      <c r="O498" s="71" t="s">
        <v>2521</v>
      </c>
      <c r="P498" s="51">
        <f t="shared" si="27"/>
        <v>1</v>
      </c>
      <c r="Q498" s="66" t="str" cm="1">
        <f t="array" aca="1" ref="Q498" ca="1">IF(ISNUMBER(P498),IF(P498=100%,"CUMPLIDA",IF(AND(ISNUMBER(L498),ISNUMBER(INDIRECT("FECHA_"&amp;$B498,1))), IF(L498&lt;=INDIRECT("FECHA_"&amp;$B498,1),"INCUMPLIDA","PROCESO"), "VERIFICAR FECHA")),"SIN VALOR AVANCE")</f>
        <v>CUMPLIDA</v>
      </c>
    </row>
    <row r="499" spans="1:17" ht="225.75">
      <c r="A499" s="75" t="s">
        <v>938</v>
      </c>
      <c r="B499" s="61" t="s">
        <v>1793</v>
      </c>
      <c r="C499" s="495"/>
      <c r="D499" s="495"/>
      <c r="E499" s="496"/>
      <c r="F499" s="496"/>
      <c r="G499" s="63" t="s">
        <v>2431</v>
      </c>
      <c r="H499" s="50" t="s">
        <v>2431</v>
      </c>
      <c r="I499" s="50" t="s">
        <v>1073</v>
      </c>
      <c r="J499" s="74">
        <v>1</v>
      </c>
      <c r="K499" s="82">
        <v>45231</v>
      </c>
      <c r="L499" s="82">
        <v>45808</v>
      </c>
      <c r="M499" s="211">
        <f t="shared" si="26"/>
        <v>82.428571428571431</v>
      </c>
      <c r="N499" s="69">
        <v>1</v>
      </c>
      <c r="O499" s="71" t="s">
        <v>2473</v>
      </c>
      <c r="P499" s="51">
        <f t="shared" si="27"/>
        <v>1</v>
      </c>
      <c r="Q499" s="66" t="str" cm="1">
        <f t="array" aca="1" ref="Q499" ca="1">IF(ISNUMBER(P499),IF(P499=100%,"CUMPLIDA",IF(AND(ISNUMBER(L499),ISNUMBER(INDIRECT("FECHA_"&amp;$B499,1))), IF(L499&lt;=INDIRECT("FECHA_"&amp;$B499,1),"INCUMPLIDA","PROCESO"), "VERIFICAR FECHA")),"SIN VALOR AVANCE")</f>
        <v>CUMPLIDA</v>
      </c>
    </row>
    <row r="500" spans="1:17" ht="182.25">
      <c r="A500" s="75" t="s">
        <v>938</v>
      </c>
      <c r="B500" s="61" t="s">
        <v>1793</v>
      </c>
      <c r="C500" s="495"/>
      <c r="D500" s="495"/>
      <c r="E500" s="496"/>
      <c r="F500" s="496"/>
      <c r="G500" s="63" t="s">
        <v>169</v>
      </c>
      <c r="H500" s="50" t="s">
        <v>775</v>
      </c>
      <c r="I500" s="50" t="s">
        <v>776</v>
      </c>
      <c r="J500" s="74">
        <v>7</v>
      </c>
      <c r="K500" s="82">
        <v>46024</v>
      </c>
      <c r="L500" s="82">
        <v>46660</v>
      </c>
      <c r="M500" s="211">
        <f t="shared" si="26"/>
        <v>90.857142857142861</v>
      </c>
      <c r="N500" s="69">
        <v>0</v>
      </c>
      <c r="O500" s="71" t="s">
        <v>2443</v>
      </c>
      <c r="P500" s="51">
        <f t="shared" si="27"/>
        <v>0</v>
      </c>
      <c r="Q500" s="66" t="str" cm="1">
        <f t="array" aca="1" ref="Q500" ca="1">IF(ISNUMBER(P500),IF(P500=100%,"CUMPLIDA",IF(AND(ISNUMBER(L500),ISNUMBER(INDIRECT("FECHA_"&amp;$B500,1))), IF(L500&lt;=INDIRECT("FECHA_"&amp;$B500,1),"INCUMPLIDA","PROCESO"), "VERIFICAR FECHA")),"SIN VALOR AVANCE")</f>
        <v>PROCESO</v>
      </c>
    </row>
    <row r="501" spans="1:17" ht="150.75">
      <c r="A501" s="75" t="s">
        <v>938</v>
      </c>
      <c r="B501" s="61" t="s">
        <v>1793</v>
      </c>
      <c r="C501" s="495"/>
      <c r="D501" s="495"/>
      <c r="E501" s="496"/>
      <c r="F501" s="496"/>
      <c r="G501" s="63" t="s">
        <v>778</v>
      </c>
      <c r="H501" s="50" t="s">
        <v>779</v>
      </c>
      <c r="I501" s="50" t="s">
        <v>780</v>
      </c>
      <c r="J501" s="74">
        <v>1</v>
      </c>
      <c r="K501" s="82">
        <v>46024</v>
      </c>
      <c r="L501" s="82">
        <v>46660</v>
      </c>
      <c r="M501" s="211">
        <f t="shared" si="26"/>
        <v>90.857142857142861</v>
      </c>
      <c r="N501" s="69">
        <v>0</v>
      </c>
      <c r="O501" s="71" t="s">
        <v>2474</v>
      </c>
      <c r="P501" s="51">
        <f t="shared" si="27"/>
        <v>0</v>
      </c>
      <c r="Q501" s="66" t="str" cm="1">
        <f t="array" aca="1" ref="Q501" ca="1">IF(ISNUMBER(P501),IF(P501=100%,"CUMPLIDA",IF(AND(ISNUMBER(L501),ISNUMBER(INDIRECT("FECHA_"&amp;$B501,1))), IF(L501&lt;=INDIRECT("FECHA_"&amp;$B501,1),"INCUMPLIDA","PROCESO"), "VERIFICAR FECHA")),"SIN VALOR AVANCE")</f>
        <v>PROCESO</v>
      </c>
    </row>
    <row r="502" spans="1:17" ht="285.75">
      <c r="A502" s="75" t="s">
        <v>938</v>
      </c>
      <c r="B502" s="61" t="s">
        <v>1793</v>
      </c>
      <c r="C502" s="495"/>
      <c r="D502" s="495"/>
      <c r="E502" s="496"/>
      <c r="F502" s="496"/>
      <c r="G502" s="63" t="s">
        <v>781</v>
      </c>
      <c r="H502" s="50" t="s">
        <v>782</v>
      </c>
      <c r="I502" s="50" t="s">
        <v>813</v>
      </c>
      <c r="J502" s="74">
        <v>2</v>
      </c>
      <c r="K502" s="82">
        <v>46024</v>
      </c>
      <c r="L502" s="82">
        <v>46660</v>
      </c>
      <c r="M502" s="211">
        <f t="shared" si="26"/>
        <v>90.857142857142861</v>
      </c>
      <c r="N502" s="69">
        <v>0</v>
      </c>
      <c r="O502" s="71" t="s">
        <v>2445</v>
      </c>
      <c r="P502" s="51">
        <f t="shared" si="27"/>
        <v>0</v>
      </c>
      <c r="Q502" s="66" t="str" cm="1">
        <f t="array" aca="1" ref="Q502" ca="1">IF(ISNUMBER(P502),IF(P502=100%,"CUMPLIDA",IF(AND(ISNUMBER(L502),ISNUMBER(INDIRECT("FECHA_"&amp;$B502,1))), IF(L502&lt;=INDIRECT("FECHA_"&amp;$B502,1),"INCUMPLIDA","PROCESO"), "VERIFICAR FECHA")),"SIN VALOR AVANCE")</f>
        <v>PROCESO</v>
      </c>
    </row>
    <row r="503" spans="1:17" ht="225.75">
      <c r="A503" s="75" t="s">
        <v>938</v>
      </c>
      <c r="B503" s="61" t="s">
        <v>1793</v>
      </c>
      <c r="C503" s="495" t="s">
        <v>2527</v>
      </c>
      <c r="D503" s="495" t="s">
        <v>2528</v>
      </c>
      <c r="E503" s="496" t="s">
        <v>2529</v>
      </c>
      <c r="F503" s="496" t="s">
        <v>2530</v>
      </c>
      <c r="G503" s="496" t="s">
        <v>999</v>
      </c>
      <c r="H503" s="76" t="s">
        <v>2340</v>
      </c>
      <c r="I503" s="50" t="s">
        <v>2341</v>
      </c>
      <c r="J503" s="69">
        <v>1</v>
      </c>
      <c r="K503" s="70">
        <v>44044</v>
      </c>
      <c r="L503" s="70">
        <v>44196</v>
      </c>
      <c r="M503" s="211">
        <f t="shared" si="26"/>
        <v>21.714285714285715</v>
      </c>
      <c r="N503" s="69">
        <v>1</v>
      </c>
      <c r="O503" s="50" t="s">
        <v>2531</v>
      </c>
      <c r="P503" s="51">
        <f t="shared" si="27"/>
        <v>1</v>
      </c>
      <c r="Q503" s="66" t="str" cm="1">
        <f t="array" aca="1" ref="Q503" ca="1">IF(ISNUMBER(P503),IF(P503=100%,"CUMPLIDA",IF(AND(ISNUMBER(L503),ISNUMBER(INDIRECT("FECHA_"&amp;$B503,1))), IF(L503&lt;=INDIRECT("FECHA_"&amp;$B503,1),"INCUMPLIDA","PROCESO"), "VERIFICAR FECHA")),"SIN VALOR AVANCE")</f>
        <v>CUMPLIDA</v>
      </c>
    </row>
    <row r="504" spans="1:17" ht="75.75">
      <c r="A504" s="75" t="s">
        <v>938</v>
      </c>
      <c r="B504" s="61" t="s">
        <v>1793</v>
      </c>
      <c r="C504" s="495"/>
      <c r="D504" s="495"/>
      <c r="E504" s="496"/>
      <c r="F504" s="496"/>
      <c r="G504" s="496"/>
      <c r="H504" s="50" t="s">
        <v>944</v>
      </c>
      <c r="I504" s="50" t="s">
        <v>945</v>
      </c>
      <c r="J504" s="74">
        <v>1</v>
      </c>
      <c r="K504" s="70">
        <v>45231</v>
      </c>
      <c r="L504" s="70">
        <v>45504</v>
      </c>
      <c r="M504" s="211">
        <f t="shared" si="26"/>
        <v>39</v>
      </c>
      <c r="N504" s="69">
        <v>1</v>
      </c>
      <c r="O504" s="71" t="s">
        <v>2426</v>
      </c>
      <c r="P504" s="51">
        <f t="shared" si="27"/>
        <v>1</v>
      </c>
      <c r="Q504" s="66" t="str" cm="1">
        <f t="array" aca="1" ref="Q504" ca="1">IF(ISNUMBER(P504),IF(P504=100%,"CUMPLIDA",IF(AND(ISNUMBER(L504),ISNUMBER(INDIRECT("FECHA_"&amp;$B504,1))), IF(L504&lt;=INDIRECT("FECHA_"&amp;$B504,1),"INCUMPLIDA","PROCESO"), "VERIFICAR FECHA")),"SIN VALOR AVANCE")</f>
        <v>CUMPLIDA</v>
      </c>
    </row>
    <row r="505" spans="1:17" ht="315.75">
      <c r="A505" s="75" t="s">
        <v>938</v>
      </c>
      <c r="B505" s="61" t="s">
        <v>1793</v>
      </c>
      <c r="C505" s="495"/>
      <c r="D505" s="495"/>
      <c r="E505" s="496"/>
      <c r="F505" s="496"/>
      <c r="G505" s="496"/>
      <c r="H505" s="50" t="s">
        <v>947</v>
      </c>
      <c r="I505" s="50" t="s">
        <v>948</v>
      </c>
      <c r="J505" s="74">
        <v>1</v>
      </c>
      <c r="K505" s="70">
        <v>45231</v>
      </c>
      <c r="L505" s="70">
        <v>45504</v>
      </c>
      <c r="M505" s="211">
        <f t="shared" si="26"/>
        <v>39</v>
      </c>
      <c r="N505" s="69">
        <v>1</v>
      </c>
      <c r="O505" s="71" t="s">
        <v>2464</v>
      </c>
      <c r="P505" s="51">
        <f t="shared" si="27"/>
        <v>1</v>
      </c>
      <c r="Q505" s="66" t="str" cm="1">
        <f t="array" aca="1" ref="Q505" ca="1">IF(ISNUMBER(P505),IF(P505=100%,"CUMPLIDA",IF(AND(ISNUMBER(L505),ISNUMBER(INDIRECT("FECHA_"&amp;$B505,1))), IF(L505&lt;=INDIRECT("FECHA_"&amp;$B505,1),"INCUMPLIDA","PROCESO"), "VERIFICAR FECHA")),"SIN VALOR AVANCE")</f>
        <v>CUMPLIDA</v>
      </c>
    </row>
    <row r="506" spans="1:17" ht="135.75">
      <c r="A506" s="75" t="s">
        <v>938</v>
      </c>
      <c r="B506" s="61" t="s">
        <v>1793</v>
      </c>
      <c r="C506" s="495"/>
      <c r="D506" s="495"/>
      <c r="E506" s="496"/>
      <c r="F506" s="496"/>
      <c r="G506" s="63" t="s">
        <v>950</v>
      </c>
      <c r="H506" s="50" t="s">
        <v>760</v>
      </c>
      <c r="I506" s="50" t="s">
        <v>761</v>
      </c>
      <c r="J506" s="74">
        <v>1</v>
      </c>
      <c r="K506" s="82">
        <v>45323</v>
      </c>
      <c r="L506" s="82">
        <v>45747</v>
      </c>
      <c r="M506" s="211">
        <f t="shared" si="26"/>
        <v>60.571428571428569</v>
      </c>
      <c r="N506" s="69">
        <v>1</v>
      </c>
      <c r="O506" s="50" t="s">
        <v>2532</v>
      </c>
      <c r="P506" s="51">
        <f t="shared" si="27"/>
        <v>1</v>
      </c>
      <c r="Q506" s="66" t="str" cm="1">
        <f t="array" aca="1" ref="Q506" ca="1">IF(ISNUMBER(P506),IF(P506=100%,"CUMPLIDA",IF(AND(ISNUMBER(L506),ISNUMBER(INDIRECT("FECHA_"&amp;$B506,1))), IF(L506&lt;=INDIRECT("FECHA_"&amp;$B506,1),"INCUMPLIDA","PROCESO"), "VERIFICAR FECHA")),"SIN VALOR AVANCE")</f>
        <v>CUMPLIDA</v>
      </c>
    </row>
    <row r="507" spans="1:17" ht="75.75">
      <c r="A507" s="75" t="s">
        <v>938</v>
      </c>
      <c r="B507" s="61" t="s">
        <v>1793</v>
      </c>
      <c r="C507" s="495"/>
      <c r="D507" s="495"/>
      <c r="E507" s="496"/>
      <c r="F507" s="496"/>
      <c r="G507" s="63" t="s">
        <v>804</v>
      </c>
      <c r="H507" s="50" t="s">
        <v>804</v>
      </c>
      <c r="I507" s="50" t="s">
        <v>805</v>
      </c>
      <c r="J507" s="74">
        <v>1</v>
      </c>
      <c r="K507" s="82">
        <v>45323</v>
      </c>
      <c r="L507" s="82">
        <v>45747</v>
      </c>
      <c r="M507" s="211">
        <f t="shared" si="26"/>
        <v>60.571428571428569</v>
      </c>
      <c r="N507" s="69">
        <v>1</v>
      </c>
      <c r="O507" s="71" t="s">
        <v>2426</v>
      </c>
      <c r="P507" s="51">
        <f t="shared" si="27"/>
        <v>1</v>
      </c>
      <c r="Q507" s="66" t="str" cm="1">
        <f t="array" aca="1" ref="Q507" ca="1">IF(ISNUMBER(P507),IF(P507=100%,"CUMPLIDA",IF(AND(ISNUMBER(L507),ISNUMBER(INDIRECT("FECHA_"&amp;$B507,1))), IF(L507&lt;=INDIRECT("FECHA_"&amp;$B507,1),"INCUMPLIDA","PROCESO"), "VERIFICAR FECHA")),"SIN VALOR AVANCE")</f>
        <v>CUMPLIDA</v>
      </c>
    </row>
    <row r="508" spans="1:17" ht="105.75">
      <c r="A508" s="75" t="s">
        <v>938</v>
      </c>
      <c r="B508" s="61" t="s">
        <v>1793</v>
      </c>
      <c r="C508" s="495"/>
      <c r="D508" s="495"/>
      <c r="E508" s="496"/>
      <c r="F508" s="496"/>
      <c r="G508" s="63" t="s">
        <v>766</v>
      </c>
      <c r="H508" s="50" t="s">
        <v>767</v>
      </c>
      <c r="I508" s="50" t="s">
        <v>768</v>
      </c>
      <c r="J508" s="74">
        <v>1</v>
      </c>
      <c r="K508" s="82">
        <v>45231</v>
      </c>
      <c r="L508" s="82">
        <v>45747</v>
      </c>
      <c r="M508" s="211">
        <f t="shared" si="26"/>
        <v>73.714285714285708</v>
      </c>
      <c r="N508" s="69">
        <v>1</v>
      </c>
      <c r="O508" s="50" t="s">
        <v>2343</v>
      </c>
      <c r="P508" s="51">
        <f t="shared" si="27"/>
        <v>1</v>
      </c>
      <c r="Q508" s="66" t="str" cm="1">
        <f t="array" aca="1" ref="Q508" ca="1">IF(ISNUMBER(P508),IF(P508=100%,"CUMPLIDA",IF(AND(ISNUMBER(L508),ISNUMBER(INDIRECT("FECHA_"&amp;$B508,1))), IF(L508&lt;=INDIRECT("FECHA_"&amp;$B508,1),"INCUMPLIDA","PROCESO"), "VERIFICAR FECHA")),"SIN VALOR AVANCE")</f>
        <v>CUMPLIDA</v>
      </c>
    </row>
    <row r="509" spans="1:17" ht="135.75">
      <c r="A509" s="75" t="s">
        <v>938</v>
      </c>
      <c r="B509" s="61" t="s">
        <v>1793</v>
      </c>
      <c r="C509" s="495"/>
      <c r="D509" s="495"/>
      <c r="E509" s="496"/>
      <c r="F509" s="496"/>
      <c r="G509" s="63" t="s">
        <v>769</v>
      </c>
      <c r="H509" s="50" t="s">
        <v>769</v>
      </c>
      <c r="I509" s="50" t="s">
        <v>2344</v>
      </c>
      <c r="J509" s="74">
        <v>1</v>
      </c>
      <c r="K509" s="82">
        <v>45323</v>
      </c>
      <c r="L509" s="82">
        <v>45747</v>
      </c>
      <c r="M509" s="211">
        <f t="shared" si="26"/>
        <v>60.571428571428569</v>
      </c>
      <c r="N509" s="69">
        <v>1</v>
      </c>
      <c r="O509" s="50" t="s">
        <v>2532</v>
      </c>
      <c r="P509" s="51">
        <f t="shared" si="27"/>
        <v>1</v>
      </c>
      <c r="Q509" s="66" t="str" cm="1">
        <f t="array" aca="1" ref="Q509" ca="1">IF(ISNUMBER(P509),IF(P509=100%,"CUMPLIDA",IF(AND(ISNUMBER(L509),ISNUMBER(INDIRECT("FECHA_"&amp;$B509,1))), IF(L509&lt;=INDIRECT("FECHA_"&amp;$B509,1),"INCUMPLIDA","PROCESO"), "VERIFICAR FECHA")),"SIN VALOR AVANCE")</f>
        <v>CUMPLIDA</v>
      </c>
    </row>
    <row r="510" spans="1:17" ht="75.75">
      <c r="A510" s="75" t="s">
        <v>938</v>
      </c>
      <c r="B510" s="61" t="s">
        <v>1793</v>
      </c>
      <c r="C510" s="495"/>
      <c r="D510" s="495"/>
      <c r="E510" s="496"/>
      <c r="F510" s="496"/>
      <c r="G510" s="63" t="s">
        <v>2430</v>
      </c>
      <c r="H510" s="50" t="s">
        <v>2430</v>
      </c>
      <c r="I510" s="50" t="s">
        <v>771</v>
      </c>
      <c r="J510" s="74">
        <v>1</v>
      </c>
      <c r="K510" s="82">
        <v>45231</v>
      </c>
      <c r="L510" s="82">
        <v>45747</v>
      </c>
      <c r="M510" s="211">
        <f t="shared" si="26"/>
        <v>73.714285714285708</v>
      </c>
      <c r="N510" s="69">
        <v>1</v>
      </c>
      <c r="O510" s="71" t="s">
        <v>2426</v>
      </c>
      <c r="P510" s="51">
        <f t="shared" si="27"/>
        <v>1</v>
      </c>
      <c r="Q510" s="66" t="str" cm="1">
        <f t="array" aca="1" ref="Q510" ca="1">IF(ISNUMBER(P510),IF(P510=100%,"CUMPLIDA",IF(AND(ISNUMBER(L510),ISNUMBER(INDIRECT("FECHA_"&amp;$B510,1))), IF(L510&lt;=INDIRECT("FECHA_"&amp;$B510,1),"INCUMPLIDA","PROCESO"), "VERIFICAR FECHA")),"SIN VALOR AVANCE")</f>
        <v>CUMPLIDA</v>
      </c>
    </row>
    <row r="511" spans="1:17" ht="210.75">
      <c r="A511" s="75" t="s">
        <v>938</v>
      </c>
      <c r="B511" s="61" t="s">
        <v>1793</v>
      </c>
      <c r="C511" s="495"/>
      <c r="D511" s="495"/>
      <c r="E511" s="496"/>
      <c r="F511" s="496"/>
      <c r="G511" s="63" t="s">
        <v>2431</v>
      </c>
      <c r="H511" s="50" t="s">
        <v>2431</v>
      </c>
      <c r="I511" s="50" t="s">
        <v>1073</v>
      </c>
      <c r="J511" s="74">
        <v>1</v>
      </c>
      <c r="K511" s="82">
        <v>45231</v>
      </c>
      <c r="L511" s="82">
        <v>45808</v>
      </c>
      <c r="M511" s="211">
        <f t="shared" si="26"/>
        <v>82.428571428571431</v>
      </c>
      <c r="N511" s="69">
        <v>1</v>
      </c>
      <c r="O511" s="71" t="s">
        <v>2427</v>
      </c>
      <c r="P511" s="51">
        <f t="shared" si="27"/>
        <v>1</v>
      </c>
      <c r="Q511" s="66" t="str" cm="1">
        <f t="array" aca="1" ref="Q511" ca="1">IF(ISNUMBER(P511),IF(P511=100%,"CUMPLIDA",IF(AND(ISNUMBER(L511),ISNUMBER(INDIRECT("FECHA_"&amp;$B511,1))), IF(L511&lt;=INDIRECT("FECHA_"&amp;$B511,1),"INCUMPLIDA","PROCESO"), "VERIFICAR FECHA")),"SIN VALOR AVANCE")</f>
        <v>CUMPLIDA</v>
      </c>
    </row>
    <row r="512" spans="1:17" ht="180.75">
      <c r="A512" s="75" t="s">
        <v>938</v>
      </c>
      <c r="B512" s="61" t="s">
        <v>1793</v>
      </c>
      <c r="C512" s="495"/>
      <c r="D512" s="495"/>
      <c r="E512" s="496"/>
      <c r="F512" s="496"/>
      <c r="G512" s="63" t="s">
        <v>169</v>
      </c>
      <c r="H512" s="50" t="s">
        <v>775</v>
      </c>
      <c r="I512" s="50" t="s">
        <v>776</v>
      </c>
      <c r="J512" s="74">
        <v>12</v>
      </c>
      <c r="K512" s="82">
        <v>46024</v>
      </c>
      <c r="L512" s="82">
        <v>47118</v>
      </c>
      <c r="M512" s="211">
        <f t="shared" si="26"/>
        <v>156.28571428571428</v>
      </c>
      <c r="N512" s="69">
        <v>0</v>
      </c>
      <c r="O512" s="71" t="s">
        <v>2467</v>
      </c>
      <c r="P512" s="51">
        <f t="shared" si="27"/>
        <v>0</v>
      </c>
      <c r="Q512" s="66" t="str" cm="1">
        <f t="array" aca="1" ref="Q512" ca="1">IF(ISNUMBER(P512),IF(P512=100%,"CUMPLIDA",IF(AND(ISNUMBER(L512),ISNUMBER(INDIRECT("FECHA_"&amp;$B512,1))), IF(L512&lt;=INDIRECT("FECHA_"&amp;$B512,1),"INCUMPLIDA","PROCESO"), "VERIFICAR FECHA")),"SIN VALOR AVANCE")</f>
        <v>PROCESO</v>
      </c>
    </row>
    <row r="513" spans="1:17" ht="135.75">
      <c r="A513" s="75" t="s">
        <v>938</v>
      </c>
      <c r="B513" s="61" t="s">
        <v>1793</v>
      </c>
      <c r="C513" s="495"/>
      <c r="D513" s="495"/>
      <c r="E513" s="496"/>
      <c r="F513" s="496"/>
      <c r="G513" s="63" t="s">
        <v>778</v>
      </c>
      <c r="H513" s="50" t="s">
        <v>779</v>
      </c>
      <c r="I513" s="50" t="s">
        <v>780</v>
      </c>
      <c r="J513" s="74">
        <v>1</v>
      </c>
      <c r="K513" s="82">
        <v>46024</v>
      </c>
      <c r="L513" s="82">
        <v>47118</v>
      </c>
      <c r="M513" s="211">
        <f t="shared" si="26"/>
        <v>156.28571428571428</v>
      </c>
      <c r="N513" s="69">
        <v>0</v>
      </c>
      <c r="O513" s="71" t="s">
        <v>2533</v>
      </c>
      <c r="P513" s="51">
        <f t="shared" si="27"/>
        <v>0</v>
      </c>
      <c r="Q513" s="66" t="str" cm="1">
        <f t="array" aca="1" ref="Q513" ca="1">IF(ISNUMBER(P513),IF(P513=100%,"CUMPLIDA",IF(AND(ISNUMBER(L513),ISNUMBER(INDIRECT("FECHA_"&amp;$B513,1))), IF(L513&lt;=INDIRECT("FECHA_"&amp;$B513,1),"INCUMPLIDA","PROCESO"), "VERIFICAR FECHA")),"SIN VALOR AVANCE")</f>
        <v>PROCESO</v>
      </c>
    </row>
    <row r="514" spans="1:17" ht="315.75">
      <c r="A514" s="75" t="s">
        <v>938</v>
      </c>
      <c r="B514" s="61" t="s">
        <v>1793</v>
      </c>
      <c r="C514" s="495"/>
      <c r="D514" s="495"/>
      <c r="E514" s="496"/>
      <c r="F514" s="496"/>
      <c r="G514" s="63" t="s">
        <v>781</v>
      </c>
      <c r="H514" s="50" t="s">
        <v>782</v>
      </c>
      <c r="I514" s="50" t="s">
        <v>813</v>
      </c>
      <c r="J514" s="74">
        <v>2</v>
      </c>
      <c r="K514" s="82">
        <v>46024</v>
      </c>
      <c r="L514" s="82">
        <v>47118</v>
      </c>
      <c r="M514" s="211">
        <f t="shared" si="26"/>
        <v>156.28571428571428</v>
      </c>
      <c r="N514" s="69">
        <v>0</v>
      </c>
      <c r="O514" s="71" t="s">
        <v>2434</v>
      </c>
      <c r="P514" s="51">
        <f t="shared" si="27"/>
        <v>0</v>
      </c>
      <c r="Q514" s="66" t="str" cm="1">
        <f t="array" aca="1" ref="Q514" ca="1">IF(ISNUMBER(P514),IF(P514=100%,"CUMPLIDA",IF(AND(ISNUMBER(L514),ISNUMBER(INDIRECT("FECHA_"&amp;$B514,1))), IF(L514&lt;=INDIRECT("FECHA_"&amp;$B514,1),"INCUMPLIDA","PROCESO"), "VERIFICAR FECHA")),"SIN VALOR AVANCE")</f>
        <v>PROCESO</v>
      </c>
    </row>
    <row r="515" spans="1:17" ht="270.75">
      <c r="A515" s="75" t="s">
        <v>938</v>
      </c>
      <c r="B515" s="61" t="s">
        <v>1793</v>
      </c>
      <c r="C515" s="495" t="s">
        <v>2534</v>
      </c>
      <c r="D515" s="495" t="s">
        <v>2535</v>
      </c>
      <c r="E515" s="496" t="s">
        <v>2536</v>
      </c>
      <c r="F515" s="496" t="s">
        <v>2537</v>
      </c>
      <c r="G515" s="496" t="s">
        <v>999</v>
      </c>
      <c r="H515" s="76" t="s">
        <v>2340</v>
      </c>
      <c r="I515" s="81" t="s">
        <v>2341</v>
      </c>
      <c r="J515" s="69">
        <v>1</v>
      </c>
      <c r="K515" s="70">
        <v>44044</v>
      </c>
      <c r="L515" s="70">
        <v>44196</v>
      </c>
      <c r="M515" s="211">
        <f t="shared" si="26"/>
        <v>21.714285714285715</v>
      </c>
      <c r="N515" s="69">
        <v>1</v>
      </c>
      <c r="O515" s="50" t="s">
        <v>2538</v>
      </c>
      <c r="P515" s="51">
        <f t="shared" si="27"/>
        <v>1</v>
      </c>
      <c r="Q515" s="66" t="str" cm="1">
        <f t="array" aca="1" ref="Q515" ca="1">IF(ISNUMBER(P515),IF(P515=100%,"CUMPLIDA",IF(AND(ISNUMBER(L515),ISNUMBER(INDIRECT("FECHA_"&amp;$B515,1))), IF(L515&lt;=INDIRECT("FECHA_"&amp;$B515,1),"INCUMPLIDA","PROCESO"), "VERIFICAR FECHA")),"SIN VALOR AVANCE")</f>
        <v>CUMPLIDA</v>
      </c>
    </row>
    <row r="516" spans="1:17" ht="75.75">
      <c r="A516" s="75" t="s">
        <v>938</v>
      </c>
      <c r="B516" s="61" t="s">
        <v>1793</v>
      </c>
      <c r="C516" s="495"/>
      <c r="D516" s="495"/>
      <c r="E516" s="496"/>
      <c r="F516" s="496"/>
      <c r="G516" s="496"/>
      <c r="H516" s="76" t="s">
        <v>944</v>
      </c>
      <c r="I516" s="50" t="s">
        <v>945</v>
      </c>
      <c r="J516" s="69">
        <v>1</v>
      </c>
      <c r="K516" s="70">
        <v>45231</v>
      </c>
      <c r="L516" s="70">
        <v>45504</v>
      </c>
      <c r="M516" s="211">
        <f t="shared" si="26"/>
        <v>39</v>
      </c>
      <c r="N516" s="69">
        <v>1</v>
      </c>
      <c r="O516" s="71" t="s">
        <v>2426</v>
      </c>
      <c r="P516" s="51">
        <f t="shared" si="27"/>
        <v>1</v>
      </c>
      <c r="Q516" s="66" t="str" cm="1">
        <f t="array" aca="1" ref="Q516" ca="1">IF(ISNUMBER(P516),IF(P516=100%,"CUMPLIDA",IF(AND(ISNUMBER(L516),ISNUMBER(INDIRECT("FECHA_"&amp;$B516,1))), IF(L516&lt;=INDIRECT("FECHA_"&amp;$B516,1),"INCUMPLIDA","PROCESO"), "VERIFICAR FECHA")),"SIN VALOR AVANCE")</f>
        <v>CUMPLIDA</v>
      </c>
    </row>
    <row r="517" spans="1:17" ht="315.75">
      <c r="A517" s="75" t="s">
        <v>938</v>
      </c>
      <c r="B517" s="61" t="s">
        <v>1793</v>
      </c>
      <c r="C517" s="495"/>
      <c r="D517" s="495"/>
      <c r="E517" s="496"/>
      <c r="F517" s="496"/>
      <c r="G517" s="496"/>
      <c r="H517" s="76" t="s">
        <v>947</v>
      </c>
      <c r="I517" s="50" t="s">
        <v>948</v>
      </c>
      <c r="J517" s="69">
        <v>1</v>
      </c>
      <c r="K517" s="70">
        <v>45231</v>
      </c>
      <c r="L517" s="70">
        <v>45504</v>
      </c>
      <c r="M517" s="211">
        <f t="shared" si="26"/>
        <v>39</v>
      </c>
      <c r="N517" s="69">
        <v>1</v>
      </c>
      <c r="O517" s="71" t="s">
        <v>2464</v>
      </c>
      <c r="P517" s="51">
        <f t="shared" si="27"/>
        <v>1</v>
      </c>
      <c r="Q517" s="66" t="str" cm="1">
        <f t="array" aca="1" ref="Q517" ca="1">IF(ISNUMBER(P517),IF(P517=100%,"CUMPLIDA",IF(AND(ISNUMBER(L517),ISNUMBER(INDIRECT("FECHA_"&amp;$B517,1))), IF(L517&lt;=INDIRECT("FECHA_"&amp;$B517,1),"INCUMPLIDA","PROCESO"), "VERIFICAR FECHA")),"SIN VALOR AVANCE")</f>
        <v>CUMPLIDA</v>
      </c>
    </row>
    <row r="518" spans="1:17" ht="135.75">
      <c r="A518" s="75" t="s">
        <v>938</v>
      </c>
      <c r="B518" s="61" t="s">
        <v>1793</v>
      </c>
      <c r="C518" s="495"/>
      <c r="D518" s="495"/>
      <c r="E518" s="496"/>
      <c r="F518" s="496"/>
      <c r="G518" s="63" t="s">
        <v>950</v>
      </c>
      <c r="H518" s="50" t="s">
        <v>760</v>
      </c>
      <c r="I518" s="50" t="s">
        <v>761</v>
      </c>
      <c r="J518" s="74">
        <v>1</v>
      </c>
      <c r="K518" s="82">
        <v>45323</v>
      </c>
      <c r="L518" s="82">
        <v>45747</v>
      </c>
      <c r="M518" s="211">
        <f t="shared" si="26"/>
        <v>60.571428571428569</v>
      </c>
      <c r="N518" s="69">
        <v>1</v>
      </c>
      <c r="O518" s="71" t="s">
        <v>2428</v>
      </c>
      <c r="P518" s="51">
        <f t="shared" si="27"/>
        <v>1</v>
      </c>
      <c r="Q518" s="66" t="str" cm="1">
        <f t="array" aca="1" ref="Q518" ca="1">IF(ISNUMBER(P518),IF(P518=100%,"CUMPLIDA",IF(AND(ISNUMBER(L518),ISNUMBER(INDIRECT("FECHA_"&amp;$B518,1))), IF(L518&lt;=INDIRECT("FECHA_"&amp;$B518,1),"INCUMPLIDA","PROCESO"), "VERIFICAR FECHA")),"SIN VALOR AVANCE")</f>
        <v>CUMPLIDA</v>
      </c>
    </row>
    <row r="519" spans="1:17" ht="75.75">
      <c r="A519" s="75" t="s">
        <v>938</v>
      </c>
      <c r="B519" s="61" t="s">
        <v>1793</v>
      </c>
      <c r="C519" s="495"/>
      <c r="D519" s="495"/>
      <c r="E519" s="496"/>
      <c r="F519" s="496"/>
      <c r="G519" s="63" t="s">
        <v>804</v>
      </c>
      <c r="H519" s="50" t="s">
        <v>804</v>
      </c>
      <c r="I519" s="50" t="s">
        <v>805</v>
      </c>
      <c r="J519" s="74">
        <v>1</v>
      </c>
      <c r="K519" s="82">
        <v>45323</v>
      </c>
      <c r="L519" s="82">
        <v>45747</v>
      </c>
      <c r="M519" s="211">
        <f t="shared" si="26"/>
        <v>60.571428571428569</v>
      </c>
      <c r="N519" s="69">
        <v>1</v>
      </c>
      <c r="O519" s="71" t="s">
        <v>2539</v>
      </c>
      <c r="P519" s="51">
        <f t="shared" si="27"/>
        <v>1</v>
      </c>
      <c r="Q519" s="66" t="str" cm="1">
        <f t="array" aca="1" ref="Q519" ca="1">IF(ISNUMBER(P519),IF(P519=100%,"CUMPLIDA",IF(AND(ISNUMBER(L519),ISNUMBER(INDIRECT("FECHA_"&amp;$B519,1))), IF(L519&lt;=INDIRECT("FECHA_"&amp;$B519,1),"INCUMPLIDA","PROCESO"), "VERIFICAR FECHA")),"SIN VALOR AVANCE")</f>
        <v>CUMPLIDA</v>
      </c>
    </row>
    <row r="520" spans="1:17" ht="105.75">
      <c r="A520" s="75" t="s">
        <v>938</v>
      </c>
      <c r="B520" s="61" t="s">
        <v>1793</v>
      </c>
      <c r="C520" s="495"/>
      <c r="D520" s="495"/>
      <c r="E520" s="496"/>
      <c r="F520" s="496"/>
      <c r="G520" s="63" t="s">
        <v>766</v>
      </c>
      <c r="H520" s="50" t="s">
        <v>767</v>
      </c>
      <c r="I520" s="50" t="s">
        <v>768</v>
      </c>
      <c r="J520" s="74">
        <v>1</v>
      </c>
      <c r="K520" s="82">
        <v>45231</v>
      </c>
      <c r="L520" s="82">
        <v>45747</v>
      </c>
      <c r="M520" s="211">
        <f t="shared" si="26"/>
        <v>73.714285714285708</v>
      </c>
      <c r="N520" s="69">
        <v>1</v>
      </c>
      <c r="O520" s="50" t="s">
        <v>2343</v>
      </c>
      <c r="P520" s="51">
        <f t="shared" si="27"/>
        <v>1</v>
      </c>
      <c r="Q520" s="66" t="str" cm="1">
        <f t="array" aca="1" ref="Q520" ca="1">IF(ISNUMBER(P520),IF(P520=100%,"CUMPLIDA",IF(AND(ISNUMBER(L520),ISNUMBER(INDIRECT("FECHA_"&amp;$B520,1))), IF(L520&lt;=INDIRECT("FECHA_"&amp;$B520,1),"INCUMPLIDA","PROCESO"), "VERIFICAR FECHA")),"SIN VALOR AVANCE")</f>
        <v>CUMPLIDA</v>
      </c>
    </row>
    <row r="521" spans="1:17" ht="135.75">
      <c r="A521" s="75" t="s">
        <v>938</v>
      </c>
      <c r="B521" s="61" t="s">
        <v>1793</v>
      </c>
      <c r="C521" s="495"/>
      <c r="D521" s="495"/>
      <c r="E521" s="496"/>
      <c r="F521" s="496"/>
      <c r="G521" s="63" t="s">
        <v>769</v>
      </c>
      <c r="H521" s="50" t="s">
        <v>769</v>
      </c>
      <c r="I521" s="50" t="s">
        <v>2344</v>
      </c>
      <c r="J521" s="74">
        <v>1</v>
      </c>
      <c r="K521" s="82">
        <v>45323</v>
      </c>
      <c r="L521" s="82">
        <v>45747</v>
      </c>
      <c r="M521" s="211">
        <f t="shared" si="26"/>
        <v>60.571428571428569</v>
      </c>
      <c r="N521" s="69">
        <v>1</v>
      </c>
      <c r="O521" s="71" t="s">
        <v>2428</v>
      </c>
      <c r="P521" s="51">
        <f t="shared" si="27"/>
        <v>1</v>
      </c>
      <c r="Q521" s="66" t="str" cm="1">
        <f t="array" aca="1" ref="Q521" ca="1">IF(ISNUMBER(P521),IF(P521=100%,"CUMPLIDA",IF(AND(ISNUMBER(L521),ISNUMBER(INDIRECT("FECHA_"&amp;$B521,1))), IF(L521&lt;=INDIRECT("FECHA_"&amp;$B521,1),"INCUMPLIDA","PROCESO"), "VERIFICAR FECHA")),"SIN VALOR AVANCE")</f>
        <v>CUMPLIDA</v>
      </c>
    </row>
    <row r="522" spans="1:17" ht="75.75">
      <c r="A522" s="75" t="s">
        <v>938</v>
      </c>
      <c r="B522" s="61" t="s">
        <v>1793</v>
      </c>
      <c r="C522" s="495"/>
      <c r="D522" s="495"/>
      <c r="E522" s="496"/>
      <c r="F522" s="496"/>
      <c r="G522" s="63" t="s">
        <v>2430</v>
      </c>
      <c r="H522" s="50" t="s">
        <v>2430</v>
      </c>
      <c r="I522" s="50" t="s">
        <v>771</v>
      </c>
      <c r="J522" s="74">
        <v>1</v>
      </c>
      <c r="K522" s="82">
        <v>45231</v>
      </c>
      <c r="L522" s="82">
        <v>45747</v>
      </c>
      <c r="M522" s="211">
        <f t="shared" si="26"/>
        <v>73.714285714285708</v>
      </c>
      <c r="N522" s="69">
        <v>1</v>
      </c>
      <c r="O522" s="71" t="s">
        <v>2539</v>
      </c>
      <c r="P522" s="51">
        <f t="shared" si="27"/>
        <v>1</v>
      </c>
      <c r="Q522" s="66" t="str" cm="1">
        <f t="array" aca="1" ref="Q522" ca="1">IF(ISNUMBER(P522),IF(P522=100%,"CUMPLIDA",IF(AND(ISNUMBER(L522),ISNUMBER(INDIRECT("FECHA_"&amp;$B522,1))), IF(L522&lt;=INDIRECT("FECHA_"&amp;$B522,1),"INCUMPLIDA","PROCESO"), "VERIFICAR FECHA")),"SIN VALOR AVANCE")</f>
        <v>CUMPLIDA</v>
      </c>
    </row>
    <row r="523" spans="1:17" ht="210.75">
      <c r="A523" s="75" t="s">
        <v>938</v>
      </c>
      <c r="B523" s="61" t="s">
        <v>1793</v>
      </c>
      <c r="C523" s="495"/>
      <c r="D523" s="495"/>
      <c r="E523" s="496"/>
      <c r="F523" s="496"/>
      <c r="G523" s="63" t="s">
        <v>2431</v>
      </c>
      <c r="H523" s="50" t="s">
        <v>2431</v>
      </c>
      <c r="I523" s="50" t="s">
        <v>1073</v>
      </c>
      <c r="J523" s="74">
        <v>1</v>
      </c>
      <c r="K523" s="82">
        <v>45231</v>
      </c>
      <c r="L523" s="82">
        <v>45808</v>
      </c>
      <c r="M523" s="211">
        <f t="shared" si="26"/>
        <v>82.428571428571431</v>
      </c>
      <c r="N523" s="69">
        <v>1</v>
      </c>
      <c r="O523" s="71" t="s">
        <v>2540</v>
      </c>
      <c r="P523" s="51">
        <f t="shared" si="27"/>
        <v>1</v>
      </c>
      <c r="Q523" s="66" t="str" cm="1">
        <f t="array" aca="1" ref="Q523" ca="1">IF(ISNUMBER(P523),IF(P523=100%,"CUMPLIDA",IF(AND(ISNUMBER(L523),ISNUMBER(INDIRECT("FECHA_"&amp;$B523,1))), IF(L523&lt;=INDIRECT("FECHA_"&amp;$B523,1),"INCUMPLIDA","PROCESO"), "VERIFICAR FECHA")),"SIN VALOR AVANCE")</f>
        <v>CUMPLIDA</v>
      </c>
    </row>
    <row r="524" spans="1:17" ht="195.75">
      <c r="A524" s="75" t="s">
        <v>938</v>
      </c>
      <c r="B524" s="61" t="s">
        <v>1793</v>
      </c>
      <c r="C524" s="495"/>
      <c r="D524" s="495"/>
      <c r="E524" s="496"/>
      <c r="F524" s="496"/>
      <c r="G524" s="63" t="s">
        <v>169</v>
      </c>
      <c r="H524" s="50" t="s">
        <v>775</v>
      </c>
      <c r="I524" s="50" t="s">
        <v>776</v>
      </c>
      <c r="J524" s="74">
        <v>12</v>
      </c>
      <c r="K524" s="82">
        <v>46024</v>
      </c>
      <c r="L524" s="82">
        <v>47118</v>
      </c>
      <c r="M524" s="211">
        <f t="shared" si="26"/>
        <v>156.28571428571428</v>
      </c>
      <c r="N524" s="69">
        <v>0</v>
      </c>
      <c r="O524" s="71" t="s">
        <v>2432</v>
      </c>
      <c r="P524" s="51">
        <f t="shared" si="27"/>
        <v>0</v>
      </c>
      <c r="Q524" s="66" t="str" cm="1">
        <f t="array" aca="1" ref="Q524" ca="1">IF(ISNUMBER(P524),IF(P524=100%,"CUMPLIDA",IF(AND(ISNUMBER(L524),ISNUMBER(INDIRECT("FECHA_"&amp;$B524,1))), IF(L524&lt;=INDIRECT("FECHA_"&amp;$B524,1),"INCUMPLIDA","PROCESO"), "VERIFICAR FECHA")),"SIN VALOR AVANCE")</f>
        <v>PROCESO</v>
      </c>
    </row>
    <row r="525" spans="1:17" ht="135">
      <c r="A525" s="75" t="s">
        <v>938</v>
      </c>
      <c r="B525" s="61" t="s">
        <v>1793</v>
      </c>
      <c r="C525" s="495"/>
      <c r="D525" s="495"/>
      <c r="E525" s="496"/>
      <c r="F525" s="496"/>
      <c r="G525" s="63" t="s">
        <v>778</v>
      </c>
      <c r="H525" s="50" t="s">
        <v>779</v>
      </c>
      <c r="I525" s="50" t="s">
        <v>780</v>
      </c>
      <c r="J525" s="74">
        <v>1</v>
      </c>
      <c r="K525" s="82">
        <v>46024</v>
      </c>
      <c r="L525" s="82">
        <v>47118</v>
      </c>
      <c r="M525" s="211">
        <f t="shared" si="26"/>
        <v>156.28571428571428</v>
      </c>
      <c r="N525" s="69">
        <v>0</v>
      </c>
      <c r="O525" s="50" t="s">
        <v>2541</v>
      </c>
      <c r="P525" s="51">
        <f t="shared" si="27"/>
        <v>0</v>
      </c>
      <c r="Q525" s="66" t="str" cm="1">
        <f t="array" aca="1" ref="Q525" ca="1">IF(ISNUMBER(P525),IF(P525=100%,"CUMPLIDA",IF(AND(ISNUMBER(L525),ISNUMBER(INDIRECT("FECHA_"&amp;$B525,1))), IF(L525&lt;=INDIRECT("FECHA_"&amp;$B525,1),"INCUMPLIDA","PROCESO"), "VERIFICAR FECHA")),"SIN VALOR AVANCE")</f>
        <v>PROCESO</v>
      </c>
    </row>
    <row r="526" spans="1:17" ht="285.75">
      <c r="A526" s="75" t="s">
        <v>938</v>
      </c>
      <c r="B526" s="61" t="s">
        <v>1793</v>
      </c>
      <c r="C526" s="495"/>
      <c r="D526" s="495"/>
      <c r="E526" s="496"/>
      <c r="F526" s="496"/>
      <c r="G526" s="63" t="s">
        <v>781</v>
      </c>
      <c r="H526" s="50" t="s">
        <v>782</v>
      </c>
      <c r="I526" s="50" t="s">
        <v>813</v>
      </c>
      <c r="J526" s="74">
        <v>2</v>
      </c>
      <c r="K526" s="82">
        <v>46024</v>
      </c>
      <c r="L526" s="82">
        <v>47118</v>
      </c>
      <c r="M526" s="211">
        <f t="shared" si="26"/>
        <v>156.28571428571428</v>
      </c>
      <c r="N526" s="69">
        <v>0</v>
      </c>
      <c r="O526" s="71" t="s">
        <v>2445</v>
      </c>
      <c r="P526" s="51">
        <f t="shared" si="27"/>
        <v>0</v>
      </c>
      <c r="Q526" s="66" t="str" cm="1">
        <f t="array" aca="1" ref="Q526" ca="1">IF(ISNUMBER(P526),IF(P526=100%,"CUMPLIDA",IF(AND(ISNUMBER(L526),ISNUMBER(INDIRECT("FECHA_"&amp;$B526,1))), IF(L526&lt;=INDIRECT("FECHA_"&amp;$B526,1),"INCUMPLIDA","PROCESO"), "VERIFICAR FECHA")),"SIN VALOR AVANCE")</f>
        <v>PROCESO</v>
      </c>
    </row>
    <row r="527" spans="1:17" ht="240.75">
      <c r="A527" s="75" t="s">
        <v>938</v>
      </c>
      <c r="B527" s="61" t="s">
        <v>1793</v>
      </c>
      <c r="C527" s="495" t="s">
        <v>2542</v>
      </c>
      <c r="D527" s="495" t="s">
        <v>2447</v>
      </c>
      <c r="E527" s="496" t="s">
        <v>2543</v>
      </c>
      <c r="F527" s="496" t="s">
        <v>2544</v>
      </c>
      <c r="G527" s="496" t="s">
        <v>999</v>
      </c>
      <c r="H527" s="76" t="s">
        <v>2340</v>
      </c>
      <c r="I527" s="50" t="s">
        <v>2341</v>
      </c>
      <c r="J527" s="69">
        <v>1</v>
      </c>
      <c r="K527" s="70">
        <v>44044</v>
      </c>
      <c r="L527" s="70">
        <v>44196</v>
      </c>
      <c r="M527" s="211">
        <f t="shared" si="26"/>
        <v>21.714285714285715</v>
      </c>
      <c r="N527" s="69">
        <v>1</v>
      </c>
      <c r="O527" s="50" t="s">
        <v>2545</v>
      </c>
      <c r="P527" s="51">
        <f t="shared" si="27"/>
        <v>1</v>
      </c>
      <c r="Q527" s="66" t="str" cm="1">
        <f t="array" aca="1" ref="Q527" ca="1">IF(ISNUMBER(P527),IF(P527=100%,"CUMPLIDA",IF(AND(ISNUMBER(L527),ISNUMBER(INDIRECT("FECHA_"&amp;$B527,1))), IF(L527&lt;=INDIRECT("FECHA_"&amp;$B527,1),"INCUMPLIDA","PROCESO"), "VERIFICAR FECHA")),"SIN VALOR AVANCE")</f>
        <v>CUMPLIDA</v>
      </c>
    </row>
    <row r="528" spans="1:17" ht="75.75">
      <c r="A528" s="75" t="s">
        <v>938</v>
      </c>
      <c r="B528" s="61" t="s">
        <v>1793</v>
      </c>
      <c r="C528" s="495"/>
      <c r="D528" s="495"/>
      <c r="E528" s="496"/>
      <c r="F528" s="496"/>
      <c r="G528" s="496"/>
      <c r="H528" s="76" t="s">
        <v>944</v>
      </c>
      <c r="I528" s="50" t="s">
        <v>945</v>
      </c>
      <c r="J528" s="69">
        <v>1</v>
      </c>
      <c r="K528" s="70">
        <v>45231</v>
      </c>
      <c r="L528" s="70">
        <v>45504</v>
      </c>
      <c r="M528" s="211">
        <f t="shared" si="26"/>
        <v>39</v>
      </c>
      <c r="N528" s="69">
        <v>1</v>
      </c>
      <c r="O528" s="71" t="s">
        <v>2426</v>
      </c>
      <c r="P528" s="51">
        <f t="shared" si="27"/>
        <v>1</v>
      </c>
      <c r="Q528" s="66" t="str" cm="1">
        <f t="array" aca="1" ref="Q528" ca="1">IF(ISNUMBER(P528),IF(P528=100%,"CUMPLIDA",IF(AND(ISNUMBER(L528),ISNUMBER(INDIRECT("FECHA_"&amp;$B528,1))), IF(L528&lt;=INDIRECT("FECHA_"&amp;$B528,1),"INCUMPLIDA","PROCESO"), "VERIFICAR FECHA")),"SIN VALOR AVANCE")</f>
        <v>CUMPLIDA</v>
      </c>
    </row>
    <row r="529" spans="1:17" ht="315.75">
      <c r="A529" s="75" t="s">
        <v>938</v>
      </c>
      <c r="B529" s="61" t="s">
        <v>1793</v>
      </c>
      <c r="C529" s="495"/>
      <c r="D529" s="495"/>
      <c r="E529" s="496"/>
      <c r="F529" s="496"/>
      <c r="G529" s="496"/>
      <c r="H529" s="76" t="s">
        <v>947</v>
      </c>
      <c r="I529" s="50" t="s">
        <v>948</v>
      </c>
      <c r="J529" s="69">
        <v>1</v>
      </c>
      <c r="K529" s="70">
        <v>45231</v>
      </c>
      <c r="L529" s="70">
        <v>45504</v>
      </c>
      <c r="M529" s="211">
        <f t="shared" si="26"/>
        <v>39</v>
      </c>
      <c r="N529" s="69">
        <v>1</v>
      </c>
      <c r="O529" s="71" t="s">
        <v>2464</v>
      </c>
      <c r="P529" s="51">
        <f t="shared" si="27"/>
        <v>1</v>
      </c>
      <c r="Q529" s="66" t="str" cm="1">
        <f t="array" aca="1" ref="Q529" ca="1">IF(ISNUMBER(P529),IF(P529=100%,"CUMPLIDA",IF(AND(ISNUMBER(L529),ISNUMBER(INDIRECT("FECHA_"&amp;$B529,1))), IF(L529&lt;=INDIRECT("FECHA_"&amp;$B529,1),"INCUMPLIDA","PROCESO"), "VERIFICAR FECHA")),"SIN VALOR AVANCE")</f>
        <v>CUMPLIDA</v>
      </c>
    </row>
    <row r="530" spans="1:17" ht="165.75">
      <c r="A530" s="75" t="s">
        <v>938</v>
      </c>
      <c r="B530" s="61" t="s">
        <v>1793</v>
      </c>
      <c r="C530" s="495"/>
      <c r="D530" s="495"/>
      <c r="E530" s="496"/>
      <c r="F530" s="496"/>
      <c r="G530" s="63" t="s">
        <v>950</v>
      </c>
      <c r="H530" s="50" t="s">
        <v>760</v>
      </c>
      <c r="I530" s="50" t="s">
        <v>761</v>
      </c>
      <c r="J530" s="74">
        <v>1</v>
      </c>
      <c r="K530" s="82">
        <v>45323</v>
      </c>
      <c r="L530" s="82">
        <v>45747</v>
      </c>
      <c r="M530" s="211">
        <f t="shared" si="26"/>
        <v>60.571428571428569</v>
      </c>
      <c r="N530" s="69">
        <v>1</v>
      </c>
      <c r="O530" s="71" t="s">
        <v>2519</v>
      </c>
      <c r="P530" s="51">
        <f t="shared" si="27"/>
        <v>1</v>
      </c>
      <c r="Q530" s="66" t="str" cm="1">
        <f t="array" aca="1" ref="Q530" ca="1">IF(ISNUMBER(P530),IF(P530=100%,"CUMPLIDA",IF(AND(ISNUMBER(L530),ISNUMBER(INDIRECT("FECHA_"&amp;$B530,1))), IF(L530&lt;=INDIRECT("FECHA_"&amp;$B530,1),"INCUMPLIDA","PROCESO"), "VERIFICAR FECHA")),"SIN VALOR AVANCE")</f>
        <v>CUMPLIDA</v>
      </c>
    </row>
    <row r="531" spans="1:17" ht="75.75">
      <c r="A531" s="75" t="s">
        <v>938</v>
      </c>
      <c r="B531" s="61" t="s">
        <v>1793</v>
      </c>
      <c r="C531" s="495"/>
      <c r="D531" s="495"/>
      <c r="E531" s="496"/>
      <c r="F531" s="496"/>
      <c r="G531" s="63" t="s">
        <v>804</v>
      </c>
      <c r="H531" s="50" t="s">
        <v>804</v>
      </c>
      <c r="I531" s="50" t="s">
        <v>805</v>
      </c>
      <c r="J531" s="74">
        <v>1</v>
      </c>
      <c r="K531" s="82">
        <v>45323</v>
      </c>
      <c r="L531" s="82">
        <v>45747</v>
      </c>
      <c r="M531" s="211">
        <f t="shared" si="26"/>
        <v>60.571428571428569</v>
      </c>
      <c r="N531" s="69">
        <v>1</v>
      </c>
      <c r="O531" s="71" t="s">
        <v>2539</v>
      </c>
      <c r="P531" s="51">
        <f t="shared" si="27"/>
        <v>1</v>
      </c>
      <c r="Q531" s="66" t="str" cm="1">
        <f t="array" aca="1" ref="Q531" ca="1">IF(ISNUMBER(P531),IF(P531=100%,"CUMPLIDA",IF(AND(ISNUMBER(L531),ISNUMBER(INDIRECT("FECHA_"&amp;$B531,1))), IF(L531&lt;=INDIRECT("FECHA_"&amp;$B531,1),"INCUMPLIDA","PROCESO"), "VERIFICAR FECHA")),"SIN VALOR AVANCE")</f>
        <v>CUMPLIDA</v>
      </c>
    </row>
    <row r="532" spans="1:17" ht="105.75">
      <c r="A532" s="75" t="s">
        <v>938</v>
      </c>
      <c r="B532" s="61" t="s">
        <v>1793</v>
      </c>
      <c r="C532" s="495"/>
      <c r="D532" s="495"/>
      <c r="E532" s="496"/>
      <c r="F532" s="496"/>
      <c r="G532" s="63" t="s">
        <v>766</v>
      </c>
      <c r="H532" s="50" t="s">
        <v>767</v>
      </c>
      <c r="I532" s="50" t="s">
        <v>768</v>
      </c>
      <c r="J532" s="74">
        <v>1</v>
      </c>
      <c r="K532" s="82">
        <v>45231</v>
      </c>
      <c r="L532" s="82">
        <v>45747</v>
      </c>
      <c r="M532" s="211">
        <f t="shared" si="26"/>
        <v>73.714285714285708</v>
      </c>
      <c r="N532" s="69">
        <v>1</v>
      </c>
      <c r="O532" s="50" t="s">
        <v>2343</v>
      </c>
      <c r="P532" s="51">
        <f t="shared" si="27"/>
        <v>1</v>
      </c>
      <c r="Q532" s="66" t="str" cm="1">
        <f t="array" aca="1" ref="Q532" ca="1">IF(ISNUMBER(P532),IF(P532=100%,"CUMPLIDA",IF(AND(ISNUMBER(L532),ISNUMBER(INDIRECT("FECHA_"&amp;$B532,1))), IF(L532&lt;=INDIRECT("FECHA_"&amp;$B532,1),"INCUMPLIDA","PROCESO"), "VERIFICAR FECHA")),"SIN VALOR AVANCE")</f>
        <v>CUMPLIDA</v>
      </c>
    </row>
    <row r="533" spans="1:17" ht="165.75">
      <c r="A533" s="75" t="s">
        <v>938</v>
      </c>
      <c r="B533" s="61" t="s">
        <v>1793</v>
      </c>
      <c r="C533" s="495"/>
      <c r="D533" s="495"/>
      <c r="E533" s="496"/>
      <c r="F533" s="496"/>
      <c r="G533" s="63" t="s">
        <v>769</v>
      </c>
      <c r="H533" s="50" t="s">
        <v>769</v>
      </c>
      <c r="I533" s="50" t="s">
        <v>2344</v>
      </c>
      <c r="J533" s="74">
        <v>1</v>
      </c>
      <c r="K533" s="82">
        <v>45323</v>
      </c>
      <c r="L533" s="82">
        <v>45747</v>
      </c>
      <c r="M533" s="211">
        <f t="shared" si="26"/>
        <v>60.571428571428569</v>
      </c>
      <c r="N533" s="69">
        <v>1</v>
      </c>
      <c r="O533" s="71" t="s">
        <v>2519</v>
      </c>
      <c r="P533" s="51">
        <f t="shared" si="27"/>
        <v>1</v>
      </c>
      <c r="Q533" s="66" t="str" cm="1">
        <f t="array" aca="1" ref="Q533" ca="1">IF(ISNUMBER(P533),IF(P533=100%,"CUMPLIDA",IF(AND(ISNUMBER(L533),ISNUMBER(INDIRECT("FECHA_"&amp;$B533,1))), IF(L533&lt;=INDIRECT("FECHA_"&amp;$B533,1),"INCUMPLIDA","PROCESO"), "VERIFICAR FECHA")),"SIN VALOR AVANCE")</f>
        <v>CUMPLIDA</v>
      </c>
    </row>
    <row r="534" spans="1:17" ht="75.75">
      <c r="A534" s="75" t="s">
        <v>938</v>
      </c>
      <c r="B534" s="61" t="s">
        <v>1793</v>
      </c>
      <c r="C534" s="495"/>
      <c r="D534" s="495"/>
      <c r="E534" s="496"/>
      <c r="F534" s="496"/>
      <c r="G534" s="63" t="s">
        <v>2430</v>
      </c>
      <c r="H534" s="50" t="s">
        <v>2430</v>
      </c>
      <c r="I534" s="50" t="s">
        <v>771</v>
      </c>
      <c r="J534" s="74">
        <v>1</v>
      </c>
      <c r="K534" s="82">
        <v>45231</v>
      </c>
      <c r="L534" s="82">
        <v>45747</v>
      </c>
      <c r="M534" s="211">
        <f t="shared" si="26"/>
        <v>73.714285714285708</v>
      </c>
      <c r="N534" s="69">
        <v>1</v>
      </c>
      <c r="O534" s="71" t="s">
        <v>2539</v>
      </c>
      <c r="P534" s="51">
        <f t="shared" si="27"/>
        <v>1</v>
      </c>
      <c r="Q534" s="66" t="str" cm="1">
        <f t="array" aca="1" ref="Q534" ca="1">IF(ISNUMBER(P534),IF(P534=100%,"CUMPLIDA",IF(AND(ISNUMBER(L534),ISNUMBER(INDIRECT("FECHA_"&amp;$B534,1))), IF(L534&lt;=INDIRECT("FECHA_"&amp;$B534,1),"INCUMPLIDA","PROCESO"), "VERIFICAR FECHA")),"SIN VALOR AVANCE")</f>
        <v>CUMPLIDA</v>
      </c>
    </row>
    <row r="535" spans="1:17" ht="210.75">
      <c r="A535" s="75" t="s">
        <v>938</v>
      </c>
      <c r="B535" s="61" t="s">
        <v>1793</v>
      </c>
      <c r="C535" s="495"/>
      <c r="D535" s="495"/>
      <c r="E535" s="496"/>
      <c r="F535" s="496"/>
      <c r="G535" s="63" t="s">
        <v>2431</v>
      </c>
      <c r="H535" s="50" t="s">
        <v>2431</v>
      </c>
      <c r="I535" s="50" t="s">
        <v>1073</v>
      </c>
      <c r="J535" s="74">
        <v>1</v>
      </c>
      <c r="K535" s="82">
        <v>45231</v>
      </c>
      <c r="L535" s="82">
        <v>45808</v>
      </c>
      <c r="M535" s="211">
        <f t="shared" si="26"/>
        <v>82.428571428571431</v>
      </c>
      <c r="N535" s="69">
        <v>1</v>
      </c>
      <c r="O535" s="71" t="s">
        <v>2540</v>
      </c>
      <c r="P535" s="51">
        <f t="shared" si="27"/>
        <v>1</v>
      </c>
      <c r="Q535" s="66" t="str" cm="1">
        <f t="array" aca="1" ref="Q535" ca="1">IF(ISNUMBER(P535),IF(P535=100%,"CUMPLIDA",IF(AND(ISNUMBER(L535),ISNUMBER(INDIRECT("FECHA_"&amp;$B535,1))), IF(L535&lt;=INDIRECT("FECHA_"&amp;$B535,1),"INCUMPLIDA","PROCESO"), "VERIFICAR FECHA")),"SIN VALOR AVANCE")</f>
        <v>CUMPLIDA</v>
      </c>
    </row>
    <row r="536" spans="1:17" ht="180.75">
      <c r="A536" s="75" t="s">
        <v>938</v>
      </c>
      <c r="B536" s="61" t="s">
        <v>1793</v>
      </c>
      <c r="C536" s="495"/>
      <c r="D536" s="495"/>
      <c r="E536" s="496"/>
      <c r="F536" s="496"/>
      <c r="G536" s="63" t="s">
        <v>169</v>
      </c>
      <c r="H536" s="50" t="s">
        <v>775</v>
      </c>
      <c r="I536" s="50" t="s">
        <v>776</v>
      </c>
      <c r="J536" s="74">
        <v>7</v>
      </c>
      <c r="K536" s="82">
        <v>46024</v>
      </c>
      <c r="L536" s="82">
        <v>46660</v>
      </c>
      <c r="M536" s="211">
        <f t="shared" si="26"/>
        <v>90.857142857142861</v>
      </c>
      <c r="N536" s="69">
        <v>0</v>
      </c>
      <c r="O536" s="71" t="s">
        <v>2467</v>
      </c>
      <c r="P536" s="51">
        <f t="shared" si="27"/>
        <v>0</v>
      </c>
      <c r="Q536" s="66" t="str" cm="1">
        <f t="array" aca="1" ref="Q536" ca="1">IF(ISNUMBER(P536),IF(P536=100%,"CUMPLIDA",IF(AND(ISNUMBER(L536),ISNUMBER(INDIRECT("FECHA_"&amp;$B536,1))), IF(L536&lt;=INDIRECT("FECHA_"&amp;$B536,1),"INCUMPLIDA","PROCESO"), "VERIFICAR FECHA")),"SIN VALOR AVANCE")</f>
        <v>PROCESO</v>
      </c>
    </row>
    <row r="537" spans="1:17" ht="150.75">
      <c r="A537" s="75" t="s">
        <v>938</v>
      </c>
      <c r="B537" s="61" t="s">
        <v>1793</v>
      </c>
      <c r="C537" s="495"/>
      <c r="D537" s="495"/>
      <c r="E537" s="496"/>
      <c r="F537" s="496"/>
      <c r="G537" s="63" t="s">
        <v>778</v>
      </c>
      <c r="H537" s="50" t="s">
        <v>779</v>
      </c>
      <c r="I537" s="50" t="s">
        <v>780</v>
      </c>
      <c r="J537" s="74">
        <v>1</v>
      </c>
      <c r="K537" s="82">
        <v>46024</v>
      </c>
      <c r="L537" s="82">
        <v>46660</v>
      </c>
      <c r="M537" s="211">
        <f t="shared" si="26"/>
        <v>90.857142857142861</v>
      </c>
      <c r="N537" s="69">
        <v>0</v>
      </c>
      <c r="O537" s="71" t="s">
        <v>2474</v>
      </c>
      <c r="P537" s="51">
        <f t="shared" si="27"/>
        <v>0</v>
      </c>
      <c r="Q537" s="66" t="str" cm="1">
        <f t="array" aca="1" ref="Q537" ca="1">IF(ISNUMBER(P537),IF(P537=100%,"CUMPLIDA",IF(AND(ISNUMBER(L537),ISNUMBER(INDIRECT("FECHA_"&amp;$B537,1))), IF(L537&lt;=INDIRECT("FECHA_"&amp;$B537,1),"INCUMPLIDA","PROCESO"), "VERIFICAR FECHA")),"SIN VALOR AVANCE")</f>
        <v>PROCESO</v>
      </c>
    </row>
    <row r="538" spans="1:17" ht="285.75">
      <c r="A538" s="75" t="s">
        <v>938</v>
      </c>
      <c r="B538" s="61" t="s">
        <v>1793</v>
      </c>
      <c r="C538" s="495"/>
      <c r="D538" s="495"/>
      <c r="E538" s="496"/>
      <c r="F538" s="496"/>
      <c r="G538" s="63" t="s">
        <v>781</v>
      </c>
      <c r="H538" s="50" t="s">
        <v>782</v>
      </c>
      <c r="I538" s="50" t="s">
        <v>813</v>
      </c>
      <c r="J538" s="74">
        <v>2</v>
      </c>
      <c r="K538" s="82">
        <v>46024</v>
      </c>
      <c r="L538" s="82">
        <v>46660</v>
      </c>
      <c r="M538" s="211">
        <f t="shared" si="26"/>
        <v>90.857142857142861</v>
      </c>
      <c r="N538" s="69">
        <v>0</v>
      </c>
      <c r="O538" s="71" t="s">
        <v>2445</v>
      </c>
      <c r="P538" s="51">
        <f t="shared" si="27"/>
        <v>0</v>
      </c>
      <c r="Q538" s="66" t="str" cm="1">
        <f t="array" aca="1" ref="Q538" ca="1">IF(ISNUMBER(P538),IF(P538=100%,"CUMPLIDA",IF(AND(ISNUMBER(L538),ISNUMBER(INDIRECT("FECHA_"&amp;$B538,1))), IF(L538&lt;=INDIRECT("FECHA_"&amp;$B538,1),"INCUMPLIDA","PROCESO"), "VERIFICAR FECHA")),"SIN VALOR AVANCE")</f>
        <v>PROCESO</v>
      </c>
    </row>
    <row r="539" spans="1:17" ht="300.75">
      <c r="A539" s="75" t="s">
        <v>938</v>
      </c>
      <c r="B539" s="61" t="s">
        <v>1793</v>
      </c>
      <c r="C539" s="495" t="s">
        <v>2546</v>
      </c>
      <c r="D539" s="495" t="s">
        <v>2547</v>
      </c>
      <c r="E539" s="496" t="s">
        <v>2548</v>
      </c>
      <c r="F539" s="496" t="s">
        <v>2549</v>
      </c>
      <c r="G539" s="63" t="s">
        <v>2550</v>
      </c>
      <c r="H539" s="50" t="s">
        <v>2551</v>
      </c>
      <c r="I539" s="50" t="s">
        <v>2552</v>
      </c>
      <c r="J539" s="69">
        <v>1</v>
      </c>
      <c r="K539" s="70">
        <v>43983</v>
      </c>
      <c r="L539" s="70">
        <v>44043</v>
      </c>
      <c r="M539" s="211">
        <f t="shared" ref="M539:M602" si="28">(L539-K539)/7</f>
        <v>8.5714285714285712</v>
      </c>
      <c r="N539" s="69">
        <v>1</v>
      </c>
      <c r="O539" s="50" t="s">
        <v>2553</v>
      </c>
      <c r="P539" s="51">
        <f t="shared" si="27"/>
        <v>1</v>
      </c>
      <c r="Q539" s="66" t="str" cm="1">
        <f t="array" aca="1" ref="Q539" ca="1">IF(ISNUMBER(P539),IF(P539=100%,"CUMPLIDA",IF(AND(ISNUMBER(L539),ISNUMBER(INDIRECT("FECHA_"&amp;$B539,1))), IF(L539&lt;=INDIRECT("FECHA_"&amp;$B539,1),"INCUMPLIDA","PROCESO"), "VERIFICAR FECHA")),"SIN VALOR AVANCE")</f>
        <v>CUMPLIDA</v>
      </c>
    </row>
    <row r="540" spans="1:17" ht="300.75">
      <c r="A540" s="75" t="s">
        <v>938</v>
      </c>
      <c r="B540" s="61" t="s">
        <v>1793</v>
      </c>
      <c r="C540" s="495"/>
      <c r="D540" s="495"/>
      <c r="E540" s="496"/>
      <c r="F540" s="496"/>
      <c r="G540" s="63" t="s">
        <v>2550</v>
      </c>
      <c r="H540" s="50" t="s">
        <v>2554</v>
      </c>
      <c r="I540" s="50" t="s">
        <v>2555</v>
      </c>
      <c r="J540" s="69">
        <v>1</v>
      </c>
      <c r="K540" s="70">
        <v>44044</v>
      </c>
      <c r="L540" s="70">
        <v>44104</v>
      </c>
      <c r="M540" s="211">
        <f t="shared" si="28"/>
        <v>8.5714285714285712</v>
      </c>
      <c r="N540" s="69">
        <v>1</v>
      </c>
      <c r="O540" s="50" t="s">
        <v>2553</v>
      </c>
      <c r="P540" s="51">
        <f t="shared" si="27"/>
        <v>1</v>
      </c>
      <c r="Q540" s="66" t="str" cm="1">
        <f t="array" aca="1" ref="Q540" ca="1">IF(ISNUMBER(P540),IF(P540=100%,"CUMPLIDA",IF(AND(ISNUMBER(L540),ISNUMBER(INDIRECT("FECHA_"&amp;$B540,1))), IF(L540&lt;=INDIRECT("FECHA_"&amp;$B540,1),"INCUMPLIDA","PROCESO"), "VERIFICAR FECHA")),"SIN VALOR AVANCE")</f>
        <v>CUMPLIDA</v>
      </c>
    </row>
    <row r="541" spans="1:17" ht="300.75">
      <c r="A541" s="75" t="s">
        <v>938</v>
      </c>
      <c r="B541" s="61" t="s">
        <v>1793</v>
      </c>
      <c r="C541" s="495"/>
      <c r="D541" s="495"/>
      <c r="E541" s="496"/>
      <c r="F541" s="496"/>
      <c r="G541" s="63" t="s">
        <v>2550</v>
      </c>
      <c r="H541" s="50" t="s">
        <v>2556</v>
      </c>
      <c r="I541" s="50" t="s">
        <v>2557</v>
      </c>
      <c r="J541" s="69">
        <v>1</v>
      </c>
      <c r="K541" s="70">
        <v>44105</v>
      </c>
      <c r="L541" s="70">
        <v>44165</v>
      </c>
      <c r="M541" s="211">
        <f t="shared" si="28"/>
        <v>8.5714285714285712</v>
      </c>
      <c r="N541" s="69">
        <v>1</v>
      </c>
      <c r="O541" s="50" t="s">
        <v>2558</v>
      </c>
      <c r="P541" s="51">
        <f t="shared" si="27"/>
        <v>1</v>
      </c>
      <c r="Q541" s="66" t="str" cm="1">
        <f t="array" aca="1" ref="Q541" ca="1">IF(ISNUMBER(P541),IF(P541=100%,"CUMPLIDA",IF(AND(ISNUMBER(L541),ISNUMBER(INDIRECT("FECHA_"&amp;$B541,1))), IF(L541&lt;=INDIRECT("FECHA_"&amp;$B541,1),"INCUMPLIDA","PROCESO"), "VERIFICAR FECHA")),"SIN VALOR AVANCE")</f>
        <v>CUMPLIDA</v>
      </c>
    </row>
    <row r="542" spans="1:17" ht="150.75">
      <c r="A542" s="75" t="s">
        <v>938</v>
      </c>
      <c r="B542" s="61" t="s">
        <v>1793</v>
      </c>
      <c r="C542" s="495"/>
      <c r="D542" s="495"/>
      <c r="E542" s="496"/>
      <c r="F542" s="496"/>
      <c r="G542" s="63" t="s">
        <v>2550</v>
      </c>
      <c r="H542" s="50" t="s">
        <v>2559</v>
      </c>
      <c r="I542" s="50" t="s">
        <v>2560</v>
      </c>
      <c r="J542" s="69">
        <v>1</v>
      </c>
      <c r="K542" s="70">
        <v>44197</v>
      </c>
      <c r="L542" s="70">
        <v>44530</v>
      </c>
      <c r="M542" s="211">
        <f t="shared" si="28"/>
        <v>47.571428571428569</v>
      </c>
      <c r="N542" s="69">
        <v>1</v>
      </c>
      <c r="O542" s="50" t="s">
        <v>2561</v>
      </c>
      <c r="P542" s="51">
        <f t="shared" si="27"/>
        <v>1</v>
      </c>
      <c r="Q542" s="66" t="str" cm="1">
        <f t="array" aca="1" ref="Q542" ca="1">IF(ISNUMBER(P542),IF(P542=100%,"CUMPLIDA",IF(AND(ISNUMBER(L542),ISNUMBER(INDIRECT("FECHA_"&amp;$B542,1))), IF(L542&lt;=INDIRECT("FECHA_"&amp;$B542,1),"INCUMPLIDA","PROCESO"), "VERIFICAR FECHA")),"SIN VALOR AVANCE")</f>
        <v>CUMPLIDA</v>
      </c>
    </row>
    <row r="543" spans="1:17" ht="345.75">
      <c r="A543" s="75" t="s">
        <v>938</v>
      </c>
      <c r="B543" s="61" t="s">
        <v>1793</v>
      </c>
      <c r="C543" s="495"/>
      <c r="D543" s="495"/>
      <c r="E543" s="496"/>
      <c r="F543" s="496"/>
      <c r="G543" s="63" t="s">
        <v>2550</v>
      </c>
      <c r="H543" s="50" t="s">
        <v>2562</v>
      </c>
      <c r="I543" s="50" t="s">
        <v>2563</v>
      </c>
      <c r="J543" s="69">
        <v>2</v>
      </c>
      <c r="K543" s="70">
        <v>44531</v>
      </c>
      <c r="L543" s="70">
        <v>44835</v>
      </c>
      <c r="M543" s="211">
        <f t="shared" si="28"/>
        <v>43.428571428571431</v>
      </c>
      <c r="N543" s="69">
        <v>2</v>
      </c>
      <c r="O543" s="50" t="s">
        <v>2564</v>
      </c>
      <c r="P543" s="51">
        <f t="shared" si="27"/>
        <v>1</v>
      </c>
      <c r="Q543" s="66" t="str" cm="1">
        <f t="array" aca="1" ref="Q543" ca="1">IF(ISNUMBER(P543),IF(P543=100%,"CUMPLIDA",IF(AND(ISNUMBER(L543),ISNUMBER(INDIRECT("FECHA_"&amp;$B543,1))), IF(L543&lt;=INDIRECT("FECHA_"&amp;$B543,1),"INCUMPLIDA","PROCESO"), "VERIFICAR FECHA")),"SIN VALOR AVANCE")</f>
        <v>CUMPLIDA</v>
      </c>
    </row>
    <row r="544" spans="1:17" ht="345.75">
      <c r="A544" s="75" t="s">
        <v>938</v>
      </c>
      <c r="B544" s="61" t="s">
        <v>1793</v>
      </c>
      <c r="C544" s="495"/>
      <c r="D544" s="495"/>
      <c r="E544" s="496"/>
      <c r="F544" s="496"/>
      <c r="G544" s="63" t="s">
        <v>2550</v>
      </c>
      <c r="H544" s="50" t="s">
        <v>2565</v>
      </c>
      <c r="I544" s="50" t="s">
        <v>143</v>
      </c>
      <c r="J544" s="69">
        <v>1</v>
      </c>
      <c r="K544" s="70">
        <v>45597</v>
      </c>
      <c r="L544" s="70">
        <v>46052</v>
      </c>
      <c r="M544" s="211">
        <f t="shared" si="28"/>
        <v>65</v>
      </c>
      <c r="N544" s="69">
        <v>0.8</v>
      </c>
      <c r="O544" s="50" t="s">
        <v>2566</v>
      </c>
      <c r="P544" s="51">
        <f t="shared" si="27"/>
        <v>0.8</v>
      </c>
      <c r="Q544" s="66" t="str" cm="1">
        <f t="array" aca="1" ref="Q544" ca="1">IF(ISNUMBER(P544),IF(P544=100%,"CUMPLIDA",IF(AND(ISNUMBER(L544),ISNUMBER(INDIRECT("FECHA_"&amp;$B544,1))), IF(L544&lt;=INDIRECT("FECHA_"&amp;$B544,1),"INCUMPLIDA","PROCESO"), "VERIFICAR FECHA")),"SIN VALOR AVANCE")</f>
        <v>PROCESO</v>
      </c>
    </row>
    <row r="545" spans="1:17" ht="315.75">
      <c r="A545" s="75" t="s">
        <v>938</v>
      </c>
      <c r="B545" s="61" t="s">
        <v>1793</v>
      </c>
      <c r="C545" s="495" t="s">
        <v>2567</v>
      </c>
      <c r="D545" s="495" t="s">
        <v>2494</v>
      </c>
      <c r="E545" s="496" t="s">
        <v>2568</v>
      </c>
      <c r="F545" s="496" t="s">
        <v>2569</v>
      </c>
      <c r="G545" s="513" t="s">
        <v>2518</v>
      </c>
      <c r="H545" s="76" t="s">
        <v>2340</v>
      </c>
      <c r="I545" s="50" t="s">
        <v>2341</v>
      </c>
      <c r="J545" s="69">
        <v>1</v>
      </c>
      <c r="K545" s="70">
        <v>44044</v>
      </c>
      <c r="L545" s="70">
        <v>44196</v>
      </c>
      <c r="M545" s="211">
        <f t="shared" si="28"/>
        <v>21.714285714285715</v>
      </c>
      <c r="N545" s="69">
        <v>1</v>
      </c>
      <c r="O545" s="50" t="s">
        <v>2570</v>
      </c>
      <c r="P545" s="51">
        <f t="shared" si="27"/>
        <v>1</v>
      </c>
      <c r="Q545" s="66" t="str" cm="1">
        <f t="array" aca="1" ref="Q545" ca="1">IF(ISNUMBER(P545),IF(P545=100%,"CUMPLIDA",IF(AND(ISNUMBER(L545),ISNUMBER(INDIRECT("FECHA_"&amp;$B545,1))), IF(L545&lt;=INDIRECT("FECHA_"&amp;$B545,1),"INCUMPLIDA","PROCESO"), "VERIFICAR FECHA")),"SIN VALOR AVANCE")</f>
        <v>CUMPLIDA</v>
      </c>
    </row>
    <row r="546" spans="1:17" ht="75.75">
      <c r="A546" s="75" t="s">
        <v>938</v>
      </c>
      <c r="B546" s="61" t="s">
        <v>1793</v>
      </c>
      <c r="C546" s="495"/>
      <c r="D546" s="495"/>
      <c r="E546" s="496"/>
      <c r="F546" s="496"/>
      <c r="G546" s="514"/>
      <c r="H546" s="76" t="s">
        <v>944</v>
      </c>
      <c r="I546" s="50" t="s">
        <v>945</v>
      </c>
      <c r="J546" s="69">
        <v>1</v>
      </c>
      <c r="K546" s="70">
        <v>45231</v>
      </c>
      <c r="L546" s="70">
        <v>45504</v>
      </c>
      <c r="M546" s="211">
        <f t="shared" si="28"/>
        <v>39</v>
      </c>
      <c r="N546" s="69">
        <v>1</v>
      </c>
      <c r="O546" s="71" t="s">
        <v>2426</v>
      </c>
      <c r="P546" s="51">
        <f t="shared" si="27"/>
        <v>1</v>
      </c>
      <c r="Q546" s="66" t="str" cm="1">
        <f t="array" aca="1" ref="Q546" ca="1">IF(ISNUMBER(P546),IF(P546=100%,"CUMPLIDA",IF(AND(ISNUMBER(L546),ISNUMBER(INDIRECT("FECHA_"&amp;$B546,1))), IF(L546&lt;=INDIRECT("FECHA_"&amp;$B546,1),"INCUMPLIDA","PROCESO"), "VERIFICAR FECHA")),"SIN VALOR AVANCE")</f>
        <v>CUMPLIDA</v>
      </c>
    </row>
    <row r="547" spans="1:17" ht="315.75">
      <c r="A547" s="75" t="s">
        <v>938</v>
      </c>
      <c r="B547" s="61" t="s">
        <v>1793</v>
      </c>
      <c r="C547" s="495"/>
      <c r="D547" s="495"/>
      <c r="E547" s="496"/>
      <c r="F547" s="496"/>
      <c r="G547" s="515"/>
      <c r="H547" s="76" t="s">
        <v>947</v>
      </c>
      <c r="I547" s="50" t="s">
        <v>948</v>
      </c>
      <c r="J547" s="69">
        <v>1</v>
      </c>
      <c r="K547" s="70">
        <v>45231</v>
      </c>
      <c r="L547" s="70">
        <v>45504</v>
      </c>
      <c r="M547" s="211">
        <f t="shared" si="28"/>
        <v>39</v>
      </c>
      <c r="N547" s="69">
        <v>1</v>
      </c>
      <c r="O547" s="71" t="s">
        <v>2464</v>
      </c>
      <c r="P547" s="51">
        <f t="shared" si="27"/>
        <v>1</v>
      </c>
      <c r="Q547" s="66" t="str" cm="1">
        <f t="array" aca="1" ref="Q547" ca="1">IF(ISNUMBER(P547),IF(P547=100%,"CUMPLIDA",IF(AND(ISNUMBER(L547),ISNUMBER(INDIRECT("FECHA_"&amp;$B547,1))), IF(L547&lt;=INDIRECT("FECHA_"&amp;$B547,1),"INCUMPLIDA","PROCESO"), "VERIFICAR FECHA")),"SIN VALOR AVANCE")</f>
        <v>CUMPLIDA</v>
      </c>
    </row>
    <row r="548" spans="1:17" ht="165.75">
      <c r="A548" s="75" t="s">
        <v>938</v>
      </c>
      <c r="B548" s="61" t="s">
        <v>1793</v>
      </c>
      <c r="C548" s="495"/>
      <c r="D548" s="495"/>
      <c r="E548" s="496"/>
      <c r="F548" s="496"/>
      <c r="G548" s="63" t="s">
        <v>950</v>
      </c>
      <c r="H548" s="50" t="s">
        <v>760</v>
      </c>
      <c r="I548" s="50" t="s">
        <v>761</v>
      </c>
      <c r="J548" s="74">
        <v>1</v>
      </c>
      <c r="K548" s="82">
        <v>45323</v>
      </c>
      <c r="L548" s="82">
        <v>45747</v>
      </c>
      <c r="M548" s="211">
        <f t="shared" si="28"/>
        <v>60.571428571428569</v>
      </c>
      <c r="N548" s="69">
        <v>1</v>
      </c>
      <c r="O548" s="71" t="s">
        <v>2466</v>
      </c>
      <c r="P548" s="51">
        <f t="shared" si="27"/>
        <v>1</v>
      </c>
      <c r="Q548" s="66" t="str" cm="1">
        <f t="array" aca="1" ref="Q548" ca="1">IF(ISNUMBER(P548),IF(P548=100%,"CUMPLIDA",IF(AND(ISNUMBER(L548),ISNUMBER(INDIRECT("FECHA_"&amp;$B548,1))), IF(L548&lt;=INDIRECT("FECHA_"&amp;$B548,1),"INCUMPLIDA","PROCESO"), "VERIFICAR FECHA")),"SIN VALOR AVANCE")</f>
        <v>CUMPLIDA</v>
      </c>
    </row>
    <row r="549" spans="1:17" ht="90.75">
      <c r="A549" s="75" t="s">
        <v>938</v>
      </c>
      <c r="B549" s="61" t="s">
        <v>1793</v>
      </c>
      <c r="C549" s="495"/>
      <c r="D549" s="495"/>
      <c r="E549" s="496"/>
      <c r="F549" s="496"/>
      <c r="G549" s="63" t="s">
        <v>804</v>
      </c>
      <c r="H549" s="50" t="s">
        <v>804</v>
      </c>
      <c r="I549" s="50" t="s">
        <v>805</v>
      </c>
      <c r="J549" s="74">
        <v>1</v>
      </c>
      <c r="K549" s="82">
        <v>45323</v>
      </c>
      <c r="L549" s="82">
        <v>45747</v>
      </c>
      <c r="M549" s="211">
        <f t="shared" si="28"/>
        <v>60.571428571428569</v>
      </c>
      <c r="N549" s="69">
        <v>1</v>
      </c>
      <c r="O549" s="71" t="s">
        <v>2571</v>
      </c>
      <c r="P549" s="51">
        <f t="shared" si="27"/>
        <v>1</v>
      </c>
      <c r="Q549" s="66" t="str" cm="1">
        <f t="array" aca="1" ref="Q549" ca="1">IF(ISNUMBER(P549),IF(P549=100%,"CUMPLIDA",IF(AND(ISNUMBER(L549),ISNUMBER(INDIRECT("FECHA_"&amp;$B549,1))), IF(L549&lt;=INDIRECT("FECHA_"&amp;$B549,1),"INCUMPLIDA","PROCESO"), "VERIFICAR FECHA")),"SIN VALOR AVANCE")</f>
        <v>CUMPLIDA</v>
      </c>
    </row>
    <row r="550" spans="1:17" ht="105.75">
      <c r="A550" s="75" t="s">
        <v>938</v>
      </c>
      <c r="B550" s="61" t="s">
        <v>1793</v>
      </c>
      <c r="C550" s="495"/>
      <c r="D550" s="495"/>
      <c r="E550" s="496"/>
      <c r="F550" s="496"/>
      <c r="G550" s="63" t="s">
        <v>766</v>
      </c>
      <c r="H550" s="50" t="s">
        <v>767</v>
      </c>
      <c r="I550" s="50" t="s">
        <v>768</v>
      </c>
      <c r="J550" s="74">
        <v>1</v>
      </c>
      <c r="K550" s="82">
        <v>45231</v>
      </c>
      <c r="L550" s="82">
        <v>45747</v>
      </c>
      <c r="M550" s="211">
        <f t="shared" si="28"/>
        <v>73.714285714285708</v>
      </c>
      <c r="N550" s="69">
        <v>1</v>
      </c>
      <c r="O550" s="50" t="s">
        <v>2343</v>
      </c>
      <c r="P550" s="51">
        <f t="shared" si="27"/>
        <v>1</v>
      </c>
      <c r="Q550" s="66" t="str" cm="1">
        <f t="array" aca="1" ref="Q550" ca="1">IF(ISNUMBER(P550),IF(P550=100%,"CUMPLIDA",IF(AND(ISNUMBER(L550),ISNUMBER(INDIRECT("FECHA_"&amp;$B550,1))), IF(L550&lt;=INDIRECT("FECHA_"&amp;$B550,1),"INCUMPLIDA","PROCESO"), "VERIFICAR FECHA")),"SIN VALOR AVANCE")</f>
        <v>CUMPLIDA</v>
      </c>
    </row>
    <row r="551" spans="1:17" ht="165.75">
      <c r="A551" s="75" t="s">
        <v>938</v>
      </c>
      <c r="B551" s="61" t="s">
        <v>1793</v>
      </c>
      <c r="C551" s="495"/>
      <c r="D551" s="495"/>
      <c r="E551" s="496"/>
      <c r="F551" s="496"/>
      <c r="G551" s="63" t="s">
        <v>769</v>
      </c>
      <c r="H551" s="50" t="s">
        <v>769</v>
      </c>
      <c r="I551" s="50" t="s">
        <v>2344</v>
      </c>
      <c r="J551" s="74">
        <v>1</v>
      </c>
      <c r="K551" s="82">
        <v>45323</v>
      </c>
      <c r="L551" s="82">
        <v>45747</v>
      </c>
      <c r="M551" s="211">
        <f t="shared" si="28"/>
        <v>60.571428571428569</v>
      </c>
      <c r="N551" s="69">
        <v>1</v>
      </c>
      <c r="O551" s="71" t="s">
        <v>2466</v>
      </c>
      <c r="P551" s="51">
        <f t="shared" si="27"/>
        <v>1</v>
      </c>
      <c r="Q551" s="66" t="str" cm="1">
        <f t="array" aca="1" ref="Q551" ca="1">IF(ISNUMBER(P551),IF(P551=100%,"CUMPLIDA",IF(AND(ISNUMBER(L551),ISNUMBER(INDIRECT("FECHA_"&amp;$B551,1))), IF(L551&lt;=INDIRECT("FECHA_"&amp;$B551,1),"INCUMPLIDA","PROCESO"), "VERIFICAR FECHA")),"SIN VALOR AVANCE")</f>
        <v>CUMPLIDA</v>
      </c>
    </row>
    <row r="552" spans="1:17" ht="90.75">
      <c r="A552" s="75" t="s">
        <v>938</v>
      </c>
      <c r="B552" s="61" t="s">
        <v>1793</v>
      </c>
      <c r="C552" s="495"/>
      <c r="D552" s="495"/>
      <c r="E552" s="496"/>
      <c r="F552" s="496"/>
      <c r="G552" s="63" t="s">
        <v>2430</v>
      </c>
      <c r="H552" s="50" t="s">
        <v>2430</v>
      </c>
      <c r="I552" s="50" t="s">
        <v>771</v>
      </c>
      <c r="J552" s="74">
        <v>1</v>
      </c>
      <c r="K552" s="82">
        <v>45231</v>
      </c>
      <c r="L552" s="82">
        <v>45747</v>
      </c>
      <c r="M552" s="211">
        <f t="shared" si="28"/>
        <v>73.714285714285708</v>
      </c>
      <c r="N552" s="69">
        <v>1</v>
      </c>
      <c r="O552" s="71" t="s">
        <v>2571</v>
      </c>
      <c r="P552" s="51">
        <f t="shared" si="27"/>
        <v>1</v>
      </c>
      <c r="Q552" s="66" t="str" cm="1">
        <f t="array" aca="1" ref="Q552" ca="1">IF(ISNUMBER(P552),IF(P552=100%,"CUMPLIDA",IF(AND(ISNUMBER(L552),ISNUMBER(INDIRECT("FECHA_"&amp;$B552,1))), IF(L552&lt;=INDIRECT("FECHA_"&amp;$B552,1),"INCUMPLIDA","PROCESO"), "VERIFICAR FECHA")),"SIN VALOR AVANCE")</f>
        <v>CUMPLIDA</v>
      </c>
    </row>
    <row r="553" spans="1:17" ht="210.75">
      <c r="A553" s="75" t="s">
        <v>938</v>
      </c>
      <c r="B553" s="61" t="s">
        <v>1793</v>
      </c>
      <c r="C553" s="495"/>
      <c r="D553" s="495"/>
      <c r="E553" s="496"/>
      <c r="F553" s="496"/>
      <c r="G553" s="63" t="s">
        <v>2431</v>
      </c>
      <c r="H553" s="50" t="s">
        <v>2431</v>
      </c>
      <c r="I553" s="50" t="s">
        <v>1073</v>
      </c>
      <c r="J553" s="74">
        <v>1</v>
      </c>
      <c r="K553" s="82">
        <v>45231</v>
      </c>
      <c r="L553" s="82">
        <v>45808</v>
      </c>
      <c r="M553" s="211">
        <f t="shared" si="28"/>
        <v>82.428571428571431</v>
      </c>
      <c r="N553" s="69">
        <v>1</v>
      </c>
      <c r="O553" s="71" t="s">
        <v>2427</v>
      </c>
      <c r="P553" s="51">
        <f t="shared" si="27"/>
        <v>1</v>
      </c>
      <c r="Q553" s="66" t="str" cm="1">
        <f t="array" aca="1" ref="Q553" ca="1">IF(ISNUMBER(P553),IF(P553=100%,"CUMPLIDA",IF(AND(ISNUMBER(L553),ISNUMBER(INDIRECT("FECHA_"&amp;$B553,1))), IF(L553&lt;=INDIRECT("FECHA_"&amp;$B553,1),"INCUMPLIDA","PROCESO"), "VERIFICAR FECHA")),"SIN VALOR AVANCE")</f>
        <v>CUMPLIDA</v>
      </c>
    </row>
    <row r="554" spans="1:17" ht="180.75">
      <c r="A554" s="75" t="s">
        <v>938</v>
      </c>
      <c r="B554" s="61" t="s">
        <v>1793</v>
      </c>
      <c r="C554" s="495"/>
      <c r="D554" s="495"/>
      <c r="E554" s="496"/>
      <c r="F554" s="496"/>
      <c r="G554" s="63" t="s">
        <v>169</v>
      </c>
      <c r="H554" s="50" t="s">
        <v>775</v>
      </c>
      <c r="I554" s="50" t="s">
        <v>776</v>
      </c>
      <c r="J554" s="74">
        <v>7</v>
      </c>
      <c r="K554" s="82">
        <v>46024</v>
      </c>
      <c r="L554" s="82">
        <v>46660</v>
      </c>
      <c r="M554" s="211">
        <f t="shared" si="28"/>
        <v>90.857142857142861</v>
      </c>
      <c r="N554" s="69">
        <v>0</v>
      </c>
      <c r="O554" s="71" t="s">
        <v>2467</v>
      </c>
      <c r="P554" s="51">
        <f t="shared" si="27"/>
        <v>0</v>
      </c>
      <c r="Q554" s="66" t="str" cm="1">
        <f t="array" aca="1" ref="Q554" ca="1">IF(ISNUMBER(P554),IF(P554=100%,"CUMPLIDA",IF(AND(ISNUMBER(L554),ISNUMBER(INDIRECT("FECHA_"&amp;$B554,1))), IF(L554&lt;=INDIRECT("FECHA_"&amp;$B554,1),"INCUMPLIDA","PROCESO"), "VERIFICAR FECHA")),"SIN VALOR AVANCE")</f>
        <v>PROCESO</v>
      </c>
    </row>
    <row r="555" spans="1:17" ht="135.75">
      <c r="A555" s="75" t="s">
        <v>938</v>
      </c>
      <c r="B555" s="61" t="s">
        <v>1793</v>
      </c>
      <c r="C555" s="495"/>
      <c r="D555" s="495"/>
      <c r="E555" s="496"/>
      <c r="F555" s="496"/>
      <c r="G555" s="63" t="s">
        <v>778</v>
      </c>
      <c r="H555" s="50" t="s">
        <v>779</v>
      </c>
      <c r="I555" s="50" t="s">
        <v>780</v>
      </c>
      <c r="J555" s="74">
        <v>1</v>
      </c>
      <c r="K555" s="82">
        <v>46024</v>
      </c>
      <c r="L555" s="82">
        <v>46660</v>
      </c>
      <c r="M555" s="211">
        <f t="shared" si="28"/>
        <v>90.857142857142861</v>
      </c>
      <c r="N555" s="69">
        <v>0</v>
      </c>
      <c r="O555" s="71" t="s">
        <v>2533</v>
      </c>
      <c r="P555" s="51">
        <f t="shared" si="27"/>
        <v>0</v>
      </c>
      <c r="Q555" s="66" t="str" cm="1">
        <f t="array" aca="1" ref="Q555" ca="1">IF(ISNUMBER(P555),IF(P555=100%,"CUMPLIDA",IF(AND(ISNUMBER(L555),ISNUMBER(INDIRECT("FECHA_"&amp;$B555,1))), IF(L555&lt;=INDIRECT("FECHA_"&amp;$B555,1),"INCUMPLIDA","PROCESO"), "VERIFICAR FECHA")),"SIN VALOR AVANCE")</f>
        <v>PROCESO</v>
      </c>
    </row>
    <row r="556" spans="1:17" ht="315.75">
      <c r="A556" s="75" t="s">
        <v>938</v>
      </c>
      <c r="B556" s="61" t="s">
        <v>1793</v>
      </c>
      <c r="C556" s="495"/>
      <c r="D556" s="495"/>
      <c r="E556" s="496"/>
      <c r="F556" s="496"/>
      <c r="G556" s="63" t="s">
        <v>781</v>
      </c>
      <c r="H556" s="50" t="s">
        <v>782</v>
      </c>
      <c r="I556" s="50" t="s">
        <v>813</v>
      </c>
      <c r="J556" s="74">
        <v>2</v>
      </c>
      <c r="K556" s="82">
        <v>46024</v>
      </c>
      <c r="L556" s="82">
        <v>46660</v>
      </c>
      <c r="M556" s="211">
        <f t="shared" si="28"/>
        <v>90.857142857142861</v>
      </c>
      <c r="N556" s="69">
        <v>0</v>
      </c>
      <c r="O556" s="71" t="s">
        <v>2434</v>
      </c>
      <c r="P556" s="51">
        <f t="shared" ref="P556:P619" si="29">N556/J556</f>
        <v>0</v>
      </c>
      <c r="Q556" s="66" t="str" cm="1">
        <f t="array" aca="1" ref="Q556" ca="1">IF(ISNUMBER(P556),IF(P556=100%,"CUMPLIDA",IF(AND(ISNUMBER(L556),ISNUMBER(INDIRECT("FECHA_"&amp;$B556,1))), IF(L556&lt;=INDIRECT("FECHA_"&amp;$B556,1),"INCUMPLIDA","PROCESO"), "VERIFICAR FECHA")),"SIN VALOR AVANCE")</f>
        <v>PROCESO</v>
      </c>
    </row>
    <row r="557" spans="1:17" ht="165.75">
      <c r="A557" s="75" t="s">
        <v>938</v>
      </c>
      <c r="B557" s="61" t="s">
        <v>1793</v>
      </c>
      <c r="C557" s="495" t="s">
        <v>2572</v>
      </c>
      <c r="D557" s="495" t="s">
        <v>2422</v>
      </c>
      <c r="E557" s="496" t="s">
        <v>2573</v>
      </c>
      <c r="F557" s="496" t="s">
        <v>2574</v>
      </c>
      <c r="G557" s="63" t="s">
        <v>2575</v>
      </c>
      <c r="H557" s="50" t="s">
        <v>2576</v>
      </c>
      <c r="I557" s="50" t="s">
        <v>2577</v>
      </c>
      <c r="J557" s="64">
        <v>1</v>
      </c>
      <c r="K557" s="70">
        <v>43617</v>
      </c>
      <c r="L557" s="70">
        <v>43677</v>
      </c>
      <c r="M557" s="211">
        <f t="shared" si="28"/>
        <v>8.5714285714285712</v>
      </c>
      <c r="N557" s="64">
        <v>1</v>
      </c>
      <c r="O557" s="50" t="s">
        <v>2578</v>
      </c>
      <c r="P557" s="51">
        <f t="shared" si="29"/>
        <v>1</v>
      </c>
      <c r="Q557" s="66" t="str" cm="1">
        <f t="array" aca="1" ref="Q557" ca="1">IF(ISNUMBER(P557),IF(P557=100%,"CUMPLIDA",IF(AND(ISNUMBER(L557),ISNUMBER(INDIRECT("FECHA_"&amp;$B557,1))), IF(L557&lt;=INDIRECT("FECHA_"&amp;$B557,1),"INCUMPLIDA","PROCESO"), "VERIFICAR FECHA")),"SIN VALOR AVANCE")</f>
        <v>CUMPLIDA</v>
      </c>
    </row>
    <row r="558" spans="1:17" ht="225.75">
      <c r="A558" s="75" t="s">
        <v>938</v>
      </c>
      <c r="B558" s="61" t="s">
        <v>1793</v>
      </c>
      <c r="C558" s="495"/>
      <c r="D558" s="495"/>
      <c r="E558" s="496"/>
      <c r="F558" s="496"/>
      <c r="G558" s="63" t="s">
        <v>2579</v>
      </c>
      <c r="H558" s="50" t="s">
        <v>2580</v>
      </c>
      <c r="I558" s="50" t="s">
        <v>2581</v>
      </c>
      <c r="J558" s="64">
        <v>1</v>
      </c>
      <c r="K558" s="70">
        <v>43678</v>
      </c>
      <c r="L558" s="70">
        <v>43738</v>
      </c>
      <c r="M558" s="211">
        <f t="shared" si="28"/>
        <v>8.5714285714285712</v>
      </c>
      <c r="N558" s="64">
        <v>1</v>
      </c>
      <c r="O558" s="50" t="s">
        <v>2582</v>
      </c>
      <c r="P558" s="51">
        <f t="shared" si="29"/>
        <v>1</v>
      </c>
      <c r="Q558" s="66" t="str" cm="1">
        <f t="array" aca="1" ref="Q558" ca="1">IF(ISNUMBER(P558),IF(P558=100%,"CUMPLIDA",IF(AND(ISNUMBER(L558),ISNUMBER(INDIRECT("FECHA_"&amp;$B558,1))), IF(L558&lt;=INDIRECT("FECHA_"&amp;$B558,1),"INCUMPLIDA","PROCESO"), "VERIFICAR FECHA")),"SIN VALOR AVANCE")</f>
        <v>CUMPLIDA</v>
      </c>
    </row>
    <row r="559" spans="1:17" ht="270.75">
      <c r="A559" s="75" t="s">
        <v>938</v>
      </c>
      <c r="B559" s="61" t="s">
        <v>1793</v>
      </c>
      <c r="C559" s="495"/>
      <c r="D559" s="495"/>
      <c r="E559" s="496"/>
      <c r="F559" s="496"/>
      <c r="G559" s="496" t="s">
        <v>999</v>
      </c>
      <c r="H559" s="76" t="s">
        <v>2340</v>
      </c>
      <c r="I559" s="50" t="s">
        <v>2341</v>
      </c>
      <c r="J559" s="69">
        <v>1</v>
      </c>
      <c r="K559" s="70">
        <v>44044</v>
      </c>
      <c r="L559" s="70">
        <v>44196</v>
      </c>
      <c r="M559" s="211">
        <f t="shared" si="28"/>
        <v>21.714285714285715</v>
      </c>
      <c r="N559" s="69">
        <v>1</v>
      </c>
      <c r="O559" s="50" t="s">
        <v>2583</v>
      </c>
      <c r="P559" s="51">
        <f t="shared" si="29"/>
        <v>1</v>
      </c>
      <c r="Q559" s="66" t="str" cm="1">
        <f t="array" aca="1" ref="Q559" ca="1">IF(ISNUMBER(P559),IF(P559=100%,"CUMPLIDA",IF(AND(ISNUMBER(L559),ISNUMBER(INDIRECT("FECHA_"&amp;$B559,1))), IF(L559&lt;=INDIRECT("FECHA_"&amp;$B559,1),"INCUMPLIDA","PROCESO"), "VERIFICAR FECHA")),"SIN VALOR AVANCE")</f>
        <v>CUMPLIDA</v>
      </c>
    </row>
    <row r="560" spans="1:17" ht="75.75">
      <c r="A560" s="75" t="s">
        <v>938</v>
      </c>
      <c r="B560" s="61" t="s">
        <v>1793</v>
      </c>
      <c r="C560" s="495"/>
      <c r="D560" s="495"/>
      <c r="E560" s="496"/>
      <c r="F560" s="496"/>
      <c r="G560" s="496"/>
      <c r="H560" s="76" t="s">
        <v>944</v>
      </c>
      <c r="I560" s="50" t="s">
        <v>945</v>
      </c>
      <c r="J560" s="69">
        <v>1</v>
      </c>
      <c r="K560" s="70">
        <v>45231</v>
      </c>
      <c r="L560" s="70">
        <v>45504</v>
      </c>
      <c r="M560" s="211">
        <f t="shared" si="28"/>
        <v>39</v>
      </c>
      <c r="N560" s="69">
        <v>1</v>
      </c>
      <c r="O560" s="71" t="s">
        <v>2426</v>
      </c>
      <c r="P560" s="51">
        <f t="shared" si="29"/>
        <v>1</v>
      </c>
      <c r="Q560" s="66" t="str" cm="1">
        <f t="array" aca="1" ref="Q560" ca="1">IF(ISNUMBER(P560),IF(P560=100%,"CUMPLIDA",IF(AND(ISNUMBER(L560),ISNUMBER(INDIRECT("FECHA_"&amp;$B560,1))), IF(L560&lt;=INDIRECT("FECHA_"&amp;$B560,1),"INCUMPLIDA","PROCESO"), "VERIFICAR FECHA")),"SIN VALOR AVANCE")</f>
        <v>CUMPLIDA</v>
      </c>
    </row>
    <row r="561" spans="1:17" ht="315.75">
      <c r="A561" s="75" t="s">
        <v>938</v>
      </c>
      <c r="B561" s="61" t="s">
        <v>1793</v>
      </c>
      <c r="C561" s="495"/>
      <c r="D561" s="495"/>
      <c r="E561" s="496"/>
      <c r="F561" s="496"/>
      <c r="G561" s="496"/>
      <c r="H561" s="76" t="s">
        <v>947</v>
      </c>
      <c r="I561" s="50" t="s">
        <v>948</v>
      </c>
      <c r="J561" s="69">
        <v>1</v>
      </c>
      <c r="K561" s="70">
        <v>45231</v>
      </c>
      <c r="L561" s="70">
        <v>45504</v>
      </c>
      <c r="M561" s="211">
        <f t="shared" si="28"/>
        <v>39</v>
      </c>
      <c r="N561" s="69">
        <v>1</v>
      </c>
      <c r="O561" s="71" t="s">
        <v>2464</v>
      </c>
      <c r="P561" s="51">
        <f t="shared" si="29"/>
        <v>1</v>
      </c>
      <c r="Q561" s="66" t="str" cm="1">
        <f t="array" aca="1" ref="Q561" ca="1">IF(ISNUMBER(P561),IF(P561=100%,"CUMPLIDA",IF(AND(ISNUMBER(L561),ISNUMBER(INDIRECT("FECHA_"&amp;$B561,1))), IF(L561&lt;=INDIRECT("FECHA_"&amp;$B561,1),"INCUMPLIDA","PROCESO"), "VERIFICAR FECHA")),"SIN VALOR AVANCE")</f>
        <v>CUMPLIDA</v>
      </c>
    </row>
    <row r="562" spans="1:17" ht="165.75">
      <c r="A562" s="75" t="s">
        <v>938</v>
      </c>
      <c r="B562" s="61" t="s">
        <v>1793</v>
      </c>
      <c r="C562" s="495"/>
      <c r="D562" s="495"/>
      <c r="E562" s="496"/>
      <c r="F562" s="496"/>
      <c r="G562" s="63" t="s">
        <v>950</v>
      </c>
      <c r="H562" s="50" t="s">
        <v>760</v>
      </c>
      <c r="I562" s="50" t="s">
        <v>761</v>
      </c>
      <c r="J562" s="74">
        <v>1</v>
      </c>
      <c r="K562" s="82">
        <v>45323</v>
      </c>
      <c r="L562" s="82">
        <v>45747</v>
      </c>
      <c r="M562" s="211">
        <f t="shared" si="28"/>
        <v>60.571428571428569</v>
      </c>
      <c r="N562" s="69">
        <v>1</v>
      </c>
      <c r="O562" s="71" t="s">
        <v>2466</v>
      </c>
      <c r="P562" s="51">
        <f t="shared" si="29"/>
        <v>1</v>
      </c>
      <c r="Q562" s="66" t="str" cm="1">
        <f t="array" aca="1" ref="Q562" ca="1">IF(ISNUMBER(P562),IF(P562=100%,"CUMPLIDA",IF(AND(ISNUMBER(L562),ISNUMBER(INDIRECT("FECHA_"&amp;$B562,1))), IF(L562&lt;=INDIRECT("FECHA_"&amp;$B562,1),"INCUMPLIDA","PROCESO"), "VERIFICAR FECHA")),"SIN VALOR AVANCE")</f>
        <v>CUMPLIDA</v>
      </c>
    </row>
    <row r="563" spans="1:17" ht="105.75">
      <c r="A563" s="75" t="s">
        <v>938</v>
      </c>
      <c r="B563" s="61" t="s">
        <v>1793</v>
      </c>
      <c r="C563" s="495"/>
      <c r="D563" s="495"/>
      <c r="E563" s="496"/>
      <c r="F563" s="496"/>
      <c r="G563" s="63" t="s">
        <v>804</v>
      </c>
      <c r="H563" s="50" t="s">
        <v>804</v>
      </c>
      <c r="I563" s="50" t="s">
        <v>805</v>
      </c>
      <c r="J563" s="74">
        <v>1</v>
      </c>
      <c r="K563" s="82">
        <v>45323</v>
      </c>
      <c r="L563" s="82">
        <v>45747</v>
      </c>
      <c r="M563" s="211">
        <f t="shared" si="28"/>
        <v>60.571428571428569</v>
      </c>
      <c r="N563" s="69">
        <v>1</v>
      </c>
      <c r="O563" s="71" t="s">
        <v>2584</v>
      </c>
      <c r="P563" s="51">
        <f t="shared" si="29"/>
        <v>1</v>
      </c>
      <c r="Q563" s="66" t="str" cm="1">
        <f t="array" aca="1" ref="Q563" ca="1">IF(ISNUMBER(P563),IF(P563=100%,"CUMPLIDA",IF(AND(ISNUMBER(L563),ISNUMBER(INDIRECT("FECHA_"&amp;$B563,1))), IF(L563&lt;=INDIRECT("FECHA_"&amp;$B563,1),"INCUMPLIDA","PROCESO"), "VERIFICAR FECHA")),"SIN VALOR AVANCE")</f>
        <v>CUMPLIDA</v>
      </c>
    </row>
    <row r="564" spans="1:17" ht="105.75">
      <c r="A564" s="75" t="s">
        <v>938</v>
      </c>
      <c r="B564" s="61" t="s">
        <v>1793</v>
      </c>
      <c r="C564" s="495"/>
      <c r="D564" s="495"/>
      <c r="E564" s="496"/>
      <c r="F564" s="496"/>
      <c r="G564" s="63" t="s">
        <v>766</v>
      </c>
      <c r="H564" s="50" t="s">
        <v>767</v>
      </c>
      <c r="I564" s="50" t="s">
        <v>768</v>
      </c>
      <c r="J564" s="74">
        <v>1</v>
      </c>
      <c r="K564" s="82">
        <v>45231</v>
      </c>
      <c r="L564" s="82">
        <v>45747</v>
      </c>
      <c r="M564" s="211">
        <f t="shared" si="28"/>
        <v>73.714285714285708</v>
      </c>
      <c r="N564" s="69">
        <v>1</v>
      </c>
      <c r="O564" s="50" t="s">
        <v>2343</v>
      </c>
      <c r="P564" s="51">
        <f t="shared" si="29"/>
        <v>1</v>
      </c>
      <c r="Q564" s="66" t="str" cm="1">
        <f t="array" aca="1" ref="Q564" ca="1">IF(ISNUMBER(P564),IF(P564=100%,"CUMPLIDA",IF(AND(ISNUMBER(L564),ISNUMBER(INDIRECT("FECHA_"&amp;$B564,1))), IF(L564&lt;=INDIRECT("FECHA_"&amp;$B564,1),"INCUMPLIDA","PROCESO"), "VERIFICAR FECHA")),"SIN VALOR AVANCE")</f>
        <v>CUMPLIDA</v>
      </c>
    </row>
    <row r="565" spans="1:17" ht="165.75">
      <c r="A565" s="75" t="s">
        <v>938</v>
      </c>
      <c r="B565" s="61" t="s">
        <v>1793</v>
      </c>
      <c r="C565" s="495"/>
      <c r="D565" s="495"/>
      <c r="E565" s="496"/>
      <c r="F565" s="496"/>
      <c r="G565" s="63" t="s">
        <v>769</v>
      </c>
      <c r="H565" s="50" t="s">
        <v>769</v>
      </c>
      <c r="I565" s="50" t="s">
        <v>2344</v>
      </c>
      <c r="J565" s="74">
        <v>1</v>
      </c>
      <c r="K565" s="82">
        <v>45323</v>
      </c>
      <c r="L565" s="82">
        <v>45747</v>
      </c>
      <c r="M565" s="211">
        <f t="shared" si="28"/>
        <v>60.571428571428569</v>
      </c>
      <c r="N565" s="69">
        <v>1</v>
      </c>
      <c r="O565" s="71" t="s">
        <v>2466</v>
      </c>
      <c r="P565" s="51">
        <f t="shared" si="29"/>
        <v>1</v>
      </c>
      <c r="Q565" s="66" t="str" cm="1">
        <f t="array" aca="1" ref="Q565" ca="1">IF(ISNUMBER(P565),IF(P565=100%,"CUMPLIDA",IF(AND(ISNUMBER(L565),ISNUMBER(INDIRECT("FECHA_"&amp;$B565,1))), IF(L565&lt;=INDIRECT("FECHA_"&amp;$B565,1),"INCUMPLIDA","PROCESO"), "VERIFICAR FECHA")),"SIN VALOR AVANCE")</f>
        <v>CUMPLIDA</v>
      </c>
    </row>
    <row r="566" spans="1:17" ht="75.75">
      <c r="A566" s="75" t="s">
        <v>938</v>
      </c>
      <c r="B566" s="61" t="s">
        <v>1793</v>
      </c>
      <c r="C566" s="495"/>
      <c r="D566" s="495"/>
      <c r="E566" s="496"/>
      <c r="F566" s="496"/>
      <c r="G566" s="63" t="s">
        <v>2430</v>
      </c>
      <c r="H566" s="50" t="s">
        <v>2430</v>
      </c>
      <c r="I566" s="50" t="s">
        <v>771</v>
      </c>
      <c r="J566" s="74">
        <v>1</v>
      </c>
      <c r="K566" s="82">
        <v>45231</v>
      </c>
      <c r="L566" s="82">
        <v>45747</v>
      </c>
      <c r="M566" s="211">
        <f t="shared" si="28"/>
        <v>73.714285714285708</v>
      </c>
      <c r="N566" s="69">
        <v>1</v>
      </c>
      <c r="O566" s="71" t="s">
        <v>2539</v>
      </c>
      <c r="P566" s="51">
        <f t="shared" si="29"/>
        <v>1</v>
      </c>
      <c r="Q566" s="66" t="str" cm="1">
        <f t="array" aca="1" ref="Q566" ca="1">IF(ISNUMBER(P566),IF(P566=100%,"CUMPLIDA",IF(AND(ISNUMBER(L566),ISNUMBER(INDIRECT("FECHA_"&amp;$B566,1))), IF(L566&lt;=INDIRECT("FECHA_"&amp;$B566,1),"INCUMPLIDA","PROCESO"), "VERIFICAR FECHA")),"SIN VALOR AVANCE")</f>
        <v>CUMPLIDA</v>
      </c>
    </row>
    <row r="567" spans="1:17" ht="210.75">
      <c r="A567" s="75" t="s">
        <v>938</v>
      </c>
      <c r="B567" s="61" t="s">
        <v>1793</v>
      </c>
      <c r="C567" s="495"/>
      <c r="D567" s="495"/>
      <c r="E567" s="496"/>
      <c r="F567" s="496"/>
      <c r="G567" s="63" t="s">
        <v>2431</v>
      </c>
      <c r="H567" s="50" t="s">
        <v>2431</v>
      </c>
      <c r="I567" s="50" t="s">
        <v>1073</v>
      </c>
      <c r="J567" s="74">
        <v>1</v>
      </c>
      <c r="K567" s="82">
        <v>45231</v>
      </c>
      <c r="L567" s="82">
        <v>45808</v>
      </c>
      <c r="M567" s="211">
        <f t="shared" si="28"/>
        <v>82.428571428571431</v>
      </c>
      <c r="N567" s="69">
        <v>1</v>
      </c>
      <c r="O567" s="71" t="s">
        <v>2540</v>
      </c>
      <c r="P567" s="51">
        <f t="shared" si="29"/>
        <v>1</v>
      </c>
      <c r="Q567" s="66" t="str" cm="1">
        <f t="array" aca="1" ref="Q567" ca="1">IF(ISNUMBER(P567),IF(P567=100%,"CUMPLIDA",IF(AND(ISNUMBER(L567),ISNUMBER(INDIRECT("FECHA_"&amp;$B567,1))), IF(L567&lt;=INDIRECT("FECHA_"&amp;$B567,1),"INCUMPLIDA","PROCESO"), "VERIFICAR FECHA")),"SIN VALOR AVANCE")</f>
        <v>CUMPLIDA</v>
      </c>
    </row>
    <row r="568" spans="1:17" ht="180.75">
      <c r="A568" s="75" t="s">
        <v>938</v>
      </c>
      <c r="B568" s="61" t="s">
        <v>1793</v>
      </c>
      <c r="C568" s="495"/>
      <c r="D568" s="495"/>
      <c r="E568" s="496"/>
      <c r="F568" s="496"/>
      <c r="G568" s="63" t="s">
        <v>169</v>
      </c>
      <c r="H568" s="50" t="s">
        <v>775</v>
      </c>
      <c r="I568" s="50" t="s">
        <v>776</v>
      </c>
      <c r="J568" s="74">
        <v>12</v>
      </c>
      <c r="K568" s="82">
        <v>46024</v>
      </c>
      <c r="L568" s="82">
        <v>47118</v>
      </c>
      <c r="M568" s="211">
        <f t="shared" si="28"/>
        <v>156.28571428571428</v>
      </c>
      <c r="N568" s="69">
        <v>0</v>
      </c>
      <c r="O568" s="71" t="s">
        <v>2467</v>
      </c>
      <c r="P568" s="51">
        <f t="shared" si="29"/>
        <v>0</v>
      </c>
      <c r="Q568" s="66" t="str" cm="1">
        <f t="array" aca="1" ref="Q568" ca="1">IF(ISNUMBER(P568),IF(P568=100%,"CUMPLIDA",IF(AND(ISNUMBER(L568),ISNUMBER(INDIRECT("FECHA_"&amp;$B568,1))), IF(L568&lt;=INDIRECT("FECHA_"&amp;$B568,1),"INCUMPLIDA","PROCESO"), "VERIFICAR FECHA")),"SIN VALOR AVANCE")</f>
        <v>PROCESO</v>
      </c>
    </row>
    <row r="569" spans="1:17" ht="150.75">
      <c r="A569" s="75" t="s">
        <v>938</v>
      </c>
      <c r="B569" s="61" t="s">
        <v>1793</v>
      </c>
      <c r="C569" s="495"/>
      <c r="D569" s="495"/>
      <c r="E569" s="496"/>
      <c r="F569" s="496"/>
      <c r="G569" s="63" t="s">
        <v>778</v>
      </c>
      <c r="H569" s="50" t="s">
        <v>779</v>
      </c>
      <c r="I569" s="50" t="s">
        <v>780</v>
      </c>
      <c r="J569" s="74">
        <v>1</v>
      </c>
      <c r="K569" s="82">
        <v>46024</v>
      </c>
      <c r="L569" s="82">
        <v>47118</v>
      </c>
      <c r="M569" s="211">
        <f t="shared" si="28"/>
        <v>156.28571428571428</v>
      </c>
      <c r="N569" s="69">
        <v>0</v>
      </c>
      <c r="O569" s="71" t="s">
        <v>2585</v>
      </c>
      <c r="P569" s="51">
        <f t="shared" si="29"/>
        <v>0</v>
      </c>
      <c r="Q569" s="66" t="str" cm="1">
        <f t="array" aca="1" ref="Q569" ca="1">IF(ISNUMBER(P569),IF(P569=100%,"CUMPLIDA",IF(AND(ISNUMBER(L569),ISNUMBER(INDIRECT("FECHA_"&amp;$B569,1))), IF(L569&lt;=INDIRECT("FECHA_"&amp;$B569,1),"INCUMPLIDA","PROCESO"), "VERIFICAR FECHA")),"SIN VALOR AVANCE")</f>
        <v>PROCESO</v>
      </c>
    </row>
    <row r="570" spans="1:17" ht="285.75">
      <c r="A570" s="75" t="s">
        <v>938</v>
      </c>
      <c r="B570" s="61" t="s">
        <v>1793</v>
      </c>
      <c r="C570" s="495"/>
      <c r="D570" s="495"/>
      <c r="E570" s="496"/>
      <c r="F570" s="496"/>
      <c r="G570" s="63" t="s">
        <v>781</v>
      </c>
      <c r="H570" s="50" t="s">
        <v>782</v>
      </c>
      <c r="I570" s="50" t="s">
        <v>813</v>
      </c>
      <c r="J570" s="74">
        <v>2</v>
      </c>
      <c r="K570" s="82">
        <v>46024</v>
      </c>
      <c r="L570" s="82">
        <v>47118</v>
      </c>
      <c r="M570" s="211">
        <f t="shared" si="28"/>
        <v>156.28571428571428</v>
      </c>
      <c r="N570" s="69">
        <v>0</v>
      </c>
      <c r="O570" s="71" t="s">
        <v>2445</v>
      </c>
      <c r="P570" s="51">
        <f t="shared" si="29"/>
        <v>0</v>
      </c>
      <c r="Q570" s="66" t="str" cm="1">
        <f t="array" aca="1" ref="Q570" ca="1">IF(ISNUMBER(P570),IF(P570=100%,"CUMPLIDA",IF(AND(ISNUMBER(L570),ISNUMBER(INDIRECT("FECHA_"&amp;$B570,1))), IF(L570&lt;=INDIRECT("FECHA_"&amp;$B570,1),"INCUMPLIDA","PROCESO"), "VERIFICAR FECHA")),"SIN VALOR AVANCE")</f>
        <v>PROCESO</v>
      </c>
    </row>
    <row r="571" spans="1:17" ht="75.75">
      <c r="A571" s="75" t="s">
        <v>938</v>
      </c>
      <c r="B571" s="61" t="s">
        <v>1793</v>
      </c>
      <c r="C571" s="495" t="s">
        <v>2586</v>
      </c>
      <c r="D571" s="495" t="s">
        <v>2587</v>
      </c>
      <c r="E571" s="496" t="s">
        <v>2588</v>
      </c>
      <c r="F571" s="496" t="s">
        <v>2589</v>
      </c>
      <c r="G571" s="496" t="s">
        <v>2590</v>
      </c>
      <c r="H571" s="76" t="s">
        <v>944</v>
      </c>
      <c r="I571" s="50" t="s">
        <v>945</v>
      </c>
      <c r="J571" s="69">
        <v>1</v>
      </c>
      <c r="K571" s="70">
        <v>45231</v>
      </c>
      <c r="L571" s="70">
        <v>45504</v>
      </c>
      <c r="M571" s="211">
        <f t="shared" si="28"/>
        <v>39</v>
      </c>
      <c r="N571" s="69">
        <v>1</v>
      </c>
      <c r="O571" s="71" t="s">
        <v>2426</v>
      </c>
      <c r="P571" s="51">
        <f t="shared" si="29"/>
        <v>1</v>
      </c>
      <c r="Q571" s="66" t="str" cm="1">
        <f t="array" aca="1" ref="Q571" ca="1">IF(ISNUMBER(P571),IF(P571=100%,"CUMPLIDA",IF(AND(ISNUMBER(L571),ISNUMBER(INDIRECT("FECHA_"&amp;$B571,1))), IF(L571&lt;=INDIRECT("FECHA_"&amp;$B571,1),"INCUMPLIDA","PROCESO"), "VERIFICAR FECHA")),"SIN VALOR AVANCE")</f>
        <v>CUMPLIDA</v>
      </c>
    </row>
    <row r="572" spans="1:17" ht="165.75">
      <c r="A572" s="75" t="s">
        <v>938</v>
      </c>
      <c r="B572" s="61" t="s">
        <v>1793</v>
      </c>
      <c r="C572" s="495"/>
      <c r="D572" s="495"/>
      <c r="E572" s="496"/>
      <c r="F572" s="496"/>
      <c r="G572" s="496"/>
      <c r="H572" s="76" t="s">
        <v>947</v>
      </c>
      <c r="I572" s="50" t="s">
        <v>948</v>
      </c>
      <c r="J572" s="69">
        <v>1</v>
      </c>
      <c r="K572" s="70">
        <v>45231</v>
      </c>
      <c r="L572" s="70">
        <v>45504</v>
      </c>
      <c r="M572" s="211">
        <f t="shared" si="28"/>
        <v>39</v>
      </c>
      <c r="N572" s="69">
        <v>1</v>
      </c>
      <c r="O572" s="71" t="s">
        <v>2591</v>
      </c>
      <c r="P572" s="51">
        <f t="shared" si="29"/>
        <v>1</v>
      </c>
      <c r="Q572" s="66" t="str" cm="1">
        <f t="array" aca="1" ref="Q572" ca="1">IF(ISNUMBER(P572),IF(P572=100%,"CUMPLIDA",IF(AND(ISNUMBER(L572),ISNUMBER(INDIRECT("FECHA_"&amp;$B572,1))), IF(L572&lt;=INDIRECT("FECHA_"&amp;$B572,1),"INCUMPLIDA","PROCESO"), "VERIFICAR FECHA")),"SIN VALOR AVANCE")</f>
        <v>CUMPLIDA</v>
      </c>
    </row>
    <row r="573" spans="1:17" ht="120.75">
      <c r="A573" s="75" t="s">
        <v>938</v>
      </c>
      <c r="B573" s="61" t="s">
        <v>1793</v>
      </c>
      <c r="C573" s="495"/>
      <c r="D573" s="495"/>
      <c r="E573" s="496"/>
      <c r="F573" s="496"/>
      <c r="G573" s="63" t="s">
        <v>950</v>
      </c>
      <c r="H573" s="50" t="s">
        <v>760</v>
      </c>
      <c r="I573" s="50" t="s">
        <v>761</v>
      </c>
      <c r="J573" s="74">
        <v>1</v>
      </c>
      <c r="K573" s="82">
        <v>45323</v>
      </c>
      <c r="L573" s="82">
        <v>45747</v>
      </c>
      <c r="M573" s="211">
        <f t="shared" si="28"/>
        <v>60.571428571428569</v>
      </c>
      <c r="N573" s="69">
        <v>1</v>
      </c>
      <c r="O573" s="71" t="s">
        <v>2592</v>
      </c>
      <c r="P573" s="51">
        <f t="shared" si="29"/>
        <v>1</v>
      </c>
      <c r="Q573" s="66" t="str" cm="1">
        <f t="array" aca="1" ref="Q573" ca="1">IF(ISNUMBER(P573),IF(P573=100%,"CUMPLIDA",IF(AND(ISNUMBER(L573),ISNUMBER(INDIRECT("FECHA_"&amp;$B573,1))), IF(L573&lt;=INDIRECT("FECHA_"&amp;$B573,1),"INCUMPLIDA","PROCESO"), "VERIFICAR FECHA")),"SIN VALOR AVANCE")</f>
        <v>CUMPLIDA</v>
      </c>
    </row>
    <row r="574" spans="1:17" ht="75.75">
      <c r="A574" s="75" t="s">
        <v>938</v>
      </c>
      <c r="B574" s="61" t="s">
        <v>1793</v>
      </c>
      <c r="C574" s="495"/>
      <c r="D574" s="495"/>
      <c r="E574" s="496"/>
      <c r="F574" s="496"/>
      <c r="G574" s="63" t="s">
        <v>804</v>
      </c>
      <c r="H574" s="50" t="s">
        <v>804</v>
      </c>
      <c r="I574" s="50" t="s">
        <v>805</v>
      </c>
      <c r="J574" s="74">
        <v>1</v>
      </c>
      <c r="K574" s="82">
        <v>45323</v>
      </c>
      <c r="L574" s="82">
        <v>45747</v>
      </c>
      <c r="M574" s="211">
        <f t="shared" si="28"/>
        <v>60.571428571428569</v>
      </c>
      <c r="N574" s="69">
        <v>1</v>
      </c>
      <c r="O574" s="71" t="s">
        <v>2521</v>
      </c>
      <c r="P574" s="51">
        <f t="shared" si="29"/>
        <v>1</v>
      </c>
      <c r="Q574" s="66" t="str" cm="1">
        <f t="array" aca="1" ref="Q574" ca="1">IF(ISNUMBER(P574),IF(P574=100%,"CUMPLIDA",IF(AND(ISNUMBER(L574),ISNUMBER(INDIRECT("FECHA_"&amp;$B574,1))), IF(L574&lt;=INDIRECT("FECHA_"&amp;$B574,1),"INCUMPLIDA","PROCESO"), "VERIFICAR FECHA")),"SIN VALOR AVANCE")</f>
        <v>CUMPLIDA</v>
      </c>
    </row>
    <row r="575" spans="1:17" ht="105.75">
      <c r="A575" s="75" t="s">
        <v>938</v>
      </c>
      <c r="B575" s="61" t="s">
        <v>1793</v>
      </c>
      <c r="C575" s="495"/>
      <c r="D575" s="495"/>
      <c r="E575" s="496"/>
      <c r="F575" s="496"/>
      <c r="G575" s="63" t="s">
        <v>766</v>
      </c>
      <c r="H575" s="50" t="s">
        <v>767</v>
      </c>
      <c r="I575" s="50" t="s">
        <v>768</v>
      </c>
      <c r="J575" s="74">
        <v>1</v>
      </c>
      <c r="K575" s="82">
        <v>45231</v>
      </c>
      <c r="L575" s="82">
        <v>45747</v>
      </c>
      <c r="M575" s="211">
        <f t="shared" si="28"/>
        <v>73.714285714285708</v>
      </c>
      <c r="N575" s="69">
        <v>1</v>
      </c>
      <c r="O575" s="50" t="s">
        <v>2343</v>
      </c>
      <c r="P575" s="51">
        <f t="shared" si="29"/>
        <v>1</v>
      </c>
      <c r="Q575" s="66" t="str" cm="1">
        <f t="array" aca="1" ref="Q575" ca="1">IF(ISNUMBER(P575),IF(P575=100%,"CUMPLIDA",IF(AND(ISNUMBER(L575),ISNUMBER(INDIRECT("FECHA_"&amp;$B575,1))), IF(L575&lt;=INDIRECT("FECHA_"&amp;$B575,1),"INCUMPLIDA","PROCESO"), "VERIFICAR FECHA")),"SIN VALOR AVANCE")</f>
        <v>CUMPLIDA</v>
      </c>
    </row>
    <row r="576" spans="1:17" ht="120.75">
      <c r="A576" s="75" t="s">
        <v>938</v>
      </c>
      <c r="B576" s="61" t="s">
        <v>1793</v>
      </c>
      <c r="C576" s="495"/>
      <c r="D576" s="495"/>
      <c r="E576" s="496"/>
      <c r="F576" s="496"/>
      <c r="G576" s="63" t="s">
        <v>769</v>
      </c>
      <c r="H576" s="50" t="s">
        <v>769</v>
      </c>
      <c r="I576" s="50" t="s">
        <v>2344</v>
      </c>
      <c r="J576" s="74">
        <v>1</v>
      </c>
      <c r="K576" s="82">
        <v>45323</v>
      </c>
      <c r="L576" s="82">
        <v>45747</v>
      </c>
      <c r="M576" s="211">
        <f t="shared" si="28"/>
        <v>60.571428571428569</v>
      </c>
      <c r="N576" s="69">
        <v>1</v>
      </c>
      <c r="O576" s="71" t="s">
        <v>2592</v>
      </c>
      <c r="P576" s="51">
        <f t="shared" si="29"/>
        <v>1</v>
      </c>
      <c r="Q576" s="66" t="str" cm="1">
        <f t="array" aca="1" ref="Q576" ca="1">IF(ISNUMBER(P576),IF(P576=100%,"CUMPLIDA",IF(AND(ISNUMBER(L576),ISNUMBER(INDIRECT("FECHA_"&amp;$B576,1))), IF(L576&lt;=INDIRECT("FECHA_"&amp;$B576,1),"INCUMPLIDA","PROCESO"), "VERIFICAR FECHA")),"SIN VALOR AVANCE")</f>
        <v>CUMPLIDA</v>
      </c>
    </row>
    <row r="577" spans="1:17" ht="75.75">
      <c r="A577" s="75" t="s">
        <v>938</v>
      </c>
      <c r="B577" s="61" t="s">
        <v>1793</v>
      </c>
      <c r="C577" s="495"/>
      <c r="D577" s="495"/>
      <c r="E577" s="496"/>
      <c r="F577" s="496"/>
      <c r="G577" s="63" t="s">
        <v>2430</v>
      </c>
      <c r="H577" s="50" t="s">
        <v>2430</v>
      </c>
      <c r="I577" s="50" t="s">
        <v>771</v>
      </c>
      <c r="J577" s="74">
        <v>1</v>
      </c>
      <c r="K577" s="82">
        <v>45231</v>
      </c>
      <c r="L577" s="82">
        <v>45747</v>
      </c>
      <c r="M577" s="211">
        <f t="shared" si="28"/>
        <v>73.714285714285708</v>
      </c>
      <c r="N577" s="69">
        <v>1</v>
      </c>
      <c r="O577" s="71" t="s">
        <v>2521</v>
      </c>
      <c r="P577" s="51">
        <f t="shared" si="29"/>
        <v>1</v>
      </c>
      <c r="Q577" s="66" t="str" cm="1">
        <f t="array" aca="1" ref="Q577" ca="1">IF(ISNUMBER(P577),IF(P577=100%,"CUMPLIDA",IF(AND(ISNUMBER(L577),ISNUMBER(INDIRECT("FECHA_"&amp;$B577,1))), IF(L577&lt;=INDIRECT("FECHA_"&amp;$B577,1),"INCUMPLIDA","PROCESO"), "VERIFICAR FECHA")),"SIN VALOR AVANCE")</f>
        <v>CUMPLIDA</v>
      </c>
    </row>
    <row r="578" spans="1:17" ht="165.75">
      <c r="A578" s="75" t="s">
        <v>938</v>
      </c>
      <c r="B578" s="61" t="s">
        <v>1793</v>
      </c>
      <c r="C578" s="495"/>
      <c r="D578" s="495"/>
      <c r="E578" s="496"/>
      <c r="F578" s="496"/>
      <c r="G578" s="63" t="s">
        <v>2431</v>
      </c>
      <c r="H578" s="50" t="s">
        <v>2431</v>
      </c>
      <c r="I578" s="50" t="s">
        <v>1073</v>
      </c>
      <c r="J578" s="74">
        <v>1</v>
      </c>
      <c r="K578" s="82">
        <v>45231</v>
      </c>
      <c r="L578" s="82">
        <v>45808</v>
      </c>
      <c r="M578" s="211">
        <f t="shared" si="28"/>
        <v>82.428571428571431</v>
      </c>
      <c r="N578" s="69">
        <v>1</v>
      </c>
      <c r="O578" s="71" t="s">
        <v>2591</v>
      </c>
      <c r="P578" s="51">
        <f t="shared" si="29"/>
        <v>1</v>
      </c>
      <c r="Q578" s="66" t="str" cm="1">
        <f t="array" aca="1" ref="Q578" ca="1">IF(ISNUMBER(P578),IF(P578=100%,"CUMPLIDA",IF(AND(ISNUMBER(L578),ISNUMBER(INDIRECT("FECHA_"&amp;$B578,1))), IF(L578&lt;=INDIRECT("FECHA_"&amp;$B578,1),"INCUMPLIDA","PROCESO"), "VERIFICAR FECHA")),"SIN VALOR AVANCE")</f>
        <v>CUMPLIDA</v>
      </c>
    </row>
    <row r="579" spans="1:17" ht="75.75">
      <c r="A579" s="75" t="s">
        <v>938</v>
      </c>
      <c r="B579" s="61" t="s">
        <v>1793</v>
      </c>
      <c r="C579" s="495"/>
      <c r="D579" s="495"/>
      <c r="E579" s="496"/>
      <c r="F579" s="496"/>
      <c r="G579" s="63" t="s">
        <v>169</v>
      </c>
      <c r="H579" s="50" t="s">
        <v>775</v>
      </c>
      <c r="I579" s="50" t="s">
        <v>776</v>
      </c>
      <c r="J579" s="74">
        <v>10</v>
      </c>
      <c r="K579" s="82">
        <v>45809</v>
      </c>
      <c r="L579" s="82">
        <v>46568</v>
      </c>
      <c r="M579" s="211">
        <f t="shared" si="28"/>
        <v>108.42857142857143</v>
      </c>
      <c r="N579" s="69">
        <v>0</v>
      </c>
      <c r="O579" s="71" t="s">
        <v>2521</v>
      </c>
      <c r="P579" s="51">
        <f t="shared" si="29"/>
        <v>0</v>
      </c>
      <c r="Q579" s="66" t="str" cm="1">
        <f t="array" aca="1" ref="Q579" ca="1">IF(ISNUMBER(P579),IF(P579=100%,"CUMPLIDA",IF(AND(ISNUMBER(L579),ISNUMBER(INDIRECT("FECHA_"&amp;$B579,1))), IF(L579&lt;=INDIRECT("FECHA_"&amp;$B579,1),"INCUMPLIDA","PROCESO"), "VERIFICAR FECHA")),"SIN VALOR AVANCE")</f>
        <v>PROCESO</v>
      </c>
    </row>
    <row r="580" spans="1:17" ht="120.75">
      <c r="A580" s="75" t="s">
        <v>938</v>
      </c>
      <c r="B580" s="61" t="s">
        <v>1793</v>
      </c>
      <c r="C580" s="495"/>
      <c r="D580" s="495"/>
      <c r="E580" s="496"/>
      <c r="F580" s="496"/>
      <c r="G580" s="63" t="s">
        <v>778</v>
      </c>
      <c r="H580" s="50" t="s">
        <v>779</v>
      </c>
      <c r="I580" s="50" t="s">
        <v>780</v>
      </c>
      <c r="J580" s="74">
        <v>1</v>
      </c>
      <c r="K580" s="82">
        <v>45809</v>
      </c>
      <c r="L580" s="82">
        <v>46568</v>
      </c>
      <c r="M580" s="211">
        <f t="shared" si="28"/>
        <v>108.42857142857143</v>
      </c>
      <c r="N580" s="69">
        <v>0</v>
      </c>
      <c r="O580" s="71" t="s">
        <v>2592</v>
      </c>
      <c r="P580" s="51">
        <f t="shared" si="29"/>
        <v>0</v>
      </c>
      <c r="Q580" s="66" t="str" cm="1">
        <f t="array" aca="1" ref="Q580" ca="1">IF(ISNUMBER(P580),IF(P580=100%,"CUMPLIDA",IF(AND(ISNUMBER(L580),ISNUMBER(INDIRECT("FECHA_"&amp;$B580,1))), IF(L580&lt;=INDIRECT("FECHA_"&amp;$B580,1),"INCUMPLIDA","PROCESO"), "VERIFICAR FECHA")),"SIN VALOR AVANCE")</f>
        <v>PROCESO</v>
      </c>
    </row>
    <row r="581" spans="1:17" ht="165.75">
      <c r="A581" s="75" t="s">
        <v>938</v>
      </c>
      <c r="B581" s="61" t="s">
        <v>1793</v>
      </c>
      <c r="C581" s="495"/>
      <c r="D581" s="495"/>
      <c r="E581" s="496"/>
      <c r="F581" s="496"/>
      <c r="G581" s="63" t="s">
        <v>781</v>
      </c>
      <c r="H581" s="50" t="s">
        <v>782</v>
      </c>
      <c r="I581" s="50" t="s">
        <v>813</v>
      </c>
      <c r="J581" s="74">
        <v>2</v>
      </c>
      <c r="K581" s="82">
        <v>45809</v>
      </c>
      <c r="L581" s="82">
        <v>46568</v>
      </c>
      <c r="M581" s="211">
        <f t="shared" si="28"/>
        <v>108.42857142857143</v>
      </c>
      <c r="N581" s="69">
        <v>0</v>
      </c>
      <c r="O581" s="71" t="s">
        <v>2591</v>
      </c>
      <c r="P581" s="51">
        <f t="shared" si="29"/>
        <v>0</v>
      </c>
      <c r="Q581" s="66" t="str" cm="1">
        <f t="array" aca="1" ref="Q581" ca="1">IF(ISNUMBER(P581),IF(P581=100%,"CUMPLIDA",IF(AND(ISNUMBER(L581),ISNUMBER(INDIRECT("FECHA_"&amp;$B581,1))), IF(L581&lt;=INDIRECT("FECHA_"&amp;$B581,1),"INCUMPLIDA","PROCESO"), "VERIFICAR FECHA")),"SIN VALOR AVANCE")</f>
        <v>PROCESO</v>
      </c>
    </row>
    <row r="582" spans="1:17" ht="240.75">
      <c r="A582" s="75" t="s">
        <v>938</v>
      </c>
      <c r="B582" s="61" t="s">
        <v>1793</v>
      </c>
      <c r="C582" s="495" t="s">
        <v>2593</v>
      </c>
      <c r="D582" s="495" t="s">
        <v>2594</v>
      </c>
      <c r="E582" s="496" t="s">
        <v>2595</v>
      </c>
      <c r="F582" s="502" t="s">
        <v>2596</v>
      </c>
      <c r="G582" s="496" t="s">
        <v>999</v>
      </c>
      <c r="H582" s="76" t="s">
        <v>2340</v>
      </c>
      <c r="I582" s="50" t="s">
        <v>2341</v>
      </c>
      <c r="J582" s="69">
        <v>1</v>
      </c>
      <c r="K582" s="70">
        <v>44044</v>
      </c>
      <c r="L582" s="70">
        <v>44196</v>
      </c>
      <c r="M582" s="211">
        <f t="shared" si="28"/>
        <v>21.714285714285715</v>
      </c>
      <c r="N582" s="69">
        <v>1</v>
      </c>
      <c r="O582" s="50" t="s">
        <v>2597</v>
      </c>
      <c r="P582" s="51">
        <f t="shared" si="29"/>
        <v>1</v>
      </c>
      <c r="Q582" s="66" t="str" cm="1">
        <f t="array" aca="1" ref="Q582" ca="1">IF(ISNUMBER(P582),IF(P582=100%,"CUMPLIDA",IF(AND(ISNUMBER(L582),ISNUMBER(INDIRECT("FECHA_"&amp;$B582,1))), IF(L582&lt;=INDIRECT("FECHA_"&amp;$B582,1),"INCUMPLIDA","PROCESO"), "VERIFICAR FECHA")),"SIN VALOR AVANCE")</f>
        <v>CUMPLIDA</v>
      </c>
    </row>
    <row r="583" spans="1:17" ht="75.75">
      <c r="A583" s="75" t="s">
        <v>938</v>
      </c>
      <c r="B583" s="61" t="s">
        <v>1793</v>
      </c>
      <c r="C583" s="495"/>
      <c r="D583" s="495"/>
      <c r="E583" s="496"/>
      <c r="F583" s="502"/>
      <c r="G583" s="496"/>
      <c r="H583" s="76" t="s">
        <v>944</v>
      </c>
      <c r="I583" s="50" t="s">
        <v>945</v>
      </c>
      <c r="J583" s="69">
        <v>1</v>
      </c>
      <c r="K583" s="70">
        <v>45231</v>
      </c>
      <c r="L583" s="70">
        <v>45504</v>
      </c>
      <c r="M583" s="211">
        <f t="shared" si="28"/>
        <v>39</v>
      </c>
      <c r="N583" s="69">
        <v>1</v>
      </c>
      <c r="O583" s="71" t="s">
        <v>2426</v>
      </c>
      <c r="P583" s="51">
        <f t="shared" si="29"/>
        <v>1</v>
      </c>
      <c r="Q583" s="66" t="str" cm="1">
        <f t="array" aca="1" ref="Q583" ca="1">IF(ISNUMBER(P583),IF(P583=100%,"CUMPLIDA",IF(AND(ISNUMBER(L583),ISNUMBER(INDIRECT("FECHA_"&amp;$B583,1))), IF(L583&lt;=INDIRECT("FECHA_"&amp;$B583,1),"INCUMPLIDA","PROCESO"), "VERIFICAR FECHA")),"SIN VALOR AVANCE")</f>
        <v>CUMPLIDA</v>
      </c>
    </row>
    <row r="584" spans="1:17" ht="315.75">
      <c r="A584" s="75" t="s">
        <v>938</v>
      </c>
      <c r="B584" s="61" t="s">
        <v>1793</v>
      </c>
      <c r="C584" s="495"/>
      <c r="D584" s="495"/>
      <c r="E584" s="496"/>
      <c r="F584" s="502"/>
      <c r="G584" s="496"/>
      <c r="H584" s="76" t="s">
        <v>947</v>
      </c>
      <c r="I584" s="50" t="s">
        <v>948</v>
      </c>
      <c r="J584" s="69">
        <v>1</v>
      </c>
      <c r="K584" s="70">
        <v>45231</v>
      </c>
      <c r="L584" s="70">
        <v>45504</v>
      </c>
      <c r="M584" s="211">
        <f t="shared" si="28"/>
        <v>39</v>
      </c>
      <c r="N584" s="69">
        <v>1</v>
      </c>
      <c r="O584" s="71" t="s">
        <v>2464</v>
      </c>
      <c r="P584" s="51">
        <f t="shared" si="29"/>
        <v>1</v>
      </c>
      <c r="Q584" s="66" t="str" cm="1">
        <f t="array" aca="1" ref="Q584" ca="1">IF(ISNUMBER(P584),IF(P584=100%,"CUMPLIDA",IF(AND(ISNUMBER(L584),ISNUMBER(INDIRECT("FECHA_"&amp;$B584,1))), IF(L584&lt;=INDIRECT("FECHA_"&amp;$B584,1),"INCUMPLIDA","PROCESO"), "VERIFICAR FECHA")),"SIN VALOR AVANCE")</f>
        <v>CUMPLIDA</v>
      </c>
    </row>
    <row r="585" spans="1:17" ht="150.75">
      <c r="A585" s="75" t="s">
        <v>938</v>
      </c>
      <c r="B585" s="61" t="s">
        <v>1793</v>
      </c>
      <c r="C585" s="495"/>
      <c r="D585" s="495"/>
      <c r="E585" s="496"/>
      <c r="F585" s="502"/>
      <c r="G585" s="63" t="s">
        <v>950</v>
      </c>
      <c r="H585" s="50" t="s">
        <v>760</v>
      </c>
      <c r="I585" s="50" t="s">
        <v>761</v>
      </c>
      <c r="J585" s="74">
        <v>1</v>
      </c>
      <c r="K585" s="82">
        <v>45323</v>
      </c>
      <c r="L585" s="82">
        <v>45747</v>
      </c>
      <c r="M585" s="211">
        <f t="shared" si="28"/>
        <v>60.571428571428569</v>
      </c>
      <c r="N585" s="69">
        <v>1</v>
      </c>
      <c r="O585" s="71" t="s">
        <v>2520</v>
      </c>
      <c r="P585" s="51">
        <f t="shared" si="29"/>
        <v>1</v>
      </c>
      <c r="Q585" s="66" t="str" cm="1">
        <f t="array" aca="1" ref="Q585" ca="1">IF(ISNUMBER(P585),IF(P585=100%,"CUMPLIDA",IF(AND(ISNUMBER(L585),ISNUMBER(INDIRECT("FECHA_"&amp;$B585,1))), IF(L585&lt;=INDIRECT("FECHA_"&amp;$B585,1),"INCUMPLIDA","PROCESO"), "VERIFICAR FECHA")),"SIN VALOR AVANCE")</f>
        <v>CUMPLIDA</v>
      </c>
    </row>
    <row r="586" spans="1:17" ht="75.75">
      <c r="A586" s="75" t="s">
        <v>938</v>
      </c>
      <c r="B586" s="61" t="s">
        <v>1793</v>
      </c>
      <c r="C586" s="495"/>
      <c r="D586" s="495"/>
      <c r="E586" s="496"/>
      <c r="F586" s="502"/>
      <c r="G586" s="63" t="s">
        <v>804</v>
      </c>
      <c r="H586" s="50" t="s">
        <v>804</v>
      </c>
      <c r="I586" s="50" t="s">
        <v>805</v>
      </c>
      <c r="J586" s="74">
        <v>1</v>
      </c>
      <c r="K586" s="82">
        <v>45323</v>
      </c>
      <c r="L586" s="82">
        <v>45747</v>
      </c>
      <c r="M586" s="211">
        <f t="shared" si="28"/>
        <v>60.571428571428569</v>
      </c>
      <c r="N586" s="69">
        <v>1</v>
      </c>
      <c r="O586" s="71" t="s">
        <v>2521</v>
      </c>
      <c r="P586" s="51">
        <f t="shared" si="29"/>
        <v>1</v>
      </c>
      <c r="Q586" s="66" t="str" cm="1">
        <f t="array" aca="1" ref="Q586" ca="1">IF(ISNUMBER(P586),IF(P586=100%,"CUMPLIDA",IF(AND(ISNUMBER(L586),ISNUMBER(INDIRECT("FECHA_"&amp;$B586,1))), IF(L586&lt;=INDIRECT("FECHA_"&amp;$B586,1),"INCUMPLIDA","PROCESO"), "VERIFICAR FECHA")),"SIN VALOR AVANCE")</f>
        <v>CUMPLIDA</v>
      </c>
    </row>
    <row r="587" spans="1:17" ht="105.75">
      <c r="A587" s="75" t="s">
        <v>938</v>
      </c>
      <c r="B587" s="61" t="s">
        <v>1793</v>
      </c>
      <c r="C587" s="495"/>
      <c r="D587" s="495"/>
      <c r="E587" s="496"/>
      <c r="F587" s="502"/>
      <c r="G587" s="63" t="s">
        <v>766</v>
      </c>
      <c r="H587" s="50" t="s">
        <v>767</v>
      </c>
      <c r="I587" s="50" t="s">
        <v>768</v>
      </c>
      <c r="J587" s="74">
        <v>1</v>
      </c>
      <c r="K587" s="82">
        <v>45231</v>
      </c>
      <c r="L587" s="82">
        <v>45747</v>
      </c>
      <c r="M587" s="211">
        <f t="shared" si="28"/>
        <v>73.714285714285708</v>
      </c>
      <c r="N587" s="69">
        <v>1</v>
      </c>
      <c r="O587" s="50" t="s">
        <v>2343</v>
      </c>
      <c r="P587" s="51">
        <f t="shared" si="29"/>
        <v>1</v>
      </c>
      <c r="Q587" s="66" t="str" cm="1">
        <f t="array" aca="1" ref="Q587" ca="1">IF(ISNUMBER(P587),IF(P587=100%,"CUMPLIDA",IF(AND(ISNUMBER(L587),ISNUMBER(INDIRECT("FECHA_"&amp;$B587,1))), IF(L587&lt;=INDIRECT("FECHA_"&amp;$B587,1),"INCUMPLIDA","PROCESO"), "VERIFICAR FECHA")),"SIN VALOR AVANCE")</f>
        <v>CUMPLIDA</v>
      </c>
    </row>
    <row r="588" spans="1:17" ht="150.75">
      <c r="A588" s="75" t="s">
        <v>938</v>
      </c>
      <c r="B588" s="61" t="s">
        <v>1793</v>
      </c>
      <c r="C588" s="495"/>
      <c r="D588" s="495"/>
      <c r="E588" s="496"/>
      <c r="F588" s="502"/>
      <c r="G588" s="63" t="s">
        <v>769</v>
      </c>
      <c r="H588" s="50" t="s">
        <v>769</v>
      </c>
      <c r="I588" s="50" t="s">
        <v>2344</v>
      </c>
      <c r="J588" s="74">
        <v>1</v>
      </c>
      <c r="K588" s="82">
        <v>45323</v>
      </c>
      <c r="L588" s="82">
        <v>45747</v>
      </c>
      <c r="M588" s="211">
        <f t="shared" si="28"/>
        <v>60.571428571428569</v>
      </c>
      <c r="N588" s="69">
        <v>1</v>
      </c>
      <c r="O588" s="71" t="s">
        <v>2520</v>
      </c>
      <c r="P588" s="51">
        <f t="shared" si="29"/>
        <v>1</v>
      </c>
      <c r="Q588" s="66" t="str" cm="1">
        <f t="array" aca="1" ref="Q588" ca="1">IF(ISNUMBER(P588),IF(P588=100%,"CUMPLIDA",IF(AND(ISNUMBER(L588),ISNUMBER(INDIRECT("FECHA_"&amp;$B588,1))), IF(L588&lt;=INDIRECT("FECHA_"&amp;$B588,1),"INCUMPLIDA","PROCESO"), "VERIFICAR FECHA")),"SIN VALOR AVANCE")</f>
        <v>CUMPLIDA</v>
      </c>
    </row>
    <row r="589" spans="1:17" ht="75.75">
      <c r="A589" s="75" t="s">
        <v>938</v>
      </c>
      <c r="B589" s="61" t="s">
        <v>1793</v>
      </c>
      <c r="C589" s="495"/>
      <c r="D589" s="495"/>
      <c r="E589" s="496"/>
      <c r="F589" s="502"/>
      <c r="G589" s="63" t="s">
        <v>2430</v>
      </c>
      <c r="H589" s="50" t="s">
        <v>2430</v>
      </c>
      <c r="I589" s="50" t="s">
        <v>771</v>
      </c>
      <c r="J589" s="74">
        <v>1</v>
      </c>
      <c r="K589" s="82">
        <v>45231</v>
      </c>
      <c r="L589" s="82">
        <v>45747</v>
      </c>
      <c r="M589" s="211">
        <f t="shared" si="28"/>
        <v>73.714285714285708</v>
      </c>
      <c r="N589" s="69">
        <v>1</v>
      </c>
      <c r="O589" s="71" t="s">
        <v>2521</v>
      </c>
      <c r="P589" s="51">
        <f t="shared" si="29"/>
        <v>1</v>
      </c>
      <c r="Q589" s="66" t="str" cm="1">
        <f t="array" aca="1" ref="Q589" ca="1">IF(ISNUMBER(P589),IF(P589=100%,"CUMPLIDA",IF(AND(ISNUMBER(L589),ISNUMBER(INDIRECT("FECHA_"&amp;$B589,1))), IF(L589&lt;=INDIRECT("FECHA_"&amp;$B589,1),"INCUMPLIDA","PROCESO"), "VERIFICAR FECHA")),"SIN VALOR AVANCE")</f>
        <v>CUMPLIDA</v>
      </c>
    </row>
    <row r="590" spans="1:17" ht="210.75">
      <c r="A590" s="75" t="s">
        <v>938</v>
      </c>
      <c r="B590" s="61" t="s">
        <v>1793</v>
      </c>
      <c r="C590" s="495"/>
      <c r="D590" s="495"/>
      <c r="E590" s="496"/>
      <c r="F590" s="502"/>
      <c r="G590" s="63" t="s">
        <v>2431</v>
      </c>
      <c r="H590" s="50" t="s">
        <v>2431</v>
      </c>
      <c r="I590" s="50" t="s">
        <v>1073</v>
      </c>
      <c r="J590" s="74">
        <v>1</v>
      </c>
      <c r="K590" s="82">
        <v>45231</v>
      </c>
      <c r="L590" s="82">
        <v>45808</v>
      </c>
      <c r="M590" s="211">
        <f t="shared" si="28"/>
        <v>82.428571428571431</v>
      </c>
      <c r="N590" s="69">
        <v>1</v>
      </c>
      <c r="O590" s="71" t="s">
        <v>2427</v>
      </c>
      <c r="P590" s="51">
        <f t="shared" si="29"/>
        <v>1</v>
      </c>
      <c r="Q590" s="66" t="str" cm="1">
        <f t="array" aca="1" ref="Q590" ca="1">IF(ISNUMBER(P590),IF(P590=100%,"CUMPLIDA",IF(AND(ISNUMBER(L590),ISNUMBER(INDIRECT("FECHA_"&amp;$B590,1))), IF(L590&lt;=INDIRECT("FECHA_"&amp;$B590,1),"INCUMPLIDA","PROCESO"), "VERIFICAR FECHA")),"SIN VALOR AVANCE")</f>
        <v>CUMPLIDA</v>
      </c>
    </row>
    <row r="591" spans="1:17" ht="180.75">
      <c r="A591" s="75" t="s">
        <v>938</v>
      </c>
      <c r="B591" s="61" t="s">
        <v>1793</v>
      </c>
      <c r="C591" s="495"/>
      <c r="D591" s="495"/>
      <c r="E591" s="496"/>
      <c r="F591" s="502"/>
      <c r="G591" s="63" t="s">
        <v>169</v>
      </c>
      <c r="H591" s="50" t="s">
        <v>775</v>
      </c>
      <c r="I591" s="50" t="s">
        <v>776</v>
      </c>
      <c r="J591" s="74">
        <v>7</v>
      </c>
      <c r="K591" s="82">
        <v>46024</v>
      </c>
      <c r="L591" s="82">
        <v>46660</v>
      </c>
      <c r="M591" s="211">
        <f t="shared" si="28"/>
        <v>90.857142857142861</v>
      </c>
      <c r="N591" s="69">
        <v>0</v>
      </c>
      <c r="O591" s="71" t="s">
        <v>2467</v>
      </c>
      <c r="P591" s="51">
        <f t="shared" si="29"/>
        <v>0</v>
      </c>
      <c r="Q591" s="66" t="str" cm="1">
        <f t="array" aca="1" ref="Q591" ca="1">IF(ISNUMBER(P591),IF(P591=100%,"CUMPLIDA",IF(AND(ISNUMBER(L591),ISNUMBER(INDIRECT("FECHA_"&amp;$B591,1))), IF(L591&lt;=INDIRECT("FECHA_"&amp;$B591,1),"INCUMPLIDA","PROCESO"), "VERIFICAR FECHA")),"SIN VALOR AVANCE")</f>
        <v>PROCESO</v>
      </c>
    </row>
    <row r="592" spans="1:17" ht="165.75">
      <c r="A592" s="75" t="s">
        <v>938</v>
      </c>
      <c r="B592" s="61" t="s">
        <v>1793</v>
      </c>
      <c r="C592" s="495"/>
      <c r="D592" s="495"/>
      <c r="E592" s="496"/>
      <c r="F592" s="502"/>
      <c r="G592" s="63" t="s">
        <v>778</v>
      </c>
      <c r="H592" s="50" t="s">
        <v>779</v>
      </c>
      <c r="I592" s="50" t="s">
        <v>780</v>
      </c>
      <c r="J592" s="74">
        <v>1</v>
      </c>
      <c r="K592" s="82">
        <v>46024</v>
      </c>
      <c r="L592" s="82">
        <v>46660</v>
      </c>
      <c r="M592" s="211">
        <f t="shared" si="28"/>
        <v>90.857142857142861</v>
      </c>
      <c r="N592" s="69">
        <v>0</v>
      </c>
      <c r="O592" s="71" t="s">
        <v>2444</v>
      </c>
      <c r="P592" s="51">
        <f t="shared" si="29"/>
        <v>0</v>
      </c>
      <c r="Q592" s="66" t="str" cm="1">
        <f t="array" aca="1" ref="Q592" ca="1">IF(ISNUMBER(P592),IF(P592=100%,"CUMPLIDA",IF(AND(ISNUMBER(L592),ISNUMBER(INDIRECT("FECHA_"&amp;$B592,1))), IF(L592&lt;=INDIRECT("FECHA_"&amp;$B592,1),"INCUMPLIDA","PROCESO"), "VERIFICAR FECHA")),"SIN VALOR AVANCE")</f>
        <v>PROCESO</v>
      </c>
    </row>
    <row r="593" spans="1:17" ht="285.75">
      <c r="A593" s="75" t="s">
        <v>938</v>
      </c>
      <c r="B593" s="61" t="s">
        <v>1793</v>
      </c>
      <c r="C593" s="495"/>
      <c r="D593" s="495"/>
      <c r="E593" s="496"/>
      <c r="F593" s="502"/>
      <c r="G593" s="63" t="s">
        <v>781</v>
      </c>
      <c r="H593" s="50" t="s">
        <v>782</v>
      </c>
      <c r="I593" s="50" t="s">
        <v>813</v>
      </c>
      <c r="J593" s="74">
        <v>2</v>
      </c>
      <c r="K593" s="82">
        <v>46024</v>
      </c>
      <c r="L593" s="82">
        <v>46660</v>
      </c>
      <c r="M593" s="211">
        <f t="shared" si="28"/>
        <v>90.857142857142861</v>
      </c>
      <c r="N593" s="69">
        <v>0</v>
      </c>
      <c r="O593" s="71" t="s">
        <v>2445</v>
      </c>
      <c r="P593" s="51">
        <f t="shared" si="29"/>
        <v>0</v>
      </c>
      <c r="Q593" s="66" t="str" cm="1">
        <f t="array" aca="1" ref="Q593" ca="1">IF(ISNUMBER(P593),IF(P593=100%,"CUMPLIDA",IF(AND(ISNUMBER(L593),ISNUMBER(INDIRECT("FECHA_"&amp;$B593,1))), IF(L593&lt;=INDIRECT("FECHA_"&amp;$B593,1),"INCUMPLIDA","PROCESO"), "VERIFICAR FECHA")),"SIN VALOR AVANCE")</f>
        <v>PROCESO</v>
      </c>
    </row>
    <row r="594" spans="1:17" ht="240.75">
      <c r="A594" s="75" t="s">
        <v>938</v>
      </c>
      <c r="B594" s="61" t="s">
        <v>1793</v>
      </c>
      <c r="C594" s="495" t="s">
        <v>2598</v>
      </c>
      <c r="D594" s="495" t="s">
        <v>2599</v>
      </c>
      <c r="E594" s="496" t="s">
        <v>2600</v>
      </c>
      <c r="F594" s="496" t="s">
        <v>2601</v>
      </c>
      <c r="G594" s="496" t="s">
        <v>999</v>
      </c>
      <c r="H594" s="76" t="s">
        <v>2340</v>
      </c>
      <c r="I594" s="50" t="s">
        <v>2341</v>
      </c>
      <c r="J594" s="69">
        <v>1</v>
      </c>
      <c r="K594" s="70">
        <v>44044</v>
      </c>
      <c r="L594" s="70">
        <v>44196</v>
      </c>
      <c r="M594" s="211">
        <f t="shared" si="28"/>
        <v>21.714285714285715</v>
      </c>
      <c r="N594" s="69">
        <v>1</v>
      </c>
      <c r="O594" s="50" t="s">
        <v>2471</v>
      </c>
      <c r="P594" s="51">
        <f t="shared" si="29"/>
        <v>1</v>
      </c>
      <c r="Q594" s="66" t="str" cm="1">
        <f t="array" aca="1" ref="Q594" ca="1">IF(ISNUMBER(P594),IF(P594=100%,"CUMPLIDA",IF(AND(ISNUMBER(L594),ISNUMBER(INDIRECT("FECHA_"&amp;$B594,1))), IF(L594&lt;=INDIRECT("FECHA_"&amp;$B594,1),"INCUMPLIDA","PROCESO"), "VERIFICAR FECHA")),"SIN VALOR AVANCE")</f>
        <v>CUMPLIDA</v>
      </c>
    </row>
    <row r="595" spans="1:17" ht="75.75">
      <c r="A595" s="75" t="s">
        <v>938</v>
      </c>
      <c r="B595" s="61" t="s">
        <v>1793</v>
      </c>
      <c r="C595" s="495"/>
      <c r="D595" s="495"/>
      <c r="E595" s="496"/>
      <c r="F595" s="496"/>
      <c r="G595" s="496"/>
      <c r="H595" s="76" t="s">
        <v>944</v>
      </c>
      <c r="I595" s="50" t="s">
        <v>945</v>
      </c>
      <c r="J595" s="69">
        <v>1</v>
      </c>
      <c r="K595" s="70">
        <v>45231</v>
      </c>
      <c r="L595" s="70">
        <v>45504</v>
      </c>
      <c r="M595" s="211">
        <f t="shared" si="28"/>
        <v>39</v>
      </c>
      <c r="N595" s="69">
        <v>1</v>
      </c>
      <c r="O595" s="71" t="s">
        <v>2426</v>
      </c>
      <c r="P595" s="51">
        <f t="shared" si="29"/>
        <v>1</v>
      </c>
      <c r="Q595" s="66" t="str" cm="1">
        <f t="array" aca="1" ref="Q595" ca="1">IF(ISNUMBER(P595),IF(P595=100%,"CUMPLIDA",IF(AND(ISNUMBER(L595),ISNUMBER(INDIRECT("FECHA_"&amp;$B595,1))), IF(L595&lt;=INDIRECT("FECHA_"&amp;$B595,1),"INCUMPLIDA","PROCESO"), "VERIFICAR FECHA")),"SIN VALOR AVANCE")</f>
        <v>CUMPLIDA</v>
      </c>
    </row>
    <row r="596" spans="1:17" ht="315.75">
      <c r="A596" s="75" t="s">
        <v>938</v>
      </c>
      <c r="B596" s="61" t="s">
        <v>1793</v>
      </c>
      <c r="C596" s="495"/>
      <c r="D596" s="495"/>
      <c r="E596" s="496"/>
      <c r="F596" s="496"/>
      <c r="G596" s="496"/>
      <c r="H596" s="76" t="s">
        <v>947</v>
      </c>
      <c r="I596" s="50" t="s">
        <v>948</v>
      </c>
      <c r="J596" s="69">
        <v>1</v>
      </c>
      <c r="K596" s="70">
        <v>45231</v>
      </c>
      <c r="L596" s="70">
        <v>45504</v>
      </c>
      <c r="M596" s="211">
        <f t="shared" si="28"/>
        <v>39</v>
      </c>
      <c r="N596" s="69">
        <v>1</v>
      </c>
      <c r="O596" s="71" t="s">
        <v>2464</v>
      </c>
      <c r="P596" s="51">
        <f t="shared" si="29"/>
        <v>1</v>
      </c>
      <c r="Q596" s="66" t="str" cm="1">
        <f t="array" aca="1" ref="Q596" ca="1">IF(ISNUMBER(P596),IF(P596=100%,"CUMPLIDA",IF(AND(ISNUMBER(L596),ISNUMBER(INDIRECT("FECHA_"&amp;$B596,1))), IF(L596&lt;=INDIRECT("FECHA_"&amp;$B596,1),"INCUMPLIDA","PROCESO"), "VERIFICAR FECHA")),"SIN VALOR AVANCE")</f>
        <v>CUMPLIDA</v>
      </c>
    </row>
    <row r="597" spans="1:17" ht="150.75">
      <c r="A597" s="75" t="s">
        <v>938</v>
      </c>
      <c r="B597" s="61" t="s">
        <v>1793</v>
      </c>
      <c r="C597" s="495"/>
      <c r="D597" s="495"/>
      <c r="E597" s="496"/>
      <c r="F597" s="496"/>
      <c r="G597" s="63" t="s">
        <v>950</v>
      </c>
      <c r="H597" s="50" t="s">
        <v>760</v>
      </c>
      <c r="I597" s="50" t="s">
        <v>761</v>
      </c>
      <c r="J597" s="74">
        <v>1</v>
      </c>
      <c r="K597" s="82">
        <v>45323</v>
      </c>
      <c r="L597" s="82">
        <v>45747</v>
      </c>
      <c r="M597" s="211">
        <f t="shared" si="28"/>
        <v>60.571428571428569</v>
      </c>
      <c r="N597" s="69">
        <v>1</v>
      </c>
      <c r="O597" s="71" t="s">
        <v>2465</v>
      </c>
      <c r="P597" s="51">
        <f t="shared" si="29"/>
        <v>1</v>
      </c>
      <c r="Q597" s="66" t="str" cm="1">
        <f t="array" aca="1" ref="Q597" ca="1">IF(ISNUMBER(P597),IF(P597=100%,"CUMPLIDA",IF(AND(ISNUMBER(L597),ISNUMBER(INDIRECT("FECHA_"&amp;$B597,1))), IF(L597&lt;=INDIRECT("FECHA_"&amp;$B597,1),"INCUMPLIDA","PROCESO"), "VERIFICAR FECHA")),"SIN VALOR AVANCE")</f>
        <v>CUMPLIDA</v>
      </c>
    </row>
    <row r="598" spans="1:17" ht="105.75">
      <c r="A598" s="75" t="s">
        <v>938</v>
      </c>
      <c r="B598" s="61" t="s">
        <v>1793</v>
      </c>
      <c r="C598" s="495"/>
      <c r="D598" s="495"/>
      <c r="E598" s="496"/>
      <c r="F598" s="496"/>
      <c r="G598" s="63" t="s">
        <v>804</v>
      </c>
      <c r="H598" s="50" t="s">
        <v>804</v>
      </c>
      <c r="I598" s="50" t="s">
        <v>805</v>
      </c>
      <c r="J598" s="74">
        <v>1</v>
      </c>
      <c r="K598" s="82">
        <v>45323</v>
      </c>
      <c r="L598" s="82">
        <v>45747</v>
      </c>
      <c r="M598" s="211">
        <f t="shared" si="28"/>
        <v>60.571428571428569</v>
      </c>
      <c r="N598" s="69">
        <v>1</v>
      </c>
      <c r="O598" s="71" t="s">
        <v>2481</v>
      </c>
      <c r="P598" s="51">
        <f t="shared" si="29"/>
        <v>1</v>
      </c>
      <c r="Q598" s="66" t="str" cm="1">
        <f t="array" aca="1" ref="Q598" ca="1">IF(ISNUMBER(P598),IF(P598=100%,"CUMPLIDA",IF(AND(ISNUMBER(L598),ISNUMBER(INDIRECT("FECHA_"&amp;$B598,1))), IF(L598&lt;=INDIRECT("FECHA_"&amp;$B598,1),"INCUMPLIDA","PROCESO"), "VERIFICAR FECHA")),"SIN VALOR AVANCE")</f>
        <v>CUMPLIDA</v>
      </c>
    </row>
    <row r="599" spans="1:17" ht="105.75">
      <c r="A599" s="75" t="s">
        <v>938</v>
      </c>
      <c r="B599" s="61" t="s">
        <v>1793</v>
      </c>
      <c r="C599" s="495"/>
      <c r="D599" s="495"/>
      <c r="E599" s="496"/>
      <c r="F599" s="496"/>
      <c r="G599" s="63" t="s">
        <v>766</v>
      </c>
      <c r="H599" s="50" t="s">
        <v>767</v>
      </c>
      <c r="I599" s="50" t="s">
        <v>768</v>
      </c>
      <c r="J599" s="74">
        <v>1</v>
      </c>
      <c r="K599" s="82">
        <v>45231</v>
      </c>
      <c r="L599" s="82">
        <v>45747</v>
      </c>
      <c r="M599" s="211">
        <f t="shared" si="28"/>
        <v>73.714285714285708</v>
      </c>
      <c r="N599" s="69">
        <v>1</v>
      </c>
      <c r="O599" s="50" t="s">
        <v>2343</v>
      </c>
      <c r="P599" s="51">
        <f t="shared" si="29"/>
        <v>1</v>
      </c>
      <c r="Q599" s="66" t="str" cm="1">
        <f t="array" aca="1" ref="Q599" ca="1">IF(ISNUMBER(P599),IF(P599=100%,"CUMPLIDA",IF(AND(ISNUMBER(L599),ISNUMBER(INDIRECT("FECHA_"&amp;$B599,1))), IF(L599&lt;=INDIRECT("FECHA_"&amp;$B599,1),"INCUMPLIDA","PROCESO"), "VERIFICAR FECHA")),"SIN VALOR AVANCE")</f>
        <v>CUMPLIDA</v>
      </c>
    </row>
    <row r="600" spans="1:17" ht="165.75">
      <c r="A600" s="75" t="s">
        <v>938</v>
      </c>
      <c r="B600" s="61" t="s">
        <v>1793</v>
      </c>
      <c r="C600" s="495"/>
      <c r="D600" s="495"/>
      <c r="E600" s="496"/>
      <c r="F600" s="496"/>
      <c r="G600" s="63" t="s">
        <v>769</v>
      </c>
      <c r="H600" s="50" t="s">
        <v>769</v>
      </c>
      <c r="I600" s="50" t="s">
        <v>2344</v>
      </c>
      <c r="J600" s="74">
        <v>1</v>
      </c>
      <c r="K600" s="82">
        <v>45323</v>
      </c>
      <c r="L600" s="82">
        <v>45747</v>
      </c>
      <c r="M600" s="211">
        <f t="shared" si="28"/>
        <v>60.571428571428569</v>
      </c>
      <c r="N600" s="69">
        <v>1</v>
      </c>
      <c r="O600" s="71" t="s">
        <v>2466</v>
      </c>
      <c r="P600" s="51">
        <f t="shared" si="29"/>
        <v>1</v>
      </c>
      <c r="Q600" s="66" t="str" cm="1">
        <f t="array" aca="1" ref="Q600" ca="1">IF(ISNUMBER(P600),IF(P600=100%,"CUMPLIDA",IF(AND(ISNUMBER(L600),ISNUMBER(INDIRECT("FECHA_"&amp;$B600,1))), IF(L600&lt;=INDIRECT("FECHA_"&amp;$B600,1),"INCUMPLIDA","PROCESO"), "VERIFICAR FECHA")),"SIN VALOR AVANCE")</f>
        <v>CUMPLIDA</v>
      </c>
    </row>
    <row r="601" spans="1:17" ht="75.75">
      <c r="A601" s="75" t="s">
        <v>938</v>
      </c>
      <c r="B601" s="61" t="s">
        <v>1793</v>
      </c>
      <c r="C601" s="495"/>
      <c r="D601" s="495"/>
      <c r="E601" s="496"/>
      <c r="F601" s="496"/>
      <c r="G601" s="63" t="s">
        <v>2430</v>
      </c>
      <c r="H601" s="50" t="s">
        <v>2430</v>
      </c>
      <c r="I601" s="50" t="s">
        <v>771</v>
      </c>
      <c r="J601" s="74">
        <v>1</v>
      </c>
      <c r="K601" s="82">
        <v>45231</v>
      </c>
      <c r="L601" s="82">
        <v>45747</v>
      </c>
      <c r="M601" s="211">
        <f t="shared" si="28"/>
        <v>73.714285714285708</v>
      </c>
      <c r="N601" s="69">
        <v>1</v>
      </c>
      <c r="O601" s="50" t="s">
        <v>2602</v>
      </c>
      <c r="P601" s="51">
        <f t="shared" si="29"/>
        <v>1</v>
      </c>
      <c r="Q601" s="66" t="str" cm="1">
        <f t="array" aca="1" ref="Q601" ca="1">IF(ISNUMBER(P601),IF(P601=100%,"CUMPLIDA",IF(AND(ISNUMBER(L601),ISNUMBER(INDIRECT("FECHA_"&amp;$B601,1))), IF(L601&lt;=INDIRECT("FECHA_"&amp;$B601,1),"INCUMPLIDA","PROCESO"), "VERIFICAR FECHA")),"SIN VALOR AVANCE")</f>
        <v>CUMPLIDA</v>
      </c>
    </row>
    <row r="602" spans="1:17" ht="225.75">
      <c r="A602" s="75" t="s">
        <v>938</v>
      </c>
      <c r="B602" s="61" t="s">
        <v>1793</v>
      </c>
      <c r="C602" s="495"/>
      <c r="D602" s="495"/>
      <c r="E602" s="496"/>
      <c r="F602" s="496"/>
      <c r="G602" s="63" t="s">
        <v>2431</v>
      </c>
      <c r="H602" s="50" t="s">
        <v>2431</v>
      </c>
      <c r="I602" s="50" t="s">
        <v>1073</v>
      </c>
      <c r="J602" s="74">
        <v>1</v>
      </c>
      <c r="K602" s="82">
        <v>45231</v>
      </c>
      <c r="L602" s="82">
        <v>45808</v>
      </c>
      <c r="M602" s="211">
        <f t="shared" si="28"/>
        <v>82.428571428571431</v>
      </c>
      <c r="N602" s="69">
        <v>1</v>
      </c>
      <c r="O602" s="71" t="s">
        <v>2473</v>
      </c>
      <c r="P602" s="51">
        <f t="shared" si="29"/>
        <v>1</v>
      </c>
      <c r="Q602" s="66" t="str" cm="1">
        <f t="array" aca="1" ref="Q602" ca="1">IF(ISNUMBER(P602),IF(P602=100%,"CUMPLIDA",IF(AND(ISNUMBER(L602),ISNUMBER(INDIRECT("FECHA_"&amp;$B602,1))), IF(L602&lt;=INDIRECT("FECHA_"&amp;$B602,1),"INCUMPLIDA","PROCESO"), "VERIFICAR FECHA")),"SIN VALOR AVANCE")</f>
        <v>CUMPLIDA</v>
      </c>
    </row>
    <row r="603" spans="1:17" ht="180.75">
      <c r="A603" s="75" t="s">
        <v>938</v>
      </c>
      <c r="B603" s="61" t="s">
        <v>1793</v>
      </c>
      <c r="C603" s="495"/>
      <c r="D603" s="495"/>
      <c r="E603" s="496"/>
      <c r="F603" s="496"/>
      <c r="G603" s="63" t="s">
        <v>169</v>
      </c>
      <c r="H603" s="50" t="s">
        <v>775</v>
      </c>
      <c r="I603" s="50" t="s">
        <v>776</v>
      </c>
      <c r="J603" s="74">
        <v>7</v>
      </c>
      <c r="K603" s="82">
        <v>46024</v>
      </c>
      <c r="L603" s="82">
        <v>46660</v>
      </c>
      <c r="M603" s="211">
        <f t="shared" ref="M603:M666" si="30">(L603-K603)/7</f>
        <v>90.857142857142861</v>
      </c>
      <c r="N603" s="69">
        <v>0</v>
      </c>
      <c r="O603" s="71" t="s">
        <v>2467</v>
      </c>
      <c r="P603" s="51">
        <f t="shared" si="29"/>
        <v>0</v>
      </c>
      <c r="Q603" s="66" t="str" cm="1">
        <f t="array" aca="1" ref="Q603" ca="1">IF(ISNUMBER(P603),IF(P603=100%,"CUMPLIDA",IF(AND(ISNUMBER(L603),ISNUMBER(INDIRECT("FECHA_"&amp;$B603,1))), IF(L603&lt;=INDIRECT("FECHA_"&amp;$B603,1),"INCUMPLIDA","PROCESO"), "VERIFICAR FECHA")),"SIN VALOR AVANCE")</f>
        <v>PROCESO</v>
      </c>
    </row>
    <row r="604" spans="1:17" ht="165.75">
      <c r="A604" s="75" t="s">
        <v>938</v>
      </c>
      <c r="B604" s="61" t="s">
        <v>1793</v>
      </c>
      <c r="C604" s="495"/>
      <c r="D604" s="495"/>
      <c r="E604" s="496"/>
      <c r="F604" s="496"/>
      <c r="G604" s="63" t="s">
        <v>778</v>
      </c>
      <c r="H604" s="50" t="s">
        <v>779</v>
      </c>
      <c r="I604" s="50" t="s">
        <v>780</v>
      </c>
      <c r="J604" s="74">
        <v>1</v>
      </c>
      <c r="K604" s="82">
        <v>46024</v>
      </c>
      <c r="L604" s="82">
        <v>46660</v>
      </c>
      <c r="M604" s="211">
        <f t="shared" si="30"/>
        <v>90.857142857142861</v>
      </c>
      <c r="N604" s="69">
        <v>0</v>
      </c>
      <c r="O604" s="71" t="s">
        <v>2444</v>
      </c>
      <c r="P604" s="51">
        <f t="shared" si="29"/>
        <v>0</v>
      </c>
      <c r="Q604" s="66" t="str" cm="1">
        <f t="array" aca="1" ref="Q604" ca="1">IF(ISNUMBER(P604),IF(P604=100%,"CUMPLIDA",IF(AND(ISNUMBER(L604),ISNUMBER(INDIRECT("FECHA_"&amp;$B604,1))), IF(L604&lt;=INDIRECT("FECHA_"&amp;$B604,1),"INCUMPLIDA","PROCESO"), "VERIFICAR FECHA")),"SIN VALOR AVANCE")</f>
        <v>PROCESO</v>
      </c>
    </row>
    <row r="605" spans="1:17" ht="285.75">
      <c r="A605" s="75" t="s">
        <v>938</v>
      </c>
      <c r="B605" s="61" t="s">
        <v>1793</v>
      </c>
      <c r="C605" s="495"/>
      <c r="D605" s="495"/>
      <c r="E605" s="496"/>
      <c r="F605" s="496"/>
      <c r="G605" s="63" t="s">
        <v>781</v>
      </c>
      <c r="H605" s="50" t="s">
        <v>782</v>
      </c>
      <c r="I605" s="50" t="s">
        <v>813</v>
      </c>
      <c r="J605" s="74">
        <v>2</v>
      </c>
      <c r="K605" s="82">
        <v>46024</v>
      </c>
      <c r="L605" s="82">
        <v>46660</v>
      </c>
      <c r="M605" s="211">
        <f t="shared" si="30"/>
        <v>90.857142857142861</v>
      </c>
      <c r="N605" s="69">
        <v>0</v>
      </c>
      <c r="O605" s="71" t="s">
        <v>2445</v>
      </c>
      <c r="P605" s="51">
        <f t="shared" si="29"/>
        <v>0</v>
      </c>
      <c r="Q605" s="66" t="str" cm="1">
        <f t="array" aca="1" ref="Q605" ca="1">IF(ISNUMBER(P605),IF(P605=100%,"CUMPLIDA",IF(AND(ISNUMBER(L605),ISNUMBER(INDIRECT("FECHA_"&amp;$B605,1))), IF(L605&lt;=INDIRECT("FECHA_"&amp;$B605,1),"INCUMPLIDA","PROCESO"), "VERIFICAR FECHA")),"SIN VALOR AVANCE")</f>
        <v>PROCESO</v>
      </c>
    </row>
    <row r="606" spans="1:17" ht="75.75">
      <c r="A606" s="75" t="s">
        <v>938</v>
      </c>
      <c r="B606" s="61" t="s">
        <v>1793</v>
      </c>
      <c r="C606" s="495" t="s">
        <v>2603</v>
      </c>
      <c r="D606" s="495" t="s">
        <v>2604</v>
      </c>
      <c r="E606" s="496" t="s">
        <v>2605</v>
      </c>
      <c r="F606" s="496" t="s">
        <v>2606</v>
      </c>
      <c r="G606" s="496" t="s">
        <v>999</v>
      </c>
      <c r="H606" s="76" t="s">
        <v>944</v>
      </c>
      <c r="I606" s="50" t="s">
        <v>945</v>
      </c>
      <c r="J606" s="69">
        <v>1</v>
      </c>
      <c r="K606" s="70">
        <v>45231</v>
      </c>
      <c r="L606" s="70">
        <v>45504</v>
      </c>
      <c r="M606" s="211">
        <f t="shared" si="30"/>
        <v>39</v>
      </c>
      <c r="N606" s="69">
        <v>1</v>
      </c>
      <c r="O606" s="50" t="s">
        <v>2607</v>
      </c>
      <c r="P606" s="51">
        <f t="shared" si="29"/>
        <v>1</v>
      </c>
      <c r="Q606" s="66" t="str" cm="1">
        <f t="array" aca="1" ref="Q606" ca="1">IF(ISNUMBER(P606),IF(P606=100%,"CUMPLIDA",IF(AND(ISNUMBER(L606),ISNUMBER(INDIRECT("FECHA_"&amp;$B606,1))), IF(L606&lt;=INDIRECT("FECHA_"&amp;$B606,1),"INCUMPLIDA","PROCESO"), "VERIFICAR FECHA")),"SIN VALOR AVANCE")</f>
        <v>CUMPLIDA</v>
      </c>
    </row>
    <row r="607" spans="1:17" ht="315.75">
      <c r="A607" s="75" t="s">
        <v>938</v>
      </c>
      <c r="B607" s="61" t="s">
        <v>1793</v>
      </c>
      <c r="C607" s="495"/>
      <c r="D607" s="495"/>
      <c r="E607" s="496"/>
      <c r="F607" s="496"/>
      <c r="G607" s="496"/>
      <c r="H607" s="76" t="s">
        <v>947</v>
      </c>
      <c r="I607" s="50" t="s">
        <v>948</v>
      </c>
      <c r="J607" s="69">
        <v>1</v>
      </c>
      <c r="K607" s="70">
        <v>45231</v>
      </c>
      <c r="L607" s="70">
        <v>45504</v>
      </c>
      <c r="M607" s="211">
        <f t="shared" si="30"/>
        <v>39</v>
      </c>
      <c r="N607" s="69">
        <v>1</v>
      </c>
      <c r="O607" s="50" t="s">
        <v>2608</v>
      </c>
      <c r="P607" s="51">
        <f t="shared" si="29"/>
        <v>1</v>
      </c>
      <c r="Q607" s="66" t="str" cm="1">
        <f t="array" aca="1" ref="Q607" ca="1">IF(ISNUMBER(P607),IF(P607=100%,"CUMPLIDA",IF(AND(ISNUMBER(L607),ISNUMBER(INDIRECT("FECHA_"&amp;$B607,1))), IF(L607&lt;=INDIRECT("FECHA_"&amp;$B607,1),"INCUMPLIDA","PROCESO"), "VERIFICAR FECHA")),"SIN VALOR AVANCE")</f>
        <v>CUMPLIDA</v>
      </c>
    </row>
    <row r="608" spans="1:17" ht="165.75">
      <c r="A608" s="75" t="s">
        <v>938</v>
      </c>
      <c r="B608" s="61" t="s">
        <v>1793</v>
      </c>
      <c r="C608" s="495"/>
      <c r="D608" s="495"/>
      <c r="E608" s="496"/>
      <c r="F608" s="496"/>
      <c r="G608" s="63" t="s">
        <v>950</v>
      </c>
      <c r="H608" s="50" t="s">
        <v>760</v>
      </c>
      <c r="I608" s="50" t="s">
        <v>761</v>
      </c>
      <c r="J608" s="74">
        <v>1</v>
      </c>
      <c r="K608" s="82">
        <v>45323</v>
      </c>
      <c r="L608" s="82">
        <v>45747</v>
      </c>
      <c r="M608" s="211">
        <f t="shared" si="30"/>
        <v>60.571428571428569</v>
      </c>
      <c r="N608" s="69">
        <v>1</v>
      </c>
      <c r="O608" s="50" t="s">
        <v>2609</v>
      </c>
      <c r="P608" s="51">
        <f t="shared" si="29"/>
        <v>1</v>
      </c>
      <c r="Q608" s="66" t="str" cm="1">
        <f t="array" aca="1" ref="Q608" ca="1">IF(ISNUMBER(P608),IF(P608=100%,"CUMPLIDA",IF(AND(ISNUMBER(L608),ISNUMBER(INDIRECT("FECHA_"&amp;$B608,1))), IF(L608&lt;=INDIRECT("FECHA_"&amp;$B608,1),"INCUMPLIDA","PROCESO"), "VERIFICAR FECHA")),"SIN VALOR AVANCE")</f>
        <v>CUMPLIDA</v>
      </c>
    </row>
    <row r="609" spans="1:17" ht="120.75">
      <c r="A609" s="75" t="s">
        <v>938</v>
      </c>
      <c r="B609" s="61" t="s">
        <v>1793</v>
      </c>
      <c r="C609" s="495"/>
      <c r="D609" s="495"/>
      <c r="E609" s="496"/>
      <c r="F609" s="496"/>
      <c r="G609" s="63" t="s">
        <v>804</v>
      </c>
      <c r="H609" s="50" t="s">
        <v>804</v>
      </c>
      <c r="I609" s="50" t="s">
        <v>805</v>
      </c>
      <c r="J609" s="74">
        <v>1</v>
      </c>
      <c r="K609" s="82">
        <v>45323</v>
      </c>
      <c r="L609" s="82">
        <v>45747</v>
      </c>
      <c r="M609" s="211">
        <f t="shared" si="30"/>
        <v>60.571428571428569</v>
      </c>
      <c r="N609" s="69">
        <v>1</v>
      </c>
      <c r="O609" s="50" t="s">
        <v>2610</v>
      </c>
      <c r="P609" s="51">
        <f t="shared" si="29"/>
        <v>1</v>
      </c>
      <c r="Q609" s="66" t="str" cm="1">
        <f t="array" aca="1" ref="Q609" ca="1">IF(ISNUMBER(P609),IF(P609=100%,"CUMPLIDA",IF(AND(ISNUMBER(L609),ISNUMBER(INDIRECT("FECHA_"&amp;$B609,1))), IF(L609&lt;=INDIRECT("FECHA_"&amp;$B609,1),"INCUMPLIDA","PROCESO"), "VERIFICAR FECHA")),"SIN VALOR AVANCE")</f>
        <v>CUMPLIDA</v>
      </c>
    </row>
    <row r="610" spans="1:17" ht="105.75">
      <c r="A610" s="75" t="s">
        <v>938</v>
      </c>
      <c r="B610" s="61" t="s">
        <v>1793</v>
      </c>
      <c r="C610" s="495"/>
      <c r="D610" s="495"/>
      <c r="E610" s="496"/>
      <c r="F610" s="496"/>
      <c r="G610" s="63" t="s">
        <v>766</v>
      </c>
      <c r="H610" s="50" t="s">
        <v>767</v>
      </c>
      <c r="I610" s="50" t="s">
        <v>768</v>
      </c>
      <c r="J610" s="74">
        <v>1</v>
      </c>
      <c r="K610" s="82">
        <v>45231</v>
      </c>
      <c r="L610" s="82">
        <v>45747</v>
      </c>
      <c r="M610" s="211">
        <f t="shared" si="30"/>
        <v>73.714285714285708</v>
      </c>
      <c r="N610" s="69">
        <v>1</v>
      </c>
      <c r="O610" s="50" t="s">
        <v>2343</v>
      </c>
      <c r="P610" s="51">
        <f t="shared" si="29"/>
        <v>1</v>
      </c>
      <c r="Q610" s="66" t="str" cm="1">
        <f t="array" aca="1" ref="Q610" ca="1">IF(ISNUMBER(P610),IF(P610=100%,"CUMPLIDA",IF(AND(ISNUMBER(L610),ISNUMBER(INDIRECT("FECHA_"&amp;$B610,1))), IF(L610&lt;=INDIRECT("FECHA_"&amp;$B610,1),"INCUMPLIDA","PROCESO"), "VERIFICAR FECHA")),"SIN VALOR AVANCE")</f>
        <v>CUMPLIDA</v>
      </c>
    </row>
    <row r="611" spans="1:17" ht="165.75">
      <c r="A611" s="75" t="s">
        <v>938</v>
      </c>
      <c r="B611" s="61" t="s">
        <v>1793</v>
      </c>
      <c r="C611" s="495"/>
      <c r="D611" s="495"/>
      <c r="E611" s="496"/>
      <c r="F611" s="496"/>
      <c r="G611" s="63" t="s">
        <v>769</v>
      </c>
      <c r="H611" s="50" t="s">
        <v>769</v>
      </c>
      <c r="I611" s="50" t="s">
        <v>2344</v>
      </c>
      <c r="J611" s="74">
        <v>1</v>
      </c>
      <c r="K611" s="82">
        <v>45323</v>
      </c>
      <c r="L611" s="82">
        <v>45747</v>
      </c>
      <c r="M611" s="211">
        <f t="shared" si="30"/>
        <v>60.571428571428569</v>
      </c>
      <c r="N611" s="69">
        <v>1</v>
      </c>
      <c r="O611" s="50" t="s">
        <v>2609</v>
      </c>
      <c r="P611" s="51">
        <f t="shared" si="29"/>
        <v>1</v>
      </c>
      <c r="Q611" s="66" t="str" cm="1">
        <f t="array" aca="1" ref="Q611" ca="1">IF(ISNUMBER(P611),IF(P611=100%,"CUMPLIDA",IF(AND(ISNUMBER(L611),ISNUMBER(INDIRECT("FECHA_"&amp;$B611,1))), IF(L611&lt;=INDIRECT("FECHA_"&amp;$B611,1),"INCUMPLIDA","PROCESO"), "VERIFICAR FECHA")),"SIN VALOR AVANCE")</f>
        <v>CUMPLIDA</v>
      </c>
    </row>
    <row r="612" spans="1:17" ht="105.75">
      <c r="A612" s="75" t="s">
        <v>938</v>
      </c>
      <c r="B612" s="61" t="s">
        <v>1793</v>
      </c>
      <c r="C612" s="495"/>
      <c r="D612" s="495"/>
      <c r="E612" s="496"/>
      <c r="F612" s="496"/>
      <c r="G612" s="63" t="s">
        <v>2430</v>
      </c>
      <c r="H612" s="50" t="s">
        <v>2430</v>
      </c>
      <c r="I612" s="50" t="s">
        <v>771</v>
      </c>
      <c r="J612" s="74">
        <v>1</v>
      </c>
      <c r="K612" s="82">
        <v>45231</v>
      </c>
      <c r="L612" s="82">
        <v>45747</v>
      </c>
      <c r="M612" s="211">
        <f t="shared" si="30"/>
        <v>73.714285714285708</v>
      </c>
      <c r="N612" s="69">
        <v>1</v>
      </c>
      <c r="O612" s="50" t="s">
        <v>2611</v>
      </c>
      <c r="P612" s="51">
        <f t="shared" si="29"/>
        <v>1</v>
      </c>
      <c r="Q612" s="66" t="str" cm="1">
        <f t="array" aca="1" ref="Q612" ca="1">IF(ISNUMBER(P612),IF(P612=100%,"CUMPLIDA",IF(AND(ISNUMBER(L612),ISNUMBER(INDIRECT("FECHA_"&amp;$B612,1))), IF(L612&lt;=INDIRECT("FECHA_"&amp;$B612,1),"INCUMPLIDA","PROCESO"), "VERIFICAR FECHA")),"SIN VALOR AVANCE")</f>
        <v>CUMPLIDA</v>
      </c>
    </row>
    <row r="613" spans="1:17" ht="225.75">
      <c r="A613" s="75" t="s">
        <v>938</v>
      </c>
      <c r="B613" s="61" t="s">
        <v>1793</v>
      </c>
      <c r="C613" s="495"/>
      <c r="D613" s="495"/>
      <c r="E613" s="496"/>
      <c r="F613" s="496"/>
      <c r="G613" s="63" t="s">
        <v>2431</v>
      </c>
      <c r="H613" s="50" t="s">
        <v>2431</v>
      </c>
      <c r="I613" s="50" t="s">
        <v>1073</v>
      </c>
      <c r="J613" s="74">
        <v>1</v>
      </c>
      <c r="K613" s="82">
        <v>45231</v>
      </c>
      <c r="L613" s="82">
        <v>45808</v>
      </c>
      <c r="M613" s="211">
        <f t="shared" si="30"/>
        <v>82.428571428571431</v>
      </c>
      <c r="N613" s="69">
        <v>1</v>
      </c>
      <c r="O613" s="50" t="s">
        <v>2612</v>
      </c>
      <c r="P613" s="51">
        <f t="shared" si="29"/>
        <v>1</v>
      </c>
      <c r="Q613" s="66" t="str" cm="1">
        <f t="array" aca="1" ref="Q613" ca="1">IF(ISNUMBER(P613),IF(P613=100%,"CUMPLIDA",IF(AND(ISNUMBER(L613),ISNUMBER(INDIRECT("FECHA_"&amp;$B613,1))), IF(L613&lt;=INDIRECT("FECHA_"&amp;$B613,1),"INCUMPLIDA","PROCESO"), "VERIFICAR FECHA")),"SIN VALOR AVANCE")</f>
        <v>CUMPLIDA</v>
      </c>
    </row>
    <row r="614" spans="1:17" ht="180.75">
      <c r="A614" s="75" t="s">
        <v>938</v>
      </c>
      <c r="B614" s="61" t="s">
        <v>1793</v>
      </c>
      <c r="C614" s="495"/>
      <c r="D614" s="495"/>
      <c r="E614" s="496"/>
      <c r="F614" s="496"/>
      <c r="G614" s="63" t="s">
        <v>169</v>
      </c>
      <c r="H614" s="50" t="s">
        <v>775</v>
      </c>
      <c r="I614" s="50" t="s">
        <v>776</v>
      </c>
      <c r="J614" s="74">
        <v>7</v>
      </c>
      <c r="K614" s="82">
        <v>46024</v>
      </c>
      <c r="L614" s="82">
        <v>46660</v>
      </c>
      <c r="M614" s="211">
        <f t="shared" si="30"/>
        <v>90.857142857142861</v>
      </c>
      <c r="N614" s="69">
        <v>0</v>
      </c>
      <c r="O614" s="50" t="s">
        <v>2613</v>
      </c>
      <c r="P614" s="51">
        <f t="shared" si="29"/>
        <v>0</v>
      </c>
      <c r="Q614" s="66" t="str" cm="1">
        <f t="array" aca="1" ref="Q614" ca="1">IF(ISNUMBER(P614),IF(P614=100%,"CUMPLIDA",IF(AND(ISNUMBER(L614),ISNUMBER(INDIRECT("FECHA_"&amp;$B614,1))), IF(L614&lt;=INDIRECT("FECHA_"&amp;$B614,1),"INCUMPLIDA","PROCESO"), "VERIFICAR FECHA")),"SIN VALOR AVANCE")</f>
        <v>PROCESO</v>
      </c>
    </row>
    <row r="615" spans="1:17" ht="165.75">
      <c r="A615" s="75" t="s">
        <v>938</v>
      </c>
      <c r="B615" s="61" t="s">
        <v>1793</v>
      </c>
      <c r="C615" s="495"/>
      <c r="D615" s="495"/>
      <c r="E615" s="496"/>
      <c r="F615" s="496"/>
      <c r="G615" s="63" t="s">
        <v>778</v>
      </c>
      <c r="H615" s="50" t="s">
        <v>779</v>
      </c>
      <c r="I615" s="50" t="s">
        <v>780</v>
      </c>
      <c r="J615" s="74">
        <v>1</v>
      </c>
      <c r="K615" s="82">
        <v>46024</v>
      </c>
      <c r="L615" s="82">
        <v>46660</v>
      </c>
      <c r="M615" s="211">
        <f t="shared" si="30"/>
        <v>90.857142857142861</v>
      </c>
      <c r="N615" s="69">
        <v>0</v>
      </c>
      <c r="O615" s="50" t="s">
        <v>2614</v>
      </c>
      <c r="P615" s="51">
        <f t="shared" si="29"/>
        <v>0</v>
      </c>
      <c r="Q615" s="66" t="str" cm="1">
        <f t="array" aca="1" ref="Q615" ca="1">IF(ISNUMBER(P615),IF(P615=100%,"CUMPLIDA",IF(AND(ISNUMBER(L615),ISNUMBER(INDIRECT("FECHA_"&amp;$B615,1))), IF(L615&lt;=INDIRECT("FECHA_"&amp;$B615,1),"INCUMPLIDA","PROCESO"), "VERIFICAR FECHA")),"SIN VALOR AVANCE")</f>
        <v>PROCESO</v>
      </c>
    </row>
    <row r="616" spans="1:17" ht="285.75">
      <c r="A616" s="75" t="s">
        <v>938</v>
      </c>
      <c r="B616" s="61" t="s">
        <v>1793</v>
      </c>
      <c r="C616" s="495"/>
      <c r="D616" s="495"/>
      <c r="E616" s="496"/>
      <c r="F616" s="496"/>
      <c r="G616" s="63" t="s">
        <v>781</v>
      </c>
      <c r="H616" s="50" t="s">
        <v>782</v>
      </c>
      <c r="I616" s="50" t="s">
        <v>813</v>
      </c>
      <c r="J616" s="74">
        <v>2</v>
      </c>
      <c r="K616" s="82">
        <v>46024</v>
      </c>
      <c r="L616" s="82">
        <v>46660</v>
      </c>
      <c r="M616" s="211">
        <f t="shared" si="30"/>
        <v>90.857142857142861</v>
      </c>
      <c r="N616" s="69">
        <v>0</v>
      </c>
      <c r="O616" s="50" t="s">
        <v>2615</v>
      </c>
      <c r="P616" s="51">
        <f t="shared" si="29"/>
        <v>0</v>
      </c>
      <c r="Q616" s="66" t="str" cm="1">
        <f t="array" aca="1" ref="Q616" ca="1">IF(ISNUMBER(P616),IF(P616=100%,"CUMPLIDA",IF(AND(ISNUMBER(L616),ISNUMBER(INDIRECT("FECHA_"&amp;$B616,1))), IF(L616&lt;=INDIRECT("FECHA_"&amp;$B616,1),"INCUMPLIDA","PROCESO"), "VERIFICAR FECHA")),"SIN VALOR AVANCE")</f>
        <v>PROCESO</v>
      </c>
    </row>
    <row r="617" spans="1:17" ht="75.75">
      <c r="A617" s="75" t="s">
        <v>938</v>
      </c>
      <c r="B617" s="61" t="s">
        <v>1793</v>
      </c>
      <c r="C617" s="495" t="s">
        <v>2616</v>
      </c>
      <c r="D617" s="495" t="s">
        <v>2617</v>
      </c>
      <c r="E617" s="496" t="s">
        <v>2618</v>
      </c>
      <c r="F617" s="496" t="s">
        <v>2619</v>
      </c>
      <c r="G617" s="496" t="s">
        <v>999</v>
      </c>
      <c r="H617" s="76" t="s">
        <v>944</v>
      </c>
      <c r="I617" s="50" t="s">
        <v>945</v>
      </c>
      <c r="J617" s="69">
        <v>1</v>
      </c>
      <c r="K617" s="70">
        <v>45231</v>
      </c>
      <c r="L617" s="70">
        <v>45504</v>
      </c>
      <c r="M617" s="211">
        <f t="shared" si="30"/>
        <v>39</v>
      </c>
      <c r="N617" s="69">
        <v>1</v>
      </c>
      <c r="O617" s="71" t="s">
        <v>2426</v>
      </c>
      <c r="P617" s="51">
        <f t="shared" si="29"/>
        <v>1</v>
      </c>
      <c r="Q617" s="66" t="str" cm="1">
        <f t="array" aca="1" ref="Q617" ca="1">IF(ISNUMBER(P617),IF(P617=100%,"CUMPLIDA",IF(AND(ISNUMBER(L617),ISNUMBER(INDIRECT("FECHA_"&amp;$B617,1))), IF(L617&lt;=INDIRECT("FECHA_"&amp;$B617,1),"INCUMPLIDA","PROCESO"), "VERIFICAR FECHA")),"SIN VALOR AVANCE")</f>
        <v>CUMPLIDA</v>
      </c>
    </row>
    <row r="618" spans="1:17" ht="315.75">
      <c r="A618" s="75" t="s">
        <v>938</v>
      </c>
      <c r="B618" s="61" t="s">
        <v>1793</v>
      </c>
      <c r="C618" s="495"/>
      <c r="D618" s="495"/>
      <c r="E618" s="496"/>
      <c r="F618" s="496"/>
      <c r="G618" s="496"/>
      <c r="H618" s="76" t="s">
        <v>947</v>
      </c>
      <c r="I618" s="50" t="s">
        <v>948</v>
      </c>
      <c r="J618" s="69">
        <v>1</v>
      </c>
      <c r="K618" s="70">
        <v>45231</v>
      </c>
      <c r="L618" s="70">
        <v>45504</v>
      </c>
      <c r="M618" s="211">
        <f t="shared" si="30"/>
        <v>39</v>
      </c>
      <c r="N618" s="69">
        <v>1</v>
      </c>
      <c r="O618" s="71" t="s">
        <v>2464</v>
      </c>
      <c r="P618" s="51">
        <f t="shared" si="29"/>
        <v>1</v>
      </c>
      <c r="Q618" s="66" t="str" cm="1">
        <f t="array" aca="1" ref="Q618" ca="1">IF(ISNUMBER(P618),IF(P618=100%,"CUMPLIDA",IF(AND(ISNUMBER(L618),ISNUMBER(INDIRECT("FECHA_"&amp;$B618,1))), IF(L618&lt;=INDIRECT("FECHA_"&amp;$B618,1),"INCUMPLIDA","PROCESO"), "VERIFICAR FECHA")),"SIN VALOR AVANCE")</f>
        <v>CUMPLIDA</v>
      </c>
    </row>
    <row r="619" spans="1:17" ht="150.75">
      <c r="A619" s="75" t="s">
        <v>938</v>
      </c>
      <c r="B619" s="61" t="s">
        <v>1793</v>
      </c>
      <c r="C619" s="495"/>
      <c r="D619" s="495"/>
      <c r="E619" s="496"/>
      <c r="F619" s="496"/>
      <c r="G619" s="63" t="s">
        <v>950</v>
      </c>
      <c r="H619" s="50" t="s">
        <v>760</v>
      </c>
      <c r="I619" s="50" t="s">
        <v>761</v>
      </c>
      <c r="J619" s="74">
        <v>1</v>
      </c>
      <c r="K619" s="82">
        <v>45323</v>
      </c>
      <c r="L619" s="82">
        <v>45747</v>
      </c>
      <c r="M619" s="211">
        <f t="shared" si="30"/>
        <v>60.571428571428569</v>
      </c>
      <c r="N619" s="69">
        <v>1</v>
      </c>
      <c r="O619" s="71" t="s">
        <v>2465</v>
      </c>
      <c r="P619" s="51">
        <f t="shared" si="29"/>
        <v>1</v>
      </c>
      <c r="Q619" s="66" t="str" cm="1">
        <f t="array" aca="1" ref="Q619" ca="1">IF(ISNUMBER(P619),IF(P619=100%,"CUMPLIDA",IF(AND(ISNUMBER(L619),ISNUMBER(INDIRECT("FECHA_"&amp;$B619,1))), IF(L619&lt;=INDIRECT("FECHA_"&amp;$B619,1),"INCUMPLIDA","PROCESO"), "VERIFICAR FECHA")),"SIN VALOR AVANCE")</f>
        <v>CUMPLIDA</v>
      </c>
    </row>
    <row r="620" spans="1:17" ht="90.75">
      <c r="A620" s="75" t="s">
        <v>938</v>
      </c>
      <c r="B620" s="61" t="s">
        <v>1793</v>
      </c>
      <c r="C620" s="495"/>
      <c r="D620" s="495"/>
      <c r="E620" s="496"/>
      <c r="F620" s="496"/>
      <c r="G620" s="63" t="s">
        <v>804</v>
      </c>
      <c r="H620" s="50" t="s">
        <v>804</v>
      </c>
      <c r="I620" s="50" t="s">
        <v>805</v>
      </c>
      <c r="J620" s="74">
        <v>1</v>
      </c>
      <c r="K620" s="82">
        <v>45323</v>
      </c>
      <c r="L620" s="82">
        <v>45747</v>
      </c>
      <c r="M620" s="211">
        <f t="shared" si="30"/>
        <v>60.571428571428569</v>
      </c>
      <c r="N620" s="69">
        <v>1</v>
      </c>
      <c r="O620" s="71" t="s">
        <v>2488</v>
      </c>
      <c r="P620" s="51">
        <f t="shared" ref="P620:P683" si="31">N620/J620</f>
        <v>1</v>
      </c>
      <c r="Q620" s="66" t="str" cm="1">
        <f t="array" aca="1" ref="Q620" ca="1">IF(ISNUMBER(P620),IF(P620=100%,"CUMPLIDA",IF(AND(ISNUMBER(L620),ISNUMBER(INDIRECT("FECHA_"&amp;$B620,1))), IF(L620&lt;=INDIRECT("FECHA_"&amp;$B620,1),"INCUMPLIDA","PROCESO"), "VERIFICAR FECHA")),"SIN VALOR AVANCE")</f>
        <v>CUMPLIDA</v>
      </c>
    </row>
    <row r="621" spans="1:17" ht="90.75">
      <c r="A621" s="75" t="s">
        <v>938</v>
      </c>
      <c r="B621" s="61" t="s">
        <v>1793</v>
      </c>
      <c r="C621" s="495"/>
      <c r="D621" s="495"/>
      <c r="E621" s="496"/>
      <c r="F621" s="496"/>
      <c r="G621" s="63" t="s">
        <v>766</v>
      </c>
      <c r="H621" s="50" t="s">
        <v>767</v>
      </c>
      <c r="I621" s="50" t="s">
        <v>768</v>
      </c>
      <c r="J621" s="74">
        <v>1</v>
      </c>
      <c r="K621" s="82">
        <v>45231</v>
      </c>
      <c r="L621" s="82">
        <v>45747</v>
      </c>
      <c r="M621" s="211">
        <f t="shared" si="30"/>
        <v>73.714285714285708</v>
      </c>
      <c r="N621" s="69">
        <v>1</v>
      </c>
      <c r="O621" s="71" t="s">
        <v>2488</v>
      </c>
      <c r="P621" s="51">
        <f t="shared" si="31"/>
        <v>1</v>
      </c>
      <c r="Q621" s="66" t="str" cm="1">
        <f t="array" aca="1" ref="Q621" ca="1">IF(ISNUMBER(P621),IF(P621=100%,"CUMPLIDA",IF(AND(ISNUMBER(L621),ISNUMBER(INDIRECT("FECHA_"&amp;$B621,1))), IF(L621&lt;=INDIRECT("FECHA_"&amp;$B621,1),"INCUMPLIDA","PROCESO"), "VERIFICAR FECHA")),"SIN VALOR AVANCE")</f>
        <v>CUMPLIDA</v>
      </c>
    </row>
    <row r="622" spans="1:17" ht="150.75">
      <c r="A622" s="75" t="s">
        <v>938</v>
      </c>
      <c r="B622" s="61" t="s">
        <v>1793</v>
      </c>
      <c r="C622" s="495"/>
      <c r="D622" s="495"/>
      <c r="E622" s="496"/>
      <c r="F622" s="496"/>
      <c r="G622" s="63" t="s">
        <v>769</v>
      </c>
      <c r="H622" s="50" t="s">
        <v>769</v>
      </c>
      <c r="I622" s="50" t="s">
        <v>2344</v>
      </c>
      <c r="J622" s="74">
        <v>1</v>
      </c>
      <c r="K622" s="82">
        <v>45323</v>
      </c>
      <c r="L622" s="82">
        <v>45747</v>
      </c>
      <c r="M622" s="211">
        <f t="shared" si="30"/>
        <v>60.571428571428569</v>
      </c>
      <c r="N622" s="69">
        <v>1</v>
      </c>
      <c r="O622" s="71" t="s">
        <v>2465</v>
      </c>
      <c r="P622" s="51">
        <f t="shared" si="31"/>
        <v>1</v>
      </c>
      <c r="Q622" s="66" t="str" cm="1">
        <f t="array" aca="1" ref="Q622" ca="1">IF(ISNUMBER(P622),IF(P622=100%,"CUMPLIDA",IF(AND(ISNUMBER(L622),ISNUMBER(INDIRECT("FECHA_"&amp;$B622,1))), IF(L622&lt;=INDIRECT("FECHA_"&amp;$B622,1),"INCUMPLIDA","PROCESO"), "VERIFICAR FECHA")),"SIN VALOR AVANCE")</f>
        <v>CUMPLIDA</v>
      </c>
    </row>
    <row r="623" spans="1:17" ht="90.75">
      <c r="A623" s="75" t="s">
        <v>938</v>
      </c>
      <c r="B623" s="61" t="s">
        <v>1793</v>
      </c>
      <c r="C623" s="495"/>
      <c r="D623" s="495"/>
      <c r="E623" s="496"/>
      <c r="F623" s="496"/>
      <c r="G623" s="63" t="s">
        <v>2430</v>
      </c>
      <c r="H623" s="50" t="s">
        <v>2430</v>
      </c>
      <c r="I623" s="50" t="s">
        <v>771</v>
      </c>
      <c r="J623" s="74">
        <v>1</v>
      </c>
      <c r="K623" s="82">
        <v>45231</v>
      </c>
      <c r="L623" s="82">
        <v>45747</v>
      </c>
      <c r="M623" s="211">
        <f t="shared" si="30"/>
        <v>73.714285714285708</v>
      </c>
      <c r="N623" s="69">
        <v>1</v>
      </c>
      <c r="O623" s="71" t="s">
        <v>2488</v>
      </c>
      <c r="P623" s="51">
        <f t="shared" si="31"/>
        <v>1</v>
      </c>
      <c r="Q623" s="66" t="str" cm="1">
        <f t="array" aca="1" ref="Q623" ca="1">IF(ISNUMBER(P623),IF(P623=100%,"CUMPLIDA",IF(AND(ISNUMBER(L623),ISNUMBER(INDIRECT("FECHA_"&amp;$B623,1))), IF(L623&lt;=INDIRECT("FECHA_"&amp;$B623,1),"INCUMPLIDA","PROCESO"), "VERIFICAR FECHA")),"SIN VALOR AVANCE")</f>
        <v>CUMPLIDA</v>
      </c>
    </row>
    <row r="624" spans="1:17" ht="210.75">
      <c r="A624" s="75" t="s">
        <v>938</v>
      </c>
      <c r="B624" s="61" t="s">
        <v>1793</v>
      </c>
      <c r="C624" s="495"/>
      <c r="D624" s="495"/>
      <c r="E624" s="496"/>
      <c r="F624" s="496"/>
      <c r="G624" s="63" t="s">
        <v>2431</v>
      </c>
      <c r="H624" s="50" t="s">
        <v>2431</v>
      </c>
      <c r="I624" s="50" t="s">
        <v>1073</v>
      </c>
      <c r="J624" s="74">
        <v>1</v>
      </c>
      <c r="K624" s="82">
        <v>45231</v>
      </c>
      <c r="L624" s="82">
        <v>45808</v>
      </c>
      <c r="M624" s="211">
        <f t="shared" si="30"/>
        <v>82.428571428571431</v>
      </c>
      <c r="N624" s="69">
        <v>1</v>
      </c>
      <c r="O624" s="71" t="s">
        <v>2427</v>
      </c>
      <c r="P624" s="51">
        <f t="shared" si="31"/>
        <v>1</v>
      </c>
      <c r="Q624" s="66" t="str" cm="1">
        <f t="array" aca="1" ref="Q624" ca="1">IF(ISNUMBER(P624),IF(P624=100%,"CUMPLIDA",IF(AND(ISNUMBER(L624),ISNUMBER(INDIRECT("FECHA_"&amp;$B624,1))), IF(L624&lt;=INDIRECT("FECHA_"&amp;$B624,1),"INCUMPLIDA","PROCESO"), "VERIFICAR FECHA")),"SIN VALOR AVANCE")</f>
        <v>CUMPLIDA</v>
      </c>
    </row>
    <row r="625" spans="1:17" ht="180.75">
      <c r="A625" s="75" t="s">
        <v>938</v>
      </c>
      <c r="B625" s="61" t="s">
        <v>1793</v>
      </c>
      <c r="C625" s="495"/>
      <c r="D625" s="495"/>
      <c r="E625" s="496"/>
      <c r="F625" s="496"/>
      <c r="G625" s="63" t="s">
        <v>169</v>
      </c>
      <c r="H625" s="50" t="s">
        <v>775</v>
      </c>
      <c r="I625" s="50" t="s">
        <v>776</v>
      </c>
      <c r="J625" s="74">
        <v>10</v>
      </c>
      <c r="K625" s="82">
        <v>45809</v>
      </c>
      <c r="L625" s="82">
        <v>46568</v>
      </c>
      <c r="M625" s="211">
        <f t="shared" si="30"/>
        <v>108.42857142857143</v>
      </c>
      <c r="N625" s="69">
        <v>0</v>
      </c>
      <c r="O625" s="71" t="s">
        <v>2467</v>
      </c>
      <c r="P625" s="51">
        <f t="shared" si="31"/>
        <v>0</v>
      </c>
      <c r="Q625" s="66" t="str" cm="1">
        <f t="array" aca="1" ref="Q625" ca="1">IF(ISNUMBER(P625),IF(P625=100%,"CUMPLIDA",IF(AND(ISNUMBER(L625),ISNUMBER(INDIRECT("FECHA_"&amp;$B625,1))), IF(L625&lt;=INDIRECT("FECHA_"&amp;$B625,1),"INCUMPLIDA","PROCESO"), "VERIFICAR FECHA")),"SIN VALOR AVANCE")</f>
        <v>PROCESO</v>
      </c>
    </row>
    <row r="626" spans="1:17" ht="165.75">
      <c r="A626" s="75" t="s">
        <v>938</v>
      </c>
      <c r="B626" s="61" t="s">
        <v>1793</v>
      </c>
      <c r="C626" s="495"/>
      <c r="D626" s="495"/>
      <c r="E626" s="496"/>
      <c r="F626" s="496"/>
      <c r="G626" s="63" t="s">
        <v>778</v>
      </c>
      <c r="H626" s="50" t="s">
        <v>779</v>
      </c>
      <c r="I626" s="50" t="s">
        <v>780</v>
      </c>
      <c r="J626" s="74">
        <v>1</v>
      </c>
      <c r="K626" s="82">
        <v>45809</v>
      </c>
      <c r="L626" s="82">
        <v>46568</v>
      </c>
      <c r="M626" s="211">
        <f t="shared" si="30"/>
        <v>108.42857142857143</v>
      </c>
      <c r="N626" s="69">
        <v>0</v>
      </c>
      <c r="O626" s="71" t="s">
        <v>2620</v>
      </c>
      <c r="P626" s="51">
        <f t="shared" si="31"/>
        <v>0</v>
      </c>
      <c r="Q626" s="66" t="str" cm="1">
        <f t="array" aca="1" ref="Q626" ca="1">IF(ISNUMBER(P626),IF(P626=100%,"CUMPLIDA",IF(AND(ISNUMBER(L626),ISNUMBER(INDIRECT("FECHA_"&amp;$B626,1))), IF(L626&lt;=INDIRECT("FECHA_"&amp;$B626,1),"INCUMPLIDA","PROCESO"), "VERIFICAR FECHA")),"SIN VALOR AVANCE")</f>
        <v>PROCESO</v>
      </c>
    </row>
    <row r="627" spans="1:17" ht="285.75">
      <c r="A627" s="75" t="s">
        <v>938</v>
      </c>
      <c r="B627" s="61" t="s">
        <v>1793</v>
      </c>
      <c r="C627" s="495"/>
      <c r="D627" s="495"/>
      <c r="E627" s="496"/>
      <c r="F627" s="496"/>
      <c r="G627" s="63" t="s">
        <v>781</v>
      </c>
      <c r="H627" s="50" t="s">
        <v>782</v>
      </c>
      <c r="I627" s="50" t="s">
        <v>813</v>
      </c>
      <c r="J627" s="74">
        <v>2</v>
      </c>
      <c r="K627" s="82">
        <v>45809</v>
      </c>
      <c r="L627" s="82">
        <v>46568</v>
      </c>
      <c r="M627" s="211">
        <f t="shared" si="30"/>
        <v>108.42857142857143</v>
      </c>
      <c r="N627" s="69">
        <v>0</v>
      </c>
      <c r="O627" s="71" t="s">
        <v>2445</v>
      </c>
      <c r="P627" s="51">
        <f t="shared" si="31"/>
        <v>0</v>
      </c>
      <c r="Q627" s="66" t="str" cm="1">
        <f t="array" aca="1" ref="Q627" ca="1">IF(ISNUMBER(P627),IF(P627=100%,"CUMPLIDA",IF(AND(ISNUMBER(L627),ISNUMBER(INDIRECT("FECHA_"&amp;$B627,1))), IF(L627&lt;=INDIRECT("FECHA_"&amp;$B627,1),"INCUMPLIDA","PROCESO"), "VERIFICAR FECHA")),"SIN VALOR AVANCE")</f>
        <v>PROCESO</v>
      </c>
    </row>
    <row r="628" spans="1:17" ht="75.75">
      <c r="A628" s="75" t="s">
        <v>938</v>
      </c>
      <c r="B628" s="61" t="s">
        <v>1793</v>
      </c>
      <c r="C628" s="495" t="s">
        <v>2621</v>
      </c>
      <c r="D628" s="495" t="s">
        <v>2617</v>
      </c>
      <c r="E628" s="496" t="s">
        <v>2622</v>
      </c>
      <c r="F628" s="496" t="s">
        <v>2623</v>
      </c>
      <c r="G628" s="496" t="s">
        <v>999</v>
      </c>
      <c r="H628" s="76" t="s">
        <v>944</v>
      </c>
      <c r="I628" s="50" t="s">
        <v>945</v>
      </c>
      <c r="J628" s="69">
        <v>1</v>
      </c>
      <c r="K628" s="70">
        <v>45231</v>
      </c>
      <c r="L628" s="70">
        <v>45504</v>
      </c>
      <c r="M628" s="211">
        <f t="shared" si="30"/>
        <v>39</v>
      </c>
      <c r="N628" s="69">
        <v>1</v>
      </c>
      <c r="O628" s="71" t="s">
        <v>2426</v>
      </c>
      <c r="P628" s="51">
        <f t="shared" si="31"/>
        <v>1</v>
      </c>
      <c r="Q628" s="66" t="str" cm="1">
        <f t="array" aca="1" ref="Q628" ca="1">IF(ISNUMBER(P628),IF(P628=100%,"CUMPLIDA",IF(AND(ISNUMBER(L628),ISNUMBER(INDIRECT("FECHA_"&amp;$B628,1))), IF(L628&lt;=INDIRECT("FECHA_"&amp;$B628,1),"INCUMPLIDA","PROCESO"), "VERIFICAR FECHA")),"SIN VALOR AVANCE")</f>
        <v>CUMPLIDA</v>
      </c>
    </row>
    <row r="629" spans="1:17" ht="315.75">
      <c r="A629" s="75" t="s">
        <v>938</v>
      </c>
      <c r="B629" s="61" t="s">
        <v>1793</v>
      </c>
      <c r="C629" s="495"/>
      <c r="D629" s="495"/>
      <c r="E629" s="496"/>
      <c r="F629" s="496"/>
      <c r="G629" s="496"/>
      <c r="H629" s="76" t="s">
        <v>947</v>
      </c>
      <c r="I629" s="50" t="s">
        <v>948</v>
      </c>
      <c r="J629" s="69">
        <v>1</v>
      </c>
      <c r="K629" s="70">
        <v>45231</v>
      </c>
      <c r="L629" s="70">
        <v>45504</v>
      </c>
      <c r="M629" s="211">
        <f t="shared" si="30"/>
        <v>39</v>
      </c>
      <c r="N629" s="69">
        <v>1</v>
      </c>
      <c r="O629" s="71" t="s">
        <v>2464</v>
      </c>
      <c r="P629" s="51">
        <f t="shared" si="31"/>
        <v>1</v>
      </c>
      <c r="Q629" s="66" t="str" cm="1">
        <f t="array" aca="1" ref="Q629" ca="1">IF(ISNUMBER(P629),IF(P629=100%,"CUMPLIDA",IF(AND(ISNUMBER(L629),ISNUMBER(INDIRECT("FECHA_"&amp;$B629,1))), IF(L629&lt;=INDIRECT("FECHA_"&amp;$B629,1),"INCUMPLIDA","PROCESO"), "VERIFICAR FECHA")),"SIN VALOR AVANCE")</f>
        <v>CUMPLIDA</v>
      </c>
    </row>
    <row r="630" spans="1:17" ht="135.75">
      <c r="A630" s="75" t="s">
        <v>938</v>
      </c>
      <c r="B630" s="61" t="s">
        <v>1793</v>
      </c>
      <c r="C630" s="495"/>
      <c r="D630" s="495"/>
      <c r="E630" s="496"/>
      <c r="F630" s="496"/>
      <c r="G630" s="63" t="s">
        <v>950</v>
      </c>
      <c r="H630" s="50" t="s">
        <v>760</v>
      </c>
      <c r="I630" s="50" t="s">
        <v>761</v>
      </c>
      <c r="J630" s="74">
        <v>1</v>
      </c>
      <c r="K630" s="82">
        <v>45323</v>
      </c>
      <c r="L630" s="82">
        <v>45747</v>
      </c>
      <c r="M630" s="211">
        <f t="shared" si="30"/>
        <v>60.571428571428569</v>
      </c>
      <c r="N630" s="69">
        <v>1</v>
      </c>
      <c r="O630" s="71" t="s">
        <v>2428</v>
      </c>
      <c r="P630" s="51">
        <f t="shared" si="31"/>
        <v>1</v>
      </c>
      <c r="Q630" s="66" t="str" cm="1">
        <f t="array" aca="1" ref="Q630" ca="1">IF(ISNUMBER(P630),IF(P630=100%,"CUMPLIDA",IF(AND(ISNUMBER(L630),ISNUMBER(INDIRECT("FECHA_"&amp;$B630,1))), IF(L630&lt;=INDIRECT("FECHA_"&amp;$B630,1),"INCUMPLIDA","PROCESO"), "VERIFICAR FECHA")),"SIN VALOR AVANCE")</f>
        <v>CUMPLIDA</v>
      </c>
    </row>
    <row r="631" spans="1:17" ht="75.75">
      <c r="A631" s="75" t="s">
        <v>938</v>
      </c>
      <c r="B631" s="61" t="s">
        <v>1793</v>
      </c>
      <c r="C631" s="495"/>
      <c r="D631" s="495"/>
      <c r="E631" s="496"/>
      <c r="F631" s="496"/>
      <c r="G631" s="63" t="s">
        <v>804</v>
      </c>
      <c r="H631" s="50" t="s">
        <v>804</v>
      </c>
      <c r="I631" s="50" t="s">
        <v>805</v>
      </c>
      <c r="J631" s="74">
        <v>1</v>
      </c>
      <c r="K631" s="82">
        <v>45323</v>
      </c>
      <c r="L631" s="82">
        <v>45747</v>
      </c>
      <c r="M631" s="211">
        <f t="shared" si="30"/>
        <v>60.571428571428569</v>
      </c>
      <c r="N631" s="69">
        <v>1</v>
      </c>
      <c r="O631" s="71" t="s">
        <v>2521</v>
      </c>
      <c r="P631" s="51">
        <f t="shared" si="31"/>
        <v>1</v>
      </c>
      <c r="Q631" s="66" t="str" cm="1">
        <f t="array" aca="1" ref="Q631" ca="1">IF(ISNUMBER(P631),IF(P631=100%,"CUMPLIDA",IF(AND(ISNUMBER(L631),ISNUMBER(INDIRECT("FECHA_"&amp;$B631,1))), IF(L631&lt;=INDIRECT("FECHA_"&amp;$B631,1),"INCUMPLIDA","PROCESO"), "VERIFICAR FECHA")),"SIN VALOR AVANCE")</f>
        <v>CUMPLIDA</v>
      </c>
    </row>
    <row r="632" spans="1:17" ht="75.75">
      <c r="A632" s="75" t="s">
        <v>938</v>
      </c>
      <c r="B632" s="61" t="s">
        <v>1793</v>
      </c>
      <c r="C632" s="495"/>
      <c r="D632" s="495"/>
      <c r="E632" s="496"/>
      <c r="F632" s="496"/>
      <c r="G632" s="63" t="s">
        <v>766</v>
      </c>
      <c r="H632" s="50" t="s">
        <v>767</v>
      </c>
      <c r="I632" s="50" t="s">
        <v>768</v>
      </c>
      <c r="J632" s="74">
        <v>1</v>
      </c>
      <c r="K632" s="82">
        <v>45231</v>
      </c>
      <c r="L632" s="82">
        <v>45747</v>
      </c>
      <c r="M632" s="211">
        <f t="shared" si="30"/>
        <v>73.714285714285708</v>
      </c>
      <c r="N632" s="69">
        <v>1</v>
      </c>
      <c r="O632" s="71" t="s">
        <v>2521</v>
      </c>
      <c r="P632" s="51">
        <f t="shared" si="31"/>
        <v>1</v>
      </c>
      <c r="Q632" s="66" t="str" cm="1">
        <f t="array" aca="1" ref="Q632" ca="1">IF(ISNUMBER(P632),IF(P632=100%,"CUMPLIDA",IF(AND(ISNUMBER(L632),ISNUMBER(INDIRECT("FECHA_"&amp;$B632,1))), IF(L632&lt;=INDIRECT("FECHA_"&amp;$B632,1),"INCUMPLIDA","PROCESO"), "VERIFICAR FECHA")),"SIN VALOR AVANCE")</f>
        <v>CUMPLIDA</v>
      </c>
    </row>
    <row r="633" spans="1:17" ht="135.75">
      <c r="A633" s="75" t="s">
        <v>938</v>
      </c>
      <c r="B633" s="61" t="s">
        <v>1793</v>
      </c>
      <c r="C633" s="495"/>
      <c r="D633" s="495"/>
      <c r="E633" s="496"/>
      <c r="F633" s="496"/>
      <c r="G633" s="63" t="s">
        <v>769</v>
      </c>
      <c r="H633" s="50" t="s">
        <v>769</v>
      </c>
      <c r="I633" s="50" t="s">
        <v>2344</v>
      </c>
      <c r="J633" s="74">
        <v>1</v>
      </c>
      <c r="K633" s="82">
        <v>45323</v>
      </c>
      <c r="L633" s="82">
        <v>45747</v>
      </c>
      <c r="M633" s="211">
        <f t="shared" si="30"/>
        <v>60.571428571428569</v>
      </c>
      <c r="N633" s="69">
        <v>1</v>
      </c>
      <c r="O633" s="71" t="s">
        <v>2428</v>
      </c>
      <c r="P633" s="51">
        <f t="shared" si="31"/>
        <v>1</v>
      </c>
      <c r="Q633" s="66" t="str" cm="1">
        <f t="array" aca="1" ref="Q633" ca="1">IF(ISNUMBER(P633),IF(P633=100%,"CUMPLIDA",IF(AND(ISNUMBER(L633),ISNUMBER(INDIRECT("FECHA_"&amp;$B633,1))), IF(L633&lt;=INDIRECT("FECHA_"&amp;$B633,1),"INCUMPLIDA","PROCESO"), "VERIFICAR FECHA")),"SIN VALOR AVANCE")</f>
        <v>CUMPLIDA</v>
      </c>
    </row>
    <row r="634" spans="1:17" ht="75.75">
      <c r="A634" s="75" t="s">
        <v>938</v>
      </c>
      <c r="B634" s="61" t="s">
        <v>1793</v>
      </c>
      <c r="C634" s="495"/>
      <c r="D634" s="495"/>
      <c r="E634" s="496"/>
      <c r="F634" s="496"/>
      <c r="G634" s="63" t="s">
        <v>2430</v>
      </c>
      <c r="H634" s="50" t="s">
        <v>2430</v>
      </c>
      <c r="I634" s="50" t="s">
        <v>771</v>
      </c>
      <c r="J634" s="74">
        <v>1</v>
      </c>
      <c r="K634" s="82">
        <v>45231</v>
      </c>
      <c r="L634" s="82">
        <v>45747</v>
      </c>
      <c r="M634" s="211">
        <f t="shared" si="30"/>
        <v>73.714285714285708</v>
      </c>
      <c r="N634" s="69">
        <v>1</v>
      </c>
      <c r="O634" s="71" t="s">
        <v>2521</v>
      </c>
      <c r="P634" s="51">
        <f t="shared" si="31"/>
        <v>1</v>
      </c>
      <c r="Q634" s="66" t="str" cm="1">
        <f t="array" aca="1" ref="Q634" ca="1">IF(ISNUMBER(P634),IF(P634=100%,"CUMPLIDA",IF(AND(ISNUMBER(L634),ISNUMBER(INDIRECT("FECHA_"&amp;$B634,1))), IF(L634&lt;=INDIRECT("FECHA_"&amp;$B634,1),"INCUMPLIDA","PROCESO"), "VERIFICAR FECHA")),"SIN VALOR AVANCE")</f>
        <v>CUMPLIDA</v>
      </c>
    </row>
    <row r="635" spans="1:17" ht="225.75">
      <c r="A635" s="75" t="s">
        <v>938</v>
      </c>
      <c r="B635" s="61" t="s">
        <v>1793</v>
      </c>
      <c r="C635" s="495"/>
      <c r="D635" s="495"/>
      <c r="E635" s="496"/>
      <c r="F635" s="496"/>
      <c r="G635" s="63" t="s">
        <v>2431</v>
      </c>
      <c r="H635" s="50" t="s">
        <v>2431</v>
      </c>
      <c r="I635" s="50" t="s">
        <v>1073</v>
      </c>
      <c r="J635" s="74">
        <v>1</v>
      </c>
      <c r="K635" s="82">
        <v>45231</v>
      </c>
      <c r="L635" s="82">
        <v>45808</v>
      </c>
      <c r="M635" s="211">
        <f t="shared" si="30"/>
        <v>82.428571428571431</v>
      </c>
      <c r="N635" s="69">
        <v>1</v>
      </c>
      <c r="O635" s="71" t="s">
        <v>2473</v>
      </c>
      <c r="P635" s="51">
        <f t="shared" si="31"/>
        <v>1</v>
      </c>
      <c r="Q635" s="66" t="str" cm="1">
        <f t="array" aca="1" ref="Q635" ca="1">IF(ISNUMBER(P635),IF(P635=100%,"CUMPLIDA",IF(AND(ISNUMBER(L635),ISNUMBER(INDIRECT("FECHA_"&amp;$B635,1))), IF(L635&lt;=INDIRECT("FECHA_"&amp;$B635,1),"INCUMPLIDA","PROCESO"), "VERIFICAR FECHA")),"SIN VALOR AVANCE")</f>
        <v>CUMPLIDA</v>
      </c>
    </row>
    <row r="636" spans="1:17" ht="180.75">
      <c r="A636" s="75" t="s">
        <v>938</v>
      </c>
      <c r="B636" s="61" t="s">
        <v>1793</v>
      </c>
      <c r="C636" s="495"/>
      <c r="D636" s="495"/>
      <c r="E636" s="496"/>
      <c r="F636" s="496"/>
      <c r="G636" s="63" t="s">
        <v>169</v>
      </c>
      <c r="H636" s="50" t="s">
        <v>775</v>
      </c>
      <c r="I636" s="50" t="s">
        <v>776</v>
      </c>
      <c r="J636" s="74">
        <v>12</v>
      </c>
      <c r="K636" s="82">
        <v>46024</v>
      </c>
      <c r="L636" s="82">
        <v>47118</v>
      </c>
      <c r="M636" s="211">
        <f t="shared" si="30"/>
        <v>156.28571428571428</v>
      </c>
      <c r="N636" s="69">
        <v>0</v>
      </c>
      <c r="O636" s="71" t="s">
        <v>2624</v>
      </c>
      <c r="P636" s="51">
        <f t="shared" si="31"/>
        <v>0</v>
      </c>
      <c r="Q636" s="66" t="str" cm="1">
        <f t="array" aca="1" ref="Q636" ca="1">IF(ISNUMBER(P636),IF(P636=100%,"CUMPLIDA",IF(AND(ISNUMBER(L636),ISNUMBER(INDIRECT("FECHA_"&amp;$B636,1))), IF(L636&lt;=INDIRECT("FECHA_"&amp;$B636,1),"INCUMPLIDA","PROCESO"), "VERIFICAR FECHA")),"SIN VALOR AVANCE")</f>
        <v>PROCESO</v>
      </c>
    </row>
    <row r="637" spans="1:17" ht="135.75">
      <c r="A637" s="75" t="s">
        <v>938</v>
      </c>
      <c r="B637" s="61" t="s">
        <v>1793</v>
      </c>
      <c r="C637" s="495"/>
      <c r="D637" s="495"/>
      <c r="E637" s="496"/>
      <c r="F637" s="496"/>
      <c r="G637" s="63" t="s">
        <v>778</v>
      </c>
      <c r="H637" s="50" t="s">
        <v>779</v>
      </c>
      <c r="I637" s="50" t="s">
        <v>780</v>
      </c>
      <c r="J637" s="74">
        <v>1</v>
      </c>
      <c r="K637" s="82">
        <v>46024</v>
      </c>
      <c r="L637" s="82">
        <v>47118</v>
      </c>
      <c r="M637" s="211">
        <f t="shared" si="30"/>
        <v>156.28571428571428</v>
      </c>
      <c r="N637" s="69">
        <v>0</v>
      </c>
      <c r="O637" s="71" t="s">
        <v>2428</v>
      </c>
      <c r="P637" s="51">
        <f t="shared" si="31"/>
        <v>0</v>
      </c>
      <c r="Q637" s="66" t="str" cm="1">
        <f t="array" aca="1" ref="Q637" ca="1">IF(ISNUMBER(P637),IF(P637=100%,"CUMPLIDA",IF(AND(ISNUMBER(L637),ISNUMBER(INDIRECT("FECHA_"&amp;$B637,1))), IF(L637&lt;=INDIRECT("FECHA_"&amp;$B637,1),"INCUMPLIDA","PROCESO"), "VERIFICAR FECHA")),"SIN VALOR AVANCE")</f>
        <v>PROCESO</v>
      </c>
    </row>
    <row r="638" spans="1:17" ht="285.75">
      <c r="A638" s="75" t="s">
        <v>938</v>
      </c>
      <c r="B638" s="61" t="s">
        <v>1793</v>
      </c>
      <c r="C638" s="495"/>
      <c r="D638" s="495"/>
      <c r="E638" s="496"/>
      <c r="F638" s="496"/>
      <c r="G638" s="63" t="s">
        <v>781</v>
      </c>
      <c r="H638" s="50" t="s">
        <v>782</v>
      </c>
      <c r="I638" s="50" t="s">
        <v>813</v>
      </c>
      <c r="J638" s="74">
        <v>2</v>
      </c>
      <c r="K638" s="82">
        <v>46024</v>
      </c>
      <c r="L638" s="82">
        <v>47118</v>
      </c>
      <c r="M638" s="211">
        <f t="shared" si="30"/>
        <v>156.28571428571428</v>
      </c>
      <c r="N638" s="69">
        <v>0</v>
      </c>
      <c r="O638" s="71" t="s">
        <v>2445</v>
      </c>
      <c r="P638" s="51">
        <f t="shared" si="31"/>
        <v>0</v>
      </c>
      <c r="Q638" s="66" t="str" cm="1">
        <f t="array" aca="1" ref="Q638" ca="1">IF(ISNUMBER(P638),IF(P638=100%,"CUMPLIDA",IF(AND(ISNUMBER(L638),ISNUMBER(INDIRECT("FECHA_"&amp;$B638,1))), IF(L638&lt;=INDIRECT("FECHA_"&amp;$B638,1),"INCUMPLIDA","PROCESO"), "VERIFICAR FECHA")),"SIN VALOR AVANCE")</f>
        <v>PROCESO</v>
      </c>
    </row>
    <row r="639" spans="1:17" ht="150.75">
      <c r="A639" s="75" t="s">
        <v>938</v>
      </c>
      <c r="B639" s="61" t="s">
        <v>1793</v>
      </c>
      <c r="C639" s="495" t="s">
        <v>2625</v>
      </c>
      <c r="D639" s="495" t="s">
        <v>2494</v>
      </c>
      <c r="E639" s="496" t="s">
        <v>2626</v>
      </c>
      <c r="F639" s="496" t="s">
        <v>2627</v>
      </c>
      <c r="G639" s="496" t="s">
        <v>2628</v>
      </c>
      <c r="H639" s="76" t="s">
        <v>2337</v>
      </c>
      <c r="I639" s="50" t="s">
        <v>2338</v>
      </c>
      <c r="J639" s="69">
        <v>1</v>
      </c>
      <c r="K639" s="70">
        <v>44013</v>
      </c>
      <c r="L639" s="70">
        <v>44042</v>
      </c>
      <c r="M639" s="211">
        <f t="shared" si="30"/>
        <v>4.1428571428571432</v>
      </c>
      <c r="N639" s="69">
        <v>1</v>
      </c>
      <c r="O639" s="50" t="s">
        <v>2629</v>
      </c>
      <c r="P639" s="51">
        <f t="shared" si="31"/>
        <v>1</v>
      </c>
      <c r="Q639" s="66" t="str" cm="1">
        <f t="array" aca="1" ref="Q639" ca="1">IF(ISNUMBER(P639),IF(P639=100%,"CUMPLIDA",IF(AND(ISNUMBER(L639),ISNUMBER(INDIRECT("FECHA_"&amp;$B639,1))), IF(L639&lt;=INDIRECT("FECHA_"&amp;$B639,1),"INCUMPLIDA","PROCESO"), "VERIFICAR FECHA")),"SIN VALOR AVANCE")</f>
        <v>CUMPLIDA</v>
      </c>
    </row>
    <row r="640" spans="1:17" ht="195.75">
      <c r="A640" s="75" t="s">
        <v>938</v>
      </c>
      <c r="B640" s="61" t="s">
        <v>1793</v>
      </c>
      <c r="C640" s="495"/>
      <c r="D640" s="495"/>
      <c r="E640" s="496"/>
      <c r="F640" s="496"/>
      <c r="G640" s="496"/>
      <c r="H640" s="76" t="s">
        <v>2340</v>
      </c>
      <c r="I640" s="50" t="s">
        <v>2341</v>
      </c>
      <c r="J640" s="69">
        <v>1</v>
      </c>
      <c r="K640" s="70">
        <v>44044</v>
      </c>
      <c r="L640" s="70">
        <v>44196</v>
      </c>
      <c r="M640" s="211">
        <f t="shared" si="30"/>
        <v>21.714285714285715</v>
      </c>
      <c r="N640" s="69">
        <v>1</v>
      </c>
      <c r="O640" s="50" t="s">
        <v>2630</v>
      </c>
      <c r="P640" s="51">
        <f t="shared" si="31"/>
        <v>1</v>
      </c>
      <c r="Q640" s="66" t="str" cm="1">
        <f t="array" aca="1" ref="Q640" ca="1">IF(ISNUMBER(P640),IF(P640=100%,"CUMPLIDA",IF(AND(ISNUMBER(L640),ISNUMBER(INDIRECT("FECHA_"&amp;$B640,1))), IF(L640&lt;=INDIRECT("FECHA_"&amp;$B640,1),"INCUMPLIDA","PROCESO"), "VERIFICAR FECHA")),"SIN VALOR AVANCE")</f>
        <v>CUMPLIDA</v>
      </c>
    </row>
    <row r="641" spans="1:17" ht="75.75">
      <c r="A641" s="75" t="s">
        <v>938</v>
      </c>
      <c r="B641" s="61" t="s">
        <v>1793</v>
      </c>
      <c r="C641" s="495"/>
      <c r="D641" s="495"/>
      <c r="E641" s="496"/>
      <c r="F641" s="496"/>
      <c r="G641" s="496"/>
      <c r="H641" s="76" t="s">
        <v>944</v>
      </c>
      <c r="I641" s="50" t="s">
        <v>945</v>
      </c>
      <c r="J641" s="69">
        <v>1</v>
      </c>
      <c r="K641" s="70">
        <v>45231</v>
      </c>
      <c r="L641" s="70">
        <v>45504</v>
      </c>
      <c r="M641" s="211">
        <f t="shared" si="30"/>
        <v>39</v>
      </c>
      <c r="N641" s="69">
        <v>1</v>
      </c>
      <c r="O641" s="71" t="s">
        <v>2426</v>
      </c>
      <c r="P641" s="51">
        <f t="shared" si="31"/>
        <v>1</v>
      </c>
      <c r="Q641" s="66" t="str" cm="1">
        <f t="array" aca="1" ref="Q641" ca="1">IF(ISNUMBER(P641),IF(P641=100%,"CUMPLIDA",IF(AND(ISNUMBER(L641),ISNUMBER(INDIRECT("FECHA_"&amp;$B641,1))), IF(L641&lt;=INDIRECT("FECHA_"&amp;$B641,1),"INCUMPLIDA","PROCESO"), "VERIFICAR FECHA")),"SIN VALOR AVANCE")</f>
        <v>CUMPLIDA</v>
      </c>
    </row>
    <row r="642" spans="1:17" ht="315.75">
      <c r="A642" s="75" t="s">
        <v>938</v>
      </c>
      <c r="B642" s="61" t="s">
        <v>1793</v>
      </c>
      <c r="C642" s="495"/>
      <c r="D642" s="495"/>
      <c r="E642" s="496"/>
      <c r="F642" s="496"/>
      <c r="G642" s="496"/>
      <c r="H642" s="76" t="s">
        <v>947</v>
      </c>
      <c r="I642" s="50" t="s">
        <v>948</v>
      </c>
      <c r="J642" s="69">
        <v>1</v>
      </c>
      <c r="K642" s="70">
        <v>45231</v>
      </c>
      <c r="L642" s="70">
        <v>45504</v>
      </c>
      <c r="M642" s="211">
        <f t="shared" si="30"/>
        <v>39</v>
      </c>
      <c r="N642" s="69">
        <v>1</v>
      </c>
      <c r="O642" s="71" t="s">
        <v>2464</v>
      </c>
      <c r="P642" s="51">
        <f t="shared" si="31"/>
        <v>1</v>
      </c>
      <c r="Q642" s="66" t="str" cm="1">
        <f t="array" aca="1" ref="Q642" ca="1">IF(ISNUMBER(P642),IF(P642=100%,"CUMPLIDA",IF(AND(ISNUMBER(L642),ISNUMBER(INDIRECT("FECHA_"&amp;$B642,1))), IF(L642&lt;=INDIRECT("FECHA_"&amp;$B642,1),"INCUMPLIDA","PROCESO"), "VERIFICAR FECHA")),"SIN VALOR AVANCE")</f>
        <v>CUMPLIDA</v>
      </c>
    </row>
    <row r="643" spans="1:17" ht="150.75">
      <c r="A643" s="75" t="s">
        <v>938</v>
      </c>
      <c r="B643" s="61" t="s">
        <v>1793</v>
      </c>
      <c r="C643" s="495"/>
      <c r="D643" s="495"/>
      <c r="E643" s="496"/>
      <c r="F643" s="496"/>
      <c r="G643" s="63" t="s">
        <v>950</v>
      </c>
      <c r="H643" s="50" t="s">
        <v>760</v>
      </c>
      <c r="I643" s="50" t="s">
        <v>761</v>
      </c>
      <c r="J643" s="74">
        <v>1</v>
      </c>
      <c r="K643" s="82">
        <v>45323</v>
      </c>
      <c r="L643" s="82">
        <v>45747</v>
      </c>
      <c r="M643" s="211">
        <f t="shared" si="30"/>
        <v>60.571428571428569</v>
      </c>
      <c r="N643" s="69">
        <v>1</v>
      </c>
      <c r="O643" s="71" t="s">
        <v>2520</v>
      </c>
      <c r="P643" s="51">
        <f t="shared" si="31"/>
        <v>1</v>
      </c>
      <c r="Q643" s="66" t="str" cm="1">
        <f t="array" aca="1" ref="Q643" ca="1">IF(ISNUMBER(P643),IF(P643=100%,"CUMPLIDA",IF(AND(ISNUMBER(L643),ISNUMBER(INDIRECT("FECHA_"&amp;$B643,1))), IF(L643&lt;=INDIRECT("FECHA_"&amp;$B643,1),"INCUMPLIDA","PROCESO"), "VERIFICAR FECHA")),"SIN VALOR AVANCE")</f>
        <v>CUMPLIDA</v>
      </c>
    </row>
    <row r="644" spans="1:17" ht="75.75">
      <c r="A644" s="75" t="s">
        <v>938</v>
      </c>
      <c r="B644" s="61" t="s">
        <v>1793</v>
      </c>
      <c r="C644" s="495"/>
      <c r="D644" s="495"/>
      <c r="E644" s="496"/>
      <c r="F644" s="496"/>
      <c r="G644" s="63" t="s">
        <v>804</v>
      </c>
      <c r="H644" s="50" t="s">
        <v>804</v>
      </c>
      <c r="I644" s="50" t="s">
        <v>805</v>
      </c>
      <c r="J644" s="74">
        <v>1</v>
      </c>
      <c r="K644" s="82">
        <v>45323</v>
      </c>
      <c r="L644" s="82">
        <v>45747</v>
      </c>
      <c r="M644" s="211">
        <f t="shared" si="30"/>
        <v>60.571428571428569</v>
      </c>
      <c r="N644" s="69">
        <v>1</v>
      </c>
      <c r="O644" s="71" t="s">
        <v>2521</v>
      </c>
      <c r="P644" s="51">
        <f t="shared" si="31"/>
        <v>1</v>
      </c>
      <c r="Q644" s="66" t="str" cm="1">
        <f t="array" aca="1" ref="Q644" ca="1">IF(ISNUMBER(P644),IF(P644=100%,"CUMPLIDA",IF(AND(ISNUMBER(L644),ISNUMBER(INDIRECT("FECHA_"&amp;$B644,1))), IF(L644&lt;=INDIRECT("FECHA_"&amp;$B644,1),"INCUMPLIDA","PROCESO"), "VERIFICAR FECHA")),"SIN VALOR AVANCE")</f>
        <v>CUMPLIDA</v>
      </c>
    </row>
    <row r="645" spans="1:17" ht="75.75">
      <c r="A645" s="75" t="s">
        <v>938</v>
      </c>
      <c r="B645" s="61" t="s">
        <v>1793</v>
      </c>
      <c r="C645" s="495"/>
      <c r="D645" s="495"/>
      <c r="E645" s="496"/>
      <c r="F645" s="496"/>
      <c r="G645" s="63" t="s">
        <v>766</v>
      </c>
      <c r="H645" s="50" t="s">
        <v>767</v>
      </c>
      <c r="I645" s="50" t="s">
        <v>768</v>
      </c>
      <c r="J645" s="74">
        <v>1</v>
      </c>
      <c r="K645" s="82">
        <v>45231</v>
      </c>
      <c r="L645" s="82">
        <v>45747</v>
      </c>
      <c r="M645" s="211">
        <f t="shared" si="30"/>
        <v>73.714285714285708</v>
      </c>
      <c r="N645" s="69">
        <v>1</v>
      </c>
      <c r="O645" s="71" t="s">
        <v>2521</v>
      </c>
      <c r="P645" s="51">
        <f t="shared" si="31"/>
        <v>1</v>
      </c>
      <c r="Q645" s="66" t="str" cm="1">
        <f t="array" aca="1" ref="Q645" ca="1">IF(ISNUMBER(P645),IF(P645=100%,"CUMPLIDA",IF(AND(ISNUMBER(L645),ISNUMBER(INDIRECT("FECHA_"&amp;$B645,1))), IF(L645&lt;=INDIRECT("FECHA_"&amp;$B645,1),"INCUMPLIDA","PROCESO"), "VERIFICAR FECHA")),"SIN VALOR AVANCE")</f>
        <v>CUMPLIDA</v>
      </c>
    </row>
    <row r="646" spans="1:17" ht="150.75">
      <c r="A646" s="75" t="s">
        <v>938</v>
      </c>
      <c r="B646" s="61" t="s">
        <v>1793</v>
      </c>
      <c r="C646" s="495"/>
      <c r="D646" s="495"/>
      <c r="E646" s="496"/>
      <c r="F646" s="496"/>
      <c r="G646" s="63" t="s">
        <v>769</v>
      </c>
      <c r="H646" s="50" t="s">
        <v>769</v>
      </c>
      <c r="I646" s="50" t="s">
        <v>2344</v>
      </c>
      <c r="J646" s="74">
        <v>1</v>
      </c>
      <c r="K646" s="82">
        <v>45323</v>
      </c>
      <c r="L646" s="82">
        <v>45747</v>
      </c>
      <c r="M646" s="211">
        <f t="shared" si="30"/>
        <v>60.571428571428569</v>
      </c>
      <c r="N646" s="69">
        <v>1</v>
      </c>
      <c r="O646" s="71" t="s">
        <v>2520</v>
      </c>
      <c r="P646" s="51">
        <f t="shared" si="31"/>
        <v>1</v>
      </c>
      <c r="Q646" s="66" t="str" cm="1">
        <f t="array" aca="1" ref="Q646" ca="1">IF(ISNUMBER(P646),IF(P646=100%,"CUMPLIDA",IF(AND(ISNUMBER(L646),ISNUMBER(INDIRECT("FECHA_"&amp;$B646,1))), IF(L646&lt;=INDIRECT("FECHA_"&amp;$B646,1),"INCUMPLIDA","PROCESO"), "VERIFICAR FECHA")),"SIN VALOR AVANCE")</f>
        <v>CUMPLIDA</v>
      </c>
    </row>
    <row r="647" spans="1:17" ht="75.75">
      <c r="A647" s="75" t="s">
        <v>938</v>
      </c>
      <c r="B647" s="61" t="s">
        <v>1793</v>
      </c>
      <c r="C647" s="495"/>
      <c r="D647" s="495"/>
      <c r="E647" s="496"/>
      <c r="F647" s="496"/>
      <c r="G647" s="63" t="s">
        <v>2430</v>
      </c>
      <c r="H647" s="50" t="s">
        <v>2430</v>
      </c>
      <c r="I647" s="50" t="s">
        <v>771</v>
      </c>
      <c r="J647" s="74">
        <v>1</v>
      </c>
      <c r="K647" s="82">
        <v>45231</v>
      </c>
      <c r="L647" s="82">
        <v>45747</v>
      </c>
      <c r="M647" s="211">
        <f t="shared" si="30"/>
        <v>73.714285714285708</v>
      </c>
      <c r="N647" s="69">
        <v>1</v>
      </c>
      <c r="O647" s="71" t="s">
        <v>2521</v>
      </c>
      <c r="P647" s="51">
        <f t="shared" si="31"/>
        <v>1</v>
      </c>
      <c r="Q647" s="66" t="str" cm="1">
        <f t="array" aca="1" ref="Q647" ca="1">IF(ISNUMBER(P647),IF(P647=100%,"CUMPLIDA",IF(AND(ISNUMBER(L647),ISNUMBER(INDIRECT("FECHA_"&amp;$B647,1))), IF(L647&lt;=INDIRECT("FECHA_"&amp;$B647,1),"INCUMPLIDA","PROCESO"), "VERIFICAR FECHA")),"SIN VALOR AVANCE")</f>
        <v>CUMPLIDA</v>
      </c>
    </row>
    <row r="648" spans="1:17" ht="210.75">
      <c r="A648" s="75" t="s">
        <v>938</v>
      </c>
      <c r="B648" s="61" t="s">
        <v>1793</v>
      </c>
      <c r="C648" s="495"/>
      <c r="D648" s="495"/>
      <c r="E648" s="496"/>
      <c r="F648" s="496"/>
      <c r="G648" s="63" t="s">
        <v>2431</v>
      </c>
      <c r="H648" s="50" t="s">
        <v>2431</v>
      </c>
      <c r="I648" s="50" t="s">
        <v>1073</v>
      </c>
      <c r="J648" s="74">
        <v>1</v>
      </c>
      <c r="K648" s="82">
        <v>45231</v>
      </c>
      <c r="L648" s="82">
        <v>45808</v>
      </c>
      <c r="M648" s="211">
        <f t="shared" si="30"/>
        <v>82.428571428571431</v>
      </c>
      <c r="N648" s="69">
        <v>1</v>
      </c>
      <c r="O648" s="71" t="s">
        <v>2631</v>
      </c>
      <c r="P648" s="51">
        <f t="shared" si="31"/>
        <v>1</v>
      </c>
      <c r="Q648" s="66" t="str" cm="1">
        <f t="array" aca="1" ref="Q648" ca="1">IF(ISNUMBER(P648),IF(P648=100%,"CUMPLIDA",IF(AND(ISNUMBER(L648),ISNUMBER(INDIRECT("FECHA_"&amp;$B648,1))), IF(L648&lt;=INDIRECT("FECHA_"&amp;$B648,1),"INCUMPLIDA","PROCESO"), "VERIFICAR FECHA")),"SIN VALOR AVANCE")</f>
        <v>CUMPLIDA</v>
      </c>
    </row>
    <row r="649" spans="1:17" ht="180.75">
      <c r="A649" s="75" t="s">
        <v>938</v>
      </c>
      <c r="B649" s="61" t="s">
        <v>1793</v>
      </c>
      <c r="C649" s="495"/>
      <c r="D649" s="495"/>
      <c r="E649" s="496"/>
      <c r="F649" s="496"/>
      <c r="G649" s="63" t="s">
        <v>169</v>
      </c>
      <c r="H649" s="50" t="s">
        <v>775</v>
      </c>
      <c r="I649" s="50" t="s">
        <v>776</v>
      </c>
      <c r="J649" s="74">
        <v>10</v>
      </c>
      <c r="K649" s="82">
        <v>45809</v>
      </c>
      <c r="L649" s="82">
        <v>46568</v>
      </c>
      <c r="M649" s="211">
        <f t="shared" si="30"/>
        <v>108.42857142857143</v>
      </c>
      <c r="N649" s="69">
        <v>0</v>
      </c>
      <c r="O649" s="71" t="s">
        <v>2467</v>
      </c>
      <c r="P649" s="51">
        <f t="shared" si="31"/>
        <v>0</v>
      </c>
      <c r="Q649" s="66" t="str" cm="1">
        <f t="array" aca="1" ref="Q649" ca="1">IF(ISNUMBER(P649),IF(P649=100%,"CUMPLIDA",IF(AND(ISNUMBER(L649),ISNUMBER(INDIRECT("FECHA_"&amp;$B649,1))), IF(L649&lt;=INDIRECT("FECHA_"&amp;$B649,1),"INCUMPLIDA","PROCESO"), "VERIFICAR FECHA")),"SIN VALOR AVANCE")</f>
        <v>PROCESO</v>
      </c>
    </row>
    <row r="650" spans="1:17" ht="165.75">
      <c r="A650" s="75" t="s">
        <v>938</v>
      </c>
      <c r="B650" s="61" t="s">
        <v>1793</v>
      </c>
      <c r="C650" s="495"/>
      <c r="D650" s="495"/>
      <c r="E650" s="496"/>
      <c r="F650" s="496"/>
      <c r="G650" s="63" t="s">
        <v>778</v>
      </c>
      <c r="H650" s="50" t="s">
        <v>779</v>
      </c>
      <c r="I650" s="50" t="s">
        <v>780</v>
      </c>
      <c r="J650" s="74">
        <v>1</v>
      </c>
      <c r="K650" s="82">
        <v>45809</v>
      </c>
      <c r="L650" s="82">
        <v>46568</v>
      </c>
      <c r="M650" s="211">
        <f t="shared" si="30"/>
        <v>108.42857142857143</v>
      </c>
      <c r="N650" s="69">
        <v>0</v>
      </c>
      <c r="O650" s="71" t="s">
        <v>2444</v>
      </c>
      <c r="P650" s="51">
        <f t="shared" si="31"/>
        <v>0</v>
      </c>
      <c r="Q650" s="66" t="str" cm="1">
        <f t="array" aca="1" ref="Q650" ca="1">IF(ISNUMBER(P650),IF(P650=100%,"CUMPLIDA",IF(AND(ISNUMBER(L650),ISNUMBER(INDIRECT("FECHA_"&amp;$B650,1))), IF(L650&lt;=INDIRECT("FECHA_"&amp;$B650,1),"INCUMPLIDA","PROCESO"), "VERIFICAR FECHA")),"SIN VALOR AVANCE")</f>
        <v>PROCESO</v>
      </c>
    </row>
    <row r="651" spans="1:17" ht="315.75">
      <c r="A651" s="75" t="s">
        <v>938</v>
      </c>
      <c r="B651" s="61" t="s">
        <v>1793</v>
      </c>
      <c r="C651" s="495"/>
      <c r="D651" s="495"/>
      <c r="E651" s="496"/>
      <c r="F651" s="496"/>
      <c r="G651" s="63" t="s">
        <v>781</v>
      </c>
      <c r="H651" s="50" t="s">
        <v>782</v>
      </c>
      <c r="I651" s="50" t="s">
        <v>813</v>
      </c>
      <c r="J651" s="74">
        <v>2</v>
      </c>
      <c r="K651" s="82">
        <v>45809</v>
      </c>
      <c r="L651" s="82">
        <v>46568</v>
      </c>
      <c r="M651" s="211">
        <f t="shared" si="30"/>
        <v>108.42857142857143</v>
      </c>
      <c r="N651" s="69">
        <v>0</v>
      </c>
      <c r="O651" s="71" t="s">
        <v>2434</v>
      </c>
      <c r="P651" s="51">
        <f t="shared" si="31"/>
        <v>0</v>
      </c>
      <c r="Q651" s="66" t="str" cm="1">
        <f t="array" aca="1" ref="Q651" ca="1">IF(ISNUMBER(P651),IF(P651=100%,"CUMPLIDA",IF(AND(ISNUMBER(L651),ISNUMBER(INDIRECT("FECHA_"&amp;$B651,1))), IF(L651&lt;=INDIRECT("FECHA_"&amp;$B651,1),"INCUMPLIDA","PROCESO"), "VERIFICAR FECHA")),"SIN VALOR AVANCE")</f>
        <v>PROCESO</v>
      </c>
    </row>
    <row r="652" spans="1:17" ht="135.75">
      <c r="A652" s="75" t="s">
        <v>938</v>
      </c>
      <c r="B652" s="61" t="s">
        <v>1793</v>
      </c>
      <c r="C652" s="495" t="s">
        <v>2632</v>
      </c>
      <c r="D652" s="495" t="s">
        <v>2422</v>
      </c>
      <c r="E652" s="496" t="s">
        <v>2633</v>
      </c>
      <c r="F652" s="496" t="s">
        <v>2634</v>
      </c>
      <c r="G652" s="496" t="s">
        <v>2628</v>
      </c>
      <c r="H652" s="76" t="s">
        <v>2337</v>
      </c>
      <c r="I652" s="50" t="s">
        <v>2338</v>
      </c>
      <c r="J652" s="69">
        <v>1</v>
      </c>
      <c r="K652" s="70">
        <v>44013</v>
      </c>
      <c r="L652" s="70">
        <v>44042</v>
      </c>
      <c r="M652" s="211">
        <f t="shared" si="30"/>
        <v>4.1428571428571432</v>
      </c>
      <c r="N652" s="69">
        <v>1</v>
      </c>
      <c r="O652" s="50" t="s">
        <v>2635</v>
      </c>
      <c r="P652" s="51">
        <f t="shared" si="31"/>
        <v>1</v>
      </c>
      <c r="Q652" s="66" t="str" cm="1">
        <f t="array" aca="1" ref="Q652" ca="1">IF(ISNUMBER(P652),IF(P652=100%,"CUMPLIDA",IF(AND(ISNUMBER(L652),ISNUMBER(INDIRECT("FECHA_"&amp;$B652,1))), IF(L652&lt;=INDIRECT("FECHA_"&amp;$B652,1),"INCUMPLIDA","PROCESO"), "VERIFICAR FECHA")),"SIN VALOR AVANCE")</f>
        <v>CUMPLIDA</v>
      </c>
    </row>
    <row r="653" spans="1:17" ht="195.75">
      <c r="A653" s="75" t="s">
        <v>938</v>
      </c>
      <c r="B653" s="61" t="s">
        <v>1793</v>
      </c>
      <c r="C653" s="495"/>
      <c r="D653" s="495"/>
      <c r="E653" s="496"/>
      <c r="F653" s="496"/>
      <c r="G653" s="496"/>
      <c r="H653" s="76" t="s">
        <v>2340</v>
      </c>
      <c r="I653" s="50" t="s">
        <v>2341</v>
      </c>
      <c r="J653" s="69">
        <v>1</v>
      </c>
      <c r="K653" s="70">
        <v>44044</v>
      </c>
      <c r="L653" s="70">
        <v>44196</v>
      </c>
      <c r="M653" s="211">
        <f t="shared" si="30"/>
        <v>21.714285714285715</v>
      </c>
      <c r="N653" s="69">
        <v>1</v>
      </c>
      <c r="O653" s="50" t="s">
        <v>2636</v>
      </c>
      <c r="P653" s="51">
        <f t="shared" si="31"/>
        <v>1</v>
      </c>
      <c r="Q653" s="66" t="str" cm="1">
        <f t="array" aca="1" ref="Q653" ca="1">IF(ISNUMBER(P653),IF(P653=100%,"CUMPLIDA",IF(AND(ISNUMBER(L653),ISNUMBER(INDIRECT("FECHA_"&amp;$B653,1))), IF(L653&lt;=INDIRECT("FECHA_"&amp;$B653,1),"INCUMPLIDA","PROCESO"), "VERIFICAR FECHA")),"SIN VALOR AVANCE")</f>
        <v>CUMPLIDA</v>
      </c>
    </row>
    <row r="654" spans="1:17" ht="75.75">
      <c r="A654" s="75" t="s">
        <v>938</v>
      </c>
      <c r="B654" s="61" t="s">
        <v>1793</v>
      </c>
      <c r="C654" s="495"/>
      <c r="D654" s="495"/>
      <c r="E654" s="496"/>
      <c r="F654" s="496"/>
      <c r="G654" s="496"/>
      <c r="H654" s="76" t="s">
        <v>944</v>
      </c>
      <c r="I654" s="50" t="s">
        <v>945</v>
      </c>
      <c r="J654" s="69">
        <v>1</v>
      </c>
      <c r="K654" s="70">
        <v>45231</v>
      </c>
      <c r="L654" s="70">
        <v>45504</v>
      </c>
      <c r="M654" s="211">
        <f t="shared" si="30"/>
        <v>39</v>
      </c>
      <c r="N654" s="69">
        <v>1</v>
      </c>
      <c r="O654" s="71" t="s">
        <v>2426</v>
      </c>
      <c r="P654" s="51">
        <f t="shared" si="31"/>
        <v>1</v>
      </c>
      <c r="Q654" s="66" t="str" cm="1">
        <f t="array" aca="1" ref="Q654" ca="1">IF(ISNUMBER(P654),IF(P654=100%,"CUMPLIDA",IF(AND(ISNUMBER(L654),ISNUMBER(INDIRECT("FECHA_"&amp;$B654,1))), IF(L654&lt;=INDIRECT("FECHA_"&amp;$B654,1),"INCUMPLIDA","PROCESO"), "VERIFICAR FECHA")),"SIN VALOR AVANCE")</f>
        <v>CUMPLIDA</v>
      </c>
    </row>
    <row r="655" spans="1:17" ht="315.75">
      <c r="A655" s="75" t="s">
        <v>938</v>
      </c>
      <c r="B655" s="61" t="s">
        <v>1793</v>
      </c>
      <c r="C655" s="495"/>
      <c r="D655" s="495"/>
      <c r="E655" s="496"/>
      <c r="F655" s="496"/>
      <c r="G655" s="496"/>
      <c r="H655" s="76" t="s">
        <v>947</v>
      </c>
      <c r="I655" s="50" t="s">
        <v>948</v>
      </c>
      <c r="J655" s="69">
        <v>1</v>
      </c>
      <c r="K655" s="70">
        <v>45231</v>
      </c>
      <c r="L655" s="70">
        <v>45504</v>
      </c>
      <c r="M655" s="211">
        <f t="shared" si="30"/>
        <v>39</v>
      </c>
      <c r="N655" s="69">
        <v>1</v>
      </c>
      <c r="O655" s="71" t="s">
        <v>2464</v>
      </c>
      <c r="P655" s="51">
        <f t="shared" si="31"/>
        <v>1</v>
      </c>
      <c r="Q655" s="66" t="str" cm="1">
        <f t="array" aca="1" ref="Q655" ca="1">IF(ISNUMBER(P655),IF(P655=100%,"CUMPLIDA",IF(AND(ISNUMBER(L655),ISNUMBER(INDIRECT("FECHA_"&amp;$B655,1))), IF(L655&lt;=INDIRECT("FECHA_"&amp;$B655,1),"INCUMPLIDA","PROCESO"), "VERIFICAR FECHA")),"SIN VALOR AVANCE")</f>
        <v>CUMPLIDA</v>
      </c>
    </row>
    <row r="656" spans="1:17" ht="135.75">
      <c r="A656" s="75" t="s">
        <v>938</v>
      </c>
      <c r="B656" s="61" t="s">
        <v>1793</v>
      </c>
      <c r="C656" s="495"/>
      <c r="D656" s="495"/>
      <c r="E656" s="496"/>
      <c r="F656" s="496"/>
      <c r="G656" s="63" t="s">
        <v>950</v>
      </c>
      <c r="H656" s="50" t="s">
        <v>760</v>
      </c>
      <c r="I656" s="50" t="s">
        <v>761</v>
      </c>
      <c r="J656" s="74">
        <v>1</v>
      </c>
      <c r="K656" s="82">
        <v>45323</v>
      </c>
      <c r="L656" s="82">
        <v>45747</v>
      </c>
      <c r="M656" s="211">
        <f t="shared" si="30"/>
        <v>60.571428571428569</v>
      </c>
      <c r="N656" s="69">
        <v>1</v>
      </c>
      <c r="O656" s="71" t="s">
        <v>2428</v>
      </c>
      <c r="P656" s="51">
        <f t="shared" si="31"/>
        <v>1</v>
      </c>
      <c r="Q656" s="66" t="str" cm="1">
        <f t="array" aca="1" ref="Q656" ca="1">IF(ISNUMBER(P656),IF(P656=100%,"CUMPLIDA",IF(AND(ISNUMBER(L656),ISNUMBER(INDIRECT("FECHA_"&amp;$B656,1))), IF(L656&lt;=INDIRECT("FECHA_"&amp;$B656,1),"INCUMPLIDA","PROCESO"), "VERIFICAR FECHA")),"SIN VALOR AVANCE")</f>
        <v>CUMPLIDA</v>
      </c>
    </row>
    <row r="657" spans="1:17" ht="75.75">
      <c r="A657" s="75" t="s">
        <v>938</v>
      </c>
      <c r="B657" s="61" t="s">
        <v>1793</v>
      </c>
      <c r="C657" s="495"/>
      <c r="D657" s="495"/>
      <c r="E657" s="496"/>
      <c r="F657" s="496"/>
      <c r="G657" s="63" t="s">
        <v>804</v>
      </c>
      <c r="H657" s="50" t="s">
        <v>804</v>
      </c>
      <c r="I657" s="50" t="s">
        <v>805</v>
      </c>
      <c r="J657" s="74">
        <v>1</v>
      </c>
      <c r="K657" s="82">
        <v>45323</v>
      </c>
      <c r="L657" s="82">
        <v>45747</v>
      </c>
      <c r="M657" s="211">
        <f t="shared" si="30"/>
        <v>60.571428571428569</v>
      </c>
      <c r="N657" s="69">
        <v>1</v>
      </c>
      <c r="O657" s="71" t="s">
        <v>2521</v>
      </c>
      <c r="P657" s="51">
        <f t="shared" si="31"/>
        <v>1</v>
      </c>
      <c r="Q657" s="66" t="str" cm="1">
        <f t="array" aca="1" ref="Q657" ca="1">IF(ISNUMBER(P657),IF(P657=100%,"CUMPLIDA",IF(AND(ISNUMBER(L657),ISNUMBER(INDIRECT("FECHA_"&amp;$B657,1))), IF(L657&lt;=INDIRECT("FECHA_"&amp;$B657,1),"INCUMPLIDA","PROCESO"), "VERIFICAR FECHA")),"SIN VALOR AVANCE")</f>
        <v>CUMPLIDA</v>
      </c>
    </row>
    <row r="658" spans="1:17" ht="75.75">
      <c r="A658" s="75" t="s">
        <v>938</v>
      </c>
      <c r="B658" s="61" t="s">
        <v>1793</v>
      </c>
      <c r="C658" s="495"/>
      <c r="D658" s="495"/>
      <c r="E658" s="496"/>
      <c r="F658" s="496"/>
      <c r="G658" s="63" t="s">
        <v>766</v>
      </c>
      <c r="H658" s="50" t="s">
        <v>767</v>
      </c>
      <c r="I658" s="50" t="s">
        <v>768</v>
      </c>
      <c r="J658" s="74">
        <v>1</v>
      </c>
      <c r="K658" s="82">
        <v>45231</v>
      </c>
      <c r="L658" s="82">
        <v>45747</v>
      </c>
      <c r="M658" s="211">
        <f t="shared" si="30"/>
        <v>73.714285714285708</v>
      </c>
      <c r="N658" s="69">
        <v>1</v>
      </c>
      <c r="O658" s="71" t="s">
        <v>2521</v>
      </c>
      <c r="P658" s="51">
        <f t="shared" si="31"/>
        <v>1</v>
      </c>
      <c r="Q658" s="66" t="str" cm="1">
        <f t="array" aca="1" ref="Q658" ca="1">IF(ISNUMBER(P658),IF(P658=100%,"CUMPLIDA",IF(AND(ISNUMBER(L658),ISNUMBER(INDIRECT("FECHA_"&amp;$B658,1))), IF(L658&lt;=INDIRECT("FECHA_"&amp;$B658,1),"INCUMPLIDA","PROCESO"), "VERIFICAR FECHA")),"SIN VALOR AVANCE")</f>
        <v>CUMPLIDA</v>
      </c>
    </row>
    <row r="659" spans="1:17" ht="135.75">
      <c r="A659" s="75" t="s">
        <v>938</v>
      </c>
      <c r="B659" s="61" t="s">
        <v>1793</v>
      </c>
      <c r="C659" s="495"/>
      <c r="D659" s="495"/>
      <c r="E659" s="496"/>
      <c r="F659" s="496"/>
      <c r="G659" s="63" t="s">
        <v>769</v>
      </c>
      <c r="H659" s="50" t="s">
        <v>769</v>
      </c>
      <c r="I659" s="50" t="s">
        <v>2344</v>
      </c>
      <c r="J659" s="74">
        <v>1</v>
      </c>
      <c r="K659" s="82">
        <v>45323</v>
      </c>
      <c r="L659" s="82">
        <v>45747</v>
      </c>
      <c r="M659" s="211">
        <f t="shared" si="30"/>
        <v>60.571428571428569</v>
      </c>
      <c r="N659" s="69">
        <v>1</v>
      </c>
      <c r="O659" s="71" t="s">
        <v>2428</v>
      </c>
      <c r="P659" s="51">
        <f t="shared" si="31"/>
        <v>1</v>
      </c>
      <c r="Q659" s="66" t="str" cm="1">
        <f t="array" aca="1" ref="Q659" ca="1">IF(ISNUMBER(P659),IF(P659=100%,"CUMPLIDA",IF(AND(ISNUMBER(L659),ISNUMBER(INDIRECT("FECHA_"&amp;$B659,1))), IF(L659&lt;=INDIRECT("FECHA_"&amp;$B659,1),"INCUMPLIDA","PROCESO"), "VERIFICAR FECHA")),"SIN VALOR AVANCE")</f>
        <v>CUMPLIDA</v>
      </c>
    </row>
    <row r="660" spans="1:17" ht="75.75">
      <c r="A660" s="75" t="s">
        <v>938</v>
      </c>
      <c r="B660" s="61" t="s">
        <v>1793</v>
      </c>
      <c r="C660" s="495"/>
      <c r="D660" s="495"/>
      <c r="E660" s="496"/>
      <c r="F660" s="496"/>
      <c r="G660" s="63" t="s">
        <v>2430</v>
      </c>
      <c r="H660" s="50" t="s">
        <v>2430</v>
      </c>
      <c r="I660" s="50" t="s">
        <v>771</v>
      </c>
      <c r="J660" s="74">
        <v>1</v>
      </c>
      <c r="K660" s="82">
        <v>45231</v>
      </c>
      <c r="L660" s="82">
        <v>45747</v>
      </c>
      <c r="M660" s="211">
        <f t="shared" si="30"/>
        <v>73.714285714285708</v>
      </c>
      <c r="N660" s="69">
        <v>1</v>
      </c>
      <c r="O660" s="71" t="s">
        <v>2521</v>
      </c>
      <c r="P660" s="51">
        <f t="shared" si="31"/>
        <v>1</v>
      </c>
      <c r="Q660" s="66" t="str" cm="1">
        <f t="array" aca="1" ref="Q660" ca="1">IF(ISNUMBER(P660),IF(P660=100%,"CUMPLIDA",IF(AND(ISNUMBER(L660),ISNUMBER(INDIRECT("FECHA_"&amp;$B660,1))), IF(L660&lt;=INDIRECT("FECHA_"&amp;$B660,1),"INCUMPLIDA","PROCESO"), "VERIFICAR FECHA")),"SIN VALOR AVANCE")</f>
        <v>CUMPLIDA</v>
      </c>
    </row>
    <row r="661" spans="1:17" ht="210.75">
      <c r="A661" s="75" t="s">
        <v>938</v>
      </c>
      <c r="B661" s="61" t="s">
        <v>1793</v>
      </c>
      <c r="C661" s="495"/>
      <c r="D661" s="495"/>
      <c r="E661" s="496"/>
      <c r="F661" s="496"/>
      <c r="G661" s="63" t="s">
        <v>2431</v>
      </c>
      <c r="H661" s="50" t="s">
        <v>2431</v>
      </c>
      <c r="I661" s="50" t="s">
        <v>1073</v>
      </c>
      <c r="J661" s="74">
        <v>1</v>
      </c>
      <c r="K661" s="82">
        <v>45231</v>
      </c>
      <c r="L661" s="82">
        <v>45808</v>
      </c>
      <c r="M661" s="211">
        <f t="shared" si="30"/>
        <v>82.428571428571431</v>
      </c>
      <c r="N661" s="69">
        <v>1</v>
      </c>
      <c r="O661" s="71" t="s">
        <v>2427</v>
      </c>
      <c r="P661" s="51">
        <f t="shared" si="31"/>
        <v>1</v>
      </c>
      <c r="Q661" s="66" t="str" cm="1">
        <f t="array" aca="1" ref="Q661" ca="1">IF(ISNUMBER(P661),IF(P661=100%,"CUMPLIDA",IF(AND(ISNUMBER(L661),ISNUMBER(INDIRECT("FECHA_"&amp;$B661,1))), IF(L661&lt;=INDIRECT("FECHA_"&amp;$B661,1),"INCUMPLIDA","PROCESO"), "VERIFICAR FECHA")),"SIN VALOR AVANCE")</f>
        <v>CUMPLIDA</v>
      </c>
    </row>
    <row r="662" spans="1:17" ht="180.75">
      <c r="A662" s="75" t="s">
        <v>938</v>
      </c>
      <c r="B662" s="61" t="s">
        <v>1793</v>
      </c>
      <c r="C662" s="495"/>
      <c r="D662" s="495"/>
      <c r="E662" s="496"/>
      <c r="F662" s="496"/>
      <c r="G662" s="63" t="s">
        <v>169</v>
      </c>
      <c r="H662" s="50" t="s">
        <v>775</v>
      </c>
      <c r="I662" s="50" t="s">
        <v>776</v>
      </c>
      <c r="J662" s="74">
        <v>10</v>
      </c>
      <c r="K662" s="82">
        <v>45809</v>
      </c>
      <c r="L662" s="82">
        <v>46568</v>
      </c>
      <c r="M662" s="211">
        <f t="shared" si="30"/>
        <v>108.42857142857143</v>
      </c>
      <c r="N662" s="69">
        <v>0</v>
      </c>
      <c r="O662" s="71" t="s">
        <v>2467</v>
      </c>
      <c r="P662" s="51">
        <f t="shared" si="31"/>
        <v>0</v>
      </c>
      <c r="Q662" s="66" t="str" cm="1">
        <f t="array" aca="1" ref="Q662" ca="1">IF(ISNUMBER(P662),IF(P662=100%,"CUMPLIDA",IF(AND(ISNUMBER(L662),ISNUMBER(INDIRECT("FECHA_"&amp;$B662,1))), IF(L662&lt;=INDIRECT("FECHA_"&amp;$B662,1),"INCUMPLIDA","PROCESO"), "VERIFICAR FECHA")),"SIN VALOR AVANCE")</f>
        <v>PROCESO</v>
      </c>
    </row>
    <row r="663" spans="1:17" ht="150.75">
      <c r="A663" s="75" t="s">
        <v>938</v>
      </c>
      <c r="B663" s="61" t="s">
        <v>1793</v>
      </c>
      <c r="C663" s="495"/>
      <c r="D663" s="495"/>
      <c r="E663" s="496"/>
      <c r="F663" s="496"/>
      <c r="G663" s="63" t="s">
        <v>778</v>
      </c>
      <c r="H663" s="50" t="s">
        <v>779</v>
      </c>
      <c r="I663" s="50" t="s">
        <v>780</v>
      </c>
      <c r="J663" s="74">
        <v>1</v>
      </c>
      <c r="K663" s="82">
        <v>45809</v>
      </c>
      <c r="L663" s="82">
        <v>46568</v>
      </c>
      <c r="M663" s="211">
        <f t="shared" si="30"/>
        <v>108.42857142857143</v>
      </c>
      <c r="N663" s="69">
        <v>0</v>
      </c>
      <c r="O663" s="71" t="s">
        <v>2433</v>
      </c>
      <c r="P663" s="51">
        <f t="shared" si="31"/>
        <v>0</v>
      </c>
      <c r="Q663" s="66" t="str" cm="1">
        <f t="array" aca="1" ref="Q663" ca="1">IF(ISNUMBER(P663),IF(P663=100%,"CUMPLIDA",IF(AND(ISNUMBER(L663),ISNUMBER(INDIRECT("FECHA_"&amp;$B663,1))), IF(L663&lt;=INDIRECT("FECHA_"&amp;$B663,1),"INCUMPLIDA","PROCESO"), "VERIFICAR FECHA")),"SIN VALOR AVANCE")</f>
        <v>PROCESO</v>
      </c>
    </row>
    <row r="664" spans="1:17" ht="285.75">
      <c r="A664" s="75" t="s">
        <v>938</v>
      </c>
      <c r="B664" s="61" t="s">
        <v>1793</v>
      </c>
      <c r="C664" s="495"/>
      <c r="D664" s="495"/>
      <c r="E664" s="496"/>
      <c r="F664" s="496"/>
      <c r="G664" s="63" t="s">
        <v>781</v>
      </c>
      <c r="H664" s="50" t="s">
        <v>782</v>
      </c>
      <c r="I664" s="50" t="s">
        <v>813</v>
      </c>
      <c r="J664" s="74">
        <v>2</v>
      </c>
      <c r="K664" s="82">
        <v>45809</v>
      </c>
      <c r="L664" s="82">
        <v>46568</v>
      </c>
      <c r="M664" s="211">
        <f t="shared" si="30"/>
        <v>108.42857142857143</v>
      </c>
      <c r="N664" s="69">
        <v>0</v>
      </c>
      <c r="O664" s="71" t="s">
        <v>2445</v>
      </c>
      <c r="P664" s="51">
        <f t="shared" si="31"/>
        <v>0</v>
      </c>
      <c r="Q664" s="66" t="str" cm="1">
        <f t="array" aca="1" ref="Q664" ca="1">IF(ISNUMBER(P664),IF(P664=100%,"CUMPLIDA",IF(AND(ISNUMBER(L664),ISNUMBER(INDIRECT("FECHA_"&amp;$B664,1))), IF(L664&lt;=INDIRECT("FECHA_"&amp;$B664,1),"INCUMPLIDA","PROCESO"), "VERIFICAR FECHA")),"SIN VALOR AVANCE")</f>
        <v>PROCESO</v>
      </c>
    </row>
    <row r="665" spans="1:17" ht="75.75">
      <c r="A665" s="75" t="s">
        <v>938</v>
      </c>
      <c r="B665" s="61" t="s">
        <v>1793</v>
      </c>
      <c r="C665" s="495" t="s">
        <v>2637</v>
      </c>
      <c r="D665" s="495" t="s">
        <v>2378</v>
      </c>
      <c r="E665" s="496" t="s">
        <v>2638</v>
      </c>
      <c r="F665" s="496" t="s">
        <v>2639</v>
      </c>
      <c r="G665" s="496" t="s">
        <v>999</v>
      </c>
      <c r="H665" s="76" t="s">
        <v>944</v>
      </c>
      <c r="I665" s="50" t="s">
        <v>945</v>
      </c>
      <c r="J665" s="69">
        <v>1</v>
      </c>
      <c r="K665" s="70">
        <v>45231</v>
      </c>
      <c r="L665" s="70">
        <v>45504</v>
      </c>
      <c r="M665" s="211">
        <f t="shared" si="30"/>
        <v>39</v>
      </c>
      <c r="N665" s="69">
        <v>1</v>
      </c>
      <c r="O665" s="71" t="s">
        <v>2426</v>
      </c>
      <c r="P665" s="51">
        <f t="shared" si="31"/>
        <v>1</v>
      </c>
      <c r="Q665" s="66" t="str" cm="1">
        <f t="array" aca="1" ref="Q665" ca="1">IF(ISNUMBER(P665),IF(P665=100%,"CUMPLIDA",IF(AND(ISNUMBER(L665),ISNUMBER(INDIRECT("FECHA_"&amp;$B665,1))), IF(L665&lt;=INDIRECT("FECHA_"&amp;$B665,1),"INCUMPLIDA","PROCESO"), "VERIFICAR FECHA")),"SIN VALOR AVANCE")</f>
        <v>CUMPLIDA</v>
      </c>
    </row>
    <row r="666" spans="1:17" ht="315.75">
      <c r="A666" s="75" t="s">
        <v>938</v>
      </c>
      <c r="B666" s="61" t="s">
        <v>1793</v>
      </c>
      <c r="C666" s="495"/>
      <c r="D666" s="495"/>
      <c r="E666" s="496"/>
      <c r="F666" s="496"/>
      <c r="G666" s="496"/>
      <c r="H666" s="76" t="s">
        <v>947</v>
      </c>
      <c r="I666" s="50" t="s">
        <v>948</v>
      </c>
      <c r="J666" s="69">
        <v>1</v>
      </c>
      <c r="K666" s="70">
        <v>45231</v>
      </c>
      <c r="L666" s="70">
        <v>45504</v>
      </c>
      <c r="M666" s="211">
        <f t="shared" si="30"/>
        <v>39</v>
      </c>
      <c r="N666" s="69">
        <v>1</v>
      </c>
      <c r="O666" s="71" t="s">
        <v>2464</v>
      </c>
      <c r="P666" s="51">
        <f t="shared" si="31"/>
        <v>1</v>
      </c>
      <c r="Q666" s="66" t="str" cm="1">
        <f t="array" aca="1" ref="Q666" ca="1">IF(ISNUMBER(P666),IF(P666=100%,"CUMPLIDA",IF(AND(ISNUMBER(L666),ISNUMBER(INDIRECT("FECHA_"&amp;$B666,1))), IF(L666&lt;=INDIRECT("FECHA_"&amp;$B666,1),"INCUMPLIDA","PROCESO"), "VERIFICAR FECHA")),"SIN VALOR AVANCE")</f>
        <v>CUMPLIDA</v>
      </c>
    </row>
    <row r="667" spans="1:17" ht="165.75">
      <c r="A667" s="75" t="s">
        <v>938</v>
      </c>
      <c r="B667" s="61" t="s">
        <v>1793</v>
      </c>
      <c r="C667" s="495"/>
      <c r="D667" s="495"/>
      <c r="E667" s="496"/>
      <c r="F667" s="496"/>
      <c r="G667" s="63" t="s">
        <v>950</v>
      </c>
      <c r="H667" s="50" t="s">
        <v>760</v>
      </c>
      <c r="I667" s="50" t="s">
        <v>761</v>
      </c>
      <c r="J667" s="74">
        <v>1</v>
      </c>
      <c r="K667" s="82">
        <v>45323</v>
      </c>
      <c r="L667" s="82">
        <v>45747</v>
      </c>
      <c r="M667" s="211">
        <f t="shared" ref="M667:M730" si="32">(L667-K667)/7</f>
        <v>60.571428571428569</v>
      </c>
      <c r="N667" s="69">
        <v>1</v>
      </c>
      <c r="O667" s="71" t="s">
        <v>2466</v>
      </c>
      <c r="P667" s="51">
        <f t="shared" si="31"/>
        <v>1</v>
      </c>
      <c r="Q667" s="66" t="str" cm="1">
        <f t="array" aca="1" ref="Q667" ca="1">IF(ISNUMBER(P667),IF(P667=100%,"CUMPLIDA",IF(AND(ISNUMBER(L667),ISNUMBER(INDIRECT("FECHA_"&amp;$B667,1))), IF(L667&lt;=INDIRECT("FECHA_"&amp;$B667,1),"INCUMPLIDA","PROCESO"), "VERIFICAR FECHA")),"SIN VALOR AVANCE")</f>
        <v>CUMPLIDA</v>
      </c>
    </row>
    <row r="668" spans="1:17" ht="105.75">
      <c r="A668" s="75" t="s">
        <v>938</v>
      </c>
      <c r="B668" s="61" t="s">
        <v>1793</v>
      </c>
      <c r="C668" s="495"/>
      <c r="D668" s="495"/>
      <c r="E668" s="496"/>
      <c r="F668" s="496"/>
      <c r="G668" s="63" t="s">
        <v>804</v>
      </c>
      <c r="H668" s="50" t="s">
        <v>804</v>
      </c>
      <c r="I668" s="50" t="s">
        <v>805</v>
      </c>
      <c r="J668" s="74">
        <v>1</v>
      </c>
      <c r="K668" s="82">
        <v>45323</v>
      </c>
      <c r="L668" s="82">
        <v>45747</v>
      </c>
      <c r="M668" s="211">
        <f t="shared" si="32"/>
        <v>60.571428571428569</v>
      </c>
      <c r="N668" s="69">
        <v>1</v>
      </c>
      <c r="O668" s="71" t="s">
        <v>2481</v>
      </c>
      <c r="P668" s="51">
        <f t="shared" si="31"/>
        <v>1</v>
      </c>
      <c r="Q668" s="66" t="str" cm="1">
        <f t="array" aca="1" ref="Q668" ca="1">IF(ISNUMBER(P668),IF(P668=100%,"CUMPLIDA",IF(AND(ISNUMBER(L668),ISNUMBER(INDIRECT("FECHA_"&amp;$B668,1))), IF(L668&lt;=INDIRECT("FECHA_"&amp;$B668,1),"INCUMPLIDA","PROCESO"), "VERIFICAR FECHA")),"SIN VALOR AVANCE")</f>
        <v>CUMPLIDA</v>
      </c>
    </row>
    <row r="669" spans="1:17" ht="105.75">
      <c r="A669" s="75" t="s">
        <v>938</v>
      </c>
      <c r="B669" s="61" t="s">
        <v>1793</v>
      </c>
      <c r="C669" s="495"/>
      <c r="D669" s="495"/>
      <c r="E669" s="496"/>
      <c r="F669" s="496"/>
      <c r="G669" s="63" t="s">
        <v>766</v>
      </c>
      <c r="H669" s="50" t="s">
        <v>767</v>
      </c>
      <c r="I669" s="50" t="s">
        <v>768</v>
      </c>
      <c r="J669" s="74">
        <v>1</v>
      </c>
      <c r="K669" s="82">
        <v>45231</v>
      </c>
      <c r="L669" s="82">
        <v>45747</v>
      </c>
      <c r="M669" s="211">
        <f t="shared" si="32"/>
        <v>73.714285714285708</v>
      </c>
      <c r="N669" s="69">
        <v>1</v>
      </c>
      <c r="O669" s="71" t="s">
        <v>2481</v>
      </c>
      <c r="P669" s="51">
        <f t="shared" si="31"/>
        <v>1</v>
      </c>
      <c r="Q669" s="66" t="str" cm="1">
        <f t="array" aca="1" ref="Q669" ca="1">IF(ISNUMBER(P669),IF(P669=100%,"CUMPLIDA",IF(AND(ISNUMBER(L669),ISNUMBER(INDIRECT("FECHA_"&amp;$B669,1))), IF(L669&lt;=INDIRECT("FECHA_"&amp;$B669,1),"INCUMPLIDA","PROCESO"), "VERIFICAR FECHA")),"SIN VALOR AVANCE")</f>
        <v>CUMPLIDA</v>
      </c>
    </row>
    <row r="670" spans="1:17" ht="165.75">
      <c r="A670" s="75" t="s">
        <v>938</v>
      </c>
      <c r="B670" s="61" t="s">
        <v>1793</v>
      </c>
      <c r="C670" s="495"/>
      <c r="D670" s="495"/>
      <c r="E670" s="496"/>
      <c r="F670" s="496"/>
      <c r="G670" s="63" t="s">
        <v>769</v>
      </c>
      <c r="H670" s="50" t="s">
        <v>769</v>
      </c>
      <c r="I670" s="50" t="s">
        <v>2344</v>
      </c>
      <c r="J670" s="74">
        <v>1</v>
      </c>
      <c r="K670" s="82">
        <v>45323</v>
      </c>
      <c r="L670" s="82">
        <v>45747</v>
      </c>
      <c r="M670" s="211">
        <f t="shared" si="32"/>
        <v>60.571428571428569</v>
      </c>
      <c r="N670" s="69">
        <v>1</v>
      </c>
      <c r="O670" s="71" t="s">
        <v>2466</v>
      </c>
      <c r="P670" s="51">
        <f t="shared" si="31"/>
        <v>1</v>
      </c>
      <c r="Q670" s="66" t="str" cm="1">
        <f t="array" aca="1" ref="Q670" ca="1">IF(ISNUMBER(P670),IF(P670=100%,"CUMPLIDA",IF(AND(ISNUMBER(L670),ISNUMBER(INDIRECT("FECHA_"&amp;$B670,1))), IF(L670&lt;=INDIRECT("FECHA_"&amp;$B670,1),"INCUMPLIDA","PROCESO"), "VERIFICAR FECHA")),"SIN VALOR AVANCE")</f>
        <v>CUMPLIDA</v>
      </c>
    </row>
    <row r="671" spans="1:17" ht="105.75">
      <c r="A671" s="75" t="s">
        <v>938</v>
      </c>
      <c r="B671" s="61" t="s">
        <v>1793</v>
      </c>
      <c r="C671" s="495"/>
      <c r="D671" s="495"/>
      <c r="E671" s="496"/>
      <c r="F671" s="496"/>
      <c r="G671" s="63" t="s">
        <v>2430</v>
      </c>
      <c r="H671" s="50" t="s">
        <v>2430</v>
      </c>
      <c r="I671" s="50" t="s">
        <v>771</v>
      </c>
      <c r="J671" s="74">
        <v>1</v>
      </c>
      <c r="K671" s="82">
        <v>45231</v>
      </c>
      <c r="L671" s="82">
        <v>45747</v>
      </c>
      <c r="M671" s="211">
        <f t="shared" si="32"/>
        <v>73.714285714285708</v>
      </c>
      <c r="N671" s="69">
        <v>1</v>
      </c>
      <c r="O671" s="71" t="s">
        <v>2481</v>
      </c>
      <c r="P671" s="51">
        <f t="shared" si="31"/>
        <v>1</v>
      </c>
      <c r="Q671" s="66" t="str" cm="1">
        <f t="array" aca="1" ref="Q671" ca="1">IF(ISNUMBER(P671),IF(P671=100%,"CUMPLIDA",IF(AND(ISNUMBER(L671),ISNUMBER(INDIRECT("FECHA_"&amp;$B671,1))), IF(L671&lt;=INDIRECT("FECHA_"&amp;$B671,1),"INCUMPLIDA","PROCESO"), "VERIFICAR FECHA")),"SIN VALOR AVANCE")</f>
        <v>CUMPLIDA</v>
      </c>
    </row>
    <row r="672" spans="1:17" ht="240.75">
      <c r="A672" s="75" t="s">
        <v>938</v>
      </c>
      <c r="B672" s="61" t="s">
        <v>1793</v>
      </c>
      <c r="C672" s="495"/>
      <c r="D672" s="495"/>
      <c r="E672" s="496"/>
      <c r="F672" s="496"/>
      <c r="G672" s="63" t="s">
        <v>2431</v>
      </c>
      <c r="H672" s="50" t="s">
        <v>2431</v>
      </c>
      <c r="I672" s="50" t="s">
        <v>1073</v>
      </c>
      <c r="J672" s="74">
        <v>1</v>
      </c>
      <c r="K672" s="82">
        <v>45231</v>
      </c>
      <c r="L672" s="82">
        <v>45808</v>
      </c>
      <c r="M672" s="211">
        <f t="shared" si="32"/>
        <v>82.428571428571431</v>
      </c>
      <c r="N672" s="69">
        <v>1</v>
      </c>
      <c r="O672" s="71" t="s">
        <v>2442</v>
      </c>
      <c r="P672" s="51">
        <f t="shared" si="31"/>
        <v>1</v>
      </c>
      <c r="Q672" s="66" t="str" cm="1">
        <f t="array" aca="1" ref="Q672" ca="1">IF(ISNUMBER(P672),IF(P672=100%,"CUMPLIDA",IF(AND(ISNUMBER(L672),ISNUMBER(INDIRECT("FECHA_"&amp;$B672,1))), IF(L672&lt;=INDIRECT("FECHA_"&amp;$B672,1),"INCUMPLIDA","PROCESO"), "VERIFICAR FECHA")),"SIN VALOR AVANCE")</f>
        <v>CUMPLIDA</v>
      </c>
    </row>
    <row r="673" spans="1:17" ht="180.75">
      <c r="A673" s="75" t="s">
        <v>938</v>
      </c>
      <c r="B673" s="61" t="s">
        <v>1793</v>
      </c>
      <c r="C673" s="495"/>
      <c r="D673" s="495"/>
      <c r="E673" s="496"/>
      <c r="F673" s="496"/>
      <c r="G673" s="63" t="s">
        <v>169</v>
      </c>
      <c r="H673" s="50" t="s">
        <v>775</v>
      </c>
      <c r="I673" s="50" t="s">
        <v>776</v>
      </c>
      <c r="J673" s="74">
        <v>10</v>
      </c>
      <c r="K673" s="82">
        <v>45809</v>
      </c>
      <c r="L673" s="82">
        <v>46568</v>
      </c>
      <c r="M673" s="211">
        <f t="shared" si="32"/>
        <v>108.42857142857143</v>
      </c>
      <c r="N673" s="69">
        <v>0</v>
      </c>
      <c r="O673" s="71" t="s">
        <v>2467</v>
      </c>
      <c r="P673" s="51">
        <f t="shared" si="31"/>
        <v>0</v>
      </c>
      <c r="Q673" s="66" t="str" cm="1">
        <f t="array" aca="1" ref="Q673" ca="1">IF(ISNUMBER(P673),IF(P673=100%,"CUMPLIDA",IF(AND(ISNUMBER(L673),ISNUMBER(INDIRECT("FECHA_"&amp;$B673,1))), IF(L673&lt;=INDIRECT("FECHA_"&amp;$B673,1),"INCUMPLIDA","PROCESO"), "VERIFICAR FECHA")),"SIN VALOR AVANCE")</f>
        <v>PROCESO</v>
      </c>
    </row>
    <row r="674" spans="1:17" ht="150.75">
      <c r="A674" s="75" t="s">
        <v>938</v>
      </c>
      <c r="B674" s="61" t="s">
        <v>1793</v>
      </c>
      <c r="C674" s="495"/>
      <c r="D674" s="495"/>
      <c r="E674" s="496"/>
      <c r="F674" s="496"/>
      <c r="G674" s="63" t="s">
        <v>778</v>
      </c>
      <c r="H674" s="50" t="s">
        <v>779</v>
      </c>
      <c r="I674" s="50" t="s">
        <v>780</v>
      </c>
      <c r="J674" s="74">
        <v>1</v>
      </c>
      <c r="K674" s="82">
        <v>45809</v>
      </c>
      <c r="L674" s="82">
        <v>46568</v>
      </c>
      <c r="M674" s="211">
        <f t="shared" si="32"/>
        <v>108.42857142857143</v>
      </c>
      <c r="N674" s="69">
        <v>0</v>
      </c>
      <c r="O674" s="71" t="s">
        <v>2474</v>
      </c>
      <c r="P674" s="51">
        <f t="shared" si="31"/>
        <v>0</v>
      </c>
      <c r="Q674" s="66" t="str" cm="1">
        <f t="array" aca="1" ref="Q674" ca="1">IF(ISNUMBER(P674),IF(P674=100%,"CUMPLIDA",IF(AND(ISNUMBER(L674),ISNUMBER(INDIRECT("FECHA_"&amp;$B674,1))), IF(L674&lt;=INDIRECT("FECHA_"&amp;$B674,1),"INCUMPLIDA","PROCESO"), "VERIFICAR FECHA")),"SIN VALOR AVANCE")</f>
        <v>PROCESO</v>
      </c>
    </row>
    <row r="675" spans="1:17" ht="285.75">
      <c r="A675" s="75" t="s">
        <v>938</v>
      </c>
      <c r="B675" s="61" t="s">
        <v>1793</v>
      </c>
      <c r="C675" s="495"/>
      <c r="D675" s="495"/>
      <c r="E675" s="496"/>
      <c r="F675" s="496"/>
      <c r="G675" s="63" t="s">
        <v>781</v>
      </c>
      <c r="H675" s="50" t="s">
        <v>782</v>
      </c>
      <c r="I675" s="50" t="s">
        <v>813</v>
      </c>
      <c r="J675" s="74">
        <v>2</v>
      </c>
      <c r="K675" s="82">
        <v>45809</v>
      </c>
      <c r="L675" s="82">
        <v>46568</v>
      </c>
      <c r="M675" s="211">
        <f t="shared" si="32"/>
        <v>108.42857142857143</v>
      </c>
      <c r="N675" s="69">
        <v>0</v>
      </c>
      <c r="O675" s="71" t="s">
        <v>2445</v>
      </c>
      <c r="P675" s="51">
        <f t="shared" si="31"/>
        <v>0</v>
      </c>
      <c r="Q675" s="66" t="str" cm="1">
        <f t="array" aca="1" ref="Q675" ca="1">IF(ISNUMBER(P675),IF(P675=100%,"CUMPLIDA",IF(AND(ISNUMBER(L675),ISNUMBER(INDIRECT("FECHA_"&amp;$B675,1))), IF(L675&lt;=INDIRECT("FECHA_"&amp;$B675,1),"INCUMPLIDA","PROCESO"), "VERIFICAR FECHA")),"SIN VALOR AVANCE")</f>
        <v>PROCESO</v>
      </c>
    </row>
    <row r="676" spans="1:17" ht="75.75">
      <c r="A676" s="75" t="s">
        <v>938</v>
      </c>
      <c r="B676" s="61" t="s">
        <v>1793</v>
      </c>
      <c r="C676" s="495" t="s">
        <v>2640</v>
      </c>
      <c r="D676" s="495" t="s">
        <v>2378</v>
      </c>
      <c r="E676" s="496" t="s">
        <v>2641</v>
      </c>
      <c r="F676" s="496" t="s">
        <v>2642</v>
      </c>
      <c r="G676" s="496" t="s">
        <v>999</v>
      </c>
      <c r="H676" s="76" t="s">
        <v>944</v>
      </c>
      <c r="I676" s="50" t="s">
        <v>945</v>
      </c>
      <c r="J676" s="69">
        <v>1</v>
      </c>
      <c r="K676" s="70">
        <v>45231</v>
      </c>
      <c r="L676" s="70">
        <v>45504</v>
      </c>
      <c r="M676" s="211">
        <f t="shared" si="32"/>
        <v>39</v>
      </c>
      <c r="N676" s="69">
        <v>1</v>
      </c>
      <c r="O676" s="71" t="s">
        <v>2426</v>
      </c>
      <c r="P676" s="51">
        <f t="shared" si="31"/>
        <v>1</v>
      </c>
      <c r="Q676" s="66" t="str" cm="1">
        <f t="array" aca="1" ref="Q676" ca="1">IF(ISNUMBER(P676),IF(P676=100%,"CUMPLIDA",IF(AND(ISNUMBER(L676),ISNUMBER(INDIRECT("FECHA_"&amp;$B676,1))), IF(L676&lt;=INDIRECT("FECHA_"&amp;$B676,1),"INCUMPLIDA","PROCESO"), "VERIFICAR FECHA")),"SIN VALOR AVANCE")</f>
        <v>CUMPLIDA</v>
      </c>
    </row>
    <row r="677" spans="1:17" ht="315.75">
      <c r="A677" s="75" t="s">
        <v>938</v>
      </c>
      <c r="B677" s="61" t="s">
        <v>1793</v>
      </c>
      <c r="C677" s="495"/>
      <c r="D677" s="495"/>
      <c r="E677" s="496"/>
      <c r="F677" s="496"/>
      <c r="G677" s="496"/>
      <c r="H677" s="76" t="s">
        <v>947</v>
      </c>
      <c r="I677" s="50" t="s">
        <v>948</v>
      </c>
      <c r="J677" s="69">
        <v>1</v>
      </c>
      <c r="K677" s="70">
        <v>45231</v>
      </c>
      <c r="L677" s="70">
        <v>45504</v>
      </c>
      <c r="M677" s="211">
        <f t="shared" si="32"/>
        <v>39</v>
      </c>
      <c r="N677" s="69">
        <v>1</v>
      </c>
      <c r="O677" s="71" t="s">
        <v>2464</v>
      </c>
      <c r="P677" s="51">
        <f t="shared" si="31"/>
        <v>1</v>
      </c>
      <c r="Q677" s="66" t="str" cm="1">
        <f t="array" aca="1" ref="Q677" ca="1">IF(ISNUMBER(P677),IF(P677=100%,"CUMPLIDA",IF(AND(ISNUMBER(L677),ISNUMBER(INDIRECT("FECHA_"&amp;$B677,1))), IF(L677&lt;=INDIRECT("FECHA_"&amp;$B677,1),"INCUMPLIDA","PROCESO"), "VERIFICAR FECHA")),"SIN VALOR AVANCE")</f>
        <v>CUMPLIDA</v>
      </c>
    </row>
    <row r="678" spans="1:17" ht="150.75">
      <c r="A678" s="75" t="s">
        <v>938</v>
      </c>
      <c r="B678" s="61" t="s">
        <v>1793</v>
      </c>
      <c r="C678" s="495"/>
      <c r="D678" s="495"/>
      <c r="E678" s="496"/>
      <c r="F678" s="496"/>
      <c r="G678" s="63" t="s">
        <v>950</v>
      </c>
      <c r="H678" s="50" t="s">
        <v>760</v>
      </c>
      <c r="I678" s="50" t="s">
        <v>761</v>
      </c>
      <c r="J678" s="74">
        <v>1</v>
      </c>
      <c r="K678" s="82">
        <v>45323</v>
      </c>
      <c r="L678" s="82">
        <v>45747</v>
      </c>
      <c r="M678" s="211">
        <f t="shared" si="32"/>
        <v>60.571428571428569</v>
      </c>
      <c r="N678" s="69">
        <v>1</v>
      </c>
      <c r="O678" s="71" t="s">
        <v>2465</v>
      </c>
      <c r="P678" s="51">
        <f t="shared" si="31"/>
        <v>1</v>
      </c>
      <c r="Q678" s="66" t="str" cm="1">
        <f t="array" aca="1" ref="Q678" ca="1">IF(ISNUMBER(P678),IF(P678=100%,"CUMPLIDA",IF(AND(ISNUMBER(L678),ISNUMBER(INDIRECT("FECHA_"&amp;$B678,1))), IF(L678&lt;=INDIRECT("FECHA_"&amp;$B678,1),"INCUMPLIDA","PROCESO"), "VERIFICAR FECHA")),"SIN VALOR AVANCE")</f>
        <v>CUMPLIDA</v>
      </c>
    </row>
    <row r="679" spans="1:17" ht="90.75">
      <c r="A679" s="75" t="s">
        <v>938</v>
      </c>
      <c r="B679" s="61" t="s">
        <v>1793</v>
      </c>
      <c r="C679" s="495"/>
      <c r="D679" s="495"/>
      <c r="E679" s="496"/>
      <c r="F679" s="496"/>
      <c r="G679" s="63" t="s">
        <v>804</v>
      </c>
      <c r="H679" s="50" t="s">
        <v>804</v>
      </c>
      <c r="I679" s="50" t="s">
        <v>805</v>
      </c>
      <c r="J679" s="74">
        <v>1</v>
      </c>
      <c r="K679" s="82">
        <v>45323</v>
      </c>
      <c r="L679" s="82">
        <v>45747</v>
      </c>
      <c r="M679" s="211">
        <f t="shared" si="32"/>
        <v>60.571428571428569</v>
      </c>
      <c r="N679" s="69">
        <v>1</v>
      </c>
      <c r="O679" s="71" t="s">
        <v>2488</v>
      </c>
      <c r="P679" s="51">
        <f t="shared" si="31"/>
        <v>1</v>
      </c>
      <c r="Q679" s="66" t="str" cm="1">
        <f t="array" aca="1" ref="Q679" ca="1">IF(ISNUMBER(P679),IF(P679=100%,"CUMPLIDA",IF(AND(ISNUMBER(L679),ISNUMBER(INDIRECT("FECHA_"&amp;$B679,1))), IF(L679&lt;=INDIRECT("FECHA_"&amp;$B679,1),"INCUMPLIDA","PROCESO"), "VERIFICAR FECHA")),"SIN VALOR AVANCE")</f>
        <v>CUMPLIDA</v>
      </c>
    </row>
    <row r="680" spans="1:17" ht="90.75">
      <c r="A680" s="75" t="s">
        <v>938</v>
      </c>
      <c r="B680" s="61" t="s">
        <v>1793</v>
      </c>
      <c r="C680" s="495"/>
      <c r="D680" s="495"/>
      <c r="E680" s="496"/>
      <c r="F680" s="496"/>
      <c r="G680" s="63" t="s">
        <v>766</v>
      </c>
      <c r="H680" s="50" t="s">
        <v>767</v>
      </c>
      <c r="I680" s="50" t="s">
        <v>768</v>
      </c>
      <c r="J680" s="74">
        <v>1</v>
      </c>
      <c r="K680" s="82">
        <v>45231</v>
      </c>
      <c r="L680" s="82">
        <v>45747</v>
      </c>
      <c r="M680" s="211">
        <f t="shared" si="32"/>
        <v>73.714285714285708</v>
      </c>
      <c r="N680" s="69">
        <v>1</v>
      </c>
      <c r="O680" s="71" t="s">
        <v>2488</v>
      </c>
      <c r="P680" s="51">
        <f t="shared" si="31"/>
        <v>1</v>
      </c>
      <c r="Q680" s="66" t="str" cm="1">
        <f t="array" aca="1" ref="Q680" ca="1">IF(ISNUMBER(P680),IF(P680=100%,"CUMPLIDA",IF(AND(ISNUMBER(L680),ISNUMBER(INDIRECT("FECHA_"&amp;$B680,1))), IF(L680&lt;=INDIRECT("FECHA_"&amp;$B680,1),"INCUMPLIDA","PROCESO"), "VERIFICAR FECHA")),"SIN VALOR AVANCE")</f>
        <v>CUMPLIDA</v>
      </c>
    </row>
    <row r="681" spans="1:17" ht="150.75">
      <c r="A681" s="75" t="s">
        <v>938</v>
      </c>
      <c r="B681" s="61" t="s">
        <v>1793</v>
      </c>
      <c r="C681" s="495"/>
      <c r="D681" s="495"/>
      <c r="E681" s="496"/>
      <c r="F681" s="496"/>
      <c r="G681" s="63" t="s">
        <v>769</v>
      </c>
      <c r="H681" s="50" t="s">
        <v>769</v>
      </c>
      <c r="I681" s="50" t="s">
        <v>2344</v>
      </c>
      <c r="J681" s="74">
        <v>1</v>
      </c>
      <c r="K681" s="82">
        <v>45323</v>
      </c>
      <c r="L681" s="82">
        <v>45747</v>
      </c>
      <c r="M681" s="211">
        <f t="shared" si="32"/>
        <v>60.571428571428569</v>
      </c>
      <c r="N681" s="69">
        <v>1</v>
      </c>
      <c r="O681" s="71" t="s">
        <v>2465</v>
      </c>
      <c r="P681" s="51">
        <f t="shared" si="31"/>
        <v>1</v>
      </c>
      <c r="Q681" s="66" t="str" cm="1">
        <f t="array" aca="1" ref="Q681" ca="1">IF(ISNUMBER(P681),IF(P681=100%,"CUMPLIDA",IF(AND(ISNUMBER(L681),ISNUMBER(INDIRECT("FECHA_"&amp;$B681,1))), IF(L681&lt;=INDIRECT("FECHA_"&amp;$B681,1),"INCUMPLIDA","PROCESO"), "VERIFICAR FECHA")),"SIN VALOR AVANCE")</f>
        <v>CUMPLIDA</v>
      </c>
    </row>
    <row r="682" spans="1:17" ht="90.75">
      <c r="A682" s="75" t="s">
        <v>938</v>
      </c>
      <c r="B682" s="61" t="s">
        <v>1793</v>
      </c>
      <c r="C682" s="495"/>
      <c r="D682" s="495"/>
      <c r="E682" s="496"/>
      <c r="F682" s="496"/>
      <c r="G682" s="63" t="s">
        <v>2430</v>
      </c>
      <c r="H682" s="50" t="s">
        <v>2430</v>
      </c>
      <c r="I682" s="50" t="s">
        <v>771</v>
      </c>
      <c r="J682" s="74">
        <v>1</v>
      </c>
      <c r="K682" s="82">
        <v>45231</v>
      </c>
      <c r="L682" s="82">
        <v>45747</v>
      </c>
      <c r="M682" s="211">
        <f t="shared" si="32"/>
        <v>73.714285714285708</v>
      </c>
      <c r="N682" s="69">
        <v>1</v>
      </c>
      <c r="O682" s="71" t="s">
        <v>2488</v>
      </c>
      <c r="P682" s="51">
        <f t="shared" si="31"/>
        <v>1</v>
      </c>
      <c r="Q682" s="66" t="str" cm="1">
        <f t="array" aca="1" ref="Q682" ca="1">IF(ISNUMBER(P682),IF(P682=100%,"CUMPLIDA",IF(AND(ISNUMBER(L682),ISNUMBER(INDIRECT("FECHA_"&amp;$B682,1))), IF(L682&lt;=INDIRECT("FECHA_"&amp;$B682,1),"INCUMPLIDA","PROCESO"), "VERIFICAR FECHA")),"SIN VALOR AVANCE")</f>
        <v>CUMPLIDA</v>
      </c>
    </row>
    <row r="683" spans="1:17" ht="210.75">
      <c r="A683" s="75" t="s">
        <v>938</v>
      </c>
      <c r="B683" s="61" t="s">
        <v>1793</v>
      </c>
      <c r="C683" s="495"/>
      <c r="D683" s="495"/>
      <c r="E683" s="496"/>
      <c r="F683" s="496"/>
      <c r="G683" s="63" t="s">
        <v>2431</v>
      </c>
      <c r="H683" s="50" t="s">
        <v>2431</v>
      </c>
      <c r="I683" s="50" t="s">
        <v>1073</v>
      </c>
      <c r="J683" s="74">
        <v>1</v>
      </c>
      <c r="K683" s="82">
        <v>45231</v>
      </c>
      <c r="L683" s="82">
        <v>45808</v>
      </c>
      <c r="M683" s="211">
        <f t="shared" si="32"/>
        <v>82.428571428571431</v>
      </c>
      <c r="N683" s="69">
        <v>1</v>
      </c>
      <c r="O683" s="71" t="s">
        <v>2631</v>
      </c>
      <c r="P683" s="51">
        <f t="shared" si="31"/>
        <v>1</v>
      </c>
      <c r="Q683" s="66" t="str" cm="1">
        <f t="array" aca="1" ref="Q683" ca="1">IF(ISNUMBER(P683),IF(P683=100%,"CUMPLIDA",IF(AND(ISNUMBER(L683),ISNUMBER(INDIRECT("FECHA_"&amp;$B683,1))), IF(L683&lt;=INDIRECT("FECHA_"&amp;$B683,1),"INCUMPLIDA","PROCESO"), "VERIFICAR FECHA")),"SIN VALOR AVANCE")</f>
        <v>CUMPLIDA</v>
      </c>
    </row>
    <row r="684" spans="1:17" ht="180.75">
      <c r="A684" s="75" t="s">
        <v>938</v>
      </c>
      <c r="B684" s="61" t="s">
        <v>1793</v>
      </c>
      <c r="C684" s="495"/>
      <c r="D684" s="495"/>
      <c r="E684" s="496"/>
      <c r="F684" s="496"/>
      <c r="G684" s="63" t="s">
        <v>169</v>
      </c>
      <c r="H684" s="50" t="s">
        <v>775</v>
      </c>
      <c r="I684" s="50" t="s">
        <v>776</v>
      </c>
      <c r="J684" s="74">
        <v>10</v>
      </c>
      <c r="K684" s="82">
        <v>45809</v>
      </c>
      <c r="L684" s="82">
        <v>46568</v>
      </c>
      <c r="M684" s="211">
        <f t="shared" si="32"/>
        <v>108.42857142857143</v>
      </c>
      <c r="N684" s="69">
        <v>0</v>
      </c>
      <c r="O684" s="71" t="s">
        <v>2467</v>
      </c>
      <c r="P684" s="51">
        <f t="shared" ref="P684:P747" si="33">N684/J684</f>
        <v>0</v>
      </c>
      <c r="Q684" s="66" t="str" cm="1">
        <f t="array" aca="1" ref="Q684" ca="1">IF(ISNUMBER(P684),IF(P684=100%,"CUMPLIDA",IF(AND(ISNUMBER(L684),ISNUMBER(INDIRECT("FECHA_"&amp;$B684,1))), IF(L684&lt;=INDIRECT("FECHA_"&amp;$B684,1),"INCUMPLIDA","PROCESO"), "VERIFICAR FECHA")),"SIN VALOR AVANCE")</f>
        <v>PROCESO</v>
      </c>
    </row>
    <row r="685" spans="1:17" ht="165.75">
      <c r="A685" s="75" t="s">
        <v>938</v>
      </c>
      <c r="B685" s="61" t="s">
        <v>1793</v>
      </c>
      <c r="C685" s="495"/>
      <c r="D685" s="495"/>
      <c r="E685" s="496"/>
      <c r="F685" s="496"/>
      <c r="G685" s="63" t="s">
        <v>778</v>
      </c>
      <c r="H685" s="50" t="s">
        <v>779</v>
      </c>
      <c r="I685" s="50" t="s">
        <v>780</v>
      </c>
      <c r="J685" s="74">
        <v>1</v>
      </c>
      <c r="K685" s="82">
        <v>45809</v>
      </c>
      <c r="L685" s="82">
        <v>46568</v>
      </c>
      <c r="M685" s="211">
        <f t="shared" si="32"/>
        <v>108.42857142857143</v>
      </c>
      <c r="N685" s="69">
        <v>0</v>
      </c>
      <c r="O685" s="71" t="s">
        <v>2444</v>
      </c>
      <c r="P685" s="51">
        <f t="shared" si="33"/>
        <v>0</v>
      </c>
      <c r="Q685" s="66" t="str" cm="1">
        <f t="array" aca="1" ref="Q685" ca="1">IF(ISNUMBER(P685),IF(P685=100%,"CUMPLIDA",IF(AND(ISNUMBER(L685),ISNUMBER(INDIRECT("FECHA_"&amp;$B685,1))), IF(L685&lt;=INDIRECT("FECHA_"&amp;$B685,1),"INCUMPLIDA","PROCESO"), "VERIFICAR FECHA")),"SIN VALOR AVANCE")</f>
        <v>PROCESO</v>
      </c>
    </row>
    <row r="686" spans="1:17" ht="285.75">
      <c r="A686" s="75" t="s">
        <v>938</v>
      </c>
      <c r="B686" s="61" t="s">
        <v>1793</v>
      </c>
      <c r="C686" s="495"/>
      <c r="D686" s="495" t="s">
        <v>2378</v>
      </c>
      <c r="E686" s="496" t="s">
        <v>2641</v>
      </c>
      <c r="F686" s="496" t="s">
        <v>2642</v>
      </c>
      <c r="G686" s="63" t="s">
        <v>781</v>
      </c>
      <c r="H686" s="50" t="s">
        <v>782</v>
      </c>
      <c r="I686" s="50" t="s">
        <v>813</v>
      </c>
      <c r="J686" s="74">
        <v>2</v>
      </c>
      <c r="K686" s="82">
        <v>45809</v>
      </c>
      <c r="L686" s="82">
        <v>46568</v>
      </c>
      <c r="M686" s="211">
        <f t="shared" si="32"/>
        <v>108.42857142857143</v>
      </c>
      <c r="N686" s="69">
        <v>0</v>
      </c>
      <c r="O686" s="71" t="s">
        <v>2445</v>
      </c>
      <c r="P686" s="51">
        <f t="shared" si="33"/>
        <v>0</v>
      </c>
      <c r="Q686" s="66" t="str" cm="1">
        <f t="array" aca="1" ref="Q686" ca="1">IF(ISNUMBER(P686),IF(P686=100%,"CUMPLIDA",IF(AND(ISNUMBER(L686),ISNUMBER(INDIRECT("FECHA_"&amp;$B686,1))), IF(L686&lt;=INDIRECT("FECHA_"&amp;$B686,1),"INCUMPLIDA","PROCESO"), "VERIFICAR FECHA")),"SIN VALOR AVANCE")</f>
        <v>PROCESO</v>
      </c>
    </row>
    <row r="687" spans="1:17" ht="75.75">
      <c r="A687" s="75" t="s">
        <v>938</v>
      </c>
      <c r="B687" s="61" t="s">
        <v>1793</v>
      </c>
      <c r="C687" s="495" t="s">
        <v>2643</v>
      </c>
      <c r="D687" s="495" t="s">
        <v>2378</v>
      </c>
      <c r="E687" s="496" t="s">
        <v>2644</v>
      </c>
      <c r="F687" s="496" t="s">
        <v>2645</v>
      </c>
      <c r="G687" s="496" t="s">
        <v>999</v>
      </c>
      <c r="H687" s="76" t="s">
        <v>944</v>
      </c>
      <c r="I687" s="50" t="s">
        <v>945</v>
      </c>
      <c r="J687" s="69">
        <v>1</v>
      </c>
      <c r="K687" s="70">
        <v>45231</v>
      </c>
      <c r="L687" s="70">
        <v>45504</v>
      </c>
      <c r="M687" s="211">
        <f t="shared" si="32"/>
        <v>39</v>
      </c>
      <c r="N687" s="69">
        <v>1</v>
      </c>
      <c r="O687" s="71" t="s">
        <v>2426</v>
      </c>
      <c r="P687" s="51">
        <f t="shared" si="33"/>
        <v>1</v>
      </c>
      <c r="Q687" s="66" t="str" cm="1">
        <f t="array" aca="1" ref="Q687" ca="1">IF(ISNUMBER(P687),IF(P687=100%,"CUMPLIDA",IF(AND(ISNUMBER(L687),ISNUMBER(INDIRECT("FECHA_"&amp;$B687,1))), IF(L687&lt;=INDIRECT("FECHA_"&amp;$B687,1),"INCUMPLIDA","PROCESO"), "VERIFICAR FECHA")),"SIN VALOR AVANCE")</f>
        <v>CUMPLIDA</v>
      </c>
    </row>
    <row r="688" spans="1:17" ht="315.75">
      <c r="A688" s="75" t="s">
        <v>938</v>
      </c>
      <c r="B688" s="61" t="s">
        <v>1793</v>
      </c>
      <c r="C688" s="495"/>
      <c r="D688" s="495"/>
      <c r="E688" s="496"/>
      <c r="F688" s="496"/>
      <c r="G688" s="496"/>
      <c r="H688" s="76" t="s">
        <v>947</v>
      </c>
      <c r="I688" s="50" t="s">
        <v>948</v>
      </c>
      <c r="J688" s="69">
        <v>1</v>
      </c>
      <c r="K688" s="70">
        <v>45231</v>
      </c>
      <c r="L688" s="70">
        <v>45504</v>
      </c>
      <c r="M688" s="211">
        <f t="shared" si="32"/>
        <v>39</v>
      </c>
      <c r="N688" s="69">
        <v>1</v>
      </c>
      <c r="O688" s="71" t="s">
        <v>2464</v>
      </c>
      <c r="P688" s="51">
        <f t="shared" si="33"/>
        <v>1</v>
      </c>
      <c r="Q688" s="66" t="str" cm="1">
        <f t="array" aca="1" ref="Q688" ca="1">IF(ISNUMBER(P688),IF(P688=100%,"CUMPLIDA",IF(AND(ISNUMBER(L688),ISNUMBER(INDIRECT("FECHA_"&amp;$B688,1))), IF(L688&lt;=INDIRECT("FECHA_"&amp;$B688,1),"INCUMPLIDA","PROCESO"), "VERIFICAR FECHA")),"SIN VALOR AVANCE")</f>
        <v>CUMPLIDA</v>
      </c>
    </row>
    <row r="689" spans="1:17" ht="150.75">
      <c r="A689" s="75" t="s">
        <v>938</v>
      </c>
      <c r="B689" s="61" t="s">
        <v>1793</v>
      </c>
      <c r="C689" s="495"/>
      <c r="D689" s="495"/>
      <c r="E689" s="496"/>
      <c r="F689" s="496"/>
      <c r="G689" s="63" t="s">
        <v>950</v>
      </c>
      <c r="H689" s="50" t="s">
        <v>760</v>
      </c>
      <c r="I689" s="50" t="s">
        <v>761</v>
      </c>
      <c r="J689" s="74">
        <v>1</v>
      </c>
      <c r="K689" s="82">
        <v>45323</v>
      </c>
      <c r="L689" s="82">
        <v>45747</v>
      </c>
      <c r="M689" s="211">
        <f t="shared" si="32"/>
        <v>60.571428571428569</v>
      </c>
      <c r="N689" s="69">
        <v>1</v>
      </c>
      <c r="O689" s="71" t="s">
        <v>2465</v>
      </c>
      <c r="P689" s="51">
        <f t="shared" si="33"/>
        <v>1</v>
      </c>
      <c r="Q689" s="66" t="str" cm="1">
        <f t="array" aca="1" ref="Q689" ca="1">IF(ISNUMBER(P689),IF(P689=100%,"CUMPLIDA",IF(AND(ISNUMBER(L689),ISNUMBER(INDIRECT("FECHA_"&amp;$B689,1))), IF(L689&lt;=INDIRECT("FECHA_"&amp;$B689,1),"INCUMPLIDA","PROCESO"), "VERIFICAR FECHA")),"SIN VALOR AVANCE")</f>
        <v>CUMPLIDA</v>
      </c>
    </row>
    <row r="690" spans="1:17" ht="75.75">
      <c r="A690" s="75" t="s">
        <v>938</v>
      </c>
      <c r="B690" s="61" t="s">
        <v>1793</v>
      </c>
      <c r="C690" s="495"/>
      <c r="D690" s="495"/>
      <c r="E690" s="496"/>
      <c r="F690" s="496"/>
      <c r="G690" s="63" t="s">
        <v>804</v>
      </c>
      <c r="H690" s="50" t="s">
        <v>804</v>
      </c>
      <c r="I690" s="50" t="s">
        <v>805</v>
      </c>
      <c r="J690" s="74">
        <v>1</v>
      </c>
      <c r="K690" s="82">
        <v>45323</v>
      </c>
      <c r="L690" s="82">
        <v>45747</v>
      </c>
      <c r="M690" s="211">
        <f t="shared" si="32"/>
        <v>60.571428571428569</v>
      </c>
      <c r="N690" s="69">
        <v>1</v>
      </c>
      <c r="O690" s="71" t="s">
        <v>2539</v>
      </c>
      <c r="P690" s="51">
        <f t="shared" si="33"/>
        <v>1</v>
      </c>
      <c r="Q690" s="66" t="str" cm="1">
        <f t="array" aca="1" ref="Q690" ca="1">IF(ISNUMBER(P690),IF(P690=100%,"CUMPLIDA",IF(AND(ISNUMBER(L690),ISNUMBER(INDIRECT("FECHA_"&amp;$B690,1))), IF(L690&lt;=INDIRECT("FECHA_"&amp;$B690,1),"INCUMPLIDA","PROCESO"), "VERIFICAR FECHA")),"SIN VALOR AVANCE")</f>
        <v>CUMPLIDA</v>
      </c>
    </row>
    <row r="691" spans="1:17" ht="75.75">
      <c r="A691" s="75" t="s">
        <v>938</v>
      </c>
      <c r="B691" s="61" t="s">
        <v>1793</v>
      </c>
      <c r="C691" s="495"/>
      <c r="D691" s="495"/>
      <c r="E691" s="496"/>
      <c r="F691" s="496"/>
      <c r="G691" s="63" t="s">
        <v>766</v>
      </c>
      <c r="H691" s="50" t="s">
        <v>767</v>
      </c>
      <c r="I691" s="50" t="s">
        <v>768</v>
      </c>
      <c r="J691" s="74">
        <v>1</v>
      </c>
      <c r="K691" s="82">
        <v>45231</v>
      </c>
      <c r="L691" s="82">
        <v>45747</v>
      </c>
      <c r="M691" s="211">
        <f t="shared" si="32"/>
        <v>73.714285714285708</v>
      </c>
      <c r="N691" s="69">
        <v>1</v>
      </c>
      <c r="O691" s="71" t="s">
        <v>2539</v>
      </c>
      <c r="P691" s="51">
        <f t="shared" si="33"/>
        <v>1</v>
      </c>
      <c r="Q691" s="66" t="str" cm="1">
        <f t="array" aca="1" ref="Q691" ca="1">IF(ISNUMBER(P691),IF(P691=100%,"CUMPLIDA",IF(AND(ISNUMBER(L691),ISNUMBER(INDIRECT("FECHA_"&amp;$B691,1))), IF(L691&lt;=INDIRECT("FECHA_"&amp;$B691,1),"INCUMPLIDA","PROCESO"), "VERIFICAR FECHA")),"SIN VALOR AVANCE")</f>
        <v>CUMPLIDA</v>
      </c>
    </row>
    <row r="692" spans="1:17" ht="150.75">
      <c r="A692" s="75" t="s">
        <v>938</v>
      </c>
      <c r="B692" s="61" t="s">
        <v>1793</v>
      </c>
      <c r="C692" s="495"/>
      <c r="D692" s="495"/>
      <c r="E692" s="496"/>
      <c r="F692" s="496"/>
      <c r="G692" s="63" t="s">
        <v>769</v>
      </c>
      <c r="H692" s="50" t="s">
        <v>769</v>
      </c>
      <c r="I692" s="50" t="s">
        <v>2344</v>
      </c>
      <c r="J692" s="74">
        <v>1</v>
      </c>
      <c r="K692" s="82">
        <v>45323</v>
      </c>
      <c r="L692" s="82">
        <v>45747</v>
      </c>
      <c r="M692" s="211">
        <f t="shared" si="32"/>
        <v>60.571428571428569</v>
      </c>
      <c r="N692" s="69">
        <v>1</v>
      </c>
      <c r="O692" s="71" t="s">
        <v>2465</v>
      </c>
      <c r="P692" s="51">
        <f t="shared" si="33"/>
        <v>1</v>
      </c>
      <c r="Q692" s="66" t="str" cm="1">
        <f t="array" aca="1" ref="Q692" ca="1">IF(ISNUMBER(P692),IF(P692=100%,"CUMPLIDA",IF(AND(ISNUMBER(L692),ISNUMBER(INDIRECT("FECHA_"&amp;$B692,1))), IF(L692&lt;=INDIRECT("FECHA_"&amp;$B692,1),"INCUMPLIDA","PROCESO"), "VERIFICAR FECHA")),"SIN VALOR AVANCE")</f>
        <v>CUMPLIDA</v>
      </c>
    </row>
    <row r="693" spans="1:17" ht="75.75">
      <c r="A693" s="75" t="s">
        <v>938</v>
      </c>
      <c r="B693" s="61" t="s">
        <v>1793</v>
      </c>
      <c r="C693" s="495"/>
      <c r="D693" s="495"/>
      <c r="E693" s="496"/>
      <c r="F693" s="496"/>
      <c r="G693" s="63" t="s">
        <v>2430</v>
      </c>
      <c r="H693" s="50" t="s">
        <v>2430</v>
      </c>
      <c r="I693" s="50" t="s">
        <v>771</v>
      </c>
      <c r="J693" s="74">
        <v>1</v>
      </c>
      <c r="K693" s="82">
        <v>45231</v>
      </c>
      <c r="L693" s="82">
        <v>45747</v>
      </c>
      <c r="M693" s="211">
        <f t="shared" si="32"/>
        <v>73.714285714285708</v>
      </c>
      <c r="N693" s="69">
        <v>1</v>
      </c>
      <c r="O693" s="71" t="s">
        <v>2539</v>
      </c>
      <c r="P693" s="51">
        <f t="shared" si="33"/>
        <v>1</v>
      </c>
      <c r="Q693" s="66" t="str" cm="1">
        <f t="array" aca="1" ref="Q693" ca="1">IF(ISNUMBER(P693),IF(P693=100%,"CUMPLIDA",IF(AND(ISNUMBER(L693),ISNUMBER(INDIRECT("FECHA_"&amp;$B693,1))), IF(L693&lt;=INDIRECT("FECHA_"&amp;$B693,1),"INCUMPLIDA","PROCESO"), "VERIFICAR FECHA")),"SIN VALOR AVANCE")</f>
        <v>CUMPLIDA</v>
      </c>
    </row>
    <row r="694" spans="1:17" ht="225.75">
      <c r="A694" s="75" t="s">
        <v>938</v>
      </c>
      <c r="B694" s="61" t="s">
        <v>1793</v>
      </c>
      <c r="C694" s="495"/>
      <c r="D694" s="495"/>
      <c r="E694" s="496"/>
      <c r="F694" s="496"/>
      <c r="G694" s="63" t="s">
        <v>2431</v>
      </c>
      <c r="H694" s="50" t="s">
        <v>2431</v>
      </c>
      <c r="I694" s="50" t="s">
        <v>1073</v>
      </c>
      <c r="J694" s="74">
        <v>1</v>
      </c>
      <c r="K694" s="82">
        <v>45231</v>
      </c>
      <c r="L694" s="82">
        <v>45808</v>
      </c>
      <c r="M694" s="211">
        <f t="shared" si="32"/>
        <v>82.428571428571431</v>
      </c>
      <c r="N694" s="69">
        <v>1</v>
      </c>
      <c r="O694" s="71" t="s">
        <v>2473</v>
      </c>
      <c r="P694" s="51">
        <f t="shared" si="33"/>
        <v>1</v>
      </c>
      <c r="Q694" s="66" t="str" cm="1">
        <f t="array" aca="1" ref="Q694" ca="1">IF(ISNUMBER(P694),IF(P694=100%,"CUMPLIDA",IF(AND(ISNUMBER(L694),ISNUMBER(INDIRECT("FECHA_"&amp;$B694,1))), IF(L694&lt;=INDIRECT("FECHA_"&amp;$B694,1),"INCUMPLIDA","PROCESO"), "VERIFICAR FECHA")),"SIN VALOR AVANCE")</f>
        <v>CUMPLIDA</v>
      </c>
    </row>
    <row r="695" spans="1:17" ht="210.75">
      <c r="A695" s="75" t="s">
        <v>938</v>
      </c>
      <c r="B695" s="61" t="s">
        <v>1793</v>
      </c>
      <c r="C695" s="495"/>
      <c r="D695" s="495"/>
      <c r="E695" s="496"/>
      <c r="F695" s="496"/>
      <c r="G695" s="63" t="s">
        <v>169</v>
      </c>
      <c r="H695" s="50" t="s">
        <v>775</v>
      </c>
      <c r="I695" s="50" t="s">
        <v>776</v>
      </c>
      <c r="J695" s="74">
        <v>10</v>
      </c>
      <c r="K695" s="82">
        <v>45809</v>
      </c>
      <c r="L695" s="82">
        <v>46568</v>
      </c>
      <c r="M695" s="211">
        <f t="shared" si="32"/>
        <v>108.42857142857143</v>
      </c>
      <c r="N695" s="69">
        <v>0</v>
      </c>
      <c r="O695" s="71" t="s">
        <v>2646</v>
      </c>
      <c r="P695" s="51">
        <f t="shared" si="33"/>
        <v>0</v>
      </c>
      <c r="Q695" s="66" t="str" cm="1">
        <f t="array" aca="1" ref="Q695" ca="1">IF(ISNUMBER(P695),IF(P695=100%,"CUMPLIDA",IF(AND(ISNUMBER(L695),ISNUMBER(INDIRECT("FECHA_"&amp;$B695,1))), IF(L695&lt;=INDIRECT("FECHA_"&amp;$B695,1),"INCUMPLIDA","PROCESO"), "VERIFICAR FECHA")),"SIN VALOR AVANCE")</f>
        <v>PROCESO</v>
      </c>
    </row>
    <row r="696" spans="1:17" ht="150.75">
      <c r="A696" s="75" t="s">
        <v>938</v>
      </c>
      <c r="B696" s="61" t="s">
        <v>1793</v>
      </c>
      <c r="C696" s="495"/>
      <c r="D696" s="495"/>
      <c r="E696" s="496"/>
      <c r="F696" s="496"/>
      <c r="G696" s="63" t="s">
        <v>778</v>
      </c>
      <c r="H696" s="50" t="s">
        <v>779</v>
      </c>
      <c r="I696" s="50" t="s">
        <v>780</v>
      </c>
      <c r="J696" s="74">
        <v>1</v>
      </c>
      <c r="K696" s="82">
        <v>45809</v>
      </c>
      <c r="L696" s="82">
        <v>46568</v>
      </c>
      <c r="M696" s="211">
        <f t="shared" si="32"/>
        <v>108.42857142857143</v>
      </c>
      <c r="N696" s="69">
        <v>0</v>
      </c>
      <c r="O696" s="71" t="s">
        <v>2647</v>
      </c>
      <c r="P696" s="51">
        <f t="shared" si="33"/>
        <v>0</v>
      </c>
      <c r="Q696" s="66" t="str" cm="1">
        <f t="array" aca="1" ref="Q696" ca="1">IF(ISNUMBER(P696),IF(P696=100%,"CUMPLIDA",IF(AND(ISNUMBER(L696),ISNUMBER(INDIRECT("FECHA_"&amp;$B696,1))), IF(L696&lt;=INDIRECT("FECHA_"&amp;$B696,1),"INCUMPLIDA","PROCESO"), "VERIFICAR FECHA")),"SIN VALOR AVANCE")</f>
        <v>PROCESO</v>
      </c>
    </row>
    <row r="697" spans="1:17" ht="285.75">
      <c r="A697" s="75" t="s">
        <v>938</v>
      </c>
      <c r="B697" s="61" t="s">
        <v>1793</v>
      </c>
      <c r="C697" s="495"/>
      <c r="D697" s="495" t="s">
        <v>2378</v>
      </c>
      <c r="E697" s="496" t="s">
        <v>2644</v>
      </c>
      <c r="F697" s="496" t="s">
        <v>2645</v>
      </c>
      <c r="G697" s="63" t="s">
        <v>781</v>
      </c>
      <c r="H697" s="50" t="s">
        <v>782</v>
      </c>
      <c r="I697" s="50" t="s">
        <v>813</v>
      </c>
      <c r="J697" s="74">
        <v>2</v>
      </c>
      <c r="K697" s="82">
        <v>45809</v>
      </c>
      <c r="L697" s="82">
        <v>46568</v>
      </c>
      <c r="M697" s="211">
        <f t="shared" si="32"/>
        <v>108.42857142857143</v>
      </c>
      <c r="N697" s="69">
        <v>0</v>
      </c>
      <c r="O697" s="71" t="s">
        <v>2445</v>
      </c>
      <c r="P697" s="51">
        <f t="shared" si="33"/>
        <v>0</v>
      </c>
      <c r="Q697" s="66" t="str" cm="1">
        <f t="array" aca="1" ref="Q697" ca="1">IF(ISNUMBER(P697),IF(P697=100%,"CUMPLIDA",IF(AND(ISNUMBER(L697),ISNUMBER(INDIRECT("FECHA_"&amp;$B697,1))), IF(L697&lt;=INDIRECT("FECHA_"&amp;$B697,1),"INCUMPLIDA","PROCESO"), "VERIFICAR FECHA")),"SIN VALOR AVANCE")</f>
        <v>PROCESO</v>
      </c>
    </row>
    <row r="698" spans="1:17" ht="150">
      <c r="A698" s="75" t="s">
        <v>938</v>
      </c>
      <c r="B698" s="61" t="s">
        <v>1793</v>
      </c>
      <c r="C698" s="495" t="s">
        <v>2648</v>
      </c>
      <c r="D698" s="495" t="s">
        <v>2378</v>
      </c>
      <c r="E698" s="496" t="s">
        <v>2649</v>
      </c>
      <c r="F698" s="496" t="s">
        <v>2650</v>
      </c>
      <c r="G698" s="63" t="s">
        <v>2651</v>
      </c>
      <c r="H698" s="50" t="s">
        <v>2652</v>
      </c>
      <c r="I698" s="50" t="s">
        <v>2653</v>
      </c>
      <c r="J698" s="69">
        <v>2</v>
      </c>
      <c r="K698" s="70">
        <v>44378</v>
      </c>
      <c r="L698" s="70">
        <v>44561</v>
      </c>
      <c r="M698" s="211">
        <f t="shared" si="32"/>
        <v>26.142857142857142</v>
      </c>
      <c r="N698" s="69">
        <v>2</v>
      </c>
      <c r="O698" s="50" t="s">
        <v>2654</v>
      </c>
      <c r="P698" s="51">
        <f t="shared" si="33"/>
        <v>1</v>
      </c>
      <c r="Q698" s="66" t="str" cm="1">
        <f t="array" aca="1" ref="Q698" ca="1">IF(ISNUMBER(P698),IF(P698=100%,"CUMPLIDA",IF(AND(ISNUMBER(L698),ISNUMBER(INDIRECT("FECHA_"&amp;$B698,1))), IF(L698&lt;=INDIRECT("FECHA_"&amp;$B698,1),"INCUMPLIDA","PROCESO"), "VERIFICAR FECHA")),"SIN VALOR AVANCE")</f>
        <v>CUMPLIDA</v>
      </c>
    </row>
    <row r="699" spans="1:17" ht="255.75">
      <c r="A699" s="75" t="s">
        <v>938</v>
      </c>
      <c r="B699" s="61" t="s">
        <v>1793</v>
      </c>
      <c r="C699" s="495"/>
      <c r="D699" s="495" t="s">
        <v>2378</v>
      </c>
      <c r="E699" s="496" t="s">
        <v>2649</v>
      </c>
      <c r="F699" s="496" t="s">
        <v>2650</v>
      </c>
      <c r="G699" s="63" t="s">
        <v>2651</v>
      </c>
      <c r="H699" s="50" t="s">
        <v>2655</v>
      </c>
      <c r="I699" s="50" t="s">
        <v>2656</v>
      </c>
      <c r="J699" s="69">
        <v>2</v>
      </c>
      <c r="K699" s="70">
        <v>45292</v>
      </c>
      <c r="L699" s="70">
        <v>46203</v>
      </c>
      <c r="M699" s="211">
        <f t="shared" si="32"/>
        <v>130.14285714285714</v>
      </c>
      <c r="N699" s="69">
        <v>0.8</v>
      </c>
      <c r="O699" s="71" t="s">
        <v>2657</v>
      </c>
      <c r="P699" s="51">
        <f t="shared" si="33"/>
        <v>0.4</v>
      </c>
      <c r="Q699" s="66" t="str" cm="1">
        <f t="array" aca="1" ref="Q699" ca="1">IF(ISNUMBER(P699),IF(P699=100%,"CUMPLIDA",IF(AND(ISNUMBER(L699),ISNUMBER(INDIRECT("FECHA_"&amp;$B699,1))), IF(L699&lt;=INDIRECT("FECHA_"&amp;$B699,1),"INCUMPLIDA","PROCESO"), "VERIFICAR FECHA")),"SIN VALOR AVANCE")</f>
        <v>PROCESO</v>
      </c>
    </row>
    <row r="700" spans="1:17" ht="75.75">
      <c r="A700" s="75" t="s">
        <v>938</v>
      </c>
      <c r="B700" s="61" t="s">
        <v>1793</v>
      </c>
      <c r="C700" s="495" t="s">
        <v>2658</v>
      </c>
      <c r="D700" s="495" t="s">
        <v>2378</v>
      </c>
      <c r="E700" s="496" t="s">
        <v>2659</v>
      </c>
      <c r="F700" s="496" t="s">
        <v>2660</v>
      </c>
      <c r="G700" s="496" t="s">
        <v>999</v>
      </c>
      <c r="H700" s="76" t="s">
        <v>944</v>
      </c>
      <c r="I700" s="50" t="s">
        <v>945</v>
      </c>
      <c r="J700" s="69">
        <v>1</v>
      </c>
      <c r="K700" s="70">
        <v>45231</v>
      </c>
      <c r="L700" s="70">
        <v>45504</v>
      </c>
      <c r="M700" s="211">
        <f t="shared" si="32"/>
        <v>39</v>
      </c>
      <c r="N700" s="69">
        <v>1</v>
      </c>
      <c r="O700" s="71" t="s">
        <v>2426</v>
      </c>
      <c r="P700" s="51">
        <f t="shared" si="33"/>
        <v>1</v>
      </c>
      <c r="Q700" s="66" t="str" cm="1">
        <f t="array" aca="1" ref="Q700" ca="1">IF(ISNUMBER(P700),IF(P700=100%,"CUMPLIDA",IF(AND(ISNUMBER(L700),ISNUMBER(INDIRECT("FECHA_"&amp;$B700,1))), IF(L700&lt;=INDIRECT("FECHA_"&amp;$B700,1),"INCUMPLIDA","PROCESO"), "VERIFICAR FECHA")),"SIN VALOR AVANCE")</f>
        <v>CUMPLIDA</v>
      </c>
    </row>
    <row r="701" spans="1:17" ht="315.75">
      <c r="A701" s="75" t="s">
        <v>938</v>
      </c>
      <c r="B701" s="61" t="s">
        <v>1793</v>
      </c>
      <c r="C701" s="495"/>
      <c r="D701" s="495"/>
      <c r="E701" s="496"/>
      <c r="F701" s="496"/>
      <c r="G701" s="496"/>
      <c r="H701" s="76" t="s">
        <v>947</v>
      </c>
      <c r="I701" s="50" t="s">
        <v>948</v>
      </c>
      <c r="J701" s="69">
        <v>1</v>
      </c>
      <c r="K701" s="70">
        <v>45231</v>
      </c>
      <c r="L701" s="70">
        <v>45504</v>
      </c>
      <c r="M701" s="211">
        <f t="shared" si="32"/>
        <v>39</v>
      </c>
      <c r="N701" s="69">
        <v>1</v>
      </c>
      <c r="O701" s="71" t="s">
        <v>2464</v>
      </c>
      <c r="P701" s="51">
        <f t="shared" si="33"/>
        <v>1</v>
      </c>
      <c r="Q701" s="66" t="str" cm="1">
        <f t="array" aca="1" ref="Q701" ca="1">IF(ISNUMBER(P701),IF(P701=100%,"CUMPLIDA",IF(AND(ISNUMBER(L701),ISNUMBER(INDIRECT("FECHA_"&amp;$B701,1))), IF(L701&lt;=INDIRECT("FECHA_"&amp;$B701,1),"INCUMPLIDA","PROCESO"), "VERIFICAR FECHA")),"SIN VALOR AVANCE")</f>
        <v>CUMPLIDA</v>
      </c>
    </row>
    <row r="702" spans="1:17" ht="150.75">
      <c r="A702" s="75" t="s">
        <v>938</v>
      </c>
      <c r="B702" s="61" t="s">
        <v>1793</v>
      </c>
      <c r="C702" s="495"/>
      <c r="D702" s="495"/>
      <c r="E702" s="496"/>
      <c r="F702" s="496"/>
      <c r="G702" s="63" t="s">
        <v>950</v>
      </c>
      <c r="H702" s="50" t="s">
        <v>760</v>
      </c>
      <c r="I702" s="50" t="s">
        <v>761</v>
      </c>
      <c r="J702" s="74">
        <v>1</v>
      </c>
      <c r="K702" s="82">
        <v>45323</v>
      </c>
      <c r="L702" s="82">
        <v>45747</v>
      </c>
      <c r="M702" s="211">
        <f t="shared" si="32"/>
        <v>60.571428571428569</v>
      </c>
      <c r="N702" s="69">
        <v>1</v>
      </c>
      <c r="O702" s="71" t="s">
        <v>2465</v>
      </c>
      <c r="P702" s="51">
        <f t="shared" si="33"/>
        <v>1</v>
      </c>
      <c r="Q702" s="66" t="str" cm="1">
        <f t="array" aca="1" ref="Q702" ca="1">IF(ISNUMBER(P702),IF(P702=100%,"CUMPLIDA",IF(AND(ISNUMBER(L702),ISNUMBER(INDIRECT("FECHA_"&amp;$B702,1))), IF(L702&lt;=INDIRECT("FECHA_"&amp;$B702,1),"INCUMPLIDA","PROCESO"), "VERIFICAR FECHA")),"SIN VALOR AVANCE")</f>
        <v>CUMPLIDA</v>
      </c>
    </row>
    <row r="703" spans="1:17" ht="90.75">
      <c r="A703" s="75" t="s">
        <v>938</v>
      </c>
      <c r="B703" s="61" t="s">
        <v>1793</v>
      </c>
      <c r="C703" s="495"/>
      <c r="D703" s="495"/>
      <c r="E703" s="496"/>
      <c r="F703" s="496"/>
      <c r="G703" s="63" t="s">
        <v>804</v>
      </c>
      <c r="H703" s="50" t="s">
        <v>804</v>
      </c>
      <c r="I703" s="50" t="s">
        <v>805</v>
      </c>
      <c r="J703" s="74">
        <v>1</v>
      </c>
      <c r="K703" s="82">
        <v>45323</v>
      </c>
      <c r="L703" s="82">
        <v>45747</v>
      </c>
      <c r="M703" s="211">
        <f t="shared" si="32"/>
        <v>60.571428571428569</v>
      </c>
      <c r="N703" s="69">
        <v>1</v>
      </c>
      <c r="O703" s="71" t="s">
        <v>2488</v>
      </c>
      <c r="P703" s="51">
        <f t="shared" si="33"/>
        <v>1</v>
      </c>
      <c r="Q703" s="66" t="str" cm="1">
        <f t="array" aca="1" ref="Q703" ca="1">IF(ISNUMBER(P703),IF(P703=100%,"CUMPLIDA",IF(AND(ISNUMBER(L703),ISNUMBER(INDIRECT("FECHA_"&amp;$B703,1))), IF(L703&lt;=INDIRECT("FECHA_"&amp;$B703,1),"INCUMPLIDA","PROCESO"), "VERIFICAR FECHA")),"SIN VALOR AVANCE")</f>
        <v>CUMPLIDA</v>
      </c>
    </row>
    <row r="704" spans="1:17" ht="90.75">
      <c r="A704" s="75" t="s">
        <v>938</v>
      </c>
      <c r="B704" s="61" t="s">
        <v>1793</v>
      </c>
      <c r="C704" s="495"/>
      <c r="D704" s="495"/>
      <c r="E704" s="496"/>
      <c r="F704" s="496"/>
      <c r="G704" s="63" t="s">
        <v>766</v>
      </c>
      <c r="H704" s="50" t="s">
        <v>767</v>
      </c>
      <c r="I704" s="50" t="s">
        <v>768</v>
      </c>
      <c r="J704" s="74">
        <v>1</v>
      </c>
      <c r="K704" s="82">
        <v>45231</v>
      </c>
      <c r="L704" s="82">
        <v>45747</v>
      </c>
      <c r="M704" s="211">
        <f t="shared" si="32"/>
        <v>73.714285714285708</v>
      </c>
      <c r="N704" s="69">
        <v>1</v>
      </c>
      <c r="O704" s="71" t="s">
        <v>2488</v>
      </c>
      <c r="P704" s="51">
        <f t="shared" si="33"/>
        <v>1</v>
      </c>
      <c r="Q704" s="66" t="str" cm="1">
        <f t="array" aca="1" ref="Q704" ca="1">IF(ISNUMBER(P704),IF(P704=100%,"CUMPLIDA",IF(AND(ISNUMBER(L704),ISNUMBER(INDIRECT("FECHA_"&amp;$B704,1))), IF(L704&lt;=INDIRECT("FECHA_"&amp;$B704,1),"INCUMPLIDA","PROCESO"), "VERIFICAR FECHA")),"SIN VALOR AVANCE")</f>
        <v>CUMPLIDA</v>
      </c>
    </row>
    <row r="705" spans="1:17" ht="150.75">
      <c r="A705" s="75" t="s">
        <v>938</v>
      </c>
      <c r="B705" s="61" t="s">
        <v>1793</v>
      </c>
      <c r="C705" s="495"/>
      <c r="D705" s="495"/>
      <c r="E705" s="496"/>
      <c r="F705" s="496"/>
      <c r="G705" s="63" t="s">
        <v>769</v>
      </c>
      <c r="H705" s="50" t="s">
        <v>769</v>
      </c>
      <c r="I705" s="50" t="s">
        <v>2344</v>
      </c>
      <c r="J705" s="74">
        <v>1</v>
      </c>
      <c r="K705" s="82">
        <v>45323</v>
      </c>
      <c r="L705" s="82">
        <v>45747</v>
      </c>
      <c r="M705" s="211">
        <f t="shared" si="32"/>
        <v>60.571428571428569</v>
      </c>
      <c r="N705" s="69">
        <v>1</v>
      </c>
      <c r="O705" s="71" t="s">
        <v>2465</v>
      </c>
      <c r="P705" s="51">
        <f t="shared" si="33"/>
        <v>1</v>
      </c>
      <c r="Q705" s="66" t="str" cm="1">
        <f t="array" aca="1" ref="Q705" ca="1">IF(ISNUMBER(P705),IF(P705=100%,"CUMPLIDA",IF(AND(ISNUMBER(L705),ISNUMBER(INDIRECT("FECHA_"&amp;$B705,1))), IF(L705&lt;=INDIRECT("FECHA_"&amp;$B705,1),"INCUMPLIDA","PROCESO"), "VERIFICAR FECHA")),"SIN VALOR AVANCE")</f>
        <v>CUMPLIDA</v>
      </c>
    </row>
    <row r="706" spans="1:17" ht="90.75">
      <c r="A706" s="75" t="s">
        <v>938</v>
      </c>
      <c r="B706" s="61" t="s">
        <v>1793</v>
      </c>
      <c r="C706" s="495"/>
      <c r="D706" s="495"/>
      <c r="E706" s="496"/>
      <c r="F706" s="496"/>
      <c r="G706" s="63" t="s">
        <v>2430</v>
      </c>
      <c r="H706" s="50" t="s">
        <v>2430</v>
      </c>
      <c r="I706" s="50" t="s">
        <v>771</v>
      </c>
      <c r="J706" s="74">
        <v>1</v>
      </c>
      <c r="K706" s="82">
        <v>45231</v>
      </c>
      <c r="L706" s="82">
        <v>45747</v>
      </c>
      <c r="M706" s="211">
        <f t="shared" si="32"/>
        <v>73.714285714285708</v>
      </c>
      <c r="N706" s="69">
        <v>1</v>
      </c>
      <c r="O706" s="71" t="s">
        <v>2488</v>
      </c>
      <c r="P706" s="51">
        <f t="shared" si="33"/>
        <v>1</v>
      </c>
      <c r="Q706" s="66" t="str" cm="1">
        <f t="array" aca="1" ref="Q706" ca="1">IF(ISNUMBER(P706),IF(P706=100%,"CUMPLIDA",IF(AND(ISNUMBER(L706),ISNUMBER(INDIRECT("FECHA_"&amp;$B706,1))), IF(L706&lt;=INDIRECT("FECHA_"&amp;$B706,1),"INCUMPLIDA","PROCESO"), "VERIFICAR FECHA")),"SIN VALOR AVANCE")</f>
        <v>CUMPLIDA</v>
      </c>
    </row>
    <row r="707" spans="1:17" ht="240.75">
      <c r="A707" s="75" t="s">
        <v>938</v>
      </c>
      <c r="B707" s="61" t="s">
        <v>1793</v>
      </c>
      <c r="C707" s="495"/>
      <c r="D707" s="495"/>
      <c r="E707" s="496"/>
      <c r="F707" s="496"/>
      <c r="G707" s="63" t="s">
        <v>2431</v>
      </c>
      <c r="H707" s="50" t="s">
        <v>2431</v>
      </c>
      <c r="I707" s="50" t="s">
        <v>1073</v>
      </c>
      <c r="J707" s="74">
        <v>1</v>
      </c>
      <c r="K707" s="82">
        <v>45231</v>
      </c>
      <c r="L707" s="82">
        <v>45808</v>
      </c>
      <c r="M707" s="211">
        <f t="shared" si="32"/>
        <v>82.428571428571431</v>
      </c>
      <c r="N707" s="69">
        <v>1</v>
      </c>
      <c r="O707" s="71" t="s">
        <v>2442</v>
      </c>
      <c r="P707" s="51">
        <f t="shared" si="33"/>
        <v>1</v>
      </c>
      <c r="Q707" s="66" t="str" cm="1">
        <f t="array" aca="1" ref="Q707" ca="1">IF(ISNUMBER(P707),IF(P707=100%,"CUMPLIDA",IF(AND(ISNUMBER(L707),ISNUMBER(INDIRECT("FECHA_"&amp;$B707,1))), IF(L707&lt;=INDIRECT("FECHA_"&amp;$B707,1),"INCUMPLIDA","PROCESO"), "VERIFICAR FECHA")),"SIN VALOR AVANCE")</f>
        <v>CUMPLIDA</v>
      </c>
    </row>
    <row r="708" spans="1:17" ht="180.75">
      <c r="A708" s="75" t="s">
        <v>938</v>
      </c>
      <c r="B708" s="61" t="s">
        <v>1793</v>
      </c>
      <c r="C708" s="495"/>
      <c r="D708" s="495"/>
      <c r="E708" s="496"/>
      <c r="F708" s="496"/>
      <c r="G708" s="63" t="s">
        <v>169</v>
      </c>
      <c r="H708" s="50" t="s">
        <v>775</v>
      </c>
      <c r="I708" s="50" t="s">
        <v>776</v>
      </c>
      <c r="J708" s="74">
        <v>10</v>
      </c>
      <c r="K708" s="82">
        <v>45809</v>
      </c>
      <c r="L708" s="82">
        <v>46568</v>
      </c>
      <c r="M708" s="211">
        <f t="shared" si="32"/>
        <v>108.42857142857143</v>
      </c>
      <c r="N708" s="69">
        <v>0</v>
      </c>
      <c r="O708" s="71" t="s">
        <v>2467</v>
      </c>
      <c r="P708" s="51">
        <f t="shared" si="33"/>
        <v>0</v>
      </c>
      <c r="Q708" s="66" t="str" cm="1">
        <f t="array" aca="1" ref="Q708" ca="1">IF(ISNUMBER(P708),IF(P708=100%,"CUMPLIDA",IF(AND(ISNUMBER(L708),ISNUMBER(INDIRECT("FECHA_"&amp;$B708,1))), IF(L708&lt;=INDIRECT("FECHA_"&amp;$B708,1),"INCUMPLIDA","PROCESO"), "VERIFICAR FECHA")),"SIN VALOR AVANCE")</f>
        <v>PROCESO</v>
      </c>
    </row>
    <row r="709" spans="1:17" ht="165.75">
      <c r="A709" s="75" t="s">
        <v>938</v>
      </c>
      <c r="B709" s="61" t="s">
        <v>1793</v>
      </c>
      <c r="C709" s="495"/>
      <c r="D709" s="495"/>
      <c r="E709" s="496"/>
      <c r="F709" s="496"/>
      <c r="G709" s="63" t="s">
        <v>778</v>
      </c>
      <c r="H709" s="50" t="s">
        <v>779</v>
      </c>
      <c r="I709" s="50" t="s">
        <v>780</v>
      </c>
      <c r="J709" s="74">
        <v>1</v>
      </c>
      <c r="K709" s="82">
        <v>45809</v>
      </c>
      <c r="L709" s="82">
        <v>46568</v>
      </c>
      <c r="M709" s="211">
        <f t="shared" si="32"/>
        <v>108.42857142857143</v>
      </c>
      <c r="N709" s="69">
        <v>0</v>
      </c>
      <c r="O709" s="71" t="s">
        <v>2444</v>
      </c>
      <c r="P709" s="51">
        <f t="shared" si="33"/>
        <v>0</v>
      </c>
      <c r="Q709" s="66" t="str" cm="1">
        <f t="array" aca="1" ref="Q709" ca="1">IF(ISNUMBER(P709),IF(P709=100%,"CUMPLIDA",IF(AND(ISNUMBER(L709),ISNUMBER(INDIRECT("FECHA_"&amp;$B709,1))), IF(L709&lt;=INDIRECT("FECHA_"&amp;$B709,1),"INCUMPLIDA","PROCESO"), "VERIFICAR FECHA")),"SIN VALOR AVANCE")</f>
        <v>PROCESO</v>
      </c>
    </row>
    <row r="710" spans="1:17" ht="285.75">
      <c r="A710" s="75" t="s">
        <v>938</v>
      </c>
      <c r="B710" s="61" t="s">
        <v>1793</v>
      </c>
      <c r="C710" s="495"/>
      <c r="D710" s="495" t="s">
        <v>2378</v>
      </c>
      <c r="E710" s="496" t="s">
        <v>2659</v>
      </c>
      <c r="F710" s="496" t="s">
        <v>2660</v>
      </c>
      <c r="G710" s="63" t="s">
        <v>781</v>
      </c>
      <c r="H710" s="50" t="s">
        <v>782</v>
      </c>
      <c r="I710" s="50" t="s">
        <v>813</v>
      </c>
      <c r="J710" s="74">
        <v>2</v>
      </c>
      <c r="K710" s="82">
        <v>45809</v>
      </c>
      <c r="L710" s="82">
        <v>46568</v>
      </c>
      <c r="M710" s="211">
        <f t="shared" si="32"/>
        <v>108.42857142857143</v>
      </c>
      <c r="N710" s="69">
        <v>0</v>
      </c>
      <c r="O710" s="71" t="s">
        <v>2445</v>
      </c>
      <c r="P710" s="51">
        <f t="shared" si="33"/>
        <v>0</v>
      </c>
      <c r="Q710" s="66" t="str" cm="1">
        <f t="array" aca="1" ref="Q710" ca="1">IF(ISNUMBER(P710),IF(P710=100%,"CUMPLIDA",IF(AND(ISNUMBER(L710),ISNUMBER(INDIRECT("FECHA_"&amp;$B710,1))), IF(L710&lt;=INDIRECT("FECHA_"&amp;$B710,1),"INCUMPLIDA","PROCESO"), "VERIFICAR FECHA")),"SIN VALOR AVANCE")</f>
        <v>PROCESO</v>
      </c>
    </row>
    <row r="711" spans="1:17" ht="195.75">
      <c r="A711" s="75" t="s">
        <v>938</v>
      </c>
      <c r="B711" s="61" t="s">
        <v>1793</v>
      </c>
      <c r="C711" s="495" t="s">
        <v>2661</v>
      </c>
      <c r="D711" s="495" t="s">
        <v>2662</v>
      </c>
      <c r="E711" s="501" t="s">
        <v>2663</v>
      </c>
      <c r="F711" s="496" t="s">
        <v>2664</v>
      </c>
      <c r="G711" s="496" t="s">
        <v>1065</v>
      </c>
      <c r="H711" s="50" t="s">
        <v>2665</v>
      </c>
      <c r="I711" s="50" t="s">
        <v>1018</v>
      </c>
      <c r="J711" s="69">
        <v>1</v>
      </c>
      <c r="K711" s="70">
        <v>44743</v>
      </c>
      <c r="L711" s="70">
        <v>44834</v>
      </c>
      <c r="M711" s="211">
        <f t="shared" si="32"/>
        <v>13</v>
      </c>
      <c r="N711" s="69">
        <v>1</v>
      </c>
      <c r="O711" s="50" t="s">
        <v>2666</v>
      </c>
      <c r="P711" s="51">
        <f t="shared" si="33"/>
        <v>1</v>
      </c>
      <c r="Q711" s="66" t="str" cm="1">
        <f t="array" aca="1" ref="Q711" ca="1">IF(ISNUMBER(P711),IF(P711=100%,"CUMPLIDA",IF(AND(ISNUMBER(L711),ISNUMBER(INDIRECT("FECHA_"&amp;$B711,1))), IF(L711&lt;=INDIRECT("FECHA_"&amp;$B711,1),"INCUMPLIDA","PROCESO"), "VERIFICAR FECHA")),"SIN VALOR AVANCE")</f>
        <v>CUMPLIDA</v>
      </c>
    </row>
    <row r="712" spans="1:17" ht="315.75">
      <c r="A712" s="75" t="s">
        <v>938</v>
      </c>
      <c r="B712" s="61" t="s">
        <v>1793</v>
      </c>
      <c r="C712" s="495"/>
      <c r="D712" s="495"/>
      <c r="E712" s="501"/>
      <c r="F712" s="496"/>
      <c r="G712" s="496"/>
      <c r="H712" s="50" t="s">
        <v>2667</v>
      </c>
      <c r="I712" s="50" t="s">
        <v>1066</v>
      </c>
      <c r="J712" s="64">
        <v>1</v>
      </c>
      <c r="K712" s="70">
        <v>45078</v>
      </c>
      <c r="L712" s="70">
        <v>46081</v>
      </c>
      <c r="M712" s="211">
        <f t="shared" si="32"/>
        <v>143.28571428571428</v>
      </c>
      <c r="N712" s="64">
        <v>0.7</v>
      </c>
      <c r="O712" s="50" t="s">
        <v>2668</v>
      </c>
      <c r="P712" s="51">
        <f t="shared" si="33"/>
        <v>0.7</v>
      </c>
      <c r="Q712" s="66" t="str" cm="1">
        <f t="array" aca="1" ref="Q712" ca="1">IF(ISNUMBER(P712),IF(P712=100%,"CUMPLIDA",IF(AND(ISNUMBER(L712),ISNUMBER(INDIRECT("FECHA_"&amp;$B712,1))), IF(L712&lt;=INDIRECT("FECHA_"&amp;$B712,1),"INCUMPLIDA","PROCESO"), "VERIFICAR FECHA")),"SIN VALOR AVANCE")</f>
        <v>PROCESO</v>
      </c>
    </row>
    <row r="713" spans="1:17" ht="75.75">
      <c r="A713" s="75" t="s">
        <v>938</v>
      </c>
      <c r="B713" s="61" t="s">
        <v>1793</v>
      </c>
      <c r="C713" s="495" t="s">
        <v>2661</v>
      </c>
      <c r="D713" s="495" t="s">
        <v>2669</v>
      </c>
      <c r="E713" s="496" t="s">
        <v>2670</v>
      </c>
      <c r="F713" s="501" t="s">
        <v>2671</v>
      </c>
      <c r="G713" s="496" t="s">
        <v>999</v>
      </c>
      <c r="H713" s="76" t="s">
        <v>944</v>
      </c>
      <c r="I713" s="50" t="s">
        <v>945</v>
      </c>
      <c r="J713" s="69">
        <v>1</v>
      </c>
      <c r="K713" s="70">
        <v>45231</v>
      </c>
      <c r="L713" s="70">
        <v>45504</v>
      </c>
      <c r="M713" s="211">
        <f t="shared" si="32"/>
        <v>39</v>
      </c>
      <c r="N713" s="69">
        <v>1</v>
      </c>
      <c r="O713" s="71" t="s">
        <v>2426</v>
      </c>
      <c r="P713" s="51">
        <f t="shared" si="33"/>
        <v>1</v>
      </c>
      <c r="Q713" s="66" t="str" cm="1">
        <f t="array" aca="1" ref="Q713" ca="1">IF(ISNUMBER(P713),IF(P713=100%,"CUMPLIDA",IF(AND(ISNUMBER(L713),ISNUMBER(INDIRECT("FECHA_"&amp;$B713,1))), IF(L713&lt;=INDIRECT("FECHA_"&amp;$B713,1),"INCUMPLIDA","PROCESO"), "VERIFICAR FECHA")),"SIN VALOR AVANCE")</f>
        <v>CUMPLIDA</v>
      </c>
    </row>
    <row r="714" spans="1:17" ht="315.75">
      <c r="A714" s="75" t="s">
        <v>938</v>
      </c>
      <c r="B714" s="61" t="s">
        <v>1793</v>
      </c>
      <c r="C714" s="495"/>
      <c r="D714" s="495"/>
      <c r="E714" s="496"/>
      <c r="F714" s="501"/>
      <c r="G714" s="496"/>
      <c r="H714" s="76" t="s">
        <v>947</v>
      </c>
      <c r="I714" s="50" t="s">
        <v>948</v>
      </c>
      <c r="J714" s="69">
        <v>1</v>
      </c>
      <c r="K714" s="70">
        <v>45231</v>
      </c>
      <c r="L714" s="70">
        <v>45504</v>
      </c>
      <c r="M714" s="211">
        <f t="shared" si="32"/>
        <v>39</v>
      </c>
      <c r="N714" s="69">
        <v>1</v>
      </c>
      <c r="O714" s="71" t="s">
        <v>2464</v>
      </c>
      <c r="P714" s="51">
        <f t="shared" si="33"/>
        <v>1</v>
      </c>
      <c r="Q714" s="66" t="str" cm="1">
        <f t="array" aca="1" ref="Q714" ca="1">IF(ISNUMBER(P714),IF(P714=100%,"CUMPLIDA",IF(AND(ISNUMBER(L714),ISNUMBER(INDIRECT("FECHA_"&amp;$B714,1))), IF(L714&lt;=INDIRECT("FECHA_"&amp;$B714,1),"INCUMPLIDA","PROCESO"), "VERIFICAR FECHA")),"SIN VALOR AVANCE")</f>
        <v>CUMPLIDA</v>
      </c>
    </row>
    <row r="715" spans="1:17" ht="150.75">
      <c r="A715" s="75" t="s">
        <v>938</v>
      </c>
      <c r="B715" s="61" t="s">
        <v>1793</v>
      </c>
      <c r="C715" s="495"/>
      <c r="D715" s="495"/>
      <c r="E715" s="496"/>
      <c r="F715" s="501"/>
      <c r="G715" s="63" t="s">
        <v>950</v>
      </c>
      <c r="H715" s="50" t="s">
        <v>760</v>
      </c>
      <c r="I715" s="50" t="s">
        <v>761</v>
      </c>
      <c r="J715" s="74">
        <v>1</v>
      </c>
      <c r="K715" s="82">
        <v>45323</v>
      </c>
      <c r="L715" s="82">
        <v>45747</v>
      </c>
      <c r="M715" s="211">
        <f t="shared" si="32"/>
        <v>60.571428571428569</v>
      </c>
      <c r="N715" s="69">
        <v>1</v>
      </c>
      <c r="O715" s="71" t="s">
        <v>2465</v>
      </c>
      <c r="P715" s="51">
        <f t="shared" si="33"/>
        <v>1</v>
      </c>
      <c r="Q715" s="66" t="str" cm="1">
        <f t="array" aca="1" ref="Q715" ca="1">IF(ISNUMBER(P715),IF(P715=100%,"CUMPLIDA",IF(AND(ISNUMBER(L715),ISNUMBER(INDIRECT("FECHA_"&amp;$B715,1))), IF(L715&lt;=INDIRECT("FECHA_"&amp;$B715,1),"INCUMPLIDA","PROCESO"), "VERIFICAR FECHA")),"SIN VALOR AVANCE")</f>
        <v>CUMPLIDA</v>
      </c>
    </row>
    <row r="716" spans="1:17" ht="90.75">
      <c r="A716" s="75" t="s">
        <v>938</v>
      </c>
      <c r="B716" s="61" t="s">
        <v>1793</v>
      </c>
      <c r="C716" s="495"/>
      <c r="D716" s="495"/>
      <c r="E716" s="496"/>
      <c r="F716" s="501"/>
      <c r="G716" s="63" t="s">
        <v>804</v>
      </c>
      <c r="H716" s="50" t="s">
        <v>804</v>
      </c>
      <c r="I716" s="50" t="s">
        <v>805</v>
      </c>
      <c r="J716" s="74">
        <v>1</v>
      </c>
      <c r="K716" s="82">
        <v>45323</v>
      </c>
      <c r="L716" s="82">
        <v>45747</v>
      </c>
      <c r="M716" s="211">
        <f t="shared" si="32"/>
        <v>60.571428571428569</v>
      </c>
      <c r="N716" s="69">
        <v>1</v>
      </c>
      <c r="O716" s="71" t="s">
        <v>2488</v>
      </c>
      <c r="P716" s="51">
        <f t="shared" si="33"/>
        <v>1</v>
      </c>
      <c r="Q716" s="66" t="str" cm="1">
        <f t="array" aca="1" ref="Q716" ca="1">IF(ISNUMBER(P716),IF(P716=100%,"CUMPLIDA",IF(AND(ISNUMBER(L716),ISNUMBER(INDIRECT("FECHA_"&amp;$B716,1))), IF(L716&lt;=INDIRECT("FECHA_"&amp;$B716,1),"INCUMPLIDA","PROCESO"), "VERIFICAR FECHA")),"SIN VALOR AVANCE")</f>
        <v>CUMPLIDA</v>
      </c>
    </row>
    <row r="717" spans="1:17" ht="90.75">
      <c r="A717" s="75" t="s">
        <v>938</v>
      </c>
      <c r="B717" s="61" t="s">
        <v>1793</v>
      </c>
      <c r="C717" s="495"/>
      <c r="D717" s="495"/>
      <c r="E717" s="496"/>
      <c r="F717" s="501"/>
      <c r="G717" s="63" t="s">
        <v>766</v>
      </c>
      <c r="H717" s="50" t="s">
        <v>767</v>
      </c>
      <c r="I717" s="50" t="s">
        <v>768</v>
      </c>
      <c r="J717" s="74">
        <v>1</v>
      </c>
      <c r="K717" s="82">
        <v>45231</v>
      </c>
      <c r="L717" s="82">
        <v>45747</v>
      </c>
      <c r="M717" s="211">
        <f t="shared" si="32"/>
        <v>73.714285714285708</v>
      </c>
      <c r="N717" s="69">
        <v>1</v>
      </c>
      <c r="O717" s="71" t="s">
        <v>2488</v>
      </c>
      <c r="P717" s="51">
        <f t="shared" si="33"/>
        <v>1</v>
      </c>
      <c r="Q717" s="66" t="str" cm="1">
        <f t="array" aca="1" ref="Q717" ca="1">IF(ISNUMBER(P717),IF(P717=100%,"CUMPLIDA",IF(AND(ISNUMBER(L717),ISNUMBER(INDIRECT("FECHA_"&amp;$B717,1))), IF(L717&lt;=INDIRECT("FECHA_"&amp;$B717,1),"INCUMPLIDA","PROCESO"), "VERIFICAR FECHA")),"SIN VALOR AVANCE")</f>
        <v>CUMPLIDA</v>
      </c>
    </row>
    <row r="718" spans="1:17" ht="150.75">
      <c r="A718" s="75" t="s">
        <v>938</v>
      </c>
      <c r="B718" s="61" t="s">
        <v>1793</v>
      </c>
      <c r="C718" s="495"/>
      <c r="D718" s="495"/>
      <c r="E718" s="496"/>
      <c r="F718" s="501"/>
      <c r="G718" s="63" t="s">
        <v>769</v>
      </c>
      <c r="H718" s="50" t="s">
        <v>769</v>
      </c>
      <c r="I718" s="50" t="s">
        <v>2344</v>
      </c>
      <c r="J718" s="74">
        <v>1</v>
      </c>
      <c r="K718" s="82">
        <v>45323</v>
      </c>
      <c r="L718" s="82">
        <v>45747</v>
      </c>
      <c r="M718" s="211">
        <f t="shared" si="32"/>
        <v>60.571428571428569</v>
      </c>
      <c r="N718" s="69">
        <v>1</v>
      </c>
      <c r="O718" s="71" t="s">
        <v>2465</v>
      </c>
      <c r="P718" s="51">
        <f t="shared" si="33"/>
        <v>1</v>
      </c>
      <c r="Q718" s="66" t="str" cm="1">
        <f t="array" aca="1" ref="Q718" ca="1">IF(ISNUMBER(P718),IF(P718=100%,"CUMPLIDA",IF(AND(ISNUMBER(L718),ISNUMBER(INDIRECT("FECHA_"&amp;$B718,1))), IF(L718&lt;=INDIRECT("FECHA_"&amp;$B718,1),"INCUMPLIDA","PROCESO"), "VERIFICAR FECHA")),"SIN VALOR AVANCE")</f>
        <v>CUMPLIDA</v>
      </c>
    </row>
    <row r="719" spans="1:17" ht="90.75">
      <c r="A719" s="75" t="s">
        <v>938</v>
      </c>
      <c r="B719" s="61" t="s">
        <v>1793</v>
      </c>
      <c r="C719" s="495"/>
      <c r="D719" s="495"/>
      <c r="E719" s="496"/>
      <c r="F719" s="501"/>
      <c r="G719" s="63" t="s">
        <v>2430</v>
      </c>
      <c r="H719" s="50" t="s">
        <v>2430</v>
      </c>
      <c r="I719" s="50" t="s">
        <v>771</v>
      </c>
      <c r="J719" s="74">
        <v>1</v>
      </c>
      <c r="K719" s="82">
        <v>45231</v>
      </c>
      <c r="L719" s="82">
        <v>45747</v>
      </c>
      <c r="M719" s="211">
        <f t="shared" si="32"/>
        <v>73.714285714285708</v>
      </c>
      <c r="N719" s="69">
        <v>1</v>
      </c>
      <c r="O719" s="71" t="s">
        <v>2488</v>
      </c>
      <c r="P719" s="51">
        <f t="shared" si="33"/>
        <v>1</v>
      </c>
      <c r="Q719" s="66" t="str" cm="1">
        <f t="array" aca="1" ref="Q719" ca="1">IF(ISNUMBER(P719),IF(P719=100%,"CUMPLIDA",IF(AND(ISNUMBER(L719),ISNUMBER(INDIRECT("FECHA_"&amp;$B719,1))), IF(L719&lt;=INDIRECT("FECHA_"&amp;$B719,1),"INCUMPLIDA","PROCESO"), "VERIFICAR FECHA")),"SIN VALOR AVANCE")</f>
        <v>CUMPLIDA</v>
      </c>
    </row>
    <row r="720" spans="1:17" ht="210.75">
      <c r="A720" s="75" t="s">
        <v>938</v>
      </c>
      <c r="B720" s="61" t="s">
        <v>1793</v>
      </c>
      <c r="C720" s="495"/>
      <c r="D720" s="495"/>
      <c r="E720" s="496"/>
      <c r="F720" s="501"/>
      <c r="G720" s="63" t="s">
        <v>2431</v>
      </c>
      <c r="H720" s="50" t="s">
        <v>2431</v>
      </c>
      <c r="I720" s="50" t="s">
        <v>1073</v>
      </c>
      <c r="J720" s="74">
        <v>1</v>
      </c>
      <c r="K720" s="82">
        <v>45231</v>
      </c>
      <c r="L720" s="82">
        <v>45808</v>
      </c>
      <c r="M720" s="211">
        <f t="shared" si="32"/>
        <v>82.428571428571431</v>
      </c>
      <c r="N720" s="69">
        <v>1</v>
      </c>
      <c r="O720" s="71" t="s">
        <v>2427</v>
      </c>
      <c r="P720" s="51">
        <f t="shared" si="33"/>
        <v>1</v>
      </c>
      <c r="Q720" s="66" t="str" cm="1">
        <f t="array" aca="1" ref="Q720" ca="1">IF(ISNUMBER(P720),IF(P720=100%,"CUMPLIDA",IF(AND(ISNUMBER(L720),ISNUMBER(INDIRECT("FECHA_"&amp;$B720,1))), IF(L720&lt;=INDIRECT("FECHA_"&amp;$B720,1),"INCUMPLIDA","PROCESO"), "VERIFICAR FECHA")),"SIN VALOR AVANCE")</f>
        <v>CUMPLIDA</v>
      </c>
    </row>
    <row r="721" spans="1:17" ht="180.75">
      <c r="A721" s="75" t="s">
        <v>938</v>
      </c>
      <c r="B721" s="61" t="s">
        <v>1793</v>
      </c>
      <c r="C721" s="495"/>
      <c r="D721" s="495"/>
      <c r="E721" s="496"/>
      <c r="F721" s="501"/>
      <c r="G721" s="63" t="s">
        <v>169</v>
      </c>
      <c r="H721" s="50" t="s">
        <v>775</v>
      </c>
      <c r="I721" s="50" t="s">
        <v>776</v>
      </c>
      <c r="J721" s="74">
        <v>7</v>
      </c>
      <c r="K721" s="82">
        <v>46024</v>
      </c>
      <c r="L721" s="82">
        <v>46660</v>
      </c>
      <c r="M721" s="211">
        <f t="shared" si="32"/>
        <v>90.857142857142861</v>
      </c>
      <c r="N721" s="69">
        <v>0</v>
      </c>
      <c r="O721" s="71" t="s">
        <v>2467</v>
      </c>
      <c r="P721" s="51">
        <f t="shared" si="33"/>
        <v>0</v>
      </c>
      <c r="Q721" s="66" t="str" cm="1">
        <f t="array" aca="1" ref="Q721" ca="1">IF(ISNUMBER(P721),IF(P721=100%,"CUMPLIDA",IF(AND(ISNUMBER(L721),ISNUMBER(INDIRECT("FECHA_"&amp;$B721,1))), IF(L721&lt;=INDIRECT("FECHA_"&amp;$B721,1),"INCUMPLIDA","PROCESO"), "VERIFICAR FECHA")),"SIN VALOR AVANCE")</f>
        <v>PROCESO</v>
      </c>
    </row>
    <row r="722" spans="1:17" ht="135.75">
      <c r="A722" s="75" t="s">
        <v>938</v>
      </c>
      <c r="B722" s="61" t="s">
        <v>1793</v>
      </c>
      <c r="C722" s="495"/>
      <c r="D722" s="495"/>
      <c r="E722" s="496"/>
      <c r="F722" s="501"/>
      <c r="G722" s="63" t="s">
        <v>778</v>
      </c>
      <c r="H722" s="50" t="s">
        <v>779</v>
      </c>
      <c r="I722" s="50" t="s">
        <v>780</v>
      </c>
      <c r="J722" s="74">
        <v>1</v>
      </c>
      <c r="K722" s="82">
        <v>46024</v>
      </c>
      <c r="L722" s="82">
        <v>46660</v>
      </c>
      <c r="M722" s="211">
        <f t="shared" si="32"/>
        <v>90.857142857142861</v>
      </c>
      <c r="N722" s="69">
        <v>0</v>
      </c>
      <c r="O722" s="71" t="s">
        <v>2533</v>
      </c>
      <c r="P722" s="51">
        <f t="shared" si="33"/>
        <v>0</v>
      </c>
      <c r="Q722" s="66" t="str" cm="1">
        <f t="array" aca="1" ref="Q722" ca="1">IF(ISNUMBER(P722),IF(P722=100%,"CUMPLIDA",IF(AND(ISNUMBER(L722),ISNUMBER(INDIRECT("FECHA_"&amp;$B722,1))), IF(L722&lt;=INDIRECT("FECHA_"&amp;$B722,1),"INCUMPLIDA","PROCESO"), "VERIFICAR FECHA")),"SIN VALOR AVANCE")</f>
        <v>PROCESO</v>
      </c>
    </row>
    <row r="723" spans="1:17" ht="285.75">
      <c r="A723" s="75" t="s">
        <v>938</v>
      </c>
      <c r="B723" s="61" t="s">
        <v>1793</v>
      </c>
      <c r="C723" s="495"/>
      <c r="D723" s="495"/>
      <c r="E723" s="496"/>
      <c r="F723" s="501"/>
      <c r="G723" s="63" t="s">
        <v>781</v>
      </c>
      <c r="H723" s="50" t="s">
        <v>782</v>
      </c>
      <c r="I723" s="50" t="s">
        <v>813</v>
      </c>
      <c r="J723" s="74">
        <v>2</v>
      </c>
      <c r="K723" s="82">
        <v>46024</v>
      </c>
      <c r="L723" s="82">
        <v>46660</v>
      </c>
      <c r="M723" s="211">
        <f t="shared" si="32"/>
        <v>90.857142857142861</v>
      </c>
      <c r="N723" s="69">
        <v>0</v>
      </c>
      <c r="O723" s="71" t="s">
        <v>2445</v>
      </c>
      <c r="P723" s="51">
        <f t="shared" si="33"/>
        <v>0</v>
      </c>
      <c r="Q723" s="66" t="str" cm="1">
        <f t="array" aca="1" ref="Q723" ca="1">IF(ISNUMBER(P723),IF(P723=100%,"CUMPLIDA",IF(AND(ISNUMBER(L723),ISNUMBER(INDIRECT("FECHA_"&amp;$B723,1))), IF(L723&lt;=INDIRECT("FECHA_"&amp;$B723,1),"INCUMPLIDA","PROCESO"), "VERIFICAR FECHA")),"SIN VALOR AVANCE")</f>
        <v>PROCESO</v>
      </c>
    </row>
    <row r="724" spans="1:17" ht="135.75">
      <c r="A724" s="75" t="s">
        <v>938</v>
      </c>
      <c r="B724" s="61" t="s">
        <v>1793</v>
      </c>
      <c r="C724" s="495" t="s">
        <v>2672</v>
      </c>
      <c r="D724" s="495" t="s">
        <v>2238</v>
      </c>
      <c r="E724" s="496" t="s">
        <v>2673</v>
      </c>
      <c r="F724" s="496" t="s">
        <v>2674</v>
      </c>
      <c r="G724" s="63" t="s">
        <v>2675</v>
      </c>
      <c r="H724" s="50" t="s">
        <v>2676</v>
      </c>
      <c r="I724" s="50" t="s">
        <v>2677</v>
      </c>
      <c r="J724" s="74">
        <v>3</v>
      </c>
      <c r="K724" s="70">
        <v>44958</v>
      </c>
      <c r="L724" s="70">
        <v>45016</v>
      </c>
      <c r="M724" s="211">
        <f t="shared" si="32"/>
        <v>8.2857142857142865</v>
      </c>
      <c r="N724" s="69">
        <v>3</v>
      </c>
      <c r="O724" s="50" t="s">
        <v>2678</v>
      </c>
      <c r="P724" s="51">
        <f t="shared" si="33"/>
        <v>1</v>
      </c>
      <c r="Q724" s="66" t="str" cm="1">
        <f t="array" aca="1" ref="Q724" ca="1">IF(ISNUMBER(P724),IF(P724=100%,"CUMPLIDA",IF(AND(ISNUMBER(L724),ISNUMBER(INDIRECT("FECHA_"&amp;$B724,1))), IF(L724&lt;=INDIRECT("FECHA_"&amp;$B724,1),"INCUMPLIDA","PROCESO"), "VERIFICAR FECHA")),"SIN VALOR AVANCE")</f>
        <v>CUMPLIDA</v>
      </c>
    </row>
    <row r="725" spans="1:17" ht="180.75">
      <c r="A725" s="75" t="s">
        <v>938</v>
      </c>
      <c r="B725" s="61" t="s">
        <v>1793</v>
      </c>
      <c r="C725" s="495" t="s">
        <v>2672</v>
      </c>
      <c r="D725" s="495" t="s">
        <v>2238</v>
      </c>
      <c r="E725" s="496"/>
      <c r="F725" s="496" t="s">
        <v>2674</v>
      </c>
      <c r="G725" s="63" t="s">
        <v>2679</v>
      </c>
      <c r="H725" s="50" t="s">
        <v>2680</v>
      </c>
      <c r="I725" s="50" t="s">
        <v>2681</v>
      </c>
      <c r="J725" s="74">
        <v>3</v>
      </c>
      <c r="K725" s="70">
        <v>44958</v>
      </c>
      <c r="L725" s="70">
        <v>45323</v>
      </c>
      <c r="M725" s="211">
        <f t="shared" si="32"/>
        <v>52.142857142857146</v>
      </c>
      <c r="N725" s="69">
        <v>3</v>
      </c>
      <c r="O725" s="50" t="s">
        <v>2682</v>
      </c>
      <c r="P725" s="51">
        <f t="shared" si="33"/>
        <v>1</v>
      </c>
      <c r="Q725" s="66" t="str" cm="1">
        <f t="array" aca="1" ref="Q725" ca="1">IF(ISNUMBER(P725),IF(P725=100%,"CUMPLIDA",IF(AND(ISNUMBER(L725),ISNUMBER(INDIRECT("FECHA_"&amp;$B725,1))), IF(L725&lt;=INDIRECT("FECHA_"&amp;$B725,1),"INCUMPLIDA","PROCESO"), "VERIFICAR FECHA")),"SIN VALOR AVANCE")</f>
        <v>CUMPLIDA</v>
      </c>
    </row>
    <row r="726" spans="1:17" ht="75.75">
      <c r="A726" s="75" t="s">
        <v>938</v>
      </c>
      <c r="B726" s="61" t="s">
        <v>1793</v>
      </c>
      <c r="C726" s="495"/>
      <c r="D726" s="495"/>
      <c r="E726" s="496"/>
      <c r="F726" s="496" t="s">
        <v>2674</v>
      </c>
      <c r="G726" s="496" t="s">
        <v>2683</v>
      </c>
      <c r="H726" s="76" t="s">
        <v>944</v>
      </c>
      <c r="I726" s="50" t="s">
        <v>945</v>
      </c>
      <c r="J726" s="74">
        <v>1</v>
      </c>
      <c r="K726" s="70">
        <v>45231</v>
      </c>
      <c r="L726" s="70">
        <v>45504</v>
      </c>
      <c r="M726" s="211">
        <f t="shared" si="32"/>
        <v>39</v>
      </c>
      <c r="N726" s="69">
        <v>1</v>
      </c>
      <c r="O726" s="71" t="s">
        <v>2426</v>
      </c>
      <c r="P726" s="51">
        <f t="shared" si="33"/>
        <v>1</v>
      </c>
      <c r="Q726" s="66" t="str" cm="1">
        <f t="array" aca="1" ref="Q726" ca="1">IF(ISNUMBER(P726),IF(P726=100%,"CUMPLIDA",IF(AND(ISNUMBER(L726),ISNUMBER(INDIRECT("FECHA_"&amp;$B726,1))), IF(L726&lt;=INDIRECT("FECHA_"&amp;$B726,1),"INCUMPLIDA","PROCESO"), "VERIFICAR FECHA")),"SIN VALOR AVANCE")</f>
        <v>CUMPLIDA</v>
      </c>
    </row>
    <row r="727" spans="1:17" ht="210.75">
      <c r="A727" s="75" t="s">
        <v>938</v>
      </c>
      <c r="B727" s="61" t="s">
        <v>1793</v>
      </c>
      <c r="C727" s="495"/>
      <c r="D727" s="495"/>
      <c r="E727" s="496"/>
      <c r="F727" s="496" t="s">
        <v>2674</v>
      </c>
      <c r="G727" s="496"/>
      <c r="H727" s="76" t="s">
        <v>947</v>
      </c>
      <c r="I727" s="50" t="s">
        <v>948</v>
      </c>
      <c r="J727" s="74">
        <v>1</v>
      </c>
      <c r="K727" s="70">
        <v>45231</v>
      </c>
      <c r="L727" s="70">
        <v>45504</v>
      </c>
      <c r="M727" s="211">
        <f t="shared" si="32"/>
        <v>39</v>
      </c>
      <c r="N727" s="69">
        <v>1</v>
      </c>
      <c r="O727" s="71" t="s">
        <v>2684</v>
      </c>
      <c r="P727" s="51">
        <f t="shared" si="33"/>
        <v>1</v>
      </c>
      <c r="Q727" s="66" t="str" cm="1">
        <f t="array" aca="1" ref="Q727" ca="1">IF(ISNUMBER(P727),IF(P727=100%,"CUMPLIDA",IF(AND(ISNUMBER(L727),ISNUMBER(INDIRECT("FECHA_"&amp;$B727,1))), IF(L727&lt;=INDIRECT("FECHA_"&amp;$B727,1),"INCUMPLIDA","PROCESO"), "VERIFICAR FECHA")),"SIN VALOR AVANCE")</f>
        <v>CUMPLIDA</v>
      </c>
    </row>
    <row r="728" spans="1:17" ht="135.75">
      <c r="A728" s="75" t="s">
        <v>938</v>
      </c>
      <c r="B728" s="61" t="s">
        <v>1793</v>
      </c>
      <c r="C728" s="495"/>
      <c r="D728" s="495"/>
      <c r="E728" s="496"/>
      <c r="F728" s="496" t="s">
        <v>2674</v>
      </c>
      <c r="G728" s="63" t="s">
        <v>950</v>
      </c>
      <c r="H728" s="50" t="s">
        <v>760</v>
      </c>
      <c r="I728" s="50" t="s">
        <v>761</v>
      </c>
      <c r="J728" s="74">
        <v>1</v>
      </c>
      <c r="K728" s="82">
        <v>45323</v>
      </c>
      <c r="L728" s="82">
        <v>45747</v>
      </c>
      <c r="M728" s="211">
        <f t="shared" si="32"/>
        <v>60.571428571428569</v>
      </c>
      <c r="N728" s="69">
        <v>1</v>
      </c>
      <c r="O728" s="71" t="s">
        <v>2685</v>
      </c>
      <c r="P728" s="51">
        <f t="shared" si="33"/>
        <v>1</v>
      </c>
      <c r="Q728" s="66" t="str" cm="1">
        <f t="array" aca="1" ref="Q728" ca="1">IF(ISNUMBER(P728),IF(P728=100%,"CUMPLIDA",IF(AND(ISNUMBER(L728),ISNUMBER(INDIRECT("FECHA_"&amp;$B728,1))), IF(L728&lt;=INDIRECT("FECHA_"&amp;$B728,1),"INCUMPLIDA","PROCESO"), "VERIFICAR FECHA")),"SIN VALOR AVANCE")</f>
        <v>CUMPLIDA</v>
      </c>
    </row>
    <row r="729" spans="1:17" ht="75.75">
      <c r="A729" s="75" t="s">
        <v>938</v>
      </c>
      <c r="B729" s="61" t="s">
        <v>1793</v>
      </c>
      <c r="C729" s="495" t="s">
        <v>2672</v>
      </c>
      <c r="D729" s="495" t="s">
        <v>2238</v>
      </c>
      <c r="E729" s="496"/>
      <c r="F729" s="496" t="s">
        <v>2674</v>
      </c>
      <c r="G729" s="63" t="s">
        <v>804</v>
      </c>
      <c r="H729" s="50" t="s">
        <v>804</v>
      </c>
      <c r="I729" s="50" t="s">
        <v>805</v>
      </c>
      <c r="J729" s="74">
        <v>1</v>
      </c>
      <c r="K729" s="82">
        <v>45323</v>
      </c>
      <c r="L729" s="82">
        <v>45747</v>
      </c>
      <c r="M729" s="211">
        <f t="shared" si="32"/>
        <v>60.571428571428569</v>
      </c>
      <c r="N729" s="69">
        <v>1</v>
      </c>
      <c r="O729" s="71" t="s">
        <v>2521</v>
      </c>
      <c r="P729" s="51">
        <f t="shared" si="33"/>
        <v>1</v>
      </c>
      <c r="Q729" s="66" t="str" cm="1">
        <f t="array" aca="1" ref="Q729" ca="1">IF(ISNUMBER(P729),IF(P729=100%,"CUMPLIDA",IF(AND(ISNUMBER(L729),ISNUMBER(INDIRECT("FECHA_"&amp;$B729,1))), IF(L729&lt;=INDIRECT("FECHA_"&amp;$B729,1),"INCUMPLIDA","PROCESO"), "VERIFICAR FECHA")),"SIN VALOR AVANCE")</f>
        <v>CUMPLIDA</v>
      </c>
    </row>
    <row r="730" spans="1:17" ht="75.75">
      <c r="A730" s="75" t="s">
        <v>938</v>
      </c>
      <c r="B730" s="61" t="s">
        <v>1793</v>
      </c>
      <c r="C730" s="495" t="s">
        <v>2672</v>
      </c>
      <c r="D730" s="495" t="s">
        <v>2238</v>
      </c>
      <c r="E730" s="496"/>
      <c r="F730" s="496" t="s">
        <v>2674</v>
      </c>
      <c r="G730" s="63" t="s">
        <v>766</v>
      </c>
      <c r="H730" s="50" t="s">
        <v>767</v>
      </c>
      <c r="I730" s="50" t="s">
        <v>768</v>
      </c>
      <c r="J730" s="74">
        <v>1</v>
      </c>
      <c r="K730" s="82">
        <v>45231</v>
      </c>
      <c r="L730" s="82">
        <v>45747</v>
      </c>
      <c r="M730" s="211">
        <f t="shared" si="32"/>
        <v>73.714285714285708</v>
      </c>
      <c r="N730" s="69">
        <v>1</v>
      </c>
      <c r="O730" s="71" t="s">
        <v>2521</v>
      </c>
      <c r="P730" s="51">
        <f t="shared" si="33"/>
        <v>1</v>
      </c>
      <c r="Q730" s="66" t="str" cm="1">
        <f t="array" aca="1" ref="Q730" ca="1">IF(ISNUMBER(P730),IF(P730=100%,"CUMPLIDA",IF(AND(ISNUMBER(L730),ISNUMBER(INDIRECT("FECHA_"&amp;$B730,1))), IF(L730&lt;=INDIRECT("FECHA_"&amp;$B730,1),"INCUMPLIDA","PROCESO"), "VERIFICAR FECHA")),"SIN VALOR AVANCE")</f>
        <v>CUMPLIDA</v>
      </c>
    </row>
    <row r="731" spans="1:17" ht="135.75">
      <c r="A731" s="75" t="s">
        <v>938</v>
      </c>
      <c r="B731" s="61" t="s">
        <v>1793</v>
      </c>
      <c r="C731" s="495"/>
      <c r="D731" s="495"/>
      <c r="E731" s="496"/>
      <c r="F731" s="496" t="s">
        <v>2674</v>
      </c>
      <c r="G731" s="63" t="s">
        <v>769</v>
      </c>
      <c r="H731" s="50" t="s">
        <v>769</v>
      </c>
      <c r="I731" s="50" t="s">
        <v>2344</v>
      </c>
      <c r="J731" s="74">
        <v>1</v>
      </c>
      <c r="K731" s="82">
        <v>45323</v>
      </c>
      <c r="L731" s="82">
        <v>45747</v>
      </c>
      <c r="M731" s="211">
        <f t="shared" ref="M731:M794" si="34">(L731-K731)/7</f>
        <v>60.571428571428569</v>
      </c>
      <c r="N731" s="69">
        <v>1</v>
      </c>
      <c r="O731" s="71" t="s">
        <v>2685</v>
      </c>
      <c r="P731" s="51">
        <f t="shared" si="33"/>
        <v>1</v>
      </c>
      <c r="Q731" s="66" t="str" cm="1">
        <f t="array" aca="1" ref="Q731" ca="1">IF(ISNUMBER(P731),IF(P731=100%,"CUMPLIDA",IF(AND(ISNUMBER(L731),ISNUMBER(INDIRECT("FECHA_"&amp;$B731,1))), IF(L731&lt;=INDIRECT("FECHA_"&amp;$B731,1),"INCUMPLIDA","PROCESO"), "VERIFICAR FECHA")),"SIN VALOR AVANCE")</f>
        <v>CUMPLIDA</v>
      </c>
    </row>
    <row r="732" spans="1:17" ht="75.75">
      <c r="A732" s="75" t="s">
        <v>938</v>
      </c>
      <c r="B732" s="61" t="s">
        <v>1793</v>
      </c>
      <c r="C732" s="495"/>
      <c r="D732" s="495"/>
      <c r="E732" s="496"/>
      <c r="F732" s="496" t="s">
        <v>2674</v>
      </c>
      <c r="G732" s="63" t="s">
        <v>2430</v>
      </c>
      <c r="H732" s="50" t="s">
        <v>2430</v>
      </c>
      <c r="I732" s="50" t="s">
        <v>771</v>
      </c>
      <c r="J732" s="74">
        <v>1</v>
      </c>
      <c r="K732" s="82">
        <v>45231</v>
      </c>
      <c r="L732" s="82">
        <v>45747</v>
      </c>
      <c r="M732" s="211">
        <f t="shared" si="34"/>
        <v>73.714285714285708</v>
      </c>
      <c r="N732" s="69">
        <v>1</v>
      </c>
      <c r="O732" s="71" t="s">
        <v>2521</v>
      </c>
      <c r="P732" s="51">
        <f t="shared" si="33"/>
        <v>1</v>
      </c>
      <c r="Q732" s="66" t="str" cm="1">
        <f t="array" aca="1" ref="Q732" ca="1">IF(ISNUMBER(P732),IF(P732=100%,"CUMPLIDA",IF(AND(ISNUMBER(L732),ISNUMBER(INDIRECT("FECHA_"&amp;$B732,1))), IF(L732&lt;=INDIRECT("FECHA_"&amp;$B732,1),"INCUMPLIDA","PROCESO"), "VERIFICAR FECHA")),"SIN VALOR AVANCE")</f>
        <v>CUMPLIDA</v>
      </c>
    </row>
    <row r="733" spans="1:17" ht="210.75">
      <c r="A733" s="75" t="s">
        <v>938</v>
      </c>
      <c r="B733" s="61" t="s">
        <v>1793</v>
      </c>
      <c r="C733" s="495"/>
      <c r="D733" s="495"/>
      <c r="E733" s="496"/>
      <c r="F733" s="496" t="s">
        <v>2674</v>
      </c>
      <c r="G733" s="63" t="s">
        <v>2431</v>
      </c>
      <c r="H733" s="50" t="s">
        <v>2431</v>
      </c>
      <c r="I733" s="50" t="s">
        <v>1073</v>
      </c>
      <c r="J733" s="74">
        <v>1</v>
      </c>
      <c r="K733" s="82">
        <v>45231</v>
      </c>
      <c r="L733" s="82">
        <v>45808</v>
      </c>
      <c r="M733" s="211">
        <f t="shared" si="34"/>
        <v>82.428571428571431</v>
      </c>
      <c r="N733" s="69">
        <v>1</v>
      </c>
      <c r="O733" s="71" t="s">
        <v>2684</v>
      </c>
      <c r="P733" s="51">
        <f t="shared" si="33"/>
        <v>1</v>
      </c>
      <c r="Q733" s="66" t="str" cm="1">
        <f t="array" aca="1" ref="Q733" ca="1">IF(ISNUMBER(P733),IF(P733=100%,"CUMPLIDA",IF(AND(ISNUMBER(L733),ISNUMBER(INDIRECT("FECHA_"&amp;$B733,1))), IF(L733&lt;=INDIRECT("FECHA_"&amp;$B733,1),"INCUMPLIDA","PROCESO"), "VERIFICAR FECHA")),"SIN VALOR AVANCE")</f>
        <v>CUMPLIDA</v>
      </c>
    </row>
    <row r="734" spans="1:17" ht="75.75">
      <c r="A734" s="75" t="s">
        <v>938</v>
      </c>
      <c r="B734" s="61" t="s">
        <v>1793</v>
      </c>
      <c r="C734" s="495"/>
      <c r="D734" s="495"/>
      <c r="E734" s="496"/>
      <c r="F734" s="496" t="s">
        <v>2674</v>
      </c>
      <c r="G734" s="63" t="s">
        <v>169</v>
      </c>
      <c r="H734" s="50" t="s">
        <v>775</v>
      </c>
      <c r="I734" s="50" t="s">
        <v>776</v>
      </c>
      <c r="J734" s="74">
        <v>7</v>
      </c>
      <c r="K734" s="82">
        <v>46024</v>
      </c>
      <c r="L734" s="82">
        <v>46660</v>
      </c>
      <c r="M734" s="211">
        <f t="shared" si="34"/>
        <v>90.857142857142861</v>
      </c>
      <c r="N734" s="69">
        <v>0</v>
      </c>
      <c r="O734" s="71" t="s">
        <v>2521</v>
      </c>
      <c r="P734" s="51">
        <f t="shared" si="33"/>
        <v>0</v>
      </c>
      <c r="Q734" s="66" t="str" cm="1">
        <f t="array" aca="1" ref="Q734" ca="1">IF(ISNUMBER(P734),IF(P734=100%,"CUMPLIDA",IF(AND(ISNUMBER(L734),ISNUMBER(INDIRECT("FECHA_"&amp;$B734,1))), IF(L734&lt;=INDIRECT("FECHA_"&amp;$B734,1),"INCUMPLIDA","PROCESO"), "VERIFICAR FECHA")),"SIN VALOR AVANCE")</f>
        <v>PROCESO</v>
      </c>
    </row>
    <row r="735" spans="1:17" ht="135.75">
      <c r="A735" s="75" t="s">
        <v>938</v>
      </c>
      <c r="B735" s="61" t="s">
        <v>1793</v>
      </c>
      <c r="C735" s="495"/>
      <c r="D735" s="495"/>
      <c r="E735" s="496"/>
      <c r="F735" s="496" t="s">
        <v>2674</v>
      </c>
      <c r="G735" s="63" t="s">
        <v>778</v>
      </c>
      <c r="H735" s="50" t="s">
        <v>779</v>
      </c>
      <c r="I735" s="50" t="s">
        <v>780</v>
      </c>
      <c r="J735" s="74">
        <v>1</v>
      </c>
      <c r="K735" s="82">
        <v>46024</v>
      </c>
      <c r="L735" s="82">
        <v>46660</v>
      </c>
      <c r="M735" s="211">
        <f t="shared" si="34"/>
        <v>90.857142857142861</v>
      </c>
      <c r="N735" s="69">
        <v>0</v>
      </c>
      <c r="O735" s="71" t="s">
        <v>2685</v>
      </c>
      <c r="P735" s="51">
        <f t="shared" si="33"/>
        <v>0</v>
      </c>
      <c r="Q735" s="66" t="str" cm="1">
        <f t="array" aca="1" ref="Q735" ca="1">IF(ISNUMBER(P735),IF(P735=100%,"CUMPLIDA",IF(AND(ISNUMBER(L735),ISNUMBER(INDIRECT("FECHA_"&amp;$B735,1))), IF(L735&lt;=INDIRECT("FECHA_"&amp;$B735,1),"INCUMPLIDA","PROCESO"), "VERIFICAR FECHA")),"SIN VALOR AVANCE")</f>
        <v>PROCESO</v>
      </c>
    </row>
    <row r="736" spans="1:17" ht="210.75">
      <c r="A736" s="75" t="s">
        <v>938</v>
      </c>
      <c r="B736" s="61" t="s">
        <v>1793</v>
      </c>
      <c r="C736" s="495" t="s">
        <v>2672</v>
      </c>
      <c r="D736" s="495" t="s">
        <v>2238</v>
      </c>
      <c r="E736" s="496"/>
      <c r="F736" s="496" t="s">
        <v>2674</v>
      </c>
      <c r="G736" s="63" t="s">
        <v>781</v>
      </c>
      <c r="H736" s="50" t="s">
        <v>782</v>
      </c>
      <c r="I736" s="50" t="s">
        <v>813</v>
      </c>
      <c r="J736" s="74">
        <v>2</v>
      </c>
      <c r="K736" s="82">
        <v>46024</v>
      </c>
      <c r="L736" s="82">
        <v>46660</v>
      </c>
      <c r="M736" s="211">
        <f t="shared" si="34"/>
        <v>90.857142857142861</v>
      </c>
      <c r="N736" s="69">
        <v>0</v>
      </c>
      <c r="O736" s="71" t="s">
        <v>2684</v>
      </c>
      <c r="P736" s="51">
        <f t="shared" si="33"/>
        <v>0</v>
      </c>
      <c r="Q736" s="66" t="str" cm="1">
        <f t="array" aca="1" ref="Q736" ca="1">IF(ISNUMBER(P736),IF(P736=100%,"CUMPLIDA",IF(AND(ISNUMBER(L736),ISNUMBER(INDIRECT("FECHA_"&amp;$B736,1))), IF(L736&lt;=INDIRECT("FECHA_"&amp;$B736,1),"INCUMPLIDA","PROCESO"), "VERIFICAR FECHA")),"SIN VALOR AVANCE")</f>
        <v>PROCESO</v>
      </c>
    </row>
    <row r="737" spans="1:17" ht="105.75">
      <c r="A737" s="75" t="s">
        <v>938</v>
      </c>
      <c r="B737" s="61" t="s">
        <v>1793</v>
      </c>
      <c r="C737" s="495" t="s">
        <v>2672</v>
      </c>
      <c r="D737" s="495" t="s">
        <v>2238</v>
      </c>
      <c r="E737" s="496"/>
      <c r="F737" s="496" t="s">
        <v>2674</v>
      </c>
      <c r="G737" s="63" t="s">
        <v>2686</v>
      </c>
      <c r="H737" s="50" t="s">
        <v>2687</v>
      </c>
      <c r="I737" s="50" t="s">
        <v>2688</v>
      </c>
      <c r="J737" s="69">
        <v>1</v>
      </c>
      <c r="K737" s="70">
        <v>44927</v>
      </c>
      <c r="L737" s="70">
        <v>45016</v>
      </c>
      <c r="M737" s="211">
        <f t="shared" si="34"/>
        <v>12.714285714285714</v>
      </c>
      <c r="N737" s="69">
        <v>1</v>
      </c>
      <c r="O737" s="50" t="s">
        <v>2689</v>
      </c>
      <c r="P737" s="51">
        <f t="shared" si="33"/>
        <v>1</v>
      </c>
      <c r="Q737" s="66" t="str" cm="1">
        <f t="array" aca="1" ref="Q737" ca="1">IF(ISNUMBER(P737),IF(P737=100%,"CUMPLIDA",IF(AND(ISNUMBER(L737),ISNUMBER(INDIRECT("FECHA_"&amp;$B737,1))), IF(L737&lt;=INDIRECT("FECHA_"&amp;$B737,1),"INCUMPLIDA","PROCESO"), "VERIFICAR FECHA")),"SIN VALOR AVANCE")</f>
        <v>CUMPLIDA</v>
      </c>
    </row>
    <row r="738" spans="1:17" ht="165.75">
      <c r="A738" s="75" t="s">
        <v>938</v>
      </c>
      <c r="B738" s="61" t="s">
        <v>1793</v>
      </c>
      <c r="C738" s="495" t="s">
        <v>2672</v>
      </c>
      <c r="D738" s="495" t="s">
        <v>2238</v>
      </c>
      <c r="E738" s="496"/>
      <c r="F738" s="496" t="s">
        <v>2674</v>
      </c>
      <c r="G738" s="63" t="s">
        <v>2686</v>
      </c>
      <c r="H738" s="50" t="s">
        <v>2690</v>
      </c>
      <c r="I738" s="50" t="s">
        <v>2338</v>
      </c>
      <c r="J738" s="69">
        <v>1</v>
      </c>
      <c r="K738" s="70">
        <v>45017</v>
      </c>
      <c r="L738" s="70">
        <v>45138</v>
      </c>
      <c r="M738" s="211">
        <f t="shared" si="34"/>
        <v>17.285714285714285</v>
      </c>
      <c r="N738" s="69">
        <v>1</v>
      </c>
      <c r="O738" s="50" t="s">
        <v>2691</v>
      </c>
      <c r="P738" s="51">
        <f t="shared" si="33"/>
        <v>1</v>
      </c>
      <c r="Q738" s="66" t="str" cm="1">
        <f t="array" aca="1" ref="Q738" ca="1">IF(ISNUMBER(P738),IF(P738=100%,"CUMPLIDA",IF(AND(ISNUMBER(L738),ISNUMBER(INDIRECT("FECHA_"&amp;$B738,1))), IF(L738&lt;=INDIRECT("FECHA_"&amp;$B738,1),"INCUMPLIDA","PROCESO"), "VERIFICAR FECHA")),"SIN VALOR AVANCE")</f>
        <v>CUMPLIDA</v>
      </c>
    </row>
    <row r="739" spans="1:17" ht="120">
      <c r="A739" s="75" t="s">
        <v>938</v>
      </c>
      <c r="B739" s="61" t="s">
        <v>1793</v>
      </c>
      <c r="C739" s="495" t="s">
        <v>2672</v>
      </c>
      <c r="D739" s="495" t="s">
        <v>2238</v>
      </c>
      <c r="E739" s="496"/>
      <c r="F739" s="496" t="s">
        <v>2674</v>
      </c>
      <c r="G739" s="63" t="s">
        <v>2692</v>
      </c>
      <c r="H739" s="50" t="s">
        <v>2693</v>
      </c>
      <c r="I739" s="50" t="s">
        <v>2338</v>
      </c>
      <c r="J739" s="69">
        <v>12</v>
      </c>
      <c r="K739" s="70">
        <v>44958</v>
      </c>
      <c r="L739" s="70">
        <v>45323</v>
      </c>
      <c r="M739" s="211">
        <f t="shared" si="34"/>
        <v>52.142857142857146</v>
      </c>
      <c r="N739" s="69">
        <v>12</v>
      </c>
      <c r="O739" s="50" t="s">
        <v>2694</v>
      </c>
      <c r="P739" s="51">
        <f t="shared" si="33"/>
        <v>1</v>
      </c>
      <c r="Q739" s="66" t="str" cm="1">
        <f t="array" aca="1" ref="Q739" ca="1">IF(ISNUMBER(P739),IF(P739=100%,"CUMPLIDA",IF(AND(ISNUMBER(L739),ISNUMBER(INDIRECT("FECHA_"&amp;$B739,1))), IF(L739&lt;=INDIRECT("FECHA_"&amp;$B739,1),"INCUMPLIDA","PROCESO"), "VERIFICAR FECHA")),"SIN VALOR AVANCE")</f>
        <v>CUMPLIDA</v>
      </c>
    </row>
    <row r="740" spans="1:17" ht="105.75">
      <c r="A740" s="75" t="s">
        <v>938</v>
      </c>
      <c r="B740" s="61" t="s">
        <v>1793</v>
      </c>
      <c r="C740" s="495" t="s">
        <v>2672</v>
      </c>
      <c r="D740" s="495" t="s">
        <v>2238</v>
      </c>
      <c r="E740" s="496"/>
      <c r="F740" s="496" t="s">
        <v>2674</v>
      </c>
      <c r="G740" s="63" t="s">
        <v>2695</v>
      </c>
      <c r="H740" s="50" t="s">
        <v>2696</v>
      </c>
      <c r="I740" s="50" t="s">
        <v>2338</v>
      </c>
      <c r="J740" s="69">
        <v>4</v>
      </c>
      <c r="K740" s="70">
        <v>44958</v>
      </c>
      <c r="L740" s="70">
        <v>45323</v>
      </c>
      <c r="M740" s="211">
        <f t="shared" si="34"/>
        <v>52.142857142857146</v>
      </c>
      <c r="N740" s="69">
        <v>4</v>
      </c>
      <c r="O740" s="50" t="s">
        <v>2694</v>
      </c>
      <c r="P740" s="51">
        <f t="shared" si="33"/>
        <v>1</v>
      </c>
      <c r="Q740" s="66" t="str" cm="1">
        <f t="array" aca="1" ref="Q740" ca="1">IF(ISNUMBER(P740),IF(P740=100%,"CUMPLIDA",IF(AND(ISNUMBER(L740),ISNUMBER(INDIRECT("FECHA_"&amp;$B740,1))), IF(L740&lt;=INDIRECT("FECHA_"&amp;$B740,1),"INCUMPLIDA","PROCESO"), "VERIFICAR FECHA")),"SIN VALOR AVANCE")</f>
        <v>CUMPLIDA</v>
      </c>
    </row>
    <row r="741" spans="1:17" ht="105.75">
      <c r="A741" s="75" t="s">
        <v>938</v>
      </c>
      <c r="B741" s="61" t="s">
        <v>1793</v>
      </c>
      <c r="C741" s="495" t="s">
        <v>2672</v>
      </c>
      <c r="D741" s="495" t="s">
        <v>2238</v>
      </c>
      <c r="E741" s="496"/>
      <c r="F741" s="496" t="s">
        <v>2674</v>
      </c>
      <c r="G741" s="63" t="s">
        <v>2697</v>
      </c>
      <c r="H741" s="50" t="s">
        <v>2698</v>
      </c>
      <c r="I741" s="50" t="s">
        <v>2338</v>
      </c>
      <c r="J741" s="69">
        <v>1</v>
      </c>
      <c r="K741" s="70">
        <v>44958</v>
      </c>
      <c r="L741" s="70">
        <v>44985</v>
      </c>
      <c r="M741" s="211">
        <f t="shared" si="34"/>
        <v>3.8571428571428572</v>
      </c>
      <c r="N741" s="69">
        <v>1</v>
      </c>
      <c r="O741" s="50" t="s">
        <v>2694</v>
      </c>
      <c r="P741" s="51">
        <f t="shared" si="33"/>
        <v>1</v>
      </c>
      <c r="Q741" s="66" t="str" cm="1">
        <f t="array" aca="1" ref="Q741" ca="1">IF(ISNUMBER(P741),IF(P741=100%,"CUMPLIDA",IF(AND(ISNUMBER(L741),ISNUMBER(INDIRECT("FECHA_"&amp;$B741,1))), IF(L741&lt;=INDIRECT("FECHA_"&amp;$B741,1),"INCUMPLIDA","PROCESO"), "VERIFICAR FECHA")),"SIN VALOR AVANCE")</f>
        <v>CUMPLIDA</v>
      </c>
    </row>
    <row r="742" spans="1:17" ht="180.75">
      <c r="A742" s="75" t="s">
        <v>938</v>
      </c>
      <c r="B742" s="61" t="s">
        <v>1793</v>
      </c>
      <c r="C742" s="495" t="s">
        <v>2672</v>
      </c>
      <c r="D742" s="495" t="s">
        <v>2238</v>
      </c>
      <c r="E742" s="496" t="s">
        <v>2699</v>
      </c>
      <c r="F742" s="496" t="s">
        <v>2700</v>
      </c>
      <c r="G742" s="63" t="s">
        <v>2679</v>
      </c>
      <c r="H742" s="50" t="s">
        <v>2680</v>
      </c>
      <c r="I742" s="50" t="s">
        <v>2681</v>
      </c>
      <c r="J742" s="69">
        <v>3</v>
      </c>
      <c r="K742" s="70">
        <v>44958</v>
      </c>
      <c r="L742" s="70">
        <v>45323</v>
      </c>
      <c r="M742" s="211">
        <f t="shared" si="34"/>
        <v>52.142857142857146</v>
      </c>
      <c r="N742" s="69">
        <v>3</v>
      </c>
      <c r="O742" s="50" t="s">
        <v>2701</v>
      </c>
      <c r="P742" s="51">
        <f t="shared" si="33"/>
        <v>1</v>
      </c>
      <c r="Q742" s="66" t="str" cm="1">
        <f t="array" aca="1" ref="Q742" ca="1">IF(ISNUMBER(P742),IF(P742=100%,"CUMPLIDA",IF(AND(ISNUMBER(L742),ISNUMBER(INDIRECT("FECHA_"&amp;$B742,1))), IF(L742&lt;=INDIRECT("FECHA_"&amp;$B742,1),"INCUMPLIDA","PROCESO"), "VERIFICAR FECHA")),"SIN VALOR AVANCE")</f>
        <v>CUMPLIDA</v>
      </c>
    </row>
    <row r="743" spans="1:17" ht="75.75">
      <c r="A743" s="75" t="s">
        <v>938</v>
      </c>
      <c r="B743" s="61" t="s">
        <v>1793</v>
      </c>
      <c r="C743" s="495"/>
      <c r="D743" s="495"/>
      <c r="E743" s="496"/>
      <c r="F743" s="496" t="s">
        <v>2700</v>
      </c>
      <c r="G743" s="496" t="s">
        <v>2683</v>
      </c>
      <c r="H743" s="76" t="s">
        <v>944</v>
      </c>
      <c r="I743" s="50" t="s">
        <v>945</v>
      </c>
      <c r="J743" s="69">
        <v>1</v>
      </c>
      <c r="K743" s="70">
        <v>45231</v>
      </c>
      <c r="L743" s="70">
        <v>45504</v>
      </c>
      <c r="M743" s="211">
        <f t="shared" si="34"/>
        <v>39</v>
      </c>
      <c r="N743" s="69">
        <v>1</v>
      </c>
      <c r="O743" s="71" t="s">
        <v>2426</v>
      </c>
      <c r="P743" s="51">
        <f t="shared" si="33"/>
        <v>1</v>
      </c>
      <c r="Q743" s="66" t="str" cm="1">
        <f t="array" aca="1" ref="Q743" ca="1">IF(ISNUMBER(P743),IF(P743=100%,"CUMPLIDA",IF(AND(ISNUMBER(L743),ISNUMBER(INDIRECT("FECHA_"&amp;$B743,1))), IF(L743&lt;=INDIRECT("FECHA_"&amp;$B743,1),"INCUMPLIDA","PROCESO"), "VERIFICAR FECHA")),"SIN VALOR AVANCE")</f>
        <v>CUMPLIDA</v>
      </c>
    </row>
    <row r="744" spans="1:17" ht="210.75">
      <c r="A744" s="75" t="s">
        <v>938</v>
      </c>
      <c r="B744" s="61" t="s">
        <v>1793</v>
      </c>
      <c r="C744" s="495"/>
      <c r="D744" s="495"/>
      <c r="E744" s="496"/>
      <c r="F744" s="496" t="s">
        <v>2700</v>
      </c>
      <c r="G744" s="496"/>
      <c r="H744" s="76" t="s">
        <v>947</v>
      </c>
      <c r="I744" s="50" t="s">
        <v>948</v>
      </c>
      <c r="J744" s="69">
        <v>1</v>
      </c>
      <c r="K744" s="70">
        <v>45231</v>
      </c>
      <c r="L744" s="70">
        <v>45504</v>
      </c>
      <c r="M744" s="211">
        <f t="shared" si="34"/>
        <v>39</v>
      </c>
      <c r="N744" s="69">
        <v>1</v>
      </c>
      <c r="O744" s="71" t="s">
        <v>2684</v>
      </c>
      <c r="P744" s="51">
        <f t="shared" si="33"/>
        <v>1</v>
      </c>
      <c r="Q744" s="66" t="str" cm="1">
        <f t="array" aca="1" ref="Q744" ca="1">IF(ISNUMBER(P744),IF(P744=100%,"CUMPLIDA",IF(AND(ISNUMBER(L744),ISNUMBER(INDIRECT("FECHA_"&amp;$B744,1))), IF(L744&lt;=INDIRECT("FECHA_"&amp;$B744,1),"INCUMPLIDA","PROCESO"), "VERIFICAR FECHA")),"SIN VALOR AVANCE")</f>
        <v>CUMPLIDA</v>
      </c>
    </row>
    <row r="745" spans="1:17" ht="135.75">
      <c r="A745" s="75" t="s">
        <v>938</v>
      </c>
      <c r="B745" s="61" t="s">
        <v>1793</v>
      </c>
      <c r="C745" s="495"/>
      <c r="D745" s="495"/>
      <c r="E745" s="496"/>
      <c r="F745" s="496" t="s">
        <v>2700</v>
      </c>
      <c r="G745" s="63" t="s">
        <v>950</v>
      </c>
      <c r="H745" s="50" t="s">
        <v>760</v>
      </c>
      <c r="I745" s="50" t="s">
        <v>761</v>
      </c>
      <c r="J745" s="74">
        <v>1</v>
      </c>
      <c r="K745" s="82">
        <v>45323</v>
      </c>
      <c r="L745" s="82">
        <v>45747</v>
      </c>
      <c r="M745" s="211">
        <f t="shared" si="34"/>
        <v>60.571428571428569</v>
      </c>
      <c r="N745" s="69">
        <v>1</v>
      </c>
      <c r="O745" s="71" t="s">
        <v>2685</v>
      </c>
      <c r="P745" s="51">
        <f t="shared" si="33"/>
        <v>1</v>
      </c>
      <c r="Q745" s="66" t="str" cm="1">
        <f t="array" aca="1" ref="Q745" ca="1">IF(ISNUMBER(P745),IF(P745=100%,"CUMPLIDA",IF(AND(ISNUMBER(L745),ISNUMBER(INDIRECT("FECHA_"&amp;$B745,1))), IF(L745&lt;=INDIRECT("FECHA_"&amp;$B745,1),"INCUMPLIDA","PROCESO"), "VERIFICAR FECHA")),"SIN VALOR AVANCE")</f>
        <v>CUMPLIDA</v>
      </c>
    </row>
    <row r="746" spans="1:17" ht="75.75">
      <c r="A746" s="75" t="s">
        <v>938</v>
      </c>
      <c r="B746" s="61" t="s">
        <v>1793</v>
      </c>
      <c r="C746" s="495"/>
      <c r="D746" s="495"/>
      <c r="E746" s="496"/>
      <c r="F746" s="496" t="s">
        <v>2700</v>
      </c>
      <c r="G746" s="63" t="s">
        <v>804</v>
      </c>
      <c r="H746" s="50" t="s">
        <v>804</v>
      </c>
      <c r="I746" s="50" t="s">
        <v>805</v>
      </c>
      <c r="J746" s="74">
        <v>1</v>
      </c>
      <c r="K746" s="82">
        <v>45323</v>
      </c>
      <c r="L746" s="82">
        <v>45747</v>
      </c>
      <c r="M746" s="211">
        <f t="shared" si="34"/>
        <v>60.571428571428569</v>
      </c>
      <c r="N746" s="69">
        <v>1</v>
      </c>
      <c r="O746" s="71" t="s">
        <v>2521</v>
      </c>
      <c r="P746" s="51">
        <f t="shared" si="33"/>
        <v>1</v>
      </c>
      <c r="Q746" s="66" t="str" cm="1">
        <f t="array" aca="1" ref="Q746" ca="1">IF(ISNUMBER(P746),IF(P746=100%,"CUMPLIDA",IF(AND(ISNUMBER(L746),ISNUMBER(INDIRECT("FECHA_"&amp;$B746,1))), IF(L746&lt;=INDIRECT("FECHA_"&amp;$B746,1),"INCUMPLIDA","PROCESO"), "VERIFICAR FECHA")),"SIN VALOR AVANCE")</f>
        <v>CUMPLIDA</v>
      </c>
    </row>
    <row r="747" spans="1:17" ht="75.75">
      <c r="A747" s="75" t="s">
        <v>938</v>
      </c>
      <c r="B747" s="61" t="s">
        <v>1793</v>
      </c>
      <c r="C747" s="495"/>
      <c r="D747" s="495"/>
      <c r="E747" s="496"/>
      <c r="F747" s="496" t="s">
        <v>2700</v>
      </c>
      <c r="G747" s="63" t="s">
        <v>766</v>
      </c>
      <c r="H747" s="50" t="s">
        <v>767</v>
      </c>
      <c r="I747" s="50" t="s">
        <v>768</v>
      </c>
      <c r="J747" s="74">
        <v>1</v>
      </c>
      <c r="K747" s="82">
        <v>45231</v>
      </c>
      <c r="L747" s="82">
        <v>45747</v>
      </c>
      <c r="M747" s="211">
        <f t="shared" si="34"/>
        <v>73.714285714285708</v>
      </c>
      <c r="N747" s="69">
        <v>1</v>
      </c>
      <c r="O747" s="71" t="s">
        <v>2521</v>
      </c>
      <c r="P747" s="51">
        <f t="shared" si="33"/>
        <v>1</v>
      </c>
      <c r="Q747" s="66" t="str" cm="1">
        <f t="array" aca="1" ref="Q747" ca="1">IF(ISNUMBER(P747),IF(P747=100%,"CUMPLIDA",IF(AND(ISNUMBER(L747),ISNUMBER(INDIRECT("FECHA_"&amp;$B747,1))), IF(L747&lt;=INDIRECT("FECHA_"&amp;$B747,1),"INCUMPLIDA","PROCESO"), "VERIFICAR FECHA")),"SIN VALOR AVANCE")</f>
        <v>CUMPLIDA</v>
      </c>
    </row>
    <row r="748" spans="1:17" ht="135.75">
      <c r="A748" s="75" t="s">
        <v>938</v>
      </c>
      <c r="B748" s="61" t="s">
        <v>1793</v>
      </c>
      <c r="C748" s="495"/>
      <c r="D748" s="495"/>
      <c r="E748" s="496"/>
      <c r="F748" s="496" t="s">
        <v>2700</v>
      </c>
      <c r="G748" s="63" t="s">
        <v>769</v>
      </c>
      <c r="H748" s="50" t="s">
        <v>769</v>
      </c>
      <c r="I748" s="50" t="s">
        <v>2344</v>
      </c>
      <c r="J748" s="74">
        <v>1</v>
      </c>
      <c r="K748" s="82">
        <v>45323</v>
      </c>
      <c r="L748" s="82">
        <v>45747</v>
      </c>
      <c r="M748" s="211">
        <f t="shared" si="34"/>
        <v>60.571428571428569</v>
      </c>
      <c r="N748" s="69">
        <v>1</v>
      </c>
      <c r="O748" s="71" t="s">
        <v>2685</v>
      </c>
      <c r="P748" s="51">
        <f t="shared" ref="P748:P811" si="35">N748/J748</f>
        <v>1</v>
      </c>
      <c r="Q748" s="66" t="str" cm="1">
        <f t="array" aca="1" ref="Q748" ca="1">IF(ISNUMBER(P748),IF(P748=100%,"CUMPLIDA",IF(AND(ISNUMBER(L748),ISNUMBER(INDIRECT("FECHA_"&amp;$B748,1))), IF(L748&lt;=INDIRECT("FECHA_"&amp;$B748,1),"INCUMPLIDA","PROCESO"), "VERIFICAR FECHA")),"SIN VALOR AVANCE")</f>
        <v>CUMPLIDA</v>
      </c>
    </row>
    <row r="749" spans="1:17" ht="75.75">
      <c r="A749" s="75" t="s">
        <v>938</v>
      </c>
      <c r="B749" s="61" t="s">
        <v>1793</v>
      </c>
      <c r="C749" s="495"/>
      <c r="D749" s="495"/>
      <c r="E749" s="496"/>
      <c r="F749" s="496" t="s">
        <v>2700</v>
      </c>
      <c r="G749" s="63" t="s">
        <v>2430</v>
      </c>
      <c r="H749" s="50" t="s">
        <v>2430</v>
      </c>
      <c r="I749" s="50" t="s">
        <v>771</v>
      </c>
      <c r="J749" s="74">
        <v>1</v>
      </c>
      <c r="K749" s="82">
        <v>45231</v>
      </c>
      <c r="L749" s="82">
        <v>45747</v>
      </c>
      <c r="M749" s="211">
        <f t="shared" si="34"/>
        <v>73.714285714285708</v>
      </c>
      <c r="N749" s="69">
        <v>1</v>
      </c>
      <c r="O749" s="71" t="s">
        <v>2521</v>
      </c>
      <c r="P749" s="51">
        <f t="shared" si="35"/>
        <v>1</v>
      </c>
      <c r="Q749" s="66" t="str" cm="1">
        <f t="array" aca="1" ref="Q749" ca="1">IF(ISNUMBER(P749),IF(P749=100%,"CUMPLIDA",IF(AND(ISNUMBER(L749),ISNUMBER(INDIRECT("FECHA_"&amp;$B749,1))), IF(L749&lt;=INDIRECT("FECHA_"&amp;$B749,1),"INCUMPLIDA","PROCESO"), "VERIFICAR FECHA")),"SIN VALOR AVANCE")</f>
        <v>CUMPLIDA</v>
      </c>
    </row>
    <row r="750" spans="1:17" ht="210.75">
      <c r="A750" s="75" t="s">
        <v>938</v>
      </c>
      <c r="B750" s="61" t="s">
        <v>1793</v>
      </c>
      <c r="C750" s="495"/>
      <c r="D750" s="495"/>
      <c r="E750" s="496"/>
      <c r="F750" s="496" t="s">
        <v>2700</v>
      </c>
      <c r="G750" s="63" t="s">
        <v>2431</v>
      </c>
      <c r="H750" s="50" t="s">
        <v>2431</v>
      </c>
      <c r="I750" s="50" t="s">
        <v>1073</v>
      </c>
      <c r="J750" s="74">
        <v>1</v>
      </c>
      <c r="K750" s="82">
        <v>45231</v>
      </c>
      <c r="L750" s="82">
        <v>45808</v>
      </c>
      <c r="M750" s="211">
        <f t="shared" si="34"/>
        <v>82.428571428571431</v>
      </c>
      <c r="N750" s="69">
        <v>1</v>
      </c>
      <c r="O750" s="71" t="s">
        <v>2684</v>
      </c>
      <c r="P750" s="51">
        <f t="shared" si="35"/>
        <v>1</v>
      </c>
      <c r="Q750" s="66" t="str" cm="1">
        <f t="array" aca="1" ref="Q750" ca="1">IF(ISNUMBER(P750),IF(P750=100%,"CUMPLIDA",IF(AND(ISNUMBER(L750),ISNUMBER(INDIRECT("FECHA_"&amp;$B750,1))), IF(L750&lt;=INDIRECT("FECHA_"&amp;$B750,1),"INCUMPLIDA","PROCESO"), "VERIFICAR FECHA")),"SIN VALOR AVANCE")</f>
        <v>CUMPLIDA</v>
      </c>
    </row>
    <row r="751" spans="1:17" ht="75.75">
      <c r="A751" s="75" t="s">
        <v>938</v>
      </c>
      <c r="B751" s="61" t="s">
        <v>1793</v>
      </c>
      <c r="C751" s="495" t="s">
        <v>2672</v>
      </c>
      <c r="D751" s="495" t="s">
        <v>2238</v>
      </c>
      <c r="E751" s="496"/>
      <c r="F751" s="496" t="s">
        <v>2700</v>
      </c>
      <c r="G751" s="63" t="s">
        <v>169</v>
      </c>
      <c r="H751" s="50" t="s">
        <v>775</v>
      </c>
      <c r="I751" s="50" t="s">
        <v>776</v>
      </c>
      <c r="J751" s="74">
        <v>7</v>
      </c>
      <c r="K751" s="82">
        <v>46024</v>
      </c>
      <c r="L751" s="82">
        <v>46660</v>
      </c>
      <c r="M751" s="211">
        <f t="shared" si="34"/>
        <v>90.857142857142861</v>
      </c>
      <c r="N751" s="69">
        <v>0</v>
      </c>
      <c r="O751" s="71" t="s">
        <v>2521</v>
      </c>
      <c r="P751" s="51">
        <f t="shared" si="35"/>
        <v>0</v>
      </c>
      <c r="Q751" s="66" t="str" cm="1">
        <f t="array" aca="1" ref="Q751" ca="1">IF(ISNUMBER(P751),IF(P751=100%,"CUMPLIDA",IF(AND(ISNUMBER(L751),ISNUMBER(INDIRECT("FECHA_"&amp;$B751,1))), IF(L751&lt;=INDIRECT("FECHA_"&amp;$B751,1),"INCUMPLIDA","PROCESO"), "VERIFICAR FECHA")),"SIN VALOR AVANCE")</f>
        <v>PROCESO</v>
      </c>
    </row>
    <row r="752" spans="1:17" ht="135.75">
      <c r="A752" s="75" t="s">
        <v>938</v>
      </c>
      <c r="B752" s="61" t="s">
        <v>1793</v>
      </c>
      <c r="C752" s="495" t="s">
        <v>2672</v>
      </c>
      <c r="D752" s="495" t="s">
        <v>2238</v>
      </c>
      <c r="E752" s="496"/>
      <c r="F752" s="496" t="s">
        <v>2700</v>
      </c>
      <c r="G752" s="63" t="s">
        <v>778</v>
      </c>
      <c r="H752" s="50" t="s">
        <v>779</v>
      </c>
      <c r="I752" s="50" t="s">
        <v>780</v>
      </c>
      <c r="J752" s="74">
        <v>1</v>
      </c>
      <c r="K752" s="82">
        <v>46024</v>
      </c>
      <c r="L752" s="82">
        <v>46660</v>
      </c>
      <c r="M752" s="211">
        <f t="shared" si="34"/>
        <v>90.857142857142861</v>
      </c>
      <c r="N752" s="69">
        <v>0</v>
      </c>
      <c r="O752" s="71" t="s">
        <v>2685</v>
      </c>
      <c r="P752" s="51">
        <f t="shared" si="35"/>
        <v>0</v>
      </c>
      <c r="Q752" s="66" t="str" cm="1">
        <f t="array" aca="1" ref="Q752" ca="1">IF(ISNUMBER(P752),IF(P752=100%,"CUMPLIDA",IF(AND(ISNUMBER(L752),ISNUMBER(INDIRECT("FECHA_"&amp;$B752,1))), IF(L752&lt;=INDIRECT("FECHA_"&amp;$B752,1),"INCUMPLIDA","PROCESO"), "VERIFICAR FECHA")),"SIN VALOR AVANCE")</f>
        <v>PROCESO</v>
      </c>
    </row>
    <row r="753" spans="1:17" ht="210.75">
      <c r="A753" s="75" t="s">
        <v>938</v>
      </c>
      <c r="B753" s="61" t="s">
        <v>1793</v>
      </c>
      <c r="C753" s="495" t="s">
        <v>2672</v>
      </c>
      <c r="D753" s="495" t="s">
        <v>2238</v>
      </c>
      <c r="E753" s="496"/>
      <c r="F753" s="496" t="s">
        <v>2700</v>
      </c>
      <c r="G753" s="63" t="s">
        <v>781</v>
      </c>
      <c r="H753" s="50" t="s">
        <v>782</v>
      </c>
      <c r="I753" s="50" t="s">
        <v>813</v>
      </c>
      <c r="J753" s="74">
        <v>2</v>
      </c>
      <c r="K753" s="82">
        <v>46024</v>
      </c>
      <c r="L753" s="82">
        <v>46660</v>
      </c>
      <c r="M753" s="211">
        <f t="shared" si="34"/>
        <v>90.857142857142861</v>
      </c>
      <c r="N753" s="69">
        <v>0</v>
      </c>
      <c r="O753" s="71" t="s">
        <v>2684</v>
      </c>
      <c r="P753" s="51">
        <f t="shared" si="35"/>
        <v>0</v>
      </c>
      <c r="Q753" s="66" t="str" cm="1">
        <f t="array" aca="1" ref="Q753" ca="1">IF(ISNUMBER(P753),IF(P753=100%,"CUMPLIDA",IF(AND(ISNUMBER(L753),ISNUMBER(INDIRECT("FECHA_"&amp;$B753,1))), IF(L753&lt;=INDIRECT("FECHA_"&amp;$B753,1),"INCUMPLIDA","PROCESO"), "VERIFICAR FECHA")),"SIN VALOR AVANCE")</f>
        <v>PROCESO</v>
      </c>
    </row>
    <row r="754" spans="1:17" ht="120">
      <c r="A754" s="75" t="s">
        <v>938</v>
      </c>
      <c r="B754" s="61" t="s">
        <v>1793</v>
      </c>
      <c r="C754" s="495" t="s">
        <v>2672</v>
      </c>
      <c r="D754" s="495" t="s">
        <v>2238</v>
      </c>
      <c r="E754" s="496"/>
      <c r="F754" s="496" t="s">
        <v>2700</v>
      </c>
      <c r="G754" s="63" t="s">
        <v>2702</v>
      </c>
      <c r="H754" s="50" t="s">
        <v>2703</v>
      </c>
      <c r="I754" s="50" t="s">
        <v>2338</v>
      </c>
      <c r="J754" s="69">
        <v>12</v>
      </c>
      <c r="K754" s="70">
        <v>44958</v>
      </c>
      <c r="L754" s="70">
        <v>45323</v>
      </c>
      <c r="M754" s="211">
        <f t="shared" si="34"/>
        <v>52.142857142857146</v>
      </c>
      <c r="N754" s="69">
        <v>12</v>
      </c>
      <c r="O754" s="50" t="s">
        <v>2694</v>
      </c>
      <c r="P754" s="51">
        <f t="shared" si="35"/>
        <v>1</v>
      </c>
      <c r="Q754" s="66" t="str" cm="1">
        <f t="array" aca="1" ref="Q754" ca="1">IF(ISNUMBER(P754),IF(P754=100%,"CUMPLIDA",IF(AND(ISNUMBER(L754),ISNUMBER(INDIRECT("FECHA_"&amp;$B754,1))), IF(L754&lt;=INDIRECT("FECHA_"&amp;$B754,1),"INCUMPLIDA","PROCESO"), "VERIFICAR FECHA")),"SIN VALOR AVANCE")</f>
        <v>CUMPLIDA</v>
      </c>
    </row>
    <row r="755" spans="1:17" ht="135">
      <c r="A755" s="75" t="s">
        <v>938</v>
      </c>
      <c r="B755" s="61" t="s">
        <v>1793</v>
      </c>
      <c r="C755" s="495" t="s">
        <v>2672</v>
      </c>
      <c r="D755" s="495" t="s">
        <v>2238</v>
      </c>
      <c r="E755" s="496"/>
      <c r="F755" s="496" t="s">
        <v>2700</v>
      </c>
      <c r="G755" s="63" t="s">
        <v>2704</v>
      </c>
      <c r="H755" s="50" t="s">
        <v>2705</v>
      </c>
      <c r="I755" s="50" t="s">
        <v>2338</v>
      </c>
      <c r="J755" s="69">
        <v>4</v>
      </c>
      <c r="K755" s="70">
        <v>44958</v>
      </c>
      <c r="L755" s="70">
        <v>45323</v>
      </c>
      <c r="M755" s="211">
        <f t="shared" si="34"/>
        <v>52.142857142857146</v>
      </c>
      <c r="N755" s="69">
        <v>4</v>
      </c>
      <c r="O755" s="50" t="s">
        <v>2694</v>
      </c>
      <c r="P755" s="51">
        <f t="shared" si="35"/>
        <v>1</v>
      </c>
      <c r="Q755" s="66" t="str" cm="1">
        <f t="array" aca="1" ref="Q755" ca="1">IF(ISNUMBER(P755),IF(P755=100%,"CUMPLIDA",IF(AND(ISNUMBER(L755),ISNUMBER(INDIRECT("FECHA_"&amp;$B755,1))), IF(L755&lt;=INDIRECT("FECHA_"&amp;$B755,1),"INCUMPLIDA","PROCESO"), "VERIFICAR FECHA")),"SIN VALOR AVANCE")</f>
        <v>CUMPLIDA</v>
      </c>
    </row>
    <row r="756" spans="1:17" ht="105.75">
      <c r="A756" s="75" t="s">
        <v>938</v>
      </c>
      <c r="B756" s="61" t="s">
        <v>1793</v>
      </c>
      <c r="C756" s="495" t="s">
        <v>2672</v>
      </c>
      <c r="D756" s="495" t="s">
        <v>2238</v>
      </c>
      <c r="E756" s="496"/>
      <c r="F756" s="496" t="s">
        <v>2700</v>
      </c>
      <c r="G756" s="63" t="s">
        <v>2697</v>
      </c>
      <c r="H756" s="50" t="s">
        <v>2698</v>
      </c>
      <c r="I756" s="50" t="s">
        <v>2338</v>
      </c>
      <c r="J756" s="69">
        <v>1</v>
      </c>
      <c r="K756" s="70">
        <v>44958</v>
      </c>
      <c r="L756" s="70">
        <v>44985</v>
      </c>
      <c r="M756" s="211">
        <f t="shared" si="34"/>
        <v>3.8571428571428572</v>
      </c>
      <c r="N756" s="69">
        <v>1</v>
      </c>
      <c r="O756" s="50" t="s">
        <v>2694</v>
      </c>
      <c r="P756" s="51">
        <f t="shared" si="35"/>
        <v>1</v>
      </c>
      <c r="Q756" s="66" t="str" cm="1">
        <f t="array" aca="1" ref="Q756" ca="1">IF(ISNUMBER(P756),IF(P756=100%,"CUMPLIDA",IF(AND(ISNUMBER(L756),ISNUMBER(INDIRECT("FECHA_"&amp;$B756,1))), IF(L756&lt;=INDIRECT("FECHA_"&amp;$B756,1),"INCUMPLIDA","PROCESO"), "VERIFICAR FECHA")),"SIN VALOR AVANCE")</f>
        <v>CUMPLIDA</v>
      </c>
    </row>
    <row r="757" spans="1:17" ht="75.75">
      <c r="A757" s="75" t="s">
        <v>938</v>
      </c>
      <c r="B757" s="61" t="s">
        <v>1793</v>
      </c>
      <c r="C757" s="495" t="s">
        <v>2672</v>
      </c>
      <c r="D757" s="495" t="s">
        <v>2238</v>
      </c>
      <c r="E757" s="496" t="s">
        <v>2706</v>
      </c>
      <c r="F757" s="496" t="s">
        <v>2707</v>
      </c>
      <c r="G757" s="496" t="s">
        <v>2683</v>
      </c>
      <c r="H757" s="76" t="s">
        <v>944</v>
      </c>
      <c r="I757" s="50" t="s">
        <v>945</v>
      </c>
      <c r="J757" s="69">
        <v>1</v>
      </c>
      <c r="K757" s="70">
        <v>45231</v>
      </c>
      <c r="L757" s="70">
        <v>45504</v>
      </c>
      <c r="M757" s="211">
        <f t="shared" si="34"/>
        <v>39</v>
      </c>
      <c r="N757" s="69">
        <v>1</v>
      </c>
      <c r="O757" s="71" t="s">
        <v>2426</v>
      </c>
      <c r="P757" s="51">
        <f t="shared" si="35"/>
        <v>1</v>
      </c>
      <c r="Q757" s="66" t="str" cm="1">
        <f t="array" aca="1" ref="Q757" ca="1">IF(ISNUMBER(P757),IF(P757=100%,"CUMPLIDA",IF(AND(ISNUMBER(L757),ISNUMBER(INDIRECT("FECHA_"&amp;$B757,1))), IF(L757&lt;=INDIRECT("FECHA_"&amp;$B757,1),"INCUMPLIDA","PROCESO"), "VERIFICAR FECHA")),"SIN VALOR AVANCE")</f>
        <v>CUMPLIDA</v>
      </c>
    </row>
    <row r="758" spans="1:17" ht="210.75">
      <c r="A758" s="75" t="s">
        <v>938</v>
      </c>
      <c r="B758" s="61" t="s">
        <v>1793</v>
      </c>
      <c r="C758" s="495"/>
      <c r="D758" s="495"/>
      <c r="E758" s="496"/>
      <c r="F758" s="496" t="s">
        <v>2707</v>
      </c>
      <c r="G758" s="496"/>
      <c r="H758" s="76" t="s">
        <v>947</v>
      </c>
      <c r="I758" s="50" t="s">
        <v>948</v>
      </c>
      <c r="J758" s="69">
        <v>1</v>
      </c>
      <c r="K758" s="70">
        <v>45231</v>
      </c>
      <c r="L758" s="70">
        <v>45504</v>
      </c>
      <c r="M758" s="211">
        <f t="shared" si="34"/>
        <v>39</v>
      </c>
      <c r="N758" s="69">
        <v>1</v>
      </c>
      <c r="O758" s="71" t="s">
        <v>2684</v>
      </c>
      <c r="P758" s="51">
        <f t="shared" si="35"/>
        <v>1</v>
      </c>
      <c r="Q758" s="66" t="str" cm="1">
        <f t="array" aca="1" ref="Q758" ca="1">IF(ISNUMBER(P758),IF(P758=100%,"CUMPLIDA",IF(AND(ISNUMBER(L758),ISNUMBER(INDIRECT("FECHA_"&amp;$B758,1))), IF(L758&lt;=INDIRECT("FECHA_"&amp;$B758,1),"INCUMPLIDA","PROCESO"), "VERIFICAR FECHA")),"SIN VALOR AVANCE")</f>
        <v>CUMPLIDA</v>
      </c>
    </row>
    <row r="759" spans="1:17" ht="135.75">
      <c r="A759" s="75" t="s">
        <v>938</v>
      </c>
      <c r="B759" s="61" t="s">
        <v>1793</v>
      </c>
      <c r="C759" s="495"/>
      <c r="D759" s="495"/>
      <c r="E759" s="496"/>
      <c r="F759" s="496" t="s">
        <v>2707</v>
      </c>
      <c r="G759" s="63" t="s">
        <v>950</v>
      </c>
      <c r="H759" s="50" t="s">
        <v>760</v>
      </c>
      <c r="I759" s="50" t="s">
        <v>761</v>
      </c>
      <c r="J759" s="74">
        <v>1</v>
      </c>
      <c r="K759" s="82">
        <v>45323</v>
      </c>
      <c r="L759" s="82">
        <v>45747</v>
      </c>
      <c r="M759" s="211">
        <f t="shared" si="34"/>
        <v>60.571428571428569</v>
      </c>
      <c r="N759" s="69">
        <v>1</v>
      </c>
      <c r="O759" s="71" t="s">
        <v>2685</v>
      </c>
      <c r="P759" s="51">
        <f t="shared" si="35"/>
        <v>1</v>
      </c>
      <c r="Q759" s="66" t="str" cm="1">
        <f t="array" aca="1" ref="Q759" ca="1">IF(ISNUMBER(P759),IF(P759=100%,"CUMPLIDA",IF(AND(ISNUMBER(L759),ISNUMBER(INDIRECT("FECHA_"&amp;$B759,1))), IF(L759&lt;=INDIRECT("FECHA_"&amp;$B759,1),"INCUMPLIDA","PROCESO"), "VERIFICAR FECHA")),"SIN VALOR AVANCE")</f>
        <v>CUMPLIDA</v>
      </c>
    </row>
    <row r="760" spans="1:17" ht="75.75">
      <c r="A760" s="75" t="s">
        <v>938</v>
      </c>
      <c r="B760" s="61" t="s">
        <v>1793</v>
      </c>
      <c r="C760" s="495"/>
      <c r="D760" s="495"/>
      <c r="E760" s="496"/>
      <c r="F760" s="496" t="s">
        <v>2707</v>
      </c>
      <c r="G760" s="63" t="s">
        <v>804</v>
      </c>
      <c r="H760" s="50" t="s">
        <v>804</v>
      </c>
      <c r="I760" s="50" t="s">
        <v>805</v>
      </c>
      <c r="J760" s="74">
        <v>1</v>
      </c>
      <c r="K760" s="82">
        <v>45323</v>
      </c>
      <c r="L760" s="82">
        <v>45747</v>
      </c>
      <c r="M760" s="211">
        <f t="shared" si="34"/>
        <v>60.571428571428569</v>
      </c>
      <c r="N760" s="69">
        <v>1</v>
      </c>
      <c r="O760" s="71" t="s">
        <v>2521</v>
      </c>
      <c r="P760" s="51">
        <f t="shared" si="35"/>
        <v>1</v>
      </c>
      <c r="Q760" s="66" t="str" cm="1">
        <f t="array" aca="1" ref="Q760" ca="1">IF(ISNUMBER(P760),IF(P760=100%,"CUMPLIDA",IF(AND(ISNUMBER(L760),ISNUMBER(INDIRECT("FECHA_"&amp;$B760,1))), IF(L760&lt;=INDIRECT("FECHA_"&amp;$B760,1),"INCUMPLIDA","PROCESO"), "VERIFICAR FECHA")),"SIN VALOR AVANCE")</f>
        <v>CUMPLIDA</v>
      </c>
    </row>
    <row r="761" spans="1:17" ht="75.75">
      <c r="A761" s="75" t="s">
        <v>938</v>
      </c>
      <c r="B761" s="61" t="s">
        <v>1793</v>
      </c>
      <c r="C761" s="495" t="s">
        <v>2672</v>
      </c>
      <c r="D761" s="495" t="s">
        <v>2238</v>
      </c>
      <c r="E761" s="496"/>
      <c r="F761" s="496" t="s">
        <v>2707</v>
      </c>
      <c r="G761" s="63" t="s">
        <v>766</v>
      </c>
      <c r="H761" s="50" t="s">
        <v>767</v>
      </c>
      <c r="I761" s="50" t="s">
        <v>768</v>
      </c>
      <c r="J761" s="74">
        <v>1</v>
      </c>
      <c r="K761" s="82">
        <v>45231</v>
      </c>
      <c r="L761" s="82">
        <v>45747</v>
      </c>
      <c r="M761" s="211">
        <f t="shared" si="34"/>
        <v>73.714285714285708</v>
      </c>
      <c r="N761" s="69">
        <v>1</v>
      </c>
      <c r="O761" s="71" t="s">
        <v>2521</v>
      </c>
      <c r="P761" s="51">
        <f t="shared" si="35"/>
        <v>1</v>
      </c>
      <c r="Q761" s="66" t="str" cm="1">
        <f t="array" aca="1" ref="Q761" ca="1">IF(ISNUMBER(P761),IF(P761=100%,"CUMPLIDA",IF(AND(ISNUMBER(L761),ISNUMBER(INDIRECT("FECHA_"&amp;$B761,1))), IF(L761&lt;=INDIRECT("FECHA_"&amp;$B761,1),"INCUMPLIDA","PROCESO"), "VERIFICAR FECHA")),"SIN VALOR AVANCE")</f>
        <v>CUMPLIDA</v>
      </c>
    </row>
    <row r="762" spans="1:17" ht="135.75">
      <c r="A762" s="75" t="s">
        <v>938</v>
      </c>
      <c r="B762" s="61" t="s">
        <v>1793</v>
      </c>
      <c r="C762" s="495"/>
      <c r="D762" s="495"/>
      <c r="E762" s="496"/>
      <c r="F762" s="496" t="s">
        <v>2707</v>
      </c>
      <c r="G762" s="63" t="s">
        <v>769</v>
      </c>
      <c r="H762" s="50" t="s">
        <v>769</v>
      </c>
      <c r="I762" s="50" t="s">
        <v>2344</v>
      </c>
      <c r="J762" s="74">
        <v>1</v>
      </c>
      <c r="K762" s="82">
        <v>45323</v>
      </c>
      <c r="L762" s="82">
        <v>45747</v>
      </c>
      <c r="M762" s="211">
        <f t="shared" si="34"/>
        <v>60.571428571428569</v>
      </c>
      <c r="N762" s="69">
        <v>1</v>
      </c>
      <c r="O762" s="71" t="s">
        <v>2685</v>
      </c>
      <c r="P762" s="51">
        <f t="shared" si="35"/>
        <v>1</v>
      </c>
      <c r="Q762" s="66" t="str" cm="1">
        <f t="array" aca="1" ref="Q762" ca="1">IF(ISNUMBER(P762),IF(P762=100%,"CUMPLIDA",IF(AND(ISNUMBER(L762),ISNUMBER(INDIRECT("FECHA_"&amp;$B762,1))), IF(L762&lt;=INDIRECT("FECHA_"&amp;$B762,1),"INCUMPLIDA","PROCESO"), "VERIFICAR FECHA")),"SIN VALOR AVANCE")</f>
        <v>CUMPLIDA</v>
      </c>
    </row>
    <row r="763" spans="1:17" ht="75.75">
      <c r="A763" s="75" t="s">
        <v>938</v>
      </c>
      <c r="B763" s="61" t="s">
        <v>1793</v>
      </c>
      <c r="C763" s="495"/>
      <c r="D763" s="495"/>
      <c r="E763" s="496"/>
      <c r="F763" s="496" t="s">
        <v>2707</v>
      </c>
      <c r="G763" s="63" t="s">
        <v>2430</v>
      </c>
      <c r="H763" s="50" t="s">
        <v>2430</v>
      </c>
      <c r="I763" s="50" t="s">
        <v>771</v>
      </c>
      <c r="J763" s="74">
        <v>1</v>
      </c>
      <c r="K763" s="82">
        <v>45231</v>
      </c>
      <c r="L763" s="82">
        <v>45747</v>
      </c>
      <c r="M763" s="211">
        <f t="shared" si="34"/>
        <v>73.714285714285708</v>
      </c>
      <c r="N763" s="69">
        <v>1</v>
      </c>
      <c r="O763" s="71" t="s">
        <v>2521</v>
      </c>
      <c r="P763" s="51">
        <f t="shared" si="35"/>
        <v>1</v>
      </c>
      <c r="Q763" s="66" t="str" cm="1">
        <f t="array" aca="1" ref="Q763" ca="1">IF(ISNUMBER(P763),IF(P763=100%,"CUMPLIDA",IF(AND(ISNUMBER(L763),ISNUMBER(INDIRECT("FECHA_"&amp;$B763,1))), IF(L763&lt;=INDIRECT("FECHA_"&amp;$B763,1),"INCUMPLIDA","PROCESO"), "VERIFICAR FECHA")),"SIN VALOR AVANCE")</f>
        <v>CUMPLIDA</v>
      </c>
    </row>
    <row r="764" spans="1:17" ht="210.75">
      <c r="A764" s="75" t="s">
        <v>938</v>
      </c>
      <c r="B764" s="61" t="s">
        <v>1793</v>
      </c>
      <c r="C764" s="495"/>
      <c r="D764" s="495"/>
      <c r="E764" s="496"/>
      <c r="F764" s="496" t="s">
        <v>2707</v>
      </c>
      <c r="G764" s="63" t="s">
        <v>2431</v>
      </c>
      <c r="H764" s="50" t="s">
        <v>2431</v>
      </c>
      <c r="I764" s="50" t="s">
        <v>1073</v>
      </c>
      <c r="J764" s="74">
        <v>1</v>
      </c>
      <c r="K764" s="82">
        <v>45231</v>
      </c>
      <c r="L764" s="82">
        <v>45808</v>
      </c>
      <c r="M764" s="211">
        <f t="shared" si="34"/>
        <v>82.428571428571431</v>
      </c>
      <c r="N764" s="69">
        <v>1</v>
      </c>
      <c r="O764" s="71" t="s">
        <v>2684</v>
      </c>
      <c r="P764" s="51">
        <f t="shared" si="35"/>
        <v>1</v>
      </c>
      <c r="Q764" s="66" t="str" cm="1">
        <f t="array" aca="1" ref="Q764" ca="1">IF(ISNUMBER(P764),IF(P764=100%,"CUMPLIDA",IF(AND(ISNUMBER(L764),ISNUMBER(INDIRECT("FECHA_"&amp;$B764,1))), IF(L764&lt;=INDIRECT("FECHA_"&amp;$B764,1),"INCUMPLIDA","PROCESO"), "VERIFICAR FECHA")),"SIN VALOR AVANCE")</f>
        <v>CUMPLIDA</v>
      </c>
    </row>
    <row r="765" spans="1:17" ht="75.75">
      <c r="A765" s="75" t="s">
        <v>938</v>
      </c>
      <c r="B765" s="61" t="s">
        <v>1793</v>
      </c>
      <c r="C765" s="495"/>
      <c r="D765" s="495"/>
      <c r="E765" s="496"/>
      <c r="F765" s="496" t="s">
        <v>2707</v>
      </c>
      <c r="G765" s="63" t="s">
        <v>169</v>
      </c>
      <c r="H765" s="50" t="s">
        <v>775</v>
      </c>
      <c r="I765" s="50" t="s">
        <v>776</v>
      </c>
      <c r="J765" s="74">
        <v>12</v>
      </c>
      <c r="K765" s="82">
        <v>46024</v>
      </c>
      <c r="L765" s="82">
        <v>47118</v>
      </c>
      <c r="M765" s="211">
        <f t="shared" si="34"/>
        <v>156.28571428571428</v>
      </c>
      <c r="N765" s="69">
        <v>0</v>
      </c>
      <c r="O765" s="71" t="s">
        <v>2521</v>
      </c>
      <c r="P765" s="51">
        <f t="shared" si="35"/>
        <v>0</v>
      </c>
      <c r="Q765" s="66" t="str" cm="1">
        <f t="array" aca="1" ref="Q765" ca="1">IF(ISNUMBER(P765),IF(P765=100%,"CUMPLIDA",IF(AND(ISNUMBER(L765),ISNUMBER(INDIRECT("FECHA_"&amp;$B765,1))), IF(L765&lt;=INDIRECT("FECHA_"&amp;$B765,1),"INCUMPLIDA","PROCESO"), "VERIFICAR FECHA")),"SIN VALOR AVANCE")</f>
        <v>PROCESO</v>
      </c>
    </row>
    <row r="766" spans="1:17" ht="120.75">
      <c r="A766" s="75" t="s">
        <v>938</v>
      </c>
      <c r="B766" s="61" t="s">
        <v>1793</v>
      </c>
      <c r="C766" s="495"/>
      <c r="D766" s="495"/>
      <c r="E766" s="496"/>
      <c r="F766" s="496" t="s">
        <v>2707</v>
      </c>
      <c r="G766" s="63" t="s">
        <v>778</v>
      </c>
      <c r="H766" s="50" t="s">
        <v>779</v>
      </c>
      <c r="I766" s="50" t="s">
        <v>780</v>
      </c>
      <c r="J766" s="74">
        <v>1</v>
      </c>
      <c r="K766" s="82">
        <v>46024</v>
      </c>
      <c r="L766" s="82">
        <v>47118</v>
      </c>
      <c r="M766" s="211">
        <f t="shared" si="34"/>
        <v>156.28571428571428</v>
      </c>
      <c r="N766" s="69">
        <v>0</v>
      </c>
      <c r="O766" s="71" t="s">
        <v>2708</v>
      </c>
      <c r="P766" s="51">
        <f t="shared" si="35"/>
        <v>0</v>
      </c>
      <c r="Q766" s="66" t="str" cm="1">
        <f t="array" aca="1" ref="Q766" ca="1">IF(ISNUMBER(P766),IF(P766=100%,"CUMPLIDA",IF(AND(ISNUMBER(L766),ISNUMBER(INDIRECT("FECHA_"&amp;$B766,1))), IF(L766&lt;=INDIRECT("FECHA_"&amp;$B766,1),"INCUMPLIDA","PROCESO"), "VERIFICAR FECHA")),"SIN VALOR AVANCE")</f>
        <v>PROCESO</v>
      </c>
    </row>
    <row r="767" spans="1:17" ht="210.75">
      <c r="A767" s="75" t="s">
        <v>938</v>
      </c>
      <c r="B767" s="61" t="s">
        <v>1793</v>
      </c>
      <c r="C767" s="495" t="s">
        <v>2672</v>
      </c>
      <c r="D767" s="495" t="s">
        <v>2238</v>
      </c>
      <c r="E767" s="496"/>
      <c r="F767" s="496" t="s">
        <v>2707</v>
      </c>
      <c r="G767" s="63" t="s">
        <v>781</v>
      </c>
      <c r="H767" s="50" t="s">
        <v>782</v>
      </c>
      <c r="I767" s="50" t="s">
        <v>813</v>
      </c>
      <c r="J767" s="74">
        <v>2</v>
      </c>
      <c r="K767" s="82">
        <v>46024</v>
      </c>
      <c r="L767" s="82">
        <v>47118</v>
      </c>
      <c r="M767" s="211">
        <f t="shared" si="34"/>
        <v>156.28571428571428</v>
      </c>
      <c r="N767" s="69">
        <v>0</v>
      </c>
      <c r="O767" s="71" t="s">
        <v>2684</v>
      </c>
      <c r="P767" s="51">
        <f t="shared" si="35"/>
        <v>0</v>
      </c>
      <c r="Q767" s="66" t="str" cm="1">
        <f t="array" aca="1" ref="Q767" ca="1">IF(ISNUMBER(P767),IF(P767=100%,"CUMPLIDA",IF(AND(ISNUMBER(L767),ISNUMBER(INDIRECT("FECHA_"&amp;$B767,1))), IF(L767&lt;=INDIRECT("FECHA_"&amp;$B767,1),"INCUMPLIDA","PROCESO"), "VERIFICAR FECHA")),"SIN VALOR AVANCE")</f>
        <v>PROCESO</v>
      </c>
    </row>
    <row r="768" spans="1:17" ht="135.75">
      <c r="A768" s="75" t="s">
        <v>938</v>
      </c>
      <c r="B768" s="61" t="s">
        <v>1793</v>
      </c>
      <c r="C768" s="495" t="s">
        <v>2672</v>
      </c>
      <c r="D768" s="495" t="s">
        <v>2238</v>
      </c>
      <c r="E768" s="496"/>
      <c r="F768" s="496" t="s">
        <v>2707</v>
      </c>
      <c r="G768" s="63" t="s">
        <v>2709</v>
      </c>
      <c r="H768" s="50" t="s">
        <v>2710</v>
      </c>
      <c r="I768" s="50" t="s">
        <v>2711</v>
      </c>
      <c r="J768" s="69">
        <v>6</v>
      </c>
      <c r="K768" s="70">
        <v>44927</v>
      </c>
      <c r="L768" s="70">
        <v>45565</v>
      </c>
      <c r="M768" s="211">
        <f t="shared" si="34"/>
        <v>91.142857142857139</v>
      </c>
      <c r="N768" s="69">
        <v>6</v>
      </c>
      <c r="O768" s="50" t="s">
        <v>2712</v>
      </c>
      <c r="P768" s="51">
        <f t="shared" si="35"/>
        <v>1</v>
      </c>
      <c r="Q768" s="66" t="str" cm="1">
        <f t="array" aca="1" ref="Q768" ca="1">IF(ISNUMBER(P768),IF(P768=100%,"CUMPLIDA",IF(AND(ISNUMBER(L768),ISNUMBER(INDIRECT("FECHA_"&amp;$B768,1))), IF(L768&lt;=INDIRECT("FECHA_"&amp;$B768,1),"INCUMPLIDA","PROCESO"), "VERIFICAR FECHA")),"SIN VALOR AVANCE")</f>
        <v>CUMPLIDA</v>
      </c>
    </row>
    <row r="769" spans="1:17" ht="120.75">
      <c r="A769" s="75" t="s">
        <v>938</v>
      </c>
      <c r="B769" s="61" t="s">
        <v>1793</v>
      </c>
      <c r="C769" s="495" t="s">
        <v>2672</v>
      </c>
      <c r="D769" s="495" t="s">
        <v>2238</v>
      </c>
      <c r="E769" s="496"/>
      <c r="F769" s="496" t="s">
        <v>2707</v>
      </c>
      <c r="G769" s="63" t="s">
        <v>2713</v>
      </c>
      <c r="H769" s="50" t="s">
        <v>2714</v>
      </c>
      <c r="I769" s="50" t="s">
        <v>2715</v>
      </c>
      <c r="J769" s="69">
        <v>1</v>
      </c>
      <c r="K769" s="70">
        <v>44927</v>
      </c>
      <c r="L769" s="70">
        <v>44972</v>
      </c>
      <c r="M769" s="211">
        <f t="shared" si="34"/>
        <v>6.4285714285714288</v>
      </c>
      <c r="N769" s="69">
        <v>1</v>
      </c>
      <c r="O769" s="50" t="s">
        <v>2716</v>
      </c>
      <c r="P769" s="51">
        <f t="shared" si="35"/>
        <v>1</v>
      </c>
      <c r="Q769" s="66" t="str" cm="1">
        <f t="array" aca="1" ref="Q769" ca="1">IF(ISNUMBER(P769),IF(P769=100%,"CUMPLIDA",IF(AND(ISNUMBER(L769),ISNUMBER(INDIRECT("FECHA_"&amp;$B769,1))), IF(L769&lt;=INDIRECT("FECHA_"&amp;$B769,1),"INCUMPLIDA","PROCESO"), "VERIFICAR FECHA")),"SIN VALOR AVANCE")</f>
        <v>CUMPLIDA</v>
      </c>
    </row>
    <row r="770" spans="1:17" ht="195.75">
      <c r="A770" s="75" t="s">
        <v>938</v>
      </c>
      <c r="B770" s="61" t="s">
        <v>1793</v>
      </c>
      <c r="C770" s="495" t="s">
        <v>2672</v>
      </c>
      <c r="D770" s="495" t="s">
        <v>2238</v>
      </c>
      <c r="E770" s="496"/>
      <c r="F770" s="496" t="s">
        <v>2707</v>
      </c>
      <c r="G770" s="63" t="s">
        <v>2713</v>
      </c>
      <c r="H770" s="50" t="s">
        <v>2717</v>
      </c>
      <c r="I770" s="50" t="s">
        <v>2718</v>
      </c>
      <c r="J770" s="69">
        <v>1</v>
      </c>
      <c r="K770" s="70">
        <v>44973</v>
      </c>
      <c r="L770" s="70">
        <v>45000</v>
      </c>
      <c r="M770" s="211">
        <f t="shared" si="34"/>
        <v>3.8571428571428572</v>
      </c>
      <c r="N770" s="69">
        <v>1</v>
      </c>
      <c r="O770" s="50" t="s">
        <v>2719</v>
      </c>
      <c r="P770" s="51">
        <f t="shared" si="35"/>
        <v>1</v>
      </c>
      <c r="Q770" s="66" t="str" cm="1">
        <f t="array" aca="1" ref="Q770" ca="1">IF(ISNUMBER(P770),IF(P770=100%,"CUMPLIDA",IF(AND(ISNUMBER(L770),ISNUMBER(INDIRECT("FECHA_"&amp;$B770,1))), IF(L770&lt;=INDIRECT("FECHA_"&amp;$B770,1),"INCUMPLIDA","PROCESO"), "VERIFICAR FECHA")),"SIN VALOR AVANCE")</f>
        <v>CUMPLIDA</v>
      </c>
    </row>
    <row r="771" spans="1:17" ht="195.75">
      <c r="A771" s="75" t="s">
        <v>938</v>
      </c>
      <c r="B771" s="61" t="s">
        <v>1793</v>
      </c>
      <c r="C771" s="495" t="s">
        <v>2672</v>
      </c>
      <c r="D771" s="495" t="s">
        <v>2238</v>
      </c>
      <c r="E771" s="496"/>
      <c r="F771" s="496" t="s">
        <v>2707</v>
      </c>
      <c r="G771" s="63" t="s">
        <v>2713</v>
      </c>
      <c r="H771" s="50" t="s">
        <v>2720</v>
      </c>
      <c r="I771" s="50" t="s">
        <v>2721</v>
      </c>
      <c r="J771" s="69">
        <v>1</v>
      </c>
      <c r="K771" s="70">
        <v>45001</v>
      </c>
      <c r="L771" s="70">
        <v>45412</v>
      </c>
      <c r="M771" s="211">
        <f t="shared" si="34"/>
        <v>58.714285714285715</v>
      </c>
      <c r="N771" s="69">
        <v>1</v>
      </c>
      <c r="O771" s="50" t="s">
        <v>2719</v>
      </c>
      <c r="P771" s="51">
        <f t="shared" si="35"/>
        <v>1</v>
      </c>
      <c r="Q771" s="66" t="str" cm="1">
        <f t="array" aca="1" ref="Q771" ca="1">IF(ISNUMBER(P771),IF(P771=100%,"CUMPLIDA",IF(AND(ISNUMBER(L771),ISNUMBER(INDIRECT("FECHA_"&amp;$B771,1))), IF(L771&lt;=INDIRECT("FECHA_"&amp;$B771,1),"INCUMPLIDA","PROCESO"), "VERIFICAR FECHA")),"SIN VALOR AVANCE")</f>
        <v>CUMPLIDA</v>
      </c>
    </row>
    <row r="772" spans="1:17" ht="180.75">
      <c r="A772" s="75" t="s">
        <v>938</v>
      </c>
      <c r="B772" s="61" t="s">
        <v>1793</v>
      </c>
      <c r="C772" s="495" t="s">
        <v>2672</v>
      </c>
      <c r="D772" s="495" t="s">
        <v>2238</v>
      </c>
      <c r="E772" s="496" t="s">
        <v>2722</v>
      </c>
      <c r="F772" s="496" t="s">
        <v>2723</v>
      </c>
      <c r="G772" s="63" t="s">
        <v>2724</v>
      </c>
      <c r="H772" s="50" t="s">
        <v>2680</v>
      </c>
      <c r="I772" s="50" t="s">
        <v>2681</v>
      </c>
      <c r="J772" s="69">
        <v>3</v>
      </c>
      <c r="K772" s="70">
        <v>44958</v>
      </c>
      <c r="L772" s="70">
        <v>45323</v>
      </c>
      <c r="M772" s="211">
        <f t="shared" si="34"/>
        <v>52.142857142857146</v>
      </c>
      <c r="N772" s="69">
        <v>3</v>
      </c>
      <c r="O772" s="50" t="s">
        <v>2725</v>
      </c>
      <c r="P772" s="51">
        <f t="shared" si="35"/>
        <v>1</v>
      </c>
      <c r="Q772" s="66" t="str" cm="1">
        <f t="array" aca="1" ref="Q772" ca="1">IF(ISNUMBER(P772),IF(P772=100%,"CUMPLIDA",IF(AND(ISNUMBER(L772),ISNUMBER(INDIRECT("FECHA_"&amp;$B772,1))), IF(L772&lt;=INDIRECT("FECHA_"&amp;$B772,1),"INCUMPLIDA","PROCESO"), "VERIFICAR FECHA")),"SIN VALOR AVANCE")</f>
        <v>CUMPLIDA</v>
      </c>
    </row>
    <row r="773" spans="1:17" ht="75.75">
      <c r="A773" s="75" t="s">
        <v>938</v>
      </c>
      <c r="B773" s="61" t="s">
        <v>1793</v>
      </c>
      <c r="C773" s="495"/>
      <c r="D773" s="495"/>
      <c r="E773" s="496"/>
      <c r="F773" s="496" t="s">
        <v>2723</v>
      </c>
      <c r="G773" s="63" t="s">
        <v>2683</v>
      </c>
      <c r="H773" s="76" t="s">
        <v>944</v>
      </c>
      <c r="I773" s="50" t="s">
        <v>945</v>
      </c>
      <c r="J773" s="69">
        <v>1</v>
      </c>
      <c r="K773" s="70">
        <v>45231</v>
      </c>
      <c r="L773" s="70">
        <v>45504</v>
      </c>
      <c r="M773" s="211">
        <f t="shared" si="34"/>
        <v>39</v>
      </c>
      <c r="N773" s="69">
        <v>1</v>
      </c>
      <c r="O773" s="71" t="s">
        <v>2426</v>
      </c>
      <c r="P773" s="51">
        <f t="shared" si="35"/>
        <v>1</v>
      </c>
      <c r="Q773" s="66" t="str" cm="1">
        <f t="array" aca="1" ref="Q773" ca="1">IF(ISNUMBER(P773),IF(P773=100%,"CUMPLIDA",IF(AND(ISNUMBER(L773),ISNUMBER(INDIRECT("FECHA_"&amp;$B773,1))), IF(L773&lt;=INDIRECT("FECHA_"&amp;$B773,1),"INCUMPLIDA","PROCESO"), "VERIFICAR FECHA")),"SIN VALOR AVANCE")</f>
        <v>CUMPLIDA</v>
      </c>
    </row>
    <row r="774" spans="1:17" ht="210.75">
      <c r="A774" s="75" t="s">
        <v>938</v>
      </c>
      <c r="B774" s="61" t="s">
        <v>1793</v>
      </c>
      <c r="C774" s="495"/>
      <c r="D774" s="495"/>
      <c r="E774" s="496"/>
      <c r="F774" s="496" t="s">
        <v>2723</v>
      </c>
      <c r="G774" s="63" t="s">
        <v>2683</v>
      </c>
      <c r="H774" s="76" t="s">
        <v>947</v>
      </c>
      <c r="I774" s="50" t="s">
        <v>948</v>
      </c>
      <c r="J774" s="69">
        <v>1</v>
      </c>
      <c r="K774" s="70">
        <v>45231</v>
      </c>
      <c r="L774" s="70">
        <v>45504</v>
      </c>
      <c r="M774" s="211">
        <f t="shared" si="34"/>
        <v>39</v>
      </c>
      <c r="N774" s="69">
        <v>1</v>
      </c>
      <c r="O774" s="71" t="s">
        <v>2684</v>
      </c>
      <c r="P774" s="51">
        <f t="shared" si="35"/>
        <v>1</v>
      </c>
      <c r="Q774" s="66" t="str" cm="1">
        <f t="array" aca="1" ref="Q774" ca="1">IF(ISNUMBER(P774),IF(P774=100%,"CUMPLIDA",IF(AND(ISNUMBER(L774),ISNUMBER(INDIRECT("FECHA_"&amp;$B774,1))), IF(L774&lt;=INDIRECT("FECHA_"&amp;$B774,1),"INCUMPLIDA","PROCESO"), "VERIFICAR FECHA")),"SIN VALOR AVANCE")</f>
        <v>CUMPLIDA</v>
      </c>
    </row>
    <row r="775" spans="1:17" ht="150.75">
      <c r="A775" s="75" t="s">
        <v>938</v>
      </c>
      <c r="B775" s="61" t="s">
        <v>1793</v>
      </c>
      <c r="C775" s="495"/>
      <c r="D775" s="495"/>
      <c r="E775" s="496"/>
      <c r="F775" s="496" t="s">
        <v>2723</v>
      </c>
      <c r="G775" s="63" t="s">
        <v>950</v>
      </c>
      <c r="H775" s="50" t="s">
        <v>760</v>
      </c>
      <c r="I775" s="50" t="s">
        <v>761</v>
      </c>
      <c r="J775" s="74">
        <v>1</v>
      </c>
      <c r="K775" s="82">
        <v>45323</v>
      </c>
      <c r="L775" s="82">
        <v>45747</v>
      </c>
      <c r="M775" s="211">
        <f t="shared" si="34"/>
        <v>60.571428571428569</v>
      </c>
      <c r="N775" s="69">
        <v>1</v>
      </c>
      <c r="O775" s="71" t="s">
        <v>2726</v>
      </c>
      <c r="P775" s="51">
        <f t="shared" si="35"/>
        <v>1</v>
      </c>
      <c r="Q775" s="66" t="str" cm="1">
        <f t="array" aca="1" ref="Q775" ca="1">IF(ISNUMBER(P775),IF(P775=100%,"CUMPLIDA",IF(AND(ISNUMBER(L775),ISNUMBER(INDIRECT("FECHA_"&amp;$B775,1))), IF(L775&lt;=INDIRECT("FECHA_"&amp;$B775,1),"INCUMPLIDA","PROCESO"), "VERIFICAR FECHA")),"SIN VALOR AVANCE")</f>
        <v>CUMPLIDA</v>
      </c>
    </row>
    <row r="776" spans="1:17" ht="75.75">
      <c r="A776" s="75" t="s">
        <v>938</v>
      </c>
      <c r="B776" s="61" t="s">
        <v>1793</v>
      </c>
      <c r="C776" s="495" t="s">
        <v>2672</v>
      </c>
      <c r="D776" s="495" t="s">
        <v>2238</v>
      </c>
      <c r="E776" s="496"/>
      <c r="F776" s="496" t="s">
        <v>2723</v>
      </c>
      <c r="G776" s="63" t="s">
        <v>804</v>
      </c>
      <c r="H776" s="50" t="s">
        <v>804</v>
      </c>
      <c r="I776" s="50" t="s">
        <v>805</v>
      </c>
      <c r="J776" s="74">
        <v>1</v>
      </c>
      <c r="K776" s="82">
        <v>45323</v>
      </c>
      <c r="L776" s="82">
        <v>45747</v>
      </c>
      <c r="M776" s="211">
        <f t="shared" si="34"/>
        <v>60.571428571428569</v>
      </c>
      <c r="N776" s="69">
        <v>1</v>
      </c>
      <c r="O776" s="71" t="s">
        <v>2521</v>
      </c>
      <c r="P776" s="51">
        <f t="shared" si="35"/>
        <v>1</v>
      </c>
      <c r="Q776" s="66" t="str" cm="1">
        <f t="array" aca="1" ref="Q776" ca="1">IF(ISNUMBER(P776),IF(P776=100%,"CUMPLIDA",IF(AND(ISNUMBER(L776),ISNUMBER(INDIRECT("FECHA_"&amp;$B776,1))), IF(L776&lt;=INDIRECT("FECHA_"&amp;$B776,1),"INCUMPLIDA","PROCESO"), "VERIFICAR FECHA")),"SIN VALOR AVANCE")</f>
        <v>CUMPLIDA</v>
      </c>
    </row>
    <row r="777" spans="1:17" ht="75.75">
      <c r="A777" s="75" t="s">
        <v>938</v>
      </c>
      <c r="B777" s="61" t="s">
        <v>1793</v>
      </c>
      <c r="C777" s="495"/>
      <c r="D777" s="495"/>
      <c r="E777" s="496"/>
      <c r="F777" s="496" t="s">
        <v>2723</v>
      </c>
      <c r="G777" s="63" t="s">
        <v>766</v>
      </c>
      <c r="H777" s="50" t="s">
        <v>767</v>
      </c>
      <c r="I777" s="50" t="s">
        <v>768</v>
      </c>
      <c r="J777" s="74">
        <v>1</v>
      </c>
      <c r="K777" s="82">
        <v>45231</v>
      </c>
      <c r="L777" s="82">
        <v>45747</v>
      </c>
      <c r="M777" s="211">
        <f t="shared" si="34"/>
        <v>73.714285714285708</v>
      </c>
      <c r="N777" s="69">
        <v>1</v>
      </c>
      <c r="O777" s="71" t="s">
        <v>2521</v>
      </c>
      <c r="P777" s="51">
        <f t="shared" si="35"/>
        <v>1</v>
      </c>
      <c r="Q777" s="66" t="str" cm="1">
        <f t="array" aca="1" ref="Q777" ca="1">IF(ISNUMBER(P777),IF(P777=100%,"CUMPLIDA",IF(AND(ISNUMBER(L777),ISNUMBER(INDIRECT("FECHA_"&amp;$B777,1))), IF(L777&lt;=INDIRECT("FECHA_"&amp;$B777,1),"INCUMPLIDA","PROCESO"), "VERIFICAR FECHA")),"SIN VALOR AVANCE")</f>
        <v>CUMPLIDA</v>
      </c>
    </row>
    <row r="778" spans="1:17" ht="150.75">
      <c r="A778" s="75" t="s">
        <v>938</v>
      </c>
      <c r="B778" s="61" t="s">
        <v>1793</v>
      </c>
      <c r="C778" s="495"/>
      <c r="D778" s="495"/>
      <c r="E778" s="496"/>
      <c r="F778" s="496" t="s">
        <v>2723</v>
      </c>
      <c r="G778" s="63" t="s">
        <v>769</v>
      </c>
      <c r="H778" s="50" t="s">
        <v>769</v>
      </c>
      <c r="I778" s="50" t="s">
        <v>2344</v>
      </c>
      <c r="J778" s="74">
        <v>1</v>
      </c>
      <c r="K778" s="82">
        <v>45323</v>
      </c>
      <c r="L778" s="82">
        <v>45747</v>
      </c>
      <c r="M778" s="211">
        <f t="shared" si="34"/>
        <v>60.571428571428569</v>
      </c>
      <c r="N778" s="69">
        <v>1</v>
      </c>
      <c r="O778" s="71" t="s">
        <v>2726</v>
      </c>
      <c r="P778" s="51">
        <f t="shared" si="35"/>
        <v>1</v>
      </c>
      <c r="Q778" s="66" t="str" cm="1">
        <f t="array" aca="1" ref="Q778" ca="1">IF(ISNUMBER(P778),IF(P778=100%,"CUMPLIDA",IF(AND(ISNUMBER(L778),ISNUMBER(INDIRECT("FECHA_"&amp;$B778,1))), IF(L778&lt;=INDIRECT("FECHA_"&amp;$B778,1),"INCUMPLIDA","PROCESO"), "VERIFICAR FECHA")),"SIN VALOR AVANCE")</f>
        <v>CUMPLIDA</v>
      </c>
    </row>
    <row r="779" spans="1:17" ht="75.75">
      <c r="A779" s="75" t="s">
        <v>938</v>
      </c>
      <c r="B779" s="61" t="s">
        <v>1793</v>
      </c>
      <c r="C779" s="495"/>
      <c r="D779" s="495"/>
      <c r="E779" s="496"/>
      <c r="F779" s="496" t="s">
        <v>2723</v>
      </c>
      <c r="G779" s="63" t="s">
        <v>2430</v>
      </c>
      <c r="H779" s="50" t="s">
        <v>2430</v>
      </c>
      <c r="I779" s="50" t="s">
        <v>771</v>
      </c>
      <c r="J779" s="74">
        <v>1</v>
      </c>
      <c r="K779" s="82">
        <v>45231</v>
      </c>
      <c r="L779" s="82">
        <v>45747</v>
      </c>
      <c r="M779" s="211">
        <f t="shared" si="34"/>
        <v>73.714285714285708</v>
      </c>
      <c r="N779" s="69">
        <v>1</v>
      </c>
      <c r="O779" s="71" t="s">
        <v>2521</v>
      </c>
      <c r="P779" s="51">
        <f t="shared" si="35"/>
        <v>1</v>
      </c>
      <c r="Q779" s="66" t="str" cm="1">
        <f t="array" aca="1" ref="Q779" ca="1">IF(ISNUMBER(P779),IF(P779=100%,"CUMPLIDA",IF(AND(ISNUMBER(L779),ISNUMBER(INDIRECT("FECHA_"&amp;$B779,1))), IF(L779&lt;=INDIRECT("FECHA_"&amp;$B779,1),"INCUMPLIDA","PROCESO"), "VERIFICAR FECHA")),"SIN VALOR AVANCE")</f>
        <v>CUMPLIDA</v>
      </c>
    </row>
    <row r="780" spans="1:17" ht="210.75">
      <c r="A780" s="75" t="s">
        <v>938</v>
      </c>
      <c r="B780" s="61" t="s">
        <v>1793</v>
      </c>
      <c r="C780" s="495"/>
      <c r="D780" s="495"/>
      <c r="E780" s="496"/>
      <c r="F780" s="496" t="s">
        <v>2723</v>
      </c>
      <c r="G780" s="63" t="s">
        <v>2431</v>
      </c>
      <c r="H780" s="50" t="s">
        <v>2431</v>
      </c>
      <c r="I780" s="50" t="s">
        <v>1073</v>
      </c>
      <c r="J780" s="74">
        <v>1</v>
      </c>
      <c r="K780" s="82">
        <v>45231</v>
      </c>
      <c r="L780" s="82">
        <v>45808</v>
      </c>
      <c r="M780" s="211">
        <f t="shared" si="34"/>
        <v>82.428571428571431</v>
      </c>
      <c r="N780" s="69">
        <v>1</v>
      </c>
      <c r="O780" s="71" t="s">
        <v>2684</v>
      </c>
      <c r="P780" s="51">
        <f t="shared" si="35"/>
        <v>1</v>
      </c>
      <c r="Q780" s="66" t="str" cm="1">
        <f t="array" aca="1" ref="Q780" ca="1">IF(ISNUMBER(P780),IF(P780=100%,"CUMPLIDA",IF(AND(ISNUMBER(L780),ISNUMBER(INDIRECT("FECHA_"&amp;$B780,1))), IF(L780&lt;=INDIRECT("FECHA_"&amp;$B780,1),"INCUMPLIDA","PROCESO"), "VERIFICAR FECHA")),"SIN VALOR AVANCE")</f>
        <v>CUMPLIDA</v>
      </c>
    </row>
    <row r="781" spans="1:17" ht="75.75">
      <c r="A781" s="75" t="s">
        <v>938</v>
      </c>
      <c r="B781" s="61" t="s">
        <v>1793</v>
      </c>
      <c r="C781" s="495"/>
      <c r="D781" s="495"/>
      <c r="E781" s="496"/>
      <c r="F781" s="496" t="s">
        <v>2723</v>
      </c>
      <c r="G781" s="63" t="s">
        <v>169</v>
      </c>
      <c r="H781" s="50" t="s">
        <v>775</v>
      </c>
      <c r="I781" s="50" t="s">
        <v>776</v>
      </c>
      <c r="J781" s="74">
        <v>12</v>
      </c>
      <c r="K781" s="82">
        <v>46024</v>
      </c>
      <c r="L781" s="82">
        <v>47118</v>
      </c>
      <c r="M781" s="211">
        <f t="shared" si="34"/>
        <v>156.28571428571428</v>
      </c>
      <c r="N781" s="69">
        <v>0</v>
      </c>
      <c r="O781" s="71" t="s">
        <v>2521</v>
      </c>
      <c r="P781" s="51">
        <f t="shared" si="35"/>
        <v>0</v>
      </c>
      <c r="Q781" s="66" t="str" cm="1">
        <f t="array" aca="1" ref="Q781" ca="1">IF(ISNUMBER(P781),IF(P781=100%,"CUMPLIDA",IF(AND(ISNUMBER(L781),ISNUMBER(INDIRECT("FECHA_"&amp;$B781,1))), IF(L781&lt;=INDIRECT("FECHA_"&amp;$B781,1),"INCUMPLIDA","PROCESO"), "VERIFICAR FECHA")),"SIN VALOR AVANCE")</f>
        <v>PROCESO</v>
      </c>
    </row>
    <row r="782" spans="1:17" ht="150.75">
      <c r="A782" s="75" t="s">
        <v>938</v>
      </c>
      <c r="B782" s="61" t="s">
        <v>1793</v>
      </c>
      <c r="C782" s="495" t="s">
        <v>2672</v>
      </c>
      <c r="D782" s="495" t="s">
        <v>2238</v>
      </c>
      <c r="E782" s="496"/>
      <c r="F782" s="496" t="s">
        <v>2723</v>
      </c>
      <c r="G782" s="63" t="s">
        <v>778</v>
      </c>
      <c r="H782" s="50" t="s">
        <v>779</v>
      </c>
      <c r="I782" s="50" t="s">
        <v>780</v>
      </c>
      <c r="J782" s="74">
        <v>1</v>
      </c>
      <c r="K782" s="82">
        <v>46024</v>
      </c>
      <c r="L782" s="82">
        <v>47118</v>
      </c>
      <c r="M782" s="211">
        <f t="shared" si="34"/>
        <v>156.28571428571428</v>
      </c>
      <c r="N782" s="69">
        <v>0</v>
      </c>
      <c r="O782" s="71" t="s">
        <v>2726</v>
      </c>
      <c r="P782" s="51">
        <f t="shared" si="35"/>
        <v>0</v>
      </c>
      <c r="Q782" s="66" t="str" cm="1">
        <f t="array" aca="1" ref="Q782" ca="1">IF(ISNUMBER(P782),IF(P782=100%,"CUMPLIDA",IF(AND(ISNUMBER(L782),ISNUMBER(INDIRECT("FECHA_"&amp;$B782,1))), IF(L782&lt;=INDIRECT("FECHA_"&amp;$B782,1),"INCUMPLIDA","PROCESO"), "VERIFICAR FECHA")),"SIN VALOR AVANCE")</f>
        <v>PROCESO</v>
      </c>
    </row>
    <row r="783" spans="1:17" ht="210.75">
      <c r="A783" s="75" t="s">
        <v>938</v>
      </c>
      <c r="B783" s="61" t="s">
        <v>1793</v>
      </c>
      <c r="C783" s="495" t="s">
        <v>2672</v>
      </c>
      <c r="D783" s="495" t="s">
        <v>2238</v>
      </c>
      <c r="E783" s="496"/>
      <c r="F783" s="496" t="s">
        <v>2723</v>
      </c>
      <c r="G783" s="63" t="s">
        <v>781</v>
      </c>
      <c r="H783" s="50" t="s">
        <v>782</v>
      </c>
      <c r="I783" s="50" t="s">
        <v>813</v>
      </c>
      <c r="J783" s="74">
        <v>2</v>
      </c>
      <c r="K783" s="82">
        <v>46024</v>
      </c>
      <c r="L783" s="82">
        <v>47118</v>
      </c>
      <c r="M783" s="211">
        <f t="shared" si="34"/>
        <v>156.28571428571428</v>
      </c>
      <c r="N783" s="69">
        <v>0</v>
      </c>
      <c r="O783" s="71" t="s">
        <v>2684</v>
      </c>
      <c r="P783" s="51">
        <f t="shared" si="35"/>
        <v>0</v>
      </c>
      <c r="Q783" s="66" t="str" cm="1">
        <f t="array" aca="1" ref="Q783" ca="1">IF(ISNUMBER(P783),IF(P783=100%,"CUMPLIDA",IF(AND(ISNUMBER(L783),ISNUMBER(INDIRECT("FECHA_"&amp;$B783,1))), IF(L783&lt;=INDIRECT("FECHA_"&amp;$B783,1),"INCUMPLIDA","PROCESO"), "VERIFICAR FECHA")),"SIN VALOR AVANCE")</f>
        <v>PROCESO</v>
      </c>
    </row>
    <row r="784" spans="1:17" ht="105.75">
      <c r="A784" s="75" t="s">
        <v>938</v>
      </c>
      <c r="B784" s="61" t="s">
        <v>1793</v>
      </c>
      <c r="C784" s="495" t="s">
        <v>2672</v>
      </c>
      <c r="D784" s="495" t="s">
        <v>2238</v>
      </c>
      <c r="E784" s="496"/>
      <c r="F784" s="496" t="s">
        <v>2723</v>
      </c>
      <c r="G784" s="63" t="s">
        <v>2686</v>
      </c>
      <c r="H784" s="50" t="s">
        <v>2687</v>
      </c>
      <c r="I784" s="50" t="s">
        <v>2688</v>
      </c>
      <c r="J784" s="69">
        <v>1</v>
      </c>
      <c r="K784" s="70">
        <v>44927</v>
      </c>
      <c r="L784" s="70">
        <v>45016</v>
      </c>
      <c r="M784" s="211">
        <f t="shared" si="34"/>
        <v>12.714285714285714</v>
      </c>
      <c r="N784" s="69">
        <v>1</v>
      </c>
      <c r="O784" s="50" t="s">
        <v>2689</v>
      </c>
      <c r="P784" s="51">
        <f t="shared" si="35"/>
        <v>1</v>
      </c>
      <c r="Q784" s="66" t="str" cm="1">
        <f t="array" aca="1" ref="Q784" ca="1">IF(ISNUMBER(P784),IF(P784=100%,"CUMPLIDA",IF(AND(ISNUMBER(L784),ISNUMBER(INDIRECT("FECHA_"&amp;$B784,1))), IF(L784&lt;=INDIRECT("FECHA_"&amp;$B784,1),"INCUMPLIDA","PROCESO"), "VERIFICAR FECHA")),"SIN VALOR AVANCE")</f>
        <v>CUMPLIDA</v>
      </c>
    </row>
    <row r="785" spans="1:17" ht="165.75">
      <c r="A785" s="75" t="s">
        <v>938</v>
      </c>
      <c r="B785" s="61" t="s">
        <v>1793</v>
      </c>
      <c r="C785" s="495" t="s">
        <v>2672</v>
      </c>
      <c r="D785" s="495" t="s">
        <v>2238</v>
      </c>
      <c r="E785" s="496"/>
      <c r="F785" s="496" t="s">
        <v>2723</v>
      </c>
      <c r="G785" s="63" t="s">
        <v>2686</v>
      </c>
      <c r="H785" s="50" t="s">
        <v>2727</v>
      </c>
      <c r="I785" s="50" t="s">
        <v>2338</v>
      </c>
      <c r="J785" s="69">
        <v>1</v>
      </c>
      <c r="K785" s="70">
        <v>45017</v>
      </c>
      <c r="L785" s="70">
        <v>45138</v>
      </c>
      <c r="M785" s="211">
        <f t="shared" si="34"/>
        <v>17.285714285714285</v>
      </c>
      <c r="N785" s="69">
        <v>1</v>
      </c>
      <c r="O785" s="50" t="s">
        <v>2728</v>
      </c>
      <c r="P785" s="51">
        <f t="shared" si="35"/>
        <v>1</v>
      </c>
      <c r="Q785" s="66" t="str" cm="1">
        <f t="array" aca="1" ref="Q785" ca="1">IF(ISNUMBER(P785),IF(P785=100%,"CUMPLIDA",IF(AND(ISNUMBER(L785),ISNUMBER(INDIRECT("FECHA_"&amp;$B785,1))), IF(L785&lt;=INDIRECT("FECHA_"&amp;$B785,1),"INCUMPLIDA","PROCESO"), "VERIFICAR FECHA")),"SIN VALOR AVANCE")</f>
        <v>CUMPLIDA</v>
      </c>
    </row>
    <row r="786" spans="1:17" ht="105.75">
      <c r="A786" s="75" t="s">
        <v>938</v>
      </c>
      <c r="B786" s="61" t="s">
        <v>1793</v>
      </c>
      <c r="C786" s="495" t="s">
        <v>2672</v>
      </c>
      <c r="D786" s="495" t="s">
        <v>2238</v>
      </c>
      <c r="E786" s="496"/>
      <c r="F786" s="496" t="s">
        <v>2723</v>
      </c>
      <c r="G786" s="63" t="s">
        <v>2729</v>
      </c>
      <c r="H786" s="50" t="s">
        <v>2730</v>
      </c>
      <c r="I786" s="50" t="s">
        <v>2338</v>
      </c>
      <c r="J786" s="69">
        <v>12</v>
      </c>
      <c r="K786" s="70">
        <v>44958</v>
      </c>
      <c r="L786" s="70">
        <v>45323</v>
      </c>
      <c r="M786" s="211">
        <f t="shared" si="34"/>
        <v>52.142857142857146</v>
      </c>
      <c r="N786" s="69">
        <v>12</v>
      </c>
      <c r="O786" s="50" t="s">
        <v>2731</v>
      </c>
      <c r="P786" s="51">
        <f t="shared" si="35"/>
        <v>1</v>
      </c>
      <c r="Q786" s="66" t="str" cm="1">
        <f t="array" aca="1" ref="Q786" ca="1">IF(ISNUMBER(P786),IF(P786=100%,"CUMPLIDA",IF(AND(ISNUMBER(L786),ISNUMBER(INDIRECT("FECHA_"&amp;$B786,1))), IF(L786&lt;=INDIRECT("FECHA_"&amp;$B786,1),"INCUMPLIDA","PROCESO"), "VERIFICAR FECHA")),"SIN VALOR AVANCE")</f>
        <v>CUMPLIDA</v>
      </c>
    </row>
    <row r="787" spans="1:17" ht="120">
      <c r="A787" s="75" t="s">
        <v>938</v>
      </c>
      <c r="B787" s="61" t="s">
        <v>1793</v>
      </c>
      <c r="C787" s="495" t="s">
        <v>2672</v>
      </c>
      <c r="D787" s="495" t="s">
        <v>2238</v>
      </c>
      <c r="E787" s="496"/>
      <c r="F787" s="496" t="s">
        <v>2723</v>
      </c>
      <c r="G787" s="63" t="s">
        <v>2732</v>
      </c>
      <c r="H787" s="50" t="s">
        <v>2733</v>
      </c>
      <c r="I787" s="50" t="s">
        <v>2338</v>
      </c>
      <c r="J787" s="69">
        <v>4</v>
      </c>
      <c r="K787" s="70">
        <v>44958</v>
      </c>
      <c r="L787" s="70">
        <v>45323</v>
      </c>
      <c r="M787" s="211">
        <f t="shared" si="34"/>
        <v>52.142857142857146</v>
      </c>
      <c r="N787" s="69">
        <v>4</v>
      </c>
      <c r="O787" s="50" t="s">
        <v>2694</v>
      </c>
      <c r="P787" s="51">
        <f t="shared" si="35"/>
        <v>1</v>
      </c>
      <c r="Q787" s="66" t="str" cm="1">
        <f t="array" aca="1" ref="Q787" ca="1">IF(ISNUMBER(P787),IF(P787=100%,"CUMPLIDA",IF(AND(ISNUMBER(L787),ISNUMBER(INDIRECT("FECHA_"&amp;$B787,1))), IF(L787&lt;=INDIRECT("FECHA_"&amp;$B787,1),"INCUMPLIDA","PROCESO"), "VERIFICAR FECHA")),"SIN VALOR AVANCE")</f>
        <v>CUMPLIDA</v>
      </c>
    </row>
    <row r="788" spans="1:17" ht="105.75">
      <c r="A788" s="75" t="s">
        <v>938</v>
      </c>
      <c r="B788" s="61" t="s">
        <v>1793</v>
      </c>
      <c r="C788" s="495" t="s">
        <v>2672</v>
      </c>
      <c r="D788" s="495" t="s">
        <v>2238</v>
      </c>
      <c r="E788" s="496"/>
      <c r="F788" s="496" t="s">
        <v>2723</v>
      </c>
      <c r="G788" s="63" t="s">
        <v>2697</v>
      </c>
      <c r="H788" s="50" t="s">
        <v>2698</v>
      </c>
      <c r="I788" s="50" t="s">
        <v>2338</v>
      </c>
      <c r="J788" s="69">
        <v>1</v>
      </c>
      <c r="K788" s="70">
        <v>44958</v>
      </c>
      <c r="L788" s="70">
        <v>44985</v>
      </c>
      <c r="M788" s="211">
        <f t="shared" si="34"/>
        <v>3.8571428571428572</v>
      </c>
      <c r="N788" s="69">
        <v>1</v>
      </c>
      <c r="O788" s="50" t="s">
        <v>2694</v>
      </c>
      <c r="P788" s="51">
        <f t="shared" si="35"/>
        <v>1</v>
      </c>
      <c r="Q788" s="66" t="str" cm="1">
        <f t="array" aca="1" ref="Q788" ca="1">IF(ISNUMBER(P788),IF(P788=100%,"CUMPLIDA",IF(AND(ISNUMBER(L788),ISNUMBER(INDIRECT("FECHA_"&amp;$B788,1))), IF(L788&lt;=INDIRECT("FECHA_"&amp;$B788,1),"INCUMPLIDA","PROCESO"), "VERIFICAR FECHA")),"SIN VALOR AVANCE")</f>
        <v>CUMPLIDA</v>
      </c>
    </row>
    <row r="789" spans="1:17" ht="180.75">
      <c r="A789" s="75" t="s">
        <v>938</v>
      </c>
      <c r="B789" s="61" t="s">
        <v>1793</v>
      </c>
      <c r="C789" s="495" t="s">
        <v>2672</v>
      </c>
      <c r="D789" s="495" t="s">
        <v>2238</v>
      </c>
      <c r="E789" s="496" t="s">
        <v>2734</v>
      </c>
      <c r="F789" s="496" t="s">
        <v>2735</v>
      </c>
      <c r="G789" s="63" t="s">
        <v>2724</v>
      </c>
      <c r="H789" s="50" t="s">
        <v>2680</v>
      </c>
      <c r="I789" s="50" t="s">
        <v>2681</v>
      </c>
      <c r="J789" s="69">
        <v>3</v>
      </c>
      <c r="K789" s="70">
        <v>44958</v>
      </c>
      <c r="L789" s="70">
        <v>45323</v>
      </c>
      <c r="M789" s="211">
        <f t="shared" si="34"/>
        <v>52.142857142857146</v>
      </c>
      <c r="N789" s="69">
        <v>3</v>
      </c>
      <c r="O789" s="50" t="s">
        <v>2736</v>
      </c>
      <c r="P789" s="51">
        <f t="shared" si="35"/>
        <v>1</v>
      </c>
      <c r="Q789" s="66" t="str" cm="1">
        <f t="array" aca="1" ref="Q789" ca="1">IF(ISNUMBER(P789),IF(P789=100%,"CUMPLIDA",IF(AND(ISNUMBER(L789),ISNUMBER(INDIRECT("FECHA_"&amp;$B789,1))), IF(L789&lt;=INDIRECT("FECHA_"&amp;$B789,1),"INCUMPLIDA","PROCESO"), "VERIFICAR FECHA")),"SIN VALOR AVANCE")</f>
        <v>CUMPLIDA</v>
      </c>
    </row>
    <row r="790" spans="1:17" ht="75.75">
      <c r="A790" s="75" t="s">
        <v>938</v>
      </c>
      <c r="B790" s="61" t="s">
        <v>1793</v>
      </c>
      <c r="C790" s="495"/>
      <c r="D790" s="495"/>
      <c r="E790" s="496"/>
      <c r="F790" s="496" t="s">
        <v>2735</v>
      </c>
      <c r="G790" s="496" t="s">
        <v>2683</v>
      </c>
      <c r="H790" s="76" t="s">
        <v>944</v>
      </c>
      <c r="I790" s="50" t="s">
        <v>945</v>
      </c>
      <c r="J790" s="69">
        <v>1</v>
      </c>
      <c r="K790" s="70">
        <v>45231</v>
      </c>
      <c r="L790" s="70">
        <v>45504</v>
      </c>
      <c r="M790" s="211">
        <f t="shared" si="34"/>
        <v>39</v>
      </c>
      <c r="N790" s="69">
        <v>1</v>
      </c>
      <c r="O790" s="71" t="s">
        <v>2426</v>
      </c>
      <c r="P790" s="51">
        <f t="shared" si="35"/>
        <v>1</v>
      </c>
      <c r="Q790" s="66" t="str" cm="1">
        <f t="array" aca="1" ref="Q790" ca="1">IF(ISNUMBER(P790),IF(P790=100%,"CUMPLIDA",IF(AND(ISNUMBER(L790),ISNUMBER(INDIRECT("FECHA_"&amp;$B790,1))), IF(L790&lt;=INDIRECT("FECHA_"&amp;$B790,1),"INCUMPLIDA","PROCESO"), "VERIFICAR FECHA")),"SIN VALOR AVANCE")</f>
        <v>CUMPLIDA</v>
      </c>
    </row>
    <row r="791" spans="1:17" ht="210.75">
      <c r="A791" s="75" t="s">
        <v>938</v>
      </c>
      <c r="B791" s="61" t="s">
        <v>1793</v>
      </c>
      <c r="C791" s="495"/>
      <c r="D791" s="495"/>
      <c r="E791" s="496"/>
      <c r="F791" s="496" t="s">
        <v>2735</v>
      </c>
      <c r="G791" s="496"/>
      <c r="H791" s="76" t="s">
        <v>947</v>
      </c>
      <c r="I791" s="50" t="s">
        <v>948</v>
      </c>
      <c r="J791" s="69">
        <v>1</v>
      </c>
      <c r="K791" s="70">
        <v>45231</v>
      </c>
      <c r="L791" s="70">
        <v>45504</v>
      </c>
      <c r="M791" s="211">
        <f t="shared" si="34"/>
        <v>39</v>
      </c>
      <c r="N791" s="69">
        <v>1</v>
      </c>
      <c r="O791" s="71" t="s">
        <v>2684</v>
      </c>
      <c r="P791" s="51">
        <f t="shared" si="35"/>
        <v>1</v>
      </c>
      <c r="Q791" s="66" t="str" cm="1">
        <f t="array" aca="1" ref="Q791" ca="1">IF(ISNUMBER(P791),IF(P791=100%,"CUMPLIDA",IF(AND(ISNUMBER(L791),ISNUMBER(INDIRECT("FECHA_"&amp;$B791,1))), IF(L791&lt;=INDIRECT("FECHA_"&amp;$B791,1),"INCUMPLIDA","PROCESO"), "VERIFICAR FECHA")),"SIN VALOR AVANCE")</f>
        <v>CUMPLIDA</v>
      </c>
    </row>
    <row r="792" spans="1:17" ht="135.75">
      <c r="A792" s="75" t="s">
        <v>938</v>
      </c>
      <c r="B792" s="61" t="s">
        <v>1793</v>
      </c>
      <c r="C792" s="495"/>
      <c r="D792" s="495"/>
      <c r="E792" s="496"/>
      <c r="F792" s="496" t="s">
        <v>2735</v>
      </c>
      <c r="G792" s="63" t="s">
        <v>950</v>
      </c>
      <c r="H792" s="50" t="s">
        <v>760</v>
      </c>
      <c r="I792" s="50" t="s">
        <v>761</v>
      </c>
      <c r="J792" s="74">
        <v>1</v>
      </c>
      <c r="K792" s="82">
        <v>45323</v>
      </c>
      <c r="L792" s="82">
        <v>45747</v>
      </c>
      <c r="M792" s="211">
        <f t="shared" si="34"/>
        <v>60.571428571428569</v>
      </c>
      <c r="N792" s="69">
        <v>1</v>
      </c>
      <c r="O792" s="71" t="s">
        <v>2685</v>
      </c>
      <c r="P792" s="51">
        <f t="shared" si="35"/>
        <v>1</v>
      </c>
      <c r="Q792" s="66" t="str" cm="1">
        <f t="array" aca="1" ref="Q792" ca="1">IF(ISNUMBER(P792),IF(P792=100%,"CUMPLIDA",IF(AND(ISNUMBER(L792),ISNUMBER(INDIRECT("FECHA_"&amp;$B792,1))), IF(L792&lt;=INDIRECT("FECHA_"&amp;$B792,1),"INCUMPLIDA","PROCESO"), "VERIFICAR FECHA")),"SIN VALOR AVANCE")</f>
        <v>CUMPLIDA</v>
      </c>
    </row>
    <row r="793" spans="1:17" ht="75.75">
      <c r="A793" s="75" t="s">
        <v>938</v>
      </c>
      <c r="B793" s="61" t="s">
        <v>1793</v>
      </c>
      <c r="C793" s="495" t="s">
        <v>2672</v>
      </c>
      <c r="D793" s="495" t="s">
        <v>2238</v>
      </c>
      <c r="E793" s="496"/>
      <c r="F793" s="496" t="s">
        <v>2735</v>
      </c>
      <c r="G793" s="63" t="s">
        <v>804</v>
      </c>
      <c r="H793" s="50" t="s">
        <v>804</v>
      </c>
      <c r="I793" s="50" t="s">
        <v>805</v>
      </c>
      <c r="J793" s="74">
        <v>1</v>
      </c>
      <c r="K793" s="82">
        <v>45323</v>
      </c>
      <c r="L793" s="82">
        <v>45747</v>
      </c>
      <c r="M793" s="211">
        <f t="shared" si="34"/>
        <v>60.571428571428569</v>
      </c>
      <c r="N793" s="69">
        <v>1</v>
      </c>
      <c r="O793" s="71" t="s">
        <v>2521</v>
      </c>
      <c r="P793" s="51">
        <f t="shared" si="35"/>
        <v>1</v>
      </c>
      <c r="Q793" s="66" t="str" cm="1">
        <f t="array" aca="1" ref="Q793" ca="1">IF(ISNUMBER(P793),IF(P793=100%,"CUMPLIDA",IF(AND(ISNUMBER(L793),ISNUMBER(INDIRECT("FECHA_"&amp;$B793,1))), IF(L793&lt;=INDIRECT("FECHA_"&amp;$B793,1),"INCUMPLIDA","PROCESO"), "VERIFICAR FECHA")),"SIN VALOR AVANCE")</f>
        <v>CUMPLIDA</v>
      </c>
    </row>
    <row r="794" spans="1:17" ht="75.75">
      <c r="A794" s="75" t="s">
        <v>938</v>
      </c>
      <c r="B794" s="61" t="s">
        <v>1793</v>
      </c>
      <c r="C794" s="495"/>
      <c r="D794" s="495"/>
      <c r="E794" s="496"/>
      <c r="F794" s="496" t="s">
        <v>2735</v>
      </c>
      <c r="G794" s="63" t="s">
        <v>766</v>
      </c>
      <c r="H794" s="50" t="s">
        <v>767</v>
      </c>
      <c r="I794" s="50" t="s">
        <v>768</v>
      </c>
      <c r="J794" s="74">
        <v>1</v>
      </c>
      <c r="K794" s="82">
        <v>45231</v>
      </c>
      <c r="L794" s="82">
        <v>45747</v>
      </c>
      <c r="M794" s="211">
        <f t="shared" si="34"/>
        <v>73.714285714285708</v>
      </c>
      <c r="N794" s="69">
        <v>1</v>
      </c>
      <c r="O794" s="71" t="s">
        <v>2521</v>
      </c>
      <c r="P794" s="51">
        <f t="shared" si="35"/>
        <v>1</v>
      </c>
      <c r="Q794" s="66" t="str" cm="1">
        <f t="array" aca="1" ref="Q794" ca="1">IF(ISNUMBER(P794),IF(P794=100%,"CUMPLIDA",IF(AND(ISNUMBER(L794),ISNUMBER(INDIRECT("FECHA_"&amp;$B794,1))), IF(L794&lt;=INDIRECT("FECHA_"&amp;$B794,1),"INCUMPLIDA","PROCESO"), "VERIFICAR FECHA")),"SIN VALOR AVANCE")</f>
        <v>CUMPLIDA</v>
      </c>
    </row>
    <row r="795" spans="1:17" ht="135.75">
      <c r="A795" s="75" t="s">
        <v>938</v>
      </c>
      <c r="B795" s="61" t="s">
        <v>1793</v>
      </c>
      <c r="C795" s="495"/>
      <c r="D795" s="495"/>
      <c r="E795" s="496"/>
      <c r="F795" s="496" t="s">
        <v>2735</v>
      </c>
      <c r="G795" s="63" t="s">
        <v>769</v>
      </c>
      <c r="H795" s="50" t="s">
        <v>769</v>
      </c>
      <c r="I795" s="50" t="s">
        <v>2344</v>
      </c>
      <c r="J795" s="74">
        <v>1</v>
      </c>
      <c r="K795" s="82">
        <v>45323</v>
      </c>
      <c r="L795" s="82">
        <v>45747</v>
      </c>
      <c r="M795" s="211">
        <f t="shared" ref="M795:M858" si="36">(L795-K795)/7</f>
        <v>60.571428571428569</v>
      </c>
      <c r="N795" s="69">
        <v>1</v>
      </c>
      <c r="O795" s="71" t="s">
        <v>2685</v>
      </c>
      <c r="P795" s="51">
        <f t="shared" si="35"/>
        <v>1</v>
      </c>
      <c r="Q795" s="66" t="str" cm="1">
        <f t="array" aca="1" ref="Q795" ca="1">IF(ISNUMBER(P795),IF(P795=100%,"CUMPLIDA",IF(AND(ISNUMBER(L795),ISNUMBER(INDIRECT("FECHA_"&amp;$B795,1))), IF(L795&lt;=INDIRECT("FECHA_"&amp;$B795,1),"INCUMPLIDA","PROCESO"), "VERIFICAR FECHA")),"SIN VALOR AVANCE")</f>
        <v>CUMPLIDA</v>
      </c>
    </row>
    <row r="796" spans="1:17" ht="75.75">
      <c r="A796" s="75" t="s">
        <v>938</v>
      </c>
      <c r="B796" s="61" t="s">
        <v>1793</v>
      </c>
      <c r="C796" s="495"/>
      <c r="D796" s="495"/>
      <c r="E796" s="496"/>
      <c r="F796" s="496" t="s">
        <v>2735</v>
      </c>
      <c r="G796" s="63" t="s">
        <v>2430</v>
      </c>
      <c r="H796" s="50" t="s">
        <v>2430</v>
      </c>
      <c r="I796" s="50" t="s">
        <v>771</v>
      </c>
      <c r="J796" s="74">
        <v>1</v>
      </c>
      <c r="K796" s="82">
        <v>45231</v>
      </c>
      <c r="L796" s="82">
        <v>45747</v>
      </c>
      <c r="M796" s="211">
        <f t="shared" si="36"/>
        <v>73.714285714285708</v>
      </c>
      <c r="N796" s="69">
        <v>1</v>
      </c>
      <c r="O796" s="71" t="s">
        <v>2521</v>
      </c>
      <c r="P796" s="51">
        <f t="shared" si="35"/>
        <v>1</v>
      </c>
      <c r="Q796" s="66" t="str" cm="1">
        <f t="array" aca="1" ref="Q796" ca="1">IF(ISNUMBER(P796),IF(P796=100%,"CUMPLIDA",IF(AND(ISNUMBER(L796),ISNUMBER(INDIRECT("FECHA_"&amp;$B796,1))), IF(L796&lt;=INDIRECT("FECHA_"&amp;$B796,1),"INCUMPLIDA","PROCESO"), "VERIFICAR FECHA")),"SIN VALOR AVANCE")</f>
        <v>CUMPLIDA</v>
      </c>
    </row>
    <row r="797" spans="1:17" ht="210.75">
      <c r="A797" s="75" t="s">
        <v>938</v>
      </c>
      <c r="B797" s="61" t="s">
        <v>1793</v>
      </c>
      <c r="C797" s="495"/>
      <c r="D797" s="495"/>
      <c r="E797" s="496"/>
      <c r="F797" s="496" t="s">
        <v>2735</v>
      </c>
      <c r="G797" s="63" t="s">
        <v>2431</v>
      </c>
      <c r="H797" s="50" t="s">
        <v>2431</v>
      </c>
      <c r="I797" s="50" t="s">
        <v>1073</v>
      </c>
      <c r="J797" s="74">
        <v>1</v>
      </c>
      <c r="K797" s="82">
        <v>45231</v>
      </c>
      <c r="L797" s="82">
        <v>45808</v>
      </c>
      <c r="M797" s="211">
        <f t="shared" si="36"/>
        <v>82.428571428571431</v>
      </c>
      <c r="N797" s="69">
        <v>1</v>
      </c>
      <c r="O797" s="71" t="s">
        <v>2684</v>
      </c>
      <c r="P797" s="51">
        <f t="shared" si="35"/>
        <v>1</v>
      </c>
      <c r="Q797" s="66" t="str" cm="1">
        <f t="array" aca="1" ref="Q797" ca="1">IF(ISNUMBER(P797),IF(P797=100%,"CUMPLIDA",IF(AND(ISNUMBER(L797),ISNUMBER(INDIRECT("FECHA_"&amp;$B797,1))), IF(L797&lt;=INDIRECT("FECHA_"&amp;$B797,1),"INCUMPLIDA","PROCESO"), "VERIFICAR FECHA")),"SIN VALOR AVANCE")</f>
        <v>CUMPLIDA</v>
      </c>
    </row>
    <row r="798" spans="1:17" ht="75.75">
      <c r="A798" s="75" t="s">
        <v>938</v>
      </c>
      <c r="B798" s="61" t="s">
        <v>1793</v>
      </c>
      <c r="C798" s="495"/>
      <c r="D798" s="495"/>
      <c r="E798" s="496"/>
      <c r="F798" s="496" t="s">
        <v>2735</v>
      </c>
      <c r="G798" s="63" t="s">
        <v>169</v>
      </c>
      <c r="H798" s="50" t="s">
        <v>775</v>
      </c>
      <c r="I798" s="50" t="s">
        <v>776</v>
      </c>
      <c r="J798" s="74">
        <v>12</v>
      </c>
      <c r="K798" s="82">
        <v>46024</v>
      </c>
      <c r="L798" s="82">
        <v>47118</v>
      </c>
      <c r="M798" s="211">
        <f t="shared" si="36"/>
        <v>156.28571428571428</v>
      </c>
      <c r="N798" s="69">
        <v>0</v>
      </c>
      <c r="O798" s="71" t="s">
        <v>2521</v>
      </c>
      <c r="P798" s="51">
        <f t="shared" si="35"/>
        <v>0</v>
      </c>
      <c r="Q798" s="66" t="str" cm="1">
        <f t="array" aca="1" ref="Q798" ca="1">IF(ISNUMBER(P798),IF(P798=100%,"CUMPLIDA",IF(AND(ISNUMBER(L798),ISNUMBER(INDIRECT("FECHA_"&amp;$B798,1))), IF(L798&lt;=INDIRECT("FECHA_"&amp;$B798,1),"INCUMPLIDA","PROCESO"), "VERIFICAR FECHA")),"SIN VALOR AVANCE")</f>
        <v>PROCESO</v>
      </c>
    </row>
    <row r="799" spans="1:17" ht="135.75">
      <c r="A799" s="75" t="s">
        <v>938</v>
      </c>
      <c r="B799" s="61" t="s">
        <v>1793</v>
      </c>
      <c r="C799" s="495" t="s">
        <v>2672</v>
      </c>
      <c r="D799" s="495" t="s">
        <v>2238</v>
      </c>
      <c r="E799" s="496"/>
      <c r="F799" s="496" t="s">
        <v>2735</v>
      </c>
      <c r="G799" s="63" t="s">
        <v>778</v>
      </c>
      <c r="H799" s="50" t="s">
        <v>779</v>
      </c>
      <c r="I799" s="50" t="s">
        <v>780</v>
      </c>
      <c r="J799" s="74">
        <v>1</v>
      </c>
      <c r="K799" s="82">
        <v>46024</v>
      </c>
      <c r="L799" s="82">
        <v>47118</v>
      </c>
      <c r="M799" s="211">
        <f t="shared" si="36"/>
        <v>156.28571428571428</v>
      </c>
      <c r="N799" s="69">
        <v>0</v>
      </c>
      <c r="O799" s="71" t="s">
        <v>2685</v>
      </c>
      <c r="P799" s="51">
        <f t="shared" si="35"/>
        <v>0</v>
      </c>
      <c r="Q799" s="66" t="str" cm="1">
        <f t="array" aca="1" ref="Q799" ca="1">IF(ISNUMBER(P799),IF(P799=100%,"CUMPLIDA",IF(AND(ISNUMBER(L799),ISNUMBER(INDIRECT("FECHA_"&amp;$B799,1))), IF(L799&lt;=INDIRECT("FECHA_"&amp;$B799,1),"INCUMPLIDA","PROCESO"), "VERIFICAR FECHA")),"SIN VALOR AVANCE")</f>
        <v>PROCESO</v>
      </c>
    </row>
    <row r="800" spans="1:17" ht="210.75">
      <c r="A800" s="75" t="s">
        <v>938</v>
      </c>
      <c r="B800" s="61" t="s">
        <v>1793</v>
      </c>
      <c r="C800" s="495" t="s">
        <v>2672</v>
      </c>
      <c r="D800" s="495" t="s">
        <v>2238</v>
      </c>
      <c r="E800" s="496"/>
      <c r="F800" s="496"/>
      <c r="G800" s="63" t="s">
        <v>781</v>
      </c>
      <c r="H800" s="50" t="s">
        <v>782</v>
      </c>
      <c r="I800" s="50" t="s">
        <v>813</v>
      </c>
      <c r="J800" s="74">
        <v>2</v>
      </c>
      <c r="K800" s="82">
        <v>46024</v>
      </c>
      <c r="L800" s="82">
        <v>47118</v>
      </c>
      <c r="M800" s="211">
        <f t="shared" si="36"/>
        <v>156.28571428571428</v>
      </c>
      <c r="N800" s="69">
        <v>0</v>
      </c>
      <c r="O800" s="71" t="s">
        <v>2684</v>
      </c>
      <c r="P800" s="51">
        <f t="shared" si="35"/>
        <v>0</v>
      </c>
      <c r="Q800" s="66" t="str" cm="1">
        <f t="array" aca="1" ref="Q800" ca="1">IF(ISNUMBER(P800),IF(P800=100%,"CUMPLIDA",IF(AND(ISNUMBER(L800),ISNUMBER(INDIRECT("FECHA_"&amp;$B800,1))), IF(L800&lt;=INDIRECT("FECHA_"&amp;$B800,1),"INCUMPLIDA","PROCESO"), "VERIFICAR FECHA")),"SIN VALOR AVANCE")</f>
        <v>PROCESO</v>
      </c>
    </row>
    <row r="801" spans="1:17" ht="105.75">
      <c r="A801" s="75" t="s">
        <v>938</v>
      </c>
      <c r="B801" s="61" t="s">
        <v>1793</v>
      </c>
      <c r="C801" s="495" t="s">
        <v>2672</v>
      </c>
      <c r="D801" s="495" t="s">
        <v>2238</v>
      </c>
      <c r="E801" s="496"/>
      <c r="F801" s="496"/>
      <c r="G801" s="63" t="s">
        <v>2686</v>
      </c>
      <c r="H801" s="50" t="s">
        <v>2687</v>
      </c>
      <c r="I801" s="50" t="s">
        <v>2688</v>
      </c>
      <c r="J801" s="69">
        <v>1</v>
      </c>
      <c r="K801" s="70">
        <v>44927</v>
      </c>
      <c r="L801" s="70">
        <v>45016</v>
      </c>
      <c r="M801" s="211">
        <f t="shared" si="36"/>
        <v>12.714285714285714</v>
      </c>
      <c r="N801" s="69">
        <v>1</v>
      </c>
      <c r="O801" s="50" t="s">
        <v>2689</v>
      </c>
      <c r="P801" s="51">
        <f t="shared" si="35"/>
        <v>1</v>
      </c>
      <c r="Q801" s="66" t="str" cm="1">
        <f t="array" aca="1" ref="Q801" ca="1">IF(ISNUMBER(P801),IF(P801=100%,"CUMPLIDA",IF(AND(ISNUMBER(L801),ISNUMBER(INDIRECT("FECHA_"&amp;$B801,1))), IF(L801&lt;=INDIRECT("FECHA_"&amp;$B801,1),"INCUMPLIDA","PROCESO"), "VERIFICAR FECHA")),"SIN VALOR AVANCE")</f>
        <v>CUMPLIDA</v>
      </c>
    </row>
    <row r="802" spans="1:17" ht="165.75">
      <c r="A802" s="75" t="s">
        <v>938</v>
      </c>
      <c r="B802" s="61" t="s">
        <v>1793</v>
      </c>
      <c r="C802" s="495" t="s">
        <v>2672</v>
      </c>
      <c r="D802" s="495" t="s">
        <v>2238</v>
      </c>
      <c r="E802" s="496"/>
      <c r="F802" s="496" t="s">
        <v>2735</v>
      </c>
      <c r="G802" s="63" t="s">
        <v>2686</v>
      </c>
      <c r="H802" s="50" t="s">
        <v>2727</v>
      </c>
      <c r="I802" s="50" t="s">
        <v>2338</v>
      </c>
      <c r="J802" s="69">
        <v>1</v>
      </c>
      <c r="K802" s="70">
        <v>45017</v>
      </c>
      <c r="L802" s="70">
        <v>45138</v>
      </c>
      <c r="M802" s="211">
        <f t="shared" si="36"/>
        <v>17.285714285714285</v>
      </c>
      <c r="N802" s="69">
        <v>1</v>
      </c>
      <c r="O802" s="50" t="s">
        <v>2737</v>
      </c>
      <c r="P802" s="51">
        <f t="shared" si="35"/>
        <v>1</v>
      </c>
      <c r="Q802" s="66" t="str" cm="1">
        <f t="array" aca="1" ref="Q802" ca="1">IF(ISNUMBER(P802),IF(P802=100%,"CUMPLIDA",IF(AND(ISNUMBER(L802),ISNUMBER(INDIRECT("FECHA_"&amp;$B802,1))), IF(L802&lt;=INDIRECT("FECHA_"&amp;$B802,1),"INCUMPLIDA","PROCESO"), "VERIFICAR FECHA")),"SIN VALOR AVANCE")</f>
        <v>CUMPLIDA</v>
      </c>
    </row>
    <row r="803" spans="1:17" ht="90.75">
      <c r="A803" s="75" t="s">
        <v>938</v>
      </c>
      <c r="B803" s="61" t="s">
        <v>1793</v>
      </c>
      <c r="C803" s="495" t="s">
        <v>2672</v>
      </c>
      <c r="D803" s="495" t="s">
        <v>2238</v>
      </c>
      <c r="E803" s="496"/>
      <c r="F803" s="496" t="s">
        <v>2735</v>
      </c>
      <c r="G803" s="63" t="s">
        <v>2738</v>
      </c>
      <c r="H803" s="50" t="s">
        <v>2739</v>
      </c>
      <c r="I803" s="50" t="s">
        <v>2677</v>
      </c>
      <c r="J803" s="69">
        <v>1</v>
      </c>
      <c r="K803" s="70">
        <v>44958</v>
      </c>
      <c r="L803" s="70">
        <v>44985</v>
      </c>
      <c r="M803" s="211">
        <f t="shared" si="36"/>
        <v>3.8571428571428572</v>
      </c>
      <c r="N803" s="69">
        <v>1</v>
      </c>
      <c r="O803" s="50" t="s">
        <v>2740</v>
      </c>
      <c r="P803" s="51">
        <f t="shared" si="35"/>
        <v>1</v>
      </c>
      <c r="Q803" s="66" t="str" cm="1">
        <f t="array" aca="1" ref="Q803" ca="1">IF(ISNUMBER(P803),IF(P803=100%,"CUMPLIDA",IF(AND(ISNUMBER(L803),ISNUMBER(INDIRECT("FECHA_"&amp;$B803,1))), IF(L803&lt;=INDIRECT("FECHA_"&amp;$B803,1),"INCUMPLIDA","PROCESO"), "VERIFICAR FECHA")),"SIN VALOR AVANCE")</f>
        <v>CUMPLIDA</v>
      </c>
    </row>
    <row r="804" spans="1:17" ht="105.75">
      <c r="A804" s="75" t="s">
        <v>938</v>
      </c>
      <c r="B804" s="61" t="s">
        <v>1793</v>
      </c>
      <c r="C804" s="495" t="s">
        <v>2672</v>
      </c>
      <c r="D804" s="495" t="s">
        <v>2238</v>
      </c>
      <c r="E804" s="496"/>
      <c r="F804" s="496" t="s">
        <v>2735</v>
      </c>
      <c r="G804" s="63" t="s">
        <v>2741</v>
      </c>
      <c r="H804" s="50" t="s">
        <v>2742</v>
      </c>
      <c r="I804" s="50" t="s">
        <v>2338</v>
      </c>
      <c r="J804" s="69">
        <v>1</v>
      </c>
      <c r="K804" s="70">
        <v>44958</v>
      </c>
      <c r="L804" s="70">
        <v>44985</v>
      </c>
      <c r="M804" s="211">
        <f t="shared" si="36"/>
        <v>3.8571428571428572</v>
      </c>
      <c r="N804" s="69">
        <v>1</v>
      </c>
      <c r="O804" s="50" t="s">
        <v>2743</v>
      </c>
      <c r="P804" s="51">
        <f t="shared" si="35"/>
        <v>1</v>
      </c>
      <c r="Q804" s="66" t="str" cm="1">
        <f t="array" aca="1" ref="Q804" ca="1">IF(ISNUMBER(P804),IF(P804=100%,"CUMPLIDA",IF(AND(ISNUMBER(L804),ISNUMBER(INDIRECT("FECHA_"&amp;$B804,1))), IF(L804&lt;=INDIRECT("FECHA_"&amp;$B804,1),"INCUMPLIDA","PROCESO"), "VERIFICAR FECHA")),"SIN VALOR AVANCE")</f>
        <v>CUMPLIDA</v>
      </c>
    </row>
    <row r="805" spans="1:17" ht="105.75">
      <c r="A805" s="75" t="s">
        <v>938</v>
      </c>
      <c r="B805" s="61" t="s">
        <v>1793</v>
      </c>
      <c r="C805" s="495" t="s">
        <v>2672</v>
      </c>
      <c r="D805" s="495" t="s">
        <v>2238</v>
      </c>
      <c r="E805" s="496"/>
      <c r="F805" s="496" t="s">
        <v>2735</v>
      </c>
      <c r="G805" s="63" t="s">
        <v>2744</v>
      </c>
      <c r="H805" s="50" t="s">
        <v>2745</v>
      </c>
      <c r="I805" s="50" t="s">
        <v>2338</v>
      </c>
      <c r="J805" s="69">
        <v>12</v>
      </c>
      <c r="K805" s="70">
        <v>44958</v>
      </c>
      <c r="L805" s="70">
        <v>45323</v>
      </c>
      <c r="M805" s="211">
        <f t="shared" si="36"/>
        <v>52.142857142857146</v>
      </c>
      <c r="N805" s="69">
        <v>12</v>
      </c>
      <c r="O805" s="50" t="s">
        <v>2731</v>
      </c>
      <c r="P805" s="51">
        <f t="shared" si="35"/>
        <v>1</v>
      </c>
      <c r="Q805" s="66" t="str" cm="1">
        <f t="array" aca="1" ref="Q805" ca="1">IF(ISNUMBER(P805),IF(P805=100%,"CUMPLIDA",IF(AND(ISNUMBER(L805),ISNUMBER(INDIRECT("FECHA_"&amp;$B805,1))), IF(L805&lt;=INDIRECT("FECHA_"&amp;$B805,1),"INCUMPLIDA","PROCESO"), "VERIFICAR FECHA")),"SIN VALOR AVANCE")</f>
        <v>CUMPLIDA</v>
      </c>
    </row>
    <row r="806" spans="1:17" ht="120">
      <c r="A806" s="75" t="s">
        <v>938</v>
      </c>
      <c r="B806" s="61" t="s">
        <v>1793</v>
      </c>
      <c r="C806" s="495" t="s">
        <v>2672</v>
      </c>
      <c r="D806" s="495" t="s">
        <v>2238</v>
      </c>
      <c r="E806" s="496"/>
      <c r="F806" s="496" t="s">
        <v>2735</v>
      </c>
      <c r="G806" s="63" t="s">
        <v>2746</v>
      </c>
      <c r="H806" s="50" t="s">
        <v>2747</v>
      </c>
      <c r="I806" s="50" t="s">
        <v>2338</v>
      </c>
      <c r="J806" s="69">
        <v>4</v>
      </c>
      <c r="K806" s="70">
        <v>44958</v>
      </c>
      <c r="L806" s="70">
        <v>45323</v>
      </c>
      <c r="M806" s="211">
        <f t="shared" si="36"/>
        <v>52.142857142857146</v>
      </c>
      <c r="N806" s="69">
        <v>4</v>
      </c>
      <c r="O806" s="50" t="s">
        <v>2694</v>
      </c>
      <c r="P806" s="51">
        <f t="shared" si="35"/>
        <v>1</v>
      </c>
      <c r="Q806" s="66" t="str" cm="1">
        <f t="array" aca="1" ref="Q806" ca="1">IF(ISNUMBER(P806),IF(P806=100%,"CUMPLIDA",IF(AND(ISNUMBER(L806),ISNUMBER(INDIRECT("FECHA_"&amp;$B806,1))), IF(L806&lt;=INDIRECT("FECHA_"&amp;$B806,1),"INCUMPLIDA","PROCESO"), "VERIFICAR FECHA")),"SIN VALOR AVANCE")</f>
        <v>CUMPLIDA</v>
      </c>
    </row>
    <row r="807" spans="1:17" ht="105.75">
      <c r="A807" s="75" t="s">
        <v>938</v>
      </c>
      <c r="B807" s="61" t="s">
        <v>1793</v>
      </c>
      <c r="C807" s="495" t="s">
        <v>2672</v>
      </c>
      <c r="D807" s="495" t="s">
        <v>2238</v>
      </c>
      <c r="E807" s="496"/>
      <c r="F807" s="496" t="s">
        <v>2735</v>
      </c>
      <c r="G807" s="63" t="s">
        <v>2697</v>
      </c>
      <c r="H807" s="50" t="s">
        <v>2698</v>
      </c>
      <c r="I807" s="50" t="s">
        <v>2338</v>
      </c>
      <c r="J807" s="69">
        <v>1</v>
      </c>
      <c r="K807" s="70">
        <v>44958</v>
      </c>
      <c r="L807" s="70">
        <v>44985</v>
      </c>
      <c r="M807" s="211">
        <f t="shared" si="36"/>
        <v>3.8571428571428572</v>
      </c>
      <c r="N807" s="69">
        <v>1</v>
      </c>
      <c r="O807" s="50" t="s">
        <v>2731</v>
      </c>
      <c r="P807" s="51">
        <f t="shared" si="35"/>
        <v>1</v>
      </c>
      <c r="Q807" s="66" t="str" cm="1">
        <f t="array" aca="1" ref="Q807" ca="1">IF(ISNUMBER(P807),IF(P807=100%,"CUMPLIDA",IF(AND(ISNUMBER(L807),ISNUMBER(INDIRECT("FECHA_"&amp;$B807,1))), IF(L807&lt;=INDIRECT("FECHA_"&amp;$B807,1),"INCUMPLIDA","PROCESO"), "VERIFICAR FECHA")),"SIN VALOR AVANCE")</f>
        <v>CUMPLIDA</v>
      </c>
    </row>
    <row r="808" spans="1:17" ht="180.75">
      <c r="A808" s="75" t="s">
        <v>938</v>
      </c>
      <c r="B808" s="61" t="s">
        <v>1793</v>
      </c>
      <c r="C808" s="495" t="s">
        <v>2672</v>
      </c>
      <c r="D808" s="495" t="s">
        <v>2238</v>
      </c>
      <c r="E808" s="496" t="s">
        <v>2748</v>
      </c>
      <c r="F808" s="496" t="s">
        <v>2749</v>
      </c>
      <c r="G808" s="63" t="s">
        <v>2724</v>
      </c>
      <c r="H808" s="50" t="s">
        <v>2680</v>
      </c>
      <c r="I808" s="50" t="s">
        <v>2681</v>
      </c>
      <c r="J808" s="69">
        <v>3</v>
      </c>
      <c r="K808" s="70">
        <v>44958</v>
      </c>
      <c r="L808" s="70">
        <v>45323</v>
      </c>
      <c r="M808" s="211">
        <f t="shared" si="36"/>
        <v>52.142857142857146</v>
      </c>
      <c r="N808" s="69">
        <v>3</v>
      </c>
      <c r="O808" s="50" t="s">
        <v>2750</v>
      </c>
      <c r="P808" s="51">
        <f t="shared" si="35"/>
        <v>1</v>
      </c>
      <c r="Q808" s="66" t="str" cm="1">
        <f t="array" aca="1" ref="Q808" ca="1">IF(ISNUMBER(P808),IF(P808=100%,"CUMPLIDA",IF(AND(ISNUMBER(L808),ISNUMBER(INDIRECT("FECHA_"&amp;$B808,1))), IF(L808&lt;=INDIRECT("FECHA_"&amp;$B808,1),"INCUMPLIDA","PROCESO"), "VERIFICAR FECHA")),"SIN VALOR AVANCE")</f>
        <v>CUMPLIDA</v>
      </c>
    </row>
    <row r="809" spans="1:17" ht="75.75">
      <c r="A809" s="75" t="s">
        <v>938</v>
      </c>
      <c r="B809" s="61" t="s">
        <v>1793</v>
      </c>
      <c r="C809" s="495"/>
      <c r="D809" s="495"/>
      <c r="E809" s="496"/>
      <c r="F809" s="496" t="s">
        <v>2749</v>
      </c>
      <c r="G809" s="496" t="s">
        <v>2683</v>
      </c>
      <c r="H809" s="76" t="s">
        <v>944</v>
      </c>
      <c r="I809" s="50" t="s">
        <v>945</v>
      </c>
      <c r="J809" s="69">
        <v>1</v>
      </c>
      <c r="K809" s="70">
        <v>45231</v>
      </c>
      <c r="L809" s="70">
        <v>45504</v>
      </c>
      <c r="M809" s="211">
        <f t="shared" si="36"/>
        <v>39</v>
      </c>
      <c r="N809" s="69">
        <v>1</v>
      </c>
      <c r="O809" s="71" t="s">
        <v>2426</v>
      </c>
      <c r="P809" s="51">
        <f t="shared" si="35"/>
        <v>1</v>
      </c>
      <c r="Q809" s="66" t="str" cm="1">
        <f t="array" aca="1" ref="Q809" ca="1">IF(ISNUMBER(P809),IF(P809=100%,"CUMPLIDA",IF(AND(ISNUMBER(L809),ISNUMBER(INDIRECT("FECHA_"&amp;$B809,1))), IF(L809&lt;=INDIRECT("FECHA_"&amp;$B809,1),"INCUMPLIDA","PROCESO"), "VERIFICAR FECHA")),"SIN VALOR AVANCE")</f>
        <v>CUMPLIDA</v>
      </c>
    </row>
    <row r="810" spans="1:17" ht="210.75">
      <c r="A810" s="75" t="s">
        <v>938</v>
      </c>
      <c r="B810" s="61" t="s">
        <v>1793</v>
      </c>
      <c r="C810" s="495"/>
      <c r="D810" s="495"/>
      <c r="E810" s="496"/>
      <c r="F810" s="496" t="s">
        <v>2749</v>
      </c>
      <c r="G810" s="496"/>
      <c r="H810" s="76" t="s">
        <v>947</v>
      </c>
      <c r="I810" s="50" t="s">
        <v>948</v>
      </c>
      <c r="J810" s="69">
        <v>1</v>
      </c>
      <c r="K810" s="70">
        <v>45231</v>
      </c>
      <c r="L810" s="70">
        <v>45504</v>
      </c>
      <c r="M810" s="211">
        <f t="shared" si="36"/>
        <v>39</v>
      </c>
      <c r="N810" s="69">
        <v>1</v>
      </c>
      <c r="O810" s="71" t="s">
        <v>2684</v>
      </c>
      <c r="P810" s="51">
        <f t="shared" si="35"/>
        <v>1</v>
      </c>
      <c r="Q810" s="66" t="str" cm="1">
        <f t="array" aca="1" ref="Q810" ca="1">IF(ISNUMBER(P810),IF(P810=100%,"CUMPLIDA",IF(AND(ISNUMBER(L810),ISNUMBER(INDIRECT("FECHA_"&amp;$B810,1))), IF(L810&lt;=INDIRECT("FECHA_"&amp;$B810,1),"INCUMPLIDA","PROCESO"), "VERIFICAR FECHA")),"SIN VALOR AVANCE")</f>
        <v>CUMPLIDA</v>
      </c>
    </row>
    <row r="811" spans="1:17" ht="135.75">
      <c r="A811" s="75" t="s">
        <v>938</v>
      </c>
      <c r="B811" s="61" t="s">
        <v>1793</v>
      </c>
      <c r="C811" s="495"/>
      <c r="D811" s="495"/>
      <c r="E811" s="496"/>
      <c r="F811" s="496" t="s">
        <v>2749</v>
      </c>
      <c r="G811" s="63" t="s">
        <v>950</v>
      </c>
      <c r="H811" s="50" t="s">
        <v>760</v>
      </c>
      <c r="I811" s="50" t="s">
        <v>761</v>
      </c>
      <c r="J811" s="74">
        <v>1</v>
      </c>
      <c r="K811" s="82">
        <v>45323</v>
      </c>
      <c r="L811" s="82">
        <v>45747</v>
      </c>
      <c r="M811" s="211">
        <f t="shared" si="36"/>
        <v>60.571428571428569</v>
      </c>
      <c r="N811" s="69">
        <v>1</v>
      </c>
      <c r="O811" s="71" t="s">
        <v>2685</v>
      </c>
      <c r="P811" s="51">
        <f t="shared" si="35"/>
        <v>1</v>
      </c>
      <c r="Q811" s="66" t="str" cm="1">
        <f t="array" aca="1" ref="Q811" ca="1">IF(ISNUMBER(P811),IF(P811=100%,"CUMPLIDA",IF(AND(ISNUMBER(L811),ISNUMBER(INDIRECT("FECHA_"&amp;$B811,1))), IF(L811&lt;=INDIRECT("FECHA_"&amp;$B811,1),"INCUMPLIDA","PROCESO"), "VERIFICAR FECHA")),"SIN VALOR AVANCE")</f>
        <v>CUMPLIDA</v>
      </c>
    </row>
    <row r="812" spans="1:17" ht="75.75">
      <c r="A812" s="75" t="s">
        <v>938</v>
      </c>
      <c r="B812" s="61" t="s">
        <v>1793</v>
      </c>
      <c r="C812" s="495" t="s">
        <v>2672</v>
      </c>
      <c r="D812" s="495" t="s">
        <v>2238</v>
      </c>
      <c r="E812" s="496"/>
      <c r="F812" s="496" t="s">
        <v>2749</v>
      </c>
      <c r="G812" s="63" t="s">
        <v>804</v>
      </c>
      <c r="H812" s="50" t="s">
        <v>804</v>
      </c>
      <c r="I812" s="50" t="s">
        <v>805</v>
      </c>
      <c r="J812" s="74">
        <v>1</v>
      </c>
      <c r="K812" s="82">
        <v>45323</v>
      </c>
      <c r="L812" s="82">
        <v>45747</v>
      </c>
      <c r="M812" s="211">
        <f t="shared" si="36"/>
        <v>60.571428571428569</v>
      </c>
      <c r="N812" s="69">
        <v>1</v>
      </c>
      <c r="O812" s="71" t="s">
        <v>2521</v>
      </c>
      <c r="P812" s="51">
        <f t="shared" ref="P812:P875" si="37">N812/J812</f>
        <v>1</v>
      </c>
      <c r="Q812" s="66" t="str" cm="1">
        <f t="array" aca="1" ref="Q812" ca="1">IF(ISNUMBER(P812),IF(P812=100%,"CUMPLIDA",IF(AND(ISNUMBER(L812),ISNUMBER(INDIRECT("FECHA_"&amp;$B812,1))), IF(L812&lt;=INDIRECT("FECHA_"&amp;$B812,1),"INCUMPLIDA","PROCESO"), "VERIFICAR FECHA")),"SIN VALOR AVANCE")</f>
        <v>CUMPLIDA</v>
      </c>
    </row>
    <row r="813" spans="1:17" ht="75.75">
      <c r="A813" s="75" t="s">
        <v>938</v>
      </c>
      <c r="B813" s="61" t="s">
        <v>1793</v>
      </c>
      <c r="C813" s="495"/>
      <c r="D813" s="495"/>
      <c r="E813" s="496"/>
      <c r="F813" s="496" t="s">
        <v>2749</v>
      </c>
      <c r="G813" s="63" t="s">
        <v>766</v>
      </c>
      <c r="H813" s="50" t="s">
        <v>767</v>
      </c>
      <c r="I813" s="50" t="s">
        <v>768</v>
      </c>
      <c r="J813" s="74">
        <v>1</v>
      </c>
      <c r="K813" s="82">
        <v>45231</v>
      </c>
      <c r="L813" s="82">
        <v>45747</v>
      </c>
      <c r="M813" s="211">
        <f t="shared" si="36"/>
        <v>73.714285714285708</v>
      </c>
      <c r="N813" s="69">
        <v>1</v>
      </c>
      <c r="O813" s="71" t="s">
        <v>2521</v>
      </c>
      <c r="P813" s="51">
        <f t="shared" si="37"/>
        <v>1</v>
      </c>
      <c r="Q813" s="66" t="str" cm="1">
        <f t="array" aca="1" ref="Q813" ca="1">IF(ISNUMBER(P813),IF(P813=100%,"CUMPLIDA",IF(AND(ISNUMBER(L813),ISNUMBER(INDIRECT("FECHA_"&amp;$B813,1))), IF(L813&lt;=INDIRECT("FECHA_"&amp;$B813,1),"INCUMPLIDA","PROCESO"), "VERIFICAR FECHA")),"SIN VALOR AVANCE")</f>
        <v>CUMPLIDA</v>
      </c>
    </row>
    <row r="814" spans="1:17" ht="135.75">
      <c r="A814" s="75" t="s">
        <v>938</v>
      </c>
      <c r="B814" s="61" t="s">
        <v>1793</v>
      </c>
      <c r="C814" s="495"/>
      <c r="D814" s="495"/>
      <c r="E814" s="496"/>
      <c r="F814" s="496" t="s">
        <v>2749</v>
      </c>
      <c r="G814" s="63" t="s">
        <v>769</v>
      </c>
      <c r="H814" s="50" t="s">
        <v>769</v>
      </c>
      <c r="I814" s="50" t="s">
        <v>2344</v>
      </c>
      <c r="J814" s="74">
        <v>1</v>
      </c>
      <c r="K814" s="82">
        <v>45323</v>
      </c>
      <c r="L814" s="82">
        <v>45747</v>
      </c>
      <c r="M814" s="211">
        <f t="shared" si="36"/>
        <v>60.571428571428569</v>
      </c>
      <c r="N814" s="69">
        <v>1</v>
      </c>
      <c r="O814" s="71" t="s">
        <v>2685</v>
      </c>
      <c r="P814" s="51">
        <f t="shared" si="37"/>
        <v>1</v>
      </c>
      <c r="Q814" s="66" t="str" cm="1">
        <f t="array" aca="1" ref="Q814" ca="1">IF(ISNUMBER(P814),IF(P814=100%,"CUMPLIDA",IF(AND(ISNUMBER(L814),ISNUMBER(INDIRECT("FECHA_"&amp;$B814,1))), IF(L814&lt;=INDIRECT("FECHA_"&amp;$B814,1),"INCUMPLIDA","PROCESO"), "VERIFICAR FECHA")),"SIN VALOR AVANCE")</f>
        <v>CUMPLIDA</v>
      </c>
    </row>
    <row r="815" spans="1:17" ht="75.75">
      <c r="A815" s="75" t="s">
        <v>938</v>
      </c>
      <c r="B815" s="61" t="s">
        <v>1793</v>
      </c>
      <c r="C815" s="495"/>
      <c r="D815" s="495"/>
      <c r="E815" s="496"/>
      <c r="F815" s="496" t="s">
        <v>2749</v>
      </c>
      <c r="G815" s="63" t="s">
        <v>2430</v>
      </c>
      <c r="H815" s="50" t="s">
        <v>2430</v>
      </c>
      <c r="I815" s="50" t="s">
        <v>771</v>
      </c>
      <c r="J815" s="74">
        <v>1</v>
      </c>
      <c r="K815" s="82">
        <v>45231</v>
      </c>
      <c r="L815" s="82">
        <v>45747</v>
      </c>
      <c r="M815" s="211">
        <f t="shared" si="36"/>
        <v>73.714285714285708</v>
      </c>
      <c r="N815" s="69">
        <v>1</v>
      </c>
      <c r="O815" s="71" t="s">
        <v>2521</v>
      </c>
      <c r="P815" s="51">
        <f t="shared" si="37"/>
        <v>1</v>
      </c>
      <c r="Q815" s="66" t="str" cm="1">
        <f t="array" aca="1" ref="Q815" ca="1">IF(ISNUMBER(P815),IF(P815=100%,"CUMPLIDA",IF(AND(ISNUMBER(L815),ISNUMBER(INDIRECT("FECHA_"&amp;$B815,1))), IF(L815&lt;=INDIRECT("FECHA_"&amp;$B815,1),"INCUMPLIDA","PROCESO"), "VERIFICAR FECHA")),"SIN VALOR AVANCE")</f>
        <v>CUMPLIDA</v>
      </c>
    </row>
    <row r="816" spans="1:17" ht="210.75">
      <c r="A816" s="75" t="s">
        <v>938</v>
      </c>
      <c r="B816" s="61" t="s">
        <v>1793</v>
      </c>
      <c r="C816" s="495"/>
      <c r="D816" s="495"/>
      <c r="E816" s="496"/>
      <c r="F816" s="496" t="s">
        <v>2749</v>
      </c>
      <c r="G816" s="63" t="s">
        <v>2431</v>
      </c>
      <c r="H816" s="50" t="s">
        <v>2431</v>
      </c>
      <c r="I816" s="50" t="s">
        <v>1073</v>
      </c>
      <c r="J816" s="74">
        <v>1</v>
      </c>
      <c r="K816" s="82">
        <v>45231</v>
      </c>
      <c r="L816" s="82">
        <v>45808</v>
      </c>
      <c r="M816" s="211">
        <f t="shared" si="36"/>
        <v>82.428571428571431</v>
      </c>
      <c r="N816" s="69">
        <v>1</v>
      </c>
      <c r="O816" s="71" t="s">
        <v>2684</v>
      </c>
      <c r="P816" s="51">
        <f t="shared" si="37"/>
        <v>1</v>
      </c>
      <c r="Q816" s="66" t="str" cm="1">
        <f t="array" aca="1" ref="Q816" ca="1">IF(ISNUMBER(P816),IF(P816=100%,"CUMPLIDA",IF(AND(ISNUMBER(L816),ISNUMBER(INDIRECT("FECHA_"&amp;$B816,1))), IF(L816&lt;=INDIRECT("FECHA_"&amp;$B816,1),"INCUMPLIDA","PROCESO"), "VERIFICAR FECHA")),"SIN VALOR AVANCE")</f>
        <v>CUMPLIDA</v>
      </c>
    </row>
    <row r="817" spans="1:17" ht="75.75">
      <c r="A817" s="75" t="s">
        <v>938</v>
      </c>
      <c r="B817" s="61" t="s">
        <v>1793</v>
      </c>
      <c r="C817" s="495"/>
      <c r="D817" s="495"/>
      <c r="E817" s="496"/>
      <c r="F817" s="496" t="s">
        <v>2749</v>
      </c>
      <c r="G817" s="63" t="s">
        <v>169</v>
      </c>
      <c r="H817" s="50" t="s">
        <v>775</v>
      </c>
      <c r="I817" s="50" t="s">
        <v>776</v>
      </c>
      <c r="J817" s="74">
        <v>12</v>
      </c>
      <c r="K817" s="82">
        <v>46024</v>
      </c>
      <c r="L817" s="82">
        <v>47118</v>
      </c>
      <c r="M817" s="211">
        <f t="shared" si="36"/>
        <v>156.28571428571428</v>
      </c>
      <c r="N817" s="69">
        <v>0</v>
      </c>
      <c r="O817" s="71" t="s">
        <v>2521</v>
      </c>
      <c r="P817" s="51">
        <f t="shared" si="37"/>
        <v>0</v>
      </c>
      <c r="Q817" s="66" t="str" cm="1">
        <f t="array" aca="1" ref="Q817" ca="1">IF(ISNUMBER(P817),IF(P817=100%,"CUMPLIDA",IF(AND(ISNUMBER(L817),ISNUMBER(INDIRECT("FECHA_"&amp;$B817,1))), IF(L817&lt;=INDIRECT("FECHA_"&amp;$B817,1),"INCUMPLIDA","PROCESO"), "VERIFICAR FECHA")),"SIN VALOR AVANCE")</f>
        <v>PROCESO</v>
      </c>
    </row>
    <row r="818" spans="1:17" ht="135.75">
      <c r="A818" s="75" t="s">
        <v>938</v>
      </c>
      <c r="B818" s="61" t="s">
        <v>1793</v>
      </c>
      <c r="C818" s="495" t="s">
        <v>2672</v>
      </c>
      <c r="D818" s="495" t="s">
        <v>2238</v>
      </c>
      <c r="E818" s="496"/>
      <c r="F818" s="496" t="s">
        <v>2749</v>
      </c>
      <c r="G818" s="63" t="s">
        <v>778</v>
      </c>
      <c r="H818" s="50" t="s">
        <v>779</v>
      </c>
      <c r="I818" s="50" t="s">
        <v>780</v>
      </c>
      <c r="J818" s="74">
        <v>1</v>
      </c>
      <c r="K818" s="82">
        <v>46024</v>
      </c>
      <c r="L818" s="82">
        <v>47118</v>
      </c>
      <c r="M818" s="211">
        <f t="shared" si="36"/>
        <v>156.28571428571428</v>
      </c>
      <c r="N818" s="69">
        <v>0</v>
      </c>
      <c r="O818" s="71" t="s">
        <v>2685</v>
      </c>
      <c r="P818" s="51">
        <f t="shared" si="37"/>
        <v>0</v>
      </c>
      <c r="Q818" s="66" t="str" cm="1">
        <f t="array" aca="1" ref="Q818" ca="1">IF(ISNUMBER(P818),IF(P818=100%,"CUMPLIDA",IF(AND(ISNUMBER(L818),ISNUMBER(INDIRECT("FECHA_"&amp;$B818,1))), IF(L818&lt;=INDIRECT("FECHA_"&amp;$B818,1),"INCUMPLIDA","PROCESO"), "VERIFICAR FECHA")),"SIN VALOR AVANCE")</f>
        <v>PROCESO</v>
      </c>
    </row>
    <row r="819" spans="1:17" ht="210.75">
      <c r="A819" s="75" t="s">
        <v>938</v>
      </c>
      <c r="B819" s="61" t="s">
        <v>1793</v>
      </c>
      <c r="C819" s="495" t="s">
        <v>2672</v>
      </c>
      <c r="D819" s="495" t="s">
        <v>2238</v>
      </c>
      <c r="E819" s="496"/>
      <c r="F819" s="496" t="s">
        <v>2749</v>
      </c>
      <c r="G819" s="63" t="s">
        <v>781</v>
      </c>
      <c r="H819" s="50" t="s">
        <v>782</v>
      </c>
      <c r="I819" s="50" t="s">
        <v>813</v>
      </c>
      <c r="J819" s="74">
        <v>2</v>
      </c>
      <c r="K819" s="82">
        <v>46024</v>
      </c>
      <c r="L819" s="82">
        <v>47118</v>
      </c>
      <c r="M819" s="211">
        <f t="shared" si="36"/>
        <v>156.28571428571428</v>
      </c>
      <c r="N819" s="69">
        <v>0</v>
      </c>
      <c r="O819" s="71" t="s">
        <v>2684</v>
      </c>
      <c r="P819" s="51">
        <f t="shared" si="37"/>
        <v>0</v>
      </c>
      <c r="Q819" s="66" t="str" cm="1">
        <f t="array" aca="1" ref="Q819" ca="1">IF(ISNUMBER(P819),IF(P819=100%,"CUMPLIDA",IF(AND(ISNUMBER(L819),ISNUMBER(INDIRECT("FECHA_"&amp;$B819,1))), IF(L819&lt;=INDIRECT("FECHA_"&amp;$B819,1),"INCUMPLIDA","PROCESO"), "VERIFICAR FECHA")),"SIN VALOR AVANCE")</f>
        <v>PROCESO</v>
      </c>
    </row>
    <row r="820" spans="1:17" ht="105.75">
      <c r="A820" s="75" t="s">
        <v>938</v>
      </c>
      <c r="B820" s="61" t="s">
        <v>1793</v>
      </c>
      <c r="C820" s="495" t="s">
        <v>2672</v>
      </c>
      <c r="D820" s="495" t="s">
        <v>2238</v>
      </c>
      <c r="E820" s="496"/>
      <c r="F820" s="496" t="s">
        <v>2749</v>
      </c>
      <c r="G820" s="63" t="s">
        <v>2686</v>
      </c>
      <c r="H820" s="50" t="s">
        <v>2687</v>
      </c>
      <c r="I820" s="50" t="s">
        <v>2688</v>
      </c>
      <c r="J820" s="69">
        <v>1</v>
      </c>
      <c r="K820" s="70">
        <v>44927</v>
      </c>
      <c r="L820" s="70">
        <v>45016</v>
      </c>
      <c r="M820" s="211">
        <f t="shared" si="36"/>
        <v>12.714285714285714</v>
      </c>
      <c r="N820" s="69">
        <v>1</v>
      </c>
      <c r="O820" s="50" t="s">
        <v>2751</v>
      </c>
      <c r="P820" s="51">
        <f t="shared" si="37"/>
        <v>1</v>
      </c>
      <c r="Q820" s="66" t="str" cm="1">
        <f t="array" aca="1" ref="Q820" ca="1">IF(ISNUMBER(P820),IF(P820=100%,"CUMPLIDA",IF(AND(ISNUMBER(L820),ISNUMBER(INDIRECT("FECHA_"&amp;$B820,1))), IF(L820&lt;=INDIRECT("FECHA_"&amp;$B820,1),"INCUMPLIDA","PROCESO"), "VERIFICAR FECHA")),"SIN VALOR AVANCE")</f>
        <v>CUMPLIDA</v>
      </c>
    </row>
    <row r="821" spans="1:17" ht="165.75">
      <c r="A821" s="75" t="s">
        <v>938</v>
      </c>
      <c r="B821" s="61" t="s">
        <v>1793</v>
      </c>
      <c r="C821" s="495" t="s">
        <v>2672</v>
      </c>
      <c r="D821" s="495" t="s">
        <v>2238</v>
      </c>
      <c r="E821" s="496"/>
      <c r="F821" s="496" t="s">
        <v>2749</v>
      </c>
      <c r="G821" s="63" t="s">
        <v>2686</v>
      </c>
      <c r="H821" s="50" t="s">
        <v>2727</v>
      </c>
      <c r="I821" s="50" t="s">
        <v>2338</v>
      </c>
      <c r="J821" s="69">
        <v>1</v>
      </c>
      <c r="K821" s="70">
        <v>45017</v>
      </c>
      <c r="L821" s="70">
        <v>45138</v>
      </c>
      <c r="M821" s="211">
        <f t="shared" si="36"/>
        <v>17.285714285714285</v>
      </c>
      <c r="N821" s="69">
        <v>1</v>
      </c>
      <c r="O821" s="50" t="s">
        <v>2752</v>
      </c>
      <c r="P821" s="51">
        <f t="shared" si="37"/>
        <v>1</v>
      </c>
      <c r="Q821" s="66" t="str" cm="1">
        <f t="array" aca="1" ref="Q821" ca="1">IF(ISNUMBER(P821),IF(P821=100%,"CUMPLIDA",IF(AND(ISNUMBER(L821),ISNUMBER(INDIRECT("FECHA_"&amp;$B821,1))), IF(L821&lt;=INDIRECT("FECHA_"&amp;$B821,1),"INCUMPLIDA","PROCESO"), "VERIFICAR FECHA")),"SIN VALOR AVANCE")</f>
        <v>CUMPLIDA</v>
      </c>
    </row>
    <row r="822" spans="1:17" ht="105.75">
      <c r="A822" s="75" t="s">
        <v>938</v>
      </c>
      <c r="B822" s="61" t="s">
        <v>1793</v>
      </c>
      <c r="C822" s="495" t="s">
        <v>2672</v>
      </c>
      <c r="D822" s="495" t="s">
        <v>2238</v>
      </c>
      <c r="E822" s="496"/>
      <c r="F822" s="496" t="s">
        <v>2749</v>
      </c>
      <c r="G822" s="63" t="s">
        <v>2729</v>
      </c>
      <c r="H822" s="50" t="s">
        <v>2730</v>
      </c>
      <c r="I822" s="50" t="s">
        <v>2338</v>
      </c>
      <c r="J822" s="69">
        <v>12</v>
      </c>
      <c r="K822" s="70">
        <v>44958</v>
      </c>
      <c r="L822" s="70">
        <v>45323</v>
      </c>
      <c r="M822" s="211">
        <f t="shared" si="36"/>
        <v>52.142857142857146</v>
      </c>
      <c r="N822" s="69">
        <v>12</v>
      </c>
      <c r="O822" s="50" t="s">
        <v>2694</v>
      </c>
      <c r="P822" s="51">
        <f t="shared" si="37"/>
        <v>1</v>
      </c>
      <c r="Q822" s="66" t="str" cm="1">
        <f t="array" aca="1" ref="Q822" ca="1">IF(ISNUMBER(P822),IF(P822=100%,"CUMPLIDA",IF(AND(ISNUMBER(L822),ISNUMBER(INDIRECT("FECHA_"&amp;$B822,1))), IF(L822&lt;=INDIRECT("FECHA_"&amp;$B822,1),"INCUMPLIDA","PROCESO"), "VERIFICAR FECHA")),"SIN VALOR AVANCE")</f>
        <v>CUMPLIDA</v>
      </c>
    </row>
    <row r="823" spans="1:17" ht="120">
      <c r="A823" s="75" t="s">
        <v>938</v>
      </c>
      <c r="B823" s="61" t="s">
        <v>1793</v>
      </c>
      <c r="C823" s="495" t="s">
        <v>2672</v>
      </c>
      <c r="D823" s="495" t="s">
        <v>2238</v>
      </c>
      <c r="E823" s="496"/>
      <c r="F823" s="496" t="s">
        <v>2749</v>
      </c>
      <c r="G823" s="63" t="s">
        <v>2732</v>
      </c>
      <c r="H823" s="50" t="s">
        <v>2733</v>
      </c>
      <c r="I823" s="50" t="s">
        <v>2338</v>
      </c>
      <c r="J823" s="69">
        <v>4</v>
      </c>
      <c r="K823" s="70">
        <v>44958</v>
      </c>
      <c r="L823" s="70">
        <v>45323</v>
      </c>
      <c r="M823" s="211">
        <f t="shared" si="36"/>
        <v>52.142857142857146</v>
      </c>
      <c r="N823" s="69">
        <v>4</v>
      </c>
      <c r="O823" s="50" t="s">
        <v>2731</v>
      </c>
      <c r="P823" s="51">
        <f t="shared" si="37"/>
        <v>1</v>
      </c>
      <c r="Q823" s="66" t="str" cm="1">
        <f t="array" aca="1" ref="Q823" ca="1">IF(ISNUMBER(P823),IF(P823=100%,"CUMPLIDA",IF(AND(ISNUMBER(L823),ISNUMBER(INDIRECT("FECHA_"&amp;$B823,1))), IF(L823&lt;=INDIRECT("FECHA_"&amp;$B823,1),"INCUMPLIDA","PROCESO"), "VERIFICAR FECHA")),"SIN VALOR AVANCE")</f>
        <v>CUMPLIDA</v>
      </c>
    </row>
    <row r="824" spans="1:17" ht="105.75">
      <c r="A824" s="75" t="s">
        <v>938</v>
      </c>
      <c r="B824" s="61" t="s">
        <v>1793</v>
      </c>
      <c r="C824" s="495" t="s">
        <v>2672</v>
      </c>
      <c r="D824" s="495" t="s">
        <v>2238</v>
      </c>
      <c r="E824" s="496"/>
      <c r="F824" s="496" t="s">
        <v>2749</v>
      </c>
      <c r="G824" s="63" t="s">
        <v>2697</v>
      </c>
      <c r="H824" s="50" t="s">
        <v>2698</v>
      </c>
      <c r="I824" s="50" t="s">
        <v>2338</v>
      </c>
      <c r="J824" s="69">
        <v>1</v>
      </c>
      <c r="K824" s="70">
        <v>44958</v>
      </c>
      <c r="L824" s="70">
        <v>44985</v>
      </c>
      <c r="M824" s="211">
        <f t="shared" si="36"/>
        <v>3.8571428571428572</v>
      </c>
      <c r="N824" s="69">
        <v>1</v>
      </c>
      <c r="O824" s="50" t="s">
        <v>2731</v>
      </c>
      <c r="P824" s="51">
        <f t="shared" si="37"/>
        <v>1</v>
      </c>
      <c r="Q824" s="66" t="str" cm="1">
        <f t="array" aca="1" ref="Q824" ca="1">IF(ISNUMBER(P824),IF(P824=100%,"CUMPLIDA",IF(AND(ISNUMBER(L824),ISNUMBER(INDIRECT("FECHA_"&amp;$B824,1))), IF(L824&lt;=INDIRECT("FECHA_"&amp;$B824,1),"INCUMPLIDA","PROCESO"), "VERIFICAR FECHA")),"SIN VALOR AVANCE")</f>
        <v>CUMPLIDA</v>
      </c>
    </row>
    <row r="825" spans="1:17" ht="180.75">
      <c r="A825" s="75" t="s">
        <v>938</v>
      </c>
      <c r="B825" s="61" t="s">
        <v>1793</v>
      </c>
      <c r="C825" s="495" t="s">
        <v>2672</v>
      </c>
      <c r="D825" s="495" t="s">
        <v>2238</v>
      </c>
      <c r="E825" s="496" t="s">
        <v>2753</v>
      </c>
      <c r="F825" s="496" t="s">
        <v>2754</v>
      </c>
      <c r="G825" s="63" t="s">
        <v>2724</v>
      </c>
      <c r="H825" s="50" t="s">
        <v>2680</v>
      </c>
      <c r="I825" s="50" t="s">
        <v>2681</v>
      </c>
      <c r="J825" s="69">
        <v>3</v>
      </c>
      <c r="K825" s="70">
        <v>44958</v>
      </c>
      <c r="L825" s="70">
        <v>45323</v>
      </c>
      <c r="M825" s="211">
        <f t="shared" si="36"/>
        <v>52.142857142857146</v>
      </c>
      <c r="N825" s="69">
        <v>3</v>
      </c>
      <c r="O825" s="50" t="s">
        <v>2755</v>
      </c>
      <c r="P825" s="51">
        <f t="shared" si="37"/>
        <v>1</v>
      </c>
      <c r="Q825" s="66" t="str" cm="1">
        <f t="array" aca="1" ref="Q825" ca="1">IF(ISNUMBER(P825),IF(P825=100%,"CUMPLIDA",IF(AND(ISNUMBER(L825),ISNUMBER(INDIRECT("FECHA_"&amp;$B825,1))), IF(L825&lt;=INDIRECT("FECHA_"&amp;$B825,1),"INCUMPLIDA","PROCESO"), "VERIFICAR FECHA")),"SIN VALOR AVANCE")</f>
        <v>CUMPLIDA</v>
      </c>
    </row>
    <row r="826" spans="1:17" ht="75.75">
      <c r="A826" s="75" t="s">
        <v>938</v>
      </c>
      <c r="B826" s="61" t="s">
        <v>1793</v>
      </c>
      <c r="C826" s="495"/>
      <c r="D826" s="495"/>
      <c r="E826" s="496"/>
      <c r="F826" s="496" t="s">
        <v>2754</v>
      </c>
      <c r="G826" s="496" t="s">
        <v>2683</v>
      </c>
      <c r="H826" s="76" t="s">
        <v>944</v>
      </c>
      <c r="I826" s="50" t="s">
        <v>945</v>
      </c>
      <c r="J826" s="69">
        <v>1</v>
      </c>
      <c r="K826" s="70">
        <v>45231</v>
      </c>
      <c r="L826" s="70">
        <v>45504</v>
      </c>
      <c r="M826" s="211">
        <f t="shared" si="36"/>
        <v>39</v>
      </c>
      <c r="N826" s="69">
        <v>1</v>
      </c>
      <c r="O826" s="71" t="s">
        <v>2426</v>
      </c>
      <c r="P826" s="51">
        <f t="shared" si="37"/>
        <v>1</v>
      </c>
      <c r="Q826" s="66" t="str" cm="1">
        <f t="array" aca="1" ref="Q826" ca="1">IF(ISNUMBER(P826),IF(P826=100%,"CUMPLIDA",IF(AND(ISNUMBER(L826),ISNUMBER(INDIRECT("FECHA_"&amp;$B826,1))), IF(L826&lt;=INDIRECT("FECHA_"&amp;$B826,1),"INCUMPLIDA","PROCESO"), "VERIFICAR FECHA")),"SIN VALOR AVANCE")</f>
        <v>CUMPLIDA</v>
      </c>
    </row>
    <row r="827" spans="1:17" ht="210.75">
      <c r="A827" s="75" t="s">
        <v>938</v>
      </c>
      <c r="B827" s="61" t="s">
        <v>1793</v>
      </c>
      <c r="C827" s="495"/>
      <c r="D827" s="495"/>
      <c r="E827" s="496"/>
      <c r="F827" s="496" t="s">
        <v>2754</v>
      </c>
      <c r="G827" s="496"/>
      <c r="H827" s="76" t="s">
        <v>947</v>
      </c>
      <c r="I827" s="50" t="s">
        <v>948</v>
      </c>
      <c r="J827" s="69">
        <v>1</v>
      </c>
      <c r="K827" s="70">
        <v>45231</v>
      </c>
      <c r="L827" s="70">
        <v>45504</v>
      </c>
      <c r="M827" s="211">
        <f t="shared" si="36"/>
        <v>39</v>
      </c>
      <c r="N827" s="69">
        <v>1</v>
      </c>
      <c r="O827" s="71" t="s">
        <v>2684</v>
      </c>
      <c r="P827" s="51">
        <f t="shared" si="37"/>
        <v>1</v>
      </c>
      <c r="Q827" s="66" t="str" cm="1">
        <f t="array" aca="1" ref="Q827" ca="1">IF(ISNUMBER(P827),IF(P827=100%,"CUMPLIDA",IF(AND(ISNUMBER(L827),ISNUMBER(INDIRECT("FECHA_"&amp;$B827,1))), IF(L827&lt;=INDIRECT("FECHA_"&amp;$B827,1),"INCUMPLIDA","PROCESO"), "VERIFICAR FECHA")),"SIN VALOR AVANCE")</f>
        <v>CUMPLIDA</v>
      </c>
    </row>
    <row r="828" spans="1:17" ht="150.75">
      <c r="A828" s="75" t="s">
        <v>938</v>
      </c>
      <c r="B828" s="61" t="s">
        <v>1793</v>
      </c>
      <c r="C828" s="495"/>
      <c r="D828" s="495"/>
      <c r="E828" s="496"/>
      <c r="F828" s="496" t="s">
        <v>2754</v>
      </c>
      <c r="G828" s="63" t="s">
        <v>950</v>
      </c>
      <c r="H828" s="50" t="s">
        <v>760</v>
      </c>
      <c r="I828" s="50" t="s">
        <v>761</v>
      </c>
      <c r="J828" s="74">
        <v>1</v>
      </c>
      <c r="K828" s="82">
        <v>45323</v>
      </c>
      <c r="L828" s="82">
        <v>45747</v>
      </c>
      <c r="M828" s="211">
        <f t="shared" si="36"/>
        <v>60.571428571428569</v>
      </c>
      <c r="N828" s="69">
        <v>1</v>
      </c>
      <c r="O828" s="71" t="s">
        <v>2726</v>
      </c>
      <c r="P828" s="51">
        <f t="shared" si="37"/>
        <v>1</v>
      </c>
      <c r="Q828" s="66" t="str" cm="1">
        <f t="array" aca="1" ref="Q828" ca="1">IF(ISNUMBER(P828),IF(P828=100%,"CUMPLIDA",IF(AND(ISNUMBER(L828),ISNUMBER(INDIRECT("FECHA_"&amp;$B828,1))), IF(L828&lt;=INDIRECT("FECHA_"&amp;$B828,1),"INCUMPLIDA","PROCESO"), "VERIFICAR FECHA")),"SIN VALOR AVANCE")</f>
        <v>CUMPLIDA</v>
      </c>
    </row>
    <row r="829" spans="1:17" ht="75.75">
      <c r="A829" s="75" t="s">
        <v>938</v>
      </c>
      <c r="B829" s="61" t="s">
        <v>1793</v>
      </c>
      <c r="C829" s="495"/>
      <c r="D829" s="495"/>
      <c r="E829" s="496"/>
      <c r="F829" s="496" t="s">
        <v>2754</v>
      </c>
      <c r="G829" s="63" t="s">
        <v>804</v>
      </c>
      <c r="H829" s="50" t="s">
        <v>804</v>
      </c>
      <c r="I829" s="50" t="s">
        <v>805</v>
      </c>
      <c r="J829" s="74">
        <v>1</v>
      </c>
      <c r="K829" s="82">
        <v>45323</v>
      </c>
      <c r="L829" s="82">
        <v>45747</v>
      </c>
      <c r="M829" s="211">
        <f t="shared" si="36"/>
        <v>60.571428571428569</v>
      </c>
      <c r="N829" s="69">
        <v>1</v>
      </c>
      <c r="O829" s="71" t="s">
        <v>2521</v>
      </c>
      <c r="P829" s="51">
        <f t="shared" si="37"/>
        <v>1</v>
      </c>
      <c r="Q829" s="66" t="str" cm="1">
        <f t="array" aca="1" ref="Q829" ca="1">IF(ISNUMBER(P829),IF(P829=100%,"CUMPLIDA",IF(AND(ISNUMBER(L829),ISNUMBER(INDIRECT("FECHA_"&amp;$B829,1))), IF(L829&lt;=INDIRECT("FECHA_"&amp;$B829,1),"INCUMPLIDA","PROCESO"), "VERIFICAR FECHA")),"SIN VALOR AVANCE")</f>
        <v>CUMPLIDA</v>
      </c>
    </row>
    <row r="830" spans="1:17" ht="75.75">
      <c r="A830" s="75" t="s">
        <v>938</v>
      </c>
      <c r="B830" s="61" t="s">
        <v>1793</v>
      </c>
      <c r="C830" s="495"/>
      <c r="D830" s="495"/>
      <c r="E830" s="496"/>
      <c r="F830" s="496" t="s">
        <v>2754</v>
      </c>
      <c r="G830" s="63" t="s">
        <v>766</v>
      </c>
      <c r="H830" s="50" t="s">
        <v>767</v>
      </c>
      <c r="I830" s="50" t="s">
        <v>768</v>
      </c>
      <c r="J830" s="74">
        <v>1</v>
      </c>
      <c r="K830" s="82">
        <v>45231</v>
      </c>
      <c r="L830" s="82">
        <v>45747</v>
      </c>
      <c r="M830" s="211">
        <f t="shared" si="36"/>
        <v>73.714285714285708</v>
      </c>
      <c r="N830" s="69">
        <v>1</v>
      </c>
      <c r="O830" s="71" t="s">
        <v>2521</v>
      </c>
      <c r="P830" s="51">
        <f t="shared" si="37"/>
        <v>1</v>
      </c>
      <c r="Q830" s="66" t="str" cm="1">
        <f t="array" aca="1" ref="Q830" ca="1">IF(ISNUMBER(P830),IF(P830=100%,"CUMPLIDA",IF(AND(ISNUMBER(L830),ISNUMBER(INDIRECT("FECHA_"&amp;$B830,1))), IF(L830&lt;=INDIRECT("FECHA_"&amp;$B830,1),"INCUMPLIDA","PROCESO"), "VERIFICAR FECHA")),"SIN VALOR AVANCE")</f>
        <v>CUMPLIDA</v>
      </c>
    </row>
    <row r="831" spans="1:17" ht="150.75">
      <c r="A831" s="75" t="s">
        <v>938</v>
      </c>
      <c r="B831" s="61" t="s">
        <v>1793</v>
      </c>
      <c r="C831" s="495"/>
      <c r="D831" s="495"/>
      <c r="E831" s="496"/>
      <c r="F831" s="496" t="s">
        <v>2754</v>
      </c>
      <c r="G831" s="63" t="s">
        <v>769</v>
      </c>
      <c r="H831" s="50" t="s">
        <v>769</v>
      </c>
      <c r="I831" s="50" t="s">
        <v>2344</v>
      </c>
      <c r="J831" s="74">
        <v>1</v>
      </c>
      <c r="K831" s="82">
        <v>45323</v>
      </c>
      <c r="L831" s="82">
        <v>45747</v>
      </c>
      <c r="M831" s="211">
        <f t="shared" si="36"/>
        <v>60.571428571428569</v>
      </c>
      <c r="N831" s="69">
        <v>1</v>
      </c>
      <c r="O831" s="71" t="s">
        <v>2726</v>
      </c>
      <c r="P831" s="51">
        <f t="shared" si="37"/>
        <v>1</v>
      </c>
      <c r="Q831" s="66" t="str" cm="1">
        <f t="array" aca="1" ref="Q831" ca="1">IF(ISNUMBER(P831),IF(P831=100%,"CUMPLIDA",IF(AND(ISNUMBER(L831),ISNUMBER(INDIRECT("FECHA_"&amp;$B831,1))), IF(L831&lt;=INDIRECT("FECHA_"&amp;$B831,1),"INCUMPLIDA","PROCESO"), "VERIFICAR FECHA")),"SIN VALOR AVANCE")</f>
        <v>CUMPLIDA</v>
      </c>
    </row>
    <row r="832" spans="1:17" ht="75.75">
      <c r="A832" s="75" t="s">
        <v>938</v>
      </c>
      <c r="B832" s="61" t="s">
        <v>1793</v>
      </c>
      <c r="C832" s="495"/>
      <c r="D832" s="495"/>
      <c r="E832" s="496"/>
      <c r="F832" s="496" t="s">
        <v>2754</v>
      </c>
      <c r="G832" s="63" t="s">
        <v>2430</v>
      </c>
      <c r="H832" s="50" t="s">
        <v>2430</v>
      </c>
      <c r="I832" s="50" t="s">
        <v>771</v>
      </c>
      <c r="J832" s="74">
        <v>1</v>
      </c>
      <c r="K832" s="82">
        <v>45231</v>
      </c>
      <c r="L832" s="82">
        <v>45747</v>
      </c>
      <c r="M832" s="211">
        <f t="shared" si="36"/>
        <v>73.714285714285708</v>
      </c>
      <c r="N832" s="69">
        <v>1</v>
      </c>
      <c r="O832" s="71" t="s">
        <v>2521</v>
      </c>
      <c r="P832" s="51">
        <f t="shared" si="37"/>
        <v>1</v>
      </c>
      <c r="Q832" s="66" t="str" cm="1">
        <f t="array" aca="1" ref="Q832" ca="1">IF(ISNUMBER(P832),IF(P832=100%,"CUMPLIDA",IF(AND(ISNUMBER(L832),ISNUMBER(INDIRECT("FECHA_"&amp;$B832,1))), IF(L832&lt;=INDIRECT("FECHA_"&amp;$B832,1),"INCUMPLIDA","PROCESO"), "VERIFICAR FECHA")),"SIN VALOR AVANCE")</f>
        <v>CUMPLIDA</v>
      </c>
    </row>
    <row r="833" spans="1:17" ht="210.75">
      <c r="A833" s="75" t="s">
        <v>938</v>
      </c>
      <c r="B833" s="61" t="s">
        <v>1793</v>
      </c>
      <c r="C833" s="495"/>
      <c r="D833" s="495"/>
      <c r="E833" s="496"/>
      <c r="F833" s="496" t="s">
        <v>2754</v>
      </c>
      <c r="G833" s="63" t="s">
        <v>2431</v>
      </c>
      <c r="H833" s="50" t="s">
        <v>2431</v>
      </c>
      <c r="I833" s="50" t="s">
        <v>1073</v>
      </c>
      <c r="J833" s="74">
        <v>1</v>
      </c>
      <c r="K833" s="82">
        <v>45231</v>
      </c>
      <c r="L833" s="82">
        <v>45808</v>
      </c>
      <c r="M833" s="211">
        <f t="shared" si="36"/>
        <v>82.428571428571431</v>
      </c>
      <c r="N833" s="69">
        <v>1</v>
      </c>
      <c r="O833" s="71" t="s">
        <v>2684</v>
      </c>
      <c r="P833" s="51">
        <f t="shared" si="37"/>
        <v>1</v>
      </c>
      <c r="Q833" s="66" t="str" cm="1">
        <f t="array" aca="1" ref="Q833" ca="1">IF(ISNUMBER(P833),IF(P833=100%,"CUMPLIDA",IF(AND(ISNUMBER(L833),ISNUMBER(INDIRECT("FECHA_"&amp;$B833,1))), IF(L833&lt;=INDIRECT("FECHA_"&amp;$B833,1),"INCUMPLIDA","PROCESO"), "VERIFICAR FECHA")),"SIN VALOR AVANCE")</f>
        <v>CUMPLIDA</v>
      </c>
    </row>
    <row r="834" spans="1:17" ht="75.75">
      <c r="A834" s="75" t="s">
        <v>938</v>
      </c>
      <c r="B834" s="61" t="s">
        <v>1793</v>
      </c>
      <c r="C834" s="495" t="s">
        <v>2672</v>
      </c>
      <c r="D834" s="495" t="s">
        <v>2238</v>
      </c>
      <c r="E834" s="496"/>
      <c r="F834" s="496" t="s">
        <v>2754</v>
      </c>
      <c r="G834" s="63" t="s">
        <v>169</v>
      </c>
      <c r="H834" s="50" t="s">
        <v>775</v>
      </c>
      <c r="I834" s="50" t="s">
        <v>776</v>
      </c>
      <c r="J834" s="74">
        <v>12</v>
      </c>
      <c r="K834" s="82">
        <v>46024</v>
      </c>
      <c r="L834" s="82">
        <v>47118</v>
      </c>
      <c r="M834" s="211">
        <f t="shared" si="36"/>
        <v>156.28571428571428</v>
      </c>
      <c r="N834" s="69">
        <v>0</v>
      </c>
      <c r="O834" s="71" t="s">
        <v>2521</v>
      </c>
      <c r="P834" s="51">
        <f t="shared" si="37"/>
        <v>0</v>
      </c>
      <c r="Q834" s="66" t="str" cm="1">
        <f t="array" aca="1" ref="Q834" ca="1">IF(ISNUMBER(P834),IF(P834=100%,"CUMPLIDA",IF(AND(ISNUMBER(L834),ISNUMBER(INDIRECT("FECHA_"&amp;$B834,1))), IF(L834&lt;=INDIRECT("FECHA_"&amp;$B834,1),"INCUMPLIDA","PROCESO"), "VERIFICAR FECHA")),"SIN VALOR AVANCE")</f>
        <v>PROCESO</v>
      </c>
    </row>
    <row r="835" spans="1:17" ht="150.75">
      <c r="A835" s="75" t="s">
        <v>938</v>
      </c>
      <c r="B835" s="61" t="s">
        <v>1793</v>
      </c>
      <c r="C835" s="495" t="s">
        <v>2672</v>
      </c>
      <c r="D835" s="495" t="s">
        <v>2238</v>
      </c>
      <c r="E835" s="496"/>
      <c r="F835" s="496" t="s">
        <v>2754</v>
      </c>
      <c r="G835" s="63" t="s">
        <v>778</v>
      </c>
      <c r="H835" s="50" t="s">
        <v>779</v>
      </c>
      <c r="I835" s="50" t="s">
        <v>780</v>
      </c>
      <c r="J835" s="74">
        <v>1</v>
      </c>
      <c r="K835" s="82">
        <v>46024</v>
      </c>
      <c r="L835" s="82">
        <v>47118</v>
      </c>
      <c r="M835" s="211">
        <f t="shared" si="36"/>
        <v>156.28571428571428</v>
      </c>
      <c r="N835" s="69">
        <v>0</v>
      </c>
      <c r="O835" s="71" t="s">
        <v>2726</v>
      </c>
      <c r="P835" s="51">
        <f t="shared" si="37"/>
        <v>0</v>
      </c>
      <c r="Q835" s="66" t="str" cm="1">
        <f t="array" aca="1" ref="Q835" ca="1">IF(ISNUMBER(P835),IF(P835=100%,"CUMPLIDA",IF(AND(ISNUMBER(L835),ISNUMBER(INDIRECT("FECHA_"&amp;$B835,1))), IF(L835&lt;=INDIRECT("FECHA_"&amp;$B835,1),"INCUMPLIDA","PROCESO"), "VERIFICAR FECHA")),"SIN VALOR AVANCE")</f>
        <v>PROCESO</v>
      </c>
    </row>
    <row r="836" spans="1:17" ht="210.75">
      <c r="A836" s="75" t="s">
        <v>938</v>
      </c>
      <c r="B836" s="61" t="s">
        <v>1793</v>
      </c>
      <c r="C836" s="495" t="s">
        <v>2672</v>
      </c>
      <c r="D836" s="495" t="s">
        <v>2238</v>
      </c>
      <c r="E836" s="496"/>
      <c r="F836" s="496" t="s">
        <v>2754</v>
      </c>
      <c r="G836" s="63" t="s">
        <v>781</v>
      </c>
      <c r="H836" s="50" t="s">
        <v>782</v>
      </c>
      <c r="I836" s="50" t="s">
        <v>813</v>
      </c>
      <c r="J836" s="74">
        <v>2</v>
      </c>
      <c r="K836" s="82">
        <v>46024</v>
      </c>
      <c r="L836" s="82">
        <v>47118</v>
      </c>
      <c r="M836" s="211">
        <f t="shared" si="36"/>
        <v>156.28571428571428</v>
      </c>
      <c r="N836" s="69">
        <v>0</v>
      </c>
      <c r="O836" s="71" t="s">
        <v>2684</v>
      </c>
      <c r="P836" s="51">
        <f t="shared" si="37"/>
        <v>0</v>
      </c>
      <c r="Q836" s="66" t="str" cm="1">
        <f t="array" aca="1" ref="Q836" ca="1">IF(ISNUMBER(P836),IF(P836=100%,"CUMPLIDA",IF(AND(ISNUMBER(L836),ISNUMBER(INDIRECT("FECHA_"&amp;$B836,1))), IF(L836&lt;=INDIRECT("FECHA_"&amp;$B836,1),"INCUMPLIDA","PROCESO"), "VERIFICAR FECHA")),"SIN VALOR AVANCE")</f>
        <v>PROCESO</v>
      </c>
    </row>
    <row r="837" spans="1:17" ht="105.75">
      <c r="A837" s="75" t="s">
        <v>938</v>
      </c>
      <c r="B837" s="61" t="s">
        <v>1793</v>
      </c>
      <c r="C837" s="495" t="s">
        <v>2672</v>
      </c>
      <c r="D837" s="495" t="s">
        <v>2238</v>
      </c>
      <c r="E837" s="496"/>
      <c r="F837" s="496" t="s">
        <v>2754</v>
      </c>
      <c r="G837" s="63" t="s">
        <v>2756</v>
      </c>
      <c r="H837" s="50" t="s">
        <v>2687</v>
      </c>
      <c r="I837" s="50" t="s">
        <v>2688</v>
      </c>
      <c r="J837" s="69">
        <v>1</v>
      </c>
      <c r="K837" s="70">
        <v>44927</v>
      </c>
      <c r="L837" s="70">
        <v>45016</v>
      </c>
      <c r="M837" s="211">
        <f t="shared" si="36"/>
        <v>12.714285714285714</v>
      </c>
      <c r="N837" s="69">
        <v>1</v>
      </c>
      <c r="O837" s="50" t="s">
        <v>2694</v>
      </c>
      <c r="P837" s="51">
        <f t="shared" si="37"/>
        <v>1</v>
      </c>
      <c r="Q837" s="66" t="str" cm="1">
        <f t="array" aca="1" ref="Q837" ca="1">IF(ISNUMBER(P837),IF(P837=100%,"CUMPLIDA",IF(AND(ISNUMBER(L837),ISNUMBER(INDIRECT("FECHA_"&amp;$B837,1))), IF(L837&lt;=INDIRECT("FECHA_"&amp;$B837,1),"INCUMPLIDA","PROCESO"), "VERIFICAR FECHA")),"SIN VALOR AVANCE")</f>
        <v>CUMPLIDA</v>
      </c>
    </row>
    <row r="838" spans="1:17" ht="165.75">
      <c r="A838" s="75" t="s">
        <v>938</v>
      </c>
      <c r="B838" s="61" t="s">
        <v>1793</v>
      </c>
      <c r="C838" s="495" t="s">
        <v>2672</v>
      </c>
      <c r="D838" s="495" t="s">
        <v>2238</v>
      </c>
      <c r="E838" s="496"/>
      <c r="F838" s="496" t="s">
        <v>2754</v>
      </c>
      <c r="G838" s="63" t="s">
        <v>2756</v>
      </c>
      <c r="H838" s="50" t="s">
        <v>2757</v>
      </c>
      <c r="I838" s="50" t="s">
        <v>2338</v>
      </c>
      <c r="J838" s="69">
        <v>1</v>
      </c>
      <c r="K838" s="70">
        <v>45017</v>
      </c>
      <c r="L838" s="70">
        <v>45138</v>
      </c>
      <c r="M838" s="211">
        <f t="shared" si="36"/>
        <v>17.285714285714285</v>
      </c>
      <c r="N838" s="69">
        <v>1</v>
      </c>
      <c r="O838" s="50" t="s">
        <v>2758</v>
      </c>
      <c r="P838" s="51">
        <f t="shared" si="37"/>
        <v>1</v>
      </c>
      <c r="Q838" s="66" t="str" cm="1">
        <f t="array" aca="1" ref="Q838" ca="1">IF(ISNUMBER(P838),IF(P838=100%,"CUMPLIDA",IF(AND(ISNUMBER(L838),ISNUMBER(INDIRECT("FECHA_"&amp;$B838,1))), IF(L838&lt;=INDIRECT("FECHA_"&amp;$B838,1),"INCUMPLIDA","PROCESO"), "VERIFICAR FECHA")),"SIN VALOR AVANCE")</f>
        <v>CUMPLIDA</v>
      </c>
    </row>
    <row r="839" spans="1:17" ht="120">
      <c r="A839" s="75" t="s">
        <v>938</v>
      </c>
      <c r="B839" s="61" t="s">
        <v>1793</v>
      </c>
      <c r="C839" s="495" t="s">
        <v>2672</v>
      </c>
      <c r="D839" s="495" t="s">
        <v>2238</v>
      </c>
      <c r="E839" s="496"/>
      <c r="F839" s="496" t="s">
        <v>2754</v>
      </c>
      <c r="G839" s="63" t="s">
        <v>2702</v>
      </c>
      <c r="H839" s="50" t="s">
        <v>2703</v>
      </c>
      <c r="I839" s="50" t="s">
        <v>2338</v>
      </c>
      <c r="J839" s="69">
        <v>12</v>
      </c>
      <c r="K839" s="70">
        <v>44958</v>
      </c>
      <c r="L839" s="70">
        <v>45323</v>
      </c>
      <c r="M839" s="211">
        <f t="shared" si="36"/>
        <v>52.142857142857146</v>
      </c>
      <c r="N839" s="69">
        <v>12</v>
      </c>
      <c r="O839" s="50" t="s">
        <v>2759</v>
      </c>
      <c r="P839" s="51">
        <f t="shared" si="37"/>
        <v>1</v>
      </c>
      <c r="Q839" s="66" t="str" cm="1">
        <f t="array" aca="1" ref="Q839" ca="1">IF(ISNUMBER(P839),IF(P839=100%,"CUMPLIDA",IF(AND(ISNUMBER(L839),ISNUMBER(INDIRECT("FECHA_"&amp;$B839,1))), IF(L839&lt;=INDIRECT("FECHA_"&amp;$B839,1),"INCUMPLIDA","PROCESO"), "VERIFICAR FECHA")),"SIN VALOR AVANCE")</f>
        <v>CUMPLIDA</v>
      </c>
    </row>
    <row r="840" spans="1:17" ht="180.75">
      <c r="A840" s="75" t="s">
        <v>938</v>
      </c>
      <c r="B840" s="61" t="s">
        <v>1793</v>
      </c>
      <c r="C840" s="495" t="s">
        <v>2672</v>
      </c>
      <c r="D840" s="495" t="s">
        <v>2238</v>
      </c>
      <c r="E840" s="496" t="s">
        <v>2760</v>
      </c>
      <c r="F840" s="496" t="s">
        <v>2761</v>
      </c>
      <c r="G840" s="63" t="s">
        <v>2724</v>
      </c>
      <c r="H840" s="50" t="s">
        <v>2680</v>
      </c>
      <c r="I840" s="50" t="s">
        <v>2681</v>
      </c>
      <c r="J840" s="69">
        <v>3</v>
      </c>
      <c r="K840" s="70">
        <v>44958</v>
      </c>
      <c r="L840" s="70">
        <v>45323</v>
      </c>
      <c r="M840" s="211">
        <f t="shared" si="36"/>
        <v>52.142857142857146</v>
      </c>
      <c r="N840" s="69">
        <v>3</v>
      </c>
      <c r="O840" s="50" t="s">
        <v>2755</v>
      </c>
      <c r="P840" s="51">
        <f t="shared" si="37"/>
        <v>1</v>
      </c>
      <c r="Q840" s="66" t="str" cm="1">
        <f t="array" aca="1" ref="Q840" ca="1">IF(ISNUMBER(P840),IF(P840=100%,"CUMPLIDA",IF(AND(ISNUMBER(L840),ISNUMBER(INDIRECT("FECHA_"&amp;$B840,1))), IF(L840&lt;=INDIRECT("FECHA_"&amp;$B840,1),"INCUMPLIDA","PROCESO"), "VERIFICAR FECHA")),"SIN VALOR AVANCE")</f>
        <v>CUMPLIDA</v>
      </c>
    </row>
    <row r="841" spans="1:17" ht="75.75">
      <c r="A841" s="75" t="s">
        <v>938</v>
      </c>
      <c r="B841" s="61" t="s">
        <v>1793</v>
      </c>
      <c r="C841" s="495"/>
      <c r="D841" s="495"/>
      <c r="E841" s="496"/>
      <c r="F841" s="496" t="s">
        <v>2761</v>
      </c>
      <c r="G841" s="496" t="s">
        <v>2683</v>
      </c>
      <c r="H841" s="76" t="s">
        <v>944</v>
      </c>
      <c r="I841" s="50" t="s">
        <v>945</v>
      </c>
      <c r="J841" s="69">
        <v>1</v>
      </c>
      <c r="K841" s="70">
        <v>45231</v>
      </c>
      <c r="L841" s="70">
        <v>45504</v>
      </c>
      <c r="M841" s="211">
        <f t="shared" si="36"/>
        <v>39</v>
      </c>
      <c r="N841" s="69">
        <v>1</v>
      </c>
      <c r="O841" s="71" t="s">
        <v>2426</v>
      </c>
      <c r="P841" s="51">
        <f t="shared" si="37"/>
        <v>1</v>
      </c>
      <c r="Q841" s="66" t="str" cm="1">
        <f t="array" aca="1" ref="Q841" ca="1">IF(ISNUMBER(P841),IF(P841=100%,"CUMPLIDA",IF(AND(ISNUMBER(L841),ISNUMBER(INDIRECT("FECHA_"&amp;$B841,1))), IF(L841&lt;=INDIRECT("FECHA_"&amp;$B841,1),"INCUMPLIDA","PROCESO"), "VERIFICAR FECHA")),"SIN VALOR AVANCE")</f>
        <v>CUMPLIDA</v>
      </c>
    </row>
    <row r="842" spans="1:17" ht="210.75">
      <c r="A842" s="75" t="s">
        <v>938</v>
      </c>
      <c r="B842" s="61" t="s">
        <v>1793</v>
      </c>
      <c r="C842" s="495"/>
      <c r="D842" s="495"/>
      <c r="E842" s="496"/>
      <c r="F842" s="496" t="s">
        <v>2761</v>
      </c>
      <c r="G842" s="496"/>
      <c r="H842" s="76" t="s">
        <v>947</v>
      </c>
      <c r="I842" s="50" t="s">
        <v>948</v>
      </c>
      <c r="J842" s="69">
        <v>1</v>
      </c>
      <c r="K842" s="70">
        <v>45231</v>
      </c>
      <c r="L842" s="70">
        <v>45504</v>
      </c>
      <c r="M842" s="211">
        <f t="shared" si="36"/>
        <v>39</v>
      </c>
      <c r="N842" s="69">
        <v>1</v>
      </c>
      <c r="O842" s="71" t="s">
        <v>2684</v>
      </c>
      <c r="P842" s="51">
        <f t="shared" si="37"/>
        <v>1</v>
      </c>
      <c r="Q842" s="66" t="str" cm="1">
        <f t="array" aca="1" ref="Q842" ca="1">IF(ISNUMBER(P842),IF(P842=100%,"CUMPLIDA",IF(AND(ISNUMBER(L842),ISNUMBER(INDIRECT("FECHA_"&amp;$B842,1))), IF(L842&lt;=INDIRECT("FECHA_"&amp;$B842,1),"INCUMPLIDA","PROCESO"), "VERIFICAR FECHA")),"SIN VALOR AVANCE")</f>
        <v>CUMPLIDA</v>
      </c>
    </row>
    <row r="843" spans="1:17" ht="135.75">
      <c r="A843" s="75" t="s">
        <v>938</v>
      </c>
      <c r="B843" s="61" t="s">
        <v>1793</v>
      </c>
      <c r="C843" s="495"/>
      <c r="D843" s="495"/>
      <c r="E843" s="496"/>
      <c r="F843" s="496" t="s">
        <v>2761</v>
      </c>
      <c r="G843" s="63" t="s">
        <v>950</v>
      </c>
      <c r="H843" s="50" t="s">
        <v>760</v>
      </c>
      <c r="I843" s="50" t="s">
        <v>761</v>
      </c>
      <c r="J843" s="74">
        <v>1</v>
      </c>
      <c r="K843" s="82">
        <v>45323</v>
      </c>
      <c r="L843" s="82">
        <v>45747</v>
      </c>
      <c r="M843" s="211">
        <f t="shared" si="36"/>
        <v>60.571428571428569</v>
      </c>
      <c r="N843" s="69">
        <v>1</v>
      </c>
      <c r="O843" s="71" t="s">
        <v>2685</v>
      </c>
      <c r="P843" s="51">
        <f t="shared" si="37"/>
        <v>1</v>
      </c>
      <c r="Q843" s="66" t="str" cm="1">
        <f t="array" aca="1" ref="Q843" ca="1">IF(ISNUMBER(P843),IF(P843=100%,"CUMPLIDA",IF(AND(ISNUMBER(L843),ISNUMBER(INDIRECT("FECHA_"&amp;$B843,1))), IF(L843&lt;=INDIRECT("FECHA_"&amp;$B843,1),"INCUMPLIDA","PROCESO"), "VERIFICAR FECHA")),"SIN VALOR AVANCE")</f>
        <v>CUMPLIDA</v>
      </c>
    </row>
    <row r="844" spans="1:17" ht="75.75">
      <c r="A844" s="75" t="s">
        <v>938</v>
      </c>
      <c r="B844" s="61" t="s">
        <v>1793</v>
      </c>
      <c r="C844" s="495"/>
      <c r="D844" s="495"/>
      <c r="E844" s="496"/>
      <c r="F844" s="496" t="s">
        <v>2761</v>
      </c>
      <c r="G844" s="63" t="s">
        <v>804</v>
      </c>
      <c r="H844" s="50" t="s">
        <v>804</v>
      </c>
      <c r="I844" s="50" t="s">
        <v>805</v>
      </c>
      <c r="J844" s="74">
        <v>1</v>
      </c>
      <c r="K844" s="82">
        <v>45323</v>
      </c>
      <c r="L844" s="82">
        <v>45747</v>
      </c>
      <c r="M844" s="211">
        <f t="shared" si="36"/>
        <v>60.571428571428569</v>
      </c>
      <c r="N844" s="69">
        <v>1</v>
      </c>
      <c r="O844" s="71" t="s">
        <v>2762</v>
      </c>
      <c r="P844" s="51">
        <f t="shared" si="37"/>
        <v>1</v>
      </c>
      <c r="Q844" s="66" t="str" cm="1">
        <f t="array" aca="1" ref="Q844" ca="1">IF(ISNUMBER(P844),IF(P844=100%,"CUMPLIDA",IF(AND(ISNUMBER(L844),ISNUMBER(INDIRECT("FECHA_"&amp;$B844,1))), IF(L844&lt;=INDIRECT("FECHA_"&amp;$B844,1),"INCUMPLIDA","PROCESO"), "VERIFICAR FECHA")),"SIN VALOR AVANCE")</f>
        <v>CUMPLIDA</v>
      </c>
    </row>
    <row r="845" spans="1:17" ht="75.75">
      <c r="A845" s="75" t="s">
        <v>938</v>
      </c>
      <c r="B845" s="61" t="s">
        <v>1793</v>
      </c>
      <c r="C845" s="495"/>
      <c r="D845" s="495"/>
      <c r="E845" s="496"/>
      <c r="F845" s="496" t="s">
        <v>2761</v>
      </c>
      <c r="G845" s="63" t="s">
        <v>766</v>
      </c>
      <c r="H845" s="50" t="s">
        <v>767</v>
      </c>
      <c r="I845" s="50" t="s">
        <v>768</v>
      </c>
      <c r="J845" s="74">
        <v>1</v>
      </c>
      <c r="K845" s="82">
        <v>45231</v>
      </c>
      <c r="L845" s="82">
        <v>45747</v>
      </c>
      <c r="M845" s="211">
        <f t="shared" si="36"/>
        <v>73.714285714285708</v>
      </c>
      <c r="N845" s="69">
        <v>1</v>
      </c>
      <c r="O845" s="71" t="s">
        <v>2762</v>
      </c>
      <c r="P845" s="51">
        <f t="shared" si="37"/>
        <v>1</v>
      </c>
      <c r="Q845" s="66" t="str" cm="1">
        <f t="array" aca="1" ref="Q845" ca="1">IF(ISNUMBER(P845),IF(P845=100%,"CUMPLIDA",IF(AND(ISNUMBER(L845),ISNUMBER(INDIRECT("FECHA_"&amp;$B845,1))), IF(L845&lt;=INDIRECT("FECHA_"&amp;$B845,1),"INCUMPLIDA","PROCESO"), "VERIFICAR FECHA")),"SIN VALOR AVANCE")</f>
        <v>CUMPLIDA</v>
      </c>
    </row>
    <row r="846" spans="1:17" ht="135.75">
      <c r="A846" s="75" t="s">
        <v>938</v>
      </c>
      <c r="B846" s="61" t="s">
        <v>1793</v>
      </c>
      <c r="C846" s="495"/>
      <c r="D846" s="495"/>
      <c r="E846" s="496"/>
      <c r="F846" s="496" t="s">
        <v>2761</v>
      </c>
      <c r="G846" s="63" t="s">
        <v>769</v>
      </c>
      <c r="H846" s="50" t="s">
        <v>769</v>
      </c>
      <c r="I846" s="50" t="s">
        <v>2344</v>
      </c>
      <c r="J846" s="74">
        <v>1</v>
      </c>
      <c r="K846" s="82">
        <v>45323</v>
      </c>
      <c r="L846" s="82">
        <v>45747</v>
      </c>
      <c r="M846" s="211">
        <f t="shared" si="36"/>
        <v>60.571428571428569</v>
      </c>
      <c r="N846" s="69">
        <v>1</v>
      </c>
      <c r="O846" s="71" t="s">
        <v>2685</v>
      </c>
      <c r="P846" s="51">
        <f t="shared" si="37"/>
        <v>1</v>
      </c>
      <c r="Q846" s="66" t="str" cm="1">
        <f t="array" aca="1" ref="Q846" ca="1">IF(ISNUMBER(P846),IF(P846=100%,"CUMPLIDA",IF(AND(ISNUMBER(L846),ISNUMBER(INDIRECT("FECHA_"&amp;$B846,1))), IF(L846&lt;=INDIRECT("FECHA_"&amp;$B846,1),"INCUMPLIDA","PROCESO"), "VERIFICAR FECHA")),"SIN VALOR AVANCE")</f>
        <v>CUMPLIDA</v>
      </c>
    </row>
    <row r="847" spans="1:17" ht="75.75">
      <c r="A847" s="75" t="s">
        <v>938</v>
      </c>
      <c r="B847" s="61" t="s">
        <v>1793</v>
      </c>
      <c r="C847" s="495"/>
      <c r="D847" s="495"/>
      <c r="E847" s="496"/>
      <c r="F847" s="496" t="s">
        <v>2761</v>
      </c>
      <c r="G847" s="63" t="s">
        <v>2430</v>
      </c>
      <c r="H847" s="50" t="s">
        <v>2430</v>
      </c>
      <c r="I847" s="50" t="s">
        <v>771</v>
      </c>
      <c r="J847" s="74">
        <v>1</v>
      </c>
      <c r="K847" s="82">
        <v>45231</v>
      </c>
      <c r="L847" s="82">
        <v>45747</v>
      </c>
      <c r="M847" s="211">
        <f t="shared" si="36"/>
        <v>73.714285714285708</v>
      </c>
      <c r="N847" s="69">
        <v>1</v>
      </c>
      <c r="O847" s="71" t="s">
        <v>2762</v>
      </c>
      <c r="P847" s="51">
        <f t="shared" si="37"/>
        <v>1</v>
      </c>
      <c r="Q847" s="66" t="str" cm="1">
        <f t="array" aca="1" ref="Q847" ca="1">IF(ISNUMBER(P847),IF(P847=100%,"CUMPLIDA",IF(AND(ISNUMBER(L847),ISNUMBER(INDIRECT("FECHA_"&amp;$B847,1))), IF(L847&lt;=INDIRECT("FECHA_"&amp;$B847,1),"INCUMPLIDA","PROCESO"), "VERIFICAR FECHA")),"SIN VALOR AVANCE")</f>
        <v>CUMPLIDA</v>
      </c>
    </row>
    <row r="848" spans="1:17" ht="210.75">
      <c r="A848" s="75" t="s">
        <v>938</v>
      </c>
      <c r="B848" s="61" t="s">
        <v>1793</v>
      </c>
      <c r="C848" s="495"/>
      <c r="D848" s="495"/>
      <c r="E848" s="496"/>
      <c r="F848" s="496" t="s">
        <v>2761</v>
      </c>
      <c r="G848" s="63" t="s">
        <v>2431</v>
      </c>
      <c r="H848" s="50" t="s">
        <v>2431</v>
      </c>
      <c r="I848" s="50" t="s">
        <v>1073</v>
      </c>
      <c r="J848" s="74">
        <v>1</v>
      </c>
      <c r="K848" s="82">
        <v>45231</v>
      </c>
      <c r="L848" s="82">
        <v>45808</v>
      </c>
      <c r="M848" s="211">
        <f t="shared" si="36"/>
        <v>82.428571428571431</v>
      </c>
      <c r="N848" s="69">
        <v>1</v>
      </c>
      <c r="O848" s="71" t="s">
        <v>2684</v>
      </c>
      <c r="P848" s="51">
        <f t="shared" si="37"/>
        <v>1</v>
      </c>
      <c r="Q848" s="66" t="str" cm="1">
        <f t="array" aca="1" ref="Q848" ca="1">IF(ISNUMBER(P848),IF(P848=100%,"CUMPLIDA",IF(AND(ISNUMBER(L848),ISNUMBER(INDIRECT("FECHA_"&amp;$B848,1))), IF(L848&lt;=INDIRECT("FECHA_"&amp;$B848,1),"INCUMPLIDA","PROCESO"), "VERIFICAR FECHA")),"SIN VALOR AVANCE")</f>
        <v>CUMPLIDA</v>
      </c>
    </row>
    <row r="849" spans="1:17" ht="75.75">
      <c r="A849" s="75" t="s">
        <v>938</v>
      </c>
      <c r="B849" s="61" t="s">
        <v>1793</v>
      </c>
      <c r="C849" s="495" t="s">
        <v>2672</v>
      </c>
      <c r="D849" s="495" t="s">
        <v>2238</v>
      </c>
      <c r="E849" s="496"/>
      <c r="F849" s="496" t="s">
        <v>2761</v>
      </c>
      <c r="G849" s="63" t="s">
        <v>169</v>
      </c>
      <c r="H849" s="50" t="s">
        <v>775</v>
      </c>
      <c r="I849" s="50" t="s">
        <v>776</v>
      </c>
      <c r="J849" s="74">
        <v>12</v>
      </c>
      <c r="K849" s="82">
        <v>46024</v>
      </c>
      <c r="L849" s="82">
        <v>47118</v>
      </c>
      <c r="M849" s="211">
        <f t="shared" si="36"/>
        <v>156.28571428571428</v>
      </c>
      <c r="N849" s="69">
        <v>0</v>
      </c>
      <c r="O849" s="71" t="s">
        <v>2762</v>
      </c>
      <c r="P849" s="51">
        <f t="shared" si="37"/>
        <v>0</v>
      </c>
      <c r="Q849" s="66" t="str" cm="1">
        <f t="array" aca="1" ref="Q849" ca="1">IF(ISNUMBER(P849),IF(P849=100%,"CUMPLIDA",IF(AND(ISNUMBER(L849),ISNUMBER(INDIRECT("FECHA_"&amp;$B849,1))), IF(L849&lt;=INDIRECT("FECHA_"&amp;$B849,1),"INCUMPLIDA","PROCESO"), "VERIFICAR FECHA")),"SIN VALOR AVANCE")</f>
        <v>PROCESO</v>
      </c>
    </row>
    <row r="850" spans="1:17" ht="135.75">
      <c r="A850" s="75" t="s">
        <v>938</v>
      </c>
      <c r="B850" s="61" t="s">
        <v>1793</v>
      </c>
      <c r="C850" s="495" t="s">
        <v>2672</v>
      </c>
      <c r="D850" s="495" t="s">
        <v>2238</v>
      </c>
      <c r="E850" s="496"/>
      <c r="F850" s="496" t="s">
        <v>2761</v>
      </c>
      <c r="G850" s="63" t="s">
        <v>778</v>
      </c>
      <c r="H850" s="50" t="s">
        <v>779</v>
      </c>
      <c r="I850" s="50" t="s">
        <v>780</v>
      </c>
      <c r="J850" s="74">
        <v>1</v>
      </c>
      <c r="K850" s="82">
        <v>46024</v>
      </c>
      <c r="L850" s="82">
        <v>47118</v>
      </c>
      <c r="M850" s="211">
        <f t="shared" si="36"/>
        <v>156.28571428571428</v>
      </c>
      <c r="N850" s="69">
        <v>0</v>
      </c>
      <c r="O850" s="71" t="s">
        <v>2685</v>
      </c>
      <c r="P850" s="51">
        <f t="shared" si="37"/>
        <v>0</v>
      </c>
      <c r="Q850" s="66" t="str" cm="1">
        <f t="array" aca="1" ref="Q850" ca="1">IF(ISNUMBER(P850),IF(P850=100%,"CUMPLIDA",IF(AND(ISNUMBER(L850),ISNUMBER(INDIRECT("FECHA_"&amp;$B850,1))), IF(L850&lt;=INDIRECT("FECHA_"&amp;$B850,1),"INCUMPLIDA","PROCESO"), "VERIFICAR FECHA")),"SIN VALOR AVANCE")</f>
        <v>PROCESO</v>
      </c>
    </row>
    <row r="851" spans="1:17" ht="210.75">
      <c r="A851" s="75" t="s">
        <v>938</v>
      </c>
      <c r="B851" s="61" t="s">
        <v>1793</v>
      </c>
      <c r="C851" s="495" t="s">
        <v>2672</v>
      </c>
      <c r="D851" s="495" t="s">
        <v>2238</v>
      </c>
      <c r="E851" s="496"/>
      <c r="F851" s="496" t="s">
        <v>2761</v>
      </c>
      <c r="G851" s="63" t="s">
        <v>781</v>
      </c>
      <c r="H851" s="50" t="s">
        <v>782</v>
      </c>
      <c r="I851" s="50" t="s">
        <v>813</v>
      </c>
      <c r="J851" s="74">
        <v>2</v>
      </c>
      <c r="K851" s="82">
        <v>46024</v>
      </c>
      <c r="L851" s="82">
        <v>47118</v>
      </c>
      <c r="M851" s="211">
        <f t="shared" si="36"/>
        <v>156.28571428571428</v>
      </c>
      <c r="N851" s="69">
        <v>0</v>
      </c>
      <c r="O851" s="71" t="s">
        <v>2684</v>
      </c>
      <c r="P851" s="51">
        <f t="shared" si="37"/>
        <v>0</v>
      </c>
      <c r="Q851" s="66" t="str" cm="1">
        <f t="array" aca="1" ref="Q851" ca="1">IF(ISNUMBER(P851),IF(P851=100%,"CUMPLIDA",IF(AND(ISNUMBER(L851),ISNUMBER(INDIRECT("FECHA_"&amp;$B851,1))), IF(L851&lt;=INDIRECT("FECHA_"&amp;$B851,1),"INCUMPLIDA","PROCESO"), "VERIFICAR FECHA")),"SIN VALOR AVANCE")</f>
        <v>PROCESO</v>
      </c>
    </row>
    <row r="852" spans="1:17" ht="90.75">
      <c r="A852" s="75" t="s">
        <v>938</v>
      </c>
      <c r="B852" s="61" t="s">
        <v>1793</v>
      </c>
      <c r="C852" s="495" t="s">
        <v>2672</v>
      </c>
      <c r="D852" s="495" t="s">
        <v>2238</v>
      </c>
      <c r="E852" s="496"/>
      <c r="F852" s="496" t="s">
        <v>2761</v>
      </c>
      <c r="G852" s="63" t="s">
        <v>2756</v>
      </c>
      <c r="H852" s="50" t="s">
        <v>2687</v>
      </c>
      <c r="I852" s="50" t="s">
        <v>2688</v>
      </c>
      <c r="J852" s="69">
        <v>1</v>
      </c>
      <c r="K852" s="70">
        <v>44927</v>
      </c>
      <c r="L852" s="70">
        <v>45016</v>
      </c>
      <c r="M852" s="211">
        <f t="shared" si="36"/>
        <v>12.714285714285714</v>
      </c>
      <c r="N852" s="69">
        <v>1</v>
      </c>
      <c r="O852" s="50" t="s">
        <v>2763</v>
      </c>
      <c r="P852" s="51">
        <f t="shared" si="37"/>
        <v>1</v>
      </c>
      <c r="Q852" s="66" t="str" cm="1">
        <f t="array" aca="1" ref="Q852" ca="1">IF(ISNUMBER(P852),IF(P852=100%,"CUMPLIDA",IF(AND(ISNUMBER(L852),ISNUMBER(INDIRECT("FECHA_"&amp;$B852,1))), IF(L852&lt;=INDIRECT("FECHA_"&amp;$B852,1),"INCUMPLIDA","PROCESO"), "VERIFICAR FECHA")),"SIN VALOR AVANCE")</f>
        <v>CUMPLIDA</v>
      </c>
    </row>
    <row r="853" spans="1:17" ht="165.75">
      <c r="A853" s="75" t="s">
        <v>938</v>
      </c>
      <c r="B853" s="61" t="s">
        <v>1793</v>
      </c>
      <c r="C853" s="495" t="s">
        <v>2672</v>
      </c>
      <c r="D853" s="495" t="s">
        <v>2238</v>
      </c>
      <c r="E853" s="496"/>
      <c r="F853" s="496" t="s">
        <v>2761</v>
      </c>
      <c r="G853" s="63" t="s">
        <v>2756</v>
      </c>
      <c r="H853" s="50" t="s">
        <v>2757</v>
      </c>
      <c r="I853" s="50" t="s">
        <v>2338</v>
      </c>
      <c r="J853" s="69">
        <v>1</v>
      </c>
      <c r="K853" s="70">
        <v>45017</v>
      </c>
      <c r="L853" s="70">
        <v>45138</v>
      </c>
      <c r="M853" s="211">
        <f t="shared" si="36"/>
        <v>17.285714285714285</v>
      </c>
      <c r="N853" s="69">
        <v>1</v>
      </c>
      <c r="O853" s="50" t="s">
        <v>2764</v>
      </c>
      <c r="P853" s="51">
        <f t="shared" si="37"/>
        <v>1</v>
      </c>
      <c r="Q853" s="66" t="str" cm="1">
        <f t="array" aca="1" ref="Q853" ca="1">IF(ISNUMBER(P853),IF(P853=100%,"CUMPLIDA",IF(AND(ISNUMBER(L853),ISNUMBER(INDIRECT("FECHA_"&amp;$B853,1))), IF(L853&lt;=INDIRECT("FECHA_"&amp;$B853,1),"INCUMPLIDA","PROCESO"), "VERIFICAR FECHA")),"SIN VALOR AVANCE")</f>
        <v>CUMPLIDA</v>
      </c>
    </row>
    <row r="854" spans="1:17" ht="120">
      <c r="A854" s="75" t="s">
        <v>938</v>
      </c>
      <c r="B854" s="61" t="s">
        <v>1793</v>
      </c>
      <c r="C854" s="495" t="s">
        <v>2672</v>
      </c>
      <c r="D854" s="495" t="s">
        <v>2238</v>
      </c>
      <c r="E854" s="496"/>
      <c r="F854" s="496" t="s">
        <v>2761</v>
      </c>
      <c r="G854" s="63" t="s">
        <v>2702</v>
      </c>
      <c r="H854" s="50" t="s">
        <v>2703</v>
      </c>
      <c r="I854" s="50" t="s">
        <v>422</v>
      </c>
      <c r="J854" s="69">
        <v>12</v>
      </c>
      <c r="K854" s="70">
        <v>44958</v>
      </c>
      <c r="L854" s="70">
        <v>45323</v>
      </c>
      <c r="M854" s="211">
        <f t="shared" si="36"/>
        <v>52.142857142857146</v>
      </c>
      <c r="N854" s="69">
        <v>12</v>
      </c>
      <c r="O854" s="50" t="s">
        <v>2765</v>
      </c>
      <c r="P854" s="51">
        <f t="shared" si="37"/>
        <v>1</v>
      </c>
      <c r="Q854" s="66" t="str" cm="1">
        <f t="array" aca="1" ref="Q854" ca="1">IF(ISNUMBER(P854),IF(P854=100%,"CUMPLIDA",IF(AND(ISNUMBER(L854),ISNUMBER(INDIRECT("FECHA_"&amp;$B854,1))), IF(L854&lt;=INDIRECT("FECHA_"&amp;$B854,1),"INCUMPLIDA","PROCESO"), "VERIFICAR FECHA")),"SIN VALOR AVANCE")</f>
        <v>CUMPLIDA</v>
      </c>
    </row>
    <row r="855" spans="1:17" ht="256.5">
      <c r="A855" s="75" t="s">
        <v>938</v>
      </c>
      <c r="B855" s="61" t="s">
        <v>1793</v>
      </c>
      <c r="C855" s="62" t="s">
        <v>2672</v>
      </c>
      <c r="D855" s="66" t="s">
        <v>2238</v>
      </c>
      <c r="E855" s="63" t="s">
        <v>2766</v>
      </c>
      <c r="F855" s="63" t="s">
        <v>2767</v>
      </c>
      <c r="G855" s="63" t="s">
        <v>2768</v>
      </c>
      <c r="H855" s="50" t="s">
        <v>2769</v>
      </c>
      <c r="I855" s="50" t="s">
        <v>2770</v>
      </c>
      <c r="J855" s="69">
        <v>3</v>
      </c>
      <c r="K855" s="70">
        <v>45474</v>
      </c>
      <c r="L855" s="70">
        <v>46022</v>
      </c>
      <c r="M855" s="211">
        <f t="shared" si="36"/>
        <v>78.285714285714292</v>
      </c>
      <c r="N855" s="69">
        <v>3</v>
      </c>
      <c r="O855" s="50" t="s">
        <v>2771</v>
      </c>
      <c r="P855" s="51">
        <f t="shared" si="37"/>
        <v>1</v>
      </c>
      <c r="Q855" s="66" t="str" cm="1">
        <f t="array" aca="1" ref="Q855" ca="1">IF(ISNUMBER(P855),IF(P855=100%,"CUMPLIDA",IF(AND(ISNUMBER(L855),ISNUMBER(INDIRECT("FECHA_"&amp;$B855,1))), IF(L855&lt;=INDIRECT("FECHA_"&amp;$B855,1),"INCUMPLIDA","PROCESO"), "VERIFICAR FECHA")),"SIN VALOR AVANCE")</f>
        <v>CUMPLIDA</v>
      </c>
    </row>
    <row r="856" spans="1:17" ht="180.75">
      <c r="A856" s="75" t="s">
        <v>938</v>
      </c>
      <c r="B856" s="61" t="s">
        <v>1793</v>
      </c>
      <c r="C856" s="495" t="s">
        <v>2672</v>
      </c>
      <c r="D856" s="495" t="s">
        <v>2238</v>
      </c>
      <c r="E856" s="496" t="s">
        <v>2772</v>
      </c>
      <c r="F856" s="496" t="s">
        <v>2773</v>
      </c>
      <c r="G856" s="63" t="s">
        <v>2724</v>
      </c>
      <c r="H856" s="50" t="s">
        <v>2680</v>
      </c>
      <c r="I856" s="50" t="s">
        <v>2681</v>
      </c>
      <c r="J856" s="69">
        <v>3</v>
      </c>
      <c r="K856" s="70">
        <v>44958</v>
      </c>
      <c r="L856" s="70">
        <v>45323</v>
      </c>
      <c r="M856" s="211">
        <f t="shared" si="36"/>
        <v>52.142857142857146</v>
      </c>
      <c r="N856" s="69">
        <v>3</v>
      </c>
      <c r="O856" s="50" t="s">
        <v>2774</v>
      </c>
      <c r="P856" s="51">
        <f t="shared" si="37"/>
        <v>1</v>
      </c>
      <c r="Q856" s="66" t="str" cm="1">
        <f t="array" aca="1" ref="Q856" ca="1">IF(ISNUMBER(P856),IF(P856=100%,"CUMPLIDA",IF(AND(ISNUMBER(L856),ISNUMBER(INDIRECT("FECHA_"&amp;$B856,1))), IF(L856&lt;=INDIRECT("FECHA_"&amp;$B856,1),"INCUMPLIDA","PROCESO"), "VERIFICAR FECHA")),"SIN VALOR AVANCE")</f>
        <v>CUMPLIDA</v>
      </c>
    </row>
    <row r="857" spans="1:17" ht="75.75">
      <c r="A857" s="75" t="s">
        <v>938</v>
      </c>
      <c r="B857" s="61" t="s">
        <v>1793</v>
      </c>
      <c r="C857" s="495"/>
      <c r="D857" s="495"/>
      <c r="E857" s="496"/>
      <c r="F857" s="496" t="s">
        <v>2773</v>
      </c>
      <c r="G857" s="63" t="s">
        <v>2683</v>
      </c>
      <c r="H857" s="76" t="s">
        <v>944</v>
      </c>
      <c r="I857" s="50" t="s">
        <v>945</v>
      </c>
      <c r="J857" s="69">
        <v>1</v>
      </c>
      <c r="K857" s="70">
        <v>45231</v>
      </c>
      <c r="L857" s="70">
        <v>45504</v>
      </c>
      <c r="M857" s="211">
        <f t="shared" si="36"/>
        <v>39</v>
      </c>
      <c r="N857" s="69">
        <v>1</v>
      </c>
      <c r="O857" s="71" t="s">
        <v>2426</v>
      </c>
      <c r="P857" s="51">
        <f t="shared" si="37"/>
        <v>1</v>
      </c>
      <c r="Q857" s="66" t="str" cm="1">
        <f t="array" aca="1" ref="Q857" ca="1">IF(ISNUMBER(P857),IF(P857=100%,"CUMPLIDA",IF(AND(ISNUMBER(L857),ISNUMBER(INDIRECT("FECHA_"&amp;$B857,1))), IF(L857&lt;=INDIRECT("FECHA_"&amp;$B857,1),"INCUMPLIDA","PROCESO"), "VERIFICAR FECHA")),"SIN VALOR AVANCE")</f>
        <v>CUMPLIDA</v>
      </c>
    </row>
    <row r="858" spans="1:17" ht="210.75">
      <c r="A858" s="75" t="s">
        <v>938</v>
      </c>
      <c r="B858" s="61" t="s">
        <v>1793</v>
      </c>
      <c r="C858" s="495"/>
      <c r="D858" s="495"/>
      <c r="E858" s="496"/>
      <c r="F858" s="496" t="s">
        <v>2773</v>
      </c>
      <c r="G858" s="63" t="s">
        <v>2683</v>
      </c>
      <c r="H858" s="76" t="s">
        <v>947</v>
      </c>
      <c r="I858" s="50" t="s">
        <v>948</v>
      </c>
      <c r="J858" s="69">
        <v>1</v>
      </c>
      <c r="K858" s="70">
        <v>45231</v>
      </c>
      <c r="L858" s="70">
        <v>45504</v>
      </c>
      <c r="M858" s="211">
        <f t="shared" si="36"/>
        <v>39</v>
      </c>
      <c r="N858" s="69">
        <v>1</v>
      </c>
      <c r="O858" s="71" t="s">
        <v>2684</v>
      </c>
      <c r="P858" s="51">
        <f t="shared" si="37"/>
        <v>1</v>
      </c>
      <c r="Q858" s="66" t="str" cm="1">
        <f t="array" aca="1" ref="Q858" ca="1">IF(ISNUMBER(P858),IF(P858=100%,"CUMPLIDA",IF(AND(ISNUMBER(L858),ISNUMBER(INDIRECT("FECHA_"&amp;$B858,1))), IF(L858&lt;=INDIRECT("FECHA_"&amp;$B858,1),"INCUMPLIDA","PROCESO"), "VERIFICAR FECHA")),"SIN VALOR AVANCE")</f>
        <v>CUMPLIDA</v>
      </c>
    </row>
    <row r="859" spans="1:17" ht="150.75">
      <c r="A859" s="75" t="s">
        <v>938</v>
      </c>
      <c r="B859" s="61" t="s">
        <v>1793</v>
      </c>
      <c r="C859" s="495"/>
      <c r="D859" s="495"/>
      <c r="E859" s="496"/>
      <c r="F859" s="496" t="s">
        <v>2773</v>
      </c>
      <c r="G859" s="63" t="s">
        <v>950</v>
      </c>
      <c r="H859" s="50" t="s">
        <v>760</v>
      </c>
      <c r="I859" s="50" t="s">
        <v>761</v>
      </c>
      <c r="J859" s="74">
        <v>1</v>
      </c>
      <c r="K859" s="82">
        <v>45323</v>
      </c>
      <c r="L859" s="82">
        <v>45747</v>
      </c>
      <c r="M859" s="211">
        <f t="shared" ref="M859:M922" si="38">(L859-K859)/7</f>
        <v>60.571428571428569</v>
      </c>
      <c r="N859" s="69">
        <v>1</v>
      </c>
      <c r="O859" s="71" t="s">
        <v>2726</v>
      </c>
      <c r="P859" s="51">
        <f t="shared" si="37"/>
        <v>1</v>
      </c>
      <c r="Q859" s="66" t="str" cm="1">
        <f t="array" aca="1" ref="Q859" ca="1">IF(ISNUMBER(P859),IF(P859=100%,"CUMPLIDA",IF(AND(ISNUMBER(L859),ISNUMBER(INDIRECT("FECHA_"&amp;$B859,1))), IF(L859&lt;=INDIRECT("FECHA_"&amp;$B859,1),"INCUMPLIDA","PROCESO"), "VERIFICAR FECHA")),"SIN VALOR AVANCE")</f>
        <v>CUMPLIDA</v>
      </c>
    </row>
    <row r="860" spans="1:17" ht="75.75">
      <c r="A860" s="75" t="s">
        <v>938</v>
      </c>
      <c r="B860" s="61" t="s">
        <v>1793</v>
      </c>
      <c r="C860" s="495"/>
      <c r="D860" s="495"/>
      <c r="E860" s="496"/>
      <c r="F860" s="496" t="s">
        <v>2773</v>
      </c>
      <c r="G860" s="63" t="s">
        <v>804</v>
      </c>
      <c r="H860" s="50" t="s">
        <v>804</v>
      </c>
      <c r="I860" s="50" t="s">
        <v>805</v>
      </c>
      <c r="J860" s="74">
        <v>1</v>
      </c>
      <c r="K860" s="82">
        <v>45323</v>
      </c>
      <c r="L860" s="82">
        <v>45747</v>
      </c>
      <c r="M860" s="211">
        <f t="shared" si="38"/>
        <v>60.571428571428569</v>
      </c>
      <c r="N860" s="69">
        <v>1</v>
      </c>
      <c r="O860" s="71" t="s">
        <v>2521</v>
      </c>
      <c r="P860" s="51">
        <f t="shared" si="37"/>
        <v>1</v>
      </c>
      <c r="Q860" s="66" t="str" cm="1">
        <f t="array" aca="1" ref="Q860" ca="1">IF(ISNUMBER(P860),IF(P860=100%,"CUMPLIDA",IF(AND(ISNUMBER(L860),ISNUMBER(INDIRECT("FECHA_"&amp;$B860,1))), IF(L860&lt;=INDIRECT("FECHA_"&amp;$B860,1),"INCUMPLIDA","PROCESO"), "VERIFICAR FECHA")),"SIN VALOR AVANCE")</f>
        <v>CUMPLIDA</v>
      </c>
    </row>
    <row r="861" spans="1:17" ht="75.75">
      <c r="A861" s="75" t="s">
        <v>938</v>
      </c>
      <c r="B861" s="61" t="s">
        <v>1793</v>
      </c>
      <c r="C861" s="495"/>
      <c r="D861" s="495"/>
      <c r="E861" s="496"/>
      <c r="F861" s="496" t="s">
        <v>2773</v>
      </c>
      <c r="G861" s="63" t="s">
        <v>766</v>
      </c>
      <c r="H861" s="50" t="s">
        <v>767</v>
      </c>
      <c r="I861" s="50" t="s">
        <v>768</v>
      </c>
      <c r="J861" s="74">
        <v>1</v>
      </c>
      <c r="K861" s="82">
        <v>45231</v>
      </c>
      <c r="L861" s="82">
        <v>45747</v>
      </c>
      <c r="M861" s="211">
        <f t="shared" si="38"/>
        <v>73.714285714285708</v>
      </c>
      <c r="N861" s="69">
        <v>1</v>
      </c>
      <c r="O861" s="71" t="s">
        <v>2521</v>
      </c>
      <c r="P861" s="51">
        <f t="shared" si="37"/>
        <v>1</v>
      </c>
      <c r="Q861" s="66" t="str" cm="1">
        <f t="array" aca="1" ref="Q861" ca="1">IF(ISNUMBER(P861),IF(P861=100%,"CUMPLIDA",IF(AND(ISNUMBER(L861),ISNUMBER(INDIRECT("FECHA_"&amp;$B861,1))), IF(L861&lt;=INDIRECT("FECHA_"&amp;$B861,1),"INCUMPLIDA","PROCESO"), "VERIFICAR FECHA")),"SIN VALOR AVANCE")</f>
        <v>CUMPLIDA</v>
      </c>
    </row>
    <row r="862" spans="1:17" ht="150.75">
      <c r="A862" s="75" t="s">
        <v>938</v>
      </c>
      <c r="B862" s="61" t="s">
        <v>1793</v>
      </c>
      <c r="C862" s="495"/>
      <c r="D862" s="495"/>
      <c r="E862" s="496"/>
      <c r="F862" s="496" t="s">
        <v>2773</v>
      </c>
      <c r="G862" s="63" t="s">
        <v>769</v>
      </c>
      <c r="H862" s="50" t="s">
        <v>769</v>
      </c>
      <c r="I862" s="50" t="s">
        <v>2344</v>
      </c>
      <c r="J862" s="74">
        <v>1</v>
      </c>
      <c r="K862" s="82">
        <v>45323</v>
      </c>
      <c r="L862" s="82">
        <v>45747</v>
      </c>
      <c r="M862" s="211">
        <f t="shared" si="38"/>
        <v>60.571428571428569</v>
      </c>
      <c r="N862" s="69">
        <v>1</v>
      </c>
      <c r="O862" s="71" t="s">
        <v>2726</v>
      </c>
      <c r="P862" s="51">
        <f t="shared" si="37"/>
        <v>1</v>
      </c>
      <c r="Q862" s="66" t="str" cm="1">
        <f t="array" aca="1" ref="Q862" ca="1">IF(ISNUMBER(P862),IF(P862=100%,"CUMPLIDA",IF(AND(ISNUMBER(L862),ISNUMBER(INDIRECT("FECHA_"&amp;$B862,1))), IF(L862&lt;=INDIRECT("FECHA_"&amp;$B862,1),"INCUMPLIDA","PROCESO"), "VERIFICAR FECHA")),"SIN VALOR AVANCE")</f>
        <v>CUMPLIDA</v>
      </c>
    </row>
    <row r="863" spans="1:17" ht="75.75">
      <c r="A863" s="75" t="s">
        <v>938</v>
      </c>
      <c r="B863" s="61" t="s">
        <v>1793</v>
      </c>
      <c r="C863" s="495"/>
      <c r="D863" s="495"/>
      <c r="E863" s="496"/>
      <c r="F863" s="496" t="s">
        <v>2773</v>
      </c>
      <c r="G863" s="63" t="s">
        <v>2430</v>
      </c>
      <c r="H863" s="50" t="s">
        <v>2430</v>
      </c>
      <c r="I863" s="50" t="s">
        <v>771</v>
      </c>
      <c r="J863" s="74">
        <v>1</v>
      </c>
      <c r="K863" s="82">
        <v>45231</v>
      </c>
      <c r="L863" s="82">
        <v>45747</v>
      </c>
      <c r="M863" s="211">
        <f t="shared" si="38"/>
        <v>73.714285714285708</v>
      </c>
      <c r="N863" s="69">
        <v>1</v>
      </c>
      <c r="O863" s="71" t="s">
        <v>2521</v>
      </c>
      <c r="P863" s="51">
        <f t="shared" si="37"/>
        <v>1</v>
      </c>
      <c r="Q863" s="66" t="str" cm="1">
        <f t="array" aca="1" ref="Q863" ca="1">IF(ISNUMBER(P863),IF(P863=100%,"CUMPLIDA",IF(AND(ISNUMBER(L863),ISNUMBER(INDIRECT("FECHA_"&amp;$B863,1))), IF(L863&lt;=INDIRECT("FECHA_"&amp;$B863,1),"INCUMPLIDA","PROCESO"), "VERIFICAR FECHA")),"SIN VALOR AVANCE")</f>
        <v>CUMPLIDA</v>
      </c>
    </row>
    <row r="864" spans="1:17" ht="210.75">
      <c r="A864" s="75" t="s">
        <v>938</v>
      </c>
      <c r="B864" s="61" t="s">
        <v>1793</v>
      </c>
      <c r="C864" s="495"/>
      <c r="D864" s="495"/>
      <c r="E864" s="496"/>
      <c r="F864" s="496" t="s">
        <v>2773</v>
      </c>
      <c r="G864" s="63" t="s">
        <v>2431</v>
      </c>
      <c r="H864" s="50" t="s">
        <v>2431</v>
      </c>
      <c r="I864" s="50" t="s">
        <v>1073</v>
      </c>
      <c r="J864" s="74">
        <v>1</v>
      </c>
      <c r="K864" s="82">
        <v>45231</v>
      </c>
      <c r="L864" s="82">
        <v>45808</v>
      </c>
      <c r="M864" s="211">
        <f t="shared" si="38"/>
        <v>82.428571428571431</v>
      </c>
      <c r="N864" s="69">
        <v>1</v>
      </c>
      <c r="O864" s="71" t="s">
        <v>2684</v>
      </c>
      <c r="P864" s="51">
        <f t="shared" si="37"/>
        <v>1</v>
      </c>
      <c r="Q864" s="66" t="str" cm="1">
        <f t="array" aca="1" ref="Q864" ca="1">IF(ISNUMBER(P864),IF(P864=100%,"CUMPLIDA",IF(AND(ISNUMBER(L864),ISNUMBER(INDIRECT("FECHA_"&amp;$B864,1))), IF(L864&lt;=INDIRECT("FECHA_"&amp;$B864,1),"INCUMPLIDA","PROCESO"), "VERIFICAR FECHA")),"SIN VALOR AVANCE")</f>
        <v>CUMPLIDA</v>
      </c>
    </row>
    <row r="865" spans="1:17" ht="75.75">
      <c r="A865" s="75" t="s">
        <v>938</v>
      </c>
      <c r="B865" s="61" t="s">
        <v>1793</v>
      </c>
      <c r="C865" s="495" t="s">
        <v>2672</v>
      </c>
      <c r="D865" s="495" t="s">
        <v>2238</v>
      </c>
      <c r="E865" s="496"/>
      <c r="F865" s="496" t="s">
        <v>2773</v>
      </c>
      <c r="G865" s="63" t="s">
        <v>169</v>
      </c>
      <c r="H865" s="50" t="s">
        <v>775</v>
      </c>
      <c r="I865" s="50" t="s">
        <v>776</v>
      </c>
      <c r="J865" s="74">
        <v>12</v>
      </c>
      <c r="K865" s="82">
        <v>46024</v>
      </c>
      <c r="L865" s="82">
        <v>47118</v>
      </c>
      <c r="M865" s="211">
        <f t="shared" si="38"/>
        <v>156.28571428571428</v>
      </c>
      <c r="N865" s="69">
        <v>0</v>
      </c>
      <c r="O865" s="71" t="s">
        <v>2521</v>
      </c>
      <c r="P865" s="51">
        <f t="shared" si="37"/>
        <v>0</v>
      </c>
      <c r="Q865" s="66" t="str" cm="1">
        <f t="array" aca="1" ref="Q865" ca="1">IF(ISNUMBER(P865),IF(P865=100%,"CUMPLIDA",IF(AND(ISNUMBER(L865),ISNUMBER(INDIRECT("FECHA_"&amp;$B865,1))), IF(L865&lt;=INDIRECT("FECHA_"&amp;$B865,1),"INCUMPLIDA","PROCESO"), "VERIFICAR FECHA")),"SIN VALOR AVANCE")</f>
        <v>PROCESO</v>
      </c>
    </row>
    <row r="866" spans="1:17" ht="150.75">
      <c r="A866" s="75" t="s">
        <v>938</v>
      </c>
      <c r="B866" s="61" t="s">
        <v>1793</v>
      </c>
      <c r="C866" s="495" t="s">
        <v>2672</v>
      </c>
      <c r="D866" s="495" t="s">
        <v>2238</v>
      </c>
      <c r="E866" s="496"/>
      <c r="F866" s="496" t="s">
        <v>2773</v>
      </c>
      <c r="G866" s="63" t="s">
        <v>778</v>
      </c>
      <c r="H866" s="50" t="s">
        <v>779</v>
      </c>
      <c r="I866" s="50" t="s">
        <v>780</v>
      </c>
      <c r="J866" s="74">
        <v>1</v>
      </c>
      <c r="K866" s="82">
        <v>46024</v>
      </c>
      <c r="L866" s="82">
        <v>47118</v>
      </c>
      <c r="M866" s="211">
        <f t="shared" si="38"/>
        <v>156.28571428571428</v>
      </c>
      <c r="N866" s="69">
        <v>0</v>
      </c>
      <c r="O866" s="71" t="s">
        <v>2726</v>
      </c>
      <c r="P866" s="51">
        <f t="shared" si="37"/>
        <v>0</v>
      </c>
      <c r="Q866" s="66" t="str" cm="1">
        <f t="array" aca="1" ref="Q866" ca="1">IF(ISNUMBER(P866),IF(P866=100%,"CUMPLIDA",IF(AND(ISNUMBER(L866),ISNUMBER(INDIRECT("FECHA_"&amp;$B866,1))), IF(L866&lt;=INDIRECT("FECHA_"&amp;$B866,1),"INCUMPLIDA","PROCESO"), "VERIFICAR FECHA")),"SIN VALOR AVANCE")</f>
        <v>PROCESO</v>
      </c>
    </row>
    <row r="867" spans="1:17" ht="210.75">
      <c r="A867" s="75" t="s">
        <v>938</v>
      </c>
      <c r="B867" s="61" t="s">
        <v>1793</v>
      </c>
      <c r="C867" s="495" t="s">
        <v>2672</v>
      </c>
      <c r="D867" s="495" t="s">
        <v>2238</v>
      </c>
      <c r="E867" s="496"/>
      <c r="F867" s="496" t="s">
        <v>2773</v>
      </c>
      <c r="G867" s="63" t="s">
        <v>781</v>
      </c>
      <c r="H867" s="50" t="s">
        <v>782</v>
      </c>
      <c r="I867" s="50" t="s">
        <v>813</v>
      </c>
      <c r="J867" s="74">
        <v>2</v>
      </c>
      <c r="K867" s="82">
        <v>46024</v>
      </c>
      <c r="L867" s="82">
        <v>47118</v>
      </c>
      <c r="M867" s="211">
        <f t="shared" si="38"/>
        <v>156.28571428571428</v>
      </c>
      <c r="N867" s="69">
        <v>0</v>
      </c>
      <c r="O867" s="71" t="s">
        <v>2684</v>
      </c>
      <c r="P867" s="51">
        <f t="shared" si="37"/>
        <v>0</v>
      </c>
      <c r="Q867" s="66" t="str" cm="1">
        <f t="array" aca="1" ref="Q867" ca="1">IF(ISNUMBER(P867),IF(P867=100%,"CUMPLIDA",IF(AND(ISNUMBER(L867),ISNUMBER(INDIRECT("FECHA_"&amp;$B867,1))), IF(L867&lt;=INDIRECT("FECHA_"&amp;$B867,1),"INCUMPLIDA","PROCESO"), "VERIFICAR FECHA")),"SIN VALOR AVANCE")</f>
        <v>PROCESO</v>
      </c>
    </row>
    <row r="868" spans="1:17" ht="105.75">
      <c r="A868" s="75" t="s">
        <v>938</v>
      </c>
      <c r="B868" s="61" t="s">
        <v>1793</v>
      </c>
      <c r="C868" s="495" t="s">
        <v>2672</v>
      </c>
      <c r="D868" s="495" t="s">
        <v>2238</v>
      </c>
      <c r="E868" s="496"/>
      <c r="F868" s="496" t="s">
        <v>2773</v>
      </c>
      <c r="G868" s="63" t="s">
        <v>2686</v>
      </c>
      <c r="H868" s="50" t="s">
        <v>2687</v>
      </c>
      <c r="I868" s="50" t="s">
        <v>2688</v>
      </c>
      <c r="J868" s="69">
        <v>1</v>
      </c>
      <c r="K868" s="70">
        <v>44927</v>
      </c>
      <c r="L868" s="70">
        <v>45016</v>
      </c>
      <c r="M868" s="211">
        <f t="shared" si="38"/>
        <v>12.714285714285714</v>
      </c>
      <c r="N868" s="69">
        <v>1</v>
      </c>
      <c r="O868" s="50" t="s">
        <v>2731</v>
      </c>
      <c r="P868" s="51">
        <f t="shared" si="37"/>
        <v>1</v>
      </c>
      <c r="Q868" s="66" t="str" cm="1">
        <f t="array" aca="1" ref="Q868" ca="1">IF(ISNUMBER(P868),IF(P868=100%,"CUMPLIDA",IF(AND(ISNUMBER(L868),ISNUMBER(INDIRECT("FECHA_"&amp;$B868,1))), IF(L868&lt;=INDIRECT("FECHA_"&amp;$B868,1),"INCUMPLIDA","PROCESO"), "VERIFICAR FECHA")),"SIN VALOR AVANCE")</f>
        <v>CUMPLIDA</v>
      </c>
    </row>
    <row r="869" spans="1:17" ht="165.75">
      <c r="A869" s="75" t="s">
        <v>938</v>
      </c>
      <c r="B869" s="61" t="s">
        <v>1793</v>
      </c>
      <c r="C869" s="495" t="s">
        <v>2672</v>
      </c>
      <c r="D869" s="495" t="s">
        <v>2238</v>
      </c>
      <c r="E869" s="496"/>
      <c r="F869" s="496" t="s">
        <v>2773</v>
      </c>
      <c r="G869" s="63" t="s">
        <v>2686</v>
      </c>
      <c r="H869" s="50" t="s">
        <v>2727</v>
      </c>
      <c r="I869" s="50" t="s">
        <v>2338</v>
      </c>
      <c r="J869" s="69">
        <v>1</v>
      </c>
      <c r="K869" s="70">
        <v>45017</v>
      </c>
      <c r="L869" s="70">
        <v>45138</v>
      </c>
      <c r="M869" s="211">
        <f t="shared" si="38"/>
        <v>17.285714285714285</v>
      </c>
      <c r="N869" s="69">
        <v>1</v>
      </c>
      <c r="O869" s="50" t="s">
        <v>2775</v>
      </c>
      <c r="P869" s="51">
        <f t="shared" si="37"/>
        <v>1</v>
      </c>
      <c r="Q869" s="66" t="str" cm="1">
        <f t="array" aca="1" ref="Q869" ca="1">IF(ISNUMBER(P869),IF(P869=100%,"CUMPLIDA",IF(AND(ISNUMBER(L869),ISNUMBER(INDIRECT("FECHA_"&amp;$B869,1))), IF(L869&lt;=INDIRECT("FECHA_"&amp;$B869,1),"INCUMPLIDA","PROCESO"), "VERIFICAR FECHA")),"SIN VALOR AVANCE")</f>
        <v>CUMPLIDA</v>
      </c>
    </row>
    <row r="870" spans="1:17" ht="105.75">
      <c r="A870" s="75" t="s">
        <v>938</v>
      </c>
      <c r="B870" s="61" t="s">
        <v>1793</v>
      </c>
      <c r="C870" s="495" t="s">
        <v>2672</v>
      </c>
      <c r="D870" s="495" t="s">
        <v>2238</v>
      </c>
      <c r="E870" s="496"/>
      <c r="F870" s="496" t="s">
        <v>2773</v>
      </c>
      <c r="G870" s="63" t="s">
        <v>2776</v>
      </c>
      <c r="H870" s="50" t="s">
        <v>2777</v>
      </c>
      <c r="I870" s="50" t="s">
        <v>2338</v>
      </c>
      <c r="J870" s="69">
        <v>12</v>
      </c>
      <c r="K870" s="70">
        <v>44958</v>
      </c>
      <c r="L870" s="70">
        <v>45323</v>
      </c>
      <c r="M870" s="211">
        <f t="shared" si="38"/>
        <v>52.142857142857146</v>
      </c>
      <c r="N870" s="69">
        <v>12</v>
      </c>
      <c r="O870" s="50" t="s">
        <v>2731</v>
      </c>
      <c r="P870" s="51">
        <f t="shared" si="37"/>
        <v>1</v>
      </c>
      <c r="Q870" s="66" t="str" cm="1">
        <f t="array" aca="1" ref="Q870" ca="1">IF(ISNUMBER(P870),IF(P870=100%,"CUMPLIDA",IF(AND(ISNUMBER(L870),ISNUMBER(INDIRECT("FECHA_"&amp;$B870,1))), IF(L870&lt;=INDIRECT("FECHA_"&amp;$B870,1),"INCUMPLIDA","PROCESO"), "VERIFICAR FECHA")),"SIN VALOR AVANCE")</f>
        <v>CUMPLIDA</v>
      </c>
    </row>
    <row r="871" spans="1:17" ht="120">
      <c r="A871" s="75" t="s">
        <v>938</v>
      </c>
      <c r="B871" s="61" t="s">
        <v>1793</v>
      </c>
      <c r="C871" s="495" t="s">
        <v>2672</v>
      </c>
      <c r="D871" s="495" t="s">
        <v>2238</v>
      </c>
      <c r="E871" s="496"/>
      <c r="F871" s="496" t="s">
        <v>2773</v>
      </c>
      <c r="G871" s="63" t="s">
        <v>2778</v>
      </c>
      <c r="H871" s="50" t="s">
        <v>2779</v>
      </c>
      <c r="I871" s="50" t="s">
        <v>2338</v>
      </c>
      <c r="J871" s="69">
        <v>4</v>
      </c>
      <c r="K871" s="70">
        <v>44958</v>
      </c>
      <c r="L871" s="70">
        <v>45323</v>
      </c>
      <c r="M871" s="211">
        <f t="shared" si="38"/>
        <v>52.142857142857146</v>
      </c>
      <c r="N871" s="69">
        <v>4</v>
      </c>
      <c r="O871" s="50" t="s">
        <v>2694</v>
      </c>
      <c r="P871" s="51">
        <f t="shared" si="37"/>
        <v>1</v>
      </c>
      <c r="Q871" s="66" t="str" cm="1">
        <f t="array" aca="1" ref="Q871" ca="1">IF(ISNUMBER(P871),IF(P871=100%,"CUMPLIDA",IF(AND(ISNUMBER(L871),ISNUMBER(INDIRECT("FECHA_"&amp;$B871,1))), IF(L871&lt;=INDIRECT("FECHA_"&amp;$B871,1),"INCUMPLIDA","PROCESO"), "VERIFICAR FECHA")),"SIN VALOR AVANCE")</f>
        <v>CUMPLIDA</v>
      </c>
    </row>
    <row r="872" spans="1:17" ht="180.75">
      <c r="A872" s="75" t="s">
        <v>938</v>
      </c>
      <c r="B872" s="61" t="s">
        <v>1793</v>
      </c>
      <c r="C872" s="495" t="s">
        <v>2672</v>
      </c>
      <c r="D872" s="495" t="s">
        <v>2238</v>
      </c>
      <c r="E872" s="496" t="s">
        <v>2780</v>
      </c>
      <c r="F872" s="496" t="s">
        <v>2781</v>
      </c>
      <c r="G872" s="63" t="s">
        <v>2724</v>
      </c>
      <c r="H872" s="50" t="s">
        <v>2680</v>
      </c>
      <c r="I872" s="50" t="s">
        <v>2681</v>
      </c>
      <c r="J872" s="69">
        <v>3</v>
      </c>
      <c r="K872" s="70">
        <v>44958</v>
      </c>
      <c r="L872" s="70">
        <v>45323</v>
      </c>
      <c r="M872" s="211">
        <f t="shared" si="38"/>
        <v>52.142857142857146</v>
      </c>
      <c r="N872" s="69">
        <v>3</v>
      </c>
      <c r="O872" s="50" t="s">
        <v>2774</v>
      </c>
      <c r="P872" s="51">
        <f t="shared" si="37"/>
        <v>1</v>
      </c>
      <c r="Q872" s="66" t="str" cm="1">
        <f t="array" aca="1" ref="Q872" ca="1">IF(ISNUMBER(P872),IF(P872=100%,"CUMPLIDA",IF(AND(ISNUMBER(L872),ISNUMBER(INDIRECT("FECHA_"&amp;$B872,1))), IF(L872&lt;=INDIRECT("FECHA_"&amp;$B872,1),"INCUMPLIDA","PROCESO"), "VERIFICAR FECHA")),"SIN VALOR AVANCE")</f>
        <v>CUMPLIDA</v>
      </c>
    </row>
    <row r="873" spans="1:17" ht="75.75">
      <c r="A873" s="75" t="s">
        <v>938</v>
      </c>
      <c r="B873" s="61" t="s">
        <v>1793</v>
      </c>
      <c r="C873" s="495"/>
      <c r="D873" s="495"/>
      <c r="E873" s="496"/>
      <c r="F873" s="496" t="s">
        <v>2781</v>
      </c>
      <c r="G873" s="63" t="s">
        <v>2683</v>
      </c>
      <c r="H873" s="76" t="s">
        <v>944</v>
      </c>
      <c r="I873" s="50" t="s">
        <v>945</v>
      </c>
      <c r="J873" s="69">
        <v>1</v>
      </c>
      <c r="K873" s="70">
        <v>45231</v>
      </c>
      <c r="L873" s="70">
        <v>45504</v>
      </c>
      <c r="M873" s="211">
        <f t="shared" si="38"/>
        <v>39</v>
      </c>
      <c r="N873" s="69">
        <v>1</v>
      </c>
      <c r="O873" s="71" t="s">
        <v>2426</v>
      </c>
      <c r="P873" s="51">
        <f t="shared" si="37"/>
        <v>1</v>
      </c>
      <c r="Q873" s="66" t="str" cm="1">
        <f t="array" aca="1" ref="Q873" ca="1">IF(ISNUMBER(P873),IF(P873=100%,"CUMPLIDA",IF(AND(ISNUMBER(L873),ISNUMBER(INDIRECT("FECHA_"&amp;$B873,1))), IF(L873&lt;=INDIRECT("FECHA_"&amp;$B873,1),"INCUMPLIDA","PROCESO"), "VERIFICAR FECHA")),"SIN VALOR AVANCE")</f>
        <v>CUMPLIDA</v>
      </c>
    </row>
    <row r="874" spans="1:17" ht="210.75">
      <c r="A874" s="75" t="s">
        <v>938</v>
      </c>
      <c r="B874" s="61" t="s">
        <v>1793</v>
      </c>
      <c r="C874" s="495"/>
      <c r="D874" s="495"/>
      <c r="E874" s="496"/>
      <c r="F874" s="496" t="s">
        <v>2781</v>
      </c>
      <c r="G874" s="63" t="s">
        <v>2683</v>
      </c>
      <c r="H874" s="76" t="s">
        <v>947</v>
      </c>
      <c r="I874" s="50" t="s">
        <v>948</v>
      </c>
      <c r="J874" s="69">
        <v>1</v>
      </c>
      <c r="K874" s="70">
        <v>45231</v>
      </c>
      <c r="L874" s="70">
        <v>45504</v>
      </c>
      <c r="M874" s="211">
        <f t="shared" si="38"/>
        <v>39</v>
      </c>
      <c r="N874" s="69">
        <v>1</v>
      </c>
      <c r="O874" s="71" t="s">
        <v>2684</v>
      </c>
      <c r="P874" s="51">
        <f t="shared" si="37"/>
        <v>1</v>
      </c>
      <c r="Q874" s="66" t="str" cm="1">
        <f t="array" aca="1" ref="Q874" ca="1">IF(ISNUMBER(P874),IF(P874=100%,"CUMPLIDA",IF(AND(ISNUMBER(L874),ISNUMBER(INDIRECT("FECHA_"&amp;$B874,1))), IF(L874&lt;=INDIRECT("FECHA_"&amp;$B874,1),"INCUMPLIDA","PROCESO"), "VERIFICAR FECHA")),"SIN VALOR AVANCE")</f>
        <v>CUMPLIDA</v>
      </c>
    </row>
    <row r="875" spans="1:17" ht="135.75">
      <c r="A875" s="75" t="s">
        <v>938</v>
      </c>
      <c r="B875" s="61" t="s">
        <v>1793</v>
      </c>
      <c r="C875" s="495"/>
      <c r="D875" s="495"/>
      <c r="E875" s="496"/>
      <c r="F875" s="496" t="s">
        <v>2781</v>
      </c>
      <c r="G875" s="63" t="s">
        <v>950</v>
      </c>
      <c r="H875" s="50" t="s">
        <v>760</v>
      </c>
      <c r="I875" s="50" t="s">
        <v>761</v>
      </c>
      <c r="J875" s="74">
        <v>1</v>
      </c>
      <c r="K875" s="82">
        <v>45323</v>
      </c>
      <c r="L875" s="82">
        <v>45747</v>
      </c>
      <c r="M875" s="211">
        <f t="shared" si="38"/>
        <v>60.571428571428569</v>
      </c>
      <c r="N875" s="69">
        <v>1</v>
      </c>
      <c r="O875" s="71" t="s">
        <v>2685</v>
      </c>
      <c r="P875" s="51">
        <f t="shared" si="37"/>
        <v>1</v>
      </c>
      <c r="Q875" s="66" t="str" cm="1">
        <f t="array" aca="1" ref="Q875" ca="1">IF(ISNUMBER(P875),IF(P875=100%,"CUMPLIDA",IF(AND(ISNUMBER(L875),ISNUMBER(INDIRECT("FECHA_"&amp;$B875,1))), IF(L875&lt;=INDIRECT("FECHA_"&amp;$B875,1),"INCUMPLIDA","PROCESO"), "VERIFICAR FECHA")),"SIN VALOR AVANCE")</f>
        <v>CUMPLIDA</v>
      </c>
    </row>
    <row r="876" spans="1:17" ht="75.75">
      <c r="A876" s="75" t="s">
        <v>938</v>
      </c>
      <c r="B876" s="61" t="s">
        <v>1793</v>
      </c>
      <c r="C876" s="495" t="s">
        <v>2672</v>
      </c>
      <c r="D876" s="495" t="s">
        <v>2238</v>
      </c>
      <c r="E876" s="496"/>
      <c r="F876" s="496" t="s">
        <v>2781</v>
      </c>
      <c r="G876" s="63" t="s">
        <v>804</v>
      </c>
      <c r="H876" s="50" t="s">
        <v>804</v>
      </c>
      <c r="I876" s="50" t="s">
        <v>805</v>
      </c>
      <c r="J876" s="74">
        <v>1</v>
      </c>
      <c r="K876" s="82">
        <v>45323</v>
      </c>
      <c r="L876" s="82">
        <v>45747</v>
      </c>
      <c r="M876" s="211">
        <f t="shared" si="38"/>
        <v>60.571428571428569</v>
      </c>
      <c r="N876" s="69">
        <v>1</v>
      </c>
      <c r="O876" s="71" t="s">
        <v>2521</v>
      </c>
      <c r="P876" s="51">
        <f t="shared" ref="P876:P939" si="39">N876/J876</f>
        <v>1</v>
      </c>
      <c r="Q876" s="66" t="str" cm="1">
        <f t="array" aca="1" ref="Q876" ca="1">IF(ISNUMBER(P876),IF(P876=100%,"CUMPLIDA",IF(AND(ISNUMBER(L876),ISNUMBER(INDIRECT("FECHA_"&amp;$B876,1))), IF(L876&lt;=INDIRECT("FECHA_"&amp;$B876,1),"INCUMPLIDA","PROCESO"), "VERIFICAR FECHA")),"SIN VALOR AVANCE")</f>
        <v>CUMPLIDA</v>
      </c>
    </row>
    <row r="877" spans="1:17" ht="75.75">
      <c r="A877" s="75" t="s">
        <v>938</v>
      </c>
      <c r="B877" s="61" t="s">
        <v>1793</v>
      </c>
      <c r="C877" s="495"/>
      <c r="D877" s="495"/>
      <c r="E877" s="496"/>
      <c r="F877" s="496" t="s">
        <v>2781</v>
      </c>
      <c r="G877" s="63" t="s">
        <v>766</v>
      </c>
      <c r="H877" s="50" t="s">
        <v>767</v>
      </c>
      <c r="I877" s="50" t="s">
        <v>768</v>
      </c>
      <c r="J877" s="74">
        <v>1</v>
      </c>
      <c r="K877" s="82">
        <v>45231</v>
      </c>
      <c r="L877" s="82">
        <v>45747</v>
      </c>
      <c r="M877" s="211">
        <f t="shared" si="38"/>
        <v>73.714285714285708</v>
      </c>
      <c r="N877" s="69">
        <v>1</v>
      </c>
      <c r="O877" s="71" t="s">
        <v>2521</v>
      </c>
      <c r="P877" s="51">
        <f t="shared" si="39"/>
        <v>1</v>
      </c>
      <c r="Q877" s="66" t="str" cm="1">
        <f t="array" aca="1" ref="Q877" ca="1">IF(ISNUMBER(P877),IF(P877=100%,"CUMPLIDA",IF(AND(ISNUMBER(L877),ISNUMBER(INDIRECT("FECHA_"&amp;$B877,1))), IF(L877&lt;=INDIRECT("FECHA_"&amp;$B877,1),"INCUMPLIDA","PROCESO"), "VERIFICAR FECHA")),"SIN VALOR AVANCE")</f>
        <v>CUMPLIDA</v>
      </c>
    </row>
    <row r="878" spans="1:17" ht="135.75">
      <c r="A878" s="75" t="s">
        <v>938</v>
      </c>
      <c r="B878" s="61" t="s">
        <v>1793</v>
      </c>
      <c r="C878" s="495"/>
      <c r="D878" s="495"/>
      <c r="E878" s="496"/>
      <c r="F878" s="496" t="s">
        <v>2781</v>
      </c>
      <c r="G878" s="63" t="s">
        <v>769</v>
      </c>
      <c r="H878" s="50" t="s">
        <v>769</v>
      </c>
      <c r="I878" s="50" t="s">
        <v>2344</v>
      </c>
      <c r="J878" s="74">
        <v>1</v>
      </c>
      <c r="K878" s="82">
        <v>45323</v>
      </c>
      <c r="L878" s="82">
        <v>45747</v>
      </c>
      <c r="M878" s="211">
        <f t="shared" si="38"/>
        <v>60.571428571428569</v>
      </c>
      <c r="N878" s="69">
        <v>1</v>
      </c>
      <c r="O878" s="71" t="s">
        <v>2685</v>
      </c>
      <c r="P878" s="51">
        <f t="shared" si="39"/>
        <v>1</v>
      </c>
      <c r="Q878" s="66" t="str" cm="1">
        <f t="array" aca="1" ref="Q878" ca="1">IF(ISNUMBER(P878),IF(P878=100%,"CUMPLIDA",IF(AND(ISNUMBER(L878),ISNUMBER(INDIRECT("FECHA_"&amp;$B878,1))), IF(L878&lt;=INDIRECT("FECHA_"&amp;$B878,1),"INCUMPLIDA","PROCESO"), "VERIFICAR FECHA")),"SIN VALOR AVANCE")</f>
        <v>CUMPLIDA</v>
      </c>
    </row>
    <row r="879" spans="1:17" ht="75.75">
      <c r="A879" s="75" t="s">
        <v>938</v>
      </c>
      <c r="B879" s="61" t="s">
        <v>1793</v>
      </c>
      <c r="C879" s="495"/>
      <c r="D879" s="495"/>
      <c r="E879" s="496"/>
      <c r="F879" s="496" t="s">
        <v>2781</v>
      </c>
      <c r="G879" s="63" t="s">
        <v>2430</v>
      </c>
      <c r="H879" s="50" t="s">
        <v>2430</v>
      </c>
      <c r="I879" s="50" t="s">
        <v>771</v>
      </c>
      <c r="J879" s="74">
        <v>1</v>
      </c>
      <c r="K879" s="82">
        <v>45231</v>
      </c>
      <c r="L879" s="82">
        <v>45747</v>
      </c>
      <c r="M879" s="211">
        <f t="shared" si="38"/>
        <v>73.714285714285708</v>
      </c>
      <c r="N879" s="69">
        <v>1</v>
      </c>
      <c r="O879" s="71" t="s">
        <v>2521</v>
      </c>
      <c r="P879" s="51">
        <f t="shared" si="39"/>
        <v>1</v>
      </c>
      <c r="Q879" s="66" t="str" cm="1">
        <f t="array" aca="1" ref="Q879" ca="1">IF(ISNUMBER(P879),IF(P879=100%,"CUMPLIDA",IF(AND(ISNUMBER(L879),ISNUMBER(INDIRECT("FECHA_"&amp;$B879,1))), IF(L879&lt;=INDIRECT("FECHA_"&amp;$B879,1),"INCUMPLIDA","PROCESO"), "VERIFICAR FECHA")),"SIN VALOR AVANCE")</f>
        <v>CUMPLIDA</v>
      </c>
    </row>
    <row r="880" spans="1:17" ht="210.75">
      <c r="A880" s="75" t="s">
        <v>938</v>
      </c>
      <c r="B880" s="61" t="s">
        <v>1793</v>
      </c>
      <c r="C880" s="495"/>
      <c r="D880" s="495"/>
      <c r="E880" s="496"/>
      <c r="F880" s="496" t="s">
        <v>2781</v>
      </c>
      <c r="G880" s="63" t="s">
        <v>2431</v>
      </c>
      <c r="H880" s="50" t="s">
        <v>2431</v>
      </c>
      <c r="I880" s="50" t="s">
        <v>1073</v>
      </c>
      <c r="J880" s="74">
        <v>1</v>
      </c>
      <c r="K880" s="82">
        <v>45231</v>
      </c>
      <c r="L880" s="82">
        <v>45808</v>
      </c>
      <c r="M880" s="211">
        <f t="shared" si="38"/>
        <v>82.428571428571431</v>
      </c>
      <c r="N880" s="69">
        <v>1</v>
      </c>
      <c r="O880" s="71" t="s">
        <v>2684</v>
      </c>
      <c r="P880" s="51">
        <f t="shared" si="39"/>
        <v>1</v>
      </c>
      <c r="Q880" s="66" t="str" cm="1">
        <f t="array" aca="1" ref="Q880" ca="1">IF(ISNUMBER(P880),IF(P880=100%,"CUMPLIDA",IF(AND(ISNUMBER(L880),ISNUMBER(INDIRECT("FECHA_"&amp;$B880,1))), IF(L880&lt;=INDIRECT("FECHA_"&amp;$B880,1),"INCUMPLIDA","PROCESO"), "VERIFICAR FECHA")),"SIN VALOR AVANCE")</f>
        <v>CUMPLIDA</v>
      </c>
    </row>
    <row r="881" spans="1:17" ht="75.75">
      <c r="A881" s="75" t="s">
        <v>938</v>
      </c>
      <c r="B881" s="61" t="s">
        <v>1793</v>
      </c>
      <c r="C881" s="495"/>
      <c r="D881" s="495"/>
      <c r="E881" s="496"/>
      <c r="F881" s="496" t="s">
        <v>2781</v>
      </c>
      <c r="G881" s="63" t="s">
        <v>169</v>
      </c>
      <c r="H881" s="50" t="s">
        <v>775</v>
      </c>
      <c r="I881" s="50" t="s">
        <v>776</v>
      </c>
      <c r="J881" s="74">
        <v>12</v>
      </c>
      <c r="K881" s="82">
        <v>46024</v>
      </c>
      <c r="L881" s="82">
        <v>47118</v>
      </c>
      <c r="M881" s="211">
        <f t="shared" si="38"/>
        <v>156.28571428571428</v>
      </c>
      <c r="N881" s="69">
        <v>0</v>
      </c>
      <c r="O881" s="71" t="s">
        <v>2521</v>
      </c>
      <c r="P881" s="51">
        <f t="shared" si="39"/>
        <v>0</v>
      </c>
      <c r="Q881" s="66" t="str" cm="1">
        <f t="array" aca="1" ref="Q881" ca="1">IF(ISNUMBER(P881),IF(P881=100%,"CUMPLIDA",IF(AND(ISNUMBER(L881),ISNUMBER(INDIRECT("FECHA_"&amp;$B881,1))), IF(L881&lt;=INDIRECT("FECHA_"&amp;$B881,1),"INCUMPLIDA","PROCESO"), "VERIFICAR FECHA")),"SIN VALOR AVANCE")</f>
        <v>PROCESO</v>
      </c>
    </row>
    <row r="882" spans="1:17" ht="135.75">
      <c r="A882" s="75" t="s">
        <v>938</v>
      </c>
      <c r="B882" s="61" t="s">
        <v>1793</v>
      </c>
      <c r="C882" s="495" t="s">
        <v>2672</v>
      </c>
      <c r="D882" s="495" t="s">
        <v>2238</v>
      </c>
      <c r="E882" s="496"/>
      <c r="F882" s="496" t="s">
        <v>2781</v>
      </c>
      <c r="G882" s="63" t="s">
        <v>778</v>
      </c>
      <c r="H882" s="50" t="s">
        <v>779</v>
      </c>
      <c r="I882" s="50" t="s">
        <v>780</v>
      </c>
      <c r="J882" s="74">
        <v>1</v>
      </c>
      <c r="K882" s="82">
        <v>46024</v>
      </c>
      <c r="L882" s="82">
        <v>47118</v>
      </c>
      <c r="M882" s="211">
        <f t="shared" si="38"/>
        <v>156.28571428571428</v>
      </c>
      <c r="N882" s="69">
        <v>0</v>
      </c>
      <c r="O882" s="71" t="s">
        <v>2685</v>
      </c>
      <c r="P882" s="51">
        <f t="shared" si="39"/>
        <v>0</v>
      </c>
      <c r="Q882" s="66" t="str" cm="1">
        <f t="array" aca="1" ref="Q882" ca="1">IF(ISNUMBER(P882),IF(P882=100%,"CUMPLIDA",IF(AND(ISNUMBER(L882),ISNUMBER(INDIRECT("FECHA_"&amp;$B882,1))), IF(L882&lt;=INDIRECT("FECHA_"&amp;$B882,1),"INCUMPLIDA","PROCESO"), "VERIFICAR FECHA")),"SIN VALOR AVANCE")</f>
        <v>PROCESO</v>
      </c>
    </row>
    <row r="883" spans="1:17" ht="210.75">
      <c r="A883" s="75" t="s">
        <v>938</v>
      </c>
      <c r="B883" s="61" t="s">
        <v>1793</v>
      </c>
      <c r="C883" s="495" t="s">
        <v>2672</v>
      </c>
      <c r="D883" s="495" t="s">
        <v>2238</v>
      </c>
      <c r="E883" s="496"/>
      <c r="F883" s="496" t="s">
        <v>2781</v>
      </c>
      <c r="G883" s="63" t="s">
        <v>781</v>
      </c>
      <c r="H883" s="50" t="s">
        <v>782</v>
      </c>
      <c r="I883" s="50" t="s">
        <v>813</v>
      </c>
      <c r="J883" s="74">
        <v>2</v>
      </c>
      <c r="K883" s="82">
        <v>46024</v>
      </c>
      <c r="L883" s="82">
        <v>47118</v>
      </c>
      <c r="M883" s="211">
        <f t="shared" si="38"/>
        <v>156.28571428571428</v>
      </c>
      <c r="N883" s="69">
        <v>0</v>
      </c>
      <c r="O883" s="71" t="s">
        <v>2684</v>
      </c>
      <c r="P883" s="51">
        <f t="shared" si="39"/>
        <v>0</v>
      </c>
      <c r="Q883" s="66" t="str" cm="1">
        <f t="array" aca="1" ref="Q883" ca="1">IF(ISNUMBER(P883),IF(P883=100%,"CUMPLIDA",IF(AND(ISNUMBER(L883),ISNUMBER(INDIRECT("FECHA_"&amp;$B883,1))), IF(L883&lt;=INDIRECT("FECHA_"&amp;$B883,1),"INCUMPLIDA","PROCESO"), "VERIFICAR FECHA")),"SIN VALOR AVANCE")</f>
        <v>PROCESO</v>
      </c>
    </row>
    <row r="884" spans="1:17" ht="105.75">
      <c r="A884" s="75" t="s">
        <v>938</v>
      </c>
      <c r="B884" s="61" t="s">
        <v>1793</v>
      </c>
      <c r="C884" s="495" t="s">
        <v>2672</v>
      </c>
      <c r="D884" s="495" t="s">
        <v>2238</v>
      </c>
      <c r="E884" s="496"/>
      <c r="F884" s="496" t="s">
        <v>2781</v>
      </c>
      <c r="G884" s="63" t="s">
        <v>2756</v>
      </c>
      <c r="H884" s="50" t="s">
        <v>2687</v>
      </c>
      <c r="I884" s="50" t="s">
        <v>2688</v>
      </c>
      <c r="J884" s="69">
        <v>1</v>
      </c>
      <c r="K884" s="70">
        <v>44927</v>
      </c>
      <c r="L884" s="70">
        <v>45016</v>
      </c>
      <c r="M884" s="211">
        <f t="shared" si="38"/>
        <v>12.714285714285714</v>
      </c>
      <c r="N884" s="69">
        <v>1</v>
      </c>
      <c r="O884" s="50" t="s">
        <v>2782</v>
      </c>
      <c r="P884" s="51">
        <f t="shared" si="39"/>
        <v>1</v>
      </c>
      <c r="Q884" s="66" t="str" cm="1">
        <f t="array" aca="1" ref="Q884" ca="1">IF(ISNUMBER(P884),IF(P884=100%,"CUMPLIDA",IF(AND(ISNUMBER(L884),ISNUMBER(INDIRECT("FECHA_"&amp;$B884,1))), IF(L884&lt;=INDIRECT("FECHA_"&amp;$B884,1),"INCUMPLIDA","PROCESO"), "VERIFICAR FECHA")),"SIN VALOR AVANCE")</f>
        <v>CUMPLIDA</v>
      </c>
    </row>
    <row r="885" spans="1:17" ht="165.75">
      <c r="A885" s="75" t="s">
        <v>938</v>
      </c>
      <c r="B885" s="61" t="s">
        <v>1793</v>
      </c>
      <c r="C885" s="495" t="s">
        <v>2672</v>
      </c>
      <c r="D885" s="495" t="s">
        <v>2238</v>
      </c>
      <c r="E885" s="496"/>
      <c r="F885" s="496" t="s">
        <v>2781</v>
      </c>
      <c r="G885" s="63" t="s">
        <v>2756</v>
      </c>
      <c r="H885" s="50" t="s">
        <v>2757</v>
      </c>
      <c r="I885" s="50" t="s">
        <v>2338</v>
      </c>
      <c r="J885" s="69">
        <v>1</v>
      </c>
      <c r="K885" s="70">
        <v>45017</v>
      </c>
      <c r="L885" s="70">
        <v>45138</v>
      </c>
      <c r="M885" s="211">
        <f t="shared" si="38"/>
        <v>17.285714285714285</v>
      </c>
      <c r="N885" s="69">
        <v>1</v>
      </c>
      <c r="O885" s="50" t="s">
        <v>2783</v>
      </c>
      <c r="P885" s="51">
        <f t="shared" si="39"/>
        <v>1</v>
      </c>
      <c r="Q885" s="66" t="str" cm="1">
        <f t="array" aca="1" ref="Q885" ca="1">IF(ISNUMBER(P885),IF(P885=100%,"CUMPLIDA",IF(AND(ISNUMBER(L885),ISNUMBER(INDIRECT("FECHA_"&amp;$B885,1))), IF(L885&lt;=INDIRECT("FECHA_"&amp;$B885,1),"INCUMPLIDA","PROCESO"), "VERIFICAR FECHA")),"SIN VALOR AVANCE")</f>
        <v>CUMPLIDA</v>
      </c>
    </row>
    <row r="886" spans="1:17" ht="120">
      <c r="A886" s="75" t="s">
        <v>938</v>
      </c>
      <c r="B886" s="61" t="s">
        <v>1793</v>
      </c>
      <c r="C886" s="495" t="s">
        <v>2672</v>
      </c>
      <c r="D886" s="495" t="s">
        <v>2238</v>
      </c>
      <c r="E886" s="496"/>
      <c r="F886" s="496" t="s">
        <v>2781</v>
      </c>
      <c r="G886" s="63" t="s">
        <v>2702</v>
      </c>
      <c r="H886" s="50" t="s">
        <v>2703</v>
      </c>
      <c r="I886" s="50" t="s">
        <v>422</v>
      </c>
      <c r="J886" s="69">
        <v>12</v>
      </c>
      <c r="K886" s="70">
        <v>44958</v>
      </c>
      <c r="L886" s="70">
        <v>45323</v>
      </c>
      <c r="M886" s="211">
        <f t="shared" si="38"/>
        <v>52.142857142857146</v>
      </c>
      <c r="N886" s="69">
        <v>12</v>
      </c>
      <c r="O886" s="50" t="s">
        <v>2784</v>
      </c>
      <c r="P886" s="51">
        <f t="shared" si="39"/>
        <v>1</v>
      </c>
      <c r="Q886" s="66" t="str" cm="1">
        <f t="array" aca="1" ref="Q886" ca="1">IF(ISNUMBER(P886),IF(P886=100%,"CUMPLIDA",IF(AND(ISNUMBER(L886),ISNUMBER(INDIRECT("FECHA_"&amp;$B886,1))), IF(L886&lt;=INDIRECT("FECHA_"&amp;$B886,1),"INCUMPLIDA","PROCESO"), "VERIFICAR FECHA")),"SIN VALOR AVANCE")</f>
        <v>CUMPLIDA</v>
      </c>
    </row>
    <row r="887" spans="1:17" ht="180.75">
      <c r="A887" s="75" t="s">
        <v>938</v>
      </c>
      <c r="B887" s="61" t="s">
        <v>1793</v>
      </c>
      <c r="C887" s="495" t="s">
        <v>2672</v>
      </c>
      <c r="D887" s="495" t="s">
        <v>2238</v>
      </c>
      <c r="E887" s="496" t="s">
        <v>2785</v>
      </c>
      <c r="F887" s="496" t="s">
        <v>2786</v>
      </c>
      <c r="G887" s="63" t="s">
        <v>2724</v>
      </c>
      <c r="H887" s="50" t="s">
        <v>2787</v>
      </c>
      <c r="I887" s="50" t="s">
        <v>2681</v>
      </c>
      <c r="J887" s="69">
        <v>3</v>
      </c>
      <c r="K887" s="70">
        <v>44958</v>
      </c>
      <c r="L887" s="70">
        <v>45323</v>
      </c>
      <c r="M887" s="211">
        <f t="shared" si="38"/>
        <v>52.142857142857146</v>
      </c>
      <c r="N887" s="69">
        <v>3</v>
      </c>
      <c r="O887" s="50" t="s">
        <v>2774</v>
      </c>
      <c r="P887" s="51">
        <f t="shared" si="39"/>
        <v>1</v>
      </c>
      <c r="Q887" s="66" t="str" cm="1">
        <f t="array" aca="1" ref="Q887" ca="1">IF(ISNUMBER(P887),IF(P887=100%,"CUMPLIDA",IF(AND(ISNUMBER(L887),ISNUMBER(INDIRECT("FECHA_"&amp;$B887,1))), IF(L887&lt;=INDIRECT("FECHA_"&amp;$B887,1),"INCUMPLIDA","PROCESO"), "VERIFICAR FECHA")),"SIN VALOR AVANCE")</f>
        <v>CUMPLIDA</v>
      </c>
    </row>
    <row r="888" spans="1:17" ht="75.75">
      <c r="A888" s="75" t="s">
        <v>938</v>
      </c>
      <c r="B888" s="61" t="s">
        <v>1793</v>
      </c>
      <c r="C888" s="495"/>
      <c r="D888" s="495"/>
      <c r="E888" s="496"/>
      <c r="F888" s="496" t="s">
        <v>2786</v>
      </c>
      <c r="G888" s="63" t="s">
        <v>2683</v>
      </c>
      <c r="H888" s="76" t="s">
        <v>944</v>
      </c>
      <c r="I888" s="50" t="s">
        <v>945</v>
      </c>
      <c r="J888" s="69">
        <v>1</v>
      </c>
      <c r="K888" s="70">
        <v>45231</v>
      </c>
      <c r="L888" s="70">
        <v>45504</v>
      </c>
      <c r="M888" s="211">
        <f t="shared" si="38"/>
        <v>39</v>
      </c>
      <c r="N888" s="69">
        <v>1</v>
      </c>
      <c r="O888" s="71" t="s">
        <v>2426</v>
      </c>
      <c r="P888" s="51">
        <f t="shared" si="39"/>
        <v>1</v>
      </c>
      <c r="Q888" s="66" t="str" cm="1">
        <f t="array" aca="1" ref="Q888" ca="1">IF(ISNUMBER(P888),IF(P888=100%,"CUMPLIDA",IF(AND(ISNUMBER(L888),ISNUMBER(INDIRECT("FECHA_"&amp;$B888,1))), IF(L888&lt;=INDIRECT("FECHA_"&amp;$B888,1),"INCUMPLIDA","PROCESO"), "VERIFICAR FECHA")),"SIN VALOR AVANCE")</f>
        <v>CUMPLIDA</v>
      </c>
    </row>
    <row r="889" spans="1:17" ht="210.75">
      <c r="A889" s="75" t="s">
        <v>938</v>
      </c>
      <c r="B889" s="61" t="s">
        <v>1793</v>
      </c>
      <c r="C889" s="495"/>
      <c r="D889" s="495"/>
      <c r="E889" s="496"/>
      <c r="F889" s="496" t="s">
        <v>2786</v>
      </c>
      <c r="G889" s="63" t="s">
        <v>2683</v>
      </c>
      <c r="H889" s="76" t="s">
        <v>947</v>
      </c>
      <c r="I889" s="50" t="s">
        <v>948</v>
      </c>
      <c r="J889" s="69">
        <v>1</v>
      </c>
      <c r="K889" s="70">
        <v>45231</v>
      </c>
      <c r="L889" s="70">
        <v>45504</v>
      </c>
      <c r="M889" s="211">
        <f t="shared" si="38"/>
        <v>39</v>
      </c>
      <c r="N889" s="69">
        <v>1</v>
      </c>
      <c r="O889" s="71" t="s">
        <v>2684</v>
      </c>
      <c r="P889" s="51">
        <f t="shared" si="39"/>
        <v>1</v>
      </c>
      <c r="Q889" s="66" t="str" cm="1">
        <f t="array" aca="1" ref="Q889" ca="1">IF(ISNUMBER(P889),IF(P889=100%,"CUMPLIDA",IF(AND(ISNUMBER(L889),ISNUMBER(INDIRECT("FECHA_"&amp;$B889,1))), IF(L889&lt;=INDIRECT("FECHA_"&amp;$B889,1),"INCUMPLIDA","PROCESO"), "VERIFICAR FECHA")),"SIN VALOR AVANCE")</f>
        <v>CUMPLIDA</v>
      </c>
    </row>
    <row r="890" spans="1:17" ht="135.75">
      <c r="A890" s="75" t="s">
        <v>938</v>
      </c>
      <c r="B890" s="61" t="s">
        <v>1793</v>
      </c>
      <c r="C890" s="495"/>
      <c r="D890" s="495"/>
      <c r="E890" s="496"/>
      <c r="F890" s="496" t="s">
        <v>2786</v>
      </c>
      <c r="G890" s="63" t="s">
        <v>950</v>
      </c>
      <c r="H890" s="50" t="s">
        <v>760</v>
      </c>
      <c r="I890" s="50" t="s">
        <v>761</v>
      </c>
      <c r="J890" s="74">
        <v>1</v>
      </c>
      <c r="K890" s="82">
        <v>45323</v>
      </c>
      <c r="L890" s="82">
        <v>45747</v>
      </c>
      <c r="M890" s="211">
        <f t="shared" si="38"/>
        <v>60.571428571428569</v>
      </c>
      <c r="N890" s="69">
        <v>1</v>
      </c>
      <c r="O890" s="71" t="s">
        <v>2685</v>
      </c>
      <c r="P890" s="51">
        <f t="shared" si="39"/>
        <v>1</v>
      </c>
      <c r="Q890" s="66" t="str" cm="1">
        <f t="array" aca="1" ref="Q890" ca="1">IF(ISNUMBER(P890),IF(P890=100%,"CUMPLIDA",IF(AND(ISNUMBER(L890),ISNUMBER(INDIRECT("FECHA_"&amp;$B890,1))), IF(L890&lt;=INDIRECT("FECHA_"&amp;$B890,1),"INCUMPLIDA","PROCESO"), "VERIFICAR FECHA")),"SIN VALOR AVANCE")</f>
        <v>CUMPLIDA</v>
      </c>
    </row>
    <row r="891" spans="1:17" ht="75.75">
      <c r="A891" s="75" t="s">
        <v>938</v>
      </c>
      <c r="B891" s="61" t="s">
        <v>1793</v>
      </c>
      <c r="C891" s="495"/>
      <c r="D891" s="495"/>
      <c r="E891" s="496"/>
      <c r="F891" s="496" t="s">
        <v>2786</v>
      </c>
      <c r="G891" s="63" t="s">
        <v>804</v>
      </c>
      <c r="H891" s="50" t="s">
        <v>804</v>
      </c>
      <c r="I891" s="50" t="s">
        <v>805</v>
      </c>
      <c r="J891" s="74">
        <v>1</v>
      </c>
      <c r="K891" s="82">
        <v>45323</v>
      </c>
      <c r="L891" s="82">
        <v>45747</v>
      </c>
      <c r="M891" s="211">
        <f t="shared" si="38"/>
        <v>60.571428571428569</v>
      </c>
      <c r="N891" s="69">
        <v>1</v>
      </c>
      <c r="O891" s="71" t="s">
        <v>2521</v>
      </c>
      <c r="P891" s="51">
        <f t="shared" si="39"/>
        <v>1</v>
      </c>
      <c r="Q891" s="66" t="str" cm="1">
        <f t="array" aca="1" ref="Q891" ca="1">IF(ISNUMBER(P891),IF(P891=100%,"CUMPLIDA",IF(AND(ISNUMBER(L891),ISNUMBER(INDIRECT("FECHA_"&amp;$B891,1))), IF(L891&lt;=INDIRECT("FECHA_"&amp;$B891,1),"INCUMPLIDA","PROCESO"), "VERIFICAR FECHA")),"SIN VALOR AVANCE")</f>
        <v>CUMPLIDA</v>
      </c>
    </row>
    <row r="892" spans="1:17" ht="75.75">
      <c r="A892" s="75" t="s">
        <v>938</v>
      </c>
      <c r="B892" s="61" t="s">
        <v>1793</v>
      </c>
      <c r="C892" s="495"/>
      <c r="D892" s="495"/>
      <c r="E892" s="496"/>
      <c r="F892" s="496" t="s">
        <v>2786</v>
      </c>
      <c r="G892" s="63" t="s">
        <v>766</v>
      </c>
      <c r="H892" s="50" t="s">
        <v>767</v>
      </c>
      <c r="I892" s="50" t="s">
        <v>768</v>
      </c>
      <c r="J892" s="74">
        <v>1</v>
      </c>
      <c r="K892" s="82">
        <v>45231</v>
      </c>
      <c r="L892" s="82">
        <v>45747</v>
      </c>
      <c r="M892" s="211">
        <f t="shared" si="38"/>
        <v>73.714285714285708</v>
      </c>
      <c r="N892" s="69">
        <v>1</v>
      </c>
      <c r="O892" s="71" t="s">
        <v>2521</v>
      </c>
      <c r="P892" s="51">
        <f t="shared" si="39"/>
        <v>1</v>
      </c>
      <c r="Q892" s="66" t="str" cm="1">
        <f t="array" aca="1" ref="Q892" ca="1">IF(ISNUMBER(P892),IF(P892=100%,"CUMPLIDA",IF(AND(ISNUMBER(L892),ISNUMBER(INDIRECT("FECHA_"&amp;$B892,1))), IF(L892&lt;=INDIRECT("FECHA_"&amp;$B892,1),"INCUMPLIDA","PROCESO"), "VERIFICAR FECHA")),"SIN VALOR AVANCE")</f>
        <v>CUMPLIDA</v>
      </c>
    </row>
    <row r="893" spans="1:17" ht="135.75">
      <c r="A893" s="75" t="s">
        <v>938</v>
      </c>
      <c r="B893" s="61" t="s">
        <v>1793</v>
      </c>
      <c r="C893" s="495"/>
      <c r="D893" s="495"/>
      <c r="E893" s="496"/>
      <c r="F893" s="496" t="s">
        <v>2786</v>
      </c>
      <c r="G893" s="63" t="s">
        <v>769</v>
      </c>
      <c r="H893" s="50" t="s">
        <v>769</v>
      </c>
      <c r="I893" s="50" t="s">
        <v>2344</v>
      </c>
      <c r="J893" s="74">
        <v>1</v>
      </c>
      <c r="K893" s="82">
        <v>45323</v>
      </c>
      <c r="L893" s="82">
        <v>45747</v>
      </c>
      <c r="M893" s="211">
        <f t="shared" si="38"/>
        <v>60.571428571428569</v>
      </c>
      <c r="N893" s="69">
        <v>1</v>
      </c>
      <c r="O893" s="71" t="s">
        <v>2685</v>
      </c>
      <c r="P893" s="51">
        <f t="shared" si="39"/>
        <v>1</v>
      </c>
      <c r="Q893" s="66" t="str" cm="1">
        <f t="array" aca="1" ref="Q893" ca="1">IF(ISNUMBER(P893),IF(P893=100%,"CUMPLIDA",IF(AND(ISNUMBER(L893),ISNUMBER(INDIRECT("FECHA_"&amp;$B893,1))), IF(L893&lt;=INDIRECT("FECHA_"&amp;$B893,1),"INCUMPLIDA","PROCESO"), "VERIFICAR FECHA")),"SIN VALOR AVANCE")</f>
        <v>CUMPLIDA</v>
      </c>
    </row>
    <row r="894" spans="1:17" ht="75.75">
      <c r="A894" s="75" t="s">
        <v>938</v>
      </c>
      <c r="B894" s="61" t="s">
        <v>1793</v>
      </c>
      <c r="C894" s="495"/>
      <c r="D894" s="495"/>
      <c r="E894" s="496"/>
      <c r="F894" s="496" t="s">
        <v>2786</v>
      </c>
      <c r="G894" s="63" t="s">
        <v>2430</v>
      </c>
      <c r="H894" s="50" t="s">
        <v>2430</v>
      </c>
      <c r="I894" s="50" t="s">
        <v>771</v>
      </c>
      <c r="J894" s="74">
        <v>1</v>
      </c>
      <c r="K894" s="82">
        <v>45231</v>
      </c>
      <c r="L894" s="82">
        <v>45747</v>
      </c>
      <c r="M894" s="211">
        <f t="shared" si="38"/>
        <v>73.714285714285708</v>
      </c>
      <c r="N894" s="69">
        <v>1</v>
      </c>
      <c r="O894" s="71" t="s">
        <v>2521</v>
      </c>
      <c r="P894" s="51">
        <f t="shared" si="39"/>
        <v>1</v>
      </c>
      <c r="Q894" s="66" t="str" cm="1">
        <f t="array" aca="1" ref="Q894" ca="1">IF(ISNUMBER(P894),IF(P894=100%,"CUMPLIDA",IF(AND(ISNUMBER(L894),ISNUMBER(INDIRECT("FECHA_"&amp;$B894,1))), IF(L894&lt;=INDIRECT("FECHA_"&amp;$B894,1),"INCUMPLIDA","PROCESO"), "VERIFICAR FECHA")),"SIN VALOR AVANCE")</f>
        <v>CUMPLIDA</v>
      </c>
    </row>
    <row r="895" spans="1:17" ht="210.75">
      <c r="A895" s="75" t="s">
        <v>938</v>
      </c>
      <c r="B895" s="61" t="s">
        <v>1793</v>
      </c>
      <c r="C895" s="495"/>
      <c r="D895" s="495"/>
      <c r="E895" s="496"/>
      <c r="F895" s="496" t="s">
        <v>2786</v>
      </c>
      <c r="G895" s="63" t="s">
        <v>2431</v>
      </c>
      <c r="H895" s="50" t="s">
        <v>2431</v>
      </c>
      <c r="I895" s="50" t="s">
        <v>1073</v>
      </c>
      <c r="J895" s="74">
        <v>1</v>
      </c>
      <c r="K895" s="82">
        <v>45231</v>
      </c>
      <c r="L895" s="82">
        <v>45808</v>
      </c>
      <c r="M895" s="211">
        <f t="shared" si="38"/>
        <v>82.428571428571431</v>
      </c>
      <c r="N895" s="69">
        <v>1</v>
      </c>
      <c r="O895" s="71" t="s">
        <v>2684</v>
      </c>
      <c r="P895" s="51">
        <f t="shared" si="39"/>
        <v>1</v>
      </c>
      <c r="Q895" s="66" t="str" cm="1">
        <f t="array" aca="1" ref="Q895" ca="1">IF(ISNUMBER(P895),IF(P895=100%,"CUMPLIDA",IF(AND(ISNUMBER(L895),ISNUMBER(INDIRECT("FECHA_"&amp;$B895,1))), IF(L895&lt;=INDIRECT("FECHA_"&amp;$B895,1),"INCUMPLIDA","PROCESO"), "VERIFICAR FECHA")),"SIN VALOR AVANCE")</f>
        <v>CUMPLIDA</v>
      </c>
    </row>
    <row r="896" spans="1:17" ht="75.75">
      <c r="A896" s="75" t="s">
        <v>938</v>
      </c>
      <c r="B896" s="61" t="s">
        <v>1793</v>
      </c>
      <c r="C896" s="495" t="s">
        <v>2672</v>
      </c>
      <c r="D896" s="495" t="s">
        <v>2238</v>
      </c>
      <c r="E896" s="496"/>
      <c r="F896" s="496" t="s">
        <v>2786</v>
      </c>
      <c r="G896" s="63" t="s">
        <v>169</v>
      </c>
      <c r="H896" s="50" t="s">
        <v>775</v>
      </c>
      <c r="I896" s="50" t="s">
        <v>776</v>
      </c>
      <c r="J896" s="74">
        <v>12</v>
      </c>
      <c r="K896" s="82">
        <v>46024</v>
      </c>
      <c r="L896" s="82">
        <v>47118</v>
      </c>
      <c r="M896" s="211">
        <f t="shared" si="38"/>
        <v>156.28571428571428</v>
      </c>
      <c r="N896" s="69">
        <v>0</v>
      </c>
      <c r="O896" s="71" t="s">
        <v>2521</v>
      </c>
      <c r="P896" s="51">
        <f t="shared" si="39"/>
        <v>0</v>
      </c>
      <c r="Q896" s="66" t="str" cm="1">
        <f t="array" aca="1" ref="Q896" ca="1">IF(ISNUMBER(P896),IF(P896=100%,"CUMPLIDA",IF(AND(ISNUMBER(L896),ISNUMBER(INDIRECT("FECHA_"&amp;$B896,1))), IF(L896&lt;=INDIRECT("FECHA_"&amp;$B896,1),"INCUMPLIDA","PROCESO"), "VERIFICAR FECHA")),"SIN VALOR AVANCE")</f>
        <v>PROCESO</v>
      </c>
    </row>
    <row r="897" spans="1:17" ht="135.75">
      <c r="A897" s="75" t="s">
        <v>938</v>
      </c>
      <c r="B897" s="61" t="s">
        <v>1793</v>
      </c>
      <c r="C897" s="495" t="s">
        <v>2672</v>
      </c>
      <c r="D897" s="495" t="s">
        <v>2238</v>
      </c>
      <c r="E897" s="496"/>
      <c r="F897" s="496" t="s">
        <v>2786</v>
      </c>
      <c r="G897" s="63" t="s">
        <v>778</v>
      </c>
      <c r="H897" s="50" t="s">
        <v>779</v>
      </c>
      <c r="I897" s="50" t="s">
        <v>780</v>
      </c>
      <c r="J897" s="74">
        <v>1</v>
      </c>
      <c r="K897" s="82">
        <v>46024</v>
      </c>
      <c r="L897" s="82">
        <v>47118</v>
      </c>
      <c r="M897" s="211">
        <f t="shared" si="38"/>
        <v>156.28571428571428</v>
      </c>
      <c r="N897" s="69">
        <v>0</v>
      </c>
      <c r="O897" s="71" t="s">
        <v>2685</v>
      </c>
      <c r="P897" s="51">
        <f t="shared" si="39"/>
        <v>0</v>
      </c>
      <c r="Q897" s="66" t="str" cm="1">
        <f t="array" aca="1" ref="Q897" ca="1">IF(ISNUMBER(P897),IF(P897=100%,"CUMPLIDA",IF(AND(ISNUMBER(L897),ISNUMBER(INDIRECT("FECHA_"&amp;$B897,1))), IF(L897&lt;=INDIRECT("FECHA_"&amp;$B897,1),"INCUMPLIDA","PROCESO"), "VERIFICAR FECHA")),"SIN VALOR AVANCE")</f>
        <v>PROCESO</v>
      </c>
    </row>
    <row r="898" spans="1:17" ht="210.75">
      <c r="A898" s="75" t="s">
        <v>938</v>
      </c>
      <c r="B898" s="61" t="s">
        <v>1793</v>
      </c>
      <c r="C898" s="495" t="s">
        <v>2672</v>
      </c>
      <c r="D898" s="495" t="s">
        <v>2238</v>
      </c>
      <c r="E898" s="496"/>
      <c r="F898" s="496" t="s">
        <v>2786</v>
      </c>
      <c r="G898" s="63" t="s">
        <v>781</v>
      </c>
      <c r="H898" s="50" t="s">
        <v>782</v>
      </c>
      <c r="I898" s="50" t="s">
        <v>813</v>
      </c>
      <c r="J898" s="74">
        <v>2</v>
      </c>
      <c r="K898" s="82">
        <v>46024</v>
      </c>
      <c r="L898" s="82">
        <v>47118</v>
      </c>
      <c r="M898" s="211">
        <f t="shared" si="38"/>
        <v>156.28571428571428</v>
      </c>
      <c r="N898" s="69">
        <v>0</v>
      </c>
      <c r="O898" s="71" t="s">
        <v>2684</v>
      </c>
      <c r="P898" s="51">
        <f t="shared" si="39"/>
        <v>0</v>
      </c>
      <c r="Q898" s="66" t="str" cm="1">
        <f t="array" aca="1" ref="Q898" ca="1">IF(ISNUMBER(P898),IF(P898=100%,"CUMPLIDA",IF(AND(ISNUMBER(L898),ISNUMBER(INDIRECT("FECHA_"&amp;$B898,1))), IF(L898&lt;=INDIRECT("FECHA_"&amp;$B898,1),"INCUMPLIDA","PROCESO"), "VERIFICAR FECHA")),"SIN VALOR AVANCE")</f>
        <v>PROCESO</v>
      </c>
    </row>
    <row r="899" spans="1:17" ht="105.75">
      <c r="A899" s="75" t="s">
        <v>938</v>
      </c>
      <c r="B899" s="61" t="s">
        <v>1793</v>
      </c>
      <c r="C899" s="495" t="s">
        <v>2672</v>
      </c>
      <c r="D899" s="495" t="s">
        <v>2238</v>
      </c>
      <c r="E899" s="496"/>
      <c r="F899" s="496" t="s">
        <v>2786</v>
      </c>
      <c r="G899" s="63" t="s">
        <v>2756</v>
      </c>
      <c r="H899" s="50" t="s">
        <v>2687</v>
      </c>
      <c r="I899" s="50" t="s">
        <v>2688</v>
      </c>
      <c r="J899" s="69">
        <v>1</v>
      </c>
      <c r="K899" s="70">
        <v>44927</v>
      </c>
      <c r="L899" s="70">
        <v>45016</v>
      </c>
      <c r="M899" s="211">
        <f t="shared" si="38"/>
        <v>12.714285714285714</v>
      </c>
      <c r="N899" s="69">
        <v>1</v>
      </c>
      <c r="O899" s="50" t="s">
        <v>2788</v>
      </c>
      <c r="P899" s="51">
        <f t="shared" si="39"/>
        <v>1</v>
      </c>
      <c r="Q899" s="66" t="str" cm="1">
        <f t="array" aca="1" ref="Q899" ca="1">IF(ISNUMBER(P899),IF(P899=100%,"CUMPLIDA",IF(AND(ISNUMBER(L899),ISNUMBER(INDIRECT("FECHA_"&amp;$B899,1))), IF(L899&lt;=INDIRECT("FECHA_"&amp;$B899,1),"INCUMPLIDA","PROCESO"), "VERIFICAR FECHA")),"SIN VALOR AVANCE")</f>
        <v>CUMPLIDA</v>
      </c>
    </row>
    <row r="900" spans="1:17" ht="165.75">
      <c r="A900" s="75" t="s">
        <v>938</v>
      </c>
      <c r="B900" s="61" t="s">
        <v>1793</v>
      </c>
      <c r="C900" s="495" t="s">
        <v>2672</v>
      </c>
      <c r="D900" s="495" t="s">
        <v>2238</v>
      </c>
      <c r="E900" s="496"/>
      <c r="F900" s="496" t="s">
        <v>2786</v>
      </c>
      <c r="G900" s="63" t="s">
        <v>2756</v>
      </c>
      <c r="H900" s="50" t="s">
        <v>2757</v>
      </c>
      <c r="I900" s="50" t="s">
        <v>2338</v>
      </c>
      <c r="J900" s="69">
        <v>1</v>
      </c>
      <c r="K900" s="70">
        <v>45017</v>
      </c>
      <c r="L900" s="70">
        <v>45138</v>
      </c>
      <c r="M900" s="211">
        <f t="shared" si="38"/>
        <v>17.285714285714285</v>
      </c>
      <c r="N900" s="69">
        <v>1</v>
      </c>
      <c r="O900" s="50" t="s">
        <v>2789</v>
      </c>
      <c r="P900" s="51">
        <f t="shared" si="39"/>
        <v>1</v>
      </c>
      <c r="Q900" s="66" t="str" cm="1">
        <f t="array" aca="1" ref="Q900" ca="1">IF(ISNUMBER(P900),IF(P900=100%,"CUMPLIDA",IF(AND(ISNUMBER(L900),ISNUMBER(INDIRECT("FECHA_"&amp;$B900,1))), IF(L900&lt;=INDIRECT("FECHA_"&amp;$B900,1),"INCUMPLIDA","PROCESO"), "VERIFICAR FECHA")),"SIN VALOR AVANCE")</f>
        <v>CUMPLIDA</v>
      </c>
    </row>
    <row r="901" spans="1:17" ht="120">
      <c r="A901" s="75" t="s">
        <v>938</v>
      </c>
      <c r="B901" s="61" t="s">
        <v>1793</v>
      </c>
      <c r="C901" s="495" t="s">
        <v>2672</v>
      </c>
      <c r="D901" s="495" t="s">
        <v>2238</v>
      </c>
      <c r="E901" s="496"/>
      <c r="F901" s="496" t="s">
        <v>2786</v>
      </c>
      <c r="G901" s="63" t="s">
        <v>2702</v>
      </c>
      <c r="H901" s="50" t="s">
        <v>2703</v>
      </c>
      <c r="I901" s="50" t="s">
        <v>422</v>
      </c>
      <c r="J901" s="69">
        <v>12</v>
      </c>
      <c r="K901" s="70">
        <v>44958</v>
      </c>
      <c r="L901" s="70">
        <v>45323</v>
      </c>
      <c r="M901" s="211">
        <f t="shared" si="38"/>
        <v>52.142857142857146</v>
      </c>
      <c r="N901" s="69">
        <v>12</v>
      </c>
      <c r="O901" s="50" t="s">
        <v>2790</v>
      </c>
      <c r="P901" s="51">
        <f t="shared" si="39"/>
        <v>1</v>
      </c>
      <c r="Q901" s="66" t="str" cm="1">
        <f t="array" aca="1" ref="Q901" ca="1">IF(ISNUMBER(P901),IF(P901=100%,"CUMPLIDA",IF(AND(ISNUMBER(L901),ISNUMBER(INDIRECT("FECHA_"&amp;$B901,1))), IF(L901&lt;=INDIRECT("FECHA_"&amp;$B901,1),"INCUMPLIDA","PROCESO"), "VERIFICAR FECHA")),"SIN VALOR AVANCE")</f>
        <v>CUMPLIDA</v>
      </c>
    </row>
    <row r="902" spans="1:17" ht="180.75">
      <c r="A902" s="75" t="s">
        <v>938</v>
      </c>
      <c r="B902" s="61" t="s">
        <v>1793</v>
      </c>
      <c r="C902" s="495" t="s">
        <v>2672</v>
      </c>
      <c r="D902" s="495" t="s">
        <v>2238</v>
      </c>
      <c r="E902" s="496" t="s">
        <v>2791</v>
      </c>
      <c r="F902" s="496" t="s">
        <v>2792</v>
      </c>
      <c r="G902" s="63" t="s">
        <v>2724</v>
      </c>
      <c r="H902" s="50" t="s">
        <v>2680</v>
      </c>
      <c r="I902" s="50" t="s">
        <v>2681</v>
      </c>
      <c r="J902" s="69">
        <v>3</v>
      </c>
      <c r="K902" s="70">
        <v>44958</v>
      </c>
      <c r="L902" s="70">
        <v>45323</v>
      </c>
      <c r="M902" s="211">
        <f t="shared" si="38"/>
        <v>52.142857142857146</v>
      </c>
      <c r="N902" s="69">
        <v>3</v>
      </c>
      <c r="O902" s="50" t="s">
        <v>2793</v>
      </c>
      <c r="P902" s="51">
        <f t="shared" si="39"/>
        <v>1</v>
      </c>
      <c r="Q902" s="66" t="str" cm="1">
        <f t="array" aca="1" ref="Q902" ca="1">IF(ISNUMBER(P902),IF(P902=100%,"CUMPLIDA",IF(AND(ISNUMBER(L902),ISNUMBER(INDIRECT("FECHA_"&amp;$B902,1))), IF(L902&lt;=INDIRECT("FECHA_"&amp;$B902,1),"INCUMPLIDA","PROCESO"), "VERIFICAR FECHA")),"SIN VALOR AVANCE")</f>
        <v>CUMPLIDA</v>
      </c>
    </row>
    <row r="903" spans="1:17" ht="75.75">
      <c r="A903" s="75" t="s">
        <v>938</v>
      </c>
      <c r="B903" s="61" t="s">
        <v>1793</v>
      </c>
      <c r="C903" s="495"/>
      <c r="D903" s="495"/>
      <c r="E903" s="496"/>
      <c r="F903" s="496" t="s">
        <v>2792</v>
      </c>
      <c r="G903" s="63" t="s">
        <v>2683</v>
      </c>
      <c r="H903" s="76" t="s">
        <v>944</v>
      </c>
      <c r="I903" s="50" t="s">
        <v>945</v>
      </c>
      <c r="J903" s="69">
        <v>1</v>
      </c>
      <c r="K903" s="70">
        <v>45231</v>
      </c>
      <c r="L903" s="70">
        <v>45504</v>
      </c>
      <c r="M903" s="211">
        <f t="shared" si="38"/>
        <v>39</v>
      </c>
      <c r="N903" s="69">
        <v>1</v>
      </c>
      <c r="O903" s="71" t="s">
        <v>2426</v>
      </c>
      <c r="P903" s="51">
        <f t="shared" si="39"/>
        <v>1</v>
      </c>
      <c r="Q903" s="66" t="str" cm="1">
        <f t="array" aca="1" ref="Q903" ca="1">IF(ISNUMBER(P903),IF(P903=100%,"CUMPLIDA",IF(AND(ISNUMBER(L903),ISNUMBER(INDIRECT("FECHA_"&amp;$B903,1))), IF(L903&lt;=INDIRECT("FECHA_"&amp;$B903,1),"INCUMPLIDA","PROCESO"), "VERIFICAR FECHA")),"SIN VALOR AVANCE")</f>
        <v>CUMPLIDA</v>
      </c>
    </row>
    <row r="904" spans="1:17" ht="210.75">
      <c r="A904" s="75" t="s">
        <v>938</v>
      </c>
      <c r="B904" s="61" t="s">
        <v>1793</v>
      </c>
      <c r="C904" s="495"/>
      <c r="D904" s="495"/>
      <c r="E904" s="496"/>
      <c r="F904" s="496" t="s">
        <v>2792</v>
      </c>
      <c r="G904" s="63" t="s">
        <v>2683</v>
      </c>
      <c r="H904" s="76" t="s">
        <v>947</v>
      </c>
      <c r="I904" s="50" t="s">
        <v>948</v>
      </c>
      <c r="J904" s="69">
        <v>1</v>
      </c>
      <c r="K904" s="70">
        <v>45231</v>
      </c>
      <c r="L904" s="70">
        <v>45504</v>
      </c>
      <c r="M904" s="211">
        <f t="shared" si="38"/>
        <v>39</v>
      </c>
      <c r="N904" s="69">
        <v>1</v>
      </c>
      <c r="O904" s="71" t="s">
        <v>2684</v>
      </c>
      <c r="P904" s="51">
        <f t="shared" si="39"/>
        <v>1</v>
      </c>
      <c r="Q904" s="66" t="str" cm="1">
        <f t="array" aca="1" ref="Q904" ca="1">IF(ISNUMBER(P904),IF(P904=100%,"CUMPLIDA",IF(AND(ISNUMBER(L904),ISNUMBER(INDIRECT("FECHA_"&amp;$B904,1))), IF(L904&lt;=INDIRECT("FECHA_"&amp;$B904,1),"INCUMPLIDA","PROCESO"), "VERIFICAR FECHA")),"SIN VALOR AVANCE")</f>
        <v>CUMPLIDA</v>
      </c>
    </row>
    <row r="905" spans="1:17" ht="135.75">
      <c r="A905" s="75" t="s">
        <v>938</v>
      </c>
      <c r="B905" s="61" t="s">
        <v>1793</v>
      </c>
      <c r="C905" s="495"/>
      <c r="D905" s="495"/>
      <c r="E905" s="496"/>
      <c r="F905" s="496" t="s">
        <v>2792</v>
      </c>
      <c r="G905" s="63" t="s">
        <v>950</v>
      </c>
      <c r="H905" s="50" t="s">
        <v>760</v>
      </c>
      <c r="I905" s="50" t="s">
        <v>761</v>
      </c>
      <c r="J905" s="74">
        <v>1</v>
      </c>
      <c r="K905" s="82">
        <v>45323</v>
      </c>
      <c r="L905" s="82">
        <v>45747</v>
      </c>
      <c r="M905" s="211">
        <f t="shared" si="38"/>
        <v>60.571428571428569</v>
      </c>
      <c r="N905" s="69">
        <v>1</v>
      </c>
      <c r="O905" s="71" t="s">
        <v>2685</v>
      </c>
      <c r="P905" s="51">
        <f t="shared" si="39"/>
        <v>1</v>
      </c>
      <c r="Q905" s="66" t="str" cm="1">
        <f t="array" aca="1" ref="Q905" ca="1">IF(ISNUMBER(P905),IF(P905=100%,"CUMPLIDA",IF(AND(ISNUMBER(L905),ISNUMBER(INDIRECT("FECHA_"&amp;$B905,1))), IF(L905&lt;=INDIRECT("FECHA_"&amp;$B905,1),"INCUMPLIDA","PROCESO"), "VERIFICAR FECHA")),"SIN VALOR AVANCE")</f>
        <v>CUMPLIDA</v>
      </c>
    </row>
    <row r="906" spans="1:17" ht="75.75">
      <c r="A906" s="75" t="s">
        <v>938</v>
      </c>
      <c r="B906" s="61" t="s">
        <v>1793</v>
      </c>
      <c r="C906" s="495"/>
      <c r="D906" s="495"/>
      <c r="E906" s="496"/>
      <c r="F906" s="496" t="s">
        <v>2792</v>
      </c>
      <c r="G906" s="63" t="s">
        <v>804</v>
      </c>
      <c r="H906" s="50" t="s">
        <v>804</v>
      </c>
      <c r="I906" s="50" t="s">
        <v>805</v>
      </c>
      <c r="J906" s="74">
        <v>1</v>
      </c>
      <c r="K906" s="82">
        <v>45323</v>
      </c>
      <c r="L906" s="82">
        <v>45747</v>
      </c>
      <c r="M906" s="211">
        <f t="shared" si="38"/>
        <v>60.571428571428569</v>
      </c>
      <c r="N906" s="69">
        <v>1</v>
      </c>
      <c r="O906" s="71" t="s">
        <v>2521</v>
      </c>
      <c r="P906" s="51">
        <f t="shared" si="39"/>
        <v>1</v>
      </c>
      <c r="Q906" s="66" t="str" cm="1">
        <f t="array" aca="1" ref="Q906" ca="1">IF(ISNUMBER(P906),IF(P906=100%,"CUMPLIDA",IF(AND(ISNUMBER(L906),ISNUMBER(INDIRECT("FECHA_"&amp;$B906,1))), IF(L906&lt;=INDIRECT("FECHA_"&amp;$B906,1),"INCUMPLIDA","PROCESO"), "VERIFICAR FECHA")),"SIN VALOR AVANCE")</f>
        <v>CUMPLIDA</v>
      </c>
    </row>
    <row r="907" spans="1:17" ht="75.75">
      <c r="A907" s="75" t="s">
        <v>938</v>
      </c>
      <c r="B907" s="61" t="s">
        <v>1793</v>
      </c>
      <c r="C907" s="495"/>
      <c r="D907" s="495"/>
      <c r="E907" s="496"/>
      <c r="F907" s="496" t="s">
        <v>2792</v>
      </c>
      <c r="G907" s="63" t="s">
        <v>766</v>
      </c>
      <c r="H907" s="50" t="s">
        <v>767</v>
      </c>
      <c r="I907" s="50" t="s">
        <v>768</v>
      </c>
      <c r="J907" s="74">
        <v>1</v>
      </c>
      <c r="K907" s="82">
        <v>45231</v>
      </c>
      <c r="L907" s="82">
        <v>45747</v>
      </c>
      <c r="M907" s="211">
        <f t="shared" si="38"/>
        <v>73.714285714285708</v>
      </c>
      <c r="N907" s="69">
        <v>1</v>
      </c>
      <c r="O907" s="71" t="s">
        <v>2521</v>
      </c>
      <c r="P907" s="51">
        <f t="shared" si="39"/>
        <v>1</v>
      </c>
      <c r="Q907" s="66" t="str" cm="1">
        <f t="array" aca="1" ref="Q907" ca="1">IF(ISNUMBER(P907),IF(P907=100%,"CUMPLIDA",IF(AND(ISNUMBER(L907),ISNUMBER(INDIRECT("FECHA_"&amp;$B907,1))), IF(L907&lt;=INDIRECT("FECHA_"&amp;$B907,1),"INCUMPLIDA","PROCESO"), "VERIFICAR FECHA")),"SIN VALOR AVANCE")</f>
        <v>CUMPLIDA</v>
      </c>
    </row>
    <row r="908" spans="1:17" ht="135.75">
      <c r="A908" s="75" t="s">
        <v>938</v>
      </c>
      <c r="B908" s="61" t="s">
        <v>1793</v>
      </c>
      <c r="C908" s="495"/>
      <c r="D908" s="495"/>
      <c r="E908" s="496"/>
      <c r="F908" s="496" t="s">
        <v>2792</v>
      </c>
      <c r="G908" s="63" t="s">
        <v>769</v>
      </c>
      <c r="H908" s="50" t="s">
        <v>769</v>
      </c>
      <c r="I908" s="50" t="s">
        <v>2344</v>
      </c>
      <c r="J908" s="74">
        <v>1</v>
      </c>
      <c r="K908" s="82">
        <v>45323</v>
      </c>
      <c r="L908" s="82">
        <v>45747</v>
      </c>
      <c r="M908" s="211">
        <f t="shared" si="38"/>
        <v>60.571428571428569</v>
      </c>
      <c r="N908" s="69">
        <v>1</v>
      </c>
      <c r="O908" s="71" t="s">
        <v>2685</v>
      </c>
      <c r="P908" s="51">
        <f t="shared" si="39"/>
        <v>1</v>
      </c>
      <c r="Q908" s="66" t="str" cm="1">
        <f t="array" aca="1" ref="Q908" ca="1">IF(ISNUMBER(P908),IF(P908=100%,"CUMPLIDA",IF(AND(ISNUMBER(L908),ISNUMBER(INDIRECT("FECHA_"&amp;$B908,1))), IF(L908&lt;=INDIRECT("FECHA_"&amp;$B908,1),"INCUMPLIDA","PROCESO"), "VERIFICAR FECHA")),"SIN VALOR AVANCE")</f>
        <v>CUMPLIDA</v>
      </c>
    </row>
    <row r="909" spans="1:17" ht="75.75">
      <c r="A909" s="75" t="s">
        <v>938</v>
      </c>
      <c r="B909" s="61" t="s">
        <v>1793</v>
      </c>
      <c r="C909" s="495"/>
      <c r="D909" s="495"/>
      <c r="E909" s="496"/>
      <c r="F909" s="496" t="s">
        <v>2792</v>
      </c>
      <c r="G909" s="63" t="s">
        <v>2430</v>
      </c>
      <c r="H909" s="50" t="s">
        <v>2430</v>
      </c>
      <c r="I909" s="50" t="s">
        <v>771</v>
      </c>
      <c r="J909" s="74">
        <v>1</v>
      </c>
      <c r="K909" s="82">
        <v>45231</v>
      </c>
      <c r="L909" s="82">
        <v>45747</v>
      </c>
      <c r="M909" s="211">
        <f t="shared" si="38"/>
        <v>73.714285714285708</v>
      </c>
      <c r="N909" s="69">
        <v>1</v>
      </c>
      <c r="O909" s="71" t="s">
        <v>2521</v>
      </c>
      <c r="P909" s="51">
        <f t="shared" si="39"/>
        <v>1</v>
      </c>
      <c r="Q909" s="66" t="str" cm="1">
        <f t="array" aca="1" ref="Q909" ca="1">IF(ISNUMBER(P909),IF(P909=100%,"CUMPLIDA",IF(AND(ISNUMBER(L909),ISNUMBER(INDIRECT("FECHA_"&amp;$B909,1))), IF(L909&lt;=INDIRECT("FECHA_"&amp;$B909,1),"INCUMPLIDA","PROCESO"), "VERIFICAR FECHA")),"SIN VALOR AVANCE")</f>
        <v>CUMPLIDA</v>
      </c>
    </row>
    <row r="910" spans="1:17" ht="210.75">
      <c r="A910" s="75" t="s">
        <v>938</v>
      </c>
      <c r="B910" s="61" t="s">
        <v>1793</v>
      </c>
      <c r="C910" s="495"/>
      <c r="D910" s="495"/>
      <c r="E910" s="496"/>
      <c r="F910" s="496" t="s">
        <v>2792</v>
      </c>
      <c r="G910" s="63" t="s">
        <v>2431</v>
      </c>
      <c r="H910" s="50" t="s">
        <v>2431</v>
      </c>
      <c r="I910" s="50" t="s">
        <v>1073</v>
      </c>
      <c r="J910" s="74">
        <v>1</v>
      </c>
      <c r="K910" s="82">
        <v>45231</v>
      </c>
      <c r="L910" s="82">
        <v>45808</v>
      </c>
      <c r="M910" s="211">
        <f t="shared" si="38"/>
        <v>82.428571428571431</v>
      </c>
      <c r="N910" s="69">
        <v>1</v>
      </c>
      <c r="O910" s="71" t="s">
        <v>2684</v>
      </c>
      <c r="P910" s="51">
        <f t="shared" si="39"/>
        <v>1</v>
      </c>
      <c r="Q910" s="66" t="str" cm="1">
        <f t="array" aca="1" ref="Q910" ca="1">IF(ISNUMBER(P910),IF(P910=100%,"CUMPLIDA",IF(AND(ISNUMBER(L910),ISNUMBER(INDIRECT("FECHA_"&amp;$B910,1))), IF(L910&lt;=INDIRECT("FECHA_"&amp;$B910,1),"INCUMPLIDA","PROCESO"), "VERIFICAR FECHA")),"SIN VALOR AVANCE")</f>
        <v>CUMPLIDA</v>
      </c>
    </row>
    <row r="911" spans="1:17" ht="75.75">
      <c r="A911" s="75" t="s">
        <v>938</v>
      </c>
      <c r="B911" s="61" t="s">
        <v>1793</v>
      </c>
      <c r="C911" s="495" t="s">
        <v>2672</v>
      </c>
      <c r="D911" s="495" t="s">
        <v>2238</v>
      </c>
      <c r="E911" s="496"/>
      <c r="F911" s="496" t="s">
        <v>2792</v>
      </c>
      <c r="G911" s="63" t="s">
        <v>169</v>
      </c>
      <c r="H911" s="50" t="s">
        <v>775</v>
      </c>
      <c r="I911" s="50" t="s">
        <v>776</v>
      </c>
      <c r="J911" s="74">
        <v>12</v>
      </c>
      <c r="K911" s="82">
        <v>46024</v>
      </c>
      <c r="L911" s="82">
        <v>47118</v>
      </c>
      <c r="M911" s="211">
        <f t="shared" si="38"/>
        <v>156.28571428571428</v>
      </c>
      <c r="N911" s="69">
        <v>0</v>
      </c>
      <c r="O911" s="71" t="s">
        <v>2521</v>
      </c>
      <c r="P911" s="51">
        <f t="shared" si="39"/>
        <v>0</v>
      </c>
      <c r="Q911" s="66" t="str" cm="1">
        <f t="array" aca="1" ref="Q911" ca="1">IF(ISNUMBER(P911),IF(P911=100%,"CUMPLIDA",IF(AND(ISNUMBER(L911),ISNUMBER(INDIRECT("FECHA_"&amp;$B911,1))), IF(L911&lt;=INDIRECT("FECHA_"&amp;$B911,1),"INCUMPLIDA","PROCESO"), "VERIFICAR FECHA")),"SIN VALOR AVANCE")</f>
        <v>PROCESO</v>
      </c>
    </row>
    <row r="912" spans="1:17" ht="135.75">
      <c r="A912" s="75" t="s">
        <v>938</v>
      </c>
      <c r="B912" s="61" t="s">
        <v>1793</v>
      </c>
      <c r="C912" s="495" t="s">
        <v>2672</v>
      </c>
      <c r="D912" s="495" t="s">
        <v>2238</v>
      </c>
      <c r="E912" s="496"/>
      <c r="F912" s="496" t="s">
        <v>2792</v>
      </c>
      <c r="G912" s="63" t="s">
        <v>778</v>
      </c>
      <c r="H912" s="50" t="s">
        <v>779</v>
      </c>
      <c r="I912" s="50" t="s">
        <v>780</v>
      </c>
      <c r="J912" s="74">
        <v>1</v>
      </c>
      <c r="K912" s="82">
        <v>46024</v>
      </c>
      <c r="L912" s="82">
        <v>47118</v>
      </c>
      <c r="M912" s="211">
        <f t="shared" si="38"/>
        <v>156.28571428571428</v>
      </c>
      <c r="N912" s="69">
        <v>0</v>
      </c>
      <c r="O912" s="71" t="s">
        <v>2685</v>
      </c>
      <c r="P912" s="51">
        <f t="shared" si="39"/>
        <v>0</v>
      </c>
      <c r="Q912" s="66" t="str" cm="1">
        <f t="array" aca="1" ref="Q912" ca="1">IF(ISNUMBER(P912),IF(P912=100%,"CUMPLIDA",IF(AND(ISNUMBER(L912),ISNUMBER(INDIRECT("FECHA_"&amp;$B912,1))), IF(L912&lt;=INDIRECT("FECHA_"&amp;$B912,1),"INCUMPLIDA","PROCESO"), "VERIFICAR FECHA")),"SIN VALOR AVANCE")</f>
        <v>PROCESO</v>
      </c>
    </row>
    <row r="913" spans="1:17" ht="210.75">
      <c r="A913" s="75" t="s">
        <v>938</v>
      </c>
      <c r="B913" s="61" t="s">
        <v>1793</v>
      </c>
      <c r="C913" s="495" t="s">
        <v>2672</v>
      </c>
      <c r="D913" s="495" t="s">
        <v>2238</v>
      </c>
      <c r="E913" s="496"/>
      <c r="F913" s="496" t="s">
        <v>2792</v>
      </c>
      <c r="G913" s="63" t="s">
        <v>781</v>
      </c>
      <c r="H913" s="50" t="s">
        <v>782</v>
      </c>
      <c r="I913" s="50" t="s">
        <v>813</v>
      </c>
      <c r="J913" s="74">
        <v>2</v>
      </c>
      <c r="K913" s="82">
        <v>46024</v>
      </c>
      <c r="L913" s="82">
        <v>47118</v>
      </c>
      <c r="M913" s="211">
        <f t="shared" si="38"/>
        <v>156.28571428571428</v>
      </c>
      <c r="N913" s="69">
        <v>0</v>
      </c>
      <c r="O913" s="71" t="s">
        <v>2684</v>
      </c>
      <c r="P913" s="51">
        <f t="shared" si="39"/>
        <v>0</v>
      </c>
      <c r="Q913" s="66" t="str" cm="1">
        <f t="array" aca="1" ref="Q913" ca="1">IF(ISNUMBER(P913),IF(P913=100%,"CUMPLIDA",IF(AND(ISNUMBER(L913),ISNUMBER(INDIRECT("FECHA_"&amp;$B913,1))), IF(L913&lt;=INDIRECT("FECHA_"&amp;$B913,1),"INCUMPLIDA","PROCESO"), "VERIFICAR FECHA")),"SIN VALOR AVANCE")</f>
        <v>PROCESO</v>
      </c>
    </row>
    <row r="914" spans="1:17" ht="105.75">
      <c r="A914" s="75" t="s">
        <v>938</v>
      </c>
      <c r="B914" s="61" t="s">
        <v>1793</v>
      </c>
      <c r="C914" s="495" t="s">
        <v>2672</v>
      </c>
      <c r="D914" s="495" t="s">
        <v>2238</v>
      </c>
      <c r="E914" s="496"/>
      <c r="F914" s="496" t="s">
        <v>2792</v>
      </c>
      <c r="G914" s="63" t="s">
        <v>2686</v>
      </c>
      <c r="H914" s="50" t="s">
        <v>2687</v>
      </c>
      <c r="I914" s="50" t="s">
        <v>2688</v>
      </c>
      <c r="J914" s="69">
        <v>1</v>
      </c>
      <c r="K914" s="70">
        <v>44927</v>
      </c>
      <c r="L914" s="70">
        <v>45016</v>
      </c>
      <c r="M914" s="211">
        <f t="shared" si="38"/>
        <v>12.714285714285714</v>
      </c>
      <c r="N914" s="69">
        <v>1</v>
      </c>
      <c r="O914" s="50" t="s">
        <v>2794</v>
      </c>
      <c r="P914" s="51">
        <f t="shared" si="39"/>
        <v>1</v>
      </c>
      <c r="Q914" s="66" t="str" cm="1">
        <f t="array" aca="1" ref="Q914" ca="1">IF(ISNUMBER(P914),IF(P914=100%,"CUMPLIDA",IF(AND(ISNUMBER(L914),ISNUMBER(INDIRECT("FECHA_"&amp;$B914,1))), IF(L914&lt;=INDIRECT("FECHA_"&amp;$B914,1),"INCUMPLIDA","PROCESO"), "VERIFICAR FECHA")),"SIN VALOR AVANCE")</f>
        <v>CUMPLIDA</v>
      </c>
    </row>
    <row r="915" spans="1:17" ht="165.75">
      <c r="A915" s="75" t="s">
        <v>938</v>
      </c>
      <c r="B915" s="61" t="s">
        <v>1793</v>
      </c>
      <c r="C915" s="495" t="s">
        <v>2672</v>
      </c>
      <c r="D915" s="495" t="s">
        <v>2238</v>
      </c>
      <c r="E915" s="496"/>
      <c r="F915" s="496" t="s">
        <v>2792</v>
      </c>
      <c r="G915" s="63" t="s">
        <v>2686</v>
      </c>
      <c r="H915" s="50" t="s">
        <v>2727</v>
      </c>
      <c r="I915" s="50" t="s">
        <v>2338</v>
      </c>
      <c r="J915" s="69">
        <v>1</v>
      </c>
      <c r="K915" s="70">
        <v>45017</v>
      </c>
      <c r="L915" s="70">
        <v>45138</v>
      </c>
      <c r="M915" s="211">
        <f t="shared" si="38"/>
        <v>17.285714285714285</v>
      </c>
      <c r="N915" s="69">
        <v>1</v>
      </c>
      <c r="O915" s="50" t="s">
        <v>2795</v>
      </c>
      <c r="P915" s="51">
        <f t="shared" si="39"/>
        <v>1</v>
      </c>
      <c r="Q915" s="66" t="str" cm="1">
        <f t="array" aca="1" ref="Q915" ca="1">IF(ISNUMBER(P915),IF(P915=100%,"CUMPLIDA",IF(AND(ISNUMBER(L915),ISNUMBER(INDIRECT("FECHA_"&amp;$B915,1))), IF(L915&lt;=INDIRECT("FECHA_"&amp;$B915,1),"INCUMPLIDA","PROCESO"), "VERIFICAR FECHA")),"SIN VALOR AVANCE")</f>
        <v>CUMPLIDA</v>
      </c>
    </row>
    <row r="916" spans="1:17" ht="105.75">
      <c r="A916" s="75" t="s">
        <v>938</v>
      </c>
      <c r="B916" s="61" t="s">
        <v>1793</v>
      </c>
      <c r="C916" s="495" t="s">
        <v>2672</v>
      </c>
      <c r="D916" s="495" t="s">
        <v>2238</v>
      </c>
      <c r="E916" s="496"/>
      <c r="F916" s="496" t="s">
        <v>2792</v>
      </c>
      <c r="G916" s="63" t="s">
        <v>2796</v>
      </c>
      <c r="H916" s="50" t="s">
        <v>2797</v>
      </c>
      <c r="I916" s="50" t="s">
        <v>2338</v>
      </c>
      <c r="J916" s="69">
        <v>1</v>
      </c>
      <c r="K916" s="70">
        <v>44958</v>
      </c>
      <c r="L916" s="70">
        <v>44985</v>
      </c>
      <c r="M916" s="211">
        <f t="shared" si="38"/>
        <v>3.8571428571428572</v>
      </c>
      <c r="N916" s="69">
        <v>1</v>
      </c>
      <c r="O916" s="50" t="s">
        <v>2798</v>
      </c>
      <c r="P916" s="51">
        <f t="shared" si="39"/>
        <v>1</v>
      </c>
      <c r="Q916" s="66" t="str" cm="1">
        <f t="array" aca="1" ref="Q916" ca="1">IF(ISNUMBER(P916),IF(P916=100%,"CUMPLIDA",IF(AND(ISNUMBER(L916),ISNUMBER(INDIRECT("FECHA_"&amp;$B916,1))), IF(L916&lt;=INDIRECT("FECHA_"&amp;$B916,1),"INCUMPLIDA","PROCESO"), "VERIFICAR FECHA")),"SIN VALOR AVANCE")</f>
        <v>CUMPLIDA</v>
      </c>
    </row>
    <row r="917" spans="1:17" ht="120">
      <c r="A917" s="75" t="s">
        <v>938</v>
      </c>
      <c r="B917" s="61" t="s">
        <v>1793</v>
      </c>
      <c r="C917" s="495" t="s">
        <v>2672</v>
      </c>
      <c r="D917" s="495" t="s">
        <v>2238</v>
      </c>
      <c r="E917" s="496"/>
      <c r="F917" s="496" t="s">
        <v>2792</v>
      </c>
      <c r="G917" s="63" t="s">
        <v>2799</v>
      </c>
      <c r="H917" s="50" t="s">
        <v>2800</v>
      </c>
      <c r="I917" s="50" t="s">
        <v>2801</v>
      </c>
      <c r="J917" s="69">
        <v>1</v>
      </c>
      <c r="K917" s="70">
        <v>44986</v>
      </c>
      <c r="L917" s="70">
        <v>45015</v>
      </c>
      <c r="M917" s="211">
        <f t="shared" si="38"/>
        <v>4.1428571428571432</v>
      </c>
      <c r="N917" s="69">
        <v>1</v>
      </c>
      <c r="O917" s="50" t="s">
        <v>2731</v>
      </c>
      <c r="P917" s="51">
        <f t="shared" si="39"/>
        <v>1</v>
      </c>
      <c r="Q917" s="66" t="str" cm="1">
        <f t="array" aca="1" ref="Q917" ca="1">IF(ISNUMBER(P917),IF(P917=100%,"CUMPLIDA",IF(AND(ISNUMBER(L917),ISNUMBER(INDIRECT("FECHA_"&amp;$B917,1))), IF(L917&lt;=INDIRECT("FECHA_"&amp;$B917,1),"INCUMPLIDA","PROCESO"), "VERIFICAR FECHA")),"SIN VALOR AVANCE")</f>
        <v>CUMPLIDA</v>
      </c>
    </row>
    <row r="918" spans="1:17" ht="165.75">
      <c r="A918" s="75" t="s">
        <v>938</v>
      </c>
      <c r="B918" s="61" t="s">
        <v>1793</v>
      </c>
      <c r="C918" s="495" t="s">
        <v>2672</v>
      </c>
      <c r="D918" s="495" t="s">
        <v>2238</v>
      </c>
      <c r="E918" s="496" t="s">
        <v>2802</v>
      </c>
      <c r="F918" s="496" t="s">
        <v>2803</v>
      </c>
      <c r="G918" s="63" t="s">
        <v>2724</v>
      </c>
      <c r="H918" s="50" t="s">
        <v>2680</v>
      </c>
      <c r="I918" s="50" t="s">
        <v>2681</v>
      </c>
      <c r="J918" s="69">
        <v>3</v>
      </c>
      <c r="K918" s="70">
        <v>44958</v>
      </c>
      <c r="L918" s="70">
        <v>45323</v>
      </c>
      <c r="M918" s="211">
        <f t="shared" si="38"/>
        <v>52.142857142857146</v>
      </c>
      <c r="N918" s="69">
        <v>3</v>
      </c>
      <c r="O918" s="50" t="s">
        <v>2804</v>
      </c>
      <c r="P918" s="51">
        <f t="shared" si="39"/>
        <v>1</v>
      </c>
      <c r="Q918" s="66" t="str" cm="1">
        <f t="array" aca="1" ref="Q918" ca="1">IF(ISNUMBER(P918),IF(P918=100%,"CUMPLIDA",IF(AND(ISNUMBER(L918),ISNUMBER(INDIRECT("FECHA_"&amp;$B918,1))), IF(L918&lt;=INDIRECT("FECHA_"&amp;$B918,1),"INCUMPLIDA","PROCESO"), "VERIFICAR FECHA")),"SIN VALOR AVANCE")</f>
        <v>CUMPLIDA</v>
      </c>
    </row>
    <row r="919" spans="1:17" ht="75.75">
      <c r="A919" s="75" t="s">
        <v>938</v>
      </c>
      <c r="B919" s="61" t="s">
        <v>1793</v>
      </c>
      <c r="C919" s="495" t="s">
        <v>2672</v>
      </c>
      <c r="D919" s="495" t="s">
        <v>2238</v>
      </c>
      <c r="E919" s="496"/>
      <c r="F919" s="496" t="s">
        <v>2803</v>
      </c>
      <c r="G919" s="496" t="s">
        <v>2683</v>
      </c>
      <c r="H919" s="76" t="s">
        <v>944</v>
      </c>
      <c r="I919" s="50" t="s">
        <v>945</v>
      </c>
      <c r="J919" s="69">
        <v>1</v>
      </c>
      <c r="K919" s="70">
        <v>45231</v>
      </c>
      <c r="L919" s="70">
        <v>45504</v>
      </c>
      <c r="M919" s="211">
        <f t="shared" si="38"/>
        <v>39</v>
      </c>
      <c r="N919" s="69">
        <v>1</v>
      </c>
      <c r="O919" s="71" t="s">
        <v>2426</v>
      </c>
      <c r="P919" s="51">
        <f t="shared" si="39"/>
        <v>1</v>
      </c>
      <c r="Q919" s="66" t="str" cm="1">
        <f t="array" aca="1" ref="Q919" ca="1">IF(ISNUMBER(P919),IF(P919=100%,"CUMPLIDA",IF(AND(ISNUMBER(L919),ISNUMBER(INDIRECT("FECHA_"&amp;$B919,1))), IF(L919&lt;=INDIRECT("FECHA_"&amp;$B919,1),"INCUMPLIDA","PROCESO"), "VERIFICAR FECHA")),"SIN VALOR AVANCE")</f>
        <v>CUMPLIDA</v>
      </c>
    </row>
    <row r="920" spans="1:17" ht="195.75">
      <c r="A920" s="75" t="s">
        <v>938</v>
      </c>
      <c r="B920" s="61" t="s">
        <v>1793</v>
      </c>
      <c r="C920" s="495"/>
      <c r="D920" s="495"/>
      <c r="E920" s="496"/>
      <c r="F920" s="496" t="s">
        <v>2803</v>
      </c>
      <c r="G920" s="496"/>
      <c r="H920" s="76" t="s">
        <v>947</v>
      </c>
      <c r="I920" s="50" t="s">
        <v>948</v>
      </c>
      <c r="J920" s="69">
        <v>1</v>
      </c>
      <c r="K920" s="70">
        <v>45231</v>
      </c>
      <c r="L920" s="70">
        <v>45504</v>
      </c>
      <c r="M920" s="211">
        <f t="shared" si="38"/>
        <v>39</v>
      </c>
      <c r="N920" s="69">
        <v>1</v>
      </c>
      <c r="O920" s="71" t="s">
        <v>2805</v>
      </c>
      <c r="P920" s="51">
        <f t="shared" si="39"/>
        <v>1</v>
      </c>
      <c r="Q920" s="66" t="str" cm="1">
        <f t="array" aca="1" ref="Q920" ca="1">IF(ISNUMBER(P920),IF(P920=100%,"CUMPLIDA",IF(AND(ISNUMBER(L920),ISNUMBER(INDIRECT("FECHA_"&amp;$B920,1))), IF(L920&lt;=INDIRECT("FECHA_"&amp;$B920,1),"INCUMPLIDA","PROCESO"), "VERIFICAR FECHA")),"SIN VALOR AVANCE")</f>
        <v>CUMPLIDA</v>
      </c>
    </row>
    <row r="921" spans="1:17" ht="135.75">
      <c r="A921" s="75" t="s">
        <v>938</v>
      </c>
      <c r="B921" s="61" t="s">
        <v>1793</v>
      </c>
      <c r="C921" s="495"/>
      <c r="D921" s="495"/>
      <c r="E921" s="496"/>
      <c r="F921" s="496" t="s">
        <v>2803</v>
      </c>
      <c r="G921" s="63" t="s">
        <v>950</v>
      </c>
      <c r="H921" s="50" t="s">
        <v>760</v>
      </c>
      <c r="I921" s="50" t="s">
        <v>761</v>
      </c>
      <c r="J921" s="74">
        <v>1</v>
      </c>
      <c r="K921" s="82">
        <v>45323</v>
      </c>
      <c r="L921" s="82">
        <v>45747</v>
      </c>
      <c r="M921" s="211">
        <f t="shared" si="38"/>
        <v>60.571428571428569</v>
      </c>
      <c r="N921" s="69">
        <v>1</v>
      </c>
      <c r="O921" s="71" t="s">
        <v>2685</v>
      </c>
      <c r="P921" s="51">
        <f t="shared" si="39"/>
        <v>1</v>
      </c>
      <c r="Q921" s="66" t="str" cm="1">
        <f t="array" aca="1" ref="Q921" ca="1">IF(ISNUMBER(P921),IF(P921=100%,"CUMPLIDA",IF(AND(ISNUMBER(L921),ISNUMBER(INDIRECT("FECHA_"&amp;$B921,1))), IF(L921&lt;=INDIRECT("FECHA_"&amp;$B921,1),"INCUMPLIDA","PROCESO"), "VERIFICAR FECHA")),"SIN VALOR AVANCE")</f>
        <v>CUMPLIDA</v>
      </c>
    </row>
    <row r="922" spans="1:17" ht="75.75">
      <c r="A922" s="75" t="s">
        <v>938</v>
      </c>
      <c r="B922" s="61" t="s">
        <v>1793</v>
      </c>
      <c r="C922" s="495"/>
      <c r="D922" s="495"/>
      <c r="E922" s="496"/>
      <c r="F922" s="496" t="s">
        <v>2803</v>
      </c>
      <c r="G922" s="63" t="s">
        <v>804</v>
      </c>
      <c r="H922" s="50" t="s">
        <v>804</v>
      </c>
      <c r="I922" s="50" t="s">
        <v>805</v>
      </c>
      <c r="J922" s="74">
        <v>1</v>
      </c>
      <c r="K922" s="82">
        <v>45323</v>
      </c>
      <c r="L922" s="82">
        <v>45747</v>
      </c>
      <c r="M922" s="211">
        <f t="shared" si="38"/>
        <v>60.571428571428569</v>
      </c>
      <c r="N922" s="69">
        <v>1</v>
      </c>
      <c r="O922" s="71" t="s">
        <v>2521</v>
      </c>
      <c r="P922" s="51">
        <f t="shared" si="39"/>
        <v>1</v>
      </c>
      <c r="Q922" s="66" t="str" cm="1">
        <f t="array" aca="1" ref="Q922" ca="1">IF(ISNUMBER(P922),IF(P922=100%,"CUMPLIDA",IF(AND(ISNUMBER(L922),ISNUMBER(INDIRECT("FECHA_"&amp;$B922,1))), IF(L922&lt;=INDIRECT("FECHA_"&amp;$B922,1),"INCUMPLIDA","PROCESO"), "VERIFICAR FECHA")),"SIN VALOR AVANCE")</f>
        <v>CUMPLIDA</v>
      </c>
    </row>
    <row r="923" spans="1:17" ht="75.75">
      <c r="A923" s="75" t="s">
        <v>938</v>
      </c>
      <c r="B923" s="61" t="s">
        <v>1793</v>
      </c>
      <c r="C923" s="495" t="s">
        <v>2672</v>
      </c>
      <c r="D923" s="495" t="s">
        <v>2238</v>
      </c>
      <c r="E923" s="496"/>
      <c r="F923" s="496" t="s">
        <v>2803</v>
      </c>
      <c r="G923" s="63" t="s">
        <v>766</v>
      </c>
      <c r="H923" s="50" t="s">
        <v>767</v>
      </c>
      <c r="I923" s="50" t="s">
        <v>768</v>
      </c>
      <c r="J923" s="74">
        <v>1</v>
      </c>
      <c r="K923" s="82">
        <v>45231</v>
      </c>
      <c r="L923" s="82">
        <v>45747</v>
      </c>
      <c r="M923" s="211">
        <f t="shared" ref="M923:M986" si="40">(L923-K923)/7</f>
        <v>73.714285714285708</v>
      </c>
      <c r="N923" s="69">
        <v>1</v>
      </c>
      <c r="O923" s="71" t="s">
        <v>2521</v>
      </c>
      <c r="P923" s="51">
        <f t="shared" si="39"/>
        <v>1</v>
      </c>
      <c r="Q923" s="66" t="str" cm="1">
        <f t="array" aca="1" ref="Q923" ca="1">IF(ISNUMBER(P923),IF(P923=100%,"CUMPLIDA",IF(AND(ISNUMBER(L923),ISNUMBER(INDIRECT("FECHA_"&amp;$B923,1))), IF(L923&lt;=INDIRECT("FECHA_"&amp;$B923,1),"INCUMPLIDA","PROCESO"), "VERIFICAR FECHA")),"SIN VALOR AVANCE")</f>
        <v>CUMPLIDA</v>
      </c>
    </row>
    <row r="924" spans="1:17" ht="135.75">
      <c r="A924" s="75" t="s">
        <v>938</v>
      </c>
      <c r="B924" s="61" t="s">
        <v>1793</v>
      </c>
      <c r="C924" s="495" t="s">
        <v>2672</v>
      </c>
      <c r="D924" s="495" t="s">
        <v>2238</v>
      </c>
      <c r="E924" s="496"/>
      <c r="F924" s="496" t="s">
        <v>2803</v>
      </c>
      <c r="G924" s="63" t="s">
        <v>769</v>
      </c>
      <c r="H924" s="50" t="s">
        <v>769</v>
      </c>
      <c r="I924" s="50" t="s">
        <v>2344</v>
      </c>
      <c r="J924" s="74">
        <v>1</v>
      </c>
      <c r="K924" s="82">
        <v>45323</v>
      </c>
      <c r="L924" s="82">
        <v>45747</v>
      </c>
      <c r="M924" s="211">
        <f t="shared" si="40"/>
        <v>60.571428571428569</v>
      </c>
      <c r="N924" s="69">
        <v>1</v>
      </c>
      <c r="O924" s="71" t="s">
        <v>2685</v>
      </c>
      <c r="P924" s="51">
        <f t="shared" si="39"/>
        <v>1</v>
      </c>
      <c r="Q924" s="66" t="str" cm="1">
        <f t="array" aca="1" ref="Q924" ca="1">IF(ISNUMBER(P924),IF(P924=100%,"CUMPLIDA",IF(AND(ISNUMBER(L924),ISNUMBER(INDIRECT("FECHA_"&amp;$B924,1))), IF(L924&lt;=INDIRECT("FECHA_"&amp;$B924,1),"INCUMPLIDA","PROCESO"), "VERIFICAR FECHA")),"SIN VALOR AVANCE")</f>
        <v>CUMPLIDA</v>
      </c>
    </row>
    <row r="925" spans="1:17" ht="75.75">
      <c r="A925" s="75" t="s">
        <v>938</v>
      </c>
      <c r="B925" s="61" t="s">
        <v>1793</v>
      </c>
      <c r="C925" s="495"/>
      <c r="D925" s="495"/>
      <c r="E925" s="496"/>
      <c r="F925" s="496" t="s">
        <v>2803</v>
      </c>
      <c r="G925" s="63" t="s">
        <v>2430</v>
      </c>
      <c r="H925" s="50" t="s">
        <v>2430</v>
      </c>
      <c r="I925" s="50" t="s">
        <v>771</v>
      </c>
      <c r="J925" s="74">
        <v>1</v>
      </c>
      <c r="K925" s="82">
        <v>45231</v>
      </c>
      <c r="L925" s="82">
        <v>45747</v>
      </c>
      <c r="M925" s="211">
        <f t="shared" si="40"/>
        <v>73.714285714285708</v>
      </c>
      <c r="N925" s="69">
        <v>1</v>
      </c>
      <c r="O925" s="71" t="s">
        <v>2521</v>
      </c>
      <c r="P925" s="51">
        <f t="shared" si="39"/>
        <v>1</v>
      </c>
      <c r="Q925" s="66" t="str" cm="1">
        <f t="array" aca="1" ref="Q925" ca="1">IF(ISNUMBER(P925),IF(P925=100%,"CUMPLIDA",IF(AND(ISNUMBER(L925),ISNUMBER(INDIRECT("FECHA_"&amp;$B925,1))), IF(L925&lt;=INDIRECT("FECHA_"&amp;$B925,1),"INCUMPLIDA","PROCESO"), "VERIFICAR FECHA")),"SIN VALOR AVANCE")</f>
        <v>CUMPLIDA</v>
      </c>
    </row>
    <row r="926" spans="1:17" ht="195.75">
      <c r="A926" s="75" t="s">
        <v>938</v>
      </c>
      <c r="B926" s="61" t="s">
        <v>1793</v>
      </c>
      <c r="C926" s="495"/>
      <c r="D926" s="495"/>
      <c r="E926" s="496"/>
      <c r="F926" s="496" t="s">
        <v>2803</v>
      </c>
      <c r="G926" s="63" t="s">
        <v>2431</v>
      </c>
      <c r="H926" s="50" t="s">
        <v>2431</v>
      </c>
      <c r="I926" s="50" t="s">
        <v>1073</v>
      </c>
      <c r="J926" s="74">
        <v>1</v>
      </c>
      <c r="K926" s="82">
        <v>45231</v>
      </c>
      <c r="L926" s="82">
        <v>45808</v>
      </c>
      <c r="M926" s="211">
        <f t="shared" si="40"/>
        <v>82.428571428571431</v>
      </c>
      <c r="N926" s="69">
        <v>1</v>
      </c>
      <c r="O926" s="71" t="s">
        <v>2805</v>
      </c>
      <c r="P926" s="51">
        <f t="shared" si="39"/>
        <v>1</v>
      </c>
      <c r="Q926" s="66" t="str" cm="1">
        <f t="array" aca="1" ref="Q926" ca="1">IF(ISNUMBER(P926),IF(P926=100%,"CUMPLIDA",IF(AND(ISNUMBER(L926),ISNUMBER(INDIRECT("FECHA_"&amp;$B926,1))), IF(L926&lt;=INDIRECT("FECHA_"&amp;$B926,1),"INCUMPLIDA","PROCESO"), "VERIFICAR FECHA")),"SIN VALOR AVANCE")</f>
        <v>CUMPLIDA</v>
      </c>
    </row>
    <row r="927" spans="1:17" ht="75.75">
      <c r="A927" s="75" t="s">
        <v>938</v>
      </c>
      <c r="B927" s="61" t="s">
        <v>1793</v>
      </c>
      <c r="C927" s="495"/>
      <c r="D927" s="495"/>
      <c r="E927" s="496"/>
      <c r="F927" s="496" t="s">
        <v>2803</v>
      </c>
      <c r="G927" s="63" t="s">
        <v>169</v>
      </c>
      <c r="H927" s="50" t="s">
        <v>775</v>
      </c>
      <c r="I927" s="50" t="s">
        <v>776</v>
      </c>
      <c r="J927" s="74">
        <v>12</v>
      </c>
      <c r="K927" s="82">
        <v>46024</v>
      </c>
      <c r="L927" s="82">
        <v>47118</v>
      </c>
      <c r="M927" s="211">
        <f t="shared" si="40"/>
        <v>156.28571428571428</v>
      </c>
      <c r="N927" s="69">
        <v>0</v>
      </c>
      <c r="O927" s="71" t="s">
        <v>2521</v>
      </c>
      <c r="P927" s="51">
        <f t="shared" si="39"/>
        <v>0</v>
      </c>
      <c r="Q927" s="66" t="str" cm="1">
        <f t="array" aca="1" ref="Q927" ca="1">IF(ISNUMBER(P927),IF(P927=100%,"CUMPLIDA",IF(AND(ISNUMBER(L927),ISNUMBER(INDIRECT("FECHA_"&amp;$B927,1))), IF(L927&lt;=INDIRECT("FECHA_"&amp;$B927,1),"INCUMPLIDA","PROCESO"), "VERIFICAR FECHA")),"SIN VALOR AVANCE")</f>
        <v>PROCESO</v>
      </c>
    </row>
    <row r="928" spans="1:17" ht="135.75">
      <c r="A928" s="75" t="s">
        <v>938</v>
      </c>
      <c r="B928" s="61" t="s">
        <v>1793</v>
      </c>
      <c r="C928" s="495"/>
      <c r="D928" s="495"/>
      <c r="E928" s="496"/>
      <c r="F928" s="496" t="s">
        <v>2803</v>
      </c>
      <c r="G928" s="63" t="s">
        <v>778</v>
      </c>
      <c r="H928" s="50" t="s">
        <v>779</v>
      </c>
      <c r="I928" s="50" t="s">
        <v>780</v>
      </c>
      <c r="J928" s="74">
        <v>1</v>
      </c>
      <c r="K928" s="82">
        <v>46024</v>
      </c>
      <c r="L928" s="82">
        <v>47118</v>
      </c>
      <c r="M928" s="211">
        <f t="shared" si="40"/>
        <v>156.28571428571428</v>
      </c>
      <c r="N928" s="69">
        <v>0</v>
      </c>
      <c r="O928" s="71" t="s">
        <v>2685</v>
      </c>
      <c r="P928" s="51">
        <f t="shared" si="39"/>
        <v>0</v>
      </c>
      <c r="Q928" s="66" t="str" cm="1">
        <f t="array" aca="1" ref="Q928" ca="1">IF(ISNUMBER(P928),IF(P928=100%,"CUMPLIDA",IF(AND(ISNUMBER(L928),ISNUMBER(INDIRECT("FECHA_"&amp;$B928,1))), IF(L928&lt;=INDIRECT("FECHA_"&amp;$B928,1),"INCUMPLIDA","PROCESO"), "VERIFICAR FECHA")),"SIN VALOR AVANCE")</f>
        <v>PROCESO</v>
      </c>
    </row>
    <row r="929" spans="1:17" ht="195.75">
      <c r="A929" s="75" t="s">
        <v>938</v>
      </c>
      <c r="B929" s="61" t="s">
        <v>1793</v>
      </c>
      <c r="C929" s="495"/>
      <c r="D929" s="495"/>
      <c r="E929" s="496"/>
      <c r="F929" s="496" t="s">
        <v>2803</v>
      </c>
      <c r="G929" s="63" t="s">
        <v>781</v>
      </c>
      <c r="H929" s="50" t="s">
        <v>782</v>
      </c>
      <c r="I929" s="50" t="s">
        <v>813</v>
      </c>
      <c r="J929" s="74">
        <v>2</v>
      </c>
      <c r="K929" s="82">
        <v>46024</v>
      </c>
      <c r="L929" s="82">
        <v>47118</v>
      </c>
      <c r="M929" s="211">
        <f t="shared" si="40"/>
        <v>156.28571428571428</v>
      </c>
      <c r="N929" s="69">
        <v>0</v>
      </c>
      <c r="O929" s="71" t="s">
        <v>2805</v>
      </c>
      <c r="P929" s="51">
        <f t="shared" si="39"/>
        <v>0</v>
      </c>
      <c r="Q929" s="66" t="str" cm="1">
        <f t="array" aca="1" ref="Q929" ca="1">IF(ISNUMBER(P929),IF(P929=100%,"CUMPLIDA",IF(AND(ISNUMBER(L929),ISNUMBER(INDIRECT("FECHA_"&amp;$B929,1))), IF(L929&lt;=INDIRECT("FECHA_"&amp;$B929,1),"INCUMPLIDA","PROCESO"), "VERIFICAR FECHA")),"SIN VALOR AVANCE")</f>
        <v>PROCESO</v>
      </c>
    </row>
    <row r="930" spans="1:17" ht="105.75">
      <c r="A930" s="75" t="s">
        <v>938</v>
      </c>
      <c r="B930" s="61" t="s">
        <v>1793</v>
      </c>
      <c r="C930" s="495" t="s">
        <v>2672</v>
      </c>
      <c r="D930" s="495" t="s">
        <v>2238</v>
      </c>
      <c r="E930" s="496"/>
      <c r="F930" s="496" t="s">
        <v>2803</v>
      </c>
      <c r="G930" s="63" t="s">
        <v>2686</v>
      </c>
      <c r="H930" s="50" t="s">
        <v>2687</v>
      </c>
      <c r="I930" s="50" t="s">
        <v>2688</v>
      </c>
      <c r="J930" s="69">
        <v>1</v>
      </c>
      <c r="K930" s="70">
        <v>44927</v>
      </c>
      <c r="L930" s="70">
        <v>45016</v>
      </c>
      <c r="M930" s="211">
        <f t="shared" si="40"/>
        <v>12.714285714285714</v>
      </c>
      <c r="N930" s="69">
        <v>1</v>
      </c>
      <c r="O930" s="50" t="s">
        <v>2806</v>
      </c>
      <c r="P930" s="51">
        <f t="shared" si="39"/>
        <v>1</v>
      </c>
      <c r="Q930" s="66" t="str" cm="1">
        <f t="array" aca="1" ref="Q930" ca="1">IF(ISNUMBER(P930),IF(P930=100%,"CUMPLIDA",IF(AND(ISNUMBER(L930),ISNUMBER(INDIRECT("FECHA_"&amp;$B930,1))), IF(L930&lt;=INDIRECT("FECHA_"&amp;$B930,1),"INCUMPLIDA","PROCESO"), "VERIFICAR FECHA")),"SIN VALOR AVANCE")</f>
        <v>CUMPLIDA</v>
      </c>
    </row>
    <row r="931" spans="1:17" ht="165.75">
      <c r="A931" s="75" t="s">
        <v>938</v>
      </c>
      <c r="B931" s="61" t="s">
        <v>1793</v>
      </c>
      <c r="C931" s="495" t="s">
        <v>2672</v>
      </c>
      <c r="D931" s="495" t="s">
        <v>2238</v>
      </c>
      <c r="E931" s="496"/>
      <c r="F931" s="496" t="s">
        <v>2803</v>
      </c>
      <c r="G931" s="63" t="s">
        <v>2686</v>
      </c>
      <c r="H931" s="50" t="s">
        <v>2727</v>
      </c>
      <c r="I931" s="50" t="s">
        <v>2338</v>
      </c>
      <c r="J931" s="69">
        <v>1</v>
      </c>
      <c r="K931" s="70">
        <v>45017</v>
      </c>
      <c r="L931" s="70">
        <v>45138</v>
      </c>
      <c r="M931" s="211">
        <f t="shared" si="40"/>
        <v>17.285714285714285</v>
      </c>
      <c r="N931" s="69">
        <v>1</v>
      </c>
      <c r="O931" s="50" t="s">
        <v>2795</v>
      </c>
      <c r="P931" s="51">
        <f t="shared" si="39"/>
        <v>1</v>
      </c>
      <c r="Q931" s="66" t="str" cm="1">
        <f t="array" aca="1" ref="Q931" ca="1">IF(ISNUMBER(P931),IF(P931=100%,"CUMPLIDA",IF(AND(ISNUMBER(L931),ISNUMBER(INDIRECT("FECHA_"&amp;$B931,1))), IF(L931&lt;=INDIRECT("FECHA_"&amp;$B931,1),"INCUMPLIDA","PROCESO"), "VERIFICAR FECHA")),"SIN VALOR AVANCE")</f>
        <v>CUMPLIDA</v>
      </c>
    </row>
    <row r="932" spans="1:17" ht="105.75">
      <c r="A932" s="75" t="s">
        <v>938</v>
      </c>
      <c r="B932" s="61" t="s">
        <v>1793</v>
      </c>
      <c r="C932" s="495" t="s">
        <v>2672</v>
      </c>
      <c r="D932" s="495" t="s">
        <v>2238</v>
      </c>
      <c r="E932" s="496"/>
      <c r="F932" s="496" t="s">
        <v>2803</v>
      </c>
      <c r="G932" s="63" t="s">
        <v>2807</v>
      </c>
      <c r="H932" s="50" t="s">
        <v>2808</v>
      </c>
      <c r="I932" s="50" t="s">
        <v>2338</v>
      </c>
      <c r="J932" s="69">
        <v>1</v>
      </c>
      <c r="K932" s="70">
        <v>44958</v>
      </c>
      <c r="L932" s="70">
        <v>45016</v>
      </c>
      <c r="M932" s="211">
        <f t="shared" si="40"/>
        <v>8.2857142857142865</v>
      </c>
      <c r="N932" s="69">
        <v>1</v>
      </c>
      <c r="O932" s="50" t="s">
        <v>2689</v>
      </c>
      <c r="P932" s="51">
        <f t="shared" si="39"/>
        <v>1</v>
      </c>
      <c r="Q932" s="66" t="str" cm="1">
        <f t="array" aca="1" ref="Q932" ca="1">IF(ISNUMBER(P932),IF(P932=100%,"CUMPLIDA",IF(AND(ISNUMBER(L932),ISNUMBER(INDIRECT("FECHA_"&amp;$B932,1))), IF(L932&lt;=INDIRECT("FECHA_"&amp;$B932,1),"INCUMPLIDA","PROCESO"), "VERIFICAR FECHA")),"SIN VALOR AVANCE")</f>
        <v>CUMPLIDA</v>
      </c>
    </row>
    <row r="933" spans="1:17" ht="135">
      <c r="A933" s="75" t="s">
        <v>938</v>
      </c>
      <c r="B933" s="61" t="s">
        <v>1793</v>
      </c>
      <c r="C933" s="495" t="s">
        <v>2672</v>
      </c>
      <c r="D933" s="495" t="s">
        <v>2238</v>
      </c>
      <c r="E933" s="496"/>
      <c r="F933" s="496" t="s">
        <v>2803</v>
      </c>
      <c r="G933" s="63" t="s">
        <v>2809</v>
      </c>
      <c r="H933" s="50" t="s">
        <v>2810</v>
      </c>
      <c r="I933" s="50" t="s">
        <v>2338</v>
      </c>
      <c r="J933" s="69">
        <v>1</v>
      </c>
      <c r="K933" s="70">
        <v>44958</v>
      </c>
      <c r="L933" s="70">
        <v>44985</v>
      </c>
      <c r="M933" s="211">
        <f t="shared" si="40"/>
        <v>3.8571428571428572</v>
      </c>
      <c r="N933" s="69">
        <v>1</v>
      </c>
      <c r="O933" s="50" t="s">
        <v>2794</v>
      </c>
      <c r="P933" s="51">
        <f t="shared" si="39"/>
        <v>1</v>
      </c>
      <c r="Q933" s="66" t="str" cm="1">
        <f t="array" aca="1" ref="Q933" ca="1">IF(ISNUMBER(P933),IF(P933=100%,"CUMPLIDA",IF(AND(ISNUMBER(L933),ISNUMBER(INDIRECT("FECHA_"&amp;$B933,1))), IF(L933&lt;=INDIRECT("FECHA_"&amp;$B933,1),"INCUMPLIDA","PROCESO"), "VERIFICAR FECHA")),"SIN VALOR AVANCE")</f>
        <v>CUMPLIDA</v>
      </c>
    </row>
    <row r="934" spans="1:17" ht="120">
      <c r="A934" s="75" t="s">
        <v>938</v>
      </c>
      <c r="B934" s="61" t="s">
        <v>1793</v>
      </c>
      <c r="C934" s="495" t="s">
        <v>2672</v>
      </c>
      <c r="D934" s="495" t="s">
        <v>2238</v>
      </c>
      <c r="E934" s="496"/>
      <c r="F934" s="496" t="s">
        <v>2803</v>
      </c>
      <c r="G934" s="63" t="s">
        <v>2811</v>
      </c>
      <c r="H934" s="50" t="s">
        <v>2812</v>
      </c>
      <c r="I934" s="50" t="s">
        <v>2338</v>
      </c>
      <c r="J934" s="69">
        <v>12</v>
      </c>
      <c r="K934" s="70">
        <v>44958</v>
      </c>
      <c r="L934" s="70">
        <v>45323</v>
      </c>
      <c r="M934" s="211">
        <f t="shared" si="40"/>
        <v>52.142857142857146</v>
      </c>
      <c r="N934" s="69">
        <v>12</v>
      </c>
      <c r="O934" s="50" t="s">
        <v>2731</v>
      </c>
      <c r="P934" s="51">
        <f t="shared" si="39"/>
        <v>1</v>
      </c>
      <c r="Q934" s="66" t="str" cm="1">
        <f t="array" aca="1" ref="Q934" ca="1">IF(ISNUMBER(P934),IF(P934=100%,"CUMPLIDA",IF(AND(ISNUMBER(L934),ISNUMBER(INDIRECT("FECHA_"&amp;$B934,1))), IF(L934&lt;=INDIRECT("FECHA_"&amp;$B934,1),"INCUMPLIDA","PROCESO"), "VERIFICAR FECHA")),"SIN VALOR AVANCE")</f>
        <v>CUMPLIDA</v>
      </c>
    </row>
    <row r="935" spans="1:17" ht="105.75">
      <c r="A935" s="75" t="s">
        <v>938</v>
      </c>
      <c r="B935" s="61" t="s">
        <v>1793</v>
      </c>
      <c r="C935" s="495" t="s">
        <v>2672</v>
      </c>
      <c r="D935" s="495" t="s">
        <v>2238</v>
      </c>
      <c r="E935" s="496"/>
      <c r="F935" s="496" t="s">
        <v>2803</v>
      </c>
      <c r="G935" s="63" t="s">
        <v>2813</v>
      </c>
      <c r="H935" s="50" t="s">
        <v>2814</v>
      </c>
      <c r="I935" s="50" t="s">
        <v>2338</v>
      </c>
      <c r="J935" s="69">
        <v>4</v>
      </c>
      <c r="K935" s="70">
        <v>44958</v>
      </c>
      <c r="L935" s="70">
        <v>45323</v>
      </c>
      <c r="M935" s="211">
        <f t="shared" si="40"/>
        <v>52.142857142857146</v>
      </c>
      <c r="N935" s="69">
        <v>4</v>
      </c>
      <c r="O935" s="50" t="s">
        <v>2731</v>
      </c>
      <c r="P935" s="51">
        <f t="shared" si="39"/>
        <v>1</v>
      </c>
      <c r="Q935" s="66" t="str" cm="1">
        <f t="array" aca="1" ref="Q935" ca="1">IF(ISNUMBER(P935),IF(P935=100%,"CUMPLIDA",IF(AND(ISNUMBER(L935),ISNUMBER(INDIRECT("FECHA_"&amp;$B935,1))), IF(L935&lt;=INDIRECT("FECHA_"&amp;$B935,1),"INCUMPLIDA","PROCESO"), "VERIFICAR FECHA")),"SIN VALOR AVANCE")</f>
        <v>CUMPLIDA</v>
      </c>
    </row>
    <row r="936" spans="1:17" ht="165.75">
      <c r="A936" s="75" t="s">
        <v>938</v>
      </c>
      <c r="B936" s="61" t="s">
        <v>1793</v>
      </c>
      <c r="C936" s="495" t="s">
        <v>2672</v>
      </c>
      <c r="D936" s="495" t="s">
        <v>2238</v>
      </c>
      <c r="E936" s="496" t="s">
        <v>2815</v>
      </c>
      <c r="F936" s="496" t="s">
        <v>2816</v>
      </c>
      <c r="G936" s="63" t="s">
        <v>2724</v>
      </c>
      <c r="H936" s="50" t="s">
        <v>2680</v>
      </c>
      <c r="I936" s="50" t="s">
        <v>2681</v>
      </c>
      <c r="J936" s="69">
        <v>3</v>
      </c>
      <c r="K936" s="70">
        <v>44958</v>
      </c>
      <c r="L936" s="70">
        <v>45323</v>
      </c>
      <c r="M936" s="211">
        <f t="shared" si="40"/>
        <v>52.142857142857146</v>
      </c>
      <c r="N936" s="69">
        <v>3</v>
      </c>
      <c r="O936" s="50" t="s">
        <v>2817</v>
      </c>
      <c r="P936" s="51">
        <f t="shared" si="39"/>
        <v>1</v>
      </c>
      <c r="Q936" s="66" t="str" cm="1">
        <f t="array" aca="1" ref="Q936" ca="1">IF(ISNUMBER(P936),IF(P936=100%,"CUMPLIDA",IF(AND(ISNUMBER(L936),ISNUMBER(INDIRECT("FECHA_"&amp;$B936,1))), IF(L936&lt;=INDIRECT("FECHA_"&amp;$B936,1),"INCUMPLIDA","PROCESO"), "VERIFICAR FECHA")),"SIN VALOR AVANCE")</f>
        <v>CUMPLIDA</v>
      </c>
    </row>
    <row r="937" spans="1:17" ht="75.75">
      <c r="A937" s="75" t="s">
        <v>938</v>
      </c>
      <c r="B937" s="61" t="s">
        <v>1793</v>
      </c>
      <c r="C937" s="495"/>
      <c r="D937" s="495"/>
      <c r="E937" s="496"/>
      <c r="F937" s="496" t="s">
        <v>2816</v>
      </c>
      <c r="G937" s="63" t="s">
        <v>2683</v>
      </c>
      <c r="H937" s="76" t="s">
        <v>944</v>
      </c>
      <c r="I937" s="50" t="s">
        <v>945</v>
      </c>
      <c r="J937" s="69">
        <v>1</v>
      </c>
      <c r="K937" s="70">
        <v>45231</v>
      </c>
      <c r="L937" s="70">
        <v>45504</v>
      </c>
      <c r="M937" s="211">
        <f t="shared" si="40"/>
        <v>39</v>
      </c>
      <c r="N937" s="69">
        <v>1</v>
      </c>
      <c r="O937" s="71" t="s">
        <v>2426</v>
      </c>
      <c r="P937" s="51">
        <f t="shared" si="39"/>
        <v>1</v>
      </c>
      <c r="Q937" s="66" t="str" cm="1">
        <f t="array" aca="1" ref="Q937" ca="1">IF(ISNUMBER(P937),IF(P937=100%,"CUMPLIDA",IF(AND(ISNUMBER(L937),ISNUMBER(INDIRECT("FECHA_"&amp;$B937,1))), IF(L937&lt;=INDIRECT("FECHA_"&amp;$B937,1),"INCUMPLIDA","PROCESO"), "VERIFICAR FECHA")),"SIN VALOR AVANCE")</f>
        <v>CUMPLIDA</v>
      </c>
    </row>
    <row r="938" spans="1:17" ht="195.75">
      <c r="A938" s="75" t="s">
        <v>938</v>
      </c>
      <c r="B938" s="61" t="s">
        <v>1793</v>
      </c>
      <c r="C938" s="495"/>
      <c r="D938" s="495"/>
      <c r="E938" s="496"/>
      <c r="F938" s="496" t="s">
        <v>2816</v>
      </c>
      <c r="G938" s="63" t="s">
        <v>2683</v>
      </c>
      <c r="H938" s="76" t="s">
        <v>947</v>
      </c>
      <c r="I938" s="50" t="s">
        <v>948</v>
      </c>
      <c r="J938" s="69">
        <v>1</v>
      </c>
      <c r="K938" s="70">
        <v>45231</v>
      </c>
      <c r="L938" s="70">
        <v>45504</v>
      </c>
      <c r="M938" s="211">
        <f t="shared" si="40"/>
        <v>39</v>
      </c>
      <c r="N938" s="69">
        <v>1</v>
      </c>
      <c r="O938" s="71" t="s">
        <v>2805</v>
      </c>
      <c r="P938" s="51">
        <f t="shared" si="39"/>
        <v>1</v>
      </c>
      <c r="Q938" s="66" t="str" cm="1">
        <f t="array" aca="1" ref="Q938" ca="1">IF(ISNUMBER(P938),IF(P938=100%,"CUMPLIDA",IF(AND(ISNUMBER(L938),ISNUMBER(INDIRECT("FECHA_"&amp;$B938,1))), IF(L938&lt;=INDIRECT("FECHA_"&amp;$B938,1),"INCUMPLIDA","PROCESO"), "VERIFICAR FECHA")),"SIN VALOR AVANCE")</f>
        <v>CUMPLIDA</v>
      </c>
    </row>
    <row r="939" spans="1:17" ht="135.75">
      <c r="A939" s="75" t="s">
        <v>938</v>
      </c>
      <c r="B939" s="61" t="s">
        <v>1793</v>
      </c>
      <c r="C939" s="495"/>
      <c r="D939" s="495"/>
      <c r="E939" s="496"/>
      <c r="F939" s="496" t="s">
        <v>2816</v>
      </c>
      <c r="G939" s="63" t="s">
        <v>950</v>
      </c>
      <c r="H939" s="50" t="s">
        <v>760</v>
      </c>
      <c r="I939" s="50" t="s">
        <v>761</v>
      </c>
      <c r="J939" s="74">
        <v>1</v>
      </c>
      <c r="K939" s="82">
        <v>45323</v>
      </c>
      <c r="L939" s="82">
        <v>45747</v>
      </c>
      <c r="M939" s="211">
        <f t="shared" si="40"/>
        <v>60.571428571428569</v>
      </c>
      <c r="N939" s="69">
        <v>1</v>
      </c>
      <c r="O939" s="71" t="s">
        <v>2685</v>
      </c>
      <c r="P939" s="51">
        <f t="shared" si="39"/>
        <v>1</v>
      </c>
      <c r="Q939" s="66" t="str" cm="1">
        <f t="array" aca="1" ref="Q939" ca="1">IF(ISNUMBER(P939),IF(P939=100%,"CUMPLIDA",IF(AND(ISNUMBER(L939),ISNUMBER(INDIRECT("FECHA_"&amp;$B939,1))), IF(L939&lt;=INDIRECT("FECHA_"&amp;$B939,1),"INCUMPLIDA","PROCESO"), "VERIFICAR FECHA")),"SIN VALOR AVANCE")</f>
        <v>CUMPLIDA</v>
      </c>
    </row>
    <row r="940" spans="1:17" ht="75.75">
      <c r="A940" s="75" t="s">
        <v>938</v>
      </c>
      <c r="B940" s="61" t="s">
        <v>1793</v>
      </c>
      <c r="C940" s="495"/>
      <c r="D940" s="495"/>
      <c r="E940" s="496"/>
      <c r="F940" s="496" t="s">
        <v>2816</v>
      </c>
      <c r="G940" s="63" t="s">
        <v>804</v>
      </c>
      <c r="H940" s="50" t="s">
        <v>804</v>
      </c>
      <c r="I940" s="50" t="s">
        <v>805</v>
      </c>
      <c r="J940" s="74">
        <v>1</v>
      </c>
      <c r="K940" s="82">
        <v>45323</v>
      </c>
      <c r="L940" s="82">
        <v>45747</v>
      </c>
      <c r="M940" s="211">
        <f t="shared" si="40"/>
        <v>60.571428571428569</v>
      </c>
      <c r="N940" s="69">
        <v>1</v>
      </c>
      <c r="O940" s="71" t="s">
        <v>2521</v>
      </c>
      <c r="P940" s="51">
        <f t="shared" ref="P940:P1003" si="41">N940/J940</f>
        <v>1</v>
      </c>
      <c r="Q940" s="66" t="str" cm="1">
        <f t="array" aca="1" ref="Q940" ca="1">IF(ISNUMBER(P940),IF(P940=100%,"CUMPLIDA",IF(AND(ISNUMBER(L940),ISNUMBER(INDIRECT("FECHA_"&amp;$B940,1))), IF(L940&lt;=INDIRECT("FECHA_"&amp;$B940,1),"INCUMPLIDA","PROCESO"), "VERIFICAR FECHA")),"SIN VALOR AVANCE")</f>
        <v>CUMPLIDA</v>
      </c>
    </row>
    <row r="941" spans="1:17" ht="75.75">
      <c r="A941" s="75" t="s">
        <v>938</v>
      </c>
      <c r="B941" s="61" t="s">
        <v>1793</v>
      </c>
      <c r="C941" s="495"/>
      <c r="D941" s="495"/>
      <c r="E941" s="496"/>
      <c r="F941" s="496" t="s">
        <v>2816</v>
      </c>
      <c r="G941" s="63" t="s">
        <v>766</v>
      </c>
      <c r="H941" s="50" t="s">
        <v>767</v>
      </c>
      <c r="I941" s="50" t="s">
        <v>768</v>
      </c>
      <c r="J941" s="74">
        <v>1</v>
      </c>
      <c r="K941" s="82">
        <v>45231</v>
      </c>
      <c r="L941" s="82">
        <v>45747</v>
      </c>
      <c r="M941" s="211">
        <f t="shared" si="40"/>
        <v>73.714285714285708</v>
      </c>
      <c r="N941" s="69">
        <v>1</v>
      </c>
      <c r="O941" s="71" t="s">
        <v>2521</v>
      </c>
      <c r="P941" s="51">
        <f t="shared" si="41"/>
        <v>1</v>
      </c>
      <c r="Q941" s="66" t="str" cm="1">
        <f t="array" aca="1" ref="Q941" ca="1">IF(ISNUMBER(P941),IF(P941=100%,"CUMPLIDA",IF(AND(ISNUMBER(L941),ISNUMBER(INDIRECT("FECHA_"&amp;$B941,1))), IF(L941&lt;=INDIRECT("FECHA_"&amp;$B941,1),"INCUMPLIDA","PROCESO"), "VERIFICAR FECHA")),"SIN VALOR AVANCE")</f>
        <v>CUMPLIDA</v>
      </c>
    </row>
    <row r="942" spans="1:17" ht="135.75">
      <c r="A942" s="75" t="s">
        <v>938</v>
      </c>
      <c r="B942" s="61" t="s">
        <v>1793</v>
      </c>
      <c r="C942" s="495"/>
      <c r="D942" s="495"/>
      <c r="E942" s="496"/>
      <c r="F942" s="496" t="s">
        <v>2816</v>
      </c>
      <c r="G942" s="63" t="s">
        <v>769</v>
      </c>
      <c r="H942" s="50" t="s">
        <v>769</v>
      </c>
      <c r="I942" s="50" t="s">
        <v>2344</v>
      </c>
      <c r="J942" s="74">
        <v>1</v>
      </c>
      <c r="K942" s="82">
        <v>45323</v>
      </c>
      <c r="L942" s="82">
        <v>45747</v>
      </c>
      <c r="M942" s="211">
        <f t="shared" si="40"/>
        <v>60.571428571428569</v>
      </c>
      <c r="N942" s="69">
        <v>1</v>
      </c>
      <c r="O942" s="71" t="s">
        <v>2685</v>
      </c>
      <c r="P942" s="51">
        <f t="shared" si="41"/>
        <v>1</v>
      </c>
      <c r="Q942" s="66" t="str" cm="1">
        <f t="array" aca="1" ref="Q942" ca="1">IF(ISNUMBER(P942),IF(P942=100%,"CUMPLIDA",IF(AND(ISNUMBER(L942),ISNUMBER(INDIRECT("FECHA_"&amp;$B942,1))), IF(L942&lt;=INDIRECT("FECHA_"&amp;$B942,1),"INCUMPLIDA","PROCESO"), "VERIFICAR FECHA")),"SIN VALOR AVANCE")</f>
        <v>CUMPLIDA</v>
      </c>
    </row>
    <row r="943" spans="1:17" ht="75.75">
      <c r="A943" s="75" t="s">
        <v>938</v>
      </c>
      <c r="B943" s="61" t="s">
        <v>1793</v>
      </c>
      <c r="C943" s="495"/>
      <c r="D943" s="495"/>
      <c r="E943" s="496"/>
      <c r="F943" s="496" t="s">
        <v>2816</v>
      </c>
      <c r="G943" s="63" t="s">
        <v>2430</v>
      </c>
      <c r="H943" s="50" t="s">
        <v>2430</v>
      </c>
      <c r="I943" s="50" t="s">
        <v>771</v>
      </c>
      <c r="J943" s="74">
        <v>1</v>
      </c>
      <c r="K943" s="82">
        <v>45231</v>
      </c>
      <c r="L943" s="82">
        <v>45747</v>
      </c>
      <c r="M943" s="211">
        <f t="shared" si="40"/>
        <v>73.714285714285708</v>
      </c>
      <c r="N943" s="69">
        <v>1</v>
      </c>
      <c r="O943" s="71" t="s">
        <v>2521</v>
      </c>
      <c r="P943" s="51">
        <f t="shared" si="41"/>
        <v>1</v>
      </c>
      <c r="Q943" s="66" t="str" cm="1">
        <f t="array" aca="1" ref="Q943" ca="1">IF(ISNUMBER(P943),IF(P943=100%,"CUMPLIDA",IF(AND(ISNUMBER(L943),ISNUMBER(INDIRECT("FECHA_"&amp;$B943,1))), IF(L943&lt;=INDIRECT("FECHA_"&amp;$B943,1),"INCUMPLIDA","PROCESO"), "VERIFICAR FECHA")),"SIN VALOR AVANCE")</f>
        <v>CUMPLIDA</v>
      </c>
    </row>
    <row r="944" spans="1:17" ht="195.75">
      <c r="A944" s="75" t="s">
        <v>938</v>
      </c>
      <c r="B944" s="61" t="s">
        <v>1793</v>
      </c>
      <c r="C944" s="495"/>
      <c r="D944" s="495"/>
      <c r="E944" s="496"/>
      <c r="F944" s="496" t="s">
        <v>2816</v>
      </c>
      <c r="G944" s="63" t="s">
        <v>2431</v>
      </c>
      <c r="H944" s="50" t="s">
        <v>2431</v>
      </c>
      <c r="I944" s="50" t="s">
        <v>1073</v>
      </c>
      <c r="J944" s="74">
        <v>1</v>
      </c>
      <c r="K944" s="82">
        <v>45231</v>
      </c>
      <c r="L944" s="82">
        <v>45808</v>
      </c>
      <c r="M944" s="211">
        <f t="shared" si="40"/>
        <v>82.428571428571431</v>
      </c>
      <c r="N944" s="69">
        <v>1</v>
      </c>
      <c r="O944" s="71" t="s">
        <v>2805</v>
      </c>
      <c r="P944" s="51">
        <f t="shared" si="41"/>
        <v>1</v>
      </c>
      <c r="Q944" s="66" t="str" cm="1">
        <f t="array" aca="1" ref="Q944" ca="1">IF(ISNUMBER(P944),IF(P944=100%,"CUMPLIDA",IF(AND(ISNUMBER(L944),ISNUMBER(INDIRECT("FECHA_"&amp;$B944,1))), IF(L944&lt;=INDIRECT("FECHA_"&amp;$B944,1),"INCUMPLIDA","PROCESO"), "VERIFICAR FECHA")),"SIN VALOR AVANCE")</f>
        <v>CUMPLIDA</v>
      </c>
    </row>
    <row r="945" spans="1:17" ht="75.75">
      <c r="A945" s="75" t="s">
        <v>938</v>
      </c>
      <c r="B945" s="61" t="s">
        <v>1793</v>
      </c>
      <c r="C945" s="495" t="s">
        <v>2672</v>
      </c>
      <c r="D945" s="495" t="s">
        <v>2238</v>
      </c>
      <c r="E945" s="496"/>
      <c r="F945" s="496" t="s">
        <v>2816</v>
      </c>
      <c r="G945" s="63" t="s">
        <v>169</v>
      </c>
      <c r="H945" s="50" t="s">
        <v>775</v>
      </c>
      <c r="I945" s="50" t="s">
        <v>776</v>
      </c>
      <c r="J945" s="74">
        <v>12</v>
      </c>
      <c r="K945" s="82">
        <v>46024</v>
      </c>
      <c r="L945" s="82">
        <v>47118</v>
      </c>
      <c r="M945" s="211">
        <f t="shared" si="40"/>
        <v>156.28571428571428</v>
      </c>
      <c r="N945" s="69">
        <v>0</v>
      </c>
      <c r="O945" s="71" t="s">
        <v>2521</v>
      </c>
      <c r="P945" s="51">
        <f t="shared" si="41"/>
        <v>0</v>
      </c>
      <c r="Q945" s="66" t="str" cm="1">
        <f t="array" aca="1" ref="Q945" ca="1">IF(ISNUMBER(P945),IF(P945=100%,"CUMPLIDA",IF(AND(ISNUMBER(L945),ISNUMBER(INDIRECT("FECHA_"&amp;$B945,1))), IF(L945&lt;=INDIRECT("FECHA_"&amp;$B945,1),"INCUMPLIDA","PROCESO"), "VERIFICAR FECHA")),"SIN VALOR AVANCE")</f>
        <v>PROCESO</v>
      </c>
    </row>
    <row r="946" spans="1:17" ht="120.75">
      <c r="A946" s="75" t="s">
        <v>938</v>
      </c>
      <c r="B946" s="61" t="s">
        <v>1793</v>
      </c>
      <c r="C946" s="495" t="s">
        <v>2672</v>
      </c>
      <c r="D946" s="495" t="s">
        <v>2238</v>
      </c>
      <c r="E946" s="496"/>
      <c r="F946" s="496" t="s">
        <v>2816</v>
      </c>
      <c r="G946" s="63" t="s">
        <v>778</v>
      </c>
      <c r="H946" s="50" t="s">
        <v>779</v>
      </c>
      <c r="I946" s="50" t="s">
        <v>780</v>
      </c>
      <c r="J946" s="74">
        <v>1</v>
      </c>
      <c r="K946" s="82">
        <v>46024</v>
      </c>
      <c r="L946" s="82">
        <v>47118</v>
      </c>
      <c r="M946" s="211">
        <f t="shared" si="40"/>
        <v>156.28571428571428</v>
      </c>
      <c r="N946" s="69">
        <v>0</v>
      </c>
      <c r="O946" s="71" t="s">
        <v>2708</v>
      </c>
      <c r="P946" s="51">
        <f t="shared" si="41"/>
        <v>0</v>
      </c>
      <c r="Q946" s="66" t="str" cm="1">
        <f t="array" aca="1" ref="Q946" ca="1">IF(ISNUMBER(P946),IF(P946=100%,"CUMPLIDA",IF(AND(ISNUMBER(L946),ISNUMBER(INDIRECT("FECHA_"&amp;$B946,1))), IF(L946&lt;=INDIRECT("FECHA_"&amp;$B946,1),"INCUMPLIDA","PROCESO"), "VERIFICAR FECHA")),"SIN VALOR AVANCE")</f>
        <v>PROCESO</v>
      </c>
    </row>
    <row r="947" spans="1:17" ht="195.75">
      <c r="A947" s="75" t="s">
        <v>938</v>
      </c>
      <c r="B947" s="61" t="s">
        <v>1793</v>
      </c>
      <c r="C947" s="495" t="s">
        <v>2672</v>
      </c>
      <c r="D947" s="495" t="s">
        <v>2238</v>
      </c>
      <c r="E947" s="496"/>
      <c r="F947" s="496" t="s">
        <v>2816</v>
      </c>
      <c r="G947" s="63" t="s">
        <v>781</v>
      </c>
      <c r="H947" s="50" t="s">
        <v>782</v>
      </c>
      <c r="I947" s="50" t="s">
        <v>813</v>
      </c>
      <c r="J947" s="74">
        <v>2</v>
      </c>
      <c r="K947" s="82">
        <v>46024</v>
      </c>
      <c r="L947" s="82">
        <v>47118</v>
      </c>
      <c r="M947" s="211">
        <f t="shared" si="40"/>
        <v>156.28571428571428</v>
      </c>
      <c r="N947" s="69">
        <v>0</v>
      </c>
      <c r="O947" s="71" t="s">
        <v>2805</v>
      </c>
      <c r="P947" s="51">
        <f t="shared" si="41"/>
        <v>0</v>
      </c>
      <c r="Q947" s="66" t="str" cm="1">
        <f t="array" aca="1" ref="Q947" ca="1">IF(ISNUMBER(P947),IF(P947=100%,"CUMPLIDA",IF(AND(ISNUMBER(L947),ISNUMBER(INDIRECT("FECHA_"&amp;$B947,1))), IF(L947&lt;=INDIRECT("FECHA_"&amp;$B947,1),"INCUMPLIDA","PROCESO"), "VERIFICAR FECHA")),"SIN VALOR AVANCE")</f>
        <v>PROCESO</v>
      </c>
    </row>
    <row r="948" spans="1:17" ht="180.75">
      <c r="A948" s="75" t="s">
        <v>938</v>
      </c>
      <c r="B948" s="61" t="s">
        <v>1793</v>
      </c>
      <c r="C948" s="495" t="s">
        <v>2672</v>
      </c>
      <c r="D948" s="495" t="s">
        <v>2238</v>
      </c>
      <c r="E948" s="496" t="s">
        <v>2818</v>
      </c>
      <c r="F948" s="496" t="s">
        <v>2819</v>
      </c>
      <c r="G948" s="63" t="s">
        <v>2724</v>
      </c>
      <c r="H948" s="50" t="s">
        <v>2680</v>
      </c>
      <c r="I948" s="50" t="s">
        <v>2681</v>
      </c>
      <c r="J948" s="69">
        <v>3</v>
      </c>
      <c r="K948" s="70">
        <v>44958</v>
      </c>
      <c r="L948" s="70">
        <v>45323</v>
      </c>
      <c r="M948" s="211">
        <f t="shared" si="40"/>
        <v>52.142857142857146</v>
      </c>
      <c r="N948" s="69">
        <v>3</v>
      </c>
      <c r="O948" s="50" t="s">
        <v>2820</v>
      </c>
      <c r="P948" s="51">
        <f t="shared" si="41"/>
        <v>1</v>
      </c>
      <c r="Q948" s="66" t="str" cm="1">
        <f t="array" aca="1" ref="Q948" ca="1">IF(ISNUMBER(P948),IF(P948=100%,"CUMPLIDA",IF(AND(ISNUMBER(L948),ISNUMBER(INDIRECT("FECHA_"&amp;$B948,1))), IF(L948&lt;=INDIRECT("FECHA_"&amp;$B948,1),"INCUMPLIDA","PROCESO"), "VERIFICAR FECHA")),"SIN VALOR AVANCE")</f>
        <v>CUMPLIDA</v>
      </c>
    </row>
    <row r="949" spans="1:17" ht="75.75">
      <c r="A949" s="75" t="s">
        <v>938</v>
      </c>
      <c r="B949" s="61" t="s">
        <v>1793</v>
      </c>
      <c r="C949" s="495"/>
      <c r="D949" s="495"/>
      <c r="E949" s="496"/>
      <c r="F949" s="496" t="s">
        <v>2819</v>
      </c>
      <c r="G949" s="63" t="s">
        <v>2683</v>
      </c>
      <c r="H949" s="76" t="s">
        <v>944</v>
      </c>
      <c r="I949" s="50" t="s">
        <v>945</v>
      </c>
      <c r="J949" s="69">
        <v>1</v>
      </c>
      <c r="K949" s="70">
        <v>45231</v>
      </c>
      <c r="L949" s="70">
        <v>45504</v>
      </c>
      <c r="M949" s="211">
        <f t="shared" si="40"/>
        <v>39</v>
      </c>
      <c r="N949" s="69">
        <v>1</v>
      </c>
      <c r="O949" s="50" t="s">
        <v>2607</v>
      </c>
      <c r="P949" s="51">
        <f t="shared" si="41"/>
        <v>1</v>
      </c>
      <c r="Q949" s="66" t="str" cm="1">
        <f t="array" aca="1" ref="Q949" ca="1">IF(ISNUMBER(P949),IF(P949=100%,"CUMPLIDA",IF(AND(ISNUMBER(L949),ISNUMBER(INDIRECT("FECHA_"&amp;$B949,1))), IF(L949&lt;=INDIRECT("FECHA_"&amp;$B949,1),"INCUMPLIDA","PROCESO"), "VERIFICAR FECHA")),"SIN VALOR AVANCE")</f>
        <v>CUMPLIDA</v>
      </c>
    </row>
    <row r="950" spans="1:17" ht="195.75">
      <c r="A950" s="75" t="s">
        <v>938</v>
      </c>
      <c r="B950" s="61" t="s">
        <v>1793</v>
      </c>
      <c r="C950" s="495"/>
      <c r="D950" s="495"/>
      <c r="E950" s="496"/>
      <c r="F950" s="496" t="s">
        <v>2819</v>
      </c>
      <c r="G950" s="63" t="s">
        <v>2683</v>
      </c>
      <c r="H950" s="76" t="s">
        <v>947</v>
      </c>
      <c r="I950" s="50" t="s">
        <v>948</v>
      </c>
      <c r="J950" s="69">
        <v>1</v>
      </c>
      <c r="K950" s="70">
        <v>45231</v>
      </c>
      <c r="L950" s="70">
        <v>45504</v>
      </c>
      <c r="M950" s="211">
        <f t="shared" si="40"/>
        <v>39</v>
      </c>
      <c r="N950" s="69">
        <v>1</v>
      </c>
      <c r="O950" s="71" t="s">
        <v>2805</v>
      </c>
      <c r="P950" s="51">
        <f t="shared" si="41"/>
        <v>1</v>
      </c>
      <c r="Q950" s="66" t="str" cm="1">
        <f t="array" aca="1" ref="Q950" ca="1">IF(ISNUMBER(P950),IF(P950=100%,"CUMPLIDA",IF(AND(ISNUMBER(L950),ISNUMBER(INDIRECT("FECHA_"&amp;$B950,1))), IF(L950&lt;=INDIRECT("FECHA_"&amp;$B950,1),"INCUMPLIDA","PROCESO"), "VERIFICAR FECHA")),"SIN VALOR AVANCE")</f>
        <v>CUMPLIDA</v>
      </c>
    </row>
    <row r="951" spans="1:17" ht="135.75">
      <c r="A951" s="75" t="s">
        <v>938</v>
      </c>
      <c r="B951" s="61" t="s">
        <v>1793</v>
      </c>
      <c r="C951" s="495"/>
      <c r="D951" s="495"/>
      <c r="E951" s="496"/>
      <c r="F951" s="496" t="s">
        <v>2819</v>
      </c>
      <c r="G951" s="63" t="s">
        <v>950</v>
      </c>
      <c r="H951" s="50" t="s">
        <v>760</v>
      </c>
      <c r="I951" s="50" t="s">
        <v>761</v>
      </c>
      <c r="J951" s="74">
        <v>1</v>
      </c>
      <c r="K951" s="82">
        <v>45323</v>
      </c>
      <c r="L951" s="82">
        <v>45747</v>
      </c>
      <c r="M951" s="211">
        <f t="shared" si="40"/>
        <v>60.571428571428569</v>
      </c>
      <c r="N951" s="69">
        <v>1</v>
      </c>
      <c r="O951" s="71" t="s">
        <v>2685</v>
      </c>
      <c r="P951" s="51">
        <f t="shared" si="41"/>
        <v>1</v>
      </c>
      <c r="Q951" s="66" t="str" cm="1">
        <f t="array" aca="1" ref="Q951" ca="1">IF(ISNUMBER(P951),IF(P951=100%,"CUMPLIDA",IF(AND(ISNUMBER(L951),ISNUMBER(INDIRECT("FECHA_"&amp;$B951,1))), IF(L951&lt;=INDIRECT("FECHA_"&amp;$B951,1),"INCUMPLIDA","PROCESO"), "VERIFICAR FECHA")),"SIN VALOR AVANCE")</f>
        <v>CUMPLIDA</v>
      </c>
    </row>
    <row r="952" spans="1:17" ht="75.75">
      <c r="A952" s="75" t="s">
        <v>938</v>
      </c>
      <c r="B952" s="61" t="s">
        <v>1793</v>
      </c>
      <c r="C952" s="495"/>
      <c r="D952" s="495"/>
      <c r="E952" s="496"/>
      <c r="F952" s="496" t="s">
        <v>2819</v>
      </c>
      <c r="G952" s="63" t="s">
        <v>804</v>
      </c>
      <c r="H952" s="50" t="s">
        <v>804</v>
      </c>
      <c r="I952" s="50" t="s">
        <v>805</v>
      </c>
      <c r="J952" s="74">
        <v>1</v>
      </c>
      <c r="K952" s="82">
        <v>45323</v>
      </c>
      <c r="L952" s="82">
        <v>45747</v>
      </c>
      <c r="M952" s="211">
        <f t="shared" si="40"/>
        <v>60.571428571428569</v>
      </c>
      <c r="N952" s="69">
        <v>1</v>
      </c>
      <c r="O952" s="71" t="s">
        <v>2762</v>
      </c>
      <c r="P952" s="51">
        <f t="shared" si="41"/>
        <v>1</v>
      </c>
      <c r="Q952" s="66" t="str" cm="1">
        <f t="array" aca="1" ref="Q952" ca="1">IF(ISNUMBER(P952),IF(P952=100%,"CUMPLIDA",IF(AND(ISNUMBER(L952),ISNUMBER(INDIRECT("FECHA_"&amp;$B952,1))), IF(L952&lt;=INDIRECT("FECHA_"&amp;$B952,1),"INCUMPLIDA","PROCESO"), "VERIFICAR FECHA")),"SIN VALOR AVANCE")</f>
        <v>CUMPLIDA</v>
      </c>
    </row>
    <row r="953" spans="1:17" ht="75.75">
      <c r="A953" s="75" t="s">
        <v>938</v>
      </c>
      <c r="B953" s="61" t="s">
        <v>1793</v>
      </c>
      <c r="C953" s="495"/>
      <c r="D953" s="495"/>
      <c r="E953" s="496"/>
      <c r="F953" s="496" t="s">
        <v>2819</v>
      </c>
      <c r="G953" s="63" t="s">
        <v>766</v>
      </c>
      <c r="H953" s="50" t="s">
        <v>767</v>
      </c>
      <c r="I953" s="50" t="s">
        <v>768</v>
      </c>
      <c r="J953" s="74">
        <v>1</v>
      </c>
      <c r="K953" s="82">
        <v>45231</v>
      </c>
      <c r="L953" s="82">
        <v>45747</v>
      </c>
      <c r="M953" s="211">
        <f t="shared" si="40"/>
        <v>73.714285714285708</v>
      </c>
      <c r="N953" s="69">
        <v>1</v>
      </c>
      <c r="O953" s="71" t="s">
        <v>2762</v>
      </c>
      <c r="P953" s="51">
        <f t="shared" si="41"/>
        <v>1</v>
      </c>
      <c r="Q953" s="66" t="str" cm="1">
        <f t="array" aca="1" ref="Q953" ca="1">IF(ISNUMBER(P953),IF(P953=100%,"CUMPLIDA",IF(AND(ISNUMBER(L953),ISNUMBER(INDIRECT("FECHA_"&amp;$B953,1))), IF(L953&lt;=INDIRECT("FECHA_"&amp;$B953,1),"INCUMPLIDA","PROCESO"), "VERIFICAR FECHA")),"SIN VALOR AVANCE")</f>
        <v>CUMPLIDA</v>
      </c>
    </row>
    <row r="954" spans="1:17" ht="135.75">
      <c r="A954" s="75" t="s">
        <v>938</v>
      </c>
      <c r="B954" s="61" t="s">
        <v>1793</v>
      </c>
      <c r="C954" s="495"/>
      <c r="D954" s="495"/>
      <c r="E954" s="496"/>
      <c r="F954" s="496" t="s">
        <v>2819</v>
      </c>
      <c r="G954" s="63" t="s">
        <v>769</v>
      </c>
      <c r="H954" s="50" t="s">
        <v>769</v>
      </c>
      <c r="I954" s="50" t="s">
        <v>2344</v>
      </c>
      <c r="J954" s="74">
        <v>1</v>
      </c>
      <c r="K954" s="82">
        <v>45323</v>
      </c>
      <c r="L954" s="82">
        <v>45747</v>
      </c>
      <c r="M954" s="211">
        <f t="shared" si="40"/>
        <v>60.571428571428569</v>
      </c>
      <c r="N954" s="69">
        <v>1</v>
      </c>
      <c r="O954" s="71" t="s">
        <v>2685</v>
      </c>
      <c r="P954" s="51">
        <f t="shared" si="41"/>
        <v>1</v>
      </c>
      <c r="Q954" s="66" t="str" cm="1">
        <f t="array" aca="1" ref="Q954" ca="1">IF(ISNUMBER(P954),IF(P954=100%,"CUMPLIDA",IF(AND(ISNUMBER(L954),ISNUMBER(INDIRECT("FECHA_"&amp;$B954,1))), IF(L954&lt;=INDIRECT("FECHA_"&amp;$B954,1),"INCUMPLIDA","PROCESO"), "VERIFICAR FECHA")),"SIN VALOR AVANCE")</f>
        <v>CUMPLIDA</v>
      </c>
    </row>
    <row r="955" spans="1:17" ht="75.75">
      <c r="A955" s="75" t="s">
        <v>938</v>
      </c>
      <c r="B955" s="61" t="s">
        <v>1793</v>
      </c>
      <c r="C955" s="495"/>
      <c r="D955" s="495"/>
      <c r="E955" s="496"/>
      <c r="F955" s="496" t="s">
        <v>2819</v>
      </c>
      <c r="G955" s="63" t="s">
        <v>2430</v>
      </c>
      <c r="H955" s="50" t="s">
        <v>2430</v>
      </c>
      <c r="I955" s="50" t="s">
        <v>771</v>
      </c>
      <c r="J955" s="74">
        <v>1</v>
      </c>
      <c r="K955" s="82">
        <v>45231</v>
      </c>
      <c r="L955" s="82">
        <v>45747</v>
      </c>
      <c r="M955" s="211">
        <f t="shared" si="40"/>
        <v>73.714285714285708</v>
      </c>
      <c r="N955" s="69">
        <v>1</v>
      </c>
      <c r="O955" s="71" t="s">
        <v>2762</v>
      </c>
      <c r="P955" s="51">
        <f t="shared" si="41"/>
        <v>1</v>
      </c>
      <c r="Q955" s="66" t="str" cm="1">
        <f t="array" aca="1" ref="Q955" ca="1">IF(ISNUMBER(P955),IF(P955=100%,"CUMPLIDA",IF(AND(ISNUMBER(L955),ISNUMBER(INDIRECT("FECHA_"&amp;$B955,1))), IF(L955&lt;=INDIRECT("FECHA_"&amp;$B955,1),"INCUMPLIDA","PROCESO"), "VERIFICAR FECHA")),"SIN VALOR AVANCE")</f>
        <v>CUMPLIDA</v>
      </c>
    </row>
    <row r="956" spans="1:17" ht="195.75">
      <c r="A956" s="75" t="s">
        <v>938</v>
      </c>
      <c r="B956" s="61" t="s">
        <v>1793</v>
      </c>
      <c r="C956" s="495"/>
      <c r="D956" s="495"/>
      <c r="E956" s="496"/>
      <c r="F956" s="496" t="s">
        <v>2819</v>
      </c>
      <c r="G956" s="63" t="s">
        <v>2431</v>
      </c>
      <c r="H956" s="50" t="s">
        <v>2431</v>
      </c>
      <c r="I956" s="50" t="s">
        <v>1073</v>
      </c>
      <c r="J956" s="74">
        <v>1</v>
      </c>
      <c r="K956" s="82">
        <v>45231</v>
      </c>
      <c r="L956" s="82">
        <v>45808</v>
      </c>
      <c r="M956" s="211">
        <f t="shared" si="40"/>
        <v>82.428571428571431</v>
      </c>
      <c r="N956" s="69">
        <v>1</v>
      </c>
      <c r="O956" s="71" t="s">
        <v>2805</v>
      </c>
      <c r="P956" s="51">
        <f t="shared" si="41"/>
        <v>1</v>
      </c>
      <c r="Q956" s="66" t="str" cm="1">
        <f t="array" aca="1" ref="Q956" ca="1">IF(ISNUMBER(P956),IF(P956=100%,"CUMPLIDA",IF(AND(ISNUMBER(L956),ISNUMBER(INDIRECT("FECHA_"&amp;$B956,1))), IF(L956&lt;=INDIRECT("FECHA_"&amp;$B956,1),"INCUMPLIDA","PROCESO"), "VERIFICAR FECHA")),"SIN VALOR AVANCE")</f>
        <v>CUMPLIDA</v>
      </c>
    </row>
    <row r="957" spans="1:17" ht="75.75">
      <c r="A957" s="75" t="s">
        <v>938</v>
      </c>
      <c r="B957" s="61" t="s">
        <v>1793</v>
      </c>
      <c r="C957" s="495" t="s">
        <v>2672</v>
      </c>
      <c r="D957" s="495" t="s">
        <v>2238</v>
      </c>
      <c r="E957" s="496"/>
      <c r="F957" s="496" t="s">
        <v>2819</v>
      </c>
      <c r="G957" s="63" t="s">
        <v>169</v>
      </c>
      <c r="H957" s="50" t="s">
        <v>775</v>
      </c>
      <c r="I957" s="50" t="s">
        <v>776</v>
      </c>
      <c r="J957" s="74">
        <v>12</v>
      </c>
      <c r="K957" s="82">
        <v>46024</v>
      </c>
      <c r="L957" s="82">
        <v>47118</v>
      </c>
      <c r="M957" s="211">
        <f t="shared" si="40"/>
        <v>156.28571428571428</v>
      </c>
      <c r="N957" s="69">
        <v>0</v>
      </c>
      <c r="O957" s="71" t="s">
        <v>2762</v>
      </c>
      <c r="P957" s="51">
        <f t="shared" si="41"/>
        <v>0</v>
      </c>
      <c r="Q957" s="66" t="str" cm="1">
        <f t="array" aca="1" ref="Q957" ca="1">IF(ISNUMBER(P957),IF(P957=100%,"CUMPLIDA",IF(AND(ISNUMBER(L957),ISNUMBER(INDIRECT("FECHA_"&amp;$B957,1))), IF(L957&lt;=INDIRECT("FECHA_"&amp;$B957,1),"INCUMPLIDA","PROCESO"), "VERIFICAR FECHA")),"SIN VALOR AVANCE")</f>
        <v>PROCESO</v>
      </c>
    </row>
    <row r="958" spans="1:17" ht="135.75">
      <c r="A958" s="75" t="s">
        <v>938</v>
      </c>
      <c r="B958" s="61" t="s">
        <v>1793</v>
      </c>
      <c r="C958" s="495" t="s">
        <v>2672</v>
      </c>
      <c r="D958" s="495" t="s">
        <v>2238</v>
      </c>
      <c r="E958" s="496"/>
      <c r="F958" s="496" t="s">
        <v>2819</v>
      </c>
      <c r="G958" s="63" t="s">
        <v>778</v>
      </c>
      <c r="H958" s="50" t="s">
        <v>779</v>
      </c>
      <c r="I958" s="50" t="s">
        <v>780</v>
      </c>
      <c r="J958" s="74">
        <v>1</v>
      </c>
      <c r="K958" s="82">
        <v>46024</v>
      </c>
      <c r="L958" s="82">
        <v>47118</v>
      </c>
      <c r="M958" s="211">
        <f t="shared" si="40"/>
        <v>156.28571428571428</v>
      </c>
      <c r="N958" s="69">
        <v>0</v>
      </c>
      <c r="O958" s="71" t="s">
        <v>2685</v>
      </c>
      <c r="P958" s="51">
        <f t="shared" si="41"/>
        <v>0</v>
      </c>
      <c r="Q958" s="66" t="str" cm="1">
        <f t="array" aca="1" ref="Q958" ca="1">IF(ISNUMBER(P958),IF(P958=100%,"CUMPLIDA",IF(AND(ISNUMBER(L958),ISNUMBER(INDIRECT("FECHA_"&amp;$B958,1))), IF(L958&lt;=INDIRECT("FECHA_"&amp;$B958,1),"INCUMPLIDA","PROCESO"), "VERIFICAR FECHA")),"SIN VALOR AVANCE")</f>
        <v>PROCESO</v>
      </c>
    </row>
    <row r="959" spans="1:17" ht="195.75">
      <c r="A959" s="75" t="s">
        <v>938</v>
      </c>
      <c r="B959" s="61" t="s">
        <v>1793</v>
      </c>
      <c r="C959" s="495" t="s">
        <v>2672</v>
      </c>
      <c r="D959" s="495" t="s">
        <v>2238</v>
      </c>
      <c r="E959" s="496"/>
      <c r="F959" s="496" t="s">
        <v>2819</v>
      </c>
      <c r="G959" s="63" t="s">
        <v>781</v>
      </c>
      <c r="H959" s="50" t="s">
        <v>782</v>
      </c>
      <c r="I959" s="50" t="s">
        <v>813</v>
      </c>
      <c r="J959" s="74">
        <v>2</v>
      </c>
      <c r="K959" s="82">
        <v>46024</v>
      </c>
      <c r="L959" s="82">
        <v>47118</v>
      </c>
      <c r="M959" s="211">
        <f t="shared" si="40"/>
        <v>156.28571428571428</v>
      </c>
      <c r="N959" s="69">
        <v>0</v>
      </c>
      <c r="O959" s="71" t="s">
        <v>2805</v>
      </c>
      <c r="P959" s="51">
        <f t="shared" si="41"/>
        <v>0</v>
      </c>
      <c r="Q959" s="66" t="str" cm="1">
        <f t="array" aca="1" ref="Q959" ca="1">IF(ISNUMBER(P959),IF(P959=100%,"CUMPLIDA",IF(AND(ISNUMBER(L959),ISNUMBER(INDIRECT("FECHA_"&amp;$B959,1))), IF(L959&lt;=INDIRECT("FECHA_"&amp;$B959,1),"INCUMPLIDA","PROCESO"), "VERIFICAR FECHA")),"SIN VALOR AVANCE")</f>
        <v>PROCESO</v>
      </c>
    </row>
    <row r="960" spans="1:17" ht="90.75">
      <c r="A960" s="75" t="s">
        <v>938</v>
      </c>
      <c r="B960" s="61" t="s">
        <v>1793</v>
      </c>
      <c r="C960" s="495" t="s">
        <v>2672</v>
      </c>
      <c r="D960" s="495" t="s">
        <v>2238</v>
      </c>
      <c r="E960" s="496"/>
      <c r="F960" s="496" t="s">
        <v>2819</v>
      </c>
      <c r="G960" s="63" t="s">
        <v>2756</v>
      </c>
      <c r="H960" s="50" t="s">
        <v>2687</v>
      </c>
      <c r="I960" s="50" t="s">
        <v>2688</v>
      </c>
      <c r="J960" s="69">
        <v>1</v>
      </c>
      <c r="K960" s="70">
        <v>44927</v>
      </c>
      <c r="L960" s="70">
        <v>45016</v>
      </c>
      <c r="M960" s="211">
        <f t="shared" si="40"/>
        <v>12.714285714285714</v>
      </c>
      <c r="N960" s="69">
        <v>1</v>
      </c>
      <c r="O960" s="50" t="s">
        <v>2740</v>
      </c>
      <c r="P960" s="51">
        <f t="shared" si="41"/>
        <v>1</v>
      </c>
      <c r="Q960" s="66" t="str" cm="1">
        <f t="array" aca="1" ref="Q960" ca="1">IF(ISNUMBER(P960),IF(P960=100%,"CUMPLIDA",IF(AND(ISNUMBER(L960),ISNUMBER(INDIRECT("FECHA_"&amp;$B960,1))), IF(L960&lt;=INDIRECT("FECHA_"&amp;$B960,1),"INCUMPLIDA","PROCESO"), "VERIFICAR FECHA")),"SIN VALOR AVANCE")</f>
        <v>CUMPLIDA</v>
      </c>
    </row>
    <row r="961" spans="1:17" ht="165.75">
      <c r="A961" s="75" t="s">
        <v>938</v>
      </c>
      <c r="B961" s="61" t="s">
        <v>1793</v>
      </c>
      <c r="C961" s="495" t="s">
        <v>2672</v>
      </c>
      <c r="D961" s="495" t="s">
        <v>2238</v>
      </c>
      <c r="E961" s="496"/>
      <c r="F961" s="496" t="s">
        <v>2819</v>
      </c>
      <c r="G961" s="63" t="s">
        <v>2756</v>
      </c>
      <c r="H961" s="50" t="s">
        <v>2757</v>
      </c>
      <c r="I961" s="50" t="s">
        <v>2338</v>
      </c>
      <c r="J961" s="69">
        <v>1</v>
      </c>
      <c r="K961" s="70">
        <v>45017</v>
      </c>
      <c r="L961" s="70">
        <v>45138</v>
      </c>
      <c r="M961" s="211">
        <f t="shared" si="40"/>
        <v>17.285714285714285</v>
      </c>
      <c r="N961" s="69">
        <v>1</v>
      </c>
      <c r="O961" s="50" t="s">
        <v>2821</v>
      </c>
      <c r="P961" s="51">
        <f t="shared" si="41"/>
        <v>1</v>
      </c>
      <c r="Q961" s="66" t="str" cm="1">
        <f t="array" aca="1" ref="Q961" ca="1">IF(ISNUMBER(P961),IF(P961=100%,"CUMPLIDA",IF(AND(ISNUMBER(L961),ISNUMBER(INDIRECT("FECHA_"&amp;$B961,1))), IF(L961&lt;=INDIRECT("FECHA_"&amp;$B961,1),"INCUMPLIDA","PROCESO"), "VERIFICAR FECHA")),"SIN VALOR AVANCE")</f>
        <v>CUMPLIDA</v>
      </c>
    </row>
    <row r="962" spans="1:17" ht="120">
      <c r="A962" s="75" t="s">
        <v>938</v>
      </c>
      <c r="B962" s="61" t="s">
        <v>1793</v>
      </c>
      <c r="C962" s="495" t="s">
        <v>2672</v>
      </c>
      <c r="D962" s="495" t="s">
        <v>2238</v>
      </c>
      <c r="E962" s="496"/>
      <c r="F962" s="496" t="s">
        <v>2819</v>
      </c>
      <c r="G962" s="63" t="s">
        <v>2702</v>
      </c>
      <c r="H962" s="50" t="s">
        <v>2703</v>
      </c>
      <c r="I962" s="50" t="s">
        <v>422</v>
      </c>
      <c r="J962" s="69">
        <v>12</v>
      </c>
      <c r="K962" s="70">
        <v>44958</v>
      </c>
      <c r="L962" s="70">
        <v>45323</v>
      </c>
      <c r="M962" s="211">
        <f t="shared" si="40"/>
        <v>52.142857142857146</v>
      </c>
      <c r="N962" s="69">
        <v>12</v>
      </c>
      <c r="O962" s="50" t="s">
        <v>2784</v>
      </c>
      <c r="P962" s="51">
        <f t="shared" si="41"/>
        <v>1</v>
      </c>
      <c r="Q962" s="66" t="str" cm="1">
        <f t="array" aca="1" ref="Q962" ca="1">IF(ISNUMBER(P962),IF(P962=100%,"CUMPLIDA",IF(AND(ISNUMBER(L962),ISNUMBER(INDIRECT("FECHA_"&amp;$B962,1))), IF(L962&lt;=INDIRECT("FECHA_"&amp;$B962,1),"INCUMPLIDA","PROCESO"), "VERIFICAR FECHA")),"SIN VALOR AVANCE")</f>
        <v>CUMPLIDA</v>
      </c>
    </row>
    <row r="963" spans="1:17" ht="180.75">
      <c r="A963" s="75" t="s">
        <v>938</v>
      </c>
      <c r="B963" s="61" t="s">
        <v>1793</v>
      </c>
      <c r="C963" s="495" t="s">
        <v>2672</v>
      </c>
      <c r="D963" s="495" t="s">
        <v>2238</v>
      </c>
      <c r="E963" s="496" t="s">
        <v>2822</v>
      </c>
      <c r="F963" s="496" t="s">
        <v>2823</v>
      </c>
      <c r="G963" s="63" t="s">
        <v>2724</v>
      </c>
      <c r="H963" s="50" t="s">
        <v>2680</v>
      </c>
      <c r="I963" s="50" t="s">
        <v>2681</v>
      </c>
      <c r="J963" s="69">
        <v>3</v>
      </c>
      <c r="K963" s="70">
        <v>44958</v>
      </c>
      <c r="L963" s="70">
        <v>45323</v>
      </c>
      <c r="M963" s="211">
        <f t="shared" si="40"/>
        <v>52.142857142857146</v>
      </c>
      <c r="N963" s="69">
        <v>3</v>
      </c>
      <c r="O963" s="50" t="s">
        <v>2701</v>
      </c>
      <c r="P963" s="51">
        <f t="shared" si="41"/>
        <v>1</v>
      </c>
      <c r="Q963" s="66" t="str" cm="1">
        <f t="array" aca="1" ref="Q963" ca="1">IF(ISNUMBER(P963),IF(P963=100%,"CUMPLIDA",IF(AND(ISNUMBER(L963),ISNUMBER(INDIRECT("FECHA_"&amp;$B963,1))), IF(L963&lt;=INDIRECT("FECHA_"&amp;$B963,1),"INCUMPLIDA","PROCESO"), "VERIFICAR FECHA")),"SIN VALOR AVANCE")</f>
        <v>CUMPLIDA</v>
      </c>
    </row>
    <row r="964" spans="1:17" ht="75.75">
      <c r="A964" s="75" t="s">
        <v>938</v>
      </c>
      <c r="B964" s="61" t="s">
        <v>1793</v>
      </c>
      <c r="C964" s="495"/>
      <c r="D964" s="495"/>
      <c r="E964" s="496"/>
      <c r="F964" s="496" t="s">
        <v>2823</v>
      </c>
      <c r="G964" s="63" t="s">
        <v>2683</v>
      </c>
      <c r="H964" s="76" t="s">
        <v>944</v>
      </c>
      <c r="I964" s="50" t="s">
        <v>945</v>
      </c>
      <c r="J964" s="69">
        <v>1</v>
      </c>
      <c r="K964" s="70">
        <v>45231</v>
      </c>
      <c r="L964" s="70">
        <v>45504</v>
      </c>
      <c r="M964" s="211">
        <f t="shared" si="40"/>
        <v>39</v>
      </c>
      <c r="N964" s="69">
        <v>1</v>
      </c>
      <c r="O964" s="71" t="s">
        <v>2426</v>
      </c>
      <c r="P964" s="51">
        <f t="shared" si="41"/>
        <v>1</v>
      </c>
      <c r="Q964" s="66" t="str" cm="1">
        <f t="array" aca="1" ref="Q964" ca="1">IF(ISNUMBER(P964),IF(P964=100%,"CUMPLIDA",IF(AND(ISNUMBER(L964),ISNUMBER(INDIRECT("FECHA_"&amp;$B964,1))), IF(L964&lt;=INDIRECT("FECHA_"&amp;$B964,1),"INCUMPLIDA","PROCESO"), "VERIFICAR FECHA")),"SIN VALOR AVANCE")</f>
        <v>CUMPLIDA</v>
      </c>
    </row>
    <row r="965" spans="1:17" ht="210.75">
      <c r="A965" s="75" t="s">
        <v>938</v>
      </c>
      <c r="B965" s="61" t="s">
        <v>1793</v>
      </c>
      <c r="C965" s="495"/>
      <c r="D965" s="495"/>
      <c r="E965" s="496"/>
      <c r="F965" s="496" t="s">
        <v>2823</v>
      </c>
      <c r="G965" s="63" t="s">
        <v>2683</v>
      </c>
      <c r="H965" s="76" t="s">
        <v>947</v>
      </c>
      <c r="I965" s="50" t="s">
        <v>948</v>
      </c>
      <c r="J965" s="69">
        <v>1</v>
      </c>
      <c r="K965" s="70">
        <v>45231</v>
      </c>
      <c r="L965" s="70">
        <v>45504</v>
      </c>
      <c r="M965" s="211">
        <f t="shared" si="40"/>
        <v>39</v>
      </c>
      <c r="N965" s="69">
        <v>1</v>
      </c>
      <c r="O965" s="71" t="s">
        <v>2684</v>
      </c>
      <c r="P965" s="51">
        <f t="shared" si="41"/>
        <v>1</v>
      </c>
      <c r="Q965" s="66" t="str" cm="1">
        <f t="array" aca="1" ref="Q965" ca="1">IF(ISNUMBER(P965),IF(P965=100%,"CUMPLIDA",IF(AND(ISNUMBER(L965),ISNUMBER(INDIRECT("FECHA_"&amp;$B965,1))), IF(L965&lt;=INDIRECT("FECHA_"&amp;$B965,1),"INCUMPLIDA","PROCESO"), "VERIFICAR FECHA")),"SIN VALOR AVANCE")</f>
        <v>CUMPLIDA</v>
      </c>
    </row>
    <row r="966" spans="1:17" ht="135.75">
      <c r="A966" s="75" t="s">
        <v>938</v>
      </c>
      <c r="B966" s="61" t="s">
        <v>1793</v>
      </c>
      <c r="C966" s="495"/>
      <c r="D966" s="495"/>
      <c r="E966" s="496"/>
      <c r="F966" s="496" t="s">
        <v>2823</v>
      </c>
      <c r="G966" s="63" t="s">
        <v>950</v>
      </c>
      <c r="H966" s="50" t="s">
        <v>760</v>
      </c>
      <c r="I966" s="50" t="s">
        <v>761</v>
      </c>
      <c r="J966" s="74">
        <v>1</v>
      </c>
      <c r="K966" s="82">
        <v>45323</v>
      </c>
      <c r="L966" s="82">
        <v>45747</v>
      </c>
      <c r="M966" s="211">
        <f t="shared" si="40"/>
        <v>60.571428571428569</v>
      </c>
      <c r="N966" s="69">
        <v>1</v>
      </c>
      <c r="O966" s="71" t="s">
        <v>2685</v>
      </c>
      <c r="P966" s="51">
        <f t="shared" si="41"/>
        <v>1</v>
      </c>
      <c r="Q966" s="66" t="str" cm="1">
        <f t="array" aca="1" ref="Q966" ca="1">IF(ISNUMBER(P966),IF(P966=100%,"CUMPLIDA",IF(AND(ISNUMBER(L966),ISNUMBER(INDIRECT("FECHA_"&amp;$B966,1))), IF(L966&lt;=INDIRECT("FECHA_"&amp;$B966,1),"INCUMPLIDA","PROCESO"), "VERIFICAR FECHA")),"SIN VALOR AVANCE")</f>
        <v>CUMPLIDA</v>
      </c>
    </row>
    <row r="967" spans="1:17" ht="75.75">
      <c r="A967" s="75" t="s">
        <v>938</v>
      </c>
      <c r="B967" s="61" t="s">
        <v>1793</v>
      </c>
      <c r="C967" s="495" t="s">
        <v>2672</v>
      </c>
      <c r="D967" s="495" t="s">
        <v>2238</v>
      </c>
      <c r="E967" s="496"/>
      <c r="F967" s="496" t="s">
        <v>2823</v>
      </c>
      <c r="G967" s="63" t="s">
        <v>804</v>
      </c>
      <c r="H967" s="50" t="s">
        <v>804</v>
      </c>
      <c r="I967" s="50" t="s">
        <v>805</v>
      </c>
      <c r="J967" s="74">
        <v>1</v>
      </c>
      <c r="K967" s="82">
        <v>45323</v>
      </c>
      <c r="L967" s="82">
        <v>45747</v>
      </c>
      <c r="M967" s="211">
        <f t="shared" si="40"/>
        <v>60.571428571428569</v>
      </c>
      <c r="N967" s="69">
        <v>1</v>
      </c>
      <c r="O967" s="71" t="s">
        <v>2521</v>
      </c>
      <c r="P967" s="51">
        <f t="shared" si="41"/>
        <v>1</v>
      </c>
      <c r="Q967" s="66" t="str" cm="1">
        <f t="array" aca="1" ref="Q967" ca="1">IF(ISNUMBER(P967),IF(P967=100%,"CUMPLIDA",IF(AND(ISNUMBER(L967),ISNUMBER(INDIRECT("FECHA_"&amp;$B967,1))), IF(L967&lt;=INDIRECT("FECHA_"&amp;$B967,1),"INCUMPLIDA","PROCESO"), "VERIFICAR FECHA")),"SIN VALOR AVANCE")</f>
        <v>CUMPLIDA</v>
      </c>
    </row>
    <row r="968" spans="1:17" ht="75.75">
      <c r="A968" s="75" t="s">
        <v>938</v>
      </c>
      <c r="B968" s="61" t="s">
        <v>1793</v>
      </c>
      <c r="C968" s="495"/>
      <c r="D968" s="495"/>
      <c r="E968" s="496"/>
      <c r="F968" s="496" t="s">
        <v>2823</v>
      </c>
      <c r="G968" s="63" t="s">
        <v>766</v>
      </c>
      <c r="H968" s="50" t="s">
        <v>767</v>
      </c>
      <c r="I968" s="50" t="s">
        <v>768</v>
      </c>
      <c r="J968" s="74">
        <v>1</v>
      </c>
      <c r="K968" s="82">
        <v>45231</v>
      </c>
      <c r="L968" s="82">
        <v>45747</v>
      </c>
      <c r="M968" s="211">
        <f t="shared" si="40"/>
        <v>73.714285714285708</v>
      </c>
      <c r="N968" s="69">
        <v>1</v>
      </c>
      <c r="O968" s="71" t="s">
        <v>2521</v>
      </c>
      <c r="P968" s="51">
        <f t="shared" si="41"/>
        <v>1</v>
      </c>
      <c r="Q968" s="66" t="str" cm="1">
        <f t="array" aca="1" ref="Q968" ca="1">IF(ISNUMBER(P968),IF(P968=100%,"CUMPLIDA",IF(AND(ISNUMBER(L968),ISNUMBER(INDIRECT("FECHA_"&amp;$B968,1))), IF(L968&lt;=INDIRECT("FECHA_"&amp;$B968,1),"INCUMPLIDA","PROCESO"), "VERIFICAR FECHA")),"SIN VALOR AVANCE")</f>
        <v>CUMPLIDA</v>
      </c>
    </row>
    <row r="969" spans="1:17" ht="135.75">
      <c r="A969" s="75" t="s">
        <v>938</v>
      </c>
      <c r="B969" s="61" t="s">
        <v>1793</v>
      </c>
      <c r="C969" s="495"/>
      <c r="D969" s="495"/>
      <c r="E969" s="496"/>
      <c r="F969" s="496" t="s">
        <v>2823</v>
      </c>
      <c r="G969" s="63" t="s">
        <v>769</v>
      </c>
      <c r="H969" s="50" t="s">
        <v>769</v>
      </c>
      <c r="I969" s="50" t="s">
        <v>2344</v>
      </c>
      <c r="J969" s="74">
        <v>1</v>
      </c>
      <c r="K969" s="82">
        <v>45323</v>
      </c>
      <c r="L969" s="82">
        <v>45747</v>
      </c>
      <c r="M969" s="211">
        <f t="shared" si="40"/>
        <v>60.571428571428569</v>
      </c>
      <c r="N969" s="69">
        <v>1</v>
      </c>
      <c r="O969" s="71" t="s">
        <v>2685</v>
      </c>
      <c r="P969" s="51">
        <f t="shared" si="41"/>
        <v>1</v>
      </c>
      <c r="Q969" s="66" t="str" cm="1">
        <f t="array" aca="1" ref="Q969" ca="1">IF(ISNUMBER(P969),IF(P969=100%,"CUMPLIDA",IF(AND(ISNUMBER(L969),ISNUMBER(INDIRECT("FECHA_"&amp;$B969,1))), IF(L969&lt;=INDIRECT("FECHA_"&amp;$B969,1),"INCUMPLIDA","PROCESO"), "VERIFICAR FECHA")),"SIN VALOR AVANCE")</f>
        <v>CUMPLIDA</v>
      </c>
    </row>
    <row r="970" spans="1:17" ht="75.75">
      <c r="A970" s="75" t="s">
        <v>938</v>
      </c>
      <c r="B970" s="61" t="s">
        <v>1793</v>
      </c>
      <c r="C970" s="495"/>
      <c r="D970" s="495"/>
      <c r="E970" s="496"/>
      <c r="F970" s="496" t="s">
        <v>2823</v>
      </c>
      <c r="G970" s="63" t="s">
        <v>2430</v>
      </c>
      <c r="H970" s="50" t="s">
        <v>2430</v>
      </c>
      <c r="I970" s="50" t="s">
        <v>771</v>
      </c>
      <c r="J970" s="74">
        <v>1</v>
      </c>
      <c r="K970" s="82">
        <v>45231</v>
      </c>
      <c r="L970" s="82">
        <v>45747</v>
      </c>
      <c r="M970" s="211">
        <f t="shared" si="40"/>
        <v>73.714285714285708</v>
      </c>
      <c r="N970" s="69">
        <v>1</v>
      </c>
      <c r="O970" s="71" t="s">
        <v>2521</v>
      </c>
      <c r="P970" s="51">
        <f t="shared" si="41"/>
        <v>1</v>
      </c>
      <c r="Q970" s="66" t="str" cm="1">
        <f t="array" aca="1" ref="Q970" ca="1">IF(ISNUMBER(P970),IF(P970=100%,"CUMPLIDA",IF(AND(ISNUMBER(L970),ISNUMBER(INDIRECT("FECHA_"&amp;$B970,1))), IF(L970&lt;=INDIRECT("FECHA_"&amp;$B970,1),"INCUMPLIDA","PROCESO"), "VERIFICAR FECHA")),"SIN VALOR AVANCE")</f>
        <v>CUMPLIDA</v>
      </c>
    </row>
    <row r="971" spans="1:17" ht="210.75">
      <c r="A971" s="75" t="s">
        <v>938</v>
      </c>
      <c r="B971" s="61" t="s">
        <v>1793</v>
      </c>
      <c r="C971" s="495"/>
      <c r="D971" s="495"/>
      <c r="E971" s="496"/>
      <c r="F971" s="496" t="s">
        <v>2823</v>
      </c>
      <c r="G971" s="63" t="s">
        <v>2431</v>
      </c>
      <c r="H971" s="50" t="s">
        <v>2431</v>
      </c>
      <c r="I971" s="50" t="s">
        <v>1073</v>
      </c>
      <c r="J971" s="74">
        <v>1</v>
      </c>
      <c r="K971" s="82">
        <v>45231</v>
      </c>
      <c r="L971" s="82">
        <v>45808</v>
      </c>
      <c r="M971" s="211">
        <f t="shared" si="40"/>
        <v>82.428571428571431</v>
      </c>
      <c r="N971" s="69">
        <v>1</v>
      </c>
      <c r="O971" s="71" t="s">
        <v>2684</v>
      </c>
      <c r="P971" s="51">
        <f t="shared" si="41"/>
        <v>1</v>
      </c>
      <c r="Q971" s="66" t="str" cm="1">
        <f t="array" aca="1" ref="Q971" ca="1">IF(ISNUMBER(P971),IF(P971=100%,"CUMPLIDA",IF(AND(ISNUMBER(L971),ISNUMBER(INDIRECT("FECHA_"&amp;$B971,1))), IF(L971&lt;=INDIRECT("FECHA_"&amp;$B971,1),"INCUMPLIDA","PROCESO"), "VERIFICAR FECHA")),"SIN VALOR AVANCE")</f>
        <v>CUMPLIDA</v>
      </c>
    </row>
    <row r="972" spans="1:17" ht="75.75">
      <c r="A972" s="75" t="s">
        <v>938</v>
      </c>
      <c r="B972" s="61" t="s">
        <v>1793</v>
      </c>
      <c r="C972" s="495"/>
      <c r="D972" s="495"/>
      <c r="E972" s="496"/>
      <c r="F972" s="496" t="s">
        <v>2823</v>
      </c>
      <c r="G972" s="63" t="s">
        <v>169</v>
      </c>
      <c r="H972" s="50" t="s">
        <v>775</v>
      </c>
      <c r="I972" s="50" t="s">
        <v>776</v>
      </c>
      <c r="J972" s="74">
        <v>12</v>
      </c>
      <c r="K972" s="82">
        <v>46024</v>
      </c>
      <c r="L972" s="82">
        <v>47118</v>
      </c>
      <c r="M972" s="211">
        <f t="shared" si="40"/>
        <v>156.28571428571428</v>
      </c>
      <c r="N972" s="69">
        <v>0</v>
      </c>
      <c r="O972" s="71" t="s">
        <v>2521</v>
      </c>
      <c r="P972" s="51">
        <f t="shared" si="41"/>
        <v>0</v>
      </c>
      <c r="Q972" s="66" t="str" cm="1">
        <f t="array" aca="1" ref="Q972" ca="1">IF(ISNUMBER(P972),IF(P972=100%,"CUMPLIDA",IF(AND(ISNUMBER(L972),ISNUMBER(INDIRECT("FECHA_"&amp;$B972,1))), IF(L972&lt;=INDIRECT("FECHA_"&amp;$B972,1),"INCUMPLIDA","PROCESO"), "VERIFICAR FECHA")),"SIN VALOR AVANCE")</f>
        <v>PROCESO</v>
      </c>
    </row>
    <row r="973" spans="1:17" ht="135.75">
      <c r="A973" s="75" t="s">
        <v>938</v>
      </c>
      <c r="B973" s="61" t="s">
        <v>1793</v>
      </c>
      <c r="C973" s="495" t="s">
        <v>2672</v>
      </c>
      <c r="D973" s="495" t="s">
        <v>2238</v>
      </c>
      <c r="E973" s="496"/>
      <c r="F973" s="496" t="s">
        <v>2823</v>
      </c>
      <c r="G973" s="63" t="s">
        <v>778</v>
      </c>
      <c r="H973" s="50" t="s">
        <v>779</v>
      </c>
      <c r="I973" s="50" t="s">
        <v>780</v>
      </c>
      <c r="J973" s="74">
        <v>1</v>
      </c>
      <c r="K973" s="82">
        <v>46024</v>
      </c>
      <c r="L973" s="82">
        <v>47118</v>
      </c>
      <c r="M973" s="211">
        <f t="shared" si="40"/>
        <v>156.28571428571428</v>
      </c>
      <c r="N973" s="69">
        <v>0</v>
      </c>
      <c r="O973" s="71" t="s">
        <v>2685</v>
      </c>
      <c r="P973" s="51">
        <f t="shared" si="41"/>
        <v>0</v>
      </c>
      <c r="Q973" s="66" t="str" cm="1">
        <f t="array" aca="1" ref="Q973" ca="1">IF(ISNUMBER(P973),IF(P973=100%,"CUMPLIDA",IF(AND(ISNUMBER(L973),ISNUMBER(INDIRECT("FECHA_"&amp;$B973,1))), IF(L973&lt;=INDIRECT("FECHA_"&amp;$B973,1),"INCUMPLIDA","PROCESO"), "VERIFICAR FECHA")),"SIN VALOR AVANCE")</f>
        <v>PROCESO</v>
      </c>
    </row>
    <row r="974" spans="1:17" ht="210.75">
      <c r="A974" s="75" t="s">
        <v>938</v>
      </c>
      <c r="B974" s="61" t="s">
        <v>1793</v>
      </c>
      <c r="C974" s="495" t="s">
        <v>2672</v>
      </c>
      <c r="D974" s="495" t="s">
        <v>2238</v>
      </c>
      <c r="E974" s="496"/>
      <c r="F974" s="496" t="s">
        <v>2823</v>
      </c>
      <c r="G974" s="63" t="s">
        <v>781</v>
      </c>
      <c r="H974" s="50" t="s">
        <v>782</v>
      </c>
      <c r="I974" s="50" t="s">
        <v>813</v>
      </c>
      <c r="J974" s="74">
        <v>2</v>
      </c>
      <c r="K974" s="82">
        <v>46024</v>
      </c>
      <c r="L974" s="82">
        <v>47118</v>
      </c>
      <c r="M974" s="211">
        <f t="shared" si="40"/>
        <v>156.28571428571428</v>
      </c>
      <c r="N974" s="69">
        <v>0</v>
      </c>
      <c r="O974" s="71" t="s">
        <v>2684</v>
      </c>
      <c r="P974" s="51">
        <f t="shared" si="41"/>
        <v>0</v>
      </c>
      <c r="Q974" s="66" t="str" cm="1">
        <f t="array" aca="1" ref="Q974" ca="1">IF(ISNUMBER(P974),IF(P974=100%,"CUMPLIDA",IF(AND(ISNUMBER(L974),ISNUMBER(INDIRECT("FECHA_"&amp;$B974,1))), IF(L974&lt;=INDIRECT("FECHA_"&amp;$B974,1),"INCUMPLIDA","PROCESO"), "VERIFICAR FECHA")),"SIN VALOR AVANCE")</f>
        <v>PROCESO</v>
      </c>
    </row>
    <row r="975" spans="1:17" ht="105.75">
      <c r="A975" s="75" t="s">
        <v>938</v>
      </c>
      <c r="B975" s="61" t="s">
        <v>1793</v>
      </c>
      <c r="C975" s="495" t="s">
        <v>2672</v>
      </c>
      <c r="D975" s="495" t="s">
        <v>2238</v>
      </c>
      <c r="E975" s="496"/>
      <c r="F975" s="496" t="s">
        <v>2823</v>
      </c>
      <c r="G975" s="63" t="s">
        <v>2686</v>
      </c>
      <c r="H975" s="50" t="s">
        <v>2687</v>
      </c>
      <c r="I975" s="50" t="s">
        <v>2688</v>
      </c>
      <c r="J975" s="69">
        <v>1</v>
      </c>
      <c r="K975" s="70">
        <v>44927</v>
      </c>
      <c r="L975" s="70">
        <v>45016</v>
      </c>
      <c r="M975" s="211">
        <f t="shared" si="40"/>
        <v>12.714285714285714</v>
      </c>
      <c r="N975" s="69">
        <v>1</v>
      </c>
      <c r="O975" s="50" t="s">
        <v>2794</v>
      </c>
      <c r="P975" s="51">
        <f t="shared" si="41"/>
        <v>1</v>
      </c>
      <c r="Q975" s="66" t="str" cm="1">
        <f t="array" aca="1" ref="Q975" ca="1">IF(ISNUMBER(P975),IF(P975=100%,"CUMPLIDA",IF(AND(ISNUMBER(L975),ISNUMBER(INDIRECT("FECHA_"&amp;$B975,1))), IF(L975&lt;=INDIRECT("FECHA_"&amp;$B975,1),"INCUMPLIDA","PROCESO"), "VERIFICAR FECHA")),"SIN VALOR AVANCE")</f>
        <v>CUMPLIDA</v>
      </c>
    </row>
    <row r="976" spans="1:17" ht="165.75">
      <c r="A976" s="75" t="s">
        <v>938</v>
      </c>
      <c r="B976" s="61" t="s">
        <v>1793</v>
      </c>
      <c r="C976" s="495" t="s">
        <v>2672</v>
      </c>
      <c r="D976" s="495" t="s">
        <v>2238</v>
      </c>
      <c r="E976" s="496"/>
      <c r="F976" s="496" t="s">
        <v>2823</v>
      </c>
      <c r="G976" s="63" t="s">
        <v>2686</v>
      </c>
      <c r="H976" s="50" t="s">
        <v>2727</v>
      </c>
      <c r="I976" s="50" t="s">
        <v>2338</v>
      </c>
      <c r="J976" s="69">
        <v>1</v>
      </c>
      <c r="K976" s="70">
        <v>45017</v>
      </c>
      <c r="L976" s="70">
        <v>45138</v>
      </c>
      <c r="M976" s="211">
        <f t="shared" si="40"/>
        <v>17.285714285714285</v>
      </c>
      <c r="N976" s="69">
        <v>1</v>
      </c>
      <c r="O976" s="50" t="s">
        <v>2795</v>
      </c>
      <c r="P976" s="51">
        <f t="shared" si="41"/>
        <v>1</v>
      </c>
      <c r="Q976" s="66" t="str" cm="1">
        <f t="array" aca="1" ref="Q976" ca="1">IF(ISNUMBER(P976),IF(P976=100%,"CUMPLIDA",IF(AND(ISNUMBER(L976),ISNUMBER(INDIRECT("FECHA_"&amp;$B976,1))), IF(L976&lt;=INDIRECT("FECHA_"&amp;$B976,1),"INCUMPLIDA","PROCESO"), "VERIFICAR FECHA")),"SIN VALOR AVANCE")</f>
        <v>CUMPLIDA</v>
      </c>
    </row>
    <row r="977" spans="1:17" ht="105.75">
      <c r="A977" s="75" t="s">
        <v>938</v>
      </c>
      <c r="B977" s="61" t="s">
        <v>1793</v>
      </c>
      <c r="C977" s="495" t="s">
        <v>2672</v>
      </c>
      <c r="D977" s="495" t="s">
        <v>2238</v>
      </c>
      <c r="E977" s="496"/>
      <c r="F977" s="496" t="s">
        <v>2823</v>
      </c>
      <c r="G977" s="63" t="s">
        <v>2697</v>
      </c>
      <c r="H977" s="50" t="s">
        <v>2698</v>
      </c>
      <c r="I977" s="50" t="s">
        <v>2338</v>
      </c>
      <c r="J977" s="69">
        <v>1</v>
      </c>
      <c r="K977" s="70">
        <v>44958</v>
      </c>
      <c r="L977" s="70">
        <v>44985</v>
      </c>
      <c r="M977" s="211">
        <f t="shared" si="40"/>
        <v>3.8571428571428572</v>
      </c>
      <c r="N977" s="69">
        <v>1</v>
      </c>
      <c r="O977" s="50" t="s">
        <v>2689</v>
      </c>
      <c r="P977" s="51">
        <f t="shared" si="41"/>
        <v>1</v>
      </c>
      <c r="Q977" s="66" t="str" cm="1">
        <f t="array" aca="1" ref="Q977" ca="1">IF(ISNUMBER(P977),IF(P977=100%,"CUMPLIDA",IF(AND(ISNUMBER(L977),ISNUMBER(INDIRECT("FECHA_"&amp;$B977,1))), IF(L977&lt;=INDIRECT("FECHA_"&amp;$B977,1),"INCUMPLIDA","PROCESO"), "VERIFICAR FECHA")),"SIN VALOR AVANCE")</f>
        <v>CUMPLIDA</v>
      </c>
    </row>
    <row r="978" spans="1:17" ht="135">
      <c r="A978" s="75" t="s">
        <v>938</v>
      </c>
      <c r="B978" s="61" t="s">
        <v>1793</v>
      </c>
      <c r="C978" s="495" t="s">
        <v>2672</v>
      </c>
      <c r="D978" s="495" t="s">
        <v>2238</v>
      </c>
      <c r="E978" s="496"/>
      <c r="F978" s="496" t="s">
        <v>2823</v>
      </c>
      <c r="G978" s="63" t="s">
        <v>2824</v>
      </c>
      <c r="H978" s="50" t="s">
        <v>2825</v>
      </c>
      <c r="I978" s="50" t="s">
        <v>2338</v>
      </c>
      <c r="J978" s="69">
        <v>12</v>
      </c>
      <c r="K978" s="70">
        <v>44958</v>
      </c>
      <c r="L978" s="70">
        <v>45323</v>
      </c>
      <c r="M978" s="211">
        <f t="shared" si="40"/>
        <v>52.142857142857146</v>
      </c>
      <c r="N978" s="69">
        <v>12</v>
      </c>
      <c r="O978" s="50" t="s">
        <v>2826</v>
      </c>
      <c r="P978" s="51">
        <f t="shared" si="41"/>
        <v>1</v>
      </c>
      <c r="Q978" s="66" t="str" cm="1">
        <f t="array" aca="1" ref="Q978" ca="1">IF(ISNUMBER(P978),IF(P978=100%,"CUMPLIDA",IF(AND(ISNUMBER(L978),ISNUMBER(INDIRECT("FECHA_"&amp;$B978,1))), IF(L978&lt;=INDIRECT("FECHA_"&amp;$B978,1),"INCUMPLIDA","PROCESO"), "VERIFICAR FECHA")),"SIN VALOR AVANCE")</f>
        <v>CUMPLIDA</v>
      </c>
    </row>
    <row r="979" spans="1:17" ht="135">
      <c r="A979" s="75" t="s">
        <v>938</v>
      </c>
      <c r="B979" s="61" t="s">
        <v>1793</v>
      </c>
      <c r="C979" s="495" t="s">
        <v>2672</v>
      </c>
      <c r="D979" s="495" t="s">
        <v>2238</v>
      </c>
      <c r="E979" s="496"/>
      <c r="F979" s="496" t="s">
        <v>2823</v>
      </c>
      <c r="G979" s="63" t="s">
        <v>2827</v>
      </c>
      <c r="H979" s="50" t="s">
        <v>2828</v>
      </c>
      <c r="I979" s="50" t="s">
        <v>2338</v>
      </c>
      <c r="J979" s="69">
        <v>4</v>
      </c>
      <c r="K979" s="70">
        <v>44958</v>
      </c>
      <c r="L979" s="70">
        <v>45323</v>
      </c>
      <c r="M979" s="211">
        <f t="shared" si="40"/>
        <v>52.142857142857146</v>
      </c>
      <c r="N979" s="69">
        <v>4</v>
      </c>
      <c r="O979" s="50" t="s">
        <v>2829</v>
      </c>
      <c r="P979" s="51">
        <f t="shared" si="41"/>
        <v>1</v>
      </c>
      <c r="Q979" s="66" t="str" cm="1">
        <f t="array" aca="1" ref="Q979" ca="1">IF(ISNUMBER(P979),IF(P979=100%,"CUMPLIDA",IF(AND(ISNUMBER(L979),ISNUMBER(INDIRECT("FECHA_"&amp;$B979,1))), IF(L979&lt;=INDIRECT("FECHA_"&amp;$B979,1),"INCUMPLIDA","PROCESO"), "VERIFICAR FECHA")),"SIN VALOR AVANCE")</f>
        <v>CUMPLIDA</v>
      </c>
    </row>
    <row r="980" spans="1:17" ht="75.75">
      <c r="A980" s="75" t="s">
        <v>938</v>
      </c>
      <c r="B980" s="61" t="s">
        <v>1793</v>
      </c>
      <c r="C980" s="495" t="s">
        <v>2830</v>
      </c>
      <c r="D980" s="499" t="s">
        <v>2831</v>
      </c>
      <c r="E980" s="496" t="s">
        <v>2832</v>
      </c>
      <c r="F980" s="496" t="s">
        <v>2833</v>
      </c>
      <c r="G980" s="496" t="s">
        <v>2683</v>
      </c>
      <c r="H980" s="76" t="s">
        <v>944</v>
      </c>
      <c r="I980" s="50" t="s">
        <v>945</v>
      </c>
      <c r="J980" s="69">
        <v>1</v>
      </c>
      <c r="K980" s="70">
        <v>45231</v>
      </c>
      <c r="L980" s="70">
        <v>45504</v>
      </c>
      <c r="M980" s="211">
        <f t="shared" si="40"/>
        <v>39</v>
      </c>
      <c r="N980" s="69">
        <v>1</v>
      </c>
      <c r="O980" s="71" t="s">
        <v>2426</v>
      </c>
      <c r="P980" s="51">
        <f t="shared" si="41"/>
        <v>1</v>
      </c>
      <c r="Q980" s="66" t="str" cm="1">
        <f t="array" aca="1" ref="Q980" ca="1">IF(ISNUMBER(P980),IF(P980=100%,"CUMPLIDA",IF(AND(ISNUMBER(L980),ISNUMBER(INDIRECT("FECHA_"&amp;$B980,1))), IF(L980&lt;=INDIRECT("FECHA_"&amp;$B980,1),"INCUMPLIDA","PROCESO"), "VERIFICAR FECHA")),"SIN VALOR AVANCE")</f>
        <v>CUMPLIDA</v>
      </c>
    </row>
    <row r="981" spans="1:17" ht="195.75">
      <c r="A981" s="75" t="s">
        <v>938</v>
      </c>
      <c r="B981" s="61" t="s">
        <v>1793</v>
      </c>
      <c r="C981" s="495"/>
      <c r="D981" s="499"/>
      <c r="E981" s="496"/>
      <c r="F981" s="496" t="s">
        <v>2833</v>
      </c>
      <c r="G981" s="496"/>
      <c r="H981" s="76" t="s">
        <v>947</v>
      </c>
      <c r="I981" s="50" t="s">
        <v>948</v>
      </c>
      <c r="J981" s="69">
        <v>1</v>
      </c>
      <c r="K981" s="70">
        <v>45231</v>
      </c>
      <c r="L981" s="70">
        <v>45504</v>
      </c>
      <c r="M981" s="211">
        <f t="shared" si="40"/>
        <v>39</v>
      </c>
      <c r="N981" s="69">
        <v>1</v>
      </c>
      <c r="O981" s="71" t="s">
        <v>2805</v>
      </c>
      <c r="P981" s="51">
        <f t="shared" si="41"/>
        <v>1</v>
      </c>
      <c r="Q981" s="66" t="str" cm="1">
        <f t="array" aca="1" ref="Q981" ca="1">IF(ISNUMBER(P981),IF(P981=100%,"CUMPLIDA",IF(AND(ISNUMBER(L981),ISNUMBER(INDIRECT("FECHA_"&amp;$B981,1))), IF(L981&lt;=INDIRECT("FECHA_"&amp;$B981,1),"INCUMPLIDA","PROCESO"), "VERIFICAR FECHA")),"SIN VALOR AVANCE")</f>
        <v>CUMPLIDA</v>
      </c>
    </row>
    <row r="982" spans="1:17" ht="135.75">
      <c r="A982" s="75" t="s">
        <v>938</v>
      </c>
      <c r="B982" s="61" t="s">
        <v>1793</v>
      </c>
      <c r="C982" s="495"/>
      <c r="D982" s="499"/>
      <c r="E982" s="496"/>
      <c r="F982" s="496" t="s">
        <v>2833</v>
      </c>
      <c r="G982" s="63" t="s">
        <v>950</v>
      </c>
      <c r="H982" s="50" t="s">
        <v>760</v>
      </c>
      <c r="I982" s="50" t="s">
        <v>761</v>
      </c>
      <c r="J982" s="74">
        <v>1</v>
      </c>
      <c r="K982" s="82">
        <v>45323</v>
      </c>
      <c r="L982" s="82">
        <v>45747</v>
      </c>
      <c r="M982" s="211">
        <f t="shared" si="40"/>
        <v>60.571428571428569</v>
      </c>
      <c r="N982" s="69">
        <v>1</v>
      </c>
      <c r="O982" s="71" t="s">
        <v>2685</v>
      </c>
      <c r="P982" s="51">
        <f t="shared" si="41"/>
        <v>1</v>
      </c>
      <c r="Q982" s="66" t="str" cm="1">
        <f t="array" aca="1" ref="Q982" ca="1">IF(ISNUMBER(P982),IF(P982=100%,"CUMPLIDA",IF(AND(ISNUMBER(L982),ISNUMBER(INDIRECT("FECHA_"&amp;$B982,1))), IF(L982&lt;=INDIRECT("FECHA_"&amp;$B982,1),"INCUMPLIDA","PROCESO"), "VERIFICAR FECHA")),"SIN VALOR AVANCE")</f>
        <v>CUMPLIDA</v>
      </c>
    </row>
    <row r="983" spans="1:17" ht="75.75">
      <c r="A983" s="75" t="s">
        <v>938</v>
      </c>
      <c r="B983" s="61" t="s">
        <v>1793</v>
      </c>
      <c r="C983" s="495"/>
      <c r="D983" s="499"/>
      <c r="E983" s="496"/>
      <c r="F983" s="496" t="s">
        <v>2833</v>
      </c>
      <c r="G983" s="63" t="s">
        <v>804</v>
      </c>
      <c r="H983" s="50" t="s">
        <v>804</v>
      </c>
      <c r="I983" s="50" t="s">
        <v>805</v>
      </c>
      <c r="J983" s="74">
        <v>1</v>
      </c>
      <c r="K983" s="82">
        <v>45323</v>
      </c>
      <c r="L983" s="82">
        <v>45747</v>
      </c>
      <c r="M983" s="211">
        <f t="shared" si="40"/>
        <v>60.571428571428569</v>
      </c>
      <c r="N983" s="69">
        <v>1</v>
      </c>
      <c r="O983" s="71" t="s">
        <v>2521</v>
      </c>
      <c r="P983" s="51">
        <f t="shared" si="41"/>
        <v>1</v>
      </c>
      <c r="Q983" s="66" t="str" cm="1">
        <f t="array" aca="1" ref="Q983" ca="1">IF(ISNUMBER(P983),IF(P983=100%,"CUMPLIDA",IF(AND(ISNUMBER(L983),ISNUMBER(INDIRECT("FECHA_"&amp;$B983,1))), IF(L983&lt;=INDIRECT("FECHA_"&amp;$B983,1),"INCUMPLIDA","PROCESO"), "VERIFICAR FECHA")),"SIN VALOR AVANCE")</f>
        <v>CUMPLIDA</v>
      </c>
    </row>
    <row r="984" spans="1:17" ht="75.75">
      <c r="A984" s="75" t="s">
        <v>938</v>
      </c>
      <c r="B984" s="61" t="s">
        <v>1793</v>
      </c>
      <c r="C984" s="495"/>
      <c r="D984" s="499"/>
      <c r="E984" s="496"/>
      <c r="F984" s="496" t="s">
        <v>2833</v>
      </c>
      <c r="G984" s="63" t="s">
        <v>766</v>
      </c>
      <c r="H984" s="50" t="s">
        <v>767</v>
      </c>
      <c r="I984" s="50" t="s">
        <v>768</v>
      </c>
      <c r="J984" s="74">
        <v>1</v>
      </c>
      <c r="K984" s="82">
        <v>45231</v>
      </c>
      <c r="L984" s="82">
        <v>45747</v>
      </c>
      <c r="M984" s="211">
        <f t="shared" si="40"/>
        <v>73.714285714285708</v>
      </c>
      <c r="N984" s="69">
        <v>1</v>
      </c>
      <c r="O984" s="71" t="s">
        <v>2521</v>
      </c>
      <c r="P984" s="51">
        <f t="shared" si="41"/>
        <v>1</v>
      </c>
      <c r="Q984" s="66" t="str" cm="1">
        <f t="array" aca="1" ref="Q984" ca="1">IF(ISNUMBER(P984),IF(P984=100%,"CUMPLIDA",IF(AND(ISNUMBER(L984),ISNUMBER(INDIRECT("FECHA_"&amp;$B984,1))), IF(L984&lt;=INDIRECT("FECHA_"&amp;$B984,1),"INCUMPLIDA","PROCESO"), "VERIFICAR FECHA")),"SIN VALOR AVANCE")</f>
        <v>CUMPLIDA</v>
      </c>
    </row>
    <row r="985" spans="1:17" ht="135.75">
      <c r="A985" s="75" t="s">
        <v>938</v>
      </c>
      <c r="B985" s="61" t="s">
        <v>1793</v>
      </c>
      <c r="C985" s="495"/>
      <c r="D985" s="499"/>
      <c r="E985" s="496"/>
      <c r="F985" s="496" t="s">
        <v>2833</v>
      </c>
      <c r="G985" s="63" t="s">
        <v>769</v>
      </c>
      <c r="H985" s="50" t="s">
        <v>769</v>
      </c>
      <c r="I985" s="50" t="s">
        <v>2344</v>
      </c>
      <c r="J985" s="74">
        <v>1</v>
      </c>
      <c r="K985" s="82">
        <v>45323</v>
      </c>
      <c r="L985" s="82">
        <v>45747</v>
      </c>
      <c r="M985" s="211">
        <f t="shared" si="40"/>
        <v>60.571428571428569</v>
      </c>
      <c r="N985" s="69">
        <v>1</v>
      </c>
      <c r="O985" s="71" t="s">
        <v>2685</v>
      </c>
      <c r="P985" s="51">
        <f t="shared" si="41"/>
        <v>1</v>
      </c>
      <c r="Q985" s="66" t="str" cm="1">
        <f t="array" aca="1" ref="Q985" ca="1">IF(ISNUMBER(P985),IF(P985=100%,"CUMPLIDA",IF(AND(ISNUMBER(L985),ISNUMBER(INDIRECT("FECHA_"&amp;$B985,1))), IF(L985&lt;=INDIRECT("FECHA_"&amp;$B985,1),"INCUMPLIDA","PROCESO"), "VERIFICAR FECHA")),"SIN VALOR AVANCE")</f>
        <v>CUMPLIDA</v>
      </c>
    </row>
    <row r="986" spans="1:17" ht="75.75">
      <c r="A986" s="75" t="s">
        <v>938</v>
      </c>
      <c r="B986" s="61" t="s">
        <v>1793</v>
      </c>
      <c r="C986" s="495"/>
      <c r="D986" s="499"/>
      <c r="E986" s="496"/>
      <c r="F986" s="496" t="s">
        <v>2833</v>
      </c>
      <c r="G986" s="63" t="s">
        <v>2430</v>
      </c>
      <c r="H986" s="50" t="s">
        <v>2430</v>
      </c>
      <c r="I986" s="50" t="s">
        <v>771</v>
      </c>
      <c r="J986" s="74">
        <v>1</v>
      </c>
      <c r="K986" s="82">
        <v>45231</v>
      </c>
      <c r="L986" s="82">
        <v>45747</v>
      </c>
      <c r="M986" s="211">
        <f t="shared" si="40"/>
        <v>73.714285714285708</v>
      </c>
      <c r="N986" s="69">
        <v>1</v>
      </c>
      <c r="O986" s="71" t="s">
        <v>2521</v>
      </c>
      <c r="P986" s="51">
        <f t="shared" si="41"/>
        <v>1</v>
      </c>
      <c r="Q986" s="66" t="str" cm="1">
        <f t="array" aca="1" ref="Q986" ca="1">IF(ISNUMBER(P986),IF(P986=100%,"CUMPLIDA",IF(AND(ISNUMBER(L986),ISNUMBER(INDIRECT("FECHA_"&amp;$B986,1))), IF(L986&lt;=INDIRECT("FECHA_"&amp;$B986,1),"INCUMPLIDA","PROCESO"), "VERIFICAR FECHA")),"SIN VALOR AVANCE")</f>
        <v>CUMPLIDA</v>
      </c>
    </row>
    <row r="987" spans="1:17" ht="195.75">
      <c r="A987" s="75" t="s">
        <v>938</v>
      </c>
      <c r="B987" s="61" t="s">
        <v>1793</v>
      </c>
      <c r="C987" s="495"/>
      <c r="D987" s="499"/>
      <c r="E987" s="496"/>
      <c r="F987" s="496" t="s">
        <v>2833</v>
      </c>
      <c r="G987" s="63" t="s">
        <v>2431</v>
      </c>
      <c r="H987" s="50" t="s">
        <v>2431</v>
      </c>
      <c r="I987" s="50" t="s">
        <v>1073</v>
      </c>
      <c r="J987" s="74">
        <v>1</v>
      </c>
      <c r="K987" s="82">
        <v>45231</v>
      </c>
      <c r="L987" s="82">
        <v>45808</v>
      </c>
      <c r="M987" s="211">
        <f t="shared" ref="M987:M1050" si="42">(L987-K987)/7</f>
        <v>82.428571428571431</v>
      </c>
      <c r="N987" s="69">
        <v>1</v>
      </c>
      <c r="O987" s="71" t="s">
        <v>2805</v>
      </c>
      <c r="P987" s="51">
        <f t="shared" si="41"/>
        <v>1</v>
      </c>
      <c r="Q987" s="66" t="str" cm="1">
        <f t="array" aca="1" ref="Q987" ca="1">IF(ISNUMBER(P987),IF(P987=100%,"CUMPLIDA",IF(AND(ISNUMBER(L987),ISNUMBER(INDIRECT("FECHA_"&amp;$B987,1))), IF(L987&lt;=INDIRECT("FECHA_"&amp;$B987,1),"INCUMPLIDA","PROCESO"), "VERIFICAR FECHA")),"SIN VALOR AVANCE")</f>
        <v>CUMPLIDA</v>
      </c>
    </row>
    <row r="988" spans="1:17" ht="75.75">
      <c r="A988" s="75" t="s">
        <v>938</v>
      </c>
      <c r="B988" s="61" t="s">
        <v>1793</v>
      </c>
      <c r="C988" s="495"/>
      <c r="D988" s="499"/>
      <c r="E988" s="496"/>
      <c r="F988" s="496" t="s">
        <v>2833</v>
      </c>
      <c r="G988" s="63" t="s">
        <v>169</v>
      </c>
      <c r="H988" s="50" t="s">
        <v>775</v>
      </c>
      <c r="I988" s="50" t="s">
        <v>776</v>
      </c>
      <c r="J988" s="74">
        <v>7</v>
      </c>
      <c r="K988" s="82">
        <v>46024</v>
      </c>
      <c r="L988" s="82">
        <v>46660</v>
      </c>
      <c r="M988" s="211">
        <f t="shared" si="42"/>
        <v>90.857142857142861</v>
      </c>
      <c r="N988" s="69">
        <v>0</v>
      </c>
      <c r="O988" s="71" t="s">
        <v>2521</v>
      </c>
      <c r="P988" s="51">
        <f t="shared" si="41"/>
        <v>0</v>
      </c>
      <c r="Q988" s="66" t="str" cm="1">
        <f t="array" aca="1" ref="Q988" ca="1">IF(ISNUMBER(P988),IF(P988=100%,"CUMPLIDA",IF(AND(ISNUMBER(L988),ISNUMBER(INDIRECT("FECHA_"&amp;$B988,1))), IF(L988&lt;=INDIRECT("FECHA_"&amp;$B988,1),"INCUMPLIDA","PROCESO"), "VERIFICAR FECHA")),"SIN VALOR AVANCE")</f>
        <v>PROCESO</v>
      </c>
    </row>
    <row r="989" spans="1:17" ht="150.75">
      <c r="A989" s="75" t="s">
        <v>938</v>
      </c>
      <c r="B989" s="61" t="s">
        <v>1793</v>
      </c>
      <c r="C989" s="495"/>
      <c r="D989" s="499"/>
      <c r="E989" s="496"/>
      <c r="F989" s="496" t="s">
        <v>2833</v>
      </c>
      <c r="G989" s="63" t="s">
        <v>778</v>
      </c>
      <c r="H989" s="50" t="s">
        <v>779</v>
      </c>
      <c r="I989" s="50" t="s">
        <v>780</v>
      </c>
      <c r="J989" s="74">
        <v>1</v>
      </c>
      <c r="K989" s="82">
        <v>46024</v>
      </c>
      <c r="L989" s="82">
        <v>46660</v>
      </c>
      <c r="M989" s="211">
        <f t="shared" si="42"/>
        <v>90.857142857142861</v>
      </c>
      <c r="N989" s="69">
        <v>0</v>
      </c>
      <c r="O989" s="71" t="s">
        <v>2726</v>
      </c>
      <c r="P989" s="51">
        <f t="shared" si="41"/>
        <v>0</v>
      </c>
      <c r="Q989" s="66" t="str" cm="1">
        <f t="array" aca="1" ref="Q989" ca="1">IF(ISNUMBER(P989),IF(P989=100%,"CUMPLIDA",IF(AND(ISNUMBER(L989),ISNUMBER(INDIRECT("FECHA_"&amp;$B989,1))), IF(L989&lt;=INDIRECT("FECHA_"&amp;$B989,1),"INCUMPLIDA","PROCESO"), "VERIFICAR FECHA")),"SIN VALOR AVANCE")</f>
        <v>PROCESO</v>
      </c>
    </row>
    <row r="990" spans="1:17" ht="195.75">
      <c r="A990" s="75" t="s">
        <v>938</v>
      </c>
      <c r="B990" s="61" t="s">
        <v>1793</v>
      </c>
      <c r="C990" s="495"/>
      <c r="D990" s="499"/>
      <c r="E990" s="496"/>
      <c r="F990" s="496" t="s">
        <v>2833</v>
      </c>
      <c r="G990" s="63" t="s">
        <v>781</v>
      </c>
      <c r="H990" s="50" t="s">
        <v>782</v>
      </c>
      <c r="I990" s="50" t="s">
        <v>813</v>
      </c>
      <c r="J990" s="74">
        <v>2</v>
      </c>
      <c r="K990" s="82">
        <v>46024</v>
      </c>
      <c r="L990" s="82">
        <v>46660</v>
      </c>
      <c r="M990" s="211">
        <f t="shared" si="42"/>
        <v>90.857142857142861</v>
      </c>
      <c r="N990" s="69">
        <v>0</v>
      </c>
      <c r="O990" s="71" t="s">
        <v>2805</v>
      </c>
      <c r="P990" s="51">
        <f t="shared" si="41"/>
        <v>0</v>
      </c>
      <c r="Q990" s="66" t="str" cm="1">
        <f t="array" aca="1" ref="Q990" ca="1">IF(ISNUMBER(P990),IF(P990=100%,"CUMPLIDA",IF(AND(ISNUMBER(L990),ISNUMBER(INDIRECT("FECHA_"&amp;$B990,1))), IF(L990&lt;=INDIRECT("FECHA_"&amp;$B990,1),"INCUMPLIDA","PROCESO"), "VERIFICAR FECHA")),"SIN VALOR AVANCE")</f>
        <v>PROCESO</v>
      </c>
    </row>
    <row r="991" spans="1:17" ht="180">
      <c r="A991" s="75" t="s">
        <v>938</v>
      </c>
      <c r="B991" s="61" t="s">
        <v>1793</v>
      </c>
      <c r="C991" s="495"/>
      <c r="D991" s="499"/>
      <c r="E991" s="496"/>
      <c r="F991" s="496" t="s">
        <v>2833</v>
      </c>
      <c r="G991" s="63" t="s">
        <v>2709</v>
      </c>
      <c r="H991" s="50" t="s">
        <v>2834</v>
      </c>
      <c r="I991" s="50" t="s">
        <v>2711</v>
      </c>
      <c r="J991" s="69">
        <v>10</v>
      </c>
      <c r="K991" s="70">
        <v>44927</v>
      </c>
      <c r="L991" s="70">
        <v>45291</v>
      </c>
      <c r="M991" s="211">
        <f t="shared" si="42"/>
        <v>52</v>
      </c>
      <c r="N991" s="69">
        <v>10</v>
      </c>
      <c r="O991" s="50" t="s">
        <v>2835</v>
      </c>
      <c r="P991" s="51">
        <f t="shared" si="41"/>
        <v>1</v>
      </c>
      <c r="Q991" s="66" t="str" cm="1">
        <f t="array" aca="1" ref="Q991" ca="1">IF(ISNUMBER(P991),IF(P991=100%,"CUMPLIDA",IF(AND(ISNUMBER(L991),ISNUMBER(INDIRECT("FECHA_"&amp;$B991,1))), IF(L991&lt;=INDIRECT("FECHA_"&amp;$B991,1),"INCUMPLIDA","PROCESO"), "VERIFICAR FECHA")),"SIN VALOR AVANCE")</f>
        <v>CUMPLIDA</v>
      </c>
    </row>
    <row r="992" spans="1:17" ht="210.75">
      <c r="A992" s="75" t="s">
        <v>938</v>
      </c>
      <c r="B992" s="61" t="s">
        <v>1793</v>
      </c>
      <c r="C992" s="495" t="s">
        <v>2092</v>
      </c>
      <c r="D992" s="495" t="s">
        <v>2836</v>
      </c>
      <c r="E992" s="496" t="s">
        <v>2837</v>
      </c>
      <c r="F992" s="496" t="s">
        <v>2838</v>
      </c>
      <c r="G992" s="496" t="s">
        <v>2839</v>
      </c>
      <c r="H992" s="50" t="s">
        <v>1017</v>
      </c>
      <c r="I992" s="50" t="s">
        <v>1018</v>
      </c>
      <c r="J992" s="74">
        <v>1</v>
      </c>
      <c r="K992" s="70">
        <v>45306</v>
      </c>
      <c r="L992" s="70">
        <v>45503</v>
      </c>
      <c r="M992" s="211">
        <f t="shared" si="42"/>
        <v>28.142857142857142</v>
      </c>
      <c r="N992" s="69">
        <v>1</v>
      </c>
      <c r="O992" s="50" t="s">
        <v>2840</v>
      </c>
      <c r="P992" s="51">
        <f t="shared" si="41"/>
        <v>1</v>
      </c>
      <c r="Q992" s="66" t="str" cm="1">
        <f t="array" aca="1" ref="Q992" ca="1">IF(ISNUMBER(P992),IF(P992=100%,"CUMPLIDA",IF(AND(ISNUMBER(L992),ISNUMBER(INDIRECT("FECHA_"&amp;$B992,1))), IF(L992&lt;=INDIRECT("FECHA_"&amp;$B992,1),"INCUMPLIDA","PROCESO"), "VERIFICAR FECHA")),"SIN VALOR AVANCE")</f>
        <v>CUMPLIDA</v>
      </c>
    </row>
    <row r="993" spans="1:17" ht="210.75">
      <c r="A993" s="75" t="s">
        <v>938</v>
      </c>
      <c r="B993" s="61" t="s">
        <v>1793</v>
      </c>
      <c r="C993" s="495"/>
      <c r="D993" s="495"/>
      <c r="E993" s="496"/>
      <c r="F993" s="496"/>
      <c r="G993" s="496"/>
      <c r="H993" s="50" t="s">
        <v>2841</v>
      </c>
      <c r="I993" s="50" t="s">
        <v>1021</v>
      </c>
      <c r="J993" s="74">
        <v>1</v>
      </c>
      <c r="K993" s="70">
        <v>45505</v>
      </c>
      <c r="L993" s="70">
        <v>45595</v>
      </c>
      <c r="M993" s="211">
        <f t="shared" si="42"/>
        <v>12.857142857142858</v>
      </c>
      <c r="N993" s="69">
        <v>1</v>
      </c>
      <c r="O993" s="50" t="s">
        <v>2840</v>
      </c>
      <c r="P993" s="51">
        <f t="shared" si="41"/>
        <v>1</v>
      </c>
      <c r="Q993" s="66" t="str" cm="1">
        <f t="array" aca="1" ref="Q993" ca="1">IF(ISNUMBER(P993),IF(P993=100%,"CUMPLIDA",IF(AND(ISNUMBER(L993),ISNUMBER(INDIRECT("FECHA_"&amp;$B993,1))), IF(L993&lt;=INDIRECT("FECHA_"&amp;$B993,1),"INCUMPLIDA","PROCESO"), "VERIFICAR FECHA")),"SIN VALOR AVANCE")</f>
        <v>CUMPLIDA</v>
      </c>
    </row>
    <row r="994" spans="1:17" ht="210.75">
      <c r="A994" s="75" t="s">
        <v>938</v>
      </c>
      <c r="B994" s="61" t="s">
        <v>1793</v>
      </c>
      <c r="C994" s="495"/>
      <c r="D994" s="495"/>
      <c r="E994" s="496"/>
      <c r="F994" s="496"/>
      <c r="G994" s="496"/>
      <c r="H994" s="50" t="s">
        <v>1023</v>
      </c>
      <c r="I994" s="50" t="s">
        <v>1024</v>
      </c>
      <c r="J994" s="74">
        <v>1</v>
      </c>
      <c r="K994" s="70">
        <v>45597</v>
      </c>
      <c r="L994" s="70">
        <v>45868</v>
      </c>
      <c r="M994" s="211">
        <f t="shared" si="42"/>
        <v>38.714285714285715</v>
      </c>
      <c r="N994" s="69">
        <v>1</v>
      </c>
      <c r="O994" s="50" t="s">
        <v>2840</v>
      </c>
      <c r="P994" s="51">
        <f t="shared" si="41"/>
        <v>1</v>
      </c>
      <c r="Q994" s="66" t="str" cm="1">
        <f t="array" aca="1" ref="Q994" ca="1">IF(ISNUMBER(P994),IF(P994=100%,"CUMPLIDA",IF(AND(ISNUMBER(L994),ISNUMBER(INDIRECT("FECHA_"&amp;$B994,1))), IF(L994&lt;=INDIRECT("FECHA_"&amp;$B994,1),"INCUMPLIDA","PROCESO"), "VERIFICAR FECHA")),"SIN VALOR AVANCE")</f>
        <v>CUMPLIDA</v>
      </c>
    </row>
    <row r="995" spans="1:17" ht="210.75">
      <c r="A995" s="75" t="s">
        <v>938</v>
      </c>
      <c r="B995" s="61" t="s">
        <v>1793</v>
      </c>
      <c r="C995" s="495"/>
      <c r="D995" s="495"/>
      <c r="E995" s="496"/>
      <c r="F995" s="496"/>
      <c r="G995" s="496"/>
      <c r="H995" s="50" t="s">
        <v>1026</v>
      </c>
      <c r="I995" s="50" t="s">
        <v>1027</v>
      </c>
      <c r="J995" s="74">
        <v>1</v>
      </c>
      <c r="K995" s="70">
        <v>45870</v>
      </c>
      <c r="L995" s="70">
        <v>46112</v>
      </c>
      <c r="M995" s="211">
        <f t="shared" si="42"/>
        <v>34.571428571428569</v>
      </c>
      <c r="N995" s="69">
        <v>0</v>
      </c>
      <c r="O995" s="50" t="s">
        <v>2840</v>
      </c>
      <c r="P995" s="51">
        <f t="shared" si="41"/>
        <v>0</v>
      </c>
      <c r="Q995" s="66" t="str" cm="1">
        <f t="array" aca="1" ref="Q995" ca="1">IF(ISNUMBER(P995),IF(P995=100%,"CUMPLIDA",IF(AND(ISNUMBER(L995),ISNUMBER(INDIRECT("FECHA_"&amp;$B995,1))), IF(L995&lt;=INDIRECT("FECHA_"&amp;$B995,1),"INCUMPLIDA","PROCESO"), "VERIFICAR FECHA")),"SIN VALOR AVANCE")</f>
        <v>PROCESO</v>
      </c>
    </row>
    <row r="996" spans="1:17" ht="75.75">
      <c r="A996" s="75" t="s">
        <v>938</v>
      </c>
      <c r="B996" s="61" t="s">
        <v>1793</v>
      </c>
      <c r="C996" s="495"/>
      <c r="D996" s="495"/>
      <c r="E996" s="496"/>
      <c r="F996" s="496"/>
      <c r="G996" s="496"/>
      <c r="H996" s="76" t="s">
        <v>944</v>
      </c>
      <c r="I996" s="50" t="s">
        <v>945</v>
      </c>
      <c r="J996" s="69">
        <v>1</v>
      </c>
      <c r="K996" s="70">
        <v>45231</v>
      </c>
      <c r="L996" s="70">
        <v>45504</v>
      </c>
      <c r="M996" s="211">
        <f t="shared" si="42"/>
        <v>39</v>
      </c>
      <c r="N996" s="69">
        <v>1</v>
      </c>
      <c r="O996" s="71" t="s">
        <v>2426</v>
      </c>
      <c r="P996" s="51">
        <f t="shared" si="41"/>
        <v>1</v>
      </c>
      <c r="Q996" s="66" t="str" cm="1">
        <f t="array" aca="1" ref="Q996" ca="1">IF(ISNUMBER(P996),IF(P996=100%,"CUMPLIDA",IF(AND(ISNUMBER(L996),ISNUMBER(INDIRECT("FECHA_"&amp;$B996,1))), IF(L996&lt;=INDIRECT("FECHA_"&amp;$B996,1),"INCUMPLIDA","PROCESO"), "VERIFICAR FECHA")),"SIN VALOR AVANCE")</f>
        <v>CUMPLIDA</v>
      </c>
    </row>
    <row r="997" spans="1:17" ht="195.75">
      <c r="A997" s="75" t="s">
        <v>938</v>
      </c>
      <c r="B997" s="61" t="s">
        <v>1793</v>
      </c>
      <c r="C997" s="495"/>
      <c r="D997" s="495"/>
      <c r="E997" s="496"/>
      <c r="F997" s="496"/>
      <c r="G997" s="496"/>
      <c r="H997" s="76" t="s">
        <v>947</v>
      </c>
      <c r="I997" s="50" t="s">
        <v>948</v>
      </c>
      <c r="J997" s="69">
        <v>1</v>
      </c>
      <c r="K997" s="70">
        <v>45231</v>
      </c>
      <c r="L997" s="70">
        <v>45504</v>
      </c>
      <c r="M997" s="211">
        <f t="shared" si="42"/>
        <v>39</v>
      </c>
      <c r="N997" s="69">
        <v>1</v>
      </c>
      <c r="O997" s="71" t="s">
        <v>2805</v>
      </c>
      <c r="P997" s="51">
        <f t="shared" si="41"/>
        <v>1</v>
      </c>
      <c r="Q997" s="66" t="str" cm="1">
        <f t="array" aca="1" ref="Q997" ca="1">IF(ISNUMBER(P997),IF(P997=100%,"CUMPLIDA",IF(AND(ISNUMBER(L997),ISNUMBER(INDIRECT("FECHA_"&amp;$B997,1))), IF(L997&lt;=INDIRECT("FECHA_"&amp;$B997,1),"INCUMPLIDA","PROCESO"), "VERIFICAR FECHA")),"SIN VALOR AVANCE")</f>
        <v>CUMPLIDA</v>
      </c>
    </row>
    <row r="998" spans="1:17" ht="135.75">
      <c r="A998" s="75" t="s">
        <v>938</v>
      </c>
      <c r="B998" s="61" t="s">
        <v>1793</v>
      </c>
      <c r="C998" s="495"/>
      <c r="D998" s="495"/>
      <c r="E998" s="496"/>
      <c r="F998" s="496"/>
      <c r="G998" s="63" t="s">
        <v>950</v>
      </c>
      <c r="H998" s="50" t="s">
        <v>760</v>
      </c>
      <c r="I998" s="50" t="s">
        <v>761</v>
      </c>
      <c r="J998" s="74">
        <v>1</v>
      </c>
      <c r="K998" s="82">
        <v>45323</v>
      </c>
      <c r="L998" s="82">
        <v>45747</v>
      </c>
      <c r="M998" s="211">
        <f t="shared" si="42"/>
        <v>60.571428571428569</v>
      </c>
      <c r="N998" s="69">
        <v>1</v>
      </c>
      <c r="O998" s="71" t="s">
        <v>2685</v>
      </c>
      <c r="P998" s="51">
        <f t="shared" si="41"/>
        <v>1</v>
      </c>
      <c r="Q998" s="66" t="str" cm="1">
        <f t="array" aca="1" ref="Q998" ca="1">IF(ISNUMBER(P998),IF(P998=100%,"CUMPLIDA",IF(AND(ISNUMBER(L998),ISNUMBER(INDIRECT("FECHA_"&amp;$B998,1))), IF(L998&lt;=INDIRECT("FECHA_"&amp;$B998,1),"INCUMPLIDA","PROCESO"), "VERIFICAR FECHA")),"SIN VALOR AVANCE")</f>
        <v>CUMPLIDA</v>
      </c>
    </row>
    <row r="999" spans="1:17" ht="75.75">
      <c r="A999" s="75" t="s">
        <v>938</v>
      </c>
      <c r="B999" s="61" t="s">
        <v>1793</v>
      </c>
      <c r="C999" s="495"/>
      <c r="D999" s="495"/>
      <c r="E999" s="496"/>
      <c r="F999" s="496"/>
      <c r="G999" s="63" t="s">
        <v>804</v>
      </c>
      <c r="H999" s="50" t="s">
        <v>804</v>
      </c>
      <c r="I999" s="50" t="s">
        <v>805</v>
      </c>
      <c r="J999" s="74">
        <v>1</v>
      </c>
      <c r="K999" s="82">
        <v>45323</v>
      </c>
      <c r="L999" s="82">
        <v>45747</v>
      </c>
      <c r="M999" s="211">
        <f t="shared" si="42"/>
        <v>60.571428571428569</v>
      </c>
      <c r="N999" s="69">
        <v>1</v>
      </c>
      <c r="O999" s="71" t="s">
        <v>2521</v>
      </c>
      <c r="P999" s="51">
        <f t="shared" si="41"/>
        <v>1</v>
      </c>
      <c r="Q999" s="66" t="str" cm="1">
        <f t="array" aca="1" ref="Q999" ca="1">IF(ISNUMBER(P999),IF(P999=100%,"CUMPLIDA",IF(AND(ISNUMBER(L999),ISNUMBER(INDIRECT("FECHA_"&amp;$B999,1))), IF(L999&lt;=INDIRECT("FECHA_"&amp;$B999,1),"INCUMPLIDA","PROCESO"), "VERIFICAR FECHA")),"SIN VALOR AVANCE")</f>
        <v>CUMPLIDA</v>
      </c>
    </row>
    <row r="1000" spans="1:17" ht="75.75">
      <c r="A1000" s="75" t="s">
        <v>938</v>
      </c>
      <c r="B1000" s="61" t="s">
        <v>1793</v>
      </c>
      <c r="C1000" s="495"/>
      <c r="D1000" s="495"/>
      <c r="E1000" s="496"/>
      <c r="F1000" s="496" t="s">
        <v>2838</v>
      </c>
      <c r="G1000" s="63" t="s">
        <v>766</v>
      </c>
      <c r="H1000" s="50" t="s">
        <v>767</v>
      </c>
      <c r="I1000" s="50" t="s">
        <v>768</v>
      </c>
      <c r="J1000" s="74">
        <v>1</v>
      </c>
      <c r="K1000" s="82">
        <v>45231</v>
      </c>
      <c r="L1000" s="82">
        <v>45747</v>
      </c>
      <c r="M1000" s="211">
        <f t="shared" si="42"/>
        <v>73.714285714285708</v>
      </c>
      <c r="N1000" s="69">
        <v>1</v>
      </c>
      <c r="O1000" s="71" t="s">
        <v>2521</v>
      </c>
      <c r="P1000" s="51">
        <f t="shared" si="41"/>
        <v>1</v>
      </c>
      <c r="Q1000" s="66" t="str" cm="1">
        <f t="array" aca="1" ref="Q1000" ca="1">IF(ISNUMBER(P1000),IF(P1000=100%,"CUMPLIDA",IF(AND(ISNUMBER(L1000),ISNUMBER(INDIRECT("FECHA_"&amp;$B1000,1))), IF(L1000&lt;=INDIRECT("FECHA_"&amp;$B1000,1),"INCUMPLIDA","PROCESO"), "VERIFICAR FECHA")),"SIN VALOR AVANCE")</f>
        <v>CUMPLIDA</v>
      </c>
    </row>
    <row r="1001" spans="1:17" ht="135.75">
      <c r="A1001" s="75" t="s">
        <v>938</v>
      </c>
      <c r="B1001" s="61" t="s">
        <v>1793</v>
      </c>
      <c r="C1001" s="495"/>
      <c r="D1001" s="495"/>
      <c r="E1001" s="496"/>
      <c r="F1001" s="496" t="s">
        <v>2838</v>
      </c>
      <c r="G1001" s="63" t="s">
        <v>769</v>
      </c>
      <c r="H1001" s="50" t="s">
        <v>769</v>
      </c>
      <c r="I1001" s="50" t="s">
        <v>2344</v>
      </c>
      <c r="J1001" s="74">
        <v>1</v>
      </c>
      <c r="K1001" s="82">
        <v>45323</v>
      </c>
      <c r="L1001" s="82">
        <v>45747</v>
      </c>
      <c r="M1001" s="211">
        <f t="shared" si="42"/>
        <v>60.571428571428569</v>
      </c>
      <c r="N1001" s="69">
        <v>1</v>
      </c>
      <c r="O1001" s="71" t="s">
        <v>2685</v>
      </c>
      <c r="P1001" s="51">
        <f t="shared" si="41"/>
        <v>1</v>
      </c>
      <c r="Q1001" s="66" t="str" cm="1">
        <f t="array" aca="1" ref="Q1001" ca="1">IF(ISNUMBER(P1001),IF(P1001=100%,"CUMPLIDA",IF(AND(ISNUMBER(L1001),ISNUMBER(INDIRECT("FECHA_"&amp;$B1001,1))), IF(L1001&lt;=INDIRECT("FECHA_"&amp;$B1001,1),"INCUMPLIDA","PROCESO"), "VERIFICAR FECHA")),"SIN VALOR AVANCE")</f>
        <v>CUMPLIDA</v>
      </c>
    </row>
    <row r="1002" spans="1:17" ht="75.75">
      <c r="A1002" s="75" t="s">
        <v>938</v>
      </c>
      <c r="B1002" s="61" t="s">
        <v>1793</v>
      </c>
      <c r="C1002" s="495"/>
      <c r="D1002" s="495"/>
      <c r="E1002" s="496"/>
      <c r="F1002" s="496" t="s">
        <v>2838</v>
      </c>
      <c r="G1002" s="63" t="s">
        <v>2430</v>
      </c>
      <c r="H1002" s="50" t="s">
        <v>2430</v>
      </c>
      <c r="I1002" s="50" t="s">
        <v>771</v>
      </c>
      <c r="J1002" s="74">
        <v>1</v>
      </c>
      <c r="K1002" s="82">
        <v>45231</v>
      </c>
      <c r="L1002" s="82">
        <v>45747</v>
      </c>
      <c r="M1002" s="211">
        <f t="shared" si="42"/>
        <v>73.714285714285708</v>
      </c>
      <c r="N1002" s="69">
        <v>1</v>
      </c>
      <c r="O1002" s="71" t="s">
        <v>2521</v>
      </c>
      <c r="P1002" s="51">
        <f t="shared" si="41"/>
        <v>1</v>
      </c>
      <c r="Q1002" s="66" t="str" cm="1">
        <f t="array" aca="1" ref="Q1002" ca="1">IF(ISNUMBER(P1002),IF(P1002=100%,"CUMPLIDA",IF(AND(ISNUMBER(L1002),ISNUMBER(INDIRECT("FECHA_"&amp;$B1002,1))), IF(L1002&lt;=INDIRECT("FECHA_"&amp;$B1002,1),"INCUMPLIDA","PROCESO"), "VERIFICAR FECHA")),"SIN VALOR AVANCE")</f>
        <v>CUMPLIDA</v>
      </c>
    </row>
    <row r="1003" spans="1:17" ht="195.75">
      <c r="A1003" s="75" t="s">
        <v>938</v>
      </c>
      <c r="B1003" s="61" t="s">
        <v>1793</v>
      </c>
      <c r="C1003" s="495"/>
      <c r="D1003" s="495"/>
      <c r="E1003" s="496"/>
      <c r="F1003" s="496" t="s">
        <v>2838</v>
      </c>
      <c r="G1003" s="63" t="s">
        <v>2431</v>
      </c>
      <c r="H1003" s="50" t="s">
        <v>2431</v>
      </c>
      <c r="I1003" s="50" t="s">
        <v>1073</v>
      </c>
      <c r="J1003" s="74">
        <v>1</v>
      </c>
      <c r="K1003" s="82">
        <v>45231</v>
      </c>
      <c r="L1003" s="82">
        <v>45808</v>
      </c>
      <c r="M1003" s="211">
        <f t="shared" si="42"/>
        <v>82.428571428571431</v>
      </c>
      <c r="N1003" s="69">
        <v>1</v>
      </c>
      <c r="O1003" s="71" t="s">
        <v>2805</v>
      </c>
      <c r="P1003" s="51">
        <f t="shared" si="41"/>
        <v>1</v>
      </c>
      <c r="Q1003" s="66" t="str" cm="1">
        <f t="array" aca="1" ref="Q1003" ca="1">IF(ISNUMBER(P1003),IF(P1003=100%,"CUMPLIDA",IF(AND(ISNUMBER(L1003),ISNUMBER(INDIRECT("FECHA_"&amp;$B1003,1))), IF(L1003&lt;=INDIRECT("FECHA_"&amp;$B1003,1),"INCUMPLIDA","PROCESO"), "VERIFICAR FECHA")),"SIN VALOR AVANCE")</f>
        <v>CUMPLIDA</v>
      </c>
    </row>
    <row r="1004" spans="1:17" ht="75.75">
      <c r="A1004" s="75" t="s">
        <v>938</v>
      </c>
      <c r="B1004" s="61" t="s">
        <v>1793</v>
      </c>
      <c r="C1004" s="495"/>
      <c r="D1004" s="495"/>
      <c r="E1004" s="496"/>
      <c r="F1004" s="496" t="s">
        <v>2838</v>
      </c>
      <c r="G1004" s="63" t="s">
        <v>169</v>
      </c>
      <c r="H1004" s="50" t="s">
        <v>775</v>
      </c>
      <c r="I1004" s="50" t="s">
        <v>776</v>
      </c>
      <c r="J1004" s="74">
        <v>8</v>
      </c>
      <c r="K1004" s="82">
        <v>45809</v>
      </c>
      <c r="L1004" s="82">
        <v>46568</v>
      </c>
      <c r="M1004" s="211">
        <f t="shared" si="42"/>
        <v>108.42857142857143</v>
      </c>
      <c r="N1004" s="69">
        <v>0</v>
      </c>
      <c r="O1004" s="71" t="s">
        <v>2521</v>
      </c>
      <c r="P1004" s="51">
        <f t="shared" ref="P1004:P1067" si="43">N1004/J1004</f>
        <v>0</v>
      </c>
      <c r="Q1004" s="66" t="str" cm="1">
        <f t="array" aca="1" ref="Q1004" ca="1">IF(ISNUMBER(P1004),IF(P1004=100%,"CUMPLIDA",IF(AND(ISNUMBER(L1004),ISNUMBER(INDIRECT("FECHA_"&amp;$B1004,1))), IF(L1004&lt;=INDIRECT("FECHA_"&amp;$B1004,1),"INCUMPLIDA","PROCESO"), "VERIFICAR FECHA")),"SIN VALOR AVANCE")</f>
        <v>PROCESO</v>
      </c>
    </row>
    <row r="1005" spans="1:17" ht="135.75">
      <c r="A1005" s="75" t="s">
        <v>938</v>
      </c>
      <c r="B1005" s="61" t="s">
        <v>1793</v>
      </c>
      <c r="C1005" s="495"/>
      <c r="D1005" s="495"/>
      <c r="E1005" s="496"/>
      <c r="F1005" s="496" t="s">
        <v>2838</v>
      </c>
      <c r="G1005" s="63" t="s">
        <v>778</v>
      </c>
      <c r="H1005" s="50" t="s">
        <v>779</v>
      </c>
      <c r="I1005" s="50" t="s">
        <v>780</v>
      </c>
      <c r="J1005" s="74">
        <v>1</v>
      </c>
      <c r="K1005" s="82">
        <v>45809</v>
      </c>
      <c r="L1005" s="82">
        <v>46568</v>
      </c>
      <c r="M1005" s="211">
        <f t="shared" si="42"/>
        <v>108.42857142857143</v>
      </c>
      <c r="N1005" s="69">
        <v>0</v>
      </c>
      <c r="O1005" s="71" t="s">
        <v>2685</v>
      </c>
      <c r="P1005" s="51">
        <f t="shared" si="43"/>
        <v>0</v>
      </c>
      <c r="Q1005" s="66" t="str" cm="1">
        <f t="array" aca="1" ref="Q1005" ca="1">IF(ISNUMBER(P1005),IF(P1005=100%,"CUMPLIDA",IF(AND(ISNUMBER(L1005),ISNUMBER(INDIRECT("FECHA_"&amp;$B1005,1))), IF(L1005&lt;=INDIRECT("FECHA_"&amp;$B1005,1),"INCUMPLIDA","PROCESO"), "VERIFICAR FECHA")),"SIN VALOR AVANCE")</f>
        <v>PROCESO</v>
      </c>
    </row>
    <row r="1006" spans="1:17" ht="195.75">
      <c r="A1006" s="75" t="s">
        <v>938</v>
      </c>
      <c r="B1006" s="61" t="s">
        <v>1793</v>
      </c>
      <c r="C1006" s="495"/>
      <c r="D1006" s="495"/>
      <c r="E1006" s="496"/>
      <c r="F1006" s="496" t="s">
        <v>2838</v>
      </c>
      <c r="G1006" s="63" t="s">
        <v>781</v>
      </c>
      <c r="H1006" s="50" t="s">
        <v>782</v>
      </c>
      <c r="I1006" s="50" t="s">
        <v>813</v>
      </c>
      <c r="J1006" s="74">
        <v>2</v>
      </c>
      <c r="K1006" s="82">
        <v>45809</v>
      </c>
      <c r="L1006" s="82">
        <v>46568</v>
      </c>
      <c r="M1006" s="211">
        <f t="shared" si="42"/>
        <v>108.42857142857143</v>
      </c>
      <c r="N1006" s="69">
        <v>0</v>
      </c>
      <c r="O1006" s="71" t="s">
        <v>2805</v>
      </c>
      <c r="P1006" s="51">
        <f t="shared" si="43"/>
        <v>0</v>
      </c>
      <c r="Q1006" s="66" t="str" cm="1">
        <f t="array" aca="1" ref="Q1006" ca="1">IF(ISNUMBER(P1006),IF(P1006=100%,"CUMPLIDA",IF(AND(ISNUMBER(L1006),ISNUMBER(INDIRECT("FECHA_"&amp;$B1006,1))), IF(L1006&lt;=INDIRECT("FECHA_"&amp;$B1006,1),"INCUMPLIDA","PROCESO"), "VERIFICAR FECHA")),"SIN VALOR AVANCE")</f>
        <v>PROCESO</v>
      </c>
    </row>
    <row r="1007" spans="1:17" ht="150">
      <c r="A1007" s="75" t="s">
        <v>938</v>
      </c>
      <c r="B1007" s="61" t="s">
        <v>1793</v>
      </c>
      <c r="C1007" s="62" t="s">
        <v>2092</v>
      </c>
      <c r="D1007" s="62" t="s">
        <v>2842</v>
      </c>
      <c r="E1007" s="63" t="s">
        <v>2843</v>
      </c>
      <c r="F1007" s="63" t="s">
        <v>2844</v>
      </c>
      <c r="G1007" s="63" t="s">
        <v>2845</v>
      </c>
      <c r="H1007" s="50" t="s">
        <v>2846</v>
      </c>
      <c r="I1007" s="50" t="s">
        <v>2847</v>
      </c>
      <c r="J1007" s="69">
        <v>3</v>
      </c>
      <c r="K1007" s="70">
        <v>45474</v>
      </c>
      <c r="L1007" s="70">
        <v>46022</v>
      </c>
      <c r="M1007" s="211">
        <f t="shared" si="42"/>
        <v>78.285714285714292</v>
      </c>
      <c r="N1007" s="69">
        <v>3</v>
      </c>
      <c r="O1007" s="50" t="s">
        <v>2848</v>
      </c>
      <c r="P1007" s="51">
        <f t="shared" si="43"/>
        <v>1</v>
      </c>
      <c r="Q1007" s="66" t="str" cm="1">
        <f t="array" aca="1" ref="Q1007" ca="1">IF(ISNUMBER(P1007),IF(P1007=100%,"CUMPLIDA",IF(AND(ISNUMBER(L1007),ISNUMBER(INDIRECT("FECHA_"&amp;$B1007,1))), IF(L1007&lt;=INDIRECT("FECHA_"&amp;$B1007,1),"INCUMPLIDA","PROCESO"), "VERIFICAR FECHA")),"SIN VALOR AVANCE")</f>
        <v>CUMPLIDA</v>
      </c>
    </row>
    <row r="1008" spans="1:17" ht="165">
      <c r="A1008" s="75" t="s">
        <v>938</v>
      </c>
      <c r="B1008" s="61" t="s">
        <v>1793</v>
      </c>
      <c r="C1008" s="495" t="s">
        <v>2092</v>
      </c>
      <c r="D1008" s="495" t="s">
        <v>2842</v>
      </c>
      <c r="E1008" s="496" t="s">
        <v>2849</v>
      </c>
      <c r="F1008" s="496" t="s">
        <v>2850</v>
      </c>
      <c r="G1008" s="63" t="s">
        <v>2851</v>
      </c>
      <c r="H1008" s="50" t="s">
        <v>2852</v>
      </c>
      <c r="I1008" s="50" t="s">
        <v>2853</v>
      </c>
      <c r="J1008" s="74">
        <v>3</v>
      </c>
      <c r="K1008" s="70">
        <v>45139</v>
      </c>
      <c r="L1008" s="70">
        <v>45504</v>
      </c>
      <c r="M1008" s="211">
        <f t="shared" si="42"/>
        <v>52.142857142857146</v>
      </c>
      <c r="N1008" s="69">
        <v>3</v>
      </c>
      <c r="O1008" s="50" t="s">
        <v>2854</v>
      </c>
      <c r="P1008" s="51">
        <f t="shared" si="43"/>
        <v>1</v>
      </c>
      <c r="Q1008" s="66" t="str" cm="1">
        <f t="array" aca="1" ref="Q1008" ca="1">IF(ISNUMBER(P1008),IF(P1008=100%,"CUMPLIDA",IF(AND(ISNUMBER(L1008),ISNUMBER(INDIRECT("FECHA_"&amp;$B1008,1))), IF(L1008&lt;=INDIRECT("FECHA_"&amp;$B1008,1),"INCUMPLIDA","PROCESO"), "VERIFICAR FECHA")),"SIN VALOR AVANCE")</f>
        <v>CUMPLIDA</v>
      </c>
    </row>
    <row r="1009" spans="1:17" ht="75.75">
      <c r="A1009" s="75" t="s">
        <v>938</v>
      </c>
      <c r="B1009" s="61" t="s">
        <v>1793</v>
      </c>
      <c r="C1009" s="495"/>
      <c r="D1009" s="495"/>
      <c r="E1009" s="496"/>
      <c r="F1009" s="496"/>
      <c r="G1009" s="63" t="s">
        <v>2683</v>
      </c>
      <c r="H1009" s="76" t="s">
        <v>944</v>
      </c>
      <c r="I1009" s="50" t="s">
        <v>945</v>
      </c>
      <c r="J1009" s="69">
        <v>1</v>
      </c>
      <c r="K1009" s="70">
        <v>45231</v>
      </c>
      <c r="L1009" s="70">
        <v>45504</v>
      </c>
      <c r="M1009" s="211">
        <f t="shared" si="42"/>
        <v>39</v>
      </c>
      <c r="N1009" s="69">
        <v>1</v>
      </c>
      <c r="O1009" s="71" t="s">
        <v>2426</v>
      </c>
      <c r="P1009" s="51">
        <f t="shared" si="43"/>
        <v>1</v>
      </c>
      <c r="Q1009" s="66" t="str" cm="1">
        <f t="array" aca="1" ref="Q1009" ca="1">IF(ISNUMBER(P1009),IF(P1009=100%,"CUMPLIDA",IF(AND(ISNUMBER(L1009),ISNUMBER(INDIRECT("FECHA_"&amp;$B1009,1))), IF(L1009&lt;=INDIRECT("FECHA_"&amp;$B1009,1),"INCUMPLIDA","PROCESO"), "VERIFICAR FECHA")),"SIN VALOR AVANCE")</f>
        <v>CUMPLIDA</v>
      </c>
    </row>
    <row r="1010" spans="1:17" ht="195.75">
      <c r="A1010" s="75" t="s">
        <v>938</v>
      </c>
      <c r="B1010" s="61" t="s">
        <v>1793</v>
      </c>
      <c r="C1010" s="495"/>
      <c r="D1010" s="495"/>
      <c r="E1010" s="496"/>
      <c r="F1010" s="496"/>
      <c r="G1010" s="63" t="s">
        <v>2683</v>
      </c>
      <c r="H1010" s="76" t="s">
        <v>947</v>
      </c>
      <c r="I1010" s="50" t="s">
        <v>948</v>
      </c>
      <c r="J1010" s="69">
        <v>1</v>
      </c>
      <c r="K1010" s="70">
        <v>45231</v>
      </c>
      <c r="L1010" s="70">
        <v>45504</v>
      </c>
      <c r="M1010" s="211">
        <f t="shared" si="42"/>
        <v>39</v>
      </c>
      <c r="N1010" s="69">
        <v>1</v>
      </c>
      <c r="O1010" s="71" t="s">
        <v>2805</v>
      </c>
      <c r="P1010" s="51">
        <f t="shared" si="43"/>
        <v>1</v>
      </c>
      <c r="Q1010" s="66" t="str" cm="1">
        <f t="array" aca="1" ref="Q1010" ca="1">IF(ISNUMBER(P1010),IF(P1010=100%,"CUMPLIDA",IF(AND(ISNUMBER(L1010),ISNUMBER(INDIRECT("FECHA_"&amp;$B1010,1))), IF(L1010&lt;=INDIRECT("FECHA_"&amp;$B1010,1),"INCUMPLIDA","PROCESO"), "VERIFICAR FECHA")),"SIN VALOR AVANCE")</f>
        <v>CUMPLIDA</v>
      </c>
    </row>
    <row r="1011" spans="1:17" ht="150.75">
      <c r="A1011" s="75" t="s">
        <v>938</v>
      </c>
      <c r="B1011" s="61" t="s">
        <v>1793</v>
      </c>
      <c r="C1011" s="495"/>
      <c r="D1011" s="495"/>
      <c r="E1011" s="496"/>
      <c r="F1011" s="496"/>
      <c r="G1011" s="63" t="s">
        <v>950</v>
      </c>
      <c r="H1011" s="50" t="s">
        <v>760</v>
      </c>
      <c r="I1011" s="50" t="s">
        <v>761</v>
      </c>
      <c r="J1011" s="74">
        <v>1</v>
      </c>
      <c r="K1011" s="82">
        <v>45323</v>
      </c>
      <c r="L1011" s="82">
        <v>45747</v>
      </c>
      <c r="M1011" s="211">
        <f t="shared" si="42"/>
        <v>60.571428571428569</v>
      </c>
      <c r="N1011" s="69">
        <v>1</v>
      </c>
      <c r="O1011" s="71" t="s">
        <v>2726</v>
      </c>
      <c r="P1011" s="51">
        <f t="shared" si="43"/>
        <v>1</v>
      </c>
      <c r="Q1011" s="66" t="str" cm="1">
        <f t="array" aca="1" ref="Q1011" ca="1">IF(ISNUMBER(P1011),IF(P1011=100%,"CUMPLIDA",IF(AND(ISNUMBER(L1011),ISNUMBER(INDIRECT("FECHA_"&amp;$B1011,1))), IF(L1011&lt;=INDIRECT("FECHA_"&amp;$B1011,1),"INCUMPLIDA","PROCESO"), "VERIFICAR FECHA")),"SIN VALOR AVANCE")</f>
        <v>CUMPLIDA</v>
      </c>
    </row>
    <row r="1012" spans="1:17" ht="75.75">
      <c r="A1012" s="75" t="s">
        <v>938</v>
      </c>
      <c r="B1012" s="61" t="s">
        <v>1793</v>
      </c>
      <c r="C1012" s="495"/>
      <c r="D1012" s="495"/>
      <c r="E1012" s="496"/>
      <c r="F1012" s="496"/>
      <c r="G1012" s="63" t="s">
        <v>804</v>
      </c>
      <c r="H1012" s="50" t="s">
        <v>804</v>
      </c>
      <c r="I1012" s="50" t="s">
        <v>805</v>
      </c>
      <c r="J1012" s="74">
        <v>1</v>
      </c>
      <c r="K1012" s="82">
        <v>45323</v>
      </c>
      <c r="L1012" s="82">
        <v>45747</v>
      </c>
      <c r="M1012" s="211">
        <f t="shared" si="42"/>
        <v>60.571428571428569</v>
      </c>
      <c r="N1012" s="69">
        <v>1</v>
      </c>
      <c r="O1012" s="71" t="s">
        <v>2521</v>
      </c>
      <c r="P1012" s="51">
        <f t="shared" si="43"/>
        <v>1</v>
      </c>
      <c r="Q1012" s="66" t="str" cm="1">
        <f t="array" aca="1" ref="Q1012" ca="1">IF(ISNUMBER(P1012),IF(P1012=100%,"CUMPLIDA",IF(AND(ISNUMBER(L1012),ISNUMBER(INDIRECT("FECHA_"&amp;$B1012,1))), IF(L1012&lt;=INDIRECT("FECHA_"&amp;$B1012,1),"INCUMPLIDA","PROCESO"), "VERIFICAR FECHA")),"SIN VALOR AVANCE")</f>
        <v>CUMPLIDA</v>
      </c>
    </row>
    <row r="1013" spans="1:17" ht="75.75">
      <c r="A1013" s="75" t="s">
        <v>938</v>
      </c>
      <c r="B1013" s="61" t="s">
        <v>1793</v>
      </c>
      <c r="C1013" s="495"/>
      <c r="D1013" s="495"/>
      <c r="E1013" s="496"/>
      <c r="F1013" s="496"/>
      <c r="G1013" s="63" t="s">
        <v>766</v>
      </c>
      <c r="H1013" s="50" t="s">
        <v>767</v>
      </c>
      <c r="I1013" s="50" t="s">
        <v>768</v>
      </c>
      <c r="J1013" s="74">
        <v>1</v>
      </c>
      <c r="K1013" s="82">
        <v>45231</v>
      </c>
      <c r="L1013" s="82">
        <v>45747</v>
      </c>
      <c r="M1013" s="211">
        <f t="shared" si="42"/>
        <v>73.714285714285708</v>
      </c>
      <c r="N1013" s="69">
        <v>1</v>
      </c>
      <c r="O1013" s="71" t="s">
        <v>2521</v>
      </c>
      <c r="P1013" s="51">
        <f t="shared" si="43"/>
        <v>1</v>
      </c>
      <c r="Q1013" s="66" t="str" cm="1">
        <f t="array" aca="1" ref="Q1013" ca="1">IF(ISNUMBER(P1013),IF(P1013=100%,"CUMPLIDA",IF(AND(ISNUMBER(L1013),ISNUMBER(INDIRECT("FECHA_"&amp;$B1013,1))), IF(L1013&lt;=INDIRECT("FECHA_"&amp;$B1013,1),"INCUMPLIDA","PROCESO"), "VERIFICAR FECHA")),"SIN VALOR AVANCE")</f>
        <v>CUMPLIDA</v>
      </c>
    </row>
    <row r="1014" spans="1:17" ht="150.75">
      <c r="A1014" s="75" t="s">
        <v>938</v>
      </c>
      <c r="B1014" s="61" t="s">
        <v>1793</v>
      </c>
      <c r="C1014" s="495"/>
      <c r="D1014" s="495"/>
      <c r="E1014" s="496"/>
      <c r="F1014" s="496"/>
      <c r="G1014" s="63" t="s">
        <v>769</v>
      </c>
      <c r="H1014" s="50" t="s">
        <v>769</v>
      </c>
      <c r="I1014" s="50" t="s">
        <v>2344</v>
      </c>
      <c r="J1014" s="74">
        <v>1</v>
      </c>
      <c r="K1014" s="82">
        <v>45323</v>
      </c>
      <c r="L1014" s="82">
        <v>45747</v>
      </c>
      <c r="M1014" s="211">
        <f t="shared" si="42"/>
        <v>60.571428571428569</v>
      </c>
      <c r="N1014" s="69">
        <v>1</v>
      </c>
      <c r="O1014" s="71" t="s">
        <v>2726</v>
      </c>
      <c r="P1014" s="51">
        <f t="shared" si="43"/>
        <v>1</v>
      </c>
      <c r="Q1014" s="66" t="str" cm="1">
        <f t="array" aca="1" ref="Q1014" ca="1">IF(ISNUMBER(P1014),IF(P1014=100%,"CUMPLIDA",IF(AND(ISNUMBER(L1014),ISNUMBER(INDIRECT("FECHA_"&amp;$B1014,1))), IF(L1014&lt;=INDIRECT("FECHA_"&amp;$B1014,1),"INCUMPLIDA","PROCESO"), "VERIFICAR FECHA")),"SIN VALOR AVANCE")</f>
        <v>CUMPLIDA</v>
      </c>
    </row>
    <row r="1015" spans="1:17" ht="75.75">
      <c r="A1015" s="75" t="s">
        <v>938</v>
      </c>
      <c r="B1015" s="61" t="s">
        <v>1793</v>
      </c>
      <c r="C1015" s="495"/>
      <c r="D1015" s="495"/>
      <c r="E1015" s="496"/>
      <c r="F1015" s="496"/>
      <c r="G1015" s="63" t="s">
        <v>2430</v>
      </c>
      <c r="H1015" s="50" t="s">
        <v>2430</v>
      </c>
      <c r="I1015" s="50" t="s">
        <v>771</v>
      </c>
      <c r="J1015" s="74">
        <v>1</v>
      </c>
      <c r="K1015" s="82">
        <v>45231</v>
      </c>
      <c r="L1015" s="82">
        <v>45747</v>
      </c>
      <c r="M1015" s="211">
        <f t="shared" si="42"/>
        <v>73.714285714285708</v>
      </c>
      <c r="N1015" s="69">
        <v>1</v>
      </c>
      <c r="O1015" s="71" t="s">
        <v>2521</v>
      </c>
      <c r="P1015" s="51">
        <f t="shared" si="43"/>
        <v>1</v>
      </c>
      <c r="Q1015" s="66" t="str" cm="1">
        <f t="array" aca="1" ref="Q1015" ca="1">IF(ISNUMBER(P1015),IF(P1015=100%,"CUMPLIDA",IF(AND(ISNUMBER(L1015),ISNUMBER(INDIRECT("FECHA_"&amp;$B1015,1))), IF(L1015&lt;=INDIRECT("FECHA_"&amp;$B1015,1),"INCUMPLIDA","PROCESO"), "VERIFICAR FECHA")),"SIN VALOR AVANCE")</f>
        <v>CUMPLIDA</v>
      </c>
    </row>
    <row r="1016" spans="1:17" ht="195.75">
      <c r="A1016" s="75" t="s">
        <v>938</v>
      </c>
      <c r="B1016" s="61" t="s">
        <v>1793</v>
      </c>
      <c r="C1016" s="495"/>
      <c r="D1016" s="495"/>
      <c r="E1016" s="496"/>
      <c r="F1016" s="496" t="s">
        <v>2850</v>
      </c>
      <c r="G1016" s="63" t="s">
        <v>2431</v>
      </c>
      <c r="H1016" s="50" t="s">
        <v>2431</v>
      </c>
      <c r="I1016" s="50" t="s">
        <v>1073</v>
      </c>
      <c r="J1016" s="74">
        <v>1</v>
      </c>
      <c r="K1016" s="82">
        <v>45231</v>
      </c>
      <c r="L1016" s="82">
        <v>45808</v>
      </c>
      <c r="M1016" s="211">
        <f t="shared" si="42"/>
        <v>82.428571428571431</v>
      </c>
      <c r="N1016" s="69">
        <v>1</v>
      </c>
      <c r="O1016" s="71" t="s">
        <v>2805</v>
      </c>
      <c r="P1016" s="51">
        <f t="shared" si="43"/>
        <v>1</v>
      </c>
      <c r="Q1016" s="66" t="str" cm="1">
        <f t="array" aca="1" ref="Q1016" ca="1">IF(ISNUMBER(P1016),IF(P1016=100%,"CUMPLIDA",IF(AND(ISNUMBER(L1016),ISNUMBER(INDIRECT("FECHA_"&amp;$B1016,1))), IF(L1016&lt;=INDIRECT("FECHA_"&amp;$B1016,1),"INCUMPLIDA","PROCESO"), "VERIFICAR FECHA")),"SIN VALOR AVANCE")</f>
        <v>CUMPLIDA</v>
      </c>
    </row>
    <row r="1017" spans="1:17" ht="75.75">
      <c r="A1017" s="75" t="s">
        <v>938</v>
      </c>
      <c r="B1017" s="61" t="s">
        <v>1793</v>
      </c>
      <c r="C1017" s="495"/>
      <c r="D1017" s="495"/>
      <c r="E1017" s="496"/>
      <c r="F1017" s="496" t="s">
        <v>2850</v>
      </c>
      <c r="G1017" s="63" t="s">
        <v>169</v>
      </c>
      <c r="H1017" s="50" t="s">
        <v>775</v>
      </c>
      <c r="I1017" s="50" t="s">
        <v>776</v>
      </c>
      <c r="J1017" s="74">
        <v>7</v>
      </c>
      <c r="K1017" s="82">
        <v>46024</v>
      </c>
      <c r="L1017" s="82">
        <v>46660</v>
      </c>
      <c r="M1017" s="211">
        <f t="shared" si="42"/>
        <v>90.857142857142861</v>
      </c>
      <c r="N1017" s="69">
        <v>0</v>
      </c>
      <c r="O1017" s="71" t="s">
        <v>2521</v>
      </c>
      <c r="P1017" s="51">
        <f t="shared" si="43"/>
        <v>0</v>
      </c>
      <c r="Q1017" s="66" t="str" cm="1">
        <f t="array" aca="1" ref="Q1017" ca="1">IF(ISNUMBER(P1017),IF(P1017=100%,"CUMPLIDA",IF(AND(ISNUMBER(L1017),ISNUMBER(INDIRECT("FECHA_"&amp;$B1017,1))), IF(L1017&lt;=INDIRECT("FECHA_"&amp;$B1017,1),"INCUMPLIDA","PROCESO"), "VERIFICAR FECHA")),"SIN VALOR AVANCE")</f>
        <v>PROCESO</v>
      </c>
    </row>
    <row r="1018" spans="1:17" ht="150.75">
      <c r="A1018" s="75" t="s">
        <v>938</v>
      </c>
      <c r="B1018" s="61" t="s">
        <v>1793</v>
      </c>
      <c r="C1018" s="495"/>
      <c r="D1018" s="495"/>
      <c r="E1018" s="496"/>
      <c r="F1018" s="496" t="s">
        <v>2850</v>
      </c>
      <c r="G1018" s="63" t="s">
        <v>778</v>
      </c>
      <c r="H1018" s="50" t="s">
        <v>779</v>
      </c>
      <c r="I1018" s="50" t="s">
        <v>780</v>
      </c>
      <c r="J1018" s="74">
        <v>1</v>
      </c>
      <c r="K1018" s="82">
        <v>46024</v>
      </c>
      <c r="L1018" s="82">
        <v>46660</v>
      </c>
      <c r="M1018" s="211">
        <f t="shared" si="42"/>
        <v>90.857142857142861</v>
      </c>
      <c r="N1018" s="69">
        <v>0</v>
      </c>
      <c r="O1018" s="71" t="s">
        <v>2726</v>
      </c>
      <c r="P1018" s="51">
        <f t="shared" si="43"/>
        <v>0</v>
      </c>
      <c r="Q1018" s="66" t="str" cm="1">
        <f t="array" aca="1" ref="Q1018" ca="1">IF(ISNUMBER(P1018),IF(P1018=100%,"CUMPLIDA",IF(AND(ISNUMBER(L1018),ISNUMBER(INDIRECT("FECHA_"&amp;$B1018,1))), IF(L1018&lt;=INDIRECT("FECHA_"&amp;$B1018,1),"INCUMPLIDA","PROCESO"), "VERIFICAR FECHA")),"SIN VALOR AVANCE")</f>
        <v>PROCESO</v>
      </c>
    </row>
    <row r="1019" spans="1:17" ht="195.75">
      <c r="A1019" s="75" t="s">
        <v>938</v>
      </c>
      <c r="B1019" s="61" t="s">
        <v>1793</v>
      </c>
      <c r="C1019" s="495"/>
      <c r="D1019" s="495"/>
      <c r="E1019" s="496"/>
      <c r="F1019" s="496" t="s">
        <v>2855</v>
      </c>
      <c r="G1019" s="63" t="s">
        <v>781</v>
      </c>
      <c r="H1019" s="50" t="s">
        <v>782</v>
      </c>
      <c r="I1019" s="50" t="s">
        <v>813</v>
      </c>
      <c r="J1019" s="74">
        <v>2</v>
      </c>
      <c r="K1019" s="82">
        <v>46024</v>
      </c>
      <c r="L1019" s="82">
        <v>46660</v>
      </c>
      <c r="M1019" s="211">
        <f t="shared" si="42"/>
        <v>90.857142857142861</v>
      </c>
      <c r="N1019" s="69">
        <v>0</v>
      </c>
      <c r="O1019" s="71" t="s">
        <v>2805</v>
      </c>
      <c r="P1019" s="51">
        <f t="shared" si="43"/>
        <v>0</v>
      </c>
      <c r="Q1019" s="66" t="str" cm="1">
        <f t="array" aca="1" ref="Q1019" ca="1">IF(ISNUMBER(P1019),IF(P1019=100%,"CUMPLIDA",IF(AND(ISNUMBER(L1019),ISNUMBER(INDIRECT("FECHA_"&amp;$B1019,1))), IF(L1019&lt;=INDIRECT("FECHA_"&amp;$B1019,1),"INCUMPLIDA","PROCESO"), "VERIFICAR FECHA")),"SIN VALOR AVANCE")</f>
        <v>PROCESO</v>
      </c>
    </row>
    <row r="1020" spans="1:17" ht="135">
      <c r="A1020" s="75" t="s">
        <v>938</v>
      </c>
      <c r="B1020" s="61" t="s">
        <v>1793</v>
      </c>
      <c r="C1020" s="494" t="s">
        <v>1951</v>
      </c>
      <c r="D1020" s="494" t="s">
        <v>2856</v>
      </c>
      <c r="E1020" s="496" t="s">
        <v>2857</v>
      </c>
      <c r="F1020" s="496" t="s">
        <v>2858</v>
      </c>
      <c r="G1020" s="53" t="s">
        <v>2859</v>
      </c>
      <c r="H1020" s="54" t="s">
        <v>944</v>
      </c>
      <c r="I1020" s="50" t="s">
        <v>945</v>
      </c>
      <c r="J1020" s="69">
        <v>1</v>
      </c>
      <c r="K1020" s="70">
        <v>45231</v>
      </c>
      <c r="L1020" s="70">
        <v>45504</v>
      </c>
      <c r="M1020" s="211">
        <f t="shared" si="42"/>
        <v>39</v>
      </c>
      <c r="N1020" s="69">
        <v>1</v>
      </c>
      <c r="O1020" s="50" t="s">
        <v>2860</v>
      </c>
      <c r="P1020" s="51">
        <f t="shared" si="43"/>
        <v>1</v>
      </c>
      <c r="Q1020" s="66" t="str" cm="1">
        <f t="array" aca="1" ref="Q1020" ca="1">IF(ISNUMBER(P1020),IF(P1020=100%,"CUMPLIDA",IF(AND(ISNUMBER(L1020),ISNUMBER(INDIRECT("FECHA_"&amp;$B1020,1))), IF(L1020&lt;=INDIRECT("FECHA_"&amp;$B1020,1),"INCUMPLIDA","PROCESO"), "VERIFICAR FECHA")),"SIN VALOR AVANCE")</f>
        <v>CUMPLIDA</v>
      </c>
    </row>
    <row r="1021" spans="1:17" ht="270.75">
      <c r="A1021" s="75" t="s">
        <v>938</v>
      </c>
      <c r="B1021" s="61" t="s">
        <v>1793</v>
      </c>
      <c r="C1021" s="494"/>
      <c r="D1021" s="494"/>
      <c r="E1021" s="496"/>
      <c r="F1021" s="496"/>
      <c r="G1021" s="53" t="s">
        <v>2859</v>
      </c>
      <c r="H1021" s="54" t="s">
        <v>947</v>
      </c>
      <c r="I1021" s="50" t="s">
        <v>948</v>
      </c>
      <c r="J1021" s="69">
        <v>1</v>
      </c>
      <c r="K1021" s="70">
        <v>45231</v>
      </c>
      <c r="L1021" s="70">
        <v>45504</v>
      </c>
      <c r="M1021" s="211">
        <f t="shared" si="42"/>
        <v>39</v>
      </c>
      <c r="N1021" s="69">
        <v>1</v>
      </c>
      <c r="O1021" s="50" t="s">
        <v>2861</v>
      </c>
      <c r="P1021" s="51">
        <f t="shared" si="43"/>
        <v>1</v>
      </c>
      <c r="Q1021" s="66" t="str" cm="1">
        <f t="array" aca="1" ref="Q1021" ca="1">IF(ISNUMBER(P1021),IF(P1021=100%,"CUMPLIDA",IF(AND(ISNUMBER(L1021),ISNUMBER(INDIRECT("FECHA_"&amp;$B1021,1))), IF(L1021&lt;=INDIRECT("FECHA_"&amp;$B1021,1),"INCUMPLIDA","PROCESO"), "VERIFICAR FECHA")),"SIN VALOR AVANCE")</f>
        <v>CUMPLIDA</v>
      </c>
    </row>
    <row r="1022" spans="1:17" ht="210.75">
      <c r="A1022" s="75" t="s">
        <v>938</v>
      </c>
      <c r="B1022" s="61" t="s">
        <v>1793</v>
      </c>
      <c r="C1022" s="494"/>
      <c r="D1022" s="494"/>
      <c r="E1022" s="496"/>
      <c r="F1022" s="496"/>
      <c r="G1022" s="63" t="s">
        <v>950</v>
      </c>
      <c r="H1022" s="50" t="s">
        <v>760</v>
      </c>
      <c r="I1022" s="50" t="s">
        <v>761</v>
      </c>
      <c r="J1022" s="74">
        <v>1</v>
      </c>
      <c r="K1022" s="82">
        <v>45323</v>
      </c>
      <c r="L1022" s="82">
        <v>45747</v>
      </c>
      <c r="M1022" s="211">
        <f t="shared" si="42"/>
        <v>60.571428571428569</v>
      </c>
      <c r="N1022" s="69">
        <v>1</v>
      </c>
      <c r="O1022" s="50" t="s">
        <v>2862</v>
      </c>
      <c r="P1022" s="51">
        <f t="shared" si="43"/>
        <v>1</v>
      </c>
      <c r="Q1022" s="66" t="str" cm="1">
        <f t="array" aca="1" ref="Q1022" ca="1">IF(ISNUMBER(P1022),IF(P1022=100%,"CUMPLIDA",IF(AND(ISNUMBER(L1022),ISNUMBER(INDIRECT("FECHA_"&amp;$B1022,1))), IF(L1022&lt;=INDIRECT("FECHA_"&amp;$B1022,1),"INCUMPLIDA","PROCESO"), "VERIFICAR FECHA")),"SIN VALOR AVANCE")</f>
        <v>CUMPLIDA</v>
      </c>
    </row>
    <row r="1023" spans="1:17" ht="90.75">
      <c r="A1023" s="75" t="s">
        <v>938</v>
      </c>
      <c r="B1023" s="61" t="s">
        <v>1793</v>
      </c>
      <c r="C1023" s="494"/>
      <c r="D1023" s="494"/>
      <c r="E1023" s="496"/>
      <c r="F1023" s="496"/>
      <c r="G1023" s="63" t="s">
        <v>804</v>
      </c>
      <c r="H1023" s="50" t="s">
        <v>804</v>
      </c>
      <c r="I1023" s="50" t="s">
        <v>805</v>
      </c>
      <c r="J1023" s="74">
        <v>1</v>
      </c>
      <c r="K1023" s="82">
        <v>45323</v>
      </c>
      <c r="L1023" s="82">
        <v>45747</v>
      </c>
      <c r="M1023" s="211">
        <f t="shared" si="42"/>
        <v>60.571428571428569</v>
      </c>
      <c r="N1023" s="69">
        <v>1</v>
      </c>
      <c r="O1023" s="50" t="s">
        <v>2863</v>
      </c>
      <c r="P1023" s="51">
        <f t="shared" si="43"/>
        <v>1</v>
      </c>
      <c r="Q1023" s="66" t="str" cm="1">
        <f t="array" aca="1" ref="Q1023" ca="1">IF(ISNUMBER(P1023),IF(P1023=100%,"CUMPLIDA",IF(AND(ISNUMBER(L1023),ISNUMBER(INDIRECT("FECHA_"&amp;$B1023,1))), IF(L1023&lt;=INDIRECT("FECHA_"&amp;$B1023,1),"INCUMPLIDA","PROCESO"), "VERIFICAR FECHA")),"SIN VALOR AVANCE")</f>
        <v>CUMPLIDA</v>
      </c>
    </row>
    <row r="1024" spans="1:17" ht="90.75">
      <c r="A1024" s="75" t="s">
        <v>938</v>
      </c>
      <c r="B1024" s="61" t="s">
        <v>1793</v>
      </c>
      <c r="C1024" s="494"/>
      <c r="D1024" s="494"/>
      <c r="E1024" s="496"/>
      <c r="F1024" s="496"/>
      <c r="G1024" s="63" t="s">
        <v>766</v>
      </c>
      <c r="H1024" s="50" t="s">
        <v>767</v>
      </c>
      <c r="I1024" s="50" t="s">
        <v>768</v>
      </c>
      <c r="J1024" s="74">
        <v>1</v>
      </c>
      <c r="K1024" s="82">
        <v>45231</v>
      </c>
      <c r="L1024" s="82">
        <v>45747</v>
      </c>
      <c r="M1024" s="211">
        <f t="shared" si="42"/>
        <v>73.714285714285708</v>
      </c>
      <c r="N1024" s="69">
        <v>1</v>
      </c>
      <c r="O1024" s="50" t="s">
        <v>2863</v>
      </c>
      <c r="P1024" s="51">
        <f t="shared" si="43"/>
        <v>1</v>
      </c>
      <c r="Q1024" s="66" t="str" cm="1">
        <f t="array" aca="1" ref="Q1024" ca="1">IF(ISNUMBER(P1024),IF(P1024=100%,"CUMPLIDA",IF(AND(ISNUMBER(L1024),ISNUMBER(INDIRECT("FECHA_"&amp;$B1024,1))), IF(L1024&lt;=INDIRECT("FECHA_"&amp;$B1024,1),"INCUMPLIDA","PROCESO"), "VERIFICAR FECHA")),"SIN VALOR AVANCE")</f>
        <v>CUMPLIDA</v>
      </c>
    </row>
    <row r="1025" spans="1:17" ht="210.75">
      <c r="A1025" s="75" t="s">
        <v>938</v>
      </c>
      <c r="B1025" s="61" t="s">
        <v>1793</v>
      </c>
      <c r="C1025" s="494"/>
      <c r="D1025" s="494"/>
      <c r="E1025" s="496"/>
      <c r="F1025" s="496"/>
      <c r="G1025" s="63" t="s">
        <v>769</v>
      </c>
      <c r="H1025" s="50" t="s">
        <v>769</v>
      </c>
      <c r="I1025" s="50" t="s">
        <v>2344</v>
      </c>
      <c r="J1025" s="74">
        <v>1</v>
      </c>
      <c r="K1025" s="82">
        <v>45323</v>
      </c>
      <c r="L1025" s="82">
        <v>45747</v>
      </c>
      <c r="M1025" s="211">
        <f t="shared" si="42"/>
        <v>60.571428571428569</v>
      </c>
      <c r="N1025" s="69">
        <v>1</v>
      </c>
      <c r="O1025" s="50" t="s">
        <v>2862</v>
      </c>
      <c r="P1025" s="51">
        <f t="shared" si="43"/>
        <v>1</v>
      </c>
      <c r="Q1025" s="66" t="str" cm="1">
        <f t="array" aca="1" ref="Q1025" ca="1">IF(ISNUMBER(P1025),IF(P1025=100%,"CUMPLIDA",IF(AND(ISNUMBER(L1025),ISNUMBER(INDIRECT("FECHA_"&amp;$B1025,1))), IF(L1025&lt;=INDIRECT("FECHA_"&amp;$B1025,1),"INCUMPLIDA","PROCESO"), "VERIFICAR FECHA")),"SIN VALOR AVANCE")</f>
        <v>CUMPLIDA</v>
      </c>
    </row>
    <row r="1026" spans="1:17" ht="90.75">
      <c r="A1026" s="75" t="s">
        <v>938</v>
      </c>
      <c r="B1026" s="61" t="s">
        <v>1793</v>
      </c>
      <c r="C1026" s="495"/>
      <c r="D1026" s="495"/>
      <c r="E1026" s="496"/>
      <c r="F1026" s="496"/>
      <c r="G1026" s="63" t="s">
        <v>2430</v>
      </c>
      <c r="H1026" s="50" t="s">
        <v>2430</v>
      </c>
      <c r="I1026" s="50" t="s">
        <v>771</v>
      </c>
      <c r="J1026" s="74">
        <v>1</v>
      </c>
      <c r="K1026" s="82">
        <v>45231</v>
      </c>
      <c r="L1026" s="82">
        <v>45747</v>
      </c>
      <c r="M1026" s="211">
        <f t="shared" si="42"/>
        <v>73.714285714285708</v>
      </c>
      <c r="N1026" s="69">
        <v>1</v>
      </c>
      <c r="O1026" s="50" t="s">
        <v>2863</v>
      </c>
      <c r="P1026" s="51">
        <f t="shared" si="43"/>
        <v>1</v>
      </c>
      <c r="Q1026" s="66" t="str" cm="1">
        <f t="array" aca="1" ref="Q1026" ca="1">IF(ISNUMBER(P1026),IF(P1026=100%,"CUMPLIDA",IF(AND(ISNUMBER(L1026),ISNUMBER(INDIRECT("FECHA_"&amp;$B1026,1))), IF(L1026&lt;=INDIRECT("FECHA_"&amp;$B1026,1),"INCUMPLIDA","PROCESO"), "VERIFICAR FECHA")),"SIN VALOR AVANCE")</f>
        <v>CUMPLIDA</v>
      </c>
    </row>
    <row r="1027" spans="1:17" ht="270.75">
      <c r="A1027" s="75" t="s">
        <v>938</v>
      </c>
      <c r="B1027" s="61" t="s">
        <v>1793</v>
      </c>
      <c r="C1027" s="495"/>
      <c r="D1027" s="495"/>
      <c r="E1027" s="496"/>
      <c r="F1027" s="496"/>
      <c r="G1027" s="63" t="s">
        <v>2431</v>
      </c>
      <c r="H1027" s="50" t="s">
        <v>2431</v>
      </c>
      <c r="I1027" s="50" t="s">
        <v>1073</v>
      </c>
      <c r="J1027" s="74">
        <v>1</v>
      </c>
      <c r="K1027" s="82">
        <v>45231</v>
      </c>
      <c r="L1027" s="82">
        <v>45808</v>
      </c>
      <c r="M1027" s="211">
        <f t="shared" si="42"/>
        <v>82.428571428571431</v>
      </c>
      <c r="N1027" s="69">
        <v>1</v>
      </c>
      <c r="O1027" s="50" t="s">
        <v>2861</v>
      </c>
      <c r="P1027" s="51">
        <f t="shared" si="43"/>
        <v>1</v>
      </c>
      <c r="Q1027" s="66" t="str" cm="1">
        <f t="array" aca="1" ref="Q1027" ca="1">IF(ISNUMBER(P1027),IF(P1027=100%,"CUMPLIDA",IF(AND(ISNUMBER(L1027),ISNUMBER(INDIRECT("FECHA_"&amp;$B1027,1))), IF(L1027&lt;=INDIRECT("FECHA_"&amp;$B1027,1),"INCUMPLIDA","PROCESO"), "VERIFICAR FECHA")),"SIN VALOR AVANCE")</f>
        <v>CUMPLIDA</v>
      </c>
    </row>
    <row r="1028" spans="1:17" ht="90.75">
      <c r="A1028" s="75" t="s">
        <v>938</v>
      </c>
      <c r="B1028" s="61" t="s">
        <v>1793</v>
      </c>
      <c r="C1028" s="495"/>
      <c r="D1028" s="495"/>
      <c r="E1028" s="496"/>
      <c r="F1028" s="496"/>
      <c r="G1028" s="63" t="s">
        <v>169</v>
      </c>
      <c r="H1028" s="50" t="s">
        <v>775</v>
      </c>
      <c r="I1028" s="50" t="s">
        <v>776</v>
      </c>
      <c r="J1028" s="74">
        <v>7</v>
      </c>
      <c r="K1028" s="82">
        <v>46024</v>
      </c>
      <c r="L1028" s="82">
        <v>46660</v>
      </c>
      <c r="M1028" s="211">
        <f t="shared" si="42"/>
        <v>90.857142857142861</v>
      </c>
      <c r="N1028" s="69">
        <v>0</v>
      </c>
      <c r="O1028" s="50" t="s">
        <v>2863</v>
      </c>
      <c r="P1028" s="51">
        <f t="shared" si="43"/>
        <v>0</v>
      </c>
      <c r="Q1028" s="66" t="str" cm="1">
        <f t="array" aca="1" ref="Q1028" ca="1">IF(ISNUMBER(P1028),IF(P1028=100%,"CUMPLIDA",IF(AND(ISNUMBER(L1028),ISNUMBER(INDIRECT("FECHA_"&amp;$B1028,1))), IF(L1028&lt;=INDIRECT("FECHA_"&amp;$B1028,1),"INCUMPLIDA","PROCESO"), "VERIFICAR FECHA")),"SIN VALOR AVANCE")</f>
        <v>PROCESO</v>
      </c>
    </row>
    <row r="1029" spans="1:17" ht="210.75">
      <c r="A1029" s="75" t="s">
        <v>938</v>
      </c>
      <c r="B1029" s="61" t="s">
        <v>1793</v>
      </c>
      <c r="C1029" s="495"/>
      <c r="D1029" s="495"/>
      <c r="E1029" s="496"/>
      <c r="F1029" s="496"/>
      <c r="G1029" s="63" t="s">
        <v>778</v>
      </c>
      <c r="H1029" s="50" t="s">
        <v>779</v>
      </c>
      <c r="I1029" s="50" t="s">
        <v>780</v>
      </c>
      <c r="J1029" s="74">
        <v>1</v>
      </c>
      <c r="K1029" s="82">
        <v>46024</v>
      </c>
      <c r="L1029" s="82">
        <v>46660</v>
      </c>
      <c r="M1029" s="211">
        <f t="shared" si="42"/>
        <v>90.857142857142861</v>
      </c>
      <c r="N1029" s="69">
        <v>0</v>
      </c>
      <c r="O1029" s="50" t="s">
        <v>2862</v>
      </c>
      <c r="P1029" s="51">
        <f t="shared" si="43"/>
        <v>0</v>
      </c>
      <c r="Q1029" s="66" t="str" cm="1">
        <f t="array" aca="1" ref="Q1029" ca="1">IF(ISNUMBER(P1029),IF(P1029=100%,"CUMPLIDA",IF(AND(ISNUMBER(L1029),ISNUMBER(INDIRECT("FECHA_"&amp;$B1029,1))), IF(L1029&lt;=INDIRECT("FECHA_"&amp;$B1029,1),"INCUMPLIDA","PROCESO"), "VERIFICAR FECHA")),"SIN VALOR AVANCE")</f>
        <v>PROCESO</v>
      </c>
    </row>
    <row r="1030" spans="1:17" ht="270.75">
      <c r="A1030" s="75" t="s">
        <v>938</v>
      </c>
      <c r="B1030" s="61" t="s">
        <v>1793</v>
      </c>
      <c r="C1030" s="495"/>
      <c r="D1030" s="495"/>
      <c r="E1030" s="496"/>
      <c r="F1030" s="496"/>
      <c r="G1030" s="63" t="s">
        <v>781</v>
      </c>
      <c r="H1030" s="50" t="s">
        <v>782</v>
      </c>
      <c r="I1030" s="50" t="s">
        <v>813</v>
      </c>
      <c r="J1030" s="74">
        <v>2</v>
      </c>
      <c r="K1030" s="82">
        <v>46024</v>
      </c>
      <c r="L1030" s="82">
        <v>46660</v>
      </c>
      <c r="M1030" s="211">
        <f t="shared" si="42"/>
        <v>90.857142857142861</v>
      </c>
      <c r="N1030" s="69">
        <v>0</v>
      </c>
      <c r="O1030" s="50" t="s">
        <v>2861</v>
      </c>
      <c r="P1030" s="51">
        <f t="shared" si="43"/>
        <v>0</v>
      </c>
      <c r="Q1030" s="66" t="str" cm="1">
        <f t="array" aca="1" ref="Q1030" ca="1">IF(ISNUMBER(P1030),IF(P1030=100%,"CUMPLIDA",IF(AND(ISNUMBER(L1030),ISNUMBER(INDIRECT("FECHA_"&amp;$B1030,1))), IF(L1030&lt;=INDIRECT("FECHA_"&amp;$B1030,1),"INCUMPLIDA","PROCESO"), "VERIFICAR FECHA")),"SIN VALOR AVANCE")</f>
        <v>PROCESO</v>
      </c>
    </row>
    <row r="1031" spans="1:17" ht="225.75">
      <c r="A1031" s="75" t="s">
        <v>938</v>
      </c>
      <c r="B1031" s="61" t="s">
        <v>1793</v>
      </c>
      <c r="C1031" s="494" t="s">
        <v>2203</v>
      </c>
      <c r="D1031" s="494" t="s">
        <v>2864</v>
      </c>
      <c r="E1031" s="496" t="s">
        <v>2865</v>
      </c>
      <c r="F1031" s="496" t="s">
        <v>2866</v>
      </c>
      <c r="G1031" s="496" t="s">
        <v>2867</v>
      </c>
      <c r="H1031" s="50" t="s">
        <v>1017</v>
      </c>
      <c r="I1031" s="50" t="s">
        <v>1018</v>
      </c>
      <c r="J1031" s="74">
        <v>1</v>
      </c>
      <c r="K1031" s="70">
        <v>45474</v>
      </c>
      <c r="L1031" s="70">
        <v>45716</v>
      </c>
      <c r="M1031" s="211">
        <f t="shared" si="42"/>
        <v>34.571428571428569</v>
      </c>
      <c r="N1031" s="69">
        <v>1</v>
      </c>
      <c r="O1031" s="71" t="s">
        <v>2868</v>
      </c>
      <c r="P1031" s="51">
        <f t="shared" si="43"/>
        <v>1</v>
      </c>
      <c r="Q1031" s="66" t="str" cm="1">
        <f t="array" aca="1" ref="Q1031" ca="1">IF(ISNUMBER(P1031),IF(P1031=100%,"CUMPLIDA",IF(AND(ISNUMBER(L1031),ISNUMBER(INDIRECT("FECHA_"&amp;$B1031,1))), IF(L1031&lt;=INDIRECT("FECHA_"&amp;$B1031,1),"INCUMPLIDA","PROCESO"), "VERIFICAR FECHA")),"SIN VALOR AVANCE")</f>
        <v>CUMPLIDA</v>
      </c>
    </row>
    <row r="1032" spans="1:17" ht="225.75">
      <c r="A1032" s="75" t="s">
        <v>938</v>
      </c>
      <c r="B1032" s="61" t="s">
        <v>1793</v>
      </c>
      <c r="C1032" s="494"/>
      <c r="D1032" s="494"/>
      <c r="E1032" s="496"/>
      <c r="F1032" s="496"/>
      <c r="G1032" s="496"/>
      <c r="H1032" s="50" t="s">
        <v>2869</v>
      </c>
      <c r="I1032" s="50" t="s">
        <v>1021</v>
      </c>
      <c r="J1032" s="74">
        <v>1</v>
      </c>
      <c r="K1032" s="70">
        <v>45717</v>
      </c>
      <c r="L1032" s="70">
        <v>45808</v>
      </c>
      <c r="M1032" s="211">
        <f t="shared" si="42"/>
        <v>13</v>
      </c>
      <c r="N1032" s="69">
        <v>1</v>
      </c>
      <c r="O1032" s="71" t="s">
        <v>2868</v>
      </c>
      <c r="P1032" s="51">
        <f t="shared" si="43"/>
        <v>1</v>
      </c>
      <c r="Q1032" s="66" t="str" cm="1">
        <f t="array" aca="1" ref="Q1032" ca="1">IF(ISNUMBER(P1032),IF(P1032=100%,"CUMPLIDA",IF(AND(ISNUMBER(L1032),ISNUMBER(INDIRECT("FECHA_"&amp;$B1032,1))), IF(L1032&lt;=INDIRECT("FECHA_"&amp;$B1032,1),"INCUMPLIDA","PROCESO"), "VERIFICAR FECHA")),"SIN VALOR AVANCE")</f>
        <v>CUMPLIDA</v>
      </c>
    </row>
    <row r="1033" spans="1:17" ht="225.75">
      <c r="A1033" s="75" t="s">
        <v>938</v>
      </c>
      <c r="B1033" s="61" t="s">
        <v>1793</v>
      </c>
      <c r="C1033" s="494"/>
      <c r="D1033" s="494"/>
      <c r="E1033" s="496"/>
      <c r="F1033" s="496"/>
      <c r="G1033" s="496"/>
      <c r="H1033" s="50" t="s">
        <v>2870</v>
      </c>
      <c r="I1033" s="50" t="s">
        <v>1024</v>
      </c>
      <c r="J1033" s="74">
        <v>1</v>
      </c>
      <c r="K1033" s="70">
        <v>45809</v>
      </c>
      <c r="L1033" s="70">
        <v>45991</v>
      </c>
      <c r="M1033" s="211">
        <f t="shared" si="42"/>
        <v>26</v>
      </c>
      <c r="N1033" s="69">
        <v>1</v>
      </c>
      <c r="O1033" s="71" t="s">
        <v>2868</v>
      </c>
      <c r="P1033" s="51">
        <f t="shared" si="43"/>
        <v>1</v>
      </c>
      <c r="Q1033" s="66" t="str" cm="1">
        <f t="array" aca="1" ref="Q1033" ca="1">IF(ISNUMBER(P1033),IF(P1033=100%,"CUMPLIDA",IF(AND(ISNUMBER(L1033),ISNUMBER(INDIRECT("FECHA_"&amp;$B1033,1))), IF(L1033&lt;=INDIRECT("FECHA_"&amp;$B1033,1),"INCUMPLIDA","PROCESO"), "VERIFICAR FECHA")),"SIN VALOR AVANCE")</f>
        <v>CUMPLIDA</v>
      </c>
    </row>
    <row r="1034" spans="1:17" ht="210.75">
      <c r="A1034" s="75" t="s">
        <v>938</v>
      </c>
      <c r="B1034" s="61" t="s">
        <v>1793</v>
      </c>
      <c r="C1034" s="494"/>
      <c r="D1034" s="494"/>
      <c r="E1034" s="496"/>
      <c r="F1034" s="496"/>
      <c r="G1034" s="496"/>
      <c r="H1034" s="50" t="s">
        <v>1026</v>
      </c>
      <c r="I1034" s="50" t="s">
        <v>1027</v>
      </c>
      <c r="J1034" s="85">
        <v>1</v>
      </c>
      <c r="K1034" s="70">
        <v>45992</v>
      </c>
      <c r="L1034" s="70">
        <v>46172</v>
      </c>
      <c r="M1034" s="211">
        <f t="shared" si="42"/>
        <v>25.714285714285715</v>
      </c>
      <c r="N1034" s="85">
        <v>0</v>
      </c>
      <c r="O1034" s="50" t="s">
        <v>2871</v>
      </c>
      <c r="P1034" s="51">
        <f t="shared" si="43"/>
        <v>0</v>
      </c>
      <c r="Q1034" s="66" t="str" cm="1">
        <f t="array" aca="1" ref="Q1034" ca="1">IF(ISNUMBER(P1034),IF(P1034=100%,"CUMPLIDA",IF(AND(ISNUMBER(L1034),ISNUMBER(INDIRECT("FECHA_"&amp;$B1034,1))), IF(L1034&lt;=INDIRECT("FECHA_"&amp;$B1034,1),"INCUMPLIDA","PROCESO"), "VERIFICAR FECHA")),"SIN VALOR AVANCE")</f>
        <v>PROCESO</v>
      </c>
    </row>
    <row r="1035" spans="1:17" ht="75.75">
      <c r="A1035" s="75" t="s">
        <v>938</v>
      </c>
      <c r="B1035" s="61" t="s">
        <v>1793</v>
      </c>
      <c r="C1035" s="494"/>
      <c r="D1035" s="494"/>
      <c r="E1035" s="496"/>
      <c r="F1035" s="496"/>
      <c r="G1035" s="496" t="s">
        <v>999</v>
      </c>
      <c r="H1035" s="76" t="s">
        <v>944</v>
      </c>
      <c r="I1035" s="50" t="s">
        <v>945</v>
      </c>
      <c r="J1035" s="69">
        <v>1</v>
      </c>
      <c r="K1035" s="70">
        <v>45231</v>
      </c>
      <c r="L1035" s="70">
        <v>45504</v>
      </c>
      <c r="M1035" s="211">
        <f t="shared" si="42"/>
        <v>39</v>
      </c>
      <c r="N1035" s="69">
        <v>1</v>
      </c>
      <c r="O1035" s="71" t="s">
        <v>2426</v>
      </c>
      <c r="P1035" s="51">
        <f t="shared" si="43"/>
        <v>1</v>
      </c>
      <c r="Q1035" s="66" t="str" cm="1">
        <f t="array" aca="1" ref="Q1035" ca="1">IF(ISNUMBER(P1035),IF(P1035=100%,"CUMPLIDA",IF(AND(ISNUMBER(L1035),ISNUMBER(INDIRECT("FECHA_"&amp;$B1035,1))), IF(L1035&lt;=INDIRECT("FECHA_"&amp;$B1035,1),"INCUMPLIDA","PROCESO"), "VERIFICAR FECHA")),"SIN VALOR AVANCE")</f>
        <v>CUMPLIDA</v>
      </c>
    </row>
    <row r="1036" spans="1:17" ht="270.75">
      <c r="A1036" s="75" t="s">
        <v>938</v>
      </c>
      <c r="B1036" s="61" t="s">
        <v>1793</v>
      </c>
      <c r="C1036" s="494"/>
      <c r="D1036" s="494"/>
      <c r="E1036" s="496"/>
      <c r="F1036" s="496"/>
      <c r="G1036" s="496"/>
      <c r="H1036" s="76" t="s">
        <v>947</v>
      </c>
      <c r="I1036" s="50" t="s">
        <v>948</v>
      </c>
      <c r="J1036" s="69">
        <v>1</v>
      </c>
      <c r="K1036" s="70">
        <v>45231</v>
      </c>
      <c r="L1036" s="70">
        <v>45504</v>
      </c>
      <c r="M1036" s="211">
        <f t="shared" si="42"/>
        <v>39</v>
      </c>
      <c r="N1036" s="69">
        <v>1</v>
      </c>
      <c r="O1036" s="50" t="s">
        <v>2861</v>
      </c>
      <c r="P1036" s="51">
        <f t="shared" si="43"/>
        <v>1</v>
      </c>
      <c r="Q1036" s="66" t="str" cm="1">
        <f t="array" aca="1" ref="Q1036" ca="1">IF(ISNUMBER(P1036),IF(P1036=100%,"CUMPLIDA",IF(AND(ISNUMBER(L1036),ISNUMBER(INDIRECT("FECHA_"&amp;$B1036,1))), IF(L1036&lt;=INDIRECT("FECHA_"&amp;$B1036,1),"INCUMPLIDA","PROCESO"), "VERIFICAR FECHA")),"SIN VALOR AVANCE")</f>
        <v>CUMPLIDA</v>
      </c>
    </row>
    <row r="1037" spans="1:17" ht="195.75">
      <c r="A1037" s="75" t="s">
        <v>938</v>
      </c>
      <c r="B1037" s="61" t="s">
        <v>1793</v>
      </c>
      <c r="C1037" s="494"/>
      <c r="D1037" s="494"/>
      <c r="E1037" s="496"/>
      <c r="F1037" s="496"/>
      <c r="G1037" s="63" t="s">
        <v>950</v>
      </c>
      <c r="H1037" s="50" t="s">
        <v>760</v>
      </c>
      <c r="I1037" s="50" t="s">
        <v>761</v>
      </c>
      <c r="J1037" s="74">
        <v>1</v>
      </c>
      <c r="K1037" s="82">
        <v>45323</v>
      </c>
      <c r="L1037" s="82">
        <v>45747</v>
      </c>
      <c r="M1037" s="211">
        <f t="shared" si="42"/>
        <v>60.571428571428569</v>
      </c>
      <c r="N1037" s="69">
        <v>1</v>
      </c>
      <c r="O1037" s="50" t="s">
        <v>2872</v>
      </c>
      <c r="P1037" s="51">
        <f t="shared" si="43"/>
        <v>1</v>
      </c>
      <c r="Q1037" s="66" t="str" cm="1">
        <f t="array" aca="1" ref="Q1037" ca="1">IF(ISNUMBER(P1037),IF(P1037=100%,"CUMPLIDA",IF(AND(ISNUMBER(L1037),ISNUMBER(INDIRECT("FECHA_"&amp;$B1037,1))), IF(L1037&lt;=INDIRECT("FECHA_"&amp;$B1037,1),"INCUMPLIDA","PROCESO"), "VERIFICAR FECHA")),"SIN VALOR AVANCE")</f>
        <v>CUMPLIDA</v>
      </c>
    </row>
    <row r="1038" spans="1:17" ht="90.75">
      <c r="A1038" s="75" t="s">
        <v>938</v>
      </c>
      <c r="B1038" s="61" t="s">
        <v>1793</v>
      </c>
      <c r="C1038" s="494"/>
      <c r="D1038" s="494"/>
      <c r="E1038" s="496"/>
      <c r="F1038" s="496"/>
      <c r="G1038" s="63" t="s">
        <v>804</v>
      </c>
      <c r="H1038" s="50" t="s">
        <v>804</v>
      </c>
      <c r="I1038" s="50" t="s">
        <v>805</v>
      </c>
      <c r="J1038" s="74">
        <v>1</v>
      </c>
      <c r="K1038" s="82">
        <v>45323</v>
      </c>
      <c r="L1038" s="82">
        <v>45747</v>
      </c>
      <c r="M1038" s="211">
        <f t="shared" si="42"/>
        <v>60.571428571428569</v>
      </c>
      <c r="N1038" s="69">
        <v>1</v>
      </c>
      <c r="O1038" s="50" t="s">
        <v>2863</v>
      </c>
      <c r="P1038" s="51">
        <f t="shared" si="43"/>
        <v>1</v>
      </c>
      <c r="Q1038" s="66" t="str" cm="1">
        <f t="array" aca="1" ref="Q1038" ca="1">IF(ISNUMBER(P1038),IF(P1038=100%,"CUMPLIDA",IF(AND(ISNUMBER(L1038),ISNUMBER(INDIRECT("FECHA_"&amp;$B1038,1))), IF(L1038&lt;=INDIRECT("FECHA_"&amp;$B1038,1),"INCUMPLIDA","PROCESO"), "VERIFICAR FECHA")),"SIN VALOR AVANCE")</f>
        <v>CUMPLIDA</v>
      </c>
    </row>
    <row r="1039" spans="1:17" ht="90.75">
      <c r="A1039" s="75" t="s">
        <v>938</v>
      </c>
      <c r="B1039" s="61" t="s">
        <v>1793</v>
      </c>
      <c r="C1039" s="494"/>
      <c r="D1039" s="494"/>
      <c r="E1039" s="496"/>
      <c r="F1039" s="496"/>
      <c r="G1039" s="63" t="s">
        <v>766</v>
      </c>
      <c r="H1039" s="50" t="s">
        <v>767</v>
      </c>
      <c r="I1039" s="50" t="s">
        <v>768</v>
      </c>
      <c r="J1039" s="74">
        <v>1</v>
      </c>
      <c r="K1039" s="82">
        <v>45231</v>
      </c>
      <c r="L1039" s="82">
        <v>45747</v>
      </c>
      <c r="M1039" s="211">
        <f t="shared" si="42"/>
        <v>73.714285714285708</v>
      </c>
      <c r="N1039" s="69">
        <v>1</v>
      </c>
      <c r="O1039" s="50" t="s">
        <v>2863</v>
      </c>
      <c r="P1039" s="51">
        <f t="shared" si="43"/>
        <v>1</v>
      </c>
      <c r="Q1039" s="66" t="str" cm="1">
        <f t="array" aca="1" ref="Q1039" ca="1">IF(ISNUMBER(P1039),IF(P1039=100%,"CUMPLIDA",IF(AND(ISNUMBER(L1039),ISNUMBER(INDIRECT("FECHA_"&amp;$B1039,1))), IF(L1039&lt;=INDIRECT("FECHA_"&amp;$B1039,1),"INCUMPLIDA","PROCESO"), "VERIFICAR FECHA")),"SIN VALOR AVANCE")</f>
        <v>CUMPLIDA</v>
      </c>
    </row>
    <row r="1040" spans="1:17" ht="165.75">
      <c r="A1040" s="75" t="s">
        <v>938</v>
      </c>
      <c r="B1040" s="61" t="s">
        <v>1793</v>
      </c>
      <c r="C1040" s="494"/>
      <c r="D1040" s="494"/>
      <c r="E1040" s="496"/>
      <c r="F1040" s="496"/>
      <c r="G1040" s="63" t="s">
        <v>769</v>
      </c>
      <c r="H1040" s="50" t="s">
        <v>769</v>
      </c>
      <c r="I1040" s="50" t="s">
        <v>2344</v>
      </c>
      <c r="J1040" s="74">
        <v>1</v>
      </c>
      <c r="K1040" s="82">
        <v>45323</v>
      </c>
      <c r="L1040" s="82">
        <v>45747</v>
      </c>
      <c r="M1040" s="211">
        <f t="shared" si="42"/>
        <v>60.571428571428569</v>
      </c>
      <c r="N1040" s="69">
        <v>1</v>
      </c>
      <c r="O1040" s="50" t="s">
        <v>2873</v>
      </c>
      <c r="P1040" s="51">
        <f t="shared" si="43"/>
        <v>1</v>
      </c>
      <c r="Q1040" s="66" t="str" cm="1">
        <f t="array" aca="1" ref="Q1040" ca="1">IF(ISNUMBER(P1040),IF(P1040=100%,"CUMPLIDA",IF(AND(ISNUMBER(L1040),ISNUMBER(INDIRECT("FECHA_"&amp;$B1040,1))), IF(L1040&lt;=INDIRECT("FECHA_"&amp;$B1040,1),"INCUMPLIDA","PROCESO"), "VERIFICAR FECHA")),"SIN VALOR AVANCE")</f>
        <v>CUMPLIDA</v>
      </c>
    </row>
    <row r="1041" spans="1:17" ht="75.75">
      <c r="A1041" s="75" t="s">
        <v>938</v>
      </c>
      <c r="B1041" s="61" t="s">
        <v>1793</v>
      </c>
      <c r="C1041" s="494"/>
      <c r="D1041" s="494"/>
      <c r="E1041" s="496"/>
      <c r="F1041" s="496"/>
      <c r="G1041" s="63" t="s">
        <v>2430</v>
      </c>
      <c r="H1041" s="50" t="s">
        <v>2430</v>
      </c>
      <c r="I1041" s="50" t="s">
        <v>771</v>
      </c>
      <c r="J1041" s="74">
        <v>1</v>
      </c>
      <c r="K1041" s="82">
        <v>45231</v>
      </c>
      <c r="L1041" s="82">
        <v>45747</v>
      </c>
      <c r="M1041" s="211">
        <f t="shared" si="42"/>
        <v>73.714285714285708</v>
      </c>
      <c r="N1041" s="69">
        <v>1</v>
      </c>
      <c r="O1041" s="71" t="s">
        <v>2874</v>
      </c>
      <c r="P1041" s="51">
        <f t="shared" si="43"/>
        <v>1</v>
      </c>
      <c r="Q1041" s="66" t="str" cm="1">
        <f t="array" aca="1" ref="Q1041" ca="1">IF(ISNUMBER(P1041),IF(P1041=100%,"CUMPLIDA",IF(AND(ISNUMBER(L1041),ISNUMBER(INDIRECT("FECHA_"&amp;$B1041,1))), IF(L1041&lt;=INDIRECT("FECHA_"&amp;$B1041,1),"INCUMPLIDA","PROCESO"), "VERIFICAR FECHA")),"SIN VALOR AVANCE")</f>
        <v>CUMPLIDA</v>
      </c>
    </row>
    <row r="1042" spans="1:17" ht="225.75">
      <c r="A1042" s="75" t="s">
        <v>938</v>
      </c>
      <c r="B1042" s="61" t="s">
        <v>1793</v>
      </c>
      <c r="C1042" s="494"/>
      <c r="D1042" s="494"/>
      <c r="E1042" s="496"/>
      <c r="F1042" s="496"/>
      <c r="G1042" s="63" t="s">
        <v>2431</v>
      </c>
      <c r="H1042" s="50" t="s">
        <v>2431</v>
      </c>
      <c r="I1042" s="50" t="s">
        <v>1073</v>
      </c>
      <c r="J1042" s="74">
        <v>1</v>
      </c>
      <c r="K1042" s="82">
        <v>45231</v>
      </c>
      <c r="L1042" s="82">
        <v>45808</v>
      </c>
      <c r="M1042" s="211">
        <f t="shared" si="42"/>
        <v>82.428571428571431</v>
      </c>
      <c r="N1042" s="69">
        <v>1</v>
      </c>
      <c r="O1042" s="71" t="s">
        <v>2868</v>
      </c>
      <c r="P1042" s="51">
        <f t="shared" si="43"/>
        <v>1</v>
      </c>
      <c r="Q1042" s="66" t="str" cm="1">
        <f t="array" aca="1" ref="Q1042" ca="1">IF(ISNUMBER(P1042),IF(P1042=100%,"CUMPLIDA",IF(AND(ISNUMBER(L1042),ISNUMBER(INDIRECT("FECHA_"&amp;$B1042,1))), IF(L1042&lt;=INDIRECT("FECHA_"&amp;$B1042,1),"INCUMPLIDA","PROCESO"), "VERIFICAR FECHA")),"SIN VALOR AVANCE")</f>
        <v>CUMPLIDA</v>
      </c>
    </row>
    <row r="1043" spans="1:17" ht="75.75">
      <c r="A1043" s="75" t="s">
        <v>938</v>
      </c>
      <c r="B1043" s="61" t="s">
        <v>1793</v>
      </c>
      <c r="C1043" s="494"/>
      <c r="D1043" s="494"/>
      <c r="E1043" s="496"/>
      <c r="F1043" s="496"/>
      <c r="G1043" s="63" t="s">
        <v>169</v>
      </c>
      <c r="H1043" s="50" t="s">
        <v>775</v>
      </c>
      <c r="I1043" s="50" t="s">
        <v>776</v>
      </c>
      <c r="J1043" s="74">
        <v>8</v>
      </c>
      <c r="K1043" s="82">
        <v>45809</v>
      </c>
      <c r="L1043" s="82">
        <v>46568</v>
      </c>
      <c r="M1043" s="211">
        <f t="shared" si="42"/>
        <v>108.42857142857143</v>
      </c>
      <c r="N1043" s="69">
        <v>0</v>
      </c>
      <c r="O1043" s="71" t="s">
        <v>2874</v>
      </c>
      <c r="P1043" s="51">
        <f t="shared" si="43"/>
        <v>0</v>
      </c>
      <c r="Q1043" s="66" t="str" cm="1">
        <f t="array" aca="1" ref="Q1043" ca="1">IF(ISNUMBER(P1043),IF(P1043=100%,"CUMPLIDA",IF(AND(ISNUMBER(L1043),ISNUMBER(INDIRECT("FECHA_"&amp;$B1043,1))), IF(L1043&lt;=INDIRECT("FECHA_"&amp;$B1043,1),"INCUMPLIDA","PROCESO"), "VERIFICAR FECHA")),"SIN VALOR AVANCE")</f>
        <v>PROCESO</v>
      </c>
    </row>
    <row r="1044" spans="1:17" ht="150.75">
      <c r="A1044" s="75" t="s">
        <v>938</v>
      </c>
      <c r="B1044" s="61" t="s">
        <v>1793</v>
      </c>
      <c r="C1044" s="494"/>
      <c r="D1044" s="494"/>
      <c r="E1044" s="496"/>
      <c r="F1044" s="496"/>
      <c r="G1044" s="63" t="s">
        <v>778</v>
      </c>
      <c r="H1044" s="50" t="s">
        <v>779</v>
      </c>
      <c r="I1044" s="50" t="s">
        <v>780</v>
      </c>
      <c r="J1044" s="74">
        <v>1</v>
      </c>
      <c r="K1044" s="82">
        <v>45809</v>
      </c>
      <c r="L1044" s="82">
        <v>46568</v>
      </c>
      <c r="M1044" s="211">
        <f t="shared" si="42"/>
        <v>108.42857142857143</v>
      </c>
      <c r="N1044" s="69">
        <v>0</v>
      </c>
      <c r="O1044" s="71" t="s">
        <v>2875</v>
      </c>
      <c r="P1044" s="51">
        <f t="shared" si="43"/>
        <v>0</v>
      </c>
      <c r="Q1044" s="66" t="str" cm="1">
        <f t="array" aca="1" ref="Q1044" ca="1">IF(ISNUMBER(P1044),IF(P1044=100%,"CUMPLIDA",IF(AND(ISNUMBER(L1044),ISNUMBER(INDIRECT("FECHA_"&amp;$B1044,1))), IF(L1044&lt;=INDIRECT("FECHA_"&amp;$B1044,1),"INCUMPLIDA","PROCESO"), "VERIFICAR FECHA")),"SIN VALOR AVANCE")</f>
        <v>PROCESO</v>
      </c>
    </row>
    <row r="1045" spans="1:17" ht="225.75">
      <c r="A1045" s="75" t="s">
        <v>938</v>
      </c>
      <c r="B1045" s="61" t="s">
        <v>1793</v>
      </c>
      <c r="C1045" s="494"/>
      <c r="D1045" s="494"/>
      <c r="E1045" s="496"/>
      <c r="F1045" s="496"/>
      <c r="G1045" s="63" t="s">
        <v>781</v>
      </c>
      <c r="H1045" s="50" t="s">
        <v>782</v>
      </c>
      <c r="I1045" s="50" t="s">
        <v>813</v>
      </c>
      <c r="J1045" s="74">
        <v>2</v>
      </c>
      <c r="K1045" s="82">
        <v>45809</v>
      </c>
      <c r="L1045" s="82">
        <v>46568</v>
      </c>
      <c r="M1045" s="211">
        <f t="shared" si="42"/>
        <v>108.42857142857143</v>
      </c>
      <c r="N1045" s="69">
        <v>0</v>
      </c>
      <c r="O1045" s="71" t="s">
        <v>2868</v>
      </c>
      <c r="P1045" s="51">
        <f t="shared" si="43"/>
        <v>0</v>
      </c>
      <c r="Q1045" s="66" t="str" cm="1">
        <f t="array" aca="1" ref="Q1045" ca="1">IF(ISNUMBER(P1045),IF(P1045=100%,"CUMPLIDA",IF(AND(ISNUMBER(L1045),ISNUMBER(INDIRECT("FECHA_"&amp;$B1045,1))), IF(L1045&lt;=INDIRECT("FECHA_"&amp;$B1045,1),"INCUMPLIDA","PROCESO"), "VERIFICAR FECHA")),"SIN VALOR AVANCE")</f>
        <v>PROCESO</v>
      </c>
    </row>
    <row r="1046" spans="1:17" ht="210.75">
      <c r="A1046" s="75" t="s">
        <v>938</v>
      </c>
      <c r="B1046" s="61" t="s">
        <v>1793</v>
      </c>
      <c r="C1046" s="494"/>
      <c r="D1046" s="494"/>
      <c r="E1046" s="496"/>
      <c r="F1046" s="496"/>
      <c r="G1046" s="63" t="s">
        <v>2876</v>
      </c>
      <c r="H1046" s="50" t="s">
        <v>2877</v>
      </c>
      <c r="I1046" s="50" t="s">
        <v>2878</v>
      </c>
      <c r="J1046" s="85">
        <v>1</v>
      </c>
      <c r="K1046" s="70">
        <v>45474</v>
      </c>
      <c r="L1046" s="70">
        <v>45716</v>
      </c>
      <c r="M1046" s="211">
        <f t="shared" si="42"/>
        <v>34.571428571428569</v>
      </c>
      <c r="N1046" s="85">
        <v>1</v>
      </c>
      <c r="O1046" s="71" t="s">
        <v>2879</v>
      </c>
      <c r="P1046" s="51">
        <f t="shared" si="43"/>
        <v>1</v>
      </c>
      <c r="Q1046" s="66" t="str" cm="1">
        <f t="array" aca="1" ref="Q1046" ca="1">IF(ISNUMBER(P1046),IF(P1046=100%,"CUMPLIDA",IF(AND(ISNUMBER(L1046),ISNUMBER(INDIRECT("FECHA_"&amp;$B1046,1))), IF(L1046&lt;=INDIRECT("FECHA_"&amp;$B1046,1),"INCUMPLIDA","PROCESO"), "VERIFICAR FECHA")),"SIN VALOR AVANCE")</f>
        <v>CUMPLIDA</v>
      </c>
    </row>
    <row r="1047" spans="1:17" ht="120.75">
      <c r="A1047" s="75" t="s">
        <v>938</v>
      </c>
      <c r="B1047" s="61" t="s">
        <v>1793</v>
      </c>
      <c r="C1047" s="494" t="s">
        <v>2203</v>
      </c>
      <c r="D1047" s="494" t="s">
        <v>2238</v>
      </c>
      <c r="E1047" s="496" t="s">
        <v>2880</v>
      </c>
      <c r="F1047" s="496" t="s">
        <v>2881</v>
      </c>
      <c r="G1047" s="63" t="s">
        <v>2882</v>
      </c>
      <c r="H1047" s="50" t="s">
        <v>2883</v>
      </c>
      <c r="I1047" s="50" t="s">
        <v>2884</v>
      </c>
      <c r="J1047" s="69">
        <v>3</v>
      </c>
      <c r="K1047" s="70">
        <v>45474</v>
      </c>
      <c r="L1047" s="70">
        <v>45565</v>
      </c>
      <c r="M1047" s="211">
        <f t="shared" si="42"/>
        <v>13</v>
      </c>
      <c r="N1047" s="69">
        <v>3</v>
      </c>
      <c r="O1047" s="50" t="s">
        <v>2885</v>
      </c>
      <c r="P1047" s="51">
        <f t="shared" si="43"/>
        <v>1</v>
      </c>
      <c r="Q1047" s="66" t="str" cm="1">
        <f t="array" aca="1" ref="Q1047" ca="1">IF(ISNUMBER(P1047),IF(P1047=100%,"CUMPLIDA",IF(AND(ISNUMBER(L1047),ISNUMBER(INDIRECT("FECHA_"&amp;$B1047,1))), IF(L1047&lt;=INDIRECT("FECHA_"&amp;$B1047,1),"INCUMPLIDA","PROCESO"), "VERIFICAR FECHA")),"SIN VALOR AVANCE")</f>
        <v>CUMPLIDA</v>
      </c>
    </row>
    <row r="1048" spans="1:17" ht="105.75">
      <c r="A1048" s="75" t="s">
        <v>938</v>
      </c>
      <c r="B1048" s="61" t="s">
        <v>1793</v>
      </c>
      <c r="C1048" s="494"/>
      <c r="D1048" s="494"/>
      <c r="E1048" s="496"/>
      <c r="F1048" s="496"/>
      <c r="G1048" s="63" t="s">
        <v>2886</v>
      </c>
      <c r="H1048" s="50" t="s">
        <v>2887</v>
      </c>
      <c r="I1048" s="50" t="s">
        <v>2888</v>
      </c>
      <c r="J1048" s="69">
        <v>4</v>
      </c>
      <c r="K1048" s="70">
        <v>45505</v>
      </c>
      <c r="L1048" s="70">
        <v>45716</v>
      </c>
      <c r="M1048" s="211">
        <f t="shared" si="42"/>
        <v>30.142857142857142</v>
      </c>
      <c r="N1048" s="69">
        <v>4</v>
      </c>
      <c r="O1048" s="50" t="s">
        <v>2889</v>
      </c>
      <c r="P1048" s="51">
        <f t="shared" si="43"/>
        <v>1</v>
      </c>
      <c r="Q1048" s="66" t="str" cm="1">
        <f t="array" aca="1" ref="Q1048" ca="1">IF(ISNUMBER(P1048),IF(P1048=100%,"CUMPLIDA",IF(AND(ISNUMBER(L1048),ISNUMBER(INDIRECT("FECHA_"&amp;$B1048,1))), IF(L1048&lt;=INDIRECT("FECHA_"&amp;$B1048,1),"INCUMPLIDA","PROCESO"), "VERIFICAR FECHA")),"SIN VALOR AVANCE")</f>
        <v>CUMPLIDA</v>
      </c>
    </row>
    <row r="1049" spans="1:17" ht="120">
      <c r="A1049" s="75" t="s">
        <v>938</v>
      </c>
      <c r="B1049" s="61" t="s">
        <v>1793</v>
      </c>
      <c r="C1049" s="494"/>
      <c r="D1049" s="494"/>
      <c r="E1049" s="496"/>
      <c r="F1049" s="496"/>
      <c r="G1049" s="496" t="s">
        <v>2890</v>
      </c>
      <c r="H1049" s="50" t="s">
        <v>2891</v>
      </c>
      <c r="I1049" s="50" t="s">
        <v>2892</v>
      </c>
      <c r="J1049" s="69">
        <v>12</v>
      </c>
      <c r="K1049" s="70">
        <v>45474</v>
      </c>
      <c r="L1049" s="70">
        <v>45838</v>
      </c>
      <c r="M1049" s="211">
        <f t="shared" si="42"/>
        <v>52</v>
      </c>
      <c r="N1049" s="69">
        <v>12</v>
      </c>
      <c r="O1049" s="50" t="s">
        <v>2893</v>
      </c>
      <c r="P1049" s="51">
        <f t="shared" si="43"/>
        <v>1</v>
      </c>
      <c r="Q1049" s="66" t="str" cm="1">
        <f t="array" aca="1" ref="Q1049" ca="1">IF(ISNUMBER(P1049),IF(P1049=100%,"CUMPLIDA",IF(AND(ISNUMBER(L1049),ISNUMBER(INDIRECT("FECHA_"&amp;$B1049,1))), IF(L1049&lt;=INDIRECT("FECHA_"&amp;$B1049,1),"INCUMPLIDA","PROCESO"), "VERIFICAR FECHA")),"SIN VALOR AVANCE")</f>
        <v>CUMPLIDA</v>
      </c>
    </row>
    <row r="1050" spans="1:17" ht="135">
      <c r="A1050" s="75" t="s">
        <v>938</v>
      </c>
      <c r="B1050" s="61" t="s">
        <v>1793</v>
      </c>
      <c r="C1050" s="494"/>
      <c r="D1050" s="494"/>
      <c r="E1050" s="496"/>
      <c r="F1050" s="496"/>
      <c r="G1050" s="496"/>
      <c r="H1050" s="50" t="s">
        <v>2894</v>
      </c>
      <c r="I1050" s="50" t="s">
        <v>2895</v>
      </c>
      <c r="J1050" s="69">
        <v>6</v>
      </c>
      <c r="K1050" s="70">
        <v>45566</v>
      </c>
      <c r="L1050" s="70">
        <v>45930</v>
      </c>
      <c r="M1050" s="211">
        <f t="shared" si="42"/>
        <v>52</v>
      </c>
      <c r="N1050" s="69">
        <v>6</v>
      </c>
      <c r="O1050" s="50" t="s">
        <v>2893</v>
      </c>
      <c r="P1050" s="51">
        <f t="shared" si="43"/>
        <v>1</v>
      </c>
      <c r="Q1050" s="66" t="str" cm="1">
        <f t="array" aca="1" ref="Q1050" ca="1">IF(ISNUMBER(P1050),IF(P1050=100%,"CUMPLIDA",IF(AND(ISNUMBER(L1050),ISNUMBER(INDIRECT("FECHA_"&amp;$B1050,1))), IF(L1050&lt;=INDIRECT("FECHA_"&amp;$B1050,1),"INCUMPLIDA","PROCESO"), "VERIFICAR FECHA")),"SIN VALOR AVANCE")</f>
        <v>CUMPLIDA</v>
      </c>
    </row>
    <row r="1051" spans="1:17" ht="120">
      <c r="A1051" s="75" t="s">
        <v>938</v>
      </c>
      <c r="B1051" s="61" t="s">
        <v>1793</v>
      </c>
      <c r="C1051" s="494"/>
      <c r="D1051" s="494"/>
      <c r="E1051" s="496"/>
      <c r="F1051" s="496"/>
      <c r="G1051" s="496"/>
      <c r="H1051" s="50" t="s">
        <v>2896</v>
      </c>
      <c r="I1051" s="50" t="s">
        <v>2895</v>
      </c>
      <c r="J1051" s="69">
        <v>6</v>
      </c>
      <c r="K1051" s="70">
        <v>45566</v>
      </c>
      <c r="L1051" s="70">
        <v>45930</v>
      </c>
      <c r="M1051" s="211">
        <f t="shared" ref="M1051:M1114" si="44">(L1051-K1051)/7</f>
        <v>52</v>
      </c>
      <c r="N1051" s="69">
        <v>6</v>
      </c>
      <c r="O1051" s="50" t="s">
        <v>2893</v>
      </c>
      <c r="P1051" s="51">
        <f t="shared" si="43"/>
        <v>1</v>
      </c>
      <c r="Q1051" s="66" t="str" cm="1">
        <f t="array" aca="1" ref="Q1051" ca="1">IF(ISNUMBER(P1051),IF(P1051=100%,"CUMPLIDA",IF(AND(ISNUMBER(L1051),ISNUMBER(INDIRECT("FECHA_"&amp;$B1051,1))), IF(L1051&lt;=INDIRECT("FECHA_"&amp;$B1051,1),"INCUMPLIDA","PROCESO"), "VERIFICAR FECHA")),"SIN VALOR AVANCE")</f>
        <v>CUMPLIDA</v>
      </c>
    </row>
    <row r="1052" spans="1:17" ht="195">
      <c r="A1052" s="75" t="s">
        <v>938</v>
      </c>
      <c r="B1052" s="61" t="s">
        <v>1793</v>
      </c>
      <c r="C1052" s="495" t="s">
        <v>2897</v>
      </c>
      <c r="D1052" s="499" t="s">
        <v>2898</v>
      </c>
      <c r="E1052" s="517" t="s">
        <v>2899</v>
      </c>
      <c r="F1052" s="517" t="s">
        <v>2900</v>
      </c>
      <c r="G1052" s="53" t="s">
        <v>2901</v>
      </c>
      <c r="H1052" s="54" t="s">
        <v>2902</v>
      </c>
      <c r="I1052" s="50" t="s">
        <v>2903</v>
      </c>
      <c r="J1052" s="74">
        <v>1</v>
      </c>
      <c r="K1052" s="70">
        <v>45672</v>
      </c>
      <c r="L1052" s="58">
        <v>45748</v>
      </c>
      <c r="M1052" s="211">
        <f t="shared" si="44"/>
        <v>10.857142857142858</v>
      </c>
      <c r="N1052" s="69">
        <v>1</v>
      </c>
      <c r="O1052" s="50" t="s">
        <v>2904</v>
      </c>
      <c r="P1052" s="51">
        <f t="shared" si="43"/>
        <v>1</v>
      </c>
      <c r="Q1052" s="66" t="str" cm="1">
        <f t="array" aca="1" ref="Q1052" ca="1">IF(ISNUMBER(P1052),IF(P1052=100%,"CUMPLIDA",IF(AND(ISNUMBER(L1052),ISNUMBER(INDIRECT("FECHA_"&amp;$B1052,1))), IF(L1052&lt;=INDIRECT("FECHA_"&amp;$B1052,1),"INCUMPLIDA","PROCESO"), "VERIFICAR FECHA")),"SIN VALOR AVANCE")</f>
        <v>CUMPLIDA</v>
      </c>
    </row>
    <row r="1053" spans="1:17" ht="165">
      <c r="A1053" s="75" t="s">
        <v>938</v>
      </c>
      <c r="B1053" s="61" t="s">
        <v>1793</v>
      </c>
      <c r="C1053" s="495"/>
      <c r="D1053" s="499"/>
      <c r="E1053" s="517"/>
      <c r="F1053" s="517" t="s">
        <v>2900</v>
      </c>
      <c r="G1053" s="53" t="s">
        <v>2905</v>
      </c>
      <c r="H1053" s="54" t="s">
        <v>2906</v>
      </c>
      <c r="I1053" s="50" t="s">
        <v>2907</v>
      </c>
      <c r="J1053" s="74">
        <v>2</v>
      </c>
      <c r="K1053" s="70">
        <v>45672</v>
      </c>
      <c r="L1053" s="70">
        <v>46037</v>
      </c>
      <c r="M1053" s="211">
        <f t="shared" si="44"/>
        <v>52.142857142857146</v>
      </c>
      <c r="N1053" s="69">
        <v>1</v>
      </c>
      <c r="O1053" s="50" t="s">
        <v>2904</v>
      </c>
      <c r="P1053" s="51">
        <f t="shared" si="43"/>
        <v>0.5</v>
      </c>
      <c r="Q1053" s="66" t="str" cm="1">
        <f t="array" aca="1" ref="Q1053" ca="1">IF(ISNUMBER(P1053),IF(P1053=100%,"CUMPLIDA",IF(AND(ISNUMBER(L1053),ISNUMBER(INDIRECT("FECHA_"&amp;$B1053,1))), IF(L1053&lt;=INDIRECT("FECHA_"&amp;$B1053,1),"INCUMPLIDA","PROCESO"), "VERIFICAR FECHA")),"SIN VALOR AVANCE")</f>
        <v>PROCESO</v>
      </c>
    </row>
    <row r="1054" spans="1:17" ht="105">
      <c r="A1054" s="75" t="s">
        <v>938</v>
      </c>
      <c r="B1054" s="61" t="s">
        <v>1793</v>
      </c>
      <c r="C1054" s="495"/>
      <c r="D1054" s="499"/>
      <c r="E1054" s="517"/>
      <c r="F1054" s="517" t="s">
        <v>2900</v>
      </c>
      <c r="G1054" s="63" t="s">
        <v>2908</v>
      </c>
      <c r="H1054" s="50" t="s">
        <v>2908</v>
      </c>
      <c r="I1054" s="50" t="s">
        <v>2909</v>
      </c>
      <c r="J1054" s="85">
        <v>1</v>
      </c>
      <c r="K1054" s="70">
        <v>45691</v>
      </c>
      <c r="L1054" s="70">
        <v>46055</v>
      </c>
      <c r="M1054" s="211">
        <f t="shared" si="44"/>
        <v>52</v>
      </c>
      <c r="N1054" s="64">
        <v>0.37</v>
      </c>
      <c r="O1054" s="50" t="s">
        <v>2910</v>
      </c>
      <c r="P1054" s="51">
        <f t="shared" si="43"/>
        <v>0.37</v>
      </c>
      <c r="Q1054" s="66" t="str" cm="1">
        <f t="array" aca="1" ref="Q1054" ca="1">IF(ISNUMBER(P1054),IF(P1054=100%,"CUMPLIDA",IF(AND(ISNUMBER(L1054),ISNUMBER(INDIRECT("FECHA_"&amp;$B1054,1))), IF(L1054&lt;=INDIRECT("FECHA_"&amp;$B1054,1),"INCUMPLIDA","PROCESO"), "VERIFICAR FECHA")),"SIN VALOR AVANCE")</f>
        <v>PROCESO</v>
      </c>
    </row>
    <row r="1055" spans="1:17" ht="180.75">
      <c r="A1055" s="75" t="s">
        <v>938</v>
      </c>
      <c r="B1055" s="61" t="s">
        <v>1793</v>
      </c>
      <c r="C1055" s="495" t="s">
        <v>2897</v>
      </c>
      <c r="D1055" s="499" t="s">
        <v>2898</v>
      </c>
      <c r="E1055" s="496" t="s">
        <v>2911</v>
      </c>
      <c r="F1055" s="496" t="s">
        <v>2912</v>
      </c>
      <c r="G1055" s="86" t="s">
        <v>2913</v>
      </c>
      <c r="H1055" s="87" t="s">
        <v>2914</v>
      </c>
      <c r="I1055" s="79" t="s">
        <v>2915</v>
      </c>
      <c r="J1055" s="69">
        <v>2</v>
      </c>
      <c r="K1055" s="70">
        <v>45691</v>
      </c>
      <c r="L1055" s="70">
        <v>46055</v>
      </c>
      <c r="M1055" s="211">
        <f t="shared" si="44"/>
        <v>52</v>
      </c>
      <c r="N1055" s="69">
        <v>0.6</v>
      </c>
      <c r="O1055" s="50" t="s">
        <v>2916</v>
      </c>
      <c r="P1055" s="51">
        <f t="shared" si="43"/>
        <v>0.3</v>
      </c>
      <c r="Q1055" s="66" t="str" cm="1">
        <f t="array" aca="1" ref="Q1055" ca="1">IF(ISNUMBER(P1055),IF(P1055=100%,"CUMPLIDA",IF(AND(ISNUMBER(L1055),ISNUMBER(INDIRECT("FECHA_"&amp;$B1055,1))), IF(L1055&lt;=INDIRECT("FECHA_"&amp;$B1055,1),"INCUMPLIDA","PROCESO"), "VERIFICAR FECHA")),"SIN VALOR AVANCE")</f>
        <v>PROCESO</v>
      </c>
    </row>
    <row r="1056" spans="1:17" ht="90.75">
      <c r="A1056" s="75" t="s">
        <v>938</v>
      </c>
      <c r="B1056" s="61" t="s">
        <v>1793</v>
      </c>
      <c r="C1056" s="495"/>
      <c r="D1056" s="499"/>
      <c r="E1056" s="496"/>
      <c r="F1056" s="496" t="s">
        <v>2912</v>
      </c>
      <c r="G1056" s="86" t="s">
        <v>2917</v>
      </c>
      <c r="H1056" s="87" t="s">
        <v>2917</v>
      </c>
      <c r="I1056" s="88" t="s">
        <v>2918</v>
      </c>
      <c r="J1056" s="74">
        <v>1</v>
      </c>
      <c r="K1056" s="70">
        <v>45691</v>
      </c>
      <c r="L1056" s="70">
        <v>45869</v>
      </c>
      <c r="M1056" s="211">
        <f t="shared" si="44"/>
        <v>25.428571428571427</v>
      </c>
      <c r="N1056" s="69">
        <v>1</v>
      </c>
      <c r="O1056" s="71" t="s">
        <v>2919</v>
      </c>
      <c r="P1056" s="51">
        <f t="shared" si="43"/>
        <v>1</v>
      </c>
      <c r="Q1056" s="66" t="str" cm="1">
        <f t="array" aca="1" ref="Q1056" ca="1">IF(ISNUMBER(P1056),IF(P1056=100%,"CUMPLIDA",IF(AND(ISNUMBER(L1056),ISNUMBER(INDIRECT("FECHA_"&amp;$B1056,1))), IF(L1056&lt;=INDIRECT("FECHA_"&amp;$B1056,1),"INCUMPLIDA","PROCESO"), "VERIFICAR FECHA")),"SIN VALOR AVANCE")</f>
        <v>CUMPLIDA</v>
      </c>
    </row>
    <row r="1057" spans="1:17" ht="180.75">
      <c r="A1057" s="75" t="s">
        <v>938</v>
      </c>
      <c r="B1057" s="61" t="s">
        <v>1793</v>
      </c>
      <c r="C1057" s="495"/>
      <c r="D1057" s="499"/>
      <c r="E1057" s="496"/>
      <c r="F1057" s="496" t="s">
        <v>2912</v>
      </c>
      <c r="G1057" s="517" t="s">
        <v>2920</v>
      </c>
      <c r="H1057" s="54" t="s">
        <v>2921</v>
      </c>
      <c r="I1057" s="50" t="s">
        <v>2922</v>
      </c>
      <c r="J1057" s="74">
        <v>1</v>
      </c>
      <c r="K1057" s="58">
        <v>45691</v>
      </c>
      <c r="L1057" s="58">
        <v>46055</v>
      </c>
      <c r="M1057" s="211">
        <f t="shared" si="44"/>
        <v>52</v>
      </c>
      <c r="N1057" s="69">
        <v>1</v>
      </c>
      <c r="O1057" s="50" t="s">
        <v>2923</v>
      </c>
      <c r="P1057" s="51">
        <f t="shared" si="43"/>
        <v>1</v>
      </c>
      <c r="Q1057" s="66" t="str" cm="1">
        <f t="array" aca="1" ref="Q1057" ca="1">IF(ISNUMBER(P1057),IF(P1057=100%,"CUMPLIDA",IF(AND(ISNUMBER(L1057),ISNUMBER(INDIRECT("FECHA_"&amp;$B1057,1))), IF(L1057&lt;=INDIRECT("FECHA_"&amp;$B1057,1),"INCUMPLIDA","PROCESO"), "VERIFICAR FECHA")),"SIN VALOR AVANCE")</f>
        <v>CUMPLIDA</v>
      </c>
    </row>
    <row r="1058" spans="1:17" ht="195">
      <c r="A1058" s="75" t="s">
        <v>938</v>
      </c>
      <c r="B1058" s="61" t="s">
        <v>1793</v>
      </c>
      <c r="C1058" s="495"/>
      <c r="D1058" s="499"/>
      <c r="E1058" s="496"/>
      <c r="F1058" s="496" t="s">
        <v>2912</v>
      </c>
      <c r="G1058" s="517"/>
      <c r="H1058" s="54" t="s">
        <v>2924</v>
      </c>
      <c r="I1058" s="50" t="s">
        <v>2925</v>
      </c>
      <c r="J1058" s="74">
        <v>8</v>
      </c>
      <c r="K1058" s="58">
        <v>45689</v>
      </c>
      <c r="L1058" s="58">
        <v>46054</v>
      </c>
      <c r="M1058" s="211">
        <f t="shared" si="44"/>
        <v>52.142857142857146</v>
      </c>
      <c r="N1058" s="69">
        <v>6</v>
      </c>
      <c r="O1058" s="50" t="s">
        <v>2923</v>
      </c>
      <c r="P1058" s="51">
        <f t="shared" si="43"/>
        <v>0.75</v>
      </c>
      <c r="Q1058" s="66" t="str" cm="1">
        <f t="array" aca="1" ref="Q1058" ca="1">IF(ISNUMBER(P1058),IF(P1058=100%,"CUMPLIDA",IF(AND(ISNUMBER(L1058),ISNUMBER(INDIRECT("FECHA_"&amp;$B1058,1))), IF(L1058&lt;=INDIRECT("FECHA_"&amp;$B1058,1),"INCUMPLIDA","PROCESO"), "VERIFICAR FECHA")),"SIN VALOR AVANCE")</f>
        <v>PROCESO</v>
      </c>
    </row>
    <row r="1059" spans="1:17" ht="180.75">
      <c r="A1059" s="75" t="s">
        <v>938</v>
      </c>
      <c r="B1059" s="61" t="s">
        <v>1793</v>
      </c>
      <c r="C1059" s="495" t="s">
        <v>2897</v>
      </c>
      <c r="D1059" s="499" t="s">
        <v>2898</v>
      </c>
      <c r="E1059" s="496" t="s">
        <v>2926</v>
      </c>
      <c r="F1059" s="496" t="s">
        <v>2927</v>
      </c>
      <c r="G1059" s="86" t="s">
        <v>2913</v>
      </c>
      <c r="H1059" s="87" t="s">
        <v>2914</v>
      </c>
      <c r="I1059" s="87" t="s">
        <v>2915</v>
      </c>
      <c r="J1059" s="69">
        <v>2</v>
      </c>
      <c r="K1059" s="70">
        <v>45691</v>
      </c>
      <c r="L1059" s="70">
        <v>46055</v>
      </c>
      <c r="M1059" s="211">
        <f t="shared" si="44"/>
        <v>52</v>
      </c>
      <c r="N1059" s="69">
        <v>2</v>
      </c>
      <c r="O1059" s="50" t="s">
        <v>2928</v>
      </c>
      <c r="P1059" s="51">
        <f t="shared" si="43"/>
        <v>1</v>
      </c>
      <c r="Q1059" s="66" t="str" cm="1">
        <f t="array" aca="1" ref="Q1059" ca="1">IF(ISNUMBER(P1059),IF(P1059=100%,"CUMPLIDA",IF(AND(ISNUMBER(L1059),ISNUMBER(INDIRECT("FECHA_"&amp;$B1059,1))), IF(L1059&lt;=INDIRECT("FECHA_"&amp;$B1059,1),"INCUMPLIDA","PROCESO"), "VERIFICAR FECHA")),"SIN VALOR AVANCE")</f>
        <v>CUMPLIDA</v>
      </c>
    </row>
    <row r="1060" spans="1:17" ht="105.75">
      <c r="A1060" s="75" t="s">
        <v>938</v>
      </c>
      <c r="B1060" s="61" t="s">
        <v>1793</v>
      </c>
      <c r="C1060" s="495"/>
      <c r="D1060" s="499"/>
      <c r="E1060" s="496"/>
      <c r="F1060" s="496" t="s">
        <v>2927</v>
      </c>
      <c r="G1060" s="86" t="s">
        <v>2917</v>
      </c>
      <c r="H1060" s="87" t="s">
        <v>2917</v>
      </c>
      <c r="I1060" s="87" t="s">
        <v>2918</v>
      </c>
      <c r="J1060" s="74">
        <v>1</v>
      </c>
      <c r="K1060" s="70">
        <v>45691</v>
      </c>
      <c r="L1060" s="70">
        <v>46081</v>
      </c>
      <c r="M1060" s="211">
        <f t="shared" si="44"/>
        <v>55.714285714285715</v>
      </c>
      <c r="N1060" s="69">
        <v>1</v>
      </c>
      <c r="O1060" s="50" t="s">
        <v>2929</v>
      </c>
      <c r="P1060" s="51">
        <f t="shared" si="43"/>
        <v>1</v>
      </c>
      <c r="Q1060" s="66" t="str" cm="1">
        <f t="array" aca="1" ref="Q1060" ca="1">IF(ISNUMBER(P1060),IF(P1060=100%,"CUMPLIDA",IF(AND(ISNUMBER(L1060),ISNUMBER(INDIRECT("FECHA_"&amp;$B1060,1))), IF(L1060&lt;=INDIRECT("FECHA_"&amp;$B1060,1),"INCUMPLIDA","PROCESO"), "VERIFICAR FECHA")),"SIN VALOR AVANCE")</f>
        <v>CUMPLIDA</v>
      </c>
    </row>
    <row r="1061" spans="1:17" ht="195">
      <c r="A1061" s="75" t="s">
        <v>938</v>
      </c>
      <c r="B1061" s="61" t="s">
        <v>1793</v>
      </c>
      <c r="C1061" s="495"/>
      <c r="D1061" s="499"/>
      <c r="E1061" s="496"/>
      <c r="F1061" s="496" t="s">
        <v>2927</v>
      </c>
      <c r="G1061" s="63" t="s">
        <v>2930</v>
      </c>
      <c r="H1061" s="54" t="s">
        <v>2924</v>
      </c>
      <c r="I1061" s="50" t="s">
        <v>2925</v>
      </c>
      <c r="J1061" s="74">
        <v>8</v>
      </c>
      <c r="K1061" s="58">
        <v>45691</v>
      </c>
      <c r="L1061" s="58">
        <v>46055</v>
      </c>
      <c r="M1061" s="211">
        <f t="shared" si="44"/>
        <v>52</v>
      </c>
      <c r="N1061" s="69">
        <v>6</v>
      </c>
      <c r="O1061" s="50" t="s">
        <v>2931</v>
      </c>
      <c r="P1061" s="51">
        <f t="shared" si="43"/>
        <v>0.75</v>
      </c>
      <c r="Q1061" s="66" t="str" cm="1">
        <f t="array" aca="1" ref="Q1061" ca="1">IF(ISNUMBER(P1061),IF(P1061=100%,"CUMPLIDA",IF(AND(ISNUMBER(L1061),ISNUMBER(INDIRECT("FECHA_"&amp;$B1061,1))), IF(L1061&lt;=INDIRECT("FECHA_"&amp;$B1061,1),"INCUMPLIDA","PROCESO"), "VERIFICAR FECHA")),"SIN VALOR AVANCE")</f>
        <v>PROCESO</v>
      </c>
    </row>
    <row r="1062" spans="1:17" ht="105">
      <c r="A1062" s="75" t="s">
        <v>938</v>
      </c>
      <c r="B1062" s="61" t="s">
        <v>1793</v>
      </c>
      <c r="C1062" s="495"/>
      <c r="D1062" s="499"/>
      <c r="E1062" s="496"/>
      <c r="F1062" s="496" t="s">
        <v>2927</v>
      </c>
      <c r="G1062" s="63" t="s">
        <v>2908</v>
      </c>
      <c r="H1062" s="50" t="s">
        <v>2932</v>
      </c>
      <c r="I1062" s="50" t="s">
        <v>2909</v>
      </c>
      <c r="J1062" s="85">
        <v>1</v>
      </c>
      <c r="K1062" s="70">
        <v>45691</v>
      </c>
      <c r="L1062" s="70">
        <v>46055</v>
      </c>
      <c r="M1062" s="211">
        <f t="shared" si="44"/>
        <v>52</v>
      </c>
      <c r="N1062" s="64">
        <v>0.37</v>
      </c>
      <c r="O1062" s="50" t="s">
        <v>2933</v>
      </c>
      <c r="P1062" s="51">
        <f t="shared" si="43"/>
        <v>0.37</v>
      </c>
      <c r="Q1062" s="66" t="str" cm="1">
        <f t="array" aca="1" ref="Q1062" ca="1">IF(ISNUMBER(P1062),IF(P1062=100%,"CUMPLIDA",IF(AND(ISNUMBER(L1062),ISNUMBER(INDIRECT("FECHA_"&amp;$B1062,1))), IF(L1062&lt;=INDIRECT("FECHA_"&amp;$B1062,1),"INCUMPLIDA","PROCESO"), "VERIFICAR FECHA")),"SIN VALOR AVANCE")</f>
        <v>PROCESO</v>
      </c>
    </row>
    <row r="1063" spans="1:17" ht="105.75">
      <c r="A1063" s="75" t="s">
        <v>938</v>
      </c>
      <c r="B1063" s="61" t="s">
        <v>1793</v>
      </c>
      <c r="C1063" s="495" t="s">
        <v>2897</v>
      </c>
      <c r="D1063" s="499" t="s">
        <v>2898</v>
      </c>
      <c r="E1063" s="496" t="s">
        <v>2934</v>
      </c>
      <c r="F1063" s="500" t="s">
        <v>2935</v>
      </c>
      <c r="G1063" s="86" t="s">
        <v>2936</v>
      </c>
      <c r="H1063" s="87" t="s">
        <v>2936</v>
      </c>
      <c r="I1063" s="79" t="s">
        <v>2915</v>
      </c>
      <c r="J1063" s="64">
        <v>1</v>
      </c>
      <c r="K1063" s="70">
        <v>45691</v>
      </c>
      <c r="L1063" s="70">
        <v>46081</v>
      </c>
      <c r="M1063" s="211">
        <f t="shared" si="44"/>
        <v>55.714285714285715</v>
      </c>
      <c r="N1063" s="64">
        <v>0.7</v>
      </c>
      <c r="O1063" s="50" t="s">
        <v>2937</v>
      </c>
      <c r="P1063" s="51">
        <f t="shared" si="43"/>
        <v>0.7</v>
      </c>
      <c r="Q1063" s="66" t="str" cm="1">
        <f t="array" aca="1" ref="Q1063" ca="1">IF(ISNUMBER(P1063),IF(P1063=100%,"CUMPLIDA",IF(AND(ISNUMBER(L1063),ISNUMBER(INDIRECT("FECHA_"&amp;$B1063,1))), IF(L1063&lt;=INDIRECT("FECHA_"&amp;$B1063,1),"INCUMPLIDA","PROCESO"), "VERIFICAR FECHA")),"SIN VALOR AVANCE")</f>
        <v>PROCESO</v>
      </c>
    </row>
    <row r="1064" spans="1:17" ht="75">
      <c r="A1064" s="75" t="s">
        <v>938</v>
      </c>
      <c r="B1064" s="61" t="s">
        <v>1793</v>
      </c>
      <c r="C1064" s="495"/>
      <c r="D1064" s="499"/>
      <c r="E1064" s="496"/>
      <c r="F1064" s="500"/>
      <c r="G1064" s="86" t="s">
        <v>2917</v>
      </c>
      <c r="H1064" s="87" t="s">
        <v>2917</v>
      </c>
      <c r="I1064" s="88" t="s">
        <v>2918</v>
      </c>
      <c r="J1064" s="74">
        <v>1</v>
      </c>
      <c r="K1064" s="70">
        <v>45691</v>
      </c>
      <c r="L1064" s="70">
        <v>46081</v>
      </c>
      <c r="M1064" s="211">
        <f t="shared" si="44"/>
        <v>55.714285714285715</v>
      </c>
      <c r="N1064" s="69">
        <v>1</v>
      </c>
      <c r="O1064" s="50" t="s">
        <v>2938</v>
      </c>
      <c r="P1064" s="51">
        <f t="shared" si="43"/>
        <v>1</v>
      </c>
      <c r="Q1064" s="66" t="str" cm="1">
        <f t="array" aca="1" ref="Q1064" ca="1">IF(ISNUMBER(P1064),IF(P1064=100%,"CUMPLIDA",IF(AND(ISNUMBER(L1064),ISNUMBER(INDIRECT("FECHA_"&amp;$B1064,1))), IF(L1064&lt;=INDIRECT("FECHA_"&amp;$B1064,1),"INCUMPLIDA","PROCESO"), "VERIFICAR FECHA")),"SIN VALOR AVANCE")</f>
        <v>CUMPLIDA</v>
      </c>
    </row>
    <row r="1065" spans="1:17" ht="180.75">
      <c r="A1065" s="75" t="s">
        <v>938</v>
      </c>
      <c r="B1065" s="61" t="s">
        <v>1793</v>
      </c>
      <c r="C1065" s="495" t="s">
        <v>2897</v>
      </c>
      <c r="D1065" s="499" t="s">
        <v>2939</v>
      </c>
      <c r="E1065" s="496" t="s">
        <v>2940</v>
      </c>
      <c r="F1065" s="496" t="s">
        <v>2941</v>
      </c>
      <c r="G1065" s="86" t="s">
        <v>2913</v>
      </c>
      <c r="H1065" s="87" t="s">
        <v>2914</v>
      </c>
      <c r="I1065" s="79" t="s">
        <v>2915</v>
      </c>
      <c r="J1065" s="69">
        <v>2</v>
      </c>
      <c r="K1065" s="70">
        <v>45691</v>
      </c>
      <c r="L1065" s="70">
        <v>46055</v>
      </c>
      <c r="M1065" s="211">
        <f t="shared" si="44"/>
        <v>52</v>
      </c>
      <c r="N1065" s="69">
        <v>2</v>
      </c>
      <c r="O1065" s="50" t="s">
        <v>2928</v>
      </c>
      <c r="P1065" s="51">
        <f t="shared" si="43"/>
        <v>1</v>
      </c>
      <c r="Q1065" s="66" t="str" cm="1">
        <f t="array" aca="1" ref="Q1065" ca="1">IF(ISNUMBER(P1065),IF(P1065=100%,"CUMPLIDA",IF(AND(ISNUMBER(L1065),ISNUMBER(INDIRECT("FECHA_"&amp;$B1065,1))), IF(L1065&lt;=INDIRECT("FECHA_"&amp;$B1065,1),"INCUMPLIDA","PROCESO"), "VERIFICAR FECHA")),"SIN VALOR AVANCE")</f>
        <v>CUMPLIDA</v>
      </c>
    </row>
    <row r="1066" spans="1:17" ht="105.75">
      <c r="A1066" s="75" t="s">
        <v>938</v>
      </c>
      <c r="B1066" s="61" t="s">
        <v>1793</v>
      </c>
      <c r="C1066" s="495"/>
      <c r="D1066" s="499"/>
      <c r="E1066" s="496"/>
      <c r="F1066" s="496" t="s">
        <v>2941</v>
      </c>
      <c r="G1066" s="86" t="s">
        <v>2917</v>
      </c>
      <c r="H1066" s="87" t="s">
        <v>2917</v>
      </c>
      <c r="I1066" s="88" t="s">
        <v>2918</v>
      </c>
      <c r="J1066" s="74">
        <v>1</v>
      </c>
      <c r="K1066" s="70">
        <v>45691</v>
      </c>
      <c r="L1066" s="70">
        <v>46081</v>
      </c>
      <c r="M1066" s="211">
        <f t="shared" si="44"/>
        <v>55.714285714285715</v>
      </c>
      <c r="N1066" s="69">
        <v>1</v>
      </c>
      <c r="O1066" s="50" t="s">
        <v>2929</v>
      </c>
      <c r="P1066" s="51">
        <f t="shared" si="43"/>
        <v>1</v>
      </c>
      <c r="Q1066" s="66" t="str" cm="1">
        <f t="array" aca="1" ref="Q1066" ca="1">IF(ISNUMBER(P1066),IF(P1066=100%,"CUMPLIDA",IF(AND(ISNUMBER(L1066),ISNUMBER(INDIRECT("FECHA_"&amp;$B1066,1))), IF(L1066&lt;=INDIRECT("FECHA_"&amp;$B1066,1),"INCUMPLIDA","PROCESO"), "VERIFICAR FECHA")),"SIN VALOR AVANCE")</f>
        <v>CUMPLIDA</v>
      </c>
    </row>
    <row r="1067" spans="1:17" ht="195">
      <c r="A1067" s="75" t="s">
        <v>938</v>
      </c>
      <c r="B1067" s="61" t="s">
        <v>1793</v>
      </c>
      <c r="C1067" s="495"/>
      <c r="D1067" s="499"/>
      <c r="E1067" s="496"/>
      <c r="F1067" s="496" t="s">
        <v>2941</v>
      </c>
      <c r="G1067" s="63" t="s">
        <v>2930</v>
      </c>
      <c r="H1067" s="54" t="s">
        <v>2924</v>
      </c>
      <c r="I1067" s="50" t="s">
        <v>2942</v>
      </c>
      <c r="J1067" s="74">
        <v>8</v>
      </c>
      <c r="K1067" s="58">
        <v>45691</v>
      </c>
      <c r="L1067" s="58">
        <v>46055</v>
      </c>
      <c r="M1067" s="211">
        <f t="shared" si="44"/>
        <v>52</v>
      </c>
      <c r="N1067" s="69">
        <v>6</v>
      </c>
      <c r="O1067" s="50" t="s">
        <v>2931</v>
      </c>
      <c r="P1067" s="51">
        <f t="shared" si="43"/>
        <v>0.75</v>
      </c>
      <c r="Q1067" s="66" t="str" cm="1">
        <f t="array" aca="1" ref="Q1067" ca="1">IF(ISNUMBER(P1067),IF(P1067=100%,"CUMPLIDA",IF(AND(ISNUMBER(L1067),ISNUMBER(INDIRECT("FECHA_"&amp;$B1067,1))), IF(L1067&lt;=INDIRECT("FECHA_"&amp;$B1067,1),"INCUMPLIDA","PROCESO"), "VERIFICAR FECHA")),"SIN VALOR AVANCE")</f>
        <v>PROCESO</v>
      </c>
    </row>
    <row r="1068" spans="1:17" ht="105">
      <c r="A1068" s="75" t="s">
        <v>938</v>
      </c>
      <c r="B1068" s="61" t="s">
        <v>1793</v>
      </c>
      <c r="C1068" s="495"/>
      <c r="D1068" s="499"/>
      <c r="E1068" s="496"/>
      <c r="F1068" s="496" t="s">
        <v>2941</v>
      </c>
      <c r="G1068" s="63" t="s">
        <v>2908</v>
      </c>
      <c r="H1068" s="50" t="s">
        <v>2932</v>
      </c>
      <c r="I1068" s="50" t="s">
        <v>2909</v>
      </c>
      <c r="J1068" s="85">
        <v>1</v>
      </c>
      <c r="K1068" s="70">
        <v>45691</v>
      </c>
      <c r="L1068" s="70">
        <v>46055</v>
      </c>
      <c r="M1068" s="211">
        <f t="shared" si="44"/>
        <v>52</v>
      </c>
      <c r="N1068" s="64">
        <v>0.37</v>
      </c>
      <c r="O1068" s="50" t="s">
        <v>2933</v>
      </c>
      <c r="P1068" s="51">
        <f t="shared" ref="P1068:P1108" si="45">N1068/J1068</f>
        <v>0.37</v>
      </c>
      <c r="Q1068" s="66" t="str" cm="1">
        <f t="array" aca="1" ref="Q1068" ca="1">IF(ISNUMBER(P1068),IF(P1068=100%,"CUMPLIDA",IF(AND(ISNUMBER(L1068),ISNUMBER(INDIRECT("FECHA_"&amp;$B1068,1))), IF(L1068&lt;=INDIRECT("FECHA_"&amp;$B1068,1),"INCUMPLIDA","PROCESO"), "VERIFICAR FECHA")),"SIN VALOR AVANCE")</f>
        <v>PROCESO</v>
      </c>
    </row>
    <row r="1069" spans="1:17" ht="165.75">
      <c r="A1069" s="75" t="s">
        <v>938</v>
      </c>
      <c r="B1069" s="61" t="s">
        <v>1793</v>
      </c>
      <c r="C1069" s="495" t="s">
        <v>2897</v>
      </c>
      <c r="D1069" s="494" t="s">
        <v>2943</v>
      </c>
      <c r="E1069" s="496" t="s">
        <v>2944</v>
      </c>
      <c r="F1069" s="496" t="s">
        <v>2945</v>
      </c>
      <c r="G1069" s="86" t="s">
        <v>2946</v>
      </c>
      <c r="H1069" s="87" t="s">
        <v>2947</v>
      </c>
      <c r="I1069" s="50" t="s">
        <v>2948</v>
      </c>
      <c r="J1069" s="69">
        <v>1</v>
      </c>
      <c r="K1069" s="70">
        <v>45691</v>
      </c>
      <c r="L1069" s="70">
        <v>46055</v>
      </c>
      <c r="M1069" s="211">
        <f t="shared" si="44"/>
        <v>52</v>
      </c>
      <c r="N1069" s="69">
        <v>1</v>
      </c>
      <c r="O1069" s="50" t="s">
        <v>2931</v>
      </c>
      <c r="P1069" s="51">
        <f t="shared" si="45"/>
        <v>1</v>
      </c>
      <c r="Q1069" s="66" t="str" cm="1">
        <f t="array" aca="1" ref="Q1069" ca="1">IF(ISNUMBER(P1069),IF(P1069=100%,"CUMPLIDA",IF(AND(ISNUMBER(L1069),ISNUMBER(INDIRECT("FECHA_"&amp;$B1069,1))), IF(L1069&lt;=INDIRECT("FECHA_"&amp;$B1069,1),"INCUMPLIDA","PROCESO"), "VERIFICAR FECHA")),"SIN VALOR AVANCE")</f>
        <v>CUMPLIDA</v>
      </c>
    </row>
    <row r="1070" spans="1:17" ht="195">
      <c r="A1070" s="75" t="s">
        <v>938</v>
      </c>
      <c r="B1070" s="61" t="s">
        <v>1793</v>
      </c>
      <c r="C1070" s="495"/>
      <c r="D1070" s="494"/>
      <c r="E1070" s="496"/>
      <c r="F1070" s="496" t="s">
        <v>2945</v>
      </c>
      <c r="G1070" s="63" t="s">
        <v>2930</v>
      </c>
      <c r="H1070" s="54" t="s">
        <v>2924</v>
      </c>
      <c r="I1070" s="89" t="s">
        <v>2925</v>
      </c>
      <c r="J1070" s="74">
        <v>8</v>
      </c>
      <c r="K1070" s="58">
        <v>45691</v>
      </c>
      <c r="L1070" s="58">
        <v>46055</v>
      </c>
      <c r="M1070" s="211">
        <f t="shared" si="44"/>
        <v>52</v>
      </c>
      <c r="N1070" s="69">
        <v>6</v>
      </c>
      <c r="O1070" s="50" t="s">
        <v>2931</v>
      </c>
      <c r="P1070" s="51">
        <f t="shared" si="45"/>
        <v>0.75</v>
      </c>
      <c r="Q1070" s="66" t="str" cm="1">
        <f t="array" aca="1" ref="Q1070" ca="1">IF(ISNUMBER(P1070),IF(P1070=100%,"CUMPLIDA",IF(AND(ISNUMBER(L1070),ISNUMBER(INDIRECT("FECHA_"&amp;$B1070,1))), IF(L1070&lt;=INDIRECT("FECHA_"&amp;$B1070,1),"INCUMPLIDA","PROCESO"), "VERIFICAR FECHA")),"SIN VALOR AVANCE")</f>
        <v>PROCESO</v>
      </c>
    </row>
    <row r="1071" spans="1:17" ht="105">
      <c r="A1071" s="75" t="s">
        <v>938</v>
      </c>
      <c r="B1071" s="61" t="s">
        <v>1793</v>
      </c>
      <c r="C1071" s="495"/>
      <c r="D1071" s="494"/>
      <c r="E1071" s="496"/>
      <c r="F1071" s="496" t="s">
        <v>2945</v>
      </c>
      <c r="G1071" s="63" t="s">
        <v>2908</v>
      </c>
      <c r="H1071" s="50" t="s">
        <v>2932</v>
      </c>
      <c r="I1071" s="50" t="s">
        <v>2909</v>
      </c>
      <c r="J1071" s="85">
        <v>1</v>
      </c>
      <c r="K1071" s="70">
        <v>45691</v>
      </c>
      <c r="L1071" s="70">
        <v>46055</v>
      </c>
      <c r="M1071" s="211">
        <f t="shared" si="44"/>
        <v>52</v>
      </c>
      <c r="N1071" s="64">
        <v>0.37</v>
      </c>
      <c r="O1071" s="50" t="s">
        <v>2933</v>
      </c>
      <c r="P1071" s="51">
        <f t="shared" si="45"/>
        <v>0.37</v>
      </c>
      <c r="Q1071" s="66" t="str" cm="1">
        <f t="array" aca="1" ref="Q1071" ca="1">IF(ISNUMBER(P1071),IF(P1071=100%,"CUMPLIDA",IF(AND(ISNUMBER(L1071),ISNUMBER(INDIRECT("FECHA_"&amp;$B1071,1))), IF(L1071&lt;=INDIRECT("FECHA_"&amp;$B1071,1),"INCUMPLIDA","PROCESO"), "VERIFICAR FECHA")),"SIN VALOR AVANCE")</f>
        <v>PROCESO</v>
      </c>
    </row>
    <row r="1072" spans="1:17" ht="409.5">
      <c r="A1072" s="75" t="s">
        <v>938</v>
      </c>
      <c r="B1072" s="61" t="s">
        <v>1793</v>
      </c>
      <c r="C1072" s="62" t="s">
        <v>2897</v>
      </c>
      <c r="D1072" s="52" t="s">
        <v>2949</v>
      </c>
      <c r="E1072" s="63" t="s">
        <v>2950</v>
      </c>
      <c r="F1072" s="63" t="s">
        <v>2951</v>
      </c>
      <c r="G1072" s="63" t="s">
        <v>2952</v>
      </c>
      <c r="H1072" s="76" t="s">
        <v>2953</v>
      </c>
      <c r="I1072" s="50" t="s">
        <v>2954</v>
      </c>
      <c r="J1072" s="69">
        <v>1</v>
      </c>
      <c r="K1072" s="70">
        <v>45691</v>
      </c>
      <c r="L1072" s="70">
        <v>46081</v>
      </c>
      <c r="M1072" s="211">
        <f t="shared" si="44"/>
        <v>55.714285714285715</v>
      </c>
      <c r="N1072" s="69">
        <v>0.6</v>
      </c>
      <c r="O1072" s="50" t="s">
        <v>2929</v>
      </c>
      <c r="P1072" s="51">
        <f t="shared" si="45"/>
        <v>0.6</v>
      </c>
      <c r="Q1072" s="66" t="str" cm="1">
        <f t="array" aca="1" ref="Q1072" ca="1">IF(ISNUMBER(P1072),IF(P1072=100%,"CUMPLIDA",IF(AND(ISNUMBER(L1072),ISNUMBER(INDIRECT("FECHA_"&amp;$B1072,1))), IF(L1072&lt;=INDIRECT("FECHA_"&amp;$B1072,1),"INCUMPLIDA","PROCESO"), "VERIFICAR FECHA")),"SIN VALOR AVANCE")</f>
        <v>PROCESO</v>
      </c>
    </row>
    <row r="1073" spans="1:17" ht="60">
      <c r="A1073" s="75" t="s">
        <v>938</v>
      </c>
      <c r="B1073" s="61" t="s">
        <v>1793</v>
      </c>
      <c r="C1073" s="495" t="s">
        <v>1961</v>
      </c>
      <c r="D1073" s="499" t="s">
        <v>2955</v>
      </c>
      <c r="E1073" s="496" t="s">
        <v>2956</v>
      </c>
      <c r="F1073" s="500" t="s">
        <v>2957</v>
      </c>
      <c r="G1073" s="517" t="s">
        <v>2958</v>
      </c>
      <c r="H1073" s="54" t="s">
        <v>2959</v>
      </c>
      <c r="I1073" s="50" t="s">
        <v>2960</v>
      </c>
      <c r="J1073" s="74">
        <v>1</v>
      </c>
      <c r="K1073" s="58">
        <v>45839</v>
      </c>
      <c r="L1073" s="58">
        <v>45930</v>
      </c>
      <c r="M1073" s="211">
        <f t="shared" si="44"/>
        <v>13</v>
      </c>
      <c r="N1073" s="69">
        <v>1</v>
      </c>
      <c r="O1073" s="50" t="s">
        <v>2961</v>
      </c>
      <c r="P1073" s="51">
        <f t="shared" si="45"/>
        <v>1</v>
      </c>
      <c r="Q1073" s="66" t="str" cm="1">
        <f t="array" aca="1" ref="Q1073" ca="1">IF(ISNUMBER(P1073),IF(P1073=100%,"CUMPLIDA",IF(AND(ISNUMBER(L1073),ISNUMBER(INDIRECT("FECHA_"&amp;$B1073,1))), IF(L1073&lt;=INDIRECT("FECHA_"&amp;$B1073,1),"INCUMPLIDA","PROCESO"), "VERIFICAR FECHA")),"SIN VALOR AVANCE")</f>
        <v>CUMPLIDA</v>
      </c>
    </row>
    <row r="1074" spans="1:17" ht="90">
      <c r="A1074" s="75" t="s">
        <v>938</v>
      </c>
      <c r="B1074" s="61" t="s">
        <v>1793</v>
      </c>
      <c r="C1074" s="495"/>
      <c r="D1074" s="499"/>
      <c r="E1074" s="496"/>
      <c r="F1074" s="500"/>
      <c r="G1074" s="517"/>
      <c r="H1074" s="54" t="s">
        <v>2962</v>
      </c>
      <c r="I1074" s="50" t="s">
        <v>2963</v>
      </c>
      <c r="J1074" s="74">
        <v>7</v>
      </c>
      <c r="K1074" s="58">
        <v>45839</v>
      </c>
      <c r="L1074" s="58">
        <v>46111</v>
      </c>
      <c r="M1074" s="211">
        <f t="shared" si="44"/>
        <v>38.857142857142854</v>
      </c>
      <c r="N1074" s="69">
        <v>7</v>
      </c>
      <c r="O1074" s="50" t="s">
        <v>2961</v>
      </c>
      <c r="P1074" s="51">
        <f t="shared" si="45"/>
        <v>1</v>
      </c>
      <c r="Q1074" s="66" t="str" cm="1">
        <f t="array" aca="1" ref="Q1074" ca="1">IF(ISNUMBER(P1074),IF(P1074=100%,"CUMPLIDA",IF(AND(ISNUMBER(L1074),ISNUMBER(INDIRECT("FECHA_"&amp;$B1074,1))), IF(L1074&lt;=INDIRECT("FECHA_"&amp;$B1074,1),"INCUMPLIDA","PROCESO"), "VERIFICAR FECHA")),"SIN VALOR AVANCE")</f>
        <v>CUMPLIDA</v>
      </c>
    </row>
    <row r="1075" spans="1:17" ht="135">
      <c r="A1075" s="75" t="s">
        <v>938</v>
      </c>
      <c r="B1075" s="61" t="s">
        <v>1793</v>
      </c>
      <c r="C1075" s="495"/>
      <c r="D1075" s="499"/>
      <c r="E1075" s="496"/>
      <c r="F1075" s="500"/>
      <c r="G1075" s="53" t="s">
        <v>2964</v>
      </c>
      <c r="H1075" s="54" t="s">
        <v>2965</v>
      </c>
      <c r="I1075" s="50" t="s">
        <v>2966</v>
      </c>
      <c r="J1075" s="74">
        <v>9</v>
      </c>
      <c r="K1075" s="58">
        <v>45847</v>
      </c>
      <c r="L1075" s="58">
        <v>46183</v>
      </c>
      <c r="M1075" s="211">
        <f t="shared" si="44"/>
        <v>48</v>
      </c>
      <c r="N1075" s="69">
        <v>4</v>
      </c>
      <c r="O1075" s="50" t="s">
        <v>2961</v>
      </c>
      <c r="P1075" s="51">
        <f t="shared" si="45"/>
        <v>0.44444444444444442</v>
      </c>
      <c r="Q1075" s="66" t="str" cm="1">
        <f t="array" aca="1" ref="Q1075" ca="1">IF(ISNUMBER(P1075),IF(P1075=100%,"CUMPLIDA",IF(AND(ISNUMBER(L1075),ISNUMBER(INDIRECT("FECHA_"&amp;$B1075,1))), IF(L1075&lt;=INDIRECT("FECHA_"&amp;$B1075,1),"INCUMPLIDA","PROCESO"), "VERIFICAR FECHA")),"SIN VALOR AVANCE")</f>
        <v>PROCESO</v>
      </c>
    </row>
    <row r="1076" spans="1:17" ht="120">
      <c r="A1076" s="75" t="s">
        <v>938</v>
      </c>
      <c r="B1076" s="61" t="s">
        <v>1793</v>
      </c>
      <c r="C1076" s="495"/>
      <c r="D1076" s="499"/>
      <c r="E1076" s="496"/>
      <c r="F1076" s="500"/>
      <c r="G1076" s="517" t="s">
        <v>2967</v>
      </c>
      <c r="H1076" s="54" t="s">
        <v>2968</v>
      </c>
      <c r="I1076" s="50" t="s">
        <v>2254</v>
      </c>
      <c r="J1076" s="74">
        <v>1</v>
      </c>
      <c r="K1076" s="58">
        <v>45870</v>
      </c>
      <c r="L1076" s="58">
        <v>46142</v>
      </c>
      <c r="M1076" s="211">
        <f t="shared" si="44"/>
        <v>38.857142857142854</v>
      </c>
      <c r="N1076" s="69">
        <v>0.3</v>
      </c>
      <c r="O1076" s="50" t="s">
        <v>2969</v>
      </c>
      <c r="P1076" s="51">
        <f t="shared" si="45"/>
        <v>0.3</v>
      </c>
      <c r="Q1076" s="66" t="str" cm="1">
        <f t="array" aca="1" ref="Q1076" ca="1">IF(ISNUMBER(P1076),IF(P1076=100%,"CUMPLIDA",IF(AND(ISNUMBER(L1076),ISNUMBER(INDIRECT("FECHA_"&amp;$B1076,1))), IF(L1076&lt;=INDIRECT("FECHA_"&amp;$B1076,1),"INCUMPLIDA","PROCESO"), "VERIFICAR FECHA")),"SIN VALOR AVANCE")</f>
        <v>PROCESO</v>
      </c>
    </row>
    <row r="1077" spans="1:17" ht="105">
      <c r="A1077" s="75" t="s">
        <v>938</v>
      </c>
      <c r="B1077" s="61" t="s">
        <v>1793</v>
      </c>
      <c r="C1077" s="495"/>
      <c r="D1077" s="499"/>
      <c r="E1077" s="496"/>
      <c r="F1077" s="500"/>
      <c r="G1077" s="517"/>
      <c r="H1077" s="54" t="s">
        <v>2970</v>
      </c>
      <c r="I1077" s="50" t="s">
        <v>2971</v>
      </c>
      <c r="J1077" s="85">
        <v>1</v>
      </c>
      <c r="K1077" s="58">
        <v>46027</v>
      </c>
      <c r="L1077" s="58">
        <v>46265</v>
      </c>
      <c r="M1077" s="211">
        <f t="shared" si="44"/>
        <v>34</v>
      </c>
      <c r="N1077" s="64">
        <v>0</v>
      </c>
      <c r="O1077" s="50" t="s">
        <v>2969</v>
      </c>
      <c r="P1077" s="51">
        <f t="shared" si="45"/>
        <v>0</v>
      </c>
      <c r="Q1077" s="66" t="str" cm="1">
        <f t="array" aca="1" ref="Q1077" ca="1">IF(ISNUMBER(P1077),IF(P1077=100%,"CUMPLIDA",IF(AND(ISNUMBER(L1077),ISNUMBER(INDIRECT("FECHA_"&amp;$B1077,1))), IF(L1077&lt;=INDIRECT("FECHA_"&amp;$B1077,1),"INCUMPLIDA","PROCESO"), "VERIFICAR FECHA")),"SIN VALOR AVANCE")</f>
        <v>PROCESO</v>
      </c>
    </row>
    <row r="1078" spans="1:17" ht="150.75">
      <c r="A1078" s="75" t="s">
        <v>938</v>
      </c>
      <c r="B1078" s="61" t="s">
        <v>1793</v>
      </c>
      <c r="C1078" s="495" t="s">
        <v>1961</v>
      </c>
      <c r="D1078" s="499" t="s">
        <v>2972</v>
      </c>
      <c r="E1078" s="496" t="s">
        <v>2973</v>
      </c>
      <c r="F1078" s="496" t="s">
        <v>2974</v>
      </c>
      <c r="G1078" s="517" t="s">
        <v>2975</v>
      </c>
      <c r="H1078" s="50" t="s">
        <v>2976</v>
      </c>
      <c r="I1078" s="50" t="s">
        <v>2977</v>
      </c>
      <c r="J1078" s="74">
        <v>2</v>
      </c>
      <c r="K1078" s="58">
        <v>45839</v>
      </c>
      <c r="L1078" s="58">
        <v>45869</v>
      </c>
      <c r="M1078" s="211">
        <f t="shared" si="44"/>
        <v>4.2857142857142856</v>
      </c>
      <c r="N1078" s="69">
        <v>2</v>
      </c>
      <c r="O1078" s="50" t="s">
        <v>2978</v>
      </c>
      <c r="P1078" s="51">
        <f t="shared" si="45"/>
        <v>1</v>
      </c>
      <c r="Q1078" s="66" t="str" cm="1">
        <f t="array" aca="1" ref="Q1078" ca="1">IF(ISNUMBER(P1078),IF(P1078=100%,"CUMPLIDA",IF(AND(ISNUMBER(L1078),ISNUMBER(INDIRECT("FECHA_"&amp;$B1078,1))), IF(L1078&lt;=INDIRECT("FECHA_"&amp;$B1078,1),"INCUMPLIDA","PROCESO"), "VERIFICAR FECHA")),"SIN VALOR AVANCE")</f>
        <v>CUMPLIDA</v>
      </c>
    </row>
    <row r="1079" spans="1:17" ht="150.75">
      <c r="A1079" s="75" t="s">
        <v>938</v>
      </c>
      <c r="B1079" s="61" t="s">
        <v>1793</v>
      </c>
      <c r="C1079" s="495"/>
      <c r="D1079" s="499"/>
      <c r="E1079" s="496"/>
      <c r="F1079" s="496"/>
      <c r="G1079" s="517"/>
      <c r="H1079" s="50" t="s">
        <v>2979</v>
      </c>
      <c r="I1079" s="50" t="s">
        <v>2980</v>
      </c>
      <c r="J1079" s="74">
        <v>2</v>
      </c>
      <c r="K1079" s="58">
        <v>45869</v>
      </c>
      <c r="L1079" s="58">
        <v>46080</v>
      </c>
      <c r="M1079" s="211">
        <f t="shared" si="44"/>
        <v>30.142857142857142</v>
      </c>
      <c r="N1079" s="69">
        <v>2</v>
      </c>
      <c r="O1079" s="50" t="s">
        <v>2978</v>
      </c>
      <c r="P1079" s="51">
        <f t="shared" si="45"/>
        <v>1</v>
      </c>
      <c r="Q1079" s="66" t="str" cm="1">
        <f t="array" aca="1" ref="Q1079" ca="1">IF(ISNUMBER(P1079),IF(P1079=100%,"CUMPLIDA",IF(AND(ISNUMBER(L1079),ISNUMBER(INDIRECT("FECHA_"&amp;$B1079,1))), IF(L1079&lt;=INDIRECT("FECHA_"&amp;$B1079,1),"INCUMPLIDA","PROCESO"), "VERIFICAR FECHA")),"SIN VALOR AVANCE")</f>
        <v>CUMPLIDA</v>
      </c>
    </row>
    <row r="1080" spans="1:17" ht="150.75">
      <c r="A1080" s="75" t="s">
        <v>938</v>
      </c>
      <c r="B1080" s="61" t="s">
        <v>1793</v>
      </c>
      <c r="C1080" s="495"/>
      <c r="D1080" s="499"/>
      <c r="E1080" s="496"/>
      <c r="F1080" s="496"/>
      <c r="G1080" s="517" t="s">
        <v>2981</v>
      </c>
      <c r="H1080" s="50" t="s">
        <v>2982</v>
      </c>
      <c r="I1080" s="50" t="s">
        <v>2983</v>
      </c>
      <c r="J1080" s="74">
        <v>2</v>
      </c>
      <c r="K1080" s="58">
        <v>45870</v>
      </c>
      <c r="L1080" s="58">
        <v>45989</v>
      </c>
      <c r="M1080" s="211">
        <f t="shared" si="44"/>
        <v>17</v>
      </c>
      <c r="N1080" s="69">
        <v>2</v>
      </c>
      <c r="O1080" s="50" t="s">
        <v>2978</v>
      </c>
      <c r="P1080" s="51">
        <f t="shared" si="45"/>
        <v>1</v>
      </c>
      <c r="Q1080" s="66" t="str" cm="1">
        <f t="array" aca="1" ref="Q1080" ca="1">IF(ISNUMBER(P1080),IF(P1080=100%,"CUMPLIDA",IF(AND(ISNUMBER(L1080),ISNUMBER(INDIRECT("FECHA_"&amp;$B1080,1))), IF(L1080&lt;=INDIRECT("FECHA_"&amp;$B1080,1),"INCUMPLIDA","PROCESO"), "VERIFICAR FECHA")),"SIN VALOR AVANCE")</f>
        <v>CUMPLIDA</v>
      </c>
    </row>
    <row r="1081" spans="1:17" ht="150.75">
      <c r="A1081" s="75" t="s">
        <v>938</v>
      </c>
      <c r="B1081" s="61" t="s">
        <v>1793</v>
      </c>
      <c r="C1081" s="495"/>
      <c r="D1081" s="499"/>
      <c r="E1081" s="496"/>
      <c r="F1081" s="496"/>
      <c r="G1081" s="517"/>
      <c r="H1081" s="50" t="s">
        <v>2984</v>
      </c>
      <c r="I1081" s="50" t="s">
        <v>2980</v>
      </c>
      <c r="J1081" s="74">
        <v>2</v>
      </c>
      <c r="K1081" s="58">
        <v>45992</v>
      </c>
      <c r="L1081" s="58">
        <v>46418</v>
      </c>
      <c r="M1081" s="211">
        <f t="shared" si="44"/>
        <v>60.857142857142854</v>
      </c>
      <c r="N1081" s="69">
        <v>2</v>
      </c>
      <c r="O1081" s="50" t="s">
        <v>2978</v>
      </c>
      <c r="P1081" s="51">
        <f t="shared" si="45"/>
        <v>1</v>
      </c>
      <c r="Q1081" s="66" t="str" cm="1">
        <f t="array" aca="1" ref="Q1081" ca="1">IF(ISNUMBER(P1081),IF(P1081=100%,"CUMPLIDA",IF(AND(ISNUMBER(L1081),ISNUMBER(INDIRECT("FECHA_"&amp;$B1081,1))), IF(L1081&lt;=INDIRECT("FECHA_"&amp;$B1081,1),"INCUMPLIDA","PROCESO"), "VERIFICAR FECHA")),"SIN VALOR AVANCE")</f>
        <v>CUMPLIDA</v>
      </c>
    </row>
    <row r="1082" spans="1:17" ht="150.75">
      <c r="A1082" s="75" t="s">
        <v>938</v>
      </c>
      <c r="B1082" s="61" t="s">
        <v>1793</v>
      </c>
      <c r="C1082" s="495"/>
      <c r="D1082" s="499"/>
      <c r="E1082" s="496"/>
      <c r="F1082" s="496"/>
      <c r="G1082" s="63" t="s">
        <v>2985</v>
      </c>
      <c r="H1082" s="50" t="s">
        <v>2986</v>
      </c>
      <c r="I1082" s="50" t="s">
        <v>2987</v>
      </c>
      <c r="J1082" s="74">
        <v>2</v>
      </c>
      <c r="K1082" s="58">
        <v>45901</v>
      </c>
      <c r="L1082" s="58">
        <v>46599</v>
      </c>
      <c r="M1082" s="211">
        <f t="shared" si="44"/>
        <v>99.714285714285708</v>
      </c>
      <c r="N1082" s="69">
        <v>0</v>
      </c>
      <c r="O1082" s="50" t="s">
        <v>2988</v>
      </c>
      <c r="P1082" s="51">
        <f t="shared" si="45"/>
        <v>0</v>
      </c>
      <c r="Q1082" s="66" t="str" cm="1">
        <f t="array" aca="1" ref="Q1082" ca="1">IF(ISNUMBER(P1082),IF(P1082=100%,"CUMPLIDA",IF(AND(ISNUMBER(L1082),ISNUMBER(INDIRECT("FECHA_"&amp;$B1082,1))), IF(L1082&lt;=INDIRECT("FECHA_"&amp;$B1082,1),"INCUMPLIDA","PROCESO"), "VERIFICAR FECHA")),"SIN VALOR AVANCE")</f>
        <v>PROCESO</v>
      </c>
    </row>
    <row r="1083" spans="1:17" ht="150.75">
      <c r="A1083" s="75" t="s">
        <v>938</v>
      </c>
      <c r="B1083" s="61" t="s">
        <v>1793</v>
      </c>
      <c r="C1083" s="494" t="s">
        <v>1961</v>
      </c>
      <c r="D1083" s="494" t="s">
        <v>2864</v>
      </c>
      <c r="E1083" s="516" t="s">
        <v>2989</v>
      </c>
      <c r="F1083" s="496" t="s">
        <v>2990</v>
      </c>
      <c r="G1083" s="517" t="s">
        <v>2991</v>
      </c>
      <c r="H1083" s="50" t="s">
        <v>2992</v>
      </c>
      <c r="I1083" s="50" t="s">
        <v>2993</v>
      </c>
      <c r="J1083" s="74">
        <v>2</v>
      </c>
      <c r="K1083" s="58">
        <v>45839</v>
      </c>
      <c r="L1083" s="58">
        <v>45900</v>
      </c>
      <c r="M1083" s="211">
        <f t="shared" si="44"/>
        <v>8.7142857142857135</v>
      </c>
      <c r="N1083" s="69">
        <v>2</v>
      </c>
      <c r="O1083" s="50" t="s">
        <v>2978</v>
      </c>
      <c r="P1083" s="51">
        <f t="shared" si="45"/>
        <v>1</v>
      </c>
      <c r="Q1083" s="66" t="str" cm="1">
        <f t="array" aca="1" ref="Q1083" ca="1">IF(ISNUMBER(P1083),IF(P1083=100%,"CUMPLIDA",IF(AND(ISNUMBER(L1083),ISNUMBER(INDIRECT("FECHA_"&amp;$B1083,1))), IF(L1083&lt;=INDIRECT("FECHA_"&amp;$B1083,1),"INCUMPLIDA","PROCESO"), "VERIFICAR FECHA")),"SIN VALOR AVANCE")</f>
        <v>CUMPLIDA</v>
      </c>
    </row>
    <row r="1084" spans="1:17" ht="150.75">
      <c r="A1084" s="75" t="s">
        <v>938</v>
      </c>
      <c r="B1084" s="61" t="s">
        <v>1793</v>
      </c>
      <c r="C1084" s="494"/>
      <c r="D1084" s="494"/>
      <c r="E1084" s="516"/>
      <c r="F1084" s="496"/>
      <c r="G1084" s="517"/>
      <c r="H1084" s="50" t="s">
        <v>2994</v>
      </c>
      <c r="I1084" s="50" t="s">
        <v>2995</v>
      </c>
      <c r="J1084" s="74">
        <v>2</v>
      </c>
      <c r="K1084" s="58">
        <v>45901</v>
      </c>
      <c r="L1084" s="58">
        <v>45976</v>
      </c>
      <c r="M1084" s="211">
        <f t="shared" si="44"/>
        <v>10.714285714285714</v>
      </c>
      <c r="N1084" s="69">
        <v>2</v>
      </c>
      <c r="O1084" s="50" t="s">
        <v>2978</v>
      </c>
      <c r="P1084" s="51">
        <f t="shared" si="45"/>
        <v>1</v>
      </c>
      <c r="Q1084" s="66" t="str" cm="1">
        <f t="array" aca="1" ref="Q1084" ca="1">IF(ISNUMBER(P1084),IF(P1084=100%,"CUMPLIDA",IF(AND(ISNUMBER(L1084),ISNUMBER(INDIRECT("FECHA_"&amp;$B1084,1))), IF(L1084&lt;=INDIRECT("FECHA_"&amp;$B1084,1),"INCUMPLIDA","PROCESO"), "VERIFICAR FECHA")),"SIN VALOR AVANCE")</f>
        <v>CUMPLIDA</v>
      </c>
    </row>
    <row r="1085" spans="1:17" ht="60.75">
      <c r="A1085" s="75" t="s">
        <v>938</v>
      </c>
      <c r="B1085" s="61" t="s">
        <v>1793</v>
      </c>
      <c r="C1085" s="494"/>
      <c r="D1085" s="494"/>
      <c r="E1085" s="516"/>
      <c r="F1085" s="496"/>
      <c r="G1085" s="517" t="s">
        <v>2996</v>
      </c>
      <c r="H1085" s="50" t="s">
        <v>2997</v>
      </c>
      <c r="I1085" s="50" t="s">
        <v>2998</v>
      </c>
      <c r="J1085" s="74">
        <v>1</v>
      </c>
      <c r="K1085" s="58">
        <v>45870</v>
      </c>
      <c r="L1085" s="58">
        <v>46081</v>
      </c>
      <c r="M1085" s="211">
        <f t="shared" si="44"/>
        <v>30.142857142857142</v>
      </c>
      <c r="N1085" s="69">
        <v>0</v>
      </c>
      <c r="O1085" s="50" t="s">
        <v>2999</v>
      </c>
      <c r="P1085" s="51">
        <f t="shared" si="45"/>
        <v>0</v>
      </c>
      <c r="Q1085" s="66" t="str" cm="1">
        <f t="array" aca="1" ref="Q1085" ca="1">IF(ISNUMBER(P1085),IF(P1085=100%,"CUMPLIDA",IF(AND(ISNUMBER(L1085),ISNUMBER(INDIRECT("FECHA_"&amp;$B1085,1))), IF(L1085&lt;=INDIRECT("FECHA_"&amp;$B1085,1),"INCUMPLIDA","PROCESO"), "VERIFICAR FECHA")),"SIN VALOR AVANCE")</f>
        <v>PROCESO</v>
      </c>
    </row>
    <row r="1086" spans="1:17" ht="195">
      <c r="A1086" s="75" t="s">
        <v>938</v>
      </c>
      <c r="B1086" s="61" t="s">
        <v>1793</v>
      </c>
      <c r="C1086" s="494"/>
      <c r="D1086" s="494"/>
      <c r="E1086" s="516"/>
      <c r="F1086" s="496"/>
      <c r="G1086" s="517"/>
      <c r="H1086" s="50" t="s">
        <v>3000</v>
      </c>
      <c r="I1086" s="50" t="s">
        <v>3001</v>
      </c>
      <c r="J1086" s="74">
        <v>1</v>
      </c>
      <c r="K1086" s="58">
        <v>46082</v>
      </c>
      <c r="L1086" s="58">
        <v>46356</v>
      </c>
      <c r="M1086" s="211">
        <f t="shared" si="44"/>
        <v>39.142857142857146</v>
      </c>
      <c r="N1086" s="69">
        <v>0</v>
      </c>
      <c r="O1086" s="50" t="s">
        <v>3002</v>
      </c>
      <c r="P1086" s="51">
        <f t="shared" si="45"/>
        <v>0</v>
      </c>
      <c r="Q1086" s="66" t="str" cm="1">
        <f t="array" aca="1" ref="Q1086" ca="1">IF(ISNUMBER(P1086),IF(P1086=100%,"CUMPLIDA",IF(AND(ISNUMBER(L1086),ISNUMBER(INDIRECT("FECHA_"&amp;$B1086,1))), IF(L1086&lt;=INDIRECT("FECHA_"&amp;$B1086,1),"INCUMPLIDA","PROCESO"), "VERIFICAR FECHA")),"SIN VALOR AVANCE")</f>
        <v>PROCESO</v>
      </c>
    </row>
    <row r="1087" spans="1:17" ht="60.75">
      <c r="A1087" s="75" t="s">
        <v>938</v>
      </c>
      <c r="B1087" s="61" t="s">
        <v>1793</v>
      </c>
      <c r="C1087" s="494" t="s">
        <v>1961</v>
      </c>
      <c r="D1087" s="494" t="s">
        <v>3003</v>
      </c>
      <c r="E1087" s="496" t="s">
        <v>3004</v>
      </c>
      <c r="F1087" s="496" t="s">
        <v>3005</v>
      </c>
      <c r="G1087" s="496" t="s">
        <v>3006</v>
      </c>
      <c r="H1087" s="50" t="s">
        <v>3007</v>
      </c>
      <c r="I1087" s="50" t="s">
        <v>3008</v>
      </c>
      <c r="J1087" s="74">
        <v>2</v>
      </c>
      <c r="K1087" s="58">
        <v>45870</v>
      </c>
      <c r="L1087" s="58">
        <v>46234</v>
      </c>
      <c r="M1087" s="211">
        <f t="shared" si="44"/>
        <v>52</v>
      </c>
      <c r="N1087" s="69">
        <v>0.2</v>
      </c>
      <c r="O1087" s="50" t="s">
        <v>3009</v>
      </c>
      <c r="P1087" s="51">
        <f t="shared" si="45"/>
        <v>0.1</v>
      </c>
      <c r="Q1087" s="66" t="str" cm="1">
        <f t="array" aca="1" ref="Q1087" ca="1">IF(ISNUMBER(P1087),IF(P1087=100%,"CUMPLIDA",IF(AND(ISNUMBER(L1087),ISNUMBER(INDIRECT("FECHA_"&amp;$B1087,1))), IF(L1087&lt;=INDIRECT("FECHA_"&amp;$B1087,1),"INCUMPLIDA","PROCESO"), "VERIFICAR FECHA")),"SIN VALOR AVANCE")</f>
        <v>PROCESO</v>
      </c>
    </row>
    <row r="1088" spans="1:17" ht="90">
      <c r="A1088" s="75" t="s">
        <v>938</v>
      </c>
      <c r="B1088" s="61" t="s">
        <v>1793</v>
      </c>
      <c r="C1088" s="494"/>
      <c r="D1088" s="494"/>
      <c r="E1088" s="496"/>
      <c r="F1088" s="496"/>
      <c r="G1088" s="496"/>
      <c r="H1088" s="50" t="s">
        <v>3010</v>
      </c>
      <c r="I1088" s="50" t="s">
        <v>2971</v>
      </c>
      <c r="J1088" s="85">
        <v>1</v>
      </c>
      <c r="K1088" s="58">
        <v>45931</v>
      </c>
      <c r="L1088" s="58">
        <v>46295</v>
      </c>
      <c r="M1088" s="211">
        <f t="shared" si="44"/>
        <v>52</v>
      </c>
      <c r="N1088" s="64">
        <v>0</v>
      </c>
      <c r="O1088" s="50" t="s">
        <v>3011</v>
      </c>
      <c r="P1088" s="51">
        <f t="shared" si="45"/>
        <v>0</v>
      </c>
      <c r="Q1088" s="66" t="str" cm="1">
        <f t="array" aca="1" ref="Q1088" ca="1">IF(ISNUMBER(P1088),IF(P1088=100%,"CUMPLIDA",IF(AND(ISNUMBER(L1088),ISNUMBER(INDIRECT("FECHA_"&amp;$B1088,1))), IF(L1088&lt;=INDIRECT("FECHA_"&amp;$B1088,1),"INCUMPLIDA","PROCESO"), "VERIFICAR FECHA")),"SIN VALOR AVANCE")</f>
        <v>PROCESO</v>
      </c>
    </row>
    <row r="1089" spans="1:17" ht="195.75">
      <c r="A1089" s="75" t="s">
        <v>938</v>
      </c>
      <c r="B1089" s="61" t="s">
        <v>1793</v>
      </c>
      <c r="C1089" s="494"/>
      <c r="D1089" s="494"/>
      <c r="E1089" s="496"/>
      <c r="F1089" s="496"/>
      <c r="G1089" s="496" t="s">
        <v>3012</v>
      </c>
      <c r="H1089" s="50" t="s">
        <v>3013</v>
      </c>
      <c r="I1089" s="50" t="s">
        <v>3014</v>
      </c>
      <c r="J1089" s="74">
        <v>6</v>
      </c>
      <c r="K1089" s="58">
        <v>45839</v>
      </c>
      <c r="L1089" s="58">
        <v>46081</v>
      </c>
      <c r="M1089" s="211">
        <f t="shared" si="44"/>
        <v>34.571428571428569</v>
      </c>
      <c r="N1089" s="69">
        <v>3</v>
      </c>
      <c r="O1089" s="50" t="s">
        <v>3015</v>
      </c>
      <c r="P1089" s="51">
        <f t="shared" si="45"/>
        <v>0.5</v>
      </c>
      <c r="Q1089" s="66" t="str" cm="1">
        <f t="array" aca="1" ref="Q1089" ca="1">IF(ISNUMBER(P1089),IF(P1089=100%,"CUMPLIDA",IF(AND(ISNUMBER(L1089),ISNUMBER(INDIRECT("FECHA_"&amp;$B1089,1))), IF(L1089&lt;=INDIRECT("FECHA_"&amp;$B1089,1),"INCUMPLIDA","PROCESO"), "VERIFICAR FECHA")),"SIN VALOR AVANCE")</f>
        <v>PROCESO</v>
      </c>
    </row>
    <row r="1090" spans="1:17" ht="180.75">
      <c r="A1090" s="75" t="s">
        <v>938</v>
      </c>
      <c r="B1090" s="61" t="s">
        <v>1793</v>
      </c>
      <c r="C1090" s="494"/>
      <c r="D1090" s="494"/>
      <c r="E1090" s="496"/>
      <c r="F1090" s="496"/>
      <c r="G1090" s="496"/>
      <c r="H1090" s="50" t="s">
        <v>3016</v>
      </c>
      <c r="I1090" s="50" t="s">
        <v>3017</v>
      </c>
      <c r="J1090" s="74">
        <v>1</v>
      </c>
      <c r="K1090" s="58">
        <v>46082</v>
      </c>
      <c r="L1090" s="58">
        <v>46142</v>
      </c>
      <c r="M1090" s="211">
        <f t="shared" si="44"/>
        <v>8.5714285714285712</v>
      </c>
      <c r="N1090" s="69">
        <v>0</v>
      </c>
      <c r="O1090" s="50" t="s">
        <v>3018</v>
      </c>
      <c r="P1090" s="51">
        <f t="shared" si="45"/>
        <v>0</v>
      </c>
      <c r="Q1090" s="66" t="str" cm="1">
        <f t="array" aca="1" ref="Q1090" ca="1">IF(ISNUMBER(P1090),IF(P1090=100%,"CUMPLIDA",IF(AND(ISNUMBER(L1090),ISNUMBER(INDIRECT("FECHA_"&amp;$B1090,1))), IF(L1090&lt;=INDIRECT("FECHA_"&amp;$B1090,1),"INCUMPLIDA","PROCESO"), "VERIFICAR FECHA")),"SIN VALOR AVANCE")</f>
        <v>PROCESO</v>
      </c>
    </row>
    <row r="1091" spans="1:17" ht="165">
      <c r="A1091" s="75" t="s">
        <v>938</v>
      </c>
      <c r="B1091" s="61" t="s">
        <v>1793</v>
      </c>
      <c r="C1091" s="494" t="s">
        <v>1961</v>
      </c>
      <c r="D1091" s="494" t="s">
        <v>2259</v>
      </c>
      <c r="E1091" s="496" t="s">
        <v>3019</v>
      </c>
      <c r="F1091" s="496" t="s">
        <v>3020</v>
      </c>
      <c r="G1091" s="496" t="s">
        <v>3021</v>
      </c>
      <c r="H1091" s="50" t="s">
        <v>3022</v>
      </c>
      <c r="I1091" s="50" t="s">
        <v>3023</v>
      </c>
      <c r="J1091" s="74">
        <v>20</v>
      </c>
      <c r="K1091" s="82">
        <v>45870</v>
      </c>
      <c r="L1091" s="82">
        <v>46234</v>
      </c>
      <c r="M1091" s="211">
        <f t="shared" si="44"/>
        <v>52</v>
      </c>
      <c r="N1091" s="69">
        <v>5</v>
      </c>
      <c r="O1091" s="50" t="s">
        <v>3024</v>
      </c>
      <c r="P1091" s="51">
        <f t="shared" si="45"/>
        <v>0.25</v>
      </c>
      <c r="Q1091" s="66" t="str" cm="1">
        <f t="array" aca="1" ref="Q1091" ca="1">IF(ISNUMBER(P1091),IF(P1091=100%,"CUMPLIDA",IF(AND(ISNUMBER(L1091),ISNUMBER(INDIRECT("FECHA_"&amp;$B1091,1))), IF(L1091&lt;=INDIRECT("FECHA_"&amp;$B1091,1),"INCUMPLIDA","PROCESO"), "VERIFICAR FECHA")),"SIN VALOR AVANCE")</f>
        <v>PROCESO</v>
      </c>
    </row>
    <row r="1092" spans="1:17" ht="90">
      <c r="A1092" s="75" t="s">
        <v>938</v>
      </c>
      <c r="B1092" s="61" t="s">
        <v>1793</v>
      </c>
      <c r="C1092" s="494"/>
      <c r="D1092" s="494"/>
      <c r="E1092" s="496"/>
      <c r="F1092" s="496"/>
      <c r="G1092" s="496"/>
      <c r="H1092" s="50" t="s">
        <v>3025</v>
      </c>
      <c r="I1092" s="50" t="s">
        <v>3026</v>
      </c>
      <c r="J1092" s="74">
        <v>3</v>
      </c>
      <c r="K1092" s="82">
        <v>45870</v>
      </c>
      <c r="L1092" s="82">
        <v>46234</v>
      </c>
      <c r="M1092" s="211">
        <f t="shared" si="44"/>
        <v>52</v>
      </c>
      <c r="N1092" s="69">
        <v>0</v>
      </c>
      <c r="O1092" s="50" t="s">
        <v>1454</v>
      </c>
      <c r="P1092" s="51">
        <f t="shared" si="45"/>
        <v>0</v>
      </c>
      <c r="Q1092" s="66" t="str" cm="1">
        <f t="array" aca="1" ref="Q1092" ca="1">IF(ISNUMBER(P1092),IF(P1092=100%,"CUMPLIDA",IF(AND(ISNUMBER(L1092),ISNUMBER(INDIRECT("FECHA_"&amp;$B1092,1))), IF(L1092&lt;=INDIRECT("FECHA_"&amp;$B1092,1),"INCUMPLIDA","PROCESO"), "VERIFICAR FECHA")),"SIN VALOR AVANCE")</f>
        <v>PROCESO</v>
      </c>
    </row>
    <row r="1093" spans="1:17" ht="120.75">
      <c r="A1093" s="75" t="s">
        <v>938</v>
      </c>
      <c r="B1093" s="61" t="s">
        <v>1793</v>
      </c>
      <c r="C1093" s="494"/>
      <c r="D1093" s="494"/>
      <c r="E1093" s="496"/>
      <c r="F1093" s="496"/>
      <c r="G1093" s="63" t="s">
        <v>3027</v>
      </c>
      <c r="H1093" s="50" t="s">
        <v>3028</v>
      </c>
      <c r="I1093" s="50" t="s">
        <v>3029</v>
      </c>
      <c r="J1093" s="74">
        <v>1</v>
      </c>
      <c r="K1093" s="82">
        <v>45870</v>
      </c>
      <c r="L1093" s="82">
        <v>45991</v>
      </c>
      <c r="M1093" s="211">
        <f t="shared" si="44"/>
        <v>17.285714285714285</v>
      </c>
      <c r="N1093" s="69">
        <v>1</v>
      </c>
      <c r="O1093" s="50" t="s">
        <v>3030</v>
      </c>
      <c r="P1093" s="51">
        <f t="shared" si="45"/>
        <v>1</v>
      </c>
      <c r="Q1093" s="66" t="str" cm="1">
        <f t="array" aca="1" ref="Q1093" ca="1">IF(ISNUMBER(P1093),IF(P1093=100%,"CUMPLIDA",IF(AND(ISNUMBER(L1093),ISNUMBER(INDIRECT("FECHA_"&amp;$B1093,1))), IF(L1093&lt;=INDIRECT("FECHA_"&amp;$B1093,1),"INCUMPLIDA","PROCESO"), "VERIFICAR FECHA")),"SIN VALOR AVANCE")</f>
        <v>CUMPLIDA</v>
      </c>
    </row>
    <row r="1094" spans="1:17" ht="150">
      <c r="A1094" s="75" t="s">
        <v>938</v>
      </c>
      <c r="B1094" s="61" t="s">
        <v>1793</v>
      </c>
      <c r="C1094" s="494"/>
      <c r="D1094" s="494"/>
      <c r="E1094" s="496"/>
      <c r="F1094" s="496"/>
      <c r="G1094" s="63" t="s">
        <v>3031</v>
      </c>
      <c r="H1094" s="50" t="s">
        <v>3032</v>
      </c>
      <c r="I1094" s="50" t="s">
        <v>3033</v>
      </c>
      <c r="J1094" s="74">
        <v>1</v>
      </c>
      <c r="K1094" s="82">
        <v>45870</v>
      </c>
      <c r="L1094" s="82">
        <v>45930</v>
      </c>
      <c r="M1094" s="211">
        <f t="shared" si="44"/>
        <v>8.5714285714285712</v>
      </c>
      <c r="N1094" s="69">
        <v>1</v>
      </c>
      <c r="O1094" s="50" t="s">
        <v>1454</v>
      </c>
      <c r="P1094" s="51">
        <f t="shared" si="45"/>
        <v>1</v>
      </c>
      <c r="Q1094" s="66" t="str" cm="1">
        <f t="array" aca="1" ref="Q1094" ca="1">IF(ISNUMBER(P1094),IF(P1094=100%,"CUMPLIDA",IF(AND(ISNUMBER(L1094),ISNUMBER(INDIRECT("FECHA_"&amp;$B1094,1))), IF(L1094&lt;=INDIRECT("FECHA_"&amp;$B1094,1),"INCUMPLIDA","PROCESO"), "VERIFICAR FECHA")),"SIN VALOR AVANCE")</f>
        <v>CUMPLIDA</v>
      </c>
    </row>
    <row r="1095" spans="1:17" ht="165">
      <c r="A1095" s="75" t="s">
        <v>938</v>
      </c>
      <c r="B1095" s="61" t="s">
        <v>1793</v>
      </c>
      <c r="C1095" s="494" t="s">
        <v>1961</v>
      </c>
      <c r="D1095" s="494" t="s">
        <v>2259</v>
      </c>
      <c r="E1095" s="496" t="s">
        <v>3034</v>
      </c>
      <c r="F1095" s="496" t="s">
        <v>3035</v>
      </c>
      <c r="G1095" s="496" t="s">
        <v>3021</v>
      </c>
      <c r="H1095" s="50" t="s">
        <v>3022</v>
      </c>
      <c r="I1095" s="50" t="s">
        <v>3023</v>
      </c>
      <c r="J1095" s="74">
        <v>20</v>
      </c>
      <c r="K1095" s="82">
        <v>45870</v>
      </c>
      <c r="L1095" s="82">
        <v>46234</v>
      </c>
      <c r="M1095" s="211">
        <f t="shared" si="44"/>
        <v>52</v>
      </c>
      <c r="N1095" s="69">
        <v>5</v>
      </c>
      <c r="O1095" s="50" t="s">
        <v>3024</v>
      </c>
      <c r="P1095" s="51">
        <f t="shared" si="45"/>
        <v>0.25</v>
      </c>
      <c r="Q1095" s="66" t="str" cm="1">
        <f t="array" aca="1" ref="Q1095" ca="1">IF(ISNUMBER(P1095),IF(P1095=100%,"CUMPLIDA",IF(AND(ISNUMBER(L1095),ISNUMBER(INDIRECT("FECHA_"&amp;$B1095,1))), IF(L1095&lt;=INDIRECT("FECHA_"&amp;$B1095,1),"INCUMPLIDA","PROCESO"), "VERIFICAR FECHA")),"SIN VALOR AVANCE")</f>
        <v>PROCESO</v>
      </c>
    </row>
    <row r="1096" spans="1:17" ht="90">
      <c r="A1096" s="75" t="s">
        <v>938</v>
      </c>
      <c r="B1096" s="61" t="s">
        <v>1793</v>
      </c>
      <c r="C1096" s="494"/>
      <c r="D1096" s="494"/>
      <c r="E1096" s="496"/>
      <c r="F1096" s="496"/>
      <c r="G1096" s="496"/>
      <c r="H1096" s="50" t="s">
        <v>3025</v>
      </c>
      <c r="I1096" s="50" t="s">
        <v>3036</v>
      </c>
      <c r="J1096" s="74">
        <v>3</v>
      </c>
      <c r="K1096" s="82">
        <v>45870</v>
      </c>
      <c r="L1096" s="82">
        <v>46234</v>
      </c>
      <c r="M1096" s="211">
        <f t="shared" si="44"/>
        <v>52</v>
      </c>
      <c r="N1096" s="69">
        <v>0</v>
      </c>
      <c r="O1096" s="50" t="s">
        <v>1454</v>
      </c>
      <c r="P1096" s="51">
        <f t="shared" si="45"/>
        <v>0</v>
      </c>
      <c r="Q1096" s="66" t="str" cm="1">
        <f t="array" aca="1" ref="Q1096" ca="1">IF(ISNUMBER(P1096),IF(P1096=100%,"CUMPLIDA",IF(AND(ISNUMBER(L1096),ISNUMBER(INDIRECT("FECHA_"&amp;$B1096,1))), IF(L1096&lt;=INDIRECT("FECHA_"&amp;$B1096,1),"INCUMPLIDA","PROCESO"), "VERIFICAR FECHA")),"SIN VALOR AVANCE")</f>
        <v>PROCESO</v>
      </c>
    </row>
    <row r="1097" spans="1:17" ht="120.75">
      <c r="A1097" s="75" t="s">
        <v>938</v>
      </c>
      <c r="B1097" s="61" t="s">
        <v>1793</v>
      </c>
      <c r="C1097" s="494"/>
      <c r="D1097" s="494"/>
      <c r="E1097" s="496"/>
      <c r="F1097" s="496"/>
      <c r="G1097" s="63" t="s">
        <v>3027</v>
      </c>
      <c r="H1097" s="50" t="s">
        <v>3028</v>
      </c>
      <c r="I1097" s="50" t="s">
        <v>3029</v>
      </c>
      <c r="J1097" s="74">
        <v>1</v>
      </c>
      <c r="K1097" s="82">
        <v>45870</v>
      </c>
      <c r="L1097" s="82">
        <v>45991</v>
      </c>
      <c r="M1097" s="211">
        <f t="shared" si="44"/>
        <v>17.285714285714285</v>
      </c>
      <c r="N1097" s="69">
        <v>1</v>
      </c>
      <c r="O1097" s="50" t="s">
        <v>3030</v>
      </c>
      <c r="P1097" s="51">
        <f t="shared" si="45"/>
        <v>1</v>
      </c>
      <c r="Q1097" s="66" t="str" cm="1">
        <f t="array" aca="1" ref="Q1097" ca="1">IF(ISNUMBER(P1097),IF(P1097=100%,"CUMPLIDA",IF(AND(ISNUMBER(L1097),ISNUMBER(INDIRECT("FECHA_"&amp;$B1097,1))), IF(L1097&lt;=INDIRECT("FECHA_"&amp;$B1097,1),"INCUMPLIDA","PROCESO"), "VERIFICAR FECHA")),"SIN VALOR AVANCE")</f>
        <v>CUMPLIDA</v>
      </c>
    </row>
    <row r="1098" spans="1:17" ht="150">
      <c r="A1098" s="75" t="s">
        <v>938</v>
      </c>
      <c r="B1098" s="61" t="s">
        <v>1793</v>
      </c>
      <c r="C1098" s="494"/>
      <c r="D1098" s="494"/>
      <c r="E1098" s="496"/>
      <c r="F1098" s="496"/>
      <c r="G1098" s="63" t="s">
        <v>3031</v>
      </c>
      <c r="H1098" s="50" t="s">
        <v>3032</v>
      </c>
      <c r="I1098" s="50" t="s">
        <v>3033</v>
      </c>
      <c r="J1098" s="74">
        <v>1</v>
      </c>
      <c r="K1098" s="82">
        <v>45870</v>
      </c>
      <c r="L1098" s="82">
        <v>45930</v>
      </c>
      <c r="M1098" s="211">
        <f t="shared" si="44"/>
        <v>8.5714285714285712</v>
      </c>
      <c r="N1098" s="69">
        <v>1</v>
      </c>
      <c r="O1098" s="50" t="s">
        <v>1454</v>
      </c>
      <c r="P1098" s="51">
        <f t="shared" si="45"/>
        <v>1</v>
      </c>
      <c r="Q1098" s="66" t="str" cm="1">
        <f t="array" aca="1" ref="Q1098" ca="1">IF(ISNUMBER(P1098),IF(P1098=100%,"CUMPLIDA",IF(AND(ISNUMBER(L1098),ISNUMBER(INDIRECT("FECHA_"&amp;$B1098,1))), IF(L1098&lt;=INDIRECT("FECHA_"&amp;$B1098,1),"INCUMPLIDA","PROCESO"), "VERIFICAR FECHA")),"SIN VALOR AVANCE")</f>
        <v>CUMPLIDA</v>
      </c>
    </row>
    <row r="1099" spans="1:17" ht="165">
      <c r="A1099" s="75" t="s">
        <v>938</v>
      </c>
      <c r="B1099" s="61" t="s">
        <v>1793</v>
      </c>
      <c r="C1099" s="494" t="s">
        <v>1961</v>
      </c>
      <c r="D1099" s="494" t="s">
        <v>2238</v>
      </c>
      <c r="E1099" s="496" t="s">
        <v>3037</v>
      </c>
      <c r="F1099" s="496" t="s">
        <v>3038</v>
      </c>
      <c r="G1099" s="63" t="s">
        <v>3039</v>
      </c>
      <c r="H1099" s="50" t="s">
        <v>3040</v>
      </c>
      <c r="I1099" s="50" t="s">
        <v>3033</v>
      </c>
      <c r="J1099" s="74">
        <v>1</v>
      </c>
      <c r="K1099" s="82">
        <v>45870</v>
      </c>
      <c r="L1099" s="82">
        <v>45930</v>
      </c>
      <c r="M1099" s="211">
        <f t="shared" si="44"/>
        <v>8.5714285714285712</v>
      </c>
      <c r="N1099" s="69">
        <v>1</v>
      </c>
      <c r="O1099" s="50" t="s">
        <v>3041</v>
      </c>
      <c r="P1099" s="51">
        <f t="shared" si="45"/>
        <v>1</v>
      </c>
      <c r="Q1099" s="66" t="str" cm="1">
        <f t="array" aca="1" ref="Q1099" ca="1">IF(ISNUMBER(P1099),IF(P1099=100%,"CUMPLIDA",IF(AND(ISNUMBER(L1099),ISNUMBER(INDIRECT("FECHA_"&amp;$B1099,1))), IF(L1099&lt;=INDIRECT("FECHA_"&amp;$B1099,1),"INCUMPLIDA","PROCESO"), "VERIFICAR FECHA")),"SIN VALOR AVANCE")</f>
        <v>CUMPLIDA</v>
      </c>
    </row>
    <row r="1100" spans="1:17" ht="165">
      <c r="A1100" s="75" t="s">
        <v>938</v>
      </c>
      <c r="B1100" s="61" t="s">
        <v>1793</v>
      </c>
      <c r="C1100" s="494"/>
      <c r="D1100" s="494"/>
      <c r="E1100" s="496"/>
      <c r="F1100" s="496"/>
      <c r="G1100" s="63" t="s">
        <v>3042</v>
      </c>
      <c r="H1100" s="50" t="s">
        <v>3043</v>
      </c>
      <c r="I1100" s="50" t="s">
        <v>3044</v>
      </c>
      <c r="J1100" s="74">
        <v>12</v>
      </c>
      <c r="K1100" s="82">
        <v>45870</v>
      </c>
      <c r="L1100" s="82">
        <v>46234</v>
      </c>
      <c r="M1100" s="211">
        <f t="shared" si="44"/>
        <v>52</v>
      </c>
      <c r="N1100" s="69">
        <v>5</v>
      </c>
      <c r="O1100" s="50" t="s">
        <v>3045</v>
      </c>
      <c r="P1100" s="51">
        <f t="shared" si="45"/>
        <v>0.41666666666666669</v>
      </c>
      <c r="Q1100" s="66" t="str" cm="1">
        <f t="array" aca="1" ref="Q1100" ca="1">IF(ISNUMBER(P1100),IF(P1100=100%,"CUMPLIDA",IF(AND(ISNUMBER(L1100),ISNUMBER(INDIRECT("FECHA_"&amp;$B1100,1))), IF(L1100&lt;=INDIRECT("FECHA_"&amp;$B1100,1),"INCUMPLIDA","PROCESO"), "VERIFICAR FECHA")),"SIN VALOR AVANCE")</f>
        <v>PROCESO</v>
      </c>
    </row>
    <row r="1101" spans="1:17" ht="165">
      <c r="A1101" s="75" t="s">
        <v>938</v>
      </c>
      <c r="B1101" s="61" t="s">
        <v>1793</v>
      </c>
      <c r="C1101" s="494" t="s">
        <v>1961</v>
      </c>
      <c r="D1101" s="494" t="s">
        <v>2238</v>
      </c>
      <c r="E1101" s="496" t="s">
        <v>3046</v>
      </c>
      <c r="F1101" s="496" t="s">
        <v>3047</v>
      </c>
      <c r="G1101" s="496" t="s">
        <v>3021</v>
      </c>
      <c r="H1101" s="50" t="s">
        <v>3022</v>
      </c>
      <c r="I1101" s="50" t="s">
        <v>3023</v>
      </c>
      <c r="J1101" s="74">
        <v>20</v>
      </c>
      <c r="K1101" s="82">
        <v>45870</v>
      </c>
      <c r="L1101" s="82">
        <v>46234</v>
      </c>
      <c r="M1101" s="211">
        <f t="shared" si="44"/>
        <v>52</v>
      </c>
      <c r="N1101" s="69">
        <v>5</v>
      </c>
      <c r="O1101" s="50" t="s">
        <v>3024</v>
      </c>
      <c r="P1101" s="51">
        <f t="shared" si="45"/>
        <v>0.25</v>
      </c>
      <c r="Q1101" s="66" t="str" cm="1">
        <f t="array" aca="1" ref="Q1101" ca="1">IF(ISNUMBER(P1101),IF(P1101=100%,"CUMPLIDA",IF(AND(ISNUMBER(L1101),ISNUMBER(INDIRECT("FECHA_"&amp;$B1101,1))), IF(L1101&lt;=INDIRECT("FECHA_"&amp;$B1101,1),"INCUMPLIDA","PROCESO"), "VERIFICAR FECHA")),"SIN VALOR AVANCE")</f>
        <v>PROCESO</v>
      </c>
    </row>
    <row r="1102" spans="1:17" ht="90">
      <c r="A1102" s="75" t="s">
        <v>938</v>
      </c>
      <c r="B1102" s="61" t="s">
        <v>1793</v>
      </c>
      <c r="C1102" s="494"/>
      <c r="D1102" s="494"/>
      <c r="E1102" s="496"/>
      <c r="F1102" s="496"/>
      <c r="G1102" s="496"/>
      <c r="H1102" s="50" t="s">
        <v>3025</v>
      </c>
      <c r="I1102" s="50" t="s">
        <v>3036</v>
      </c>
      <c r="J1102" s="74">
        <v>3</v>
      </c>
      <c r="K1102" s="82">
        <v>45870</v>
      </c>
      <c r="L1102" s="82">
        <v>46234</v>
      </c>
      <c r="M1102" s="211">
        <f t="shared" si="44"/>
        <v>52</v>
      </c>
      <c r="N1102" s="69">
        <v>0</v>
      </c>
      <c r="O1102" s="50" t="s">
        <v>1454</v>
      </c>
      <c r="P1102" s="51">
        <f t="shared" si="45"/>
        <v>0</v>
      </c>
      <c r="Q1102" s="66" t="str" cm="1">
        <f t="array" aca="1" ref="Q1102" ca="1">IF(ISNUMBER(P1102),IF(P1102=100%,"CUMPLIDA",IF(AND(ISNUMBER(L1102),ISNUMBER(INDIRECT("FECHA_"&amp;$B1102,1))), IF(L1102&lt;=INDIRECT("FECHA_"&amp;$B1102,1),"INCUMPLIDA","PROCESO"), "VERIFICAR FECHA")),"SIN VALOR AVANCE")</f>
        <v>PROCESO</v>
      </c>
    </row>
    <row r="1103" spans="1:17" ht="120.75">
      <c r="A1103" s="75" t="s">
        <v>938</v>
      </c>
      <c r="B1103" s="61" t="s">
        <v>1793</v>
      </c>
      <c r="C1103" s="494"/>
      <c r="D1103" s="494"/>
      <c r="E1103" s="496"/>
      <c r="F1103" s="496"/>
      <c r="G1103" s="63" t="s">
        <v>3027</v>
      </c>
      <c r="H1103" s="50" t="s">
        <v>3028</v>
      </c>
      <c r="I1103" s="50" t="s">
        <v>3029</v>
      </c>
      <c r="J1103" s="74">
        <v>1</v>
      </c>
      <c r="K1103" s="82">
        <v>45870</v>
      </c>
      <c r="L1103" s="82">
        <v>45991</v>
      </c>
      <c r="M1103" s="211">
        <f t="shared" si="44"/>
        <v>17.285714285714285</v>
      </c>
      <c r="N1103" s="69">
        <v>1</v>
      </c>
      <c r="O1103" s="50" t="s">
        <v>3030</v>
      </c>
      <c r="P1103" s="51">
        <f t="shared" si="45"/>
        <v>1</v>
      </c>
      <c r="Q1103" s="66" t="str" cm="1">
        <f t="array" aca="1" ref="Q1103" ca="1">IF(ISNUMBER(P1103),IF(P1103=100%,"CUMPLIDA",IF(AND(ISNUMBER(L1103),ISNUMBER(INDIRECT("FECHA_"&amp;$B1103,1))), IF(L1103&lt;=INDIRECT("FECHA_"&amp;$B1103,1),"INCUMPLIDA","PROCESO"), "VERIFICAR FECHA")),"SIN VALOR AVANCE")</f>
        <v>CUMPLIDA</v>
      </c>
    </row>
    <row r="1104" spans="1:17" ht="150">
      <c r="A1104" s="75" t="s">
        <v>938</v>
      </c>
      <c r="B1104" s="61" t="s">
        <v>1793</v>
      </c>
      <c r="C1104" s="494"/>
      <c r="D1104" s="494"/>
      <c r="E1104" s="496"/>
      <c r="F1104" s="496"/>
      <c r="G1104" s="496" t="s">
        <v>3048</v>
      </c>
      <c r="H1104" s="50" t="s">
        <v>3032</v>
      </c>
      <c r="I1104" s="50" t="s">
        <v>3033</v>
      </c>
      <c r="J1104" s="74">
        <v>1</v>
      </c>
      <c r="K1104" s="82">
        <v>45870</v>
      </c>
      <c r="L1104" s="82">
        <v>45930</v>
      </c>
      <c r="M1104" s="211">
        <f t="shared" si="44"/>
        <v>8.5714285714285712</v>
      </c>
      <c r="N1104" s="69">
        <v>1</v>
      </c>
      <c r="O1104" s="50" t="s">
        <v>1454</v>
      </c>
      <c r="P1104" s="51">
        <f t="shared" si="45"/>
        <v>1</v>
      </c>
      <c r="Q1104" s="66" t="str" cm="1">
        <f t="array" aca="1" ref="Q1104" ca="1">IF(ISNUMBER(P1104),IF(P1104=100%,"CUMPLIDA",IF(AND(ISNUMBER(L1104),ISNUMBER(INDIRECT("FECHA_"&amp;$B1104,1))), IF(L1104&lt;=INDIRECT("FECHA_"&amp;$B1104,1),"INCUMPLIDA","PROCESO"), "VERIFICAR FECHA")),"SIN VALOR AVANCE")</f>
        <v>CUMPLIDA</v>
      </c>
    </row>
    <row r="1105" spans="1:17" ht="75">
      <c r="A1105" s="75" t="s">
        <v>938</v>
      </c>
      <c r="B1105" s="61" t="s">
        <v>1793</v>
      </c>
      <c r="C1105" s="494"/>
      <c r="D1105" s="494"/>
      <c r="E1105" s="496"/>
      <c r="F1105" s="496"/>
      <c r="G1105" s="496"/>
      <c r="H1105" s="50" t="s">
        <v>3049</v>
      </c>
      <c r="I1105" s="50" t="s">
        <v>3033</v>
      </c>
      <c r="J1105" s="74">
        <v>1</v>
      </c>
      <c r="K1105" s="82">
        <v>45870</v>
      </c>
      <c r="L1105" s="82">
        <v>45930</v>
      </c>
      <c r="M1105" s="211">
        <f t="shared" si="44"/>
        <v>8.5714285714285712</v>
      </c>
      <c r="N1105" s="69">
        <v>1</v>
      </c>
      <c r="O1105" s="50" t="s">
        <v>1454</v>
      </c>
      <c r="P1105" s="51">
        <f t="shared" si="45"/>
        <v>1</v>
      </c>
      <c r="Q1105" s="66" t="str" cm="1">
        <f t="array" aca="1" ref="Q1105" ca="1">IF(ISNUMBER(P1105),IF(P1105=100%,"CUMPLIDA",IF(AND(ISNUMBER(L1105),ISNUMBER(INDIRECT("FECHA_"&amp;$B1105,1))), IF(L1105&lt;=INDIRECT("FECHA_"&amp;$B1105,1),"INCUMPLIDA","PROCESO"), "VERIFICAR FECHA")),"SIN VALOR AVANCE")</f>
        <v>CUMPLIDA</v>
      </c>
    </row>
    <row r="1106" spans="1:17" ht="135">
      <c r="A1106" s="75" t="s">
        <v>938</v>
      </c>
      <c r="B1106" s="61" t="s">
        <v>1793</v>
      </c>
      <c r="C1106" s="494" t="s">
        <v>1961</v>
      </c>
      <c r="D1106" s="494" t="s">
        <v>2238</v>
      </c>
      <c r="E1106" s="496" t="s">
        <v>3050</v>
      </c>
      <c r="F1106" s="496" t="s">
        <v>3051</v>
      </c>
      <c r="G1106" s="63" t="s">
        <v>3052</v>
      </c>
      <c r="H1106" s="50" t="s">
        <v>3053</v>
      </c>
      <c r="I1106" s="50" t="s">
        <v>3033</v>
      </c>
      <c r="J1106" s="74">
        <v>1</v>
      </c>
      <c r="K1106" s="82">
        <v>45931</v>
      </c>
      <c r="L1106" s="82">
        <v>46022</v>
      </c>
      <c r="M1106" s="211">
        <f t="shared" si="44"/>
        <v>13</v>
      </c>
      <c r="N1106" s="69">
        <v>1</v>
      </c>
      <c r="O1106" s="50" t="s">
        <v>1454</v>
      </c>
      <c r="P1106" s="51">
        <f t="shared" si="45"/>
        <v>1</v>
      </c>
      <c r="Q1106" s="66" t="str" cm="1">
        <f t="array" aca="1" ref="Q1106" ca="1">IF(ISNUMBER(P1106),IF(P1106=100%,"CUMPLIDA",IF(AND(ISNUMBER(L1106),ISNUMBER(INDIRECT("FECHA_"&amp;$B1106,1))), IF(L1106&lt;=INDIRECT("FECHA_"&amp;$B1106,1),"INCUMPLIDA","PROCESO"), "VERIFICAR FECHA")),"SIN VALOR AVANCE")</f>
        <v>CUMPLIDA</v>
      </c>
    </row>
    <row r="1107" spans="1:17" ht="165">
      <c r="A1107" s="75" t="s">
        <v>938</v>
      </c>
      <c r="B1107" s="61" t="s">
        <v>1793</v>
      </c>
      <c r="C1107" s="494"/>
      <c r="D1107" s="494"/>
      <c r="E1107" s="496"/>
      <c r="F1107" s="496"/>
      <c r="G1107" s="63" t="s">
        <v>3054</v>
      </c>
      <c r="H1107" s="50" t="s">
        <v>3055</v>
      </c>
      <c r="I1107" s="50" t="s">
        <v>3056</v>
      </c>
      <c r="J1107" s="74">
        <v>6</v>
      </c>
      <c r="K1107" s="82">
        <v>45931</v>
      </c>
      <c r="L1107" s="82">
        <v>46660</v>
      </c>
      <c r="M1107" s="211">
        <f t="shared" si="44"/>
        <v>104.14285714285714</v>
      </c>
      <c r="N1107" s="69">
        <v>0</v>
      </c>
      <c r="O1107" s="50" t="s">
        <v>3057</v>
      </c>
      <c r="P1107" s="51">
        <f t="shared" si="45"/>
        <v>0</v>
      </c>
      <c r="Q1107" s="66" t="str" cm="1">
        <f t="array" aca="1" ref="Q1107" ca="1">IF(ISNUMBER(P1107),IF(P1107=100%,"CUMPLIDA",IF(AND(ISNUMBER(L1107),ISNUMBER(INDIRECT("FECHA_"&amp;$B1107,1))), IF(L1107&lt;=INDIRECT("FECHA_"&amp;$B1107,1),"INCUMPLIDA","PROCESO"), "VERIFICAR FECHA")),"SIN VALOR AVANCE")</f>
        <v>PROCESO</v>
      </c>
    </row>
    <row r="1108" spans="1:17" ht="135">
      <c r="A1108" s="75" t="s">
        <v>938</v>
      </c>
      <c r="B1108" s="61" t="s">
        <v>1793</v>
      </c>
      <c r="C1108" s="494"/>
      <c r="D1108" s="494"/>
      <c r="E1108" s="496"/>
      <c r="F1108" s="496"/>
      <c r="G1108" s="63" t="s">
        <v>3058</v>
      </c>
      <c r="H1108" s="50" t="s">
        <v>3059</v>
      </c>
      <c r="I1108" s="50" t="s">
        <v>3060</v>
      </c>
      <c r="J1108" s="74">
        <v>4</v>
      </c>
      <c r="K1108" s="82">
        <v>45870</v>
      </c>
      <c r="L1108" s="82">
        <v>46234</v>
      </c>
      <c r="M1108" s="211">
        <f t="shared" si="44"/>
        <v>52</v>
      </c>
      <c r="N1108" s="69">
        <v>1</v>
      </c>
      <c r="O1108" s="50" t="s">
        <v>3061</v>
      </c>
      <c r="P1108" s="51">
        <f t="shared" si="45"/>
        <v>0.25</v>
      </c>
      <c r="Q1108" s="66" t="str" cm="1">
        <f t="array" aca="1" ref="Q1108" ca="1">IF(ISNUMBER(P1108),IF(P1108=100%,"CUMPLIDA",IF(AND(ISNUMBER(L1108),ISNUMBER(INDIRECT("FECHA_"&amp;$B1108,1))), IF(L1108&lt;=INDIRECT("FECHA_"&amp;$B1108,1),"INCUMPLIDA","PROCESO"), "VERIFICAR FECHA")),"SIN VALOR AVANCE")</f>
        <v>PROCESO</v>
      </c>
    </row>
    <row r="1109" spans="1:17" ht="120">
      <c r="A1109" s="75" t="s">
        <v>938</v>
      </c>
      <c r="B1109" s="61" t="s">
        <v>1793</v>
      </c>
      <c r="C1109" s="678" t="s">
        <v>1994</v>
      </c>
      <c r="D1109" s="678" t="s">
        <v>2238</v>
      </c>
      <c r="E1109" s="681" t="s">
        <v>3062</v>
      </c>
      <c r="F1109" s="681" t="s">
        <v>3063</v>
      </c>
      <c r="G1109" s="684" t="s">
        <v>3064</v>
      </c>
      <c r="H1109" s="415" t="s">
        <v>3065</v>
      </c>
      <c r="I1109" s="416" t="s">
        <v>3066</v>
      </c>
      <c r="J1109" s="417">
        <v>4</v>
      </c>
      <c r="K1109" s="438">
        <v>46082</v>
      </c>
      <c r="L1109" s="438">
        <v>46446</v>
      </c>
      <c r="M1109" s="439">
        <f t="shared" si="44"/>
        <v>52</v>
      </c>
      <c r="N1109" s="440">
        <v>0</v>
      </c>
      <c r="O1109" s="416" t="s">
        <v>3067</v>
      </c>
      <c r="P1109" s="51">
        <f t="shared" ref="P1109:P1167" si="46">N1109/J1109</f>
        <v>0</v>
      </c>
      <c r="Q1109" s="66" t="str" cm="1">
        <f t="array" aca="1" ref="Q1109" ca="1">IF(ISNUMBER(P1109),IF(P1109=100%,"CUMPLIDA",IF(AND(ISNUMBER(L1109),ISNUMBER(INDIRECT("FECHA_"&amp;$B1109,1))), IF(L1109&lt;=INDIRECT("FECHA_"&amp;$B1109,1),"INCUMPLIDA","PROCESO"), "VERIFICAR FECHA")),"SIN VALOR AVANCE")</f>
        <v>PROCESO</v>
      </c>
    </row>
    <row r="1110" spans="1:17" ht="135">
      <c r="A1110" s="75" t="s">
        <v>938</v>
      </c>
      <c r="B1110" s="61" t="s">
        <v>1793</v>
      </c>
      <c r="C1110" s="679"/>
      <c r="D1110" s="679" t="s">
        <v>2238</v>
      </c>
      <c r="E1110" s="682"/>
      <c r="F1110" s="682"/>
      <c r="G1110" s="685"/>
      <c r="H1110" s="415" t="s">
        <v>3068</v>
      </c>
      <c r="I1110" s="416" t="s">
        <v>3069</v>
      </c>
      <c r="J1110" s="417">
        <v>4</v>
      </c>
      <c r="K1110" s="438">
        <v>46082</v>
      </c>
      <c r="L1110" s="438">
        <v>46446</v>
      </c>
      <c r="M1110" s="439">
        <f t="shared" si="44"/>
        <v>52</v>
      </c>
      <c r="N1110" s="440">
        <v>0</v>
      </c>
      <c r="O1110" s="416" t="s">
        <v>3067</v>
      </c>
      <c r="P1110" s="51">
        <f t="shared" si="46"/>
        <v>0</v>
      </c>
      <c r="Q1110" s="66" t="str" cm="1">
        <f t="array" aca="1" ref="Q1110" ca="1">IF(ISNUMBER(P1110),IF(P1110=100%,"CUMPLIDA",IF(AND(ISNUMBER(L1110),ISNUMBER(INDIRECT("FECHA_"&amp;$B1110,1))), IF(L1110&lt;=INDIRECT("FECHA_"&amp;$B1110,1),"INCUMPLIDA","PROCESO"), "VERIFICAR FECHA")),"SIN VALOR AVANCE")</f>
        <v>PROCESO</v>
      </c>
    </row>
    <row r="1111" spans="1:17" ht="120">
      <c r="A1111" s="75" t="s">
        <v>938</v>
      </c>
      <c r="B1111" s="61" t="s">
        <v>1793</v>
      </c>
      <c r="C1111" s="679"/>
      <c r="D1111" s="679" t="s">
        <v>2238</v>
      </c>
      <c r="E1111" s="682"/>
      <c r="F1111" s="682"/>
      <c r="G1111" s="684" t="s">
        <v>3070</v>
      </c>
      <c r="H1111" s="415" t="s">
        <v>3071</v>
      </c>
      <c r="I1111" s="416" t="s">
        <v>3072</v>
      </c>
      <c r="J1111" s="417">
        <v>2</v>
      </c>
      <c r="K1111" s="438">
        <v>46082</v>
      </c>
      <c r="L1111" s="438">
        <v>46446</v>
      </c>
      <c r="M1111" s="439">
        <f t="shared" si="44"/>
        <v>52</v>
      </c>
      <c r="N1111" s="440">
        <v>0</v>
      </c>
      <c r="O1111" s="416" t="s">
        <v>3067</v>
      </c>
      <c r="P1111" s="51">
        <f t="shared" si="46"/>
        <v>0</v>
      </c>
      <c r="Q1111" s="66" t="str" cm="1">
        <f t="array" aca="1" ref="Q1111" ca="1">IF(ISNUMBER(P1111),IF(P1111=100%,"CUMPLIDA",IF(AND(ISNUMBER(L1111),ISNUMBER(INDIRECT("FECHA_"&amp;$B1111,1))), IF(L1111&lt;=INDIRECT("FECHA_"&amp;$B1111,1),"INCUMPLIDA","PROCESO"), "VERIFICAR FECHA")),"SIN VALOR AVANCE")</f>
        <v>PROCESO</v>
      </c>
    </row>
    <row r="1112" spans="1:17" ht="195">
      <c r="A1112" s="75" t="s">
        <v>938</v>
      </c>
      <c r="B1112" s="61" t="s">
        <v>1793</v>
      </c>
      <c r="C1112" s="679"/>
      <c r="D1112" s="679" t="s">
        <v>2238</v>
      </c>
      <c r="E1112" s="682"/>
      <c r="F1112" s="682"/>
      <c r="G1112" s="685"/>
      <c r="H1112" s="415" t="s">
        <v>3073</v>
      </c>
      <c r="I1112" s="416" t="s">
        <v>3074</v>
      </c>
      <c r="J1112" s="417">
        <v>2</v>
      </c>
      <c r="K1112" s="438">
        <v>46082</v>
      </c>
      <c r="L1112" s="438">
        <v>46446</v>
      </c>
      <c r="M1112" s="439">
        <f t="shared" si="44"/>
        <v>52</v>
      </c>
      <c r="N1112" s="440">
        <v>0</v>
      </c>
      <c r="O1112" s="416" t="s">
        <v>3067</v>
      </c>
      <c r="P1112" s="51">
        <f t="shared" si="46"/>
        <v>0</v>
      </c>
      <c r="Q1112" s="66" t="str" cm="1">
        <f t="array" aca="1" ref="Q1112" ca="1">IF(ISNUMBER(P1112),IF(P1112=100%,"CUMPLIDA",IF(AND(ISNUMBER(L1112),ISNUMBER(INDIRECT("FECHA_"&amp;$B1112,1))), IF(L1112&lt;=INDIRECT("FECHA_"&amp;$B1112,1),"INCUMPLIDA","PROCESO"), "VERIFICAR FECHA")),"SIN VALOR AVANCE")</f>
        <v>PROCESO</v>
      </c>
    </row>
    <row r="1113" spans="1:17" ht="105">
      <c r="A1113" s="75" t="s">
        <v>938</v>
      </c>
      <c r="B1113" s="61" t="s">
        <v>1793</v>
      </c>
      <c r="C1113" s="680"/>
      <c r="D1113" s="680" t="s">
        <v>2238</v>
      </c>
      <c r="E1113" s="683"/>
      <c r="F1113" s="683"/>
      <c r="G1113" s="415" t="s">
        <v>3075</v>
      </c>
      <c r="H1113" s="415" t="s">
        <v>3076</v>
      </c>
      <c r="I1113" s="416" t="s">
        <v>3077</v>
      </c>
      <c r="J1113" s="417">
        <v>1</v>
      </c>
      <c r="K1113" s="438">
        <v>46054</v>
      </c>
      <c r="L1113" s="438">
        <v>46234</v>
      </c>
      <c r="M1113" s="439">
        <f t="shared" si="44"/>
        <v>25.714285714285715</v>
      </c>
      <c r="N1113" s="440">
        <v>0</v>
      </c>
      <c r="O1113" s="416" t="s">
        <v>3078</v>
      </c>
      <c r="P1113" s="51">
        <f t="shared" si="46"/>
        <v>0</v>
      </c>
      <c r="Q1113" s="66" t="str" cm="1">
        <f t="array" aca="1" ref="Q1113" ca="1">IF(ISNUMBER(P1113),IF(P1113=100%,"CUMPLIDA",IF(AND(ISNUMBER(L1113),ISNUMBER(INDIRECT("FECHA_"&amp;$B1113,1))), IF(L1113&lt;=INDIRECT("FECHA_"&amp;$B1113,1),"INCUMPLIDA","PROCESO"), "VERIFICAR FECHA")),"SIN VALOR AVANCE")</f>
        <v>PROCESO</v>
      </c>
    </row>
    <row r="1114" spans="1:17" ht="120">
      <c r="A1114" s="75" t="s">
        <v>938</v>
      </c>
      <c r="B1114" s="61" t="s">
        <v>1793</v>
      </c>
      <c r="C1114" s="714" t="s">
        <v>1994</v>
      </c>
      <c r="D1114" s="714" t="s">
        <v>2238</v>
      </c>
      <c r="E1114" s="717" t="s">
        <v>3079</v>
      </c>
      <c r="F1114" s="717" t="s">
        <v>3080</v>
      </c>
      <c r="G1114" s="712" t="s">
        <v>3064</v>
      </c>
      <c r="H1114" s="441" t="s">
        <v>3065</v>
      </c>
      <c r="I1114" s="442" t="s">
        <v>3066</v>
      </c>
      <c r="J1114" s="443">
        <v>4</v>
      </c>
      <c r="K1114" s="444">
        <v>46082</v>
      </c>
      <c r="L1114" s="444">
        <v>46446</v>
      </c>
      <c r="M1114" s="445">
        <f t="shared" si="44"/>
        <v>52</v>
      </c>
      <c r="N1114" s="446">
        <v>0</v>
      </c>
      <c r="O1114" s="442" t="s">
        <v>3081</v>
      </c>
      <c r="P1114" s="51">
        <f t="shared" si="46"/>
        <v>0</v>
      </c>
      <c r="Q1114" s="66" t="str" cm="1">
        <f t="array" aca="1" ref="Q1114" ca="1">IF(ISNUMBER(P1114),IF(P1114=100%,"CUMPLIDA",IF(AND(ISNUMBER(L1114),ISNUMBER(INDIRECT("FECHA_"&amp;$B1114,1))), IF(L1114&lt;=INDIRECT("FECHA_"&amp;$B1114,1),"INCUMPLIDA","PROCESO"), "VERIFICAR FECHA")),"SIN VALOR AVANCE")</f>
        <v>PROCESO</v>
      </c>
    </row>
    <row r="1115" spans="1:17" ht="135">
      <c r="A1115" s="75" t="s">
        <v>938</v>
      </c>
      <c r="B1115" s="61" t="s">
        <v>1793</v>
      </c>
      <c r="C1115" s="715"/>
      <c r="D1115" s="715" t="s">
        <v>2238</v>
      </c>
      <c r="E1115" s="718"/>
      <c r="F1115" s="718"/>
      <c r="G1115" s="713"/>
      <c r="H1115" s="441" t="s">
        <v>3068</v>
      </c>
      <c r="I1115" s="442" t="s">
        <v>3069</v>
      </c>
      <c r="J1115" s="443">
        <v>4</v>
      </c>
      <c r="K1115" s="444">
        <v>46082</v>
      </c>
      <c r="L1115" s="444">
        <v>46446</v>
      </c>
      <c r="M1115" s="445">
        <f t="shared" ref="M1115:M1167" si="47">(L1115-K1115)/7</f>
        <v>52</v>
      </c>
      <c r="N1115" s="446">
        <v>0</v>
      </c>
      <c r="O1115" s="442" t="s">
        <v>3081</v>
      </c>
      <c r="P1115" s="51">
        <f t="shared" si="46"/>
        <v>0</v>
      </c>
      <c r="Q1115" s="66" t="str" cm="1">
        <f t="array" aca="1" ref="Q1115" ca="1">IF(ISNUMBER(P1115),IF(P1115=100%,"CUMPLIDA",IF(AND(ISNUMBER(L1115),ISNUMBER(INDIRECT("FECHA_"&amp;$B1115,1))), IF(L1115&lt;=INDIRECT("FECHA_"&amp;$B1115,1),"INCUMPLIDA","PROCESO"), "VERIFICAR FECHA")),"SIN VALOR AVANCE")</f>
        <v>PROCESO</v>
      </c>
    </row>
    <row r="1116" spans="1:17" ht="120">
      <c r="A1116" s="75" t="s">
        <v>938</v>
      </c>
      <c r="B1116" s="61" t="s">
        <v>1793</v>
      </c>
      <c r="C1116" s="715"/>
      <c r="D1116" s="715" t="s">
        <v>2238</v>
      </c>
      <c r="E1116" s="718"/>
      <c r="F1116" s="718"/>
      <c r="G1116" s="712" t="s">
        <v>3070</v>
      </c>
      <c r="H1116" s="441" t="s">
        <v>3071</v>
      </c>
      <c r="I1116" s="442" t="s">
        <v>3072</v>
      </c>
      <c r="J1116" s="443">
        <v>2</v>
      </c>
      <c r="K1116" s="444">
        <v>46082</v>
      </c>
      <c r="L1116" s="444">
        <v>46446</v>
      </c>
      <c r="M1116" s="445">
        <f t="shared" si="47"/>
        <v>52</v>
      </c>
      <c r="N1116" s="446">
        <v>0</v>
      </c>
      <c r="O1116" s="442" t="s">
        <v>3081</v>
      </c>
      <c r="P1116" s="51">
        <f t="shared" si="46"/>
        <v>0</v>
      </c>
      <c r="Q1116" s="66" t="str" cm="1">
        <f t="array" aca="1" ref="Q1116" ca="1">IF(ISNUMBER(P1116),IF(P1116=100%,"CUMPLIDA",IF(AND(ISNUMBER(L1116),ISNUMBER(INDIRECT("FECHA_"&amp;$B1116,1))), IF(L1116&lt;=INDIRECT("FECHA_"&amp;$B1116,1),"INCUMPLIDA","PROCESO"), "VERIFICAR FECHA")),"SIN VALOR AVANCE")</f>
        <v>PROCESO</v>
      </c>
    </row>
    <row r="1117" spans="1:17" ht="195">
      <c r="A1117" s="75" t="s">
        <v>938</v>
      </c>
      <c r="B1117" s="61" t="s">
        <v>1793</v>
      </c>
      <c r="C1117" s="715"/>
      <c r="D1117" s="715" t="s">
        <v>2238</v>
      </c>
      <c r="E1117" s="718"/>
      <c r="F1117" s="718"/>
      <c r="G1117" s="713"/>
      <c r="H1117" s="441" t="s">
        <v>3073</v>
      </c>
      <c r="I1117" s="442" t="s">
        <v>3074</v>
      </c>
      <c r="J1117" s="443">
        <v>2</v>
      </c>
      <c r="K1117" s="444">
        <v>46082</v>
      </c>
      <c r="L1117" s="444">
        <v>46446</v>
      </c>
      <c r="M1117" s="445">
        <f t="shared" si="47"/>
        <v>52</v>
      </c>
      <c r="N1117" s="446">
        <v>0</v>
      </c>
      <c r="O1117" s="442" t="s">
        <v>3081</v>
      </c>
      <c r="P1117" s="51">
        <f t="shared" si="46"/>
        <v>0</v>
      </c>
      <c r="Q1117" s="66" t="str" cm="1">
        <f t="array" aca="1" ref="Q1117" ca="1">IF(ISNUMBER(P1117),IF(P1117=100%,"CUMPLIDA",IF(AND(ISNUMBER(L1117),ISNUMBER(INDIRECT("FECHA_"&amp;$B1117,1))), IF(L1117&lt;=INDIRECT("FECHA_"&amp;$B1117,1),"INCUMPLIDA","PROCESO"), "VERIFICAR FECHA")),"SIN VALOR AVANCE")</f>
        <v>PROCESO</v>
      </c>
    </row>
    <row r="1118" spans="1:17" ht="105">
      <c r="A1118" s="75" t="s">
        <v>938</v>
      </c>
      <c r="B1118" s="61" t="s">
        <v>1793</v>
      </c>
      <c r="C1118" s="716"/>
      <c r="D1118" s="716" t="s">
        <v>2238</v>
      </c>
      <c r="E1118" s="719"/>
      <c r="F1118" s="719"/>
      <c r="G1118" s="441" t="s">
        <v>3075</v>
      </c>
      <c r="H1118" s="441" t="s">
        <v>3076</v>
      </c>
      <c r="I1118" s="442" t="s">
        <v>3077</v>
      </c>
      <c r="J1118" s="443">
        <v>1</v>
      </c>
      <c r="K1118" s="444">
        <v>46054</v>
      </c>
      <c r="L1118" s="444">
        <v>46234</v>
      </c>
      <c r="M1118" s="445">
        <f t="shared" si="47"/>
        <v>25.714285714285715</v>
      </c>
      <c r="N1118" s="446">
        <v>0</v>
      </c>
      <c r="O1118" s="442" t="s">
        <v>3078</v>
      </c>
      <c r="P1118" s="51">
        <f t="shared" si="46"/>
        <v>0</v>
      </c>
      <c r="Q1118" s="66" t="str" cm="1">
        <f t="array" aca="1" ref="Q1118" ca="1">IF(ISNUMBER(P1118),IF(P1118=100%,"CUMPLIDA",IF(AND(ISNUMBER(L1118),ISNUMBER(INDIRECT("FECHA_"&amp;$B1118,1))), IF(L1118&lt;=INDIRECT("FECHA_"&amp;$B1118,1),"INCUMPLIDA","PROCESO"), "VERIFICAR FECHA")),"SIN VALOR AVANCE")</f>
        <v>PROCESO</v>
      </c>
    </row>
    <row r="1119" spans="1:17" ht="120">
      <c r="A1119" s="75" t="s">
        <v>938</v>
      </c>
      <c r="B1119" s="61" t="s">
        <v>1793</v>
      </c>
      <c r="C1119" s="660" t="s">
        <v>1994</v>
      </c>
      <c r="D1119" s="660" t="s">
        <v>2238</v>
      </c>
      <c r="E1119" s="663" t="s">
        <v>3082</v>
      </c>
      <c r="F1119" s="663" t="s">
        <v>3083</v>
      </c>
      <c r="G1119" s="666" t="s">
        <v>3064</v>
      </c>
      <c r="H1119" s="435" t="s">
        <v>3065</v>
      </c>
      <c r="I1119" s="436" t="s">
        <v>3066</v>
      </c>
      <c r="J1119" s="403">
        <v>4</v>
      </c>
      <c r="K1119" s="447">
        <v>46082</v>
      </c>
      <c r="L1119" s="447">
        <v>46446</v>
      </c>
      <c r="M1119" s="405">
        <f t="shared" si="47"/>
        <v>52</v>
      </c>
      <c r="N1119" s="406">
        <v>0</v>
      </c>
      <c r="O1119" s="436" t="s">
        <v>3084</v>
      </c>
      <c r="P1119" s="51">
        <f t="shared" si="46"/>
        <v>0</v>
      </c>
      <c r="Q1119" s="66" t="str" cm="1">
        <f t="array" aca="1" ref="Q1119" ca="1">IF(ISNUMBER(P1119),IF(P1119=100%,"CUMPLIDA",IF(AND(ISNUMBER(L1119),ISNUMBER(INDIRECT("FECHA_"&amp;$B1119,1))), IF(L1119&lt;=INDIRECT("FECHA_"&amp;$B1119,1),"INCUMPLIDA","PROCESO"), "VERIFICAR FECHA")),"SIN VALOR AVANCE")</f>
        <v>PROCESO</v>
      </c>
    </row>
    <row r="1120" spans="1:17" ht="135">
      <c r="A1120" s="75" t="s">
        <v>938</v>
      </c>
      <c r="B1120" s="61" t="s">
        <v>1793</v>
      </c>
      <c r="C1120" s="661"/>
      <c r="D1120" s="661" t="s">
        <v>2238</v>
      </c>
      <c r="E1120" s="664"/>
      <c r="F1120" s="664"/>
      <c r="G1120" s="667"/>
      <c r="H1120" s="435" t="s">
        <v>3068</v>
      </c>
      <c r="I1120" s="436" t="s">
        <v>3069</v>
      </c>
      <c r="J1120" s="403">
        <v>4</v>
      </c>
      <c r="K1120" s="447">
        <v>46082</v>
      </c>
      <c r="L1120" s="447">
        <v>46446</v>
      </c>
      <c r="M1120" s="405">
        <f t="shared" si="47"/>
        <v>52</v>
      </c>
      <c r="N1120" s="406">
        <v>0</v>
      </c>
      <c r="O1120" s="436" t="s">
        <v>3084</v>
      </c>
      <c r="P1120" s="51">
        <f t="shared" si="46"/>
        <v>0</v>
      </c>
      <c r="Q1120" s="66" t="str" cm="1">
        <f t="array" aca="1" ref="Q1120" ca="1">IF(ISNUMBER(P1120),IF(P1120=100%,"CUMPLIDA",IF(AND(ISNUMBER(L1120),ISNUMBER(INDIRECT("FECHA_"&amp;$B1120,1))), IF(L1120&lt;=INDIRECT("FECHA_"&amp;$B1120,1),"INCUMPLIDA","PROCESO"), "VERIFICAR FECHA")),"SIN VALOR AVANCE")</f>
        <v>PROCESO</v>
      </c>
    </row>
    <row r="1121" spans="1:17" ht="120">
      <c r="A1121" s="75" t="s">
        <v>938</v>
      </c>
      <c r="B1121" s="61" t="s">
        <v>1793</v>
      </c>
      <c r="C1121" s="661"/>
      <c r="D1121" s="661" t="s">
        <v>2238</v>
      </c>
      <c r="E1121" s="664"/>
      <c r="F1121" s="664"/>
      <c r="G1121" s="666" t="s">
        <v>3070</v>
      </c>
      <c r="H1121" s="435" t="s">
        <v>3071</v>
      </c>
      <c r="I1121" s="436" t="s">
        <v>3072</v>
      </c>
      <c r="J1121" s="403">
        <v>2</v>
      </c>
      <c r="K1121" s="447">
        <v>46082</v>
      </c>
      <c r="L1121" s="447">
        <v>46446</v>
      </c>
      <c r="M1121" s="405">
        <f t="shared" si="47"/>
        <v>52</v>
      </c>
      <c r="N1121" s="406">
        <v>0</v>
      </c>
      <c r="O1121" s="436" t="s">
        <v>3084</v>
      </c>
      <c r="P1121" s="51">
        <f t="shared" si="46"/>
        <v>0</v>
      </c>
      <c r="Q1121" s="66" t="str" cm="1">
        <f t="array" aca="1" ref="Q1121" ca="1">IF(ISNUMBER(P1121),IF(P1121=100%,"CUMPLIDA",IF(AND(ISNUMBER(L1121),ISNUMBER(INDIRECT("FECHA_"&amp;$B1121,1))), IF(L1121&lt;=INDIRECT("FECHA_"&amp;$B1121,1),"INCUMPLIDA","PROCESO"), "VERIFICAR FECHA")),"SIN VALOR AVANCE")</f>
        <v>PROCESO</v>
      </c>
    </row>
    <row r="1122" spans="1:17" ht="195">
      <c r="A1122" s="75" t="s">
        <v>938</v>
      </c>
      <c r="B1122" s="61" t="s">
        <v>1793</v>
      </c>
      <c r="C1122" s="661"/>
      <c r="D1122" s="661" t="s">
        <v>2238</v>
      </c>
      <c r="E1122" s="664"/>
      <c r="F1122" s="664"/>
      <c r="G1122" s="667"/>
      <c r="H1122" s="435" t="s">
        <v>3073</v>
      </c>
      <c r="I1122" s="436" t="s">
        <v>3074</v>
      </c>
      <c r="J1122" s="403">
        <v>2</v>
      </c>
      <c r="K1122" s="447">
        <v>46082</v>
      </c>
      <c r="L1122" s="447">
        <v>46446</v>
      </c>
      <c r="M1122" s="405">
        <f t="shared" si="47"/>
        <v>52</v>
      </c>
      <c r="N1122" s="406">
        <v>0</v>
      </c>
      <c r="O1122" s="436" t="s">
        <v>3084</v>
      </c>
      <c r="P1122" s="51">
        <f t="shared" si="46"/>
        <v>0</v>
      </c>
      <c r="Q1122" s="66" t="str" cm="1">
        <f t="array" aca="1" ref="Q1122" ca="1">IF(ISNUMBER(P1122),IF(P1122=100%,"CUMPLIDA",IF(AND(ISNUMBER(L1122),ISNUMBER(INDIRECT("FECHA_"&amp;$B1122,1))), IF(L1122&lt;=INDIRECT("FECHA_"&amp;$B1122,1),"INCUMPLIDA","PROCESO"), "VERIFICAR FECHA")),"SIN VALOR AVANCE")</f>
        <v>PROCESO</v>
      </c>
    </row>
    <row r="1123" spans="1:17" ht="105">
      <c r="A1123" s="75" t="s">
        <v>938</v>
      </c>
      <c r="B1123" s="61" t="s">
        <v>1793</v>
      </c>
      <c r="C1123" s="662"/>
      <c r="D1123" s="662" t="s">
        <v>2238</v>
      </c>
      <c r="E1123" s="665"/>
      <c r="F1123" s="665"/>
      <c r="G1123" s="435" t="s">
        <v>3075</v>
      </c>
      <c r="H1123" s="435" t="s">
        <v>3076</v>
      </c>
      <c r="I1123" s="436" t="s">
        <v>3077</v>
      </c>
      <c r="J1123" s="403">
        <v>1</v>
      </c>
      <c r="K1123" s="447">
        <v>46054</v>
      </c>
      <c r="L1123" s="447">
        <v>46234</v>
      </c>
      <c r="M1123" s="405">
        <f t="shared" si="47"/>
        <v>25.714285714285715</v>
      </c>
      <c r="N1123" s="406">
        <v>0</v>
      </c>
      <c r="O1123" s="436" t="s">
        <v>3078</v>
      </c>
      <c r="P1123" s="51">
        <f t="shared" si="46"/>
        <v>0</v>
      </c>
      <c r="Q1123" s="66" t="str" cm="1">
        <f t="array" aca="1" ref="Q1123" ca="1">IF(ISNUMBER(P1123),IF(P1123=100%,"CUMPLIDA",IF(AND(ISNUMBER(L1123),ISNUMBER(INDIRECT("FECHA_"&amp;$B1123,1))), IF(L1123&lt;=INDIRECT("FECHA_"&amp;$B1123,1),"INCUMPLIDA","PROCESO"), "VERIFICAR FECHA")),"SIN VALOR AVANCE")</f>
        <v>PROCESO</v>
      </c>
    </row>
    <row r="1124" spans="1:17" ht="120">
      <c r="A1124" s="75" t="s">
        <v>938</v>
      </c>
      <c r="B1124" s="61" t="s">
        <v>1793</v>
      </c>
      <c r="C1124" s="698" t="s">
        <v>1994</v>
      </c>
      <c r="D1124" s="698" t="s">
        <v>2238</v>
      </c>
      <c r="E1124" s="701" t="s">
        <v>3085</v>
      </c>
      <c r="F1124" s="701" t="s">
        <v>3086</v>
      </c>
      <c r="G1124" s="704" t="s">
        <v>3064</v>
      </c>
      <c r="H1124" s="427" t="s">
        <v>3065</v>
      </c>
      <c r="I1124" s="428" t="s">
        <v>3066</v>
      </c>
      <c r="J1124" s="410">
        <v>4</v>
      </c>
      <c r="K1124" s="448">
        <v>46082</v>
      </c>
      <c r="L1124" s="448">
        <v>46446</v>
      </c>
      <c r="M1124" s="412">
        <f t="shared" si="47"/>
        <v>52</v>
      </c>
      <c r="N1124" s="413">
        <v>0</v>
      </c>
      <c r="O1124" s="428" t="s">
        <v>3087</v>
      </c>
      <c r="P1124" s="51">
        <f t="shared" si="46"/>
        <v>0</v>
      </c>
      <c r="Q1124" s="66" t="str" cm="1">
        <f t="array" aca="1" ref="Q1124" ca="1">IF(ISNUMBER(P1124),IF(P1124=100%,"CUMPLIDA",IF(AND(ISNUMBER(L1124),ISNUMBER(INDIRECT("FECHA_"&amp;$B1124,1))), IF(L1124&lt;=INDIRECT("FECHA_"&amp;$B1124,1),"INCUMPLIDA","PROCESO"), "VERIFICAR FECHA")),"SIN VALOR AVANCE")</f>
        <v>PROCESO</v>
      </c>
    </row>
    <row r="1125" spans="1:17" ht="135">
      <c r="A1125" s="75" t="s">
        <v>938</v>
      </c>
      <c r="B1125" s="61" t="s">
        <v>1793</v>
      </c>
      <c r="C1125" s="699"/>
      <c r="D1125" s="699" t="s">
        <v>2238</v>
      </c>
      <c r="E1125" s="702"/>
      <c r="F1125" s="702"/>
      <c r="G1125" s="705"/>
      <c r="H1125" s="427" t="s">
        <v>3068</v>
      </c>
      <c r="I1125" s="428" t="s">
        <v>3069</v>
      </c>
      <c r="J1125" s="410">
        <v>4</v>
      </c>
      <c r="K1125" s="448">
        <v>46082</v>
      </c>
      <c r="L1125" s="448">
        <v>46446</v>
      </c>
      <c r="M1125" s="412">
        <f t="shared" si="47"/>
        <v>52</v>
      </c>
      <c r="N1125" s="413">
        <v>0</v>
      </c>
      <c r="O1125" s="428" t="s">
        <v>3087</v>
      </c>
      <c r="P1125" s="51">
        <f t="shared" si="46"/>
        <v>0</v>
      </c>
      <c r="Q1125" s="66" t="str" cm="1">
        <f t="array" aca="1" ref="Q1125" ca="1">IF(ISNUMBER(P1125),IF(P1125=100%,"CUMPLIDA",IF(AND(ISNUMBER(L1125),ISNUMBER(INDIRECT("FECHA_"&amp;$B1125,1))), IF(L1125&lt;=INDIRECT("FECHA_"&amp;$B1125,1),"INCUMPLIDA","PROCESO"), "VERIFICAR FECHA")),"SIN VALOR AVANCE")</f>
        <v>PROCESO</v>
      </c>
    </row>
    <row r="1126" spans="1:17" ht="120">
      <c r="A1126" s="75" t="s">
        <v>938</v>
      </c>
      <c r="B1126" s="61" t="s">
        <v>1793</v>
      </c>
      <c r="C1126" s="699"/>
      <c r="D1126" s="699" t="s">
        <v>2238</v>
      </c>
      <c r="E1126" s="702"/>
      <c r="F1126" s="702"/>
      <c r="G1126" s="704" t="s">
        <v>3070</v>
      </c>
      <c r="H1126" s="427" t="s">
        <v>3071</v>
      </c>
      <c r="I1126" s="428" t="s">
        <v>3072</v>
      </c>
      <c r="J1126" s="410">
        <v>2</v>
      </c>
      <c r="K1126" s="448">
        <v>46082</v>
      </c>
      <c r="L1126" s="448">
        <v>46446</v>
      </c>
      <c r="M1126" s="412">
        <f t="shared" si="47"/>
        <v>52</v>
      </c>
      <c r="N1126" s="413">
        <v>0</v>
      </c>
      <c r="O1126" s="428" t="s">
        <v>3087</v>
      </c>
      <c r="P1126" s="51">
        <f t="shared" si="46"/>
        <v>0</v>
      </c>
      <c r="Q1126" s="66" t="str" cm="1">
        <f t="array" aca="1" ref="Q1126" ca="1">IF(ISNUMBER(P1126),IF(P1126=100%,"CUMPLIDA",IF(AND(ISNUMBER(L1126),ISNUMBER(INDIRECT("FECHA_"&amp;$B1126,1))), IF(L1126&lt;=INDIRECT("FECHA_"&amp;$B1126,1),"INCUMPLIDA","PROCESO"), "VERIFICAR FECHA")),"SIN VALOR AVANCE")</f>
        <v>PROCESO</v>
      </c>
    </row>
    <row r="1127" spans="1:17" ht="195">
      <c r="A1127" s="75" t="s">
        <v>938</v>
      </c>
      <c r="B1127" s="61" t="s">
        <v>1793</v>
      </c>
      <c r="C1127" s="699"/>
      <c r="D1127" s="699" t="s">
        <v>2238</v>
      </c>
      <c r="E1127" s="702"/>
      <c r="F1127" s="702"/>
      <c r="G1127" s="705"/>
      <c r="H1127" s="427" t="s">
        <v>3073</v>
      </c>
      <c r="I1127" s="428" t="s">
        <v>3074</v>
      </c>
      <c r="J1127" s="410">
        <v>2</v>
      </c>
      <c r="K1127" s="448">
        <v>46082</v>
      </c>
      <c r="L1127" s="448">
        <v>46446</v>
      </c>
      <c r="M1127" s="412">
        <f t="shared" si="47"/>
        <v>52</v>
      </c>
      <c r="N1127" s="413">
        <v>0</v>
      </c>
      <c r="O1127" s="428" t="s">
        <v>3087</v>
      </c>
      <c r="P1127" s="51">
        <f t="shared" si="46"/>
        <v>0</v>
      </c>
      <c r="Q1127" s="66" t="str" cm="1">
        <f t="array" aca="1" ref="Q1127" ca="1">IF(ISNUMBER(P1127),IF(P1127=100%,"CUMPLIDA",IF(AND(ISNUMBER(L1127),ISNUMBER(INDIRECT("FECHA_"&amp;$B1127,1))), IF(L1127&lt;=INDIRECT("FECHA_"&amp;$B1127,1),"INCUMPLIDA","PROCESO"), "VERIFICAR FECHA")),"SIN VALOR AVANCE")</f>
        <v>PROCESO</v>
      </c>
    </row>
    <row r="1128" spans="1:17" ht="105">
      <c r="A1128" s="75" t="s">
        <v>938</v>
      </c>
      <c r="B1128" s="61" t="s">
        <v>1793</v>
      </c>
      <c r="C1128" s="700"/>
      <c r="D1128" s="700" t="s">
        <v>2238</v>
      </c>
      <c r="E1128" s="703"/>
      <c r="F1128" s="703"/>
      <c r="G1128" s="427" t="s">
        <v>3075</v>
      </c>
      <c r="H1128" s="427" t="s">
        <v>3076</v>
      </c>
      <c r="I1128" s="428" t="s">
        <v>3077</v>
      </c>
      <c r="J1128" s="410">
        <v>1</v>
      </c>
      <c r="K1128" s="448">
        <v>46054</v>
      </c>
      <c r="L1128" s="448">
        <v>46234</v>
      </c>
      <c r="M1128" s="412">
        <f t="shared" si="47"/>
        <v>25.714285714285715</v>
      </c>
      <c r="N1128" s="413">
        <v>0</v>
      </c>
      <c r="O1128" s="428" t="s">
        <v>3078</v>
      </c>
      <c r="P1128" s="51">
        <f t="shared" si="46"/>
        <v>0</v>
      </c>
      <c r="Q1128" s="66" t="str" cm="1">
        <f t="array" aca="1" ref="Q1128" ca="1">IF(ISNUMBER(P1128),IF(P1128=100%,"CUMPLIDA",IF(AND(ISNUMBER(L1128),ISNUMBER(INDIRECT("FECHA_"&amp;$B1128,1))), IF(L1128&lt;=INDIRECT("FECHA_"&amp;$B1128,1),"INCUMPLIDA","PROCESO"), "VERIFICAR FECHA")),"SIN VALOR AVANCE")</f>
        <v>PROCESO</v>
      </c>
    </row>
    <row r="1129" spans="1:17" ht="120">
      <c r="A1129" s="75" t="s">
        <v>938</v>
      </c>
      <c r="B1129" s="61" t="s">
        <v>1793</v>
      </c>
      <c r="C1129" s="678" t="s">
        <v>1994</v>
      </c>
      <c r="D1129" s="678" t="s">
        <v>2238</v>
      </c>
      <c r="E1129" s="681" t="s">
        <v>3088</v>
      </c>
      <c r="F1129" s="681" t="s">
        <v>3089</v>
      </c>
      <c r="G1129" s="684" t="s">
        <v>3064</v>
      </c>
      <c r="H1129" s="415" t="s">
        <v>3065</v>
      </c>
      <c r="I1129" s="416" t="s">
        <v>3066</v>
      </c>
      <c r="J1129" s="417">
        <v>4</v>
      </c>
      <c r="K1129" s="438">
        <v>46082</v>
      </c>
      <c r="L1129" s="438">
        <v>46446</v>
      </c>
      <c r="M1129" s="439">
        <f t="shared" si="47"/>
        <v>52</v>
      </c>
      <c r="N1129" s="440">
        <v>0</v>
      </c>
      <c r="O1129" s="416" t="s">
        <v>3084</v>
      </c>
      <c r="P1129" s="51">
        <f t="shared" si="46"/>
        <v>0</v>
      </c>
      <c r="Q1129" s="66" t="str" cm="1">
        <f t="array" aca="1" ref="Q1129" ca="1">IF(ISNUMBER(P1129),IF(P1129=100%,"CUMPLIDA",IF(AND(ISNUMBER(L1129),ISNUMBER(INDIRECT("FECHA_"&amp;$B1129,1))), IF(L1129&lt;=INDIRECT("FECHA_"&amp;$B1129,1),"INCUMPLIDA","PROCESO"), "VERIFICAR FECHA")),"SIN VALOR AVANCE")</f>
        <v>PROCESO</v>
      </c>
    </row>
    <row r="1130" spans="1:17" ht="135">
      <c r="A1130" s="75" t="s">
        <v>938</v>
      </c>
      <c r="B1130" s="61" t="s">
        <v>1793</v>
      </c>
      <c r="C1130" s="679"/>
      <c r="D1130" s="679" t="s">
        <v>2238</v>
      </c>
      <c r="E1130" s="682"/>
      <c r="F1130" s="682"/>
      <c r="G1130" s="685"/>
      <c r="H1130" s="415" t="s">
        <v>3068</v>
      </c>
      <c r="I1130" s="416" t="s">
        <v>3069</v>
      </c>
      <c r="J1130" s="417">
        <v>4</v>
      </c>
      <c r="K1130" s="438">
        <v>46082</v>
      </c>
      <c r="L1130" s="438">
        <v>46446</v>
      </c>
      <c r="M1130" s="439">
        <f t="shared" si="47"/>
        <v>52</v>
      </c>
      <c r="N1130" s="440">
        <v>0</v>
      </c>
      <c r="O1130" s="416" t="s">
        <v>3084</v>
      </c>
      <c r="P1130" s="51">
        <f t="shared" si="46"/>
        <v>0</v>
      </c>
      <c r="Q1130" s="66" t="str" cm="1">
        <f t="array" aca="1" ref="Q1130" ca="1">IF(ISNUMBER(P1130),IF(P1130=100%,"CUMPLIDA",IF(AND(ISNUMBER(L1130),ISNUMBER(INDIRECT("FECHA_"&amp;$B1130,1))), IF(L1130&lt;=INDIRECT("FECHA_"&amp;$B1130,1),"INCUMPLIDA","PROCESO"), "VERIFICAR FECHA")),"SIN VALOR AVANCE")</f>
        <v>PROCESO</v>
      </c>
    </row>
    <row r="1131" spans="1:17" ht="120">
      <c r="A1131" s="75" t="s">
        <v>938</v>
      </c>
      <c r="B1131" s="61" t="s">
        <v>1793</v>
      </c>
      <c r="C1131" s="679"/>
      <c r="D1131" s="679" t="s">
        <v>2238</v>
      </c>
      <c r="E1131" s="682"/>
      <c r="F1131" s="682"/>
      <c r="G1131" s="684" t="s">
        <v>3070</v>
      </c>
      <c r="H1131" s="415" t="s">
        <v>3071</v>
      </c>
      <c r="I1131" s="416" t="s">
        <v>3072</v>
      </c>
      <c r="J1131" s="417">
        <v>2</v>
      </c>
      <c r="K1131" s="438">
        <v>46082</v>
      </c>
      <c r="L1131" s="438">
        <v>46446</v>
      </c>
      <c r="M1131" s="439">
        <f t="shared" si="47"/>
        <v>52</v>
      </c>
      <c r="N1131" s="440">
        <v>0</v>
      </c>
      <c r="O1131" s="416" t="s">
        <v>3084</v>
      </c>
      <c r="P1131" s="51">
        <f t="shared" si="46"/>
        <v>0</v>
      </c>
      <c r="Q1131" s="66" t="str" cm="1">
        <f t="array" aca="1" ref="Q1131" ca="1">IF(ISNUMBER(P1131),IF(P1131=100%,"CUMPLIDA",IF(AND(ISNUMBER(L1131),ISNUMBER(INDIRECT("FECHA_"&amp;$B1131,1))), IF(L1131&lt;=INDIRECT("FECHA_"&amp;$B1131,1),"INCUMPLIDA","PROCESO"), "VERIFICAR FECHA")),"SIN VALOR AVANCE")</f>
        <v>PROCESO</v>
      </c>
    </row>
    <row r="1132" spans="1:17" ht="195">
      <c r="A1132" s="75" t="s">
        <v>938</v>
      </c>
      <c r="B1132" s="61" t="s">
        <v>1793</v>
      </c>
      <c r="C1132" s="679"/>
      <c r="D1132" s="679" t="s">
        <v>2238</v>
      </c>
      <c r="E1132" s="682"/>
      <c r="F1132" s="682"/>
      <c r="G1132" s="685"/>
      <c r="H1132" s="415" t="s">
        <v>3073</v>
      </c>
      <c r="I1132" s="416" t="s">
        <v>3074</v>
      </c>
      <c r="J1132" s="417">
        <v>2</v>
      </c>
      <c r="K1132" s="438">
        <v>46082</v>
      </c>
      <c r="L1132" s="438">
        <v>46446</v>
      </c>
      <c r="M1132" s="439">
        <f t="shared" si="47"/>
        <v>52</v>
      </c>
      <c r="N1132" s="440">
        <v>0</v>
      </c>
      <c r="O1132" s="416" t="s">
        <v>3084</v>
      </c>
      <c r="P1132" s="51">
        <f t="shared" si="46"/>
        <v>0</v>
      </c>
      <c r="Q1132" s="66" t="str" cm="1">
        <f t="array" aca="1" ref="Q1132" ca="1">IF(ISNUMBER(P1132),IF(P1132=100%,"CUMPLIDA",IF(AND(ISNUMBER(L1132),ISNUMBER(INDIRECT("FECHA_"&amp;$B1132,1))), IF(L1132&lt;=INDIRECT("FECHA_"&amp;$B1132,1),"INCUMPLIDA","PROCESO"), "VERIFICAR FECHA")),"SIN VALOR AVANCE")</f>
        <v>PROCESO</v>
      </c>
    </row>
    <row r="1133" spans="1:17" ht="105">
      <c r="A1133" s="75" t="s">
        <v>938</v>
      </c>
      <c r="B1133" s="61" t="s">
        <v>1793</v>
      </c>
      <c r="C1133" s="680"/>
      <c r="D1133" s="680" t="s">
        <v>2238</v>
      </c>
      <c r="E1133" s="683"/>
      <c r="F1133" s="683"/>
      <c r="G1133" s="415" t="s">
        <v>3075</v>
      </c>
      <c r="H1133" s="415" t="s">
        <v>3076</v>
      </c>
      <c r="I1133" s="416" t="s">
        <v>3077</v>
      </c>
      <c r="J1133" s="417">
        <v>1</v>
      </c>
      <c r="K1133" s="438">
        <v>46054</v>
      </c>
      <c r="L1133" s="438">
        <v>46234</v>
      </c>
      <c r="M1133" s="439">
        <f t="shared" si="47"/>
        <v>25.714285714285715</v>
      </c>
      <c r="N1133" s="440">
        <v>0</v>
      </c>
      <c r="O1133" s="416" t="s">
        <v>3078</v>
      </c>
      <c r="P1133" s="51">
        <f t="shared" si="46"/>
        <v>0</v>
      </c>
      <c r="Q1133" s="66" t="str" cm="1">
        <f t="array" aca="1" ref="Q1133" ca="1">IF(ISNUMBER(P1133),IF(P1133=100%,"CUMPLIDA",IF(AND(ISNUMBER(L1133),ISNUMBER(INDIRECT("FECHA_"&amp;$B1133,1))), IF(L1133&lt;=INDIRECT("FECHA_"&amp;$B1133,1),"INCUMPLIDA","PROCESO"), "VERIFICAR FECHA")),"SIN VALOR AVANCE")</f>
        <v>PROCESO</v>
      </c>
    </row>
    <row r="1134" spans="1:17" ht="120">
      <c r="A1134" s="75" t="s">
        <v>938</v>
      </c>
      <c r="B1134" s="61" t="s">
        <v>1793</v>
      </c>
      <c r="C1134" s="660" t="s">
        <v>1994</v>
      </c>
      <c r="D1134" s="660" t="s">
        <v>2238</v>
      </c>
      <c r="E1134" s="663" t="s">
        <v>3090</v>
      </c>
      <c r="F1134" s="663" t="s">
        <v>3091</v>
      </c>
      <c r="G1134" s="666" t="s">
        <v>3064</v>
      </c>
      <c r="H1134" s="435" t="s">
        <v>3065</v>
      </c>
      <c r="I1134" s="436" t="s">
        <v>3066</v>
      </c>
      <c r="J1134" s="403">
        <v>4</v>
      </c>
      <c r="K1134" s="447">
        <v>46082</v>
      </c>
      <c r="L1134" s="447">
        <v>46446</v>
      </c>
      <c r="M1134" s="405">
        <f t="shared" si="47"/>
        <v>52</v>
      </c>
      <c r="N1134" s="406">
        <v>0</v>
      </c>
      <c r="O1134" s="436" t="s">
        <v>3092</v>
      </c>
      <c r="P1134" s="51">
        <f t="shared" si="46"/>
        <v>0</v>
      </c>
      <c r="Q1134" s="66" t="str" cm="1">
        <f t="array" aca="1" ref="Q1134" ca="1">IF(ISNUMBER(P1134),IF(P1134=100%,"CUMPLIDA",IF(AND(ISNUMBER(L1134),ISNUMBER(INDIRECT("FECHA_"&amp;$B1134,1))), IF(L1134&lt;=INDIRECT("FECHA_"&amp;$B1134,1),"INCUMPLIDA","PROCESO"), "VERIFICAR FECHA")),"SIN VALOR AVANCE")</f>
        <v>PROCESO</v>
      </c>
    </row>
    <row r="1135" spans="1:17" ht="135">
      <c r="A1135" s="75" t="s">
        <v>938</v>
      </c>
      <c r="B1135" s="61" t="s">
        <v>1793</v>
      </c>
      <c r="C1135" s="661"/>
      <c r="D1135" s="661" t="s">
        <v>2238</v>
      </c>
      <c r="E1135" s="664"/>
      <c r="F1135" s="664"/>
      <c r="G1135" s="667"/>
      <c r="H1135" s="435" t="s">
        <v>3068</v>
      </c>
      <c r="I1135" s="436" t="s">
        <v>3069</v>
      </c>
      <c r="J1135" s="403">
        <v>4</v>
      </c>
      <c r="K1135" s="447">
        <v>46082</v>
      </c>
      <c r="L1135" s="447">
        <v>46446</v>
      </c>
      <c r="M1135" s="405">
        <f t="shared" si="47"/>
        <v>52</v>
      </c>
      <c r="N1135" s="406">
        <v>0</v>
      </c>
      <c r="O1135" s="436" t="s">
        <v>3092</v>
      </c>
      <c r="P1135" s="51">
        <f t="shared" si="46"/>
        <v>0</v>
      </c>
      <c r="Q1135" s="66" t="str" cm="1">
        <f t="array" aca="1" ref="Q1135" ca="1">IF(ISNUMBER(P1135),IF(P1135=100%,"CUMPLIDA",IF(AND(ISNUMBER(L1135),ISNUMBER(INDIRECT("FECHA_"&amp;$B1135,1))), IF(L1135&lt;=INDIRECT("FECHA_"&amp;$B1135,1),"INCUMPLIDA","PROCESO"), "VERIFICAR FECHA")),"SIN VALOR AVANCE")</f>
        <v>PROCESO</v>
      </c>
    </row>
    <row r="1136" spans="1:17" ht="120">
      <c r="A1136" s="75" t="s">
        <v>938</v>
      </c>
      <c r="B1136" s="61" t="s">
        <v>1793</v>
      </c>
      <c r="C1136" s="661"/>
      <c r="D1136" s="661" t="s">
        <v>2238</v>
      </c>
      <c r="E1136" s="664"/>
      <c r="F1136" s="664"/>
      <c r="G1136" s="666" t="s">
        <v>3070</v>
      </c>
      <c r="H1136" s="435" t="s">
        <v>3071</v>
      </c>
      <c r="I1136" s="436" t="s">
        <v>3072</v>
      </c>
      <c r="J1136" s="403">
        <v>2</v>
      </c>
      <c r="K1136" s="447">
        <v>46082</v>
      </c>
      <c r="L1136" s="447">
        <v>46446</v>
      </c>
      <c r="M1136" s="405">
        <f t="shared" si="47"/>
        <v>52</v>
      </c>
      <c r="N1136" s="406">
        <v>0</v>
      </c>
      <c r="O1136" s="436" t="s">
        <v>3092</v>
      </c>
      <c r="P1136" s="51">
        <f t="shared" si="46"/>
        <v>0</v>
      </c>
      <c r="Q1136" s="66" t="str" cm="1">
        <f t="array" aca="1" ref="Q1136" ca="1">IF(ISNUMBER(P1136),IF(P1136=100%,"CUMPLIDA",IF(AND(ISNUMBER(L1136),ISNUMBER(INDIRECT("FECHA_"&amp;$B1136,1))), IF(L1136&lt;=INDIRECT("FECHA_"&amp;$B1136,1),"INCUMPLIDA","PROCESO"), "VERIFICAR FECHA")),"SIN VALOR AVANCE")</f>
        <v>PROCESO</v>
      </c>
    </row>
    <row r="1137" spans="1:17" ht="195">
      <c r="A1137" s="75" t="s">
        <v>938</v>
      </c>
      <c r="B1137" s="61" t="s">
        <v>1793</v>
      </c>
      <c r="C1137" s="661"/>
      <c r="D1137" s="661" t="s">
        <v>2238</v>
      </c>
      <c r="E1137" s="664"/>
      <c r="F1137" s="664"/>
      <c r="G1137" s="667"/>
      <c r="H1137" s="435" t="s">
        <v>3073</v>
      </c>
      <c r="I1137" s="436" t="s">
        <v>3074</v>
      </c>
      <c r="J1137" s="403">
        <v>2</v>
      </c>
      <c r="K1137" s="447">
        <v>46082</v>
      </c>
      <c r="L1137" s="447">
        <v>46446</v>
      </c>
      <c r="M1137" s="405">
        <f t="shared" si="47"/>
        <v>52</v>
      </c>
      <c r="N1137" s="406">
        <v>0</v>
      </c>
      <c r="O1137" s="436" t="s">
        <v>3092</v>
      </c>
      <c r="P1137" s="51">
        <f t="shared" si="46"/>
        <v>0</v>
      </c>
      <c r="Q1137" s="66" t="str" cm="1">
        <f t="array" aca="1" ref="Q1137" ca="1">IF(ISNUMBER(P1137),IF(P1137=100%,"CUMPLIDA",IF(AND(ISNUMBER(L1137),ISNUMBER(INDIRECT("FECHA_"&amp;$B1137,1))), IF(L1137&lt;=INDIRECT("FECHA_"&amp;$B1137,1),"INCUMPLIDA","PROCESO"), "VERIFICAR FECHA")),"SIN VALOR AVANCE")</f>
        <v>PROCESO</v>
      </c>
    </row>
    <row r="1138" spans="1:17" ht="105">
      <c r="A1138" s="75" t="s">
        <v>938</v>
      </c>
      <c r="B1138" s="61" t="s">
        <v>1793</v>
      </c>
      <c r="C1138" s="661"/>
      <c r="D1138" s="661" t="s">
        <v>2238</v>
      </c>
      <c r="E1138" s="664"/>
      <c r="F1138" s="664"/>
      <c r="G1138" s="435" t="s">
        <v>3075</v>
      </c>
      <c r="H1138" s="435" t="s">
        <v>3076</v>
      </c>
      <c r="I1138" s="436" t="s">
        <v>3077</v>
      </c>
      <c r="J1138" s="403">
        <v>1</v>
      </c>
      <c r="K1138" s="447">
        <v>46054</v>
      </c>
      <c r="L1138" s="447">
        <v>46234</v>
      </c>
      <c r="M1138" s="405">
        <f t="shared" si="47"/>
        <v>25.714285714285715</v>
      </c>
      <c r="N1138" s="406">
        <v>0</v>
      </c>
      <c r="O1138" s="436" t="s">
        <v>3078</v>
      </c>
      <c r="P1138" s="51">
        <f t="shared" si="46"/>
        <v>0</v>
      </c>
      <c r="Q1138" s="66" t="str" cm="1">
        <f t="array" aca="1" ref="Q1138" ca="1">IF(ISNUMBER(P1138),IF(P1138=100%,"CUMPLIDA",IF(AND(ISNUMBER(L1138),ISNUMBER(INDIRECT("FECHA_"&amp;$B1138,1))), IF(L1138&lt;=INDIRECT("FECHA_"&amp;$B1138,1),"INCUMPLIDA","PROCESO"), "VERIFICAR FECHA")),"SIN VALOR AVANCE")</f>
        <v>PROCESO</v>
      </c>
    </row>
    <row r="1139" spans="1:17" ht="75.75">
      <c r="A1139" s="75" t="s">
        <v>938</v>
      </c>
      <c r="B1139" s="61" t="s">
        <v>1793</v>
      </c>
      <c r="C1139" s="662"/>
      <c r="D1139" s="662" t="s">
        <v>2238</v>
      </c>
      <c r="E1139" s="665"/>
      <c r="F1139" s="665"/>
      <c r="G1139" s="435" t="s">
        <v>3093</v>
      </c>
      <c r="H1139" s="435" t="s">
        <v>3094</v>
      </c>
      <c r="I1139" s="436" t="s">
        <v>3095</v>
      </c>
      <c r="J1139" s="403">
        <v>4</v>
      </c>
      <c r="K1139" s="447">
        <v>46082</v>
      </c>
      <c r="L1139" s="447">
        <v>46446</v>
      </c>
      <c r="M1139" s="405">
        <f t="shared" si="47"/>
        <v>52</v>
      </c>
      <c r="N1139" s="406">
        <v>0</v>
      </c>
      <c r="O1139" s="436" t="s">
        <v>3096</v>
      </c>
      <c r="P1139" s="51">
        <f t="shared" si="46"/>
        <v>0</v>
      </c>
      <c r="Q1139" s="66" t="str" cm="1">
        <f t="array" aca="1" ref="Q1139" ca="1">IF(ISNUMBER(P1139),IF(P1139=100%,"CUMPLIDA",IF(AND(ISNUMBER(L1139),ISNUMBER(INDIRECT("FECHA_"&amp;$B1139,1))), IF(L1139&lt;=INDIRECT("FECHA_"&amp;$B1139,1),"INCUMPLIDA","PROCESO"), "VERIFICAR FECHA")),"SIN VALOR AVANCE")</f>
        <v>PROCESO</v>
      </c>
    </row>
    <row r="1140" spans="1:17" ht="225.75">
      <c r="A1140" s="75" t="s">
        <v>938</v>
      </c>
      <c r="B1140" s="61" t="s">
        <v>1793</v>
      </c>
      <c r="C1140" s="449" t="s">
        <v>1994</v>
      </c>
      <c r="D1140" s="450" t="s">
        <v>2238</v>
      </c>
      <c r="E1140" s="451" t="s">
        <v>3097</v>
      </c>
      <c r="F1140" s="451" t="s">
        <v>3098</v>
      </c>
      <c r="G1140" s="430" t="s">
        <v>3099</v>
      </c>
      <c r="H1140" s="430" t="s">
        <v>3100</v>
      </c>
      <c r="I1140" s="431" t="s">
        <v>3101</v>
      </c>
      <c r="J1140" s="432">
        <v>3</v>
      </c>
      <c r="K1140" s="452">
        <v>46082</v>
      </c>
      <c r="L1140" s="452">
        <v>46446</v>
      </c>
      <c r="M1140" s="434">
        <f t="shared" si="47"/>
        <v>52</v>
      </c>
      <c r="N1140" s="406">
        <v>0</v>
      </c>
      <c r="O1140" s="431" t="s">
        <v>3087</v>
      </c>
      <c r="P1140" s="51">
        <f t="shared" si="46"/>
        <v>0</v>
      </c>
      <c r="Q1140" s="66" t="str" cm="1">
        <f t="array" aca="1" ref="Q1140" ca="1">IF(ISNUMBER(P1140),IF(P1140=100%,"CUMPLIDA",IF(AND(ISNUMBER(L1140),ISNUMBER(INDIRECT("FECHA_"&amp;$B1140,1))), IF(L1140&lt;=INDIRECT("FECHA_"&amp;$B1140,1),"INCUMPLIDA","PROCESO"), "VERIFICAR FECHA")),"SIN VALOR AVANCE")</f>
        <v>PROCESO</v>
      </c>
    </row>
    <row r="1141" spans="1:17" ht="120">
      <c r="A1141" s="75" t="s">
        <v>938</v>
      </c>
      <c r="B1141" s="61" t="s">
        <v>1793</v>
      </c>
      <c r="C1141" s="678" t="s">
        <v>1994</v>
      </c>
      <c r="D1141" s="678" t="s">
        <v>2238</v>
      </c>
      <c r="E1141" s="681" t="s">
        <v>3102</v>
      </c>
      <c r="F1141" s="681" t="s">
        <v>3103</v>
      </c>
      <c r="G1141" s="684" t="s">
        <v>3064</v>
      </c>
      <c r="H1141" s="415" t="s">
        <v>3065</v>
      </c>
      <c r="I1141" s="416" t="s">
        <v>3066</v>
      </c>
      <c r="J1141" s="417">
        <v>4</v>
      </c>
      <c r="K1141" s="438">
        <v>46082</v>
      </c>
      <c r="L1141" s="438">
        <v>46446</v>
      </c>
      <c r="M1141" s="439">
        <f t="shared" si="47"/>
        <v>52</v>
      </c>
      <c r="N1141" s="406">
        <v>0</v>
      </c>
      <c r="O1141" s="416" t="s">
        <v>3104</v>
      </c>
      <c r="P1141" s="51">
        <f t="shared" si="46"/>
        <v>0</v>
      </c>
      <c r="Q1141" s="66" t="str" cm="1">
        <f t="array" aca="1" ref="Q1141" ca="1">IF(ISNUMBER(P1141),IF(P1141=100%,"CUMPLIDA",IF(AND(ISNUMBER(L1141),ISNUMBER(INDIRECT("FECHA_"&amp;$B1141,1))), IF(L1141&lt;=INDIRECT("FECHA_"&amp;$B1141,1),"INCUMPLIDA","PROCESO"), "VERIFICAR FECHA")),"SIN VALOR AVANCE")</f>
        <v>PROCESO</v>
      </c>
    </row>
    <row r="1142" spans="1:17" ht="135">
      <c r="A1142" s="75" t="s">
        <v>938</v>
      </c>
      <c r="B1142" s="61" t="s">
        <v>1793</v>
      </c>
      <c r="C1142" s="679"/>
      <c r="D1142" s="679" t="s">
        <v>2238</v>
      </c>
      <c r="E1142" s="682"/>
      <c r="F1142" s="682"/>
      <c r="G1142" s="685"/>
      <c r="H1142" s="415" t="s">
        <v>3068</v>
      </c>
      <c r="I1142" s="416" t="s">
        <v>3069</v>
      </c>
      <c r="J1142" s="417">
        <v>4</v>
      </c>
      <c r="K1142" s="438">
        <v>46082</v>
      </c>
      <c r="L1142" s="438">
        <v>46446</v>
      </c>
      <c r="M1142" s="439">
        <f t="shared" si="47"/>
        <v>52</v>
      </c>
      <c r="N1142" s="406">
        <v>0</v>
      </c>
      <c r="O1142" s="416" t="s">
        <v>3104</v>
      </c>
      <c r="P1142" s="51">
        <f t="shared" si="46"/>
        <v>0</v>
      </c>
      <c r="Q1142" s="66" t="str" cm="1">
        <f t="array" aca="1" ref="Q1142" ca="1">IF(ISNUMBER(P1142),IF(P1142=100%,"CUMPLIDA",IF(AND(ISNUMBER(L1142),ISNUMBER(INDIRECT("FECHA_"&amp;$B1142,1))), IF(L1142&lt;=INDIRECT("FECHA_"&amp;$B1142,1),"INCUMPLIDA","PROCESO"), "VERIFICAR FECHA")),"SIN VALOR AVANCE")</f>
        <v>PROCESO</v>
      </c>
    </row>
    <row r="1143" spans="1:17" ht="120">
      <c r="A1143" s="75" t="s">
        <v>938</v>
      </c>
      <c r="B1143" s="61" t="s">
        <v>1793</v>
      </c>
      <c r="C1143" s="679"/>
      <c r="D1143" s="679" t="s">
        <v>2238</v>
      </c>
      <c r="E1143" s="682"/>
      <c r="F1143" s="682"/>
      <c r="G1143" s="684" t="s">
        <v>3070</v>
      </c>
      <c r="H1143" s="415" t="s">
        <v>3071</v>
      </c>
      <c r="I1143" s="416" t="s">
        <v>3072</v>
      </c>
      <c r="J1143" s="417">
        <v>2</v>
      </c>
      <c r="K1143" s="438">
        <v>46082</v>
      </c>
      <c r="L1143" s="438">
        <v>46446</v>
      </c>
      <c r="M1143" s="439">
        <f t="shared" si="47"/>
        <v>52</v>
      </c>
      <c r="N1143" s="406">
        <v>0</v>
      </c>
      <c r="O1143" s="416" t="s">
        <v>3104</v>
      </c>
      <c r="P1143" s="51">
        <f t="shared" si="46"/>
        <v>0</v>
      </c>
      <c r="Q1143" s="66" t="str" cm="1">
        <f t="array" aca="1" ref="Q1143" ca="1">IF(ISNUMBER(P1143),IF(P1143=100%,"CUMPLIDA",IF(AND(ISNUMBER(L1143),ISNUMBER(INDIRECT("FECHA_"&amp;$B1143,1))), IF(L1143&lt;=INDIRECT("FECHA_"&amp;$B1143,1),"INCUMPLIDA","PROCESO"), "VERIFICAR FECHA")),"SIN VALOR AVANCE")</f>
        <v>PROCESO</v>
      </c>
    </row>
    <row r="1144" spans="1:17" ht="195">
      <c r="A1144" s="75" t="s">
        <v>938</v>
      </c>
      <c r="B1144" s="61" t="s">
        <v>1793</v>
      </c>
      <c r="C1144" s="679"/>
      <c r="D1144" s="679" t="s">
        <v>2238</v>
      </c>
      <c r="E1144" s="682"/>
      <c r="F1144" s="682"/>
      <c r="G1144" s="685"/>
      <c r="H1144" s="415" t="s">
        <v>3073</v>
      </c>
      <c r="I1144" s="416" t="s">
        <v>3074</v>
      </c>
      <c r="J1144" s="417">
        <v>2</v>
      </c>
      <c r="K1144" s="438">
        <v>46082</v>
      </c>
      <c r="L1144" s="438">
        <v>46446</v>
      </c>
      <c r="M1144" s="439">
        <f t="shared" si="47"/>
        <v>52</v>
      </c>
      <c r="N1144" s="406">
        <v>0</v>
      </c>
      <c r="O1144" s="416" t="s">
        <v>3104</v>
      </c>
      <c r="P1144" s="51">
        <f t="shared" si="46"/>
        <v>0</v>
      </c>
      <c r="Q1144" s="66" t="str" cm="1">
        <f t="array" aca="1" ref="Q1144" ca="1">IF(ISNUMBER(P1144),IF(P1144=100%,"CUMPLIDA",IF(AND(ISNUMBER(L1144),ISNUMBER(INDIRECT("FECHA_"&amp;$B1144,1))), IF(L1144&lt;=INDIRECT("FECHA_"&amp;$B1144,1),"INCUMPLIDA","PROCESO"), "VERIFICAR FECHA")),"SIN VALOR AVANCE")</f>
        <v>PROCESO</v>
      </c>
    </row>
    <row r="1145" spans="1:17" ht="105">
      <c r="A1145" s="75" t="s">
        <v>938</v>
      </c>
      <c r="B1145" s="61" t="s">
        <v>1793</v>
      </c>
      <c r="C1145" s="680"/>
      <c r="D1145" s="680" t="s">
        <v>2238</v>
      </c>
      <c r="E1145" s="683"/>
      <c r="F1145" s="683"/>
      <c r="G1145" s="415" t="s">
        <v>3075</v>
      </c>
      <c r="H1145" s="415" t="s">
        <v>3076</v>
      </c>
      <c r="I1145" s="416" t="s">
        <v>3077</v>
      </c>
      <c r="J1145" s="417">
        <v>1</v>
      </c>
      <c r="K1145" s="438">
        <v>46054</v>
      </c>
      <c r="L1145" s="438">
        <v>46234</v>
      </c>
      <c r="M1145" s="439">
        <f t="shared" si="47"/>
        <v>25.714285714285715</v>
      </c>
      <c r="N1145" s="406">
        <v>0</v>
      </c>
      <c r="O1145" s="416" t="s">
        <v>3078</v>
      </c>
      <c r="P1145" s="51">
        <f t="shared" si="46"/>
        <v>0</v>
      </c>
      <c r="Q1145" s="66" t="str" cm="1">
        <f t="array" aca="1" ref="Q1145" ca="1">IF(ISNUMBER(P1145),IF(P1145=100%,"CUMPLIDA",IF(AND(ISNUMBER(L1145),ISNUMBER(INDIRECT("FECHA_"&amp;$B1145,1))), IF(L1145&lt;=INDIRECT("FECHA_"&amp;$B1145,1),"INCUMPLIDA","PROCESO"), "VERIFICAR FECHA")),"SIN VALOR AVANCE")</f>
        <v>PROCESO</v>
      </c>
    </row>
    <row r="1146" spans="1:17" ht="120">
      <c r="A1146" s="75" t="s">
        <v>938</v>
      </c>
      <c r="B1146" s="61" t="s">
        <v>1793</v>
      </c>
      <c r="C1146" s="660" t="s">
        <v>1994</v>
      </c>
      <c r="D1146" s="660" t="s">
        <v>2238</v>
      </c>
      <c r="E1146" s="663" t="s">
        <v>3105</v>
      </c>
      <c r="F1146" s="663" t="s">
        <v>3106</v>
      </c>
      <c r="G1146" s="666" t="s">
        <v>3064</v>
      </c>
      <c r="H1146" s="435" t="s">
        <v>3065</v>
      </c>
      <c r="I1146" s="436" t="s">
        <v>3066</v>
      </c>
      <c r="J1146" s="403">
        <v>4</v>
      </c>
      <c r="K1146" s="447">
        <v>46082</v>
      </c>
      <c r="L1146" s="447">
        <v>46446</v>
      </c>
      <c r="M1146" s="405">
        <f t="shared" si="47"/>
        <v>52</v>
      </c>
      <c r="N1146" s="406">
        <v>0</v>
      </c>
      <c r="O1146" s="436" t="s">
        <v>3107</v>
      </c>
      <c r="P1146" s="51">
        <f t="shared" si="46"/>
        <v>0</v>
      </c>
      <c r="Q1146" s="66" t="str" cm="1">
        <f t="array" aca="1" ref="Q1146" ca="1">IF(ISNUMBER(P1146),IF(P1146=100%,"CUMPLIDA",IF(AND(ISNUMBER(L1146),ISNUMBER(INDIRECT("FECHA_"&amp;$B1146,1))), IF(L1146&lt;=INDIRECT("FECHA_"&amp;$B1146,1),"INCUMPLIDA","PROCESO"), "VERIFICAR FECHA")),"SIN VALOR AVANCE")</f>
        <v>PROCESO</v>
      </c>
    </row>
    <row r="1147" spans="1:17" ht="135">
      <c r="A1147" s="75" t="s">
        <v>938</v>
      </c>
      <c r="B1147" s="61" t="s">
        <v>1793</v>
      </c>
      <c r="C1147" s="661"/>
      <c r="D1147" s="661" t="s">
        <v>2238</v>
      </c>
      <c r="E1147" s="664"/>
      <c r="F1147" s="664"/>
      <c r="G1147" s="667"/>
      <c r="H1147" s="435" t="s">
        <v>3068</v>
      </c>
      <c r="I1147" s="436" t="s">
        <v>3069</v>
      </c>
      <c r="J1147" s="403">
        <v>4</v>
      </c>
      <c r="K1147" s="447">
        <v>46082</v>
      </c>
      <c r="L1147" s="447">
        <v>46446</v>
      </c>
      <c r="M1147" s="405">
        <f t="shared" si="47"/>
        <v>52</v>
      </c>
      <c r="N1147" s="406">
        <v>0</v>
      </c>
      <c r="O1147" s="436" t="s">
        <v>3107</v>
      </c>
      <c r="P1147" s="51">
        <f t="shared" si="46"/>
        <v>0</v>
      </c>
      <c r="Q1147" s="66" t="str" cm="1">
        <f t="array" aca="1" ref="Q1147" ca="1">IF(ISNUMBER(P1147),IF(P1147=100%,"CUMPLIDA",IF(AND(ISNUMBER(L1147),ISNUMBER(INDIRECT("FECHA_"&amp;$B1147,1))), IF(L1147&lt;=INDIRECT("FECHA_"&amp;$B1147,1),"INCUMPLIDA","PROCESO"), "VERIFICAR FECHA")),"SIN VALOR AVANCE")</f>
        <v>PROCESO</v>
      </c>
    </row>
    <row r="1148" spans="1:17" ht="120">
      <c r="A1148" s="75" t="s">
        <v>938</v>
      </c>
      <c r="B1148" s="61" t="s">
        <v>1793</v>
      </c>
      <c r="C1148" s="661"/>
      <c r="D1148" s="661" t="s">
        <v>2238</v>
      </c>
      <c r="E1148" s="664"/>
      <c r="F1148" s="664"/>
      <c r="G1148" s="666" t="s">
        <v>3070</v>
      </c>
      <c r="H1148" s="435" t="s">
        <v>3071</v>
      </c>
      <c r="I1148" s="436" t="s">
        <v>3072</v>
      </c>
      <c r="J1148" s="403">
        <v>2</v>
      </c>
      <c r="K1148" s="447">
        <v>46082</v>
      </c>
      <c r="L1148" s="447">
        <v>46446</v>
      </c>
      <c r="M1148" s="405">
        <f t="shared" si="47"/>
        <v>52</v>
      </c>
      <c r="N1148" s="406">
        <v>0</v>
      </c>
      <c r="O1148" s="436" t="s">
        <v>3107</v>
      </c>
      <c r="P1148" s="51">
        <f t="shared" si="46"/>
        <v>0</v>
      </c>
      <c r="Q1148" s="66" t="str" cm="1">
        <f t="array" aca="1" ref="Q1148" ca="1">IF(ISNUMBER(P1148),IF(P1148=100%,"CUMPLIDA",IF(AND(ISNUMBER(L1148),ISNUMBER(INDIRECT("FECHA_"&amp;$B1148,1))), IF(L1148&lt;=INDIRECT("FECHA_"&amp;$B1148,1),"INCUMPLIDA","PROCESO"), "VERIFICAR FECHA")),"SIN VALOR AVANCE")</f>
        <v>PROCESO</v>
      </c>
    </row>
    <row r="1149" spans="1:17" ht="195">
      <c r="A1149" s="75" t="s">
        <v>938</v>
      </c>
      <c r="B1149" s="61" t="s">
        <v>1793</v>
      </c>
      <c r="C1149" s="661"/>
      <c r="D1149" s="661" t="s">
        <v>2238</v>
      </c>
      <c r="E1149" s="664"/>
      <c r="F1149" s="664"/>
      <c r="G1149" s="667"/>
      <c r="H1149" s="435" t="s">
        <v>3073</v>
      </c>
      <c r="I1149" s="436" t="s">
        <v>3074</v>
      </c>
      <c r="J1149" s="403">
        <v>2</v>
      </c>
      <c r="K1149" s="447">
        <v>46082</v>
      </c>
      <c r="L1149" s="447">
        <v>46446</v>
      </c>
      <c r="M1149" s="405">
        <f t="shared" si="47"/>
        <v>52</v>
      </c>
      <c r="N1149" s="406">
        <v>0</v>
      </c>
      <c r="O1149" s="436" t="s">
        <v>3107</v>
      </c>
      <c r="P1149" s="51">
        <f t="shared" si="46"/>
        <v>0</v>
      </c>
      <c r="Q1149" s="66" t="str" cm="1">
        <f t="array" aca="1" ref="Q1149" ca="1">IF(ISNUMBER(P1149),IF(P1149=100%,"CUMPLIDA",IF(AND(ISNUMBER(L1149),ISNUMBER(INDIRECT("FECHA_"&amp;$B1149,1))), IF(L1149&lt;=INDIRECT("FECHA_"&amp;$B1149,1),"INCUMPLIDA","PROCESO"), "VERIFICAR FECHA")),"SIN VALOR AVANCE")</f>
        <v>PROCESO</v>
      </c>
    </row>
    <row r="1150" spans="1:17" ht="105">
      <c r="A1150" s="75" t="s">
        <v>938</v>
      </c>
      <c r="B1150" s="61" t="s">
        <v>1793</v>
      </c>
      <c r="C1150" s="662"/>
      <c r="D1150" s="662" t="s">
        <v>2238</v>
      </c>
      <c r="E1150" s="665"/>
      <c r="F1150" s="665"/>
      <c r="G1150" s="435" t="s">
        <v>3075</v>
      </c>
      <c r="H1150" s="435" t="s">
        <v>3076</v>
      </c>
      <c r="I1150" s="436" t="s">
        <v>3077</v>
      </c>
      <c r="J1150" s="403">
        <v>1</v>
      </c>
      <c r="K1150" s="447">
        <v>46054</v>
      </c>
      <c r="L1150" s="447">
        <v>46234</v>
      </c>
      <c r="M1150" s="405">
        <f t="shared" si="47"/>
        <v>25.714285714285715</v>
      </c>
      <c r="N1150" s="406">
        <v>0</v>
      </c>
      <c r="O1150" s="436" t="s">
        <v>3078</v>
      </c>
      <c r="P1150" s="51">
        <f t="shared" si="46"/>
        <v>0</v>
      </c>
      <c r="Q1150" s="66" t="str" cm="1">
        <f t="array" aca="1" ref="Q1150" ca="1">IF(ISNUMBER(P1150),IF(P1150=100%,"CUMPLIDA",IF(AND(ISNUMBER(L1150),ISNUMBER(INDIRECT("FECHA_"&amp;$B1150,1))), IF(L1150&lt;=INDIRECT("FECHA_"&amp;$B1150,1),"INCUMPLIDA","PROCESO"), "VERIFICAR FECHA")),"SIN VALOR AVANCE")</f>
        <v>PROCESO</v>
      </c>
    </row>
    <row r="1151" spans="1:17" ht="120">
      <c r="A1151" s="75" t="s">
        <v>938</v>
      </c>
      <c r="B1151" s="61" t="s">
        <v>1793</v>
      </c>
      <c r="C1151" s="720" t="s">
        <v>1994</v>
      </c>
      <c r="D1151" s="720" t="s">
        <v>2238</v>
      </c>
      <c r="E1151" s="723" t="s">
        <v>3108</v>
      </c>
      <c r="F1151" s="723" t="s">
        <v>3109</v>
      </c>
      <c r="G1151" s="726" t="s">
        <v>3064</v>
      </c>
      <c r="H1151" s="453" t="s">
        <v>3065</v>
      </c>
      <c r="I1151" s="454" t="s">
        <v>3066</v>
      </c>
      <c r="J1151" s="455">
        <v>4</v>
      </c>
      <c r="K1151" s="456">
        <v>46082</v>
      </c>
      <c r="L1151" s="456">
        <v>46446</v>
      </c>
      <c r="M1151" s="457">
        <f t="shared" si="47"/>
        <v>52</v>
      </c>
      <c r="N1151" s="406">
        <v>0</v>
      </c>
      <c r="O1151" s="454" t="s">
        <v>3087</v>
      </c>
      <c r="P1151" s="51">
        <f t="shared" si="46"/>
        <v>0</v>
      </c>
      <c r="Q1151" s="66" t="str" cm="1">
        <f t="array" aca="1" ref="Q1151" ca="1">IF(ISNUMBER(P1151),IF(P1151=100%,"CUMPLIDA",IF(AND(ISNUMBER(L1151),ISNUMBER(INDIRECT("FECHA_"&amp;$B1151,1))), IF(L1151&lt;=INDIRECT("FECHA_"&amp;$B1151,1),"INCUMPLIDA","PROCESO"), "VERIFICAR FECHA")),"SIN VALOR AVANCE")</f>
        <v>PROCESO</v>
      </c>
    </row>
    <row r="1152" spans="1:17" ht="135">
      <c r="A1152" s="75" t="s">
        <v>938</v>
      </c>
      <c r="B1152" s="61" t="s">
        <v>1793</v>
      </c>
      <c r="C1152" s="721"/>
      <c r="D1152" s="721" t="s">
        <v>2238</v>
      </c>
      <c r="E1152" s="724"/>
      <c r="F1152" s="724"/>
      <c r="G1152" s="727"/>
      <c r="H1152" s="453" t="s">
        <v>3068</v>
      </c>
      <c r="I1152" s="454" t="s">
        <v>3069</v>
      </c>
      <c r="J1152" s="455">
        <v>4</v>
      </c>
      <c r="K1152" s="456">
        <v>46082</v>
      </c>
      <c r="L1152" s="456">
        <v>46446</v>
      </c>
      <c r="M1152" s="457">
        <f t="shared" si="47"/>
        <v>52</v>
      </c>
      <c r="N1152" s="406">
        <v>0</v>
      </c>
      <c r="O1152" s="454" t="s">
        <v>3087</v>
      </c>
      <c r="P1152" s="51">
        <f t="shared" si="46"/>
        <v>0</v>
      </c>
      <c r="Q1152" s="66" t="str" cm="1">
        <f t="array" aca="1" ref="Q1152" ca="1">IF(ISNUMBER(P1152),IF(P1152=100%,"CUMPLIDA",IF(AND(ISNUMBER(L1152),ISNUMBER(INDIRECT("FECHA_"&amp;$B1152,1))), IF(L1152&lt;=INDIRECT("FECHA_"&amp;$B1152,1),"INCUMPLIDA","PROCESO"), "VERIFICAR FECHA")),"SIN VALOR AVANCE")</f>
        <v>PROCESO</v>
      </c>
    </row>
    <row r="1153" spans="1:17" ht="120">
      <c r="A1153" s="75" t="s">
        <v>938</v>
      </c>
      <c r="B1153" s="61" t="s">
        <v>1793</v>
      </c>
      <c r="C1153" s="721"/>
      <c r="D1153" s="721" t="s">
        <v>2238</v>
      </c>
      <c r="E1153" s="724"/>
      <c r="F1153" s="724"/>
      <c r="G1153" s="726" t="s">
        <v>3070</v>
      </c>
      <c r="H1153" s="453" t="s">
        <v>3071</v>
      </c>
      <c r="I1153" s="454" t="s">
        <v>3072</v>
      </c>
      <c r="J1153" s="455">
        <v>2</v>
      </c>
      <c r="K1153" s="456">
        <v>46082</v>
      </c>
      <c r="L1153" s="456">
        <v>46446</v>
      </c>
      <c r="M1153" s="457">
        <f t="shared" si="47"/>
        <v>52</v>
      </c>
      <c r="N1153" s="406">
        <v>0</v>
      </c>
      <c r="O1153" s="454" t="s">
        <v>3087</v>
      </c>
      <c r="P1153" s="51">
        <f t="shared" si="46"/>
        <v>0</v>
      </c>
      <c r="Q1153" s="66" t="str" cm="1">
        <f t="array" aca="1" ref="Q1153" ca="1">IF(ISNUMBER(P1153),IF(P1153=100%,"CUMPLIDA",IF(AND(ISNUMBER(L1153),ISNUMBER(INDIRECT("FECHA_"&amp;$B1153,1))), IF(L1153&lt;=INDIRECT("FECHA_"&amp;$B1153,1),"INCUMPLIDA","PROCESO"), "VERIFICAR FECHA")),"SIN VALOR AVANCE")</f>
        <v>PROCESO</v>
      </c>
    </row>
    <row r="1154" spans="1:17" ht="195">
      <c r="A1154" s="75" t="s">
        <v>938</v>
      </c>
      <c r="B1154" s="61" t="s">
        <v>1793</v>
      </c>
      <c r="C1154" s="721"/>
      <c r="D1154" s="721" t="s">
        <v>2238</v>
      </c>
      <c r="E1154" s="724"/>
      <c r="F1154" s="724"/>
      <c r="G1154" s="727"/>
      <c r="H1154" s="453" t="s">
        <v>3073</v>
      </c>
      <c r="I1154" s="454" t="s">
        <v>3074</v>
      </c>
      <c r="J1154" s="455">
        <v>2</v>
      </c>
      <c r="K1154" s="456">
        <v>46082</v>
      </c>
      <c r="L1154" s="456">
        <v>46446</v>
      </c>
      <c r="M1154" s="457">
        <f t="shared" si="47"/>
        <v>52</v>
      </c>
      <c r="N1154" s="406">
        <v>0</v>
      </c>
      <c r="O1154" s="454" t="s">
        <v>3087</v>
      </c>
      <c r="P1154" s="51">
        <f t="shared" si="46"/>
        <v>0</v>
      </c>
      <c r="Q1154" s="66" t="str" cm="1">
        <f t="array" aca="1" ref="Q1154" ca="1">IF(ISNUMBER(P1154),IF(P1154=100%,"CUMPLIDA",IF(AND(ISNUMBER(L1154),ISNUMBER(INDIRECT("FECHA_"&amp;$B1154,1))), IF(L1154&lt;=INDIRECT("FECHA_"&amp;$B1154,1),"INCUMPLIDA","PROCESO"), "VERIFICAR FECHA")),"SIN VALOR AVANCE")</f>
        <v>PROCESO</v>
      </c>
    </row>
    <row r="1155" spans="1:17" ht="105">
      <c r="A1155" s="75" t="s">
        <v>938</v>
      </c>
      <c r="B1155" s="61" t="s">
        <v>1793</v>
      </c>
      <c r="C1155" s="722"/>
      <c r="D1155" s="722" t="s">
        <v>2238</v>
      </c>
      <c r="E1155" s="725"/>
      <c r="F1155" s="725"/>
      <c r="G1155" s="453" t="s">
        <v>3075</v>
      </c>
      <c r="H1155" s="453" t="s">
        <v>3076</v>
      </c>
      <c r="I1155" s="454" t="s">
        <v>3077</v>
      </c>
      <c r="J1155" s="455">
        <v>1</v>
      </c>
      <c r="K1155" s="456">
        <v>46054</v>
      </c>
      <c r="L1155" s="456">
        <v>46234</v>
      </c>
      <c r="M1155" s="457">
        <f t="shared" si="47"/>
        <v>25.714285714285715</v>
      </c>
      <c r="N1155" s="406">
        <v>0</v>
      </c>
      <c r="O1155" s="454" t="s">
        <v>3078</v>
      </c>
      <c r="P1155" s="51">
        <f t="shared" si="46"/>
        <v>0</v>
      </c>
      <c r="Q1155" s="66" t="str" cm="1">
        <f t="array" aca="1" ref="Q1155" ca="1">IF(ISNUMBER(P1155),IF(P1155=100%,"CUMPLIDA",IF(AND(ISNUMBER(L1155),ISNUMBER(INDIRECT("FECHA_"&amp;$B1155,1))), IF(L1155&lt;=INDIRECT("FECHA_"&amp;$B1155,1),"INCUMPLIDA","PROCESO"), "VERIFICAR FECHA")),"SIN VALOR AVANCE")</f>
        <v>PROCESO</v>
      </c>
    </row>
    <row r="1156" spans="1:17" ht="120">
      <c r="A1156" s="75" t="s">
        <v>938</v>
      </c>
      <c r="B1156" s="61" t="s">
        <v>1793</v>
      </c>
      <c r="C1156" s="698" t="s">
        <v>1994</v>
      </c>
      <c r="D1156" s="698" t="s">
        <v>2238</v>
      </c>
      <c r="E1156" s="701" t="s">
        <v>3110</v>
      </c>
      <c r="F1156" s="701" t="s">
        <v>3111</v>
      </c>
      <c r="G1156" s="704" t="s">
        <v>3064</v>
      </c>
      <c r="H1156" s="427" t="s">
        <v>3065</v>
      </c>
      <c r="I1156" s="428" t="s">
        <v>3066</v>
      </c>
      <c r="J1156" s="410">
        <v>4</v>
      </c>
      <c r="K1156" s="448">
        <v>46082</v>
      </c>
      <c r="L1156" s="448">
        <v>46446</v>
      </c>
      <c r="M1156" s="412">
        <f t="shared" si="47"/>
        <v>52</v>
      </c>
      <c r="N1156" s="406">
        <v>0</v>
      </c>
      <c r="O1156" s="428" t="s">
        <v>3087</v>
      </c>
      <c r="P1156" s="51">
        <f t="shared" si="46"/>
        <v>0</v>
      </c>
      <c r="Q1156" s="66" t="str" cm="1">
        <f t="array" aca="1" ref="Q1156" ca="1">IF(ISNUMBER(P1156),IF(P1156=100%,"CUMPLIDA",IF(AND(ISNUMBER(L1156),ISNUMBER(INDIRECT("FECHA_"&amp;$B1156,1))), IF(L1156&lt;=INDIRECT("FECHA_"&amp;$B1156,1),"INCUMPLIDA","PROCESO"), "VERIFICAR FECHA")),"SIN VALOR AVANCE")</f>
        <v>PROCESO</v>
      </c>
    </row>
    <row r="1157" spans="1:17" ht="135">
      <c r="A1157" s="75" t="s">
        <v>938</v>
      </c>
      <c r="B1157" s="61" t="s">
        <v>1793</v>
      </c>
      <c r="C1157" s="699"/>
      <c r="D1157" s="699" t="s">
        <v>2329</v>
      </c>
      <c r="E1157" s="702"/>
      <c r="F1157" s="702"/>
      <c r="G1157" s="705"/>
      <c r="H1157" s="427" t="s">
        <v>3068</v>
      </c>
      <c r="I1157" s="428" t="s">
        <v>3069</v>
      </c>
      <c r="J1157" s="410">
        <v>4</v>
      </c>
      <c r="K1157" s="448">
        <v>46082</v>
      </c>
      <c r="L1157" s="448">
        <v>46446</v>
      </c>
      <c r="M1157" s="412">
        <f t="shared" si="47"/>
        <v>52</v>
      </c>
      <c r="N1157" s="406">
        <v>0</v>
      </c>
      <c r="O1157" s="428" t="s">
        <v>3087</v>
      </c>
      <c r="P1157" s="51">
        <f t="shared" si="46"/>
        <v>0</v>
      </c>
      <c r="Q1157" s="66" t="str" cm="1">
        <f t="array" aca="1" ref="Q1157" ca="1">IF(ISNUMBER(P1157),IF(P1157=100%,"CUMPLIDA",IF(AND(ISNUMBER(L1157),ISNUMBER(INDIRECT("FECHA_"&amp;$B1157,1))), IF(L1157&lt;=INDIRECT("FECHA_"&amp;$B1157,1),"INCUMPLIDA","PROCESO"), "VERIFICAR FECHA")),"SIN VALOR AVANCE")</f>
        <v>PROCESO</v>
      </c>
    </row>
    <row r="1158" spans="1:17" ht="120">
      <c r="A1158" s="75" t="s">
        <v>938</v>
      </c>
      <c r="B1158" s="61" t="s">
        <v>1793</v>
      </c>
      <c r="C1158" s="699"/>
      <c r="D1158" s="699" t="s">
        <v>2331</v>
      </c>
      <c r="E1158" s="702"/>
      <c r="F1158" s="702"/>
      <c r="G1158" s="704" t="s">
        <v>3070</v>
      </c>
      <c r="H1158" s="427" t="s">
        <v>3071</v>
      </c>
      <c r="I1158" s="428" t="s">
        <v>3072</v>
      </c>
      <c r="J1158" s="410">
        <v>2</v>
      </c>
      <c r="K1158" s="448">
        <v>46082</v>
      </c>
      <c r="L1158" s="448">
        <v>46446</v>
      </c>
      <c r="M1158" s="412">
        <f t="shared" si="47"/>
        <v>52</v>
      </c>
      <c r="N1158" s="406">
        <v>0</v>
      </c>
      <c r="O1158" s="428" t="s">
        <v>3087</v>
      </c>
      <c r="P1158" s="51">
        <f t="shared" si="46"/>
        <v>0</v>
      </c>
      <c r="Q1158" s="66" t="str" cm="1">
        <f t="array" aca="1" ref="Q1158" ca="1">IF(ISNUMBER(P1158),IF(P1158=100%,"CUMPLIDA",IF(AND(ISNUMBER(L1158),ISNUMBER(INDIRECT("FECHA_"&amp;$B1158,1))), IF(L1158&lt;=INDIRECT("FECHA_"&amp;$B1158,1),"INCUMPLIDA","PROCESO"), "VERIFICAR FECHA")),"SIN VALOR AVANCE")</f>
        <v>PROCESO</v>
      </c>
    </row>
    <row r="1159" spans="1:17" ht="195">
      <c r="A1159" s="75" t="s">
        <v>938</v>
      </c>
      <c r="B1159" s="61" t="s">
        <v>1793</v>
      </c>
      <c r="C1159" s="699"/>
      <c r="D1159" s="699" t="s">
        <v>2238</v>
      </c>
      <c r="E1159" s="702"/>
      <c r="F1159" s="702"/>
      <c r="G1159" s="705"/>
      <c r="H1159" s="427" t="s">
        <v>3073</v>
      </c>
      <c r="I1159" s="428" t="s">
        <v>3074</v>
      </c>
      <c r="J1159" s="410">
        <v>2</v>
      </c>
      <c r="K1159" s="448">
        <v>46082</v>
      </c>
      <c r="L1159" s="448">
        <v>46446</v>
      </c>
      <c r="M1159" s="412">
        <f t="shared" si="47"/>
        <v>52</v>
      </c>
      <c r="N1159" s="406">
        <v>0</v>
      </c>
      <c r="O1159" s="428" t="s">
        <v>3087</v>
      </c>
      <c r="P1159" s="51">
        <f t="shared" si="46"/>
        <v>0</v>
      </c>
      <c r="Q1159" s="66" t="str" cm="1">
        <f t="array" aca="1" ref="Q1159" ca="1">IF(ISNUMBER(P1159),IF(P1159=100%,"CUMPLIDA",IF(AND(ISNUMBER(L1159),ISNUMBER(INDIRECT("FECHA_"&amp;$B1159,1))), IF(L1159&lt;=INDIRECT("FECHA_"&amp;$B1159,1),"INCUMPLIDA","PROCESO"), "VERIFICAR FECHA")),"SIN VALOR AVANCE")</f>
        <v>PROCESO</v>
      </c>
    </row>
    <row r="1160" spans="1:17" ht="105">
      <c r="A1160" s="75" t="s">
        <v>938</v>
      </c>
      <c r="B1160" s="61" t="s">
        <v>1793</v>
      </c>
      <c r="C1160" s="699"/>
      <c r="D1160" s="699" t="s">
        <v>2329</v>
      </c>
      <c r="E1160" s="702"/>
      <c r="F1160" s="702"/>
      <c r="G1160" s="427" t="s">
        <v>3075</v>
      </c>
      <c r="H1160" s="427" t="s">
        <v>3076</v>
      </c>
      <c r="I1160" s="428" t="s">
        <v>3077</v>
      </c>
      <c r="J1160" s="410">
        <v>1</v>
      </c>
      <c r="K1160" s="448">
        <v>46054</v>
      </c>
      <c r="L1160" s="448">
        <v>46234</v>
      </c>
      <c r="M1160" s="412">
        <f t="shared" si="47"/>
        <v>25.714285714285715</v>
      </c>
      <c r="N1160" s="406">
        <v>0</v>
      </c>
      <c r="O1160" s="428" t="s">
        <v>3112</v>
      </c>
      <c r="P1160" s="51">
        <f t="shared" si="46"/>
        <v>0</v>
      </c>
      <c r="Q1160" s="66" t="str" cm="1">
        <f t="array" aca="1" ref="Q1160" ca="1">IF(ISNUMBER(P1160),IF(P1160=100%,"CUMPLIDA",IF(AND(ISNUMBER(L1160),ISNUMBER(INDIRECT("FECHA_"&amp;$B1160,1))), IF(L1160&lt;=INDIRECT("FECHA_"&amp;$B1160,1),"INCUMPLIDA","PROCESO"), "VERIFICAR FECHA")),"SIN VALOR AVANCE")</f>
        <v>PROCESO</v>
      </c>
    </row>
    <row r="1161" spans="1:17" ht="225">
      <c r="A1161" s="75" t="s">
        <v>938</v>
      </c>
      <c r="B1161" s="61" t="s">
        <v>1793</v>
      </c>
      <c r="C1161" s="700"/>
      <c r="D1161" s="700" t="s">
        <v>2324</v>
      </c>
      <c r="E1161" s="703"/>
      <c r="F1161" s="703"/>
      <c r="G1161" s="427" t="s">
        <v>2327</v>
      </c>
      <c r="H1161" s="427" t="s">
        <v>3113</v>
      </c>
      <c r="I1161" s="428" t="s">
        <v>2306</v>
      </c>
      <c r="J1161" s="410">
        <v>1</v>
      </c>
      <c r="K1161" s="429">
        <v>46052</v>
      </c>
      <c r="L1161" s="429">
        <v>46112</v>
      </c>
      <c r="M1161" s="412">
        <f t="shared" si="47"/>
        <v>8.5714285714285712</v>
      </c>
      <c r="N1161" s="406">
        <v>0</v>
      </c>
      <c r="O1161" s="428" t="s">
        <v>3114</v>
      </c>
      <c r="P1161" s="51">
        <f t="shared" si="46"/>
        <v>0</v>
      </c>
      <c r="Q1161" s="66" t="str" cm="1">
        <f t="array" aca="1" ref="Q1161" ca="1">IF(ISNUMBER(P1161),IF(P1161=100%,"CUMPLIDA",IF(AND(ISNUMBER(L1161),ISNUMBER(INDIRECT("FECHA_"&amp;$B1161,1))), IF(L1161&lt;=INDIRECT("FECHA_"&amp;$B1161,1),"INCUMPLIDA","PROCESO"), "VERIFICAR FECHA")),"SIN VALOR AVANCE")</f>
        <v>PROCESO</v>
      </c>
    </row>
    <row r="1162" spans="1:17" ht="120">
      <c r="A1162" s="75" t="s">
        <v>938</v>
      </c>
      <c r="B1162" s="61" t="s">
        <v>1793</v>
      </c>
      <c r="C1162" s="678" t="s">
        <v>1994</v>
      </c>
      <c r="D1162" s="678" t="s">
        <v>2238</v>
      </c>
      <c r="E1162" s="681" t="s">
        <v>3115</v>
      </c>
      <c r="F1162" s="681" t="s">
        <v>3116</v>
      </c>
      <c r="G1162" s="684" t="s">
        <v>3064</v>
      </c>
      <c r="H1162" s="415" t="s">
        <v>3065</v>
      </c>
      <c r="I1162" s="416" t="s">
        <v>3066</v>
      </c>
      <c r="J1162" s="417">
        <v>4</v>
      </c>
      <c r="K1162" s="438">
        <v>46082</v>
      </c>
      <c r="L1162" s="438">
        <v>46446</v>
      </c>
      <c r="M1162" s="439">
        <f t="shared" si="47"/>
        <v>52</v>
      </c>
      <c r="N1162" s="406">
        <v>0</v>
      </c>
      <c r="O1162" s="416" t="s">
        <v>3117</v>
      </c>
      <c r="P1162" s="51">
        <f t="shared" si="46"/>
        <v>0</v>
      </c>
      <c r="Q1162" s="66" t="str" cm="1">
        <f t="array" aca="1" ref="Q1162" ca="1">IF(ISNUMBER(P1162),IF(P1162=100%,"CUMPLIDA",IF(AND(ISNUMBER(L1162),ISNUMBER(INDIRECT("FECHA_"&amp;$B1162,1))), IF(L1162&lt;=INDIRECT("FECHA_"&amp;$B1162,1),"INCUMPLIDA","PROCESO"), "VERIFICAR FECHA")),"SIN VALOR AVANCE")</f>
        <v>PROCESO</v>
      </c>
    </row>
    <row r="1163" spans="1:17" ht="135">
      <c r="A1163" s="75" t="s">
        <v>938</v>
      </c>
      <c r="B1163" s="61" t="s">
        <v>1793</v>
      </c>
      <c r="C1163" s="679"/>
      <c r="D1163" s="679" t="s">
        <v>2324</v>
      </c>
      <c r="E1163" s="682"/>
      <c r="F1163" s="682"/>
      <c r="G1163" s="685"/>
      <c r="H1163" s="415" t="s">
        <v>3068</v>
      </c>
      <c r="I1163" s="416" t="s">
        <v>3069</v>
      </c>
      <c r="J1163" s="417">
        <v>4</v>
      </c>
      <c r="K1163" s="438">
        <v>46082</v>
      </c>
      <c r="L1163" s="438">
        <v>46446</v>
      </c>
      <c r="M1163" s="439">
        <f t="shared" si="47"/>
        <v>52</v>
      </c>
      <c r="N1163" s="406">
        <v>0</v>
      </c>
      <c r="O1163" s="416" t="s">
        <v>3117</v>
      </c>
      <c r="P1163" s="51">
        <f t="shared" si="46"/>
        <v>0</v>
      </c>
      <c r="Q1163" s="66" t="str" cm="1">
        <f t="array" aca="1" ref="Q1163" ca="1">IF(ISNUMBER(P1163),IF(P1163=100%,"CUMPLIDA",IF(AND(ISNUMBER(L1163),ISNUMBER(INDIRECT("FECHA_"&amp;$B1163,1))), IF(L1163&lt;=INDIRECT("FECHA_"&amp;$B1163,1),"INCUMPLIDA","PROCESO"), "VERIFICAR FECHA")),"SIN VALOR AVANCE")</f>
        <v>PROCESO</v>
      </c>
    </row>
    <row r="1164" spans="1:17" ht="120">
      <c r="A1164" s="75" t="s">
        <v>938</v>
      </c>
      <c r="B1164" s="61" t="s">
        <v>1793</v>
      </c>
      <c r="C1164" s="679"/>
      <c r="D1164" s="679" t="s">
        <v>2238</v>
      </c>
      <c r="E1164" s="682"/>
      <c r="F1164" s="682"/>
      <c r="G1164" s="684" t="s">
        <v>3070</v>
      </c>
      <c r="H1164" s="415" t="s">
        <v>3071</v>
      </c>
      <c r="I1164" s="416" t="s">
        <v>3072</v>
      </c>
      <c r="J1164" s="417">
        <v>2</v>
      </c>
      <c r="K1164" s="438">
        <v>46082</v>
      </c>
      <c r="L1164" s="438">
        <v>46446</v>
      </c>
      <c r="M1164" s="439">
        <f t="shared" si="47"/>
        <v>52</v>
      </c>
      <c r="N1164" s="406">
        <v>0</v>
      </c>
      <c r="O1164" s="416" t="s">
        <v>3117</v>
      </c>
      <c r="P1164" s="51">
        <f t="shared" si="46"/>
        <v>0</v>
      </c>
      <c r="Q1164" s="66" t="str" cm="1">
        <f t="array" aca="1" ref="Q1164" ca="1">IF(ISNUMBER(P1164),IF(P1164=100%,"CUMPLIDA",IF(AND(ISNUMBER(L1164),ISNUMBER(INDIRECT("FECHA_"&amp;$B1164,1))), IF(L1164&lt;=INDIRECT("FECHA_"&amp;$B1164,1),"INCUMPLIDA","PROCESO"), "VERIFICAR FECHA")),"SIN VALOR AVANCE")</f>
        <v>PROCESO</v>
      </c>
    </row>
    <row r="1165" spans="1:17" ht="195">
      <c r="A1165" s="75" t="s">
        <v>938</v>
      </c>
      <c r="B1165" s="61" t="s">
        <v>1793</v>
      </c>
      <c r="C1165" s="679"/>
      <c r="D1165" s="679" t="s">
        <v>2238</v>
      </c>
      <c r="E1165" s="682"/>
      <c r="F1165" s="682"/>
      <c r="G1165" s="685"/>
      <c r="H1165" s="415" t="s">
        <v>3073</v>
      </c>
      <c r="I1165" s="416" t="s">
        <v>3074</v>
      </c>
      <c r="J1165" s="417">
        <v>2</v>
      </c>
      <c r="K1165" s="438">
        <v>46082</v>
      </c>
      <c r="L1165" s="438">
        <v>46446</v>
      </c>
      <c r="M1165" s="439">
        <f t="shared" si="47"/>
        <v>52</v>
      </c>
      <c r="N1165" s="406">
        <v>0</v>
      </c>
      <c r="O1165" s="416" t="s">
        <v>3117</v>
      </c>
      <c r="P1165" s="51">
        <f t="shared" si="46"/>
        <v>0</v>
      </c>
      <c r="Q1165" s="66" t="str" cm="1">
        <f t="array" aca="1" ref="Q1165" ca="1">IF(ISNUMBER(P1165),IF(P1165=100%,"CUMPLIDA",IF(AND(ISNUMBER(L1165),ISNUMBER(INDIRECT("FECHA_"&amp;$B1165,1))), IF(L1165&lt;=INDIRECT("FECHA_"&amp;$B1165,1),"INCUMPLIDA","PROCESO"), "VERIFICAR FECHA")),"SIN VALOR AVANCE")</f>
        <v>PROCESO</v>
      </c>
    </row>
    <row r="1166" spans="1:17" ht="105">
      <c r="A1166" s="75" t="s">
        <v>938</v>
      </c>
      <c r="B1166" s="61" t="s">
        <v>1793</v>
      </c>
      <c r="C1166" s="679"/>
      <c r="D1166" s="679" t="s">
        <v>2238</v>
      </c>
      <c r="E1166" s="682"/>
      <c r="F1166" s="682"/>
      <c r="G1166" s="415" t="s">
        <v>3075</v>
      </c>
      <c r="H1166" s="415" t="s">
        <v>3076</v>
      </c>
      <c r="I1166" s="416" t="s">
        <v>3077</v>
      </c>
      <c r="J1166" s="417">
        <v>1</v>
      </c>
      <c r="K1166" s="438">
        <v>46054</v>
      </c>
      <c r="L1166" s="438">
        <v>46234</v>
      </c>
      <c r="M1166" s="439">
        <f t="shared" si="47"/>
        <v>25.714285714285715</v>
      </c>
      <c r="N1166" s="406">
        <v>0</v>
      </c>
      <c r="O1166" s="416" t="s">
        <v>3118</v>
      </c>
      <c r="P1166" s="51">
        <f t="shared" si="46"/>
        <v>0</v>
      </c>
      <c r="Q1166" s="66" t="str" cm="1">
        <f t="array" aca="1" ref="Q1166" ca="1">IF(ISNUMBER(P1166),IF(P1166=100%,"CUMPLIDA",IF(AND(ISNUMBER(L1166),ISNUMBER(INDIRECT("FECHA_"&amp;$B1166,1))), IF(L1166&lt;=INDIRECT("FECHA_"&amp;$B1166,1),"INCUMPLIDA","PROCESO"), "VERIFICAR FECHA")),"SIN VALOR AVANCE")</f>
        <v>PROCESO</v>
      </c>
    </row>
    <row r="1167" spans="1:17" ht="225">
      <c r="A1167" s="75" t="s">
        <v>938</v>
      </c>
      <c r="B1167" s="61" t="s">
        <v>1793</v>
      </c>
      <c r="C1167" s="680"/>
      <c r="D1167" s="680" t="s">
        <v>2238</v>
      </c>
      <c r="E1167" s="683"/>
      <c r="F1167" s="683"/>
      <c r="G1167" s="415" t="s">
        <v>2327</v>
      </c>
      <c r="H1167" s="415" t="s">
        <v>3113</v>
      </c>
      <c r="I1167" s="416" t="s">
        <v>2306</v>
      </c>
      <c r="J1167" s="417">
        <v>1</v>
      </c>
      <c r="K1167" s="418">
        <v>46052</v>
      </c>
      <c r="L1167" s="418">
        <v>46112</v>
      </c>
      <c r="M1167" s="439">
        <f t="shared" si="47"/>
        <v>8.5714285714285712</v>
      </c>
      <c r="N1167" s="406">
        <v>0</v>
      </c>
      <c r="O1167" s="416" t="s">
        <v>3114</v>
      </c>
      <c r="P1167" s="51">
        <f t="shared" si="46"/>
        <v>0</v>
      </c>
      <c r="Q1167" s="66" t="str" cm="1">
        <f t="array" aca="1" ref="Q1167" ca="1">IF(ISNUMBER(P1167),IF(P1167=100%,"CUMPLIDA",IF(AND(ISNUMBER(L1167),ISNUMBER(INDIRECT("FECHA_"&amp;$B1167,1))), IF(L1167&lt;=INDIRECT("FECHA_"&amp;$B1167,1),"INCUMPLIDA","PROCESO"), "VERIFICAR FECHA")),"SIN VALOR AVANCE")</f>
        <v>PROCESO</v>
      </c>
    </row>
    <row r="1168" spans="1:17" ht="150.75">
      <c r="A1168" s="75" t="s">
        <v>1518</v>
      </c>
      <c r="B1168" s="61" t="s">
        <v>1793</v>
      </c>
      <c r="C1168" s="495" t="s">
        <v>3119</v>
      </c>
      <c r="D1168" s="495" t="s">
        <v>1795</v>
      </c>
      <c r="E1168" s="496" t="s">
        <v>3120</v>
      </c>
      <c r="F1168" s="496" t="s">
        <v>3121</v>
      </c>
      <c r="G1168" s="496" t="s">
        <v>3122</v>
      </c>
      <c r="H1168" s="50" t="s">
        <v>3123</v>
      </c>
      <c r="I1168" s="50" t="s">
        <v>3124</v>
      </c>
      <c r="J1168" s="69">
        <v>1</v>
      </c>
      <c r="K1168" s="65">
        <v>42461</v>
      </c>
      <c r="L1168" s="65">
        <v>42551</v>
      </c>
      <c r="M1168" s="211">
        <f t="shared" ref="M1168:M1231" si="48">(L1168-K1168)/7</f>
        <v>12.857142857142858</v>
      </c>
      <c r="N1168" s="69">
        <v>1</v>
      </c>
      <c r="O1168" s="50" t="s">
        <v>3125</v>
      </c>
      <c r="P1168" s="51">
        <f t="shared" ref="P1168:P1183" si="49">N1168/J1168</f>
        <v>1</v>
      </c>
      <c r="Q1168" s="66" t="str" cm="1">
        <f t="array" aca="1" ref="Q1168" ca="1">IF(ISNUMBER(P1168),IF(P1168=100%,"CUMPLIDA",IF(AND(ISNUMBER(L1168),ISNUMBER(INDIRECT("FECHA_"&amp;$B1168,1))), IF(L1168&lt;=INDIRECT("FECHA_"&amp;$B1168,1),"INCUMPLIDA","PROCESO"), "VERIFICAR FECHA")),"SIN VALOR AVANCE")</f>
        <v>CUMPLIDA</v>
      </c>
    </row>
    <row r="1169" spans="1:17" ht="150.75">
      <c r="A1169" s="75" t="s">
        <v>1518</v>
      </c>
      <c r="B1169" s="61" t="s">
        <v>1793</v>
      </c>
      <c r="C1169" s="495"/>
      <c r="D1169" s="495"/>
      <c r="E1169" s="496"/>
      <c r="F1169" s="496"/>
      <c r="G1169" s="496"/>
      <c r="H1169" s="50" t="s">
        <v>3126</v>
      </c>
      <c r="I1169" s="50" t="s">
        <v>3127</v>
      </c>
      <c r="J1169" s="64">
        <v>1</v>
      </c>
      <c r="K1169" s="65">
        <v>42461</v>
      </c>
      <c r="L1169" s="65">
        <v>42650</v>
      </c>
      <c r="M1169" s="211">
        <f t="shared" si="48"/>
        <v>27</v>
      </c>
      <c r="N1169" s="64">
        <v>1</v>
      </c>
      <c r="O1169" s="50" t="s">
        <v>3128</v>
      </c>
      <c r="P1169" s="51">
        <f t="shared" si="49"/>
        <v>1</v>
      </c>
      <c r="Q1169" s="66" t="str" cm="1">
        <f t="array" aca="1" ref="Q1169" ca="1">IF(ISNUMBER(P1169),IF(P1169=100%,"CUMPLIDA",IF(AND(ISNUMBER(L1169),ISNUMBER(INDIRECT("FECHA_"&amp;$B1169,1))), IF(L1169&lt;=INDIRECT("FECHA_"&amp;$B1169,1),"INCUMPLIDA","PROCESO"), "VERIFICAR FECHA")),"SIN VALOR AVANCE")</f>
        <v>CUMPLIDA</v>
      </c>
    </row>
    <row r="1170" spans="1:17" ht="150.75">
      <c r="A1170" s="75" t="s">
        <v>1518</v>
      </c>
      <c r="B1170" s="61" t="s">
        <v>1793</v>
      </c>
      <c r="C1170" s="495"/>
      <c r="D1170" s="495"/>
      <c r="E1170" s="496"/>
      <c r="F1170" s="496"/>
      <c r="G1170" s="496"/>
      <c r="H1170" s="50" t="s">
        <v>3129</v>
      </c>
      <c r="I1170" s="50" t="s">
        <v>3130</v>
      </c>
      <c r="J1170" s="69">
        <v>1</v>
      </c>
      <c r="K1170" s="65">
        <v>42653</v>
      </c>
      <c r="L1170" s="65">
        <v>42661</v>
      </c>
      <c r="M1170" s="211">
        <f t="shared" si="48"/>
        <v>1.1428571428571428</v>
      </c>
      <c r="N1170" s="69">
        <v>1</v>
      </c>
      <c r="O1170" s="50" t="s">
        <v>3131</v>
      </c>
      <c r="P1170" s="51">
        <f t="shared" si="49"/>
        <v>1</v>
      </c>
      <c r="Q1170" s="66" t="str" cm="1">
        <f t="array" aca="1" ref="Q1170" ca="1">IF(ISNUMBER(P1170),IF(P1170=100%,"CUMPLIDA",IF(AND(ISNUMBER(L1170),ISNUMBER(INDIRECT("FECHA_"&amp;$B1170,1))), IF(L1170&lt;=INDIRECT("FECHA_"&amp;$B1170,1),"INCUMPLIDA","PROCESO"), "VERIFICAR FECHA")),"SIN VALOR AVANCE")</f>
        <v>CUMPLIDA</v>
      </c>
    </row>
    <row r="1171" spans="1:17" ht="150.75">
      <c r="A1171" s="75" t="s">
        <v>1518</v>
      </c>
      <c r="B1171" s="61" t="s">
        <v>1793</v>
      </c>
      <c r="C1171" s="495"/>
      <c r="D1171" s="495"/>
      <c r="E1171" s="496"/>
      <c r="F1171" s="496"/>
      <c r="G1171" s="496"/>
      <c r="H1171" s="50" t="s">
        <v>3132</v>
      </c>
      <c r="I1171" s="50" t="s">
        <v>3133</v>
      </c>
      <c r="J1171" s="64">
        <v>1</v>
      </c>
      <c r="K1171" s="65">
        <v>42662</v>
      </c>
      <c r="L1171" s="65">
        <v>42683</v>
      </c>
      <c r="M1171" s="211">
        <f t="shared" si="48"/>
        <v>3</v>
      </c>
      <c r="N1171" s="64">
        <v>1</v>
      </c>
      <c r="O1171" s="50" t="s">
        <v>3134</v>
      </c>
      <c r="P1171" s="51">
        <f t="shared" si="49"/>
        <v>1</v>
      </c>
      <c r="Q1171" s="66" t="str" cm="1">
        <f t="array" aca="1" ref="Q1171" ca="1">IF(ISNUMBER(P1171),IF(P1171=100%,"CUMPLIDA",IF(AND(ISNUMBER(L1171),ISNUMBER(INDIRECT("FECHA_"&amp;$B1171,1))), IF(L1171&lt;=INDIRECT("FECHA_"&amp;$B1171,1),"INCUMPLIDA","PROCESO"), "VERIFICAR FECHA")),"SIN VALOR AVANCE")</f>
        <v>CUMPLIDA</v>
      </c>
    </row>
    <row r="1172" spans="1:17" ht="165.75">
      <c r="A1172" s="75" t="s">
        <v>1518</v>
      </c>
      <c r="B1172" s="61" t="s">
        <v>1793</v>
      </c>
      <c r="C1172" s="495"/>
      <c r="D1172" s="495"/>
      <c r="E1172" s="496"/>
      <c r="F1172" s="496"/>
      <c r="G1172" s="496"/>
      <c r="H1172" s="50" t="s">
        <v>3135</v>
      </c>
      <c r="I1172" s="50" t="s">
        <v>3136</v>
      </c>
      <c r="J1172" s="64">
        <v>1</v>
      </c>
      <c r="K1172" s="65">
        <v>42684</v>
      </c>
      <c r="L1172" s="65">
        <v>42698</v>
      </c>
      <c r="M1172" s="211">
        <f t="shared" si="48"/>
        <v>2</v>
      </c>
      <c r="N1172" s="64">
        <v>1</v>
      </c>
      <c r="O1172" s="50" t="s">
        <v>3137</v>
      </c>
      <c r="P1172" s="51">
        <f t="shared" si="49"/>
        <v>1</v>
      </c>
      <c r="Q1172" s="66" t="str" cm="1">
        <f t="array" aca="1" ref="Q1172" ca="1">IF(ISNUMBER(P1172),IF(P1172=100%,"CUMPLIDA",IF(AND(ISNUMBER(L1172),ISNUMBER(INDIRECT("FECHA_"&amp;$B1172,1))), IF(L1172&lt;=INDIRECT("FECHA_"&amp;$B1172,1),"INCUMPLIDA","PROCESO"), "VERIFICAR FECHA")),"SIN VALOR AVANCE")</f>
        <v>CUMPLIDA</v>
      </c>
    </row>
    <row r="1173" spans="1:17" ht="150.75">
      <c r="A1173" s="75" t="s">
        <v>1518</v>
      </c>
      <c r="B1173" s="61" t="s">
        <v>1793</v>
      </c>
      <c r="C1173" s="495"/>
      <c r="D1173" s="495"/>
      <c r="E1173" s="496"/>
      <c r="F1173" s="496"/>
      <c r="G1173" s="496"/>
      <c r="H1173" s="50" t="s">
        <v>3138</v>
      </c>
      <c r="I1173" s="50" t="s">
        <v>3139</v>
      </c>
      <c r="J1173" s="64">
        <v>1</v>
      </c>
      <c r="K1173" s="65">
        <v>42699</v>
      </c>
      <c r="L1173" s="65">
        <v>42760</v>
      </c>
      <c r="M1173" s="211">
        <f t="shared" si="48"/>
        <v>8.7142857142857135</v>
      </c>
      <c r="N1173" s="64">
        <v>1</v>
      </c>
      <c r="O1173" s="50" t="s">
        <v>3140</v>
      </c>
      <c r="P1173" s="51">
        <f t="shared" si="49"/>
        <v>1</v>
      </c>
      <c r="Q1173" s="66" t="str" cm="1">
        <f t="array" aca="1" ref="Q1173" ca="1">IF(ISNUMBER(P1173),IF(P1173=100%,"CUMPLIDA",IF(AND(ISNUMBER(L1173),ISNUMBER(INDIRECT("FECHA_"&amp;$B1173,1))), IF(L1173&lt;=INDIRECT("FECHA_"&amp;$B1173,1),"INCUMPLIDA","PROCESO"), "VERIFICAR FECHA")),"SIN VALOR AVANCE")</f>
        <v>CUMPLIDA</v>
      </c>
    </row>
    <row r="1174" spans="1:17" ht="135.75">
      <c r="A1174" s="75" t="s">
        <v>1518</v>
      </c>
      <c r="B1174" s="61" t="s">
        <v>1793</v>
      </c>
      <c r="C1174" s="495"/>
      <c r="D1174" s="495"/>
      <c r="E1174" s="496"/>
      <c r="F1174" s="496"/>
      <c r="G1174" s="63" t="s">
        <v>3141</v>
      </c>
      <c r="H1174" s="50" t="s">
        <v>1799</v>
      </c>
      <c r="I1174" s="50" t="s">
        <v>753</v>
      </c>
      <c r="J1174" s="74">
        <v>1</v>
      </c>
      <c r="K1174" s="80">
        <v>45231</v>
      </c>
      <c r="L1174" s="80">
        <v>45504</v>
      </c>
      <c r="M1174" s="211">
        <f t="shared" si="48"/>
        <v>39</v>
      </c>
      <c r="N1174" s="69">
        <v>1</v>
      </c>
      <c r="O1174" s="83" t="s">
        <v>3142</v>
      </c>
      <c r="P1174" s="51">
        <f t="shared" si="49"/>
        <v>1</v>
      </c>
      <c r="Q1174" s="66" t="str" cm="1">
        <f t="array" aca="1" ref="Q1174" ca="1">IF(ISNUMBER(P1174),IF(P1174=100%,"CUMPLIDA",IF(AND(ISNUMBER(L1174),ISNUMBER(INDIRECT("FECHA_"&amp;$B1174,1))), IF(L1174&lt;=INDIRECT("FECHA_"&amp;$B1174,1),"INCUMPLIDA","PROCESO"), "VERIFICAR FECHA")),"SIN VALOR AVANCE")</f>
        <v>CUMPLIDA</v>
      </c>
    </row>
    <row r="1175" spans="1:17" ht="135.75">
      <c r="A1175" s="75" t="s">
        <v>1518</v>
      </c>
      <c r="B1175" s="61" t="s">
        <v>1793</v>
      </c>
      <c r="C1175" s="495"/>
      <c r="D1175" s="495"/>
      <c r="E1175" s="496"/>
      <c r="F1175" s="496"/>
      <c r="G1175" s="63" t="s">
        <v>3143</v>
      </c>
      <c r="H1175" s="50" t="s">
        <v>756</v>
      </c>
      <c r="I1175" s="50" t="s">
        <v>757</v>
      </c>
      <c r="J1175" s="74">
        <v>1</v>
      </c>
      <c r="K1175" s="80">
        <v>45231</v>
      </c>
      <c r="L1175" s="80">
        <v>45504</v>
      </c>
      <c r="M1175" s="211">
        <f t="shared" si="48"/>
        <v>39</v>
      </c>
      <c r="N1175" s="69">
        <v>1</v>
      </c>
      <c r="O1175" s="83" t="s">
        <v>3142</v>
      </c>
      <c r="P1175" s="51">
        <f t="shared" si="49"/>
        <v>1</v>
      </c>
      <c r="Q1175" s="66" t="str" cm="1">
        <f t="array" aca="1" ref="Q1175" ca="1">IF(ISNUMBER(P1175),IF(P1175=100%,"CUMPLIDA",IF(AND(ISNUMBER(L1175),ISNUMBER(INDIRECT("FECHA_"&amp;$B1175,1))), IF(L1175&lt;=INDIRECT("FECHA_"&amp;$B1175,1),"INCUMPLIDA","PROCESO"), "VERIFICAR FECHA")),"SIN VALOR AVANCE")</f>
        <v>CUMPLIDA</v>
      </c>
    </row>
    <row r="1176" spans="1:17" ht="90.75">
      <c r="A1176" s="75" t="s">
        <v>1518</v>
      </c>
      <c r="B1176" s="61" t="s">
        <v>1793</v>
      </c>
      <c r="C1176" s="495"/>
      <c r="D1176" s="495"/>
      <c r="E1176" s="496"/>
      <c r="F1176" s="496"/>
      <c r="G1176" s="63" t="s">
        <v>950</v>
      </c>
      <c r="H1176" s="50" t="s">
        <v>760</v>
      </c>
      <c r="I1176" s="50" t="s">
        <v>761</v>
      </c>
      <c r="J1176" s="74">
        <v>1</v>
      </c>
      <c r="K1176" s="80">
        <v>45444</v>
      </c>
      <c r="L1176" s="80">
        <v>45747</v>
      </c>
      <c r="M1176" s="211">
        <f t="shared" si="48"/>
        <v>43.285714285714285</v>
      </c>
      <c r="N1176" s="74">
        <v>1</v>
      </c>
      <c r="O1176" s="50" t="s">
        <v>3144</v>
      </c>
      <c r="P1176" s="51">
        <f t="shared" si="49"/>
        <v>1</v>
      </c>
      <c r="Q1176" s="66" t="str" cm="1">
        <f t="array" aca="1" ref="Q1176" ca="1">IF(ISNUMBER(P1176),IF(P1176=100%,"CUMPLIDA",IF(AND(ISNUMBER(L1176),ISNUMBER(INDIRECT("FECHA_"&amp;$B1176,1))), IF(L1176&lt;=INDIRECT("FECHA_"&amp;$B1176,1),"INCUMPLIDA","PROCESO"), "VERIFICAR FECHA")),"SIN VALOR AVANCE")</f>
        <v>CUMPLIDA</v>
      </c>
    </row>
    <row r="1177" spans="1:17" ht="75.75">
      <c r="A1177" s="75" t="s">
        <v>1518</v>
      </c>
      <c r="B1177" s="61" t="s">
        <v>1793</v>
      </c>
      <c r="C1177" s="495"/>
      <c r="D1177" s="495"/>
      <c r="E1177" s="496"/>
      <c r="F1177" s="496"/>
      <c r="G1177" s="63" t="s">
        <v>804</v>
      </c>
      <c r="H1177" s="50" t="s">
        <v>804</v>
      </c>
      <c r="I1177" s="50" t="s">
        <v>805</v>
      </c>
      <c r="J1177" s="74">
        <v>1</v>
      </c>
      <c r="K1177" s="80">
        <v>45444</v>
      </c>
      <c r="L1177" s="80">
        <v>45747</v>
      </c>
      <c r="M1177" s="211">
        <f t="shared" si="48"/>
        <v>43.285714285714285</v>
      </c>
      <c r="N1177" s="74">
        <v>1</v>
      </c>
      <c r="O1177" s="50" t="s">
        <v>3145</v>
      </c>
      <c r="P1177" s="51">
        <f t="shared" si="49"/>
        <v>1</v>
      </c>
      <c r="Q1177" s="66" t="str" cm="1">
        <f t="array" aca="1" ref="Q1177" ca="1">IF(ISNUMBER(P1177),IF(P1177=100%,"CUMPLIDA",IF(AND(ISNUMBER(L1177),ISNUMBER(INDIRECT("FECHA_"&amp;$B1177,1))), IF(L1177&lt;=INDIRECT("FECHA_"&amp;$B1177,1),"INCUMPLIDA","PROCESO"), "VERIFICAR FECHA")),"SIN VALOR AVANCE")</f>
        <v>CUMPLIDA</v>
      </c>
    </row>
    <row r="1178" spans="1:17" ht="90.75">
      <c r="A1178" s="75" t="s">
        <v>1518</v>
      </c>
      <c r="B1178" s="61" t="s">
        <v>1793</v>
      </c>
      <c r="C1178" s="495"/>
      <c r="D1178" s="495"/>
      <c r="E1178" s="496"/>
      <c r="F1178" s="496"/>
      <c r="G1178" s="63" t="s">
        <v>769</v>
      </c>
      <c r="H1178" s="50" t="s">
        <v>769</v>
      </c>
      <c r="I1178" s="50" t="s">
        <v>770</v>
      </c>
      <c r="J1178" s="74">
        <v>1</v>
      </c>
      <c r="K1178" s="80">
        <v>45444</v>
      </c>
      <c r="L1178" s="80">
        <v>45747</v>
      </c>
      <c r="M1178" s="211">
        <f t="shared" si="48"/>
        <v>43.285714285714285</v>
      </c>
      <c r="N1178" s="74">
        <v>1</v>
      </c>
      <c r="O1178" s="50" t="s">
        <v>3144</v>
      </c>
      <c r="P1178" s="51">
        <f t="shared" si="49"/>
        <v>1</v>
      </c>
      <c r="Q1178" s="66" t="str" cm="1">
        <f t="array" aca="1" ref="Q1178" ca="1">IF(ISNUMBER(P1178),IF(P1178=100%,"CUMPLIDA",IF(AND(ISNUMBER(L1178),ISNUMBER(INDIRECT("FECHA_"&amp;$B1178,1))), IF(L1178&lt;=INDIRECT("FECHA_"&amp;$B1178,1),"INCUMPLIDA","PROCESO"), "VERIFICAR FECHA")),"SIN VALOR AVANCE")</f>
        <v>CUMPLIDA</v>
      </c>
    </row>
    <row r="1179" spans="1:17" ht="75.75">
      <c r="A1179" s="75" t="s">
        <v>1518</v>
      </c>
      <c r="B1179" s="61" t="s">
        <v>1793</v>
      </c>
      <c r="C1179" s="495"/>
      <c r="D1179" s="495"/>
      <c r="E1179" s="496"/>
      <c r="F1179" s="496"/>
      <c r="G1179" s="63" t="s">
        <v>371</v>
      </c>
      <c r="H1179" s="50" t="s">
        <v>371</v>
      </c>
      <c r="I1179" s="50" t="s">
        <v>771</v>
      </c>
      <c r="J1179" s="74">
        <v>1</v>
      </c>
      <c r="K1179" s="80">
        <v>45444</v>
      </c>
      <c r="L1179" s="80">
        <v>45747</v>
      </c>
      <c r="M1179" s="211">
        <f t="shared" si="48"/>
        <v>43.285714285714285</v>
      </c>
      <c r="N1179" s="74">
        <v>1</v>
      </c>
      <c r="O1179" s="50" t="s">
        <v>3145</v>
      </c>
      <c r="P1179" s="51">
        <f t="shared" si="49"/>
        <v>1</v>
      </c>
      <c r="Q1179" s="66" t="str" cm="1">
        <f t="array" aca="1" ref="Q1179" ca="1">IF(ISNUMBER(P1179),IF(P1179=100%,"CUMPLIDA",IF(AND(ISNUMBER(L1179),ISNUMBER(INDIRECT("FECHA_"&amp;$B1179,1))), IF(L1179&lt;=INDIRECT("FECHA_"&amp;$B1179,1),"INCUMPLIDA","PROCESO"), "VERIFICAR FECHA")),"SIN VALOR AVANCE")</f>
        <v>CUMPLIDA</v>
      </c>
    </row>
    <row r="1180" spans="1:17" ht="135.75">
      <c r="A1180" s="75" t="s">
        <v>1518</v>
      </c>
      <c r="B1180" s="61" t="s">
        <v>1793</v>
      </c>
      <c r="C1180" s="495"/>
      <c r="D1180" s="495"/>
      <c r="E1180" s="496"/>
      <c r="F1180" s="496"/>
      <c r="G1180" s="63" t="s">
        <v>772</v>
      </c>
      <c r="H1180" s="50" t="s">
        <v>772</v>
      </c>
      <c r="I1180" s="50" t="s">
        <v>773</v>
      </c>
      <c r="J1180" s="74">
        <v>1</v>
      </c>
      <c r="K1180" s="80">
        <v>45444</v>
      </c>
      <c r="L1180" s="80">
        <v>45747</v>
      </c>
      <c r="M1180" s="211">
        <f t="shared" si="48"/>
        <v>43.285714285714285</v>
      </c>
      <c r="N1180" s="74">
        <v>1</v>
      </c>
      <c r="O1180" s="50" t="s">
        <v>3142</v>
      </c>
      <c r="P1180" s="51">
        <f t="shared" si="49"/>
        <v>1</v>
      </c>
      <c r="Q1180" s="66" t="str" cm="1">
        <f t="array" aca="1" ref="Q1180" ca="1">IF(ISNUMBER(P1180),IF(P1180=100%,"CUMPLIDA",IF(AND(ISNUMBER(L1180),ISNUMBER(INDIRECT("FECHA_"&amp;$B1180,1))), IF(L1180&lt;=INDIRECT("FECHA_"&amp;$B1180,1),"INCUMPLIDA","PROCESO"), "VERIFICAR FECHA")),"SIN VALOR AVANCE")</f>
        <v>CUMPLIDA</v>
      </c>
    </row>
    <row r="1181" spans="1:17" ht="150.75">
      <c r="A1181" s="75" t="s">
        <v>1518</v>
      </c>
      <c r="B1181" s="61" t="s">
        <v>1793</v>
      </c>
      <c r="C1181" s="495"/>
      <c r="D1181" s="495"/>
      <c r="E1181" s="496"/>
      <c r="F1181" s="496"/>
      <c r="G1181" s="63" t="s">
        <v>169</v>
      </c>
      <c r="H1181" s="50" t="s">
        <v>775</v>
      </c>
      <c r="I1181" s="50" t="s">
        <v>776</v>
      </c>
      <c r="J1181" s="74">
        <v>2</v>
      </c>
      <c r="K1181" s="80">
        <v>45748</v>
      </c>
      <c r="L1181" s="80">
        <v>46234</v>
      </c>
      <c r="M1181" s="211">
        <f t="shared" si="48"/>
        <v>69.428571428571431</v>
      </c>
      <c r="N1181" s="74">
        <v>2</v>
      </c>
      <c r="O1181" s="50" t="s">
        <v>3146</v>
      </c>
      <c r="P1181" s="314">
        <f t="shared" si="49"/>
        <v>1</v>
      </c>
      <c r="Q1181" s="66" t="str" cm="1">
        <f t="array" aca="1" ref="Q1181" ca="1">IF(ISNUMBER(P1181),IF(P1181=100%,"CUMPLIDA",IF(AND(ISNUMBER(L1181),ISNUMBER(INDIRECT("FECHA_"&amp;$B1181,1))), IF(L1181&lt;=INDIRECT("FECHA_"&amp;$B1181,1),"INCUMPLIDA","PROCESO"), "VERIFICAR FECHA")),"SIN VALOR AVANCE")</f>
        <v>CUMPLIDA</v>
      </c>
    </row>
    <row r="1182" spans="1:17" ht="90.75">
      <c r="A1182" s="75" t="s">
        <v>1518</v>
      </c>
      <c r="B1182" s="61" t="s">
        <v>1793</v>
      </c>
      <c r="C1182" s="495"/>
      <c r="D1182" s="495"/>
      <c r="E1182" s="496"/>
      <c r="F1182" s="496"/>
      <c r="G1182" s="63" t="s">
        <v>778</v>
      </c>
      <c r="H1182" s="50" t="s">
        <v>779</v>
      </c>
      <c r="I1182" s="50" t="s">
        <v>780</v>
      </c>
      <c r="J1182" s="74">
        <v>1</v>
      </c>
      <c r="K1182" s="80">
        <v>45748</v>
      </c>
      <c r="L1182" s="80">
        <v>46234</v>
      </c>
      <c r="M1182" s="211">
        <f t="shared" si="48"/>
        <v>69.428571428571431</v>
      </c>
      <c r="N1182" s="74">
        <v>0</v>
      </c>
      <c r="O1182" s="50" t="s">
        <v>3144</v>
      </c>
      <c r="P1182" s="51">
        <f t="shared" si="49"/>
        <v>0</v>
      </c>
      <c r="Q1182" s="66" t="str" cm="1">
        <f t="array" aca="1" ref="Q1182" ca="1">IF(ISNUMBER(P1182),IF(P1182=100%,"CUMPLIDA",IF(AND(ISNUMBER(L1182),ISNUMBER(INDIRECT("FECHA_"&amp;$B1182,1))), IF(L1182&lt;=INDIRECT("FECHA_"&amp;$B1182,1),"INCUMPLIDA","PROCESO"), "VERIFICAR FECHA")),"SIN VALOR AVANCE")</f>
        <v>PROCESO</v>
      </c>
    </row>
    <row r="1183" spans="1:17" ht="210.75">
      <c r="A1183" s="75" t="s">
        <v>1518</v>
      </c>
      <c r="B1183" s="61" t="s">
        <v>1793</v>
      </c>
      <c r="C1183" s="495"/>
      <c r="D1183" s="495"/>
      <c r="E1183" s="496"/>
      <c r="F1183" s="496"/>
      <c r="G1183" s="63" t="s">
        <v>781</v>
      </c>
      <c r="H1183" s="50" t="s">
        <v>782</v>
      </c>
      <c r="I1183" s="50" t="s">
        <v>813</v>
      </c>
      <c r="J1183" s="74">
        <v>2</v>
      </c>
      <c r="K1183" s="80">
        <v>45748</v>
      </c>
      <c r="L1183" s="80">
        <v>46234</v>
      </c>
      <c r="M1183" s="211">
        <f t="shared" si="48"/>
        <v>69.428571428571431</v>
      </c>
      <c r="N1183" s="74">
        <v>0</v>
      </c>
      <c r="O1183" s="50" t="s">
        <v>3147</v>
      </c>
      <c r="P1183" s="51">
        <f t="shared" si="49"/>
        <v>0</v>
      </c>
      <c r="Q1183" s="66" t="str" cm="1">
        <f t="array" aca="1" ref="Q1183" ca="1">IF(ISNUMBER(P1183),IF(P1183=100%,"CUMPLIDA",IF(AND(ISNUMBER(L1183),ISNUMBER(INDIRECT("FECHA_"&amp;$B1183,1))), IF(L1183&lt;=INDIRECT("FECHA_"&amp;$B1183,1),"INCUMPLIDA","PROCESO"), "VERIFICAR FECHA")),"SIN VALOR AVANCE")</f>
        <v>PROCESO</v>
      </c>
    </row>
    <row r="1184" spans="1:17" ht="150.75">
      <c r="A1184" s="75" t="s">
        <v>1518</v>
      </c>
      <c r="B1184" s="61" t="s">
        <v>1793</v>
      </c>
      <c r="C1184" s="495" t="s">
        <v>3148</v>
      </c>
      <c r="D1184" s="495" t="s">
        <v>1795</v>
      </c>
      <c r="E1184" s="496" t="s">
        <v>3149</v>
      </c>
      <c r="F1184" s="496" t="s">
        <v>3150</v>
      </c>
      <c r="G1184" s="63" t="s">
        <v>3151</v>
      </c>
      <c r="H1184" s="50" t="s">
        <v>1799</v>
      </c>
      <c r="I1184" s="50" t="s">
        <v>753</v>
      </c>
      <c r="J1184" s="74">
        <v>1</v>
      </c>
      <c r="K1184" s="80">
        <v>45231</v>
      </c>
      <c r="L1184" s="80">
        <v>45504</v>
      </c>
      <c r="M1184" s="211">
        <f t="shared" si="48"/>
        <v>39</v>
      </c>
      <c r="N1184" s="69">
        <v>1</v>
      </c>
      <c r="O1184" s="50" t="s">
        <v>3152</v>
      </c>
      <c r="P1184" s="51">
        <f t="shared" ref="P1184:P1215" si="50">N1184/J1184</f>
        <v>1</v>
      </c>
      <c r="Q1184" s="66" t="str" cm="1">
        <f t="array" aca="1" ref="Q1184" ca="1">IF(ISNUMBER(P1184),IF(P1184=100%,"CUMPLIDA",IF(AND(ISNUMBER(L1184),ISNUMBER(INDIRECT("FECHA_"&amp;$B1184,1))), IF(L1184&lt;=INDIRECT("FECHA_"&amp;$B1184,1),"INCUMPLIDA","PROCESO"), "VERIFICAR FECHA")),"SIN VALOR AVANCE")</f>
        <v>CUMPLIDA</v>
      </c>
    </row>
    <row r="1185" spans="1:17" ht="225.75">
      <c r="A1185" s="75" t="s">
        <v>1518</v>
      </c>
      <c r="B1185" s="61" t="s">
        <v>1793</v>
      </c>
      <c r="C1185" s="495"/>
      <c r="D1185" s="495"/>
      <c r="E1185" s="496"/>
      <c r="F1185" s="496"/>
      <c r="G1185" s="63" t="s">
        <v>3153</v>
      </c>
      <c r="H1185" s="50" t="s">
        <v>756</v>
      </c>
      <c r="I1185" s="50" t="s">
        <v>757</v>
      </c>
      <c r="J1185" s="74">
        <v>1</v>
      </c>
      <c r="K1185" s="80">
        <v>45231</v>
      </c>
      <c r="L1185" s="80">
        <v>45504</v>
      </c>
      <c r="M1185" s="211">
        <f t="shared" si="48"/>
        <v>39</v>
      </c>
      <c r="N1185" s="69">
        <v>1</v>
      </c>
      <c r="O1185" s="50" t="s">
        <v>3154</v>
      </c>
      <c r="P1185" s="51">
        <f t="shared" si="50"/>
        <v>1</v>
      </c>
      <c r="Q1185" s="66" t="str" cm="1">
        <f t="array" aca="1" ref="Q1185" ca="1">IF(ISNUMBER(P1185),IF(P1185=100%,"CUMPLIDA",IF(AND(ISNUMBER(L1185),ISNUMBER(INDIRECT("FECHA_"&amp;$B1185,1))), IF(L1185&lt;=INDIRECT("FECHA_"&amp;$B1185,1),"INCUMPLIDA","PROCESO"), "VERIFICAR FECHA")),"SIN VALOR AVANCE")</f>
        <v>CUMPLIDA</v>
      </c>
    </row>
    <row r="1186" spans="1:17" ht="90.75">
      <c r="A1186" s="75" t="s">
        <v>1518</v>
      </c>
      <c r="B1186" s="61" t="s">
        <v>1793</v>
      </c>
      <c r="C1186" s="495"/>
      <c r="D1186" s="495"/>
      <c r="E1186" s="496"/>
      <c r="F1186" s="496"/>
      <c r="G1186" s="63" t="s">
        <v>950</v>
      </c>
      <c r="H1186" s="50" t="s">
        <v>760</v>
      </c>
      <c r="I1186" s="50" t="s">
        <v>761</v>
      </c>
      <c r="J1186" s="74">
        <v>1</v>
      </c>
      <c r="K1186" s="80">
        <v>45444</v>
      </c>
      <c r="L1186" s="80">
        <v>45747</v>
      </c>
      <c r="M1186" s="211">
        <f t="shared" si="48"/>
        <v>43.285714285714285</v>
      </c>
      <c r="N1186" s="74">
        <v>1</v>
      </c>
      <c r="O1186" s="84" t="s">
        <v>3144</v>
      </c>
      <c r="P1186" s="51">
        <f t="shared" si="50"/>
        <v>1</v>
      </c>
      <c r="Q1186" s="66" t="str" cm="1">
        <f t="array" aca="1" ref="Q1186" ca="1">IF(ISNUMBER(P1186),IF(P1186=100%,"CUMPLIDA",IF(AND(ISNUMBER(L1186),ISNUMBER(INDIRECT("FECHA_"&amp;$B1186,1))), IF(L1186&lt;=INDIRECT("FECHA_"&amp;$B1186,1),"INCUMPLIDA","PROCESO"), "VERIFICAR FECHA")),"SIN VALOR AVANCE")</f>
        <v>CUMPLIDA</v>
      </c>
    </row>
    <row r="1187" spans="1:17" ht="75.75">
      <c r="A1187" s="75" t="s">
        <v>1518</v>
      </c>
      <c r="B1187" s="61" t="s">
        <v>1793</v>
      </c>
      <c r="C1187" s="495"/>
      <c r="D1187" s="495"/>
      <c r="E1187" s="496"/>
      <c r="F1187" s="496"/>
      <c r="G1187" s="63" t="s">
        <v>804</v>
      </c>
      <c r="H1187" s="50" t="s">
        <v>804</v>
      </c>
      <c r="I1187" s="50" t="s">
        <v>805</v>
      </c>
      <c r="J1187" s="74">
        <v>1</v>
      </c>
      <c r="K1187" s="80">
        <v>45444</v>
      </c>
      <c r="L1187" s="80">
        <v>45747</v>
      </c>
      <c r="M1187" s="211">
        <f t="shared" si="48"/>
        <v>43.285714285714285</v>
      </c>
      <c r="N1187" s="74">
        <v>1</v>
      </c>
      <c r="O1187" s="84" t="s">
        <v>3145</v>
      </c>
      <c r="P1187" s="51">
        <f t="shared" si="50"/>
        <v>1</v>
      </c>
      <c r="Q1187" s="66" t="str" cm="1">
        <f t="array" aca="1" ref="Q1187" ca="1">IF(ISNUMBER(P1187),IF(P1187=100%,"CUMPLIDA",IF(AND(ISNUMBER(L1187),ISNUMBER(INDIRECT("FECHA_"&amp;$B1187,1))), IF(L1187&lt;=INDIRECT("FECHA_"&amp;$B1187,1),"INCUMPLIDA","PROCESO"), "VERIFICAR FECHA")),"SIN VALOR AVANCE")</f>
        <v>CUMPLIDA</v>
      </c>
    </row>
    <row r="1188" spans="1:17" ht="90.75">
      <c r="A1188" s="75" t="s">
        <v>1518</v>
      </c>
      <c r="B1188" s="61" t="s">
        <v>1793</v>
      </c>
      <c r="C1188" s="495"/>
      <c r="D1188" s="495"/>
      <c r="E1188" s="496"/>
      <c r="F1188" s="496"/>
      <c r="G1188" s="63" t="s">
        <v>769</v>
      </c>
      <c r="H1188" s="50" t="s">
        <v>769</v>
      </c>
      <c r="I1188" s="50" t="s">
        <v>770</v>
      </c>
      <c r="J1188" s="74">
        <v>1</v>
      </c>
      <c r="K1188" s="80">
        <v>45444</v>
      </c>
      <c r="L1188" s="80">
        <v>45747</v>
      </c>
      <c r="M1188" s="211">
        <f t="shared" si="48"/>
        <v>43.285714285714285</v>
      </c>
      <c r="N1188" s="74">
        <v>1</v>
      </c>
      <c r="O1188" s="84" t="s">
        <v>3144</v>
      </c>
      <c r="P1188" s="51">
        <f t="shared" si="50"/>
        <v>1</v>
      </c>
      <c r="Q1188" s="66" t="str" cm="1">
        <f t="array" aca="1" ref="Q1188" ca="1">IF(ISNUMBER(P1188),IF(P1188=100%,"CUMPLIDA",IF(AND(ISNUMBER(L1188),ISNUMBER(INDIRECT("FECHA_"&amp;$B1188,1))), IF(L1188&lt;=INDIRECT("FECHA_"&amp;$B1188,1),"INCUMPLIDA","PROCESO"), "VERIFICAR FECHA")),"SIN VALOR AVANCE")</f>
        <v>CUMPLIDA</v>
      </c>
    </row>
    <row r="1189" spans="1:17" ht="75.75">
      <c r="A1189" s="75" t="s">
        <v>1518</v>
      </c>
      <c r="B1189" s="61" t="s">
        <v>1793</v>
      </c>
      <c r="C1189" s="495"/>
      <c r="D1189" s="495"/>
      <c r="E1189" s="496"/>
      <c r="F1189" s="496"/>
      <c r="G1189" s="63" t="s">
        <v>371</v>
      </c>
      <c r="H1189" s="50" t="s">
        <v>371</v>
      </c>
      <c r="I1189" s="50" t="s">
        <v>771</v>
      </c>
      <c r="J1189" s="74">
        <v>1</v>
      </c>
      <c r="K1189" s="80">
        <v>45444</v>
      </c>
      <c r="L1189" s="80">
        <v>45747</v>
      </c>
      <c r="M1189" s="211">
        <f t="shared" si="48"/>
        <v>43.285714285714285</v>
      </c>
      <c r="N1189" s="74">
        <v>1</v>
      </c>
      <c r="O1189" s="84" t="s">
        <v>3145</v>
      </c>
      <c r="P1189" s="51">
        <f t="shared" si="50"/>
        <v>1</v>
      </c>
      <c r="Q1189" s="66" t="str" cm="1">
        <f t="array" aca="1" ref="Q1189" ca="1">IF(ISNUMBER(P1189),IF(P1189=100%,"CUMPLIDA",IF(AND(ISNUMBER(L1189),ISNUMBER(INDIRECT("FECHA_"&amp;$B1189,1))), IF(L1189&lt;=INDIRECT("FECHA_"&amp;$B1189,1),"INCUMPLIDA","PROCESO"), "VERIFICAR FECHA")),"SIN VALOR AVANCE")</f>
        <v>CUMPLIDA</v>
      </c>
    </row>
    <row r="1190" spans="1:17" ht="135.75">
      <c r="A1190" s="75" t="s">
        <v>1518</v>
      </c>
      <c r="B1190" s="61" t="s">
        <v>1793</v>
      </c>
      <c r="C1190" s="495"/>
      <c r="D1190" s="495"/>
      <c r="E1190" s="496"/>
      <c r="F1190" s="496"/>
      <c r="G1190" s="63" t="s">
        <v>772</v>
      </c>
      <c r="H1190" s="50" t="s">
        <v>772</v>
      </c>
      <c r="I1190" s="50" t="s">
        <v>773</v>
      </c>
      <c r="J1190" s="74">
        <v>1</v>
      </c>
      <c r="K1190" s="80">
        <v>45444</v>
      </c>
      <c r="L1190" s="80">
        <v>45747</v>
      </c>
      <c r="M1190" s="211">
        <f t="shared" si="48"/>
        <v>43.285714285714285</v>
      </c>
      <c r="N1190" s="74">
        <v>1</v>
      </c>
      <c r="O1190" s="84" t="s">
        <v>3142</v>
      </c>
      <c r="P1190" s="51">
        <f t="shared" si="50"/>
        <v>1</v>
      </c>
      <c r="Q1190" s="66" t="str" cm="1">
        <f t="array" aca="1" ref="Q1190" ca="1">IF(ISNUMBER(P1190),IF(P1190=100%,"CUMPLIDA",IF(AND(ISNUMBER(L1190),ISNUMBER(INDIRECT("FECHA_"&amp;$B1190,1))), IF(L1190&lt;=INDIRECT("FECHA_"&amp;$B1190,1),"INCUMPLIDA","PROCESO"), "VERIFICAR FECHA")),"SIN VALOR AVANCE")</f>
        <v>CUMPLIDA</v>
      </c>
    </row>
    <row r="1191" spans="1:17" ht="165.75">
      <c r="A1191" s="75" t="s">
        <v>1518</v>
      </c>
      <c r="B1191" s="61" t="s">
        <v>1793</v>
      </c>
      <c r="C1191" s="495"/>
      <c r="D1191" s="495"/>
      <c r="E1191" s="496"/>
      <c r="F1191" s="496"/>
      <c r="G1191" s="63" t="s">
        <v>169</v>
      </c>
      <c r="H1191" s="50" t="s">
        <v>775</v>
      </c>
      <c r="I1191" s="50" t="s">
        <v>776</v>
      </c>
      <c r="J1191" s="74">
        <v>2</v>
      </c>
      <c r="K1191" s="80">
        <v>45748</v>
      </c>
      <c r="L1191" s="80">
        <v>46234</v>
      </c>
      <c r="M1191" s="211">
        <f t="shared" si="48"/>
        <v>69.428571428571431</v>
      </c>
      <c r="N1191" s="74">
        <v>2</v>
      </c>
      <c r="O1191" s="84" t="s">
        <v>3155</v>
      </c>
      <c r="P1191" s="314">
        <f t="shared" si="50"/>
        <v>1</v>
      </c>
      <c r="Q1191" s="66" t="str" cm="1">
        <f t="array" aca="1" ref="Q1191" ca="1">IF(ISNUMBER(P1191),IF(P1191=100%,"CUMPLIDA",IF(AND(ISNUMBER(L1191),ISNUMBER(INDIRECT("FECHA_"&amp;$B1191,1))), IF(L1191&lt;=INDIRECT("FECHA_"&amp;$B1191,1),"INCUMPLIDA","PROCESO"), "VERIFICAR FECHA")),"SIN VALOR AVANCE")</f>
        <v>CUMPLIDA</v>
      </c>
    </row>
    <row r="1192" spans="1:17" ht="90.75">
      <c r="A1192" s="75" t="s">
        <v>1518</v>
      </c>
      <c r="B1192" s="61" t="s">
        <v>1793</v>
      </c>
      <c r="C1192" s="495"/>
      <c r="D1192" s="495"/>
      <c r="E1192" s="496"/>
      <c r="F1192" s="496"/>
      <c r="G1192" s="63" t="s">
        <v>778</v>
      </c>
      <c r="H1192" s="50" t="s">
        <v>779</v>
      </c>
      <c r="I1192" s="50" t="s">
        <v>780</v>
      </c>
      <c r="J1192" s="74">
        <v>1</v>
      </c>
      <c r="K1192" s="80">
        <v>45748</v>
      </c>
      <c r="L1192" s="80">
        <v>46234</v>
      </c>
      <c r="M1192" s="211">
        <f t="shared" si="48"/>
        <v>69.428571428571431</v>
      </c>
      <c r="N1192" s="74">
        <v>0</v>
      </c>
      <c r="O1192" s="84" t="s">
        <v>3156</v>
      </c>
      <c r="P1192" s="51">
        <f t="shared" si="50"/>
        <v>0</v>
      </c>
      <c r="Q1192" s="66" t="str" cm="1">
        <f t="array" aca="1" ref="Q1192" ca="1">IF(ISNUMBER(P1192),IF(P1192=100%,"CUMPLIDA",IF(AND(ISNUMBER(L1192),ISNUMBER(INDIRECT("FECHA_"&amp;$B1192,1))), IF(L1192&lt;=INDIRECT("FECHA_"&amp;$B1192,1),"INCUMPLIDA","PROCESO"), "VERIFICAR FECHA")),"SIN VALOR AVANCE")</f>
        <v>PROCESO</v>
      </c>
    </row>
    <row r="1193" spans="1:17" ht="240.75">
      <c r="A1193" s="75" t="s">
        <v>1518</v>
      </c>
      <c r="B1193" s="61" t="s">
        <v>1793</v>
      </c>
      <c r="C1193" s="495"/>
      <c r="D1193" s="495"/>
      <c r="E1193" s="496"/>
      <c r="F1193" s="496"/>
      <c r="G1193" s="63" t="s">
        <v>781</v>
      </c>
      <c r="H1193" s="50" t="s">
        <v>782</v>
      </c>
      <c r="I1193" s="50" t="s">
        <v>813</v>
      </c>
      <c r="J1193" s="74">
        <v>2</v>
      </c>
      <c r="K1193" s="80">
        <v>45748</v>
      </c>
      <c r="L1193" s="80">
        <v>46234</v>
      </c>
      <c r="M1193" s="211">
        <f t="shared" si="48"/>
        <v>69.428571428571431</v>
      </c>
      <c r="N1193" s="74">
        <v>0</v>
      </c>
      <c r="O1193" s="84" t="s">
        <v>3157</v>
      </c>
      <c r="P1193" s="51">
        <f t="shared" si="50"/>
        <v>0</v>
      </c>
      <c r="Q1193" s="66" t="str" cm="1">
        <f t="array" aca="1" ref="Q1193" ca="1">IF(ISNUMBER(P1193),IF(P1193=100%,"CUMPLIDA",IF(AND(ISNUMBER(L1193),ISNUMBER(INDIRECT("FECHA_"&amp;$B1193,1))), IF(L1193&lt;=INDIRECT("FECHA_"&amp;$B1193,1),"INCUMPLIDA","PROCESO"), "VERIFICAR FECHA")),"SIN VALOR AVANCE")</f>
        <v>PROCESO</v>
      </c>
    </row>
    <row r="1194" spans="1:17" ht="135.75">
      <c r="A1194" s="75" t="s">
        <v>1518</v>
      </c>
      <c r="B1194" s="61" t="s">
        <v>1793</v>
      </c>
      <c r="C1194" s="495"/>
      <c r="D1194" s="495"/>
      <c r="E1194" s="496"/>
      <c r="F1194" s="496"/>
      <c r="G1194" s="63" t="s">
        <v>3158</v>
      </c>
      <c r="H1194" s="50" t="s">
        <v>3159</v>
      </c>
      <c r="I1194" s="50" t="s">
        <v>3160</v>
      </c>
      <c r="J1194" s="69">
        <v>1</v>
      </c>
      <c r="K1194" s="65">
        <v>42552</v>
      </c>
      <c r="L1194" s="65">
        <v>42916</v>
      </c>
      <c r="M1194" s="211">
        <f t="shared" si="48"/>
        <v>52</v>
      </c>
      <c r="N1194" s="74">
        <v>1</v>
      </c>
      <c r="O1194" s="50" t="s">
        <v>3161</v>
      </c>
      <c r="P1194" s="51">
        <f t="shared" si="50"/>
        <v>1</v>
      </c>
      <c r="Q1194" s="66" t="str" cm="1">
        <f t="array" aca="1" ref="Q1194" ca="1">IF(ISNUMBER(P1194),IF(P1194=100%,"CUMPLIDA",IF(AND(ISNUMBER(L1194),ISNUMBER(INDIRECT("FECHA_"&amp;$B1194,1))), IF(L1194&lt;=INDIRECT("FECHA_"&amp;$B1194,1),"INCUMPLIDA","PROCESO"), "VERIFICAR FECHA")),"SIN VALOR AVANCE")</f>
        <v>CUMPLIDA</v>
      </c>
    </row>
    <row r="1195" spans="1:17" ht="360">
      <c r="A1195" s="75" t="s">
        <v>1518</v>
      </c>
      <c r="B1195" s="61" t="s">
        <v>1793</v>
      </c>
      <c r="C1195" s="495"/>
      <c r="D1195" s="495"/>
      <c r="E1195" s="496"/>
      <c r="F1195" s="496"/>
      <c r="G1195" s="496" t="s">
        <v>3162</v>
      </c>
      <c r="H1195" s="50" t="s">
        <v>3163</v>
      </c>
      <c r="I1195" s="50" t="s">
        <v>3164</v>
      </c>
      <c r="J1195" s="69">
        <v>1</v>
      </c>
      <c r="K1195" s="65">
        <v>42558</v>
      </c>
      <c r="L1195" s="65">
        <v>42735</v>
      </c>
      <c r="M1195" s="211">
        <f t="shared" si="48"/>
        <v>25.285714285714285</v>
      </c>
      <c r="N1195" s="74">
        <v>1</v>
      </c>
      <c r="O1195" s="50" t="s">
        <v>3161</v>
      </c>
      <c r="P1195" s="51">
        <f t="shared" si="50"/>
        <v>1</v>
      </c>
      <c r="Q1195" s="66" t="str" cm="1">
        <f t="array" aca="1" ref="Q1195" ca="1">IF(ISNUMBER(P1195),IF(P1195=100%,"CUMPLIDA",IF(AND(ISNUMBER(L1195),ISNUMBER(INDIRECT("FECHA_"&amp;$B1195,1))), IF(L1195&lt;=INDIRECT("FECHA_"&amp;$B1195,1),"INCUMPLIDA","PROCESO"), "VERIFICAR FECHA")),"SIN VALOR AVANCE")</f>
        <v>CUMPLIDA</v>
      </c>
    </row>
    <row r="1196" spans="1:17" ht="135.75">
      <c r="A1196" s="75" t="s">
        <v>1518</v>
      </c>
      <c r="B1196" s="61" t="s">
        <v>1793</v>
      </c>
      <c r="C1196" s="495"/>
      <c r="D1196" s="495"/>
      <c r="E1196" s="496"/>
      <c r="F1196" s="496"/>
      <c r="G1196" s="496"/>
      <c r="H1196" s="50" t="s">
        <v>3165</v>
      </c>
      <c r="I1196" s="50" t="s">
        <v>3166</v>
      </c>
      <c r="J1196" s="69">
        <v>3</v>
      </c>
      <c r="K1196" s="65">
        <v>42835</v>
      </c>
      <c r="L1196" s="65">
        <v>43190</v>
      </c>
      <c r="M1196" s="211">
        <f t="shared" si="48"/>
        <v>50.714285714285715</v>
      </c>
      <c r="N1196" s="74">
        <v>3</v>
      </c>
      <c r="O1196" s="50" t="s">
        <v>3167</v>
      </c>
      <c r="P1196" s="51">
        <f t="shared" si="50"/>
        <v>1</v>
      </c>
      <c r="Q1196" s="66" t="str" cm="1">
        <f t="array" aca="1" ref="Q1196" ca="1">IF(ISNUMBER(P1196),IF(P1196=100%,"CUMPLIDA",IF(AND(ISNUMBER(L1196),ISNUMBER(INDIRECT("FECHA_"&amp;$B1196,1))), IF(L1196&lt;=INDIRECT("FECHA_"&amp;$B1196,1),"INCUMPLIDA","PROCESO"), "VERIFICAR FECHA")),"SIN VALOR AVANCE")</f>
        <v>CUMPLIDA</v>
      </c>
    </row>
    <row r="1197" spans="1:17" ht="165.75">
      <c r="A1197" s="75" t="s">
        <v>1518</v>
      </c>
      <c r="B1197" s="61" t="s">
        <v>1793</v>
      </c>
      <c r="C1197" s="495"/>
      <c r="D1197" s="495"/>
      <c r="E1197" s="496"/>
      <c r="F1197" s="496"/>
      <c r="G1197" s="496"/>
      <c r="H1197" s="50" t="s">
        <v>3168</v>
      </c>
      <c r="I1197" s="50" t="s">
        <v>3169</v>
      </c>
      <c r="J1197" s="69">
        <v>1</v>
      </c>
      <c r="K1197" s="65">
        <v>43465</v>
      </c>
      <c r="L1197" s="65">
        <v>43830</v>
      </c>
      <c r="M1197" s="211">
        <f t="shared" si="48"/>
        <v>52.142857142857146</v>
      </c>
      <c r="N1197" s="74">
        <v>1</v>
      </c>
      <c r="O1197" s="50" t="s">
        <v>3170</v>
      </c>
      <c r="P1197" s="51">
        <f t="shared" si="50"/>
        <v>1</v>
      </c>
      <c r="Q1197" s="66" t="str" cm="1">
        <f t="array" aca="1" ref="Q1197" ca="1">IF(ISNUMBER(P1197),IF(P1197=100%,"CUMPLIDA",IF(AND(ISNUMBER(L1197),ISNUMBER(INDIRECT("FECHA_"&amp;$B1197,1))), IF(L1197&lt;=INDIRECT("FECHA_"&amp;$B1197,1),"INCUMPLIDA","PROCESO"), "VERIFICAR FECHA")),"SIN VALOR AVANCE")</f>
        <v>CUMPLIDA</v>
      </c>
    </row>
    <row r="1198" spans="1:17" ht="150.75">
      <c r="A1198" s="75" t="s">
        <v>1518</v>
      </c>
      <c r="B1198" s="61" t="s">
        <v>1793</v>
      </c>
      <c r="C1198" s="495"/>
      <c r="D1198" s="495"/>
      <c r="E1198" s="496"/>
      <c r="F1198" s="496"/>
      <c r="G1198" s="496"/>
      <c r="H1198" s="50" t="s">
        <v>3171</v>
      </c>
      <c r="I1198" s="50" t="s">
        <v>3172</v>
      </c>
      <c r="J1198" s="69">
        <v>1</v>
      </c>
      <c r="K1198" s="65">
        <v>43831</v>
      </c>
      <c r="L1198" s="65">
        <v>43920</v>
      </c>
      <c r="M1198" s="211">
        <f t="shared" si="48"/>
        <v>12.714285714285714</v>
      </c>
      <c r="N1198" s="74">
        <v>1</v>
      </c>
      <c r="O1198" s="50" t="s">
        <v>3173</v>
      </c>
      <c r="P1198" s="51">
        <f t="shared" si="50"/>
        <v>1</v>
      </c>
      <c r="Q1198" s="66" t="str" cm="1">
        <f t="array" aca="1" ref="Q1198" ca="1">IF(ISNUMBER(P1198),IF(P1198=100%,"CUMPLIDA",IF(AND(ISNUMBER(L1198),ISNUMBER(INDIRECT("FECHA_"&amp;$B1198,1))), IF(L1198&lt;=INDIRECT("FECHA_"&amp;$B1198,1),"INCUMPLIDA","PROCESO"), "VERIFICAR FECHA")),"SIN VALOR AVANCE")</f>
        <v>CUMPLIDA</v>
      </c>
    </row>
    <row r="1199" spans="1:17" ht="165.75">
      <c r="A1199" s="75" t="s">
        <v>1518</v>
      </c>
      <c r="B1199" s="61" t="s">
        <v>1793</v>
      </c>
      <c r="C1199" s="495"/>
      <c r="D1199" s="495"/>
      <c r="E1199" s="496"/>
      <c r="F1199" s="496"/>
      <c r="G1199" s="496"/>
      <c r="H1199" s="50" t="s">
        <v>3174</v>
      </c>
      <c r="I1199" s="50" t="s">
        <v>3175</v>
      </c>
      <c r="J1199" s="69">
        <v>2</v>
      </c>
      <c r="K1199" s="65">
        <v>43922</v>
      </c>
      <c r="L1199" s="65">
        <v>44012</v>
      </c>
      <c r="M1199" s="211">
        <f t="shared" si="48"/>
        <v>12.857142857142858</v>
      </c>
      <c r="N1199" s="74">
        <v>2</v>
      </c>
      <c r="O1199" s="50" t="s">
        <v>3176</v>
      </c>
      <c r="P1199" s="51">
        <f t="shared" si="50"/>
        <v>1</v>
      </c>
      <c r="Q1199" s="66" t="str" cm="1">
        <f t="array" aca="1" ref="Q1199" ca="1">IF(ISNUMBER(P1199),IF(P1199=100%,"CUMPLIDA",IF(AND(ISNUMBER(L1199),ISNUMBER(INDIRECT("FECHA_"&amp;$B1199,1))), IF(L1199&lt;=INDIRECT("FECHA_"&amp;$B1199,1),"INCUMPLIDA","PROCESO"), "VERIFICAR FECHA")),"SIN VALOR AVANCE")</f>
        <v>CUMPLIDA</v>
      </c>
    </row>
    <row r="1200" spans="1:17" ht="180">
      <c r="A1200" s="75" t="s">
        <v>1518</v>
      </c>
      <c r="B1200" s="61" t="s">
        <v>1793</v>
      </c>
      <c r="C1200" s="495" t="s">
        <v>3177</v>
      </c>
      <c r="D1200" s="495" t="s">
        <v>3178</v>
      </c>
      <c r="E1200" s="496" t="s">
        <v>3179</v>
      </c>
      <c r="F1200" s="502" t="s">
        <v>3180</v>
      </c>
      <c r="G1200" s="63" t="s">
        <v>3181</v>
      </c>
      <c r="H1200" s="50" t="s">
        <v>3182</v>
      </c>
      <c r="I1200" s="50" t="s">
        <v>3183</v>
      </c>
      <c r="J1200" s="69">
        <v>3</v>
      </c>
      <c r="K1200" s="65">
        <v>42736</v>
      </c>
      <c r="L1200" s="65">
        <v>43100</v>
      </c>
      <c r="M1200" s="211">
        <f t="shared" si="48"/>
        <v>52</v>
      </c>
      <c r="N1200" s="74">
        <v>3</v>
      </c>
      <c r="O1200" s="50" t="s">
        <v>3184</v>
      </c>
      <c r="P1200" s="51">
        <f t="shared" si="50"/>
        <v>1</v>
      </c>
      <c r="Q1200" s="66" t="str" cm="1">
        <f t="array" aca="1" ref="Q1200" ca="1">IF(ISNUMBER(P1200),IF(P1200=100%,"CUMPLIDA",IF(AND(ISNUMBER(L1200),ISNUMBER(INDIRECT("FECHA_"&amp;$B1200,1))), IF(L1200&lt;=INDIRECT("FECHA_"&amp;$B1200,1),"INCUMPLIDA","PROCESO"), "VERIFICAR FECHA")),"SIN VALOR AVANCE")</f>
        <v>CUMPLIDA</v>
      </c>
    </row>
    <row r="1201" spans="1:17" ht="105.75">
      <c r="A1201" s="75" t="s">
        <v>1518</v>
      </c>
      <c r="B1201" s="61" t="s">
        <v>1793</v>
      </c>
      <c r="C1201" s="495"/>
      <c r="D1201" s="495"/>
      <c r="E1201" s="496"/>
      <c r="F1201" s="502"/>
      <c r="G1201" s="63" t="s">
        <v>3185</v>
      </c>
      <c r="H1201" s="50" t="s">
        <v>3186</v>
      </c>
      <c r="I1201" s="50" t="s">
        <v>3187</v>
      </c>
      <c r="J1201" s="69">
        <v>4</v>
      </c>
      <c r="K1201" s="65">
        <v>42736</v>
      </c>
      <c r="L1201" s="65">
        <v>43100</v>
      </c>
      <c r="M1201" s="211">
        <f t="shared" si="48"/>
        <v>52</v>
      </c>
      <c r="N1201" s="74">
        <v>4</v>
      </c>
      <c r="O1201" s="50" t="s">
        <v>3188</v>
      </c>
      <c r="P1201" s="51">
        <f t="shared" si="50"/>
        <v>1</v>
      </c>
      <c r="Q1201" s="66" t="str" cm="1">
        <f t="array" aca="1" ref="Q1201" ca="1">IF(ISNUMBER(P1201),IF(P1201=100%,"CUMPLIDA",IF(AND(ISNUMBER(L1201),ISNUMBER(INDIRECT("FECHA_"&amp;$B1201,1))), IF(L1201&lt;=INDIRECT("FECHA_"&amp;$B1201,1),"INCUMPLIDA","PROCESO"), "VERIFICAR FECHA")),"SIN VALOR AVANCE")</f>
        <v>CUMPLIDA</v>
      </c>
    </row>
    <row r="1202" spans="1:17" ht="210.75">
      <c r="A1202" s="75" t="s">
        <v>1518</v>
      </c>
      <c r="B1202" s="61" t="s">
        <v>1793</v>
      </c>
      <c r="C1202" s="495"/>
      <c r="D1202" s="495"/>
      <c r="E1202" s="496"/>
      <c r="F1202" s="502"/>
      <c r="G1202" s="496" t="s">
        <v>3189</v>
      </c>
      <c r="H1202" s="50" t="s">
        <v>3190</v>
      </c>
      <c r="I1202" s="50" t="s">
        <v>3191</v>
      </c>
      <c r="J1202" s="69">
        <v>2</v>
      </c>
      <c r="K1202" s="65">
        <v>42648</v>
      </c>
      <c r="L1202" s="65">
        <v>42930</v>
      </c>
      <c r="M1202" s="211">
        <f t="shared" si="48"/>
        <v>40.285714285714285</v>
      </c>
      <c r="N1202" s="74">
        <v>2</v>
      </c>
      <c r="O1202" s="50" t="s">
        <v>3192</v>
      </c>
      <c r="P1202" s="51">
        <f t="shared" si="50"/>
        <v>1</v>
      </c>
      <c r="Q1202" s="66" t="str" cm="1">
        <f t="array" aca="1" ref="Q1202" ca="1">IF(ISNUMBER(P1202),IF(P1202=100%,"CUMPLIDA",IF(AND(ISNUMBER(L1202),ISNUMBER(INDIRECT("FECHA_"&amp;$B1202,1))), IF(L1202&lt;=INDIRECT("FECHA_"&amp;$B1202,1),"INCUMPLIDA","PROCESO"), "VERIFICAR FECHA")),"SIN VALOR AVANCE")</f>
        <v>CUMPLIDA</v>
      </c>
    </row>
    <row r="1203" spans="1:17" ht="150.75">
      <c r="A1203" s="75" t="s">
        <v>1518</v>
      </c>
      <c r="B1203" s="61" t="s">
        <v>1793</v>
      </c>
      <c r="C1203" s="495"/>
      <c r="D1203" s="495"/>
      <c r="E1203" s="496"/>
      <c r="F1203" s="502"/>
      <c r="G1203" s="496"/>
      <c r="H1203" s="50" t="s">
        <v>3165</v>
      </c>
      <c r="I1203" s="50" t="s">
        <v>3166</v>
      </c>
      <c r="J1203" s="69">
        <v>3</v>
      </c>
      <c r="K1203" s="65">
        <v>42933</v>
      </c>
      <c r="L1203" s="65">
        <v>43220</v>
      </c>
      <c r="M1203" s="211">
        <f t="shared" si="48"/>
        <v>41</v>
      </c>
      <c r="N1203" s="74">
        <v>3</v>
      </c>
      <c r="O1203" s="50" t="s">
        <v>3193</v>
      </c>
      <c r="P1203" s="51">
        <f t="shared" si="50"/>
        <v>1</v>
      </c>
      <c r="Q1203" s="66" t="str" cm="1">
        <f t="array" aca="1" ref="Q1203" ca="1">IF(ISNUMBER(P1203),IF(P1203=100%,"CUMPLIDA",IF(AND(ISNUMBER(L1203),ISNUMBER(INDIRECT("FECHA_"&amp;$B1203,1))), IF(L1203&lt;=INDIRECT("FECHA_"&amp;$B1203,1),"INCUMPLIDA","PROCESO"), "VERIFICAR FECHA")),"SIN VALOR AVANCE")</f>
        <v>CUMPLIDA</v>
      </c>
    </row>
    <row r="1204" spans="1:17" ht="240.75">
      <c r="A1204" s="75" t="s">
        <v>1518</v>
      </c>
      <c r="B1204" s="61" t="s">
        <v>1793</v>
      </c>
      <c r="C1204" s="495"/>
      <c r="D1204" s="495"/>
      <c r="E1204" s="496"/>
      <c r="F1204" s="502"/>
      <c r="G1204" s="496"/>
      <c r="H1204" s="50" t="s">
        <v>3194</v>
      </c>
      <c r="I1204" s="50" t="s">
        <v>3195</v>
      </c>
      <c r="J1204" s="69">
        <v>2</v>
      </c>
      <c r="K1204" s="65">
        <v>44197</v>
      </c>
      <c r="L1204" s="65">
        <v>44409</v>
      </c>
      <c r="M1204" s="211">
        <f t="shared" si="48"/>
        <v>30.285714285714285</v>
      </c>
      <c r="N1204" s="74">
        <v>2</v>
      </c>
      <c r="O1204" s="50" t="s">
        <v>3196</v>
      </c>
      <c r="P1204" s="51">
        <f t="shared" si="50"/>
        <v>1</v>
      </c>
      <c r="Q1204" s="66" t="str" cm="1">
        <f t="array" aca="1" ref="Q1204" ca="1">IF(ISNUMBER(P1204),IF(P1204=100%,"CUMPLIDA",IF(AND(ISNUMBER(L1204),ISNUMBER(INDIRECT("FECHA_"&amp;$B1204,1))), IF(L1204&lt;=INDIRECT("FECHA_"&amp;$B1204,1),"INCUMPLIDA","PROCESO"), "VERIFICAR FECHA")),"SIN VALOR AVANCE")</f>
        <v>CUMPLIDA</v>
      </c>
    </row>
    <row r="1205" spans="1:17" ht="240.75">
      <c r="A1205" s="75" t="s">
        <v>1518</v>
      </c>
      <c r="B1205" s="61" t="s">
        <v>1793</v>
      </c>
      <c r="C1205" s="495"/>
      <c r="D1205" s="495"/>
      <c r="E1205" s="496"/>
      <c r="F1205" s="502"/>
      <c r="G1205" s="496"/>
      <c r="H1205" s="50" t="s">
        <v>3197</v>
      </c>
      <c r="I1205" s="50" t="s">
        <v>3198</v>
      </c>
      <c r="J1205" s="69">
        <v>2</v>
      </c>
      <c r="K1205" s="65">
        <v>44515</v>
      </c>
      <c r="L1205" s="65">
        <v>44881</v>
      </c>
      <c r="M1205" s="211">
        <f t="shared" si="48"/>
        <v>52.285714285714285</v>
      </c>
      <c r="N1205" s="74">
        <v>2</v>
      </c>
      <c r="O1205" s="50" t="s">
        <v>3196</v>
      </c>
      <c r="P1205" s="51">
        <f t="shared" si="50"/>
        <v>1</v>
      </c>
      <c r="Q1205" s="66" t="str" cm="1">
        <f t="array" aca="1" ref="Q1205" ca="1">IF(ISNUMBER(P1205),IF(P1205=100%,"CUMPLIDA",IF(AND(ISNUMBER(L1205),ISNUMBER(INDIRECT("FECHA_"&amp;$B1205,1))), IF(L1205&lt;=INDIRECT("FECHA_"&amp;$B1205,1),"INCUMPLIDA","PROCESO"), "VERIFICAR FECHA")),"SIN VALOR AVANCE")</f>
        <v>CUMPLIDA</v>
      </c>
    </row>
    <row r="1206" spans="1:17" ht="240.75">
      <c r="A1206" s="75" t="s">
        <v>1518</v>
      </c>
      <c r="B1206" s="61" t="s">
        <v>1793</v>
      </c>
      <c r="C1206" s="495"/>
      <c r="D1206" s="495"/>
      <c r="E1206" s="496"/>
      <c r="F1206" s="502"/>
      <c r="G1206" s="496"/>
      <c r="H1206" s="50" t="s">
        <v>3199</v>
      </c>
      <c r="I1206" s="50" t="s">
        <v>3200</v>
      </c>
      <c r="J1206" s="69">
        <v>2</v>
      </c>
      <c r="K1206" s="65">
        <v>44882</v>
      </c>
      <c r="L1206" s="65">
        <v>44937</v>
      </c>
      <c r="M1206" s="211">
        <f t="shared" si="48"/>
        <v>7.8571428571428568</v>
      </c>
      <c r="N1206" s="74">
        <v>2</v>
      </c>
      <c r="O1206" s="50" t="s">
        <v>3196</v>
      </c>
      <c r="P1206" s="51">
        <f t="shared" si="50"/>
        <v>1</v>
      </c>
      <c r="Q1206" s="66" t="str" cm="1">
        <f t="array" aca="1" ref="Q1206" ca="1">IF(ISNUMBER(P1206),IF(P1206=100%,"CUMPLIDA",IF(AND(ISNUMBER(L1206),ISNUMBER(INDIRECT("FECHA_"&amp;$B1206,1))), IF(L1206&lt;=INDIRECT("FECHA_"&amp;$B1206,1),"INCUMPLIDA","PROCESO"), "VERIFICAR FECHA")),"SIN VALOR AVANCE")</f>
        <v>CUMPLIDA</v>
      </c>
    </row>
    <row r="1207" spans="1:17" ht="165.75">
      <c r="A1207" s="75" t="s">
        <v>1518</v>
      </c>
      <c r="B1207" s="61" t="s">
        <v>1793</v>
      </c>
      <c r="C1207" s="495"/>
      <c r="D1207" s="495"/>
      <c r="E1207" s="496"/>
      <c r="F1207" s="502"/>
      <c r="G1207" s="496"/>
      <c r="H1207" s="50" t="s">
        <v>3201</v>
      </c>
      <c r="I1207" s="50" t="s">
        <v>3200</v>
      </c>
      <c r="J1207" s="69">
        <v>2</v>
      </c>
      <c r="K1207" s="65">
        <v>45444</v>
      </c>
      <c r="L1207" s="65">
        <v>45900</v>
      </c>
      <c r="M1207" s="211">
        <f t="shared" si="48"/>
        <v>65.142857142857139</v>
      </c>
      <c r="N1207" s="74">
        <v>2</v>
      </c>
      <c r="O1207" s="50" t="s">
        <v>3202</v>
      </c>
      <c r="P1207" s="51">
        <f t="shared" si="50"/>
        <v>1</v>
      </c>
      <c r="Q1207" s="66" t="str" cm="1">
        <f t="array" aca="1" ref="Q1207" ca="1">IF(ISNUMBER(P1207),IF(P1207=100%,"CUMPLIDA",IF(AND(ISNUMBER(L1207),ISNUMBER(INDIRECT("FECHA_"&amp;$B1207,1))), IF(L1207&lt;=INDIRECT("FECHA_"&amp;$B1207,1),"INCUMPLIDA","PROCESO"), "VERIFICAR FECHA")),"SIN VALOR AVANCE")</f>
        <v>CUMPLIDA</v>
      </c>
    </row>
    <row r="1208" spans="1:17" ht="120.75">
      <c r="A1208" s="75" t="s">
        <v>1518</v>
      </c>
      <c r="B1208" s="61" t="s">
        <v>1793</v>
      </c>
      <c r="C1208" s="495"/>
      <c r="D1208" s="495"/>
      <c r="E1208" s="496"/>
      <c r="F1208" s="502"/>
      <c r="G1208" s="496"/>
      <c r="H1208" s="50" t="s">
        <v>3203</v>
      </c>
      <c r="I1208" s="50" t="s">
        <v>3200</v>
      </c>
      <c r="J1208" s="69">
        <v>2</v>
      </c>
      <c r="K1208" s="65">
        <v>45901</v>
      </c>
      <c r="L1208" s="65">
        <v>46112</v>
      </c>
      <c r="M1208" s="211">
        <f t="shared" si="48"/>
        <v>30.142857142857142</v>
      </c>
      <c r="N1208" s="74">
        <v>0</v>
      </c>
      <c r="O1208" s="50" t="s">
        <v>3204</v>
      </c>
      <c r="P1208" s="51">
        <f t="shared" si="50"/>
        <v>0</v>
      </c>
      <c r="Q1208" s="66" t="str" cm="1">
        <f t="array" aca="1" ref="Q1208" ca="1">IF(ISNUMBER(P1208),IF(P1208=100%,"CUMPLIDA",IF(AND(ISNUMBER(L1208),ISNUMBER(INDIRECT("FECHA_"&amp;$B1208,1))), IF(L1208&lt;=INDIRECT("FECHA_"&amp;$B1208,1),"INCUMPLIDA","PROCESO"), "VERIFICAR FECHA")),"SIN VALOR AVANCE")</f>
        <v>PROCESO</v>
      </c>
    </row>
    <row r="1209" spans="1:17" ht="105.75">
      <c r="A1209" s="75" t="s">
        <v>1518</v>
      </c>
      <c r="B1209" s="61" t="s">
        <v>1793</v>
      </c>
      <c r="C1209" s="495" t="s">
        <v>3205</v>
      </c>
      <c r="D1209" s="495" t="s">
        <v>3206</v>
      </c>
      <c r="E1209" s="496" t="s">
        <v>3207</v>
      </c>
      <c r="F1209" s="496" t="s">
        <v>3208</v>
      </c>
      <c r="G1209" s="63" t="s">
        <v>3209</v>
      </c>
      <c r="H1209" s="50" t="s">
        <v>3210</v>
      </c>
      <c r="I1209" s="50" t="s">
        <v>3211</v>
      </c>
      <c r="J1209" s="69">
        <v>1</v>
      </c>
      <c r="K1209" s="65">
        <v>42491</v>
      </c>
      <c r="L1209" s="65">
        <v>42582</v>
      </c>
      <c r="M1209" s="211">
        <f t="shared" si="48"/>
        <v>13</v>
      </c>
      <c r="N1209" s="74">
        <v>1</v>
      </c>
      <c r="O1209" s="50" t="s">
        <v>3212</v>
      </c>
      <c r="P1209" s="51">
        <f t="shared" si="50"/>
        <v>1</v>
      </c>
      <c r="Q1209" s="66" t="str" cm="1">
        <f t="array" aca="1" ref="Q1209" ca="1">IF(ISNUMBER(P1209),IF(P1209=100%,"CUMPLIDA",IF(AND(ISNUMBER(L1209),ISNUMBER(INDIRECT("FECHA_"&amp;$B1209,1))), IF(L1209&lt;=INDIRECT("FECHA_"&amp;$B1209,1),"INCUMPLIDA","PROCESO"), "VERIFICAR FECHA")),"SIN VALOR AVANCE")</f>
        <v>CUMPLIDA</v>
      </c>
    </row>
    <row r="1210" spans="1:17" ht="135.75">
      <c r="A1210" s="75" t="s">
        <v>1518</v>
      </c>
      <c r="B1210" s="61" t="s">
        <v>1793</v>
      </c>
      <c r="C1210" s="495"/>
      <c r="D1210" s="495"/>
      <c r="E1210" s="496"/>
      <c r="F1210" s="496"/>
      <c r="G1210" s="63" t="s">
        <v>3213</v>
      </c>
      <c r="H1210" s="50" t="s">
        <v>1799</v>
      </c>
      <c r="I1210" s="50" t="s">
        <v>753</v>
      </c>
      <c r="J1210" s="74">
        <v>1</v>
      </c>
      <c r="K1210" s="80">
        <v>45231</v>
      </c>
      <c r="L1210" s="80">
        <v>45504</v>
      </c>
      <c r="M1210" s="211">
        <f t="shared" si="48"/>
        <v>39</v>
      </c>
      <c r="N1210" s="74">
        <v>1</v>
      </c>
      <c r="O1210" s="83" t="s">
        <v>3142</v>
      </c>
      <c r="P1210" s="51">
        <f t="shared" si="50"/>
        <v>1</v>
      </c>
      <c r="Q1210" s="66" t="str" cm="1">
        <f t="array" aca="1" ref="Q1210" ca="1">IF(ISNUMBER(P1210),IF(P1210=100%,"CUMPLIDA",IF(AND(ISNUMBER(L1210),ISNUMBER(INDIRECT("FECHA_"&amp;$B1210,1))), IF(L1210&lt;=INDIRECT("FECHA_"&amp;$B1210,1),"INCUMPLIDA","PROCESO"), "VERIFICAR FECHA")),"SIN VALOR AVANCE")</f>
        <v>CUMPLIDA</v>
      </c>
    </row>
    <row r="1211" spans="1:17" ht="135.75">
      <c r="A1211" s="75" t="s">
        <v>1518</v>
      </c>
      <c r="B1211" s="61" t="s">
        <v>1793</v>
      </c>
      <c r="C1211" s="495"/>
      <c r="D1211" s="495"/>
      <c r="E1211" s="496"/>
      <c r="F1211" s="496"/>
      <c r="G1211" s="63" t="s">
        <v>3143</v>
      </c>
      <c r="H1211" s="50" t="s">
        <v>756</v>
      </c>
      <c r="I1211" s="50" t="s">
        <v>757</v>
      </c>
      <c r="J1211" s="74">
        <v>1</v>
      </c>
      <c r="K1211" s="80">
        <v>45231</v>
      </c>
      <c r="L1211" s="80">
        <v>45504</v>
      </c>
      <c r="M1211" s="211">
        <f t="shared" si="48"/>
        <v>39</v>
      </c>
      <c r="N1211" s="74">
        <v>1</v>
      </c>
      <c r="O1211" s="83" t="s">
        <v>3142</v>
      </c>
      <c r="P1211" s="51">
        <f t="shared" si="50"/>
        <v>1</v>
      </c>
      <c r="Q1211" s="66" t="str" cm="1">
        <f t="array" aca="1" ref="Q1211" ca="1">IF(ISNUMBER(P1211),IF(P1211=100%,"CUMPLIDA",IF(AND(ISNUMBER(L1211),ISNUMBER(INDIRECT("FECHA_"&amp;$B1211,1))), IF(L1211&lt;=INDIRECT("FECHA_"&amp;$B1211,1),"INCUMPLIDA","PROCESO"), "VERIFICAR FECHA")),"SIN VALOR AVANCE")</f>
        <v>CUMPLIDA</v>
      </c>
    </row>
    <row r="1212" spans="1:17" ht="90.75">
      <c r="A1212" s="75" t="s">
        <v>1518</v>
      </c>
      <c r="B1212" s="61" t="s">
        <v>1793</v>
      </c>
      <c r="C1212" s="495"/>
      <c r="D1212" s="495"/>
      <c r="E1212" s="496"/>
      <c r="F1212" s="496"/>
      <c r="G1212" s="63" t="s">
        <v>950</v>
      </c>
      <c r="H1212" s="50" t="s">
        <v>760</v>
      </c>
      <c r="I1212" s="50" t="s">
        <v>761</v>
      </c>
      <c r="J1212" s="74">
        <v>1</v>
      </c>
      <c r="K1212" s="80">
        <v>45444</v>
      </c>
      <c r="L1212" s="80">
        <v>45747</v>
      </c>
      <c r="M1212" s="211">
        <f t="shared" si="48"/>
        <v>43.285714285714285</v>
      </c>
      <c r="N1212" s="74">
        <v>1</v>
      </c>
      <c r="O1212" s="83" t="s">
        <v>3144</v>
      </c>
      <c r="P1212" s="51">
        <f t="shared" si="50"/>
        <v>1</v>
      </c>
      <c r="Q1212" s="66" t="str" cm="1">
        <f t="array" aca="1" ref="Q1212" ca="1">IF(ISNUMBER(P1212),IF(P1212=100%,"CUMPLIDA",IF(AND(ISNUMBER(L1212),ISNUMBER(INDIRECT("FECHA_"&amp;$B1212,1))), IF(L1212&lt;=INDIRECT("FECHA_"&amp;$B1212,1),"INCUMPLIDA","PROCESO"), "VERIFICAR FECHA")),"SIN VALOR AVANCE")</f>
        <v>CUMPLIDA</v>
      </c>
    </row>
    <row r="1213" spans="1:17" ht="75.75">
      <c r="A1213" s="75" t="s">
        <v>1518</v>
      </c>
      <c r="B1213" s="61" t="s">
        <v>1793</v>
      </c>
      <c r="C1213" s="495"/>
      <c r="D1213" s="495"/>
      <c r="E1213" s="496"/>
      <c r="F1213" s="496"/>
      <c r="G1213" s="63" t="s">
        <v>804</v>
      </c>
      <c r="H1213" s="50" t="s">
        <v>804</v>
      </c>
      <c r="I1213" s="50" t="s">
        <v>805</v>
      </c>
      <c r="J1213" s="74">
        <v>1</v>
      </c>
      <c r="K1213" s="80">
        <v>45444</v>
      </c>
      <c r="L1213" s="80">
        <v>45747</v>
      </c>
      <c r="M1213" s="211">
        <f t="shared" si="48"/>
        <v>43.285714285714285</v>
      </c>
      <c r="N1213" s="74">
        <v>1</v>
      </c>
      <c r="O1213" s="83" t="s">
        <v>3145</v>
      </c>
      <c r="P1213" s="51">
        <f t="shared" si="50"/>
        <v>1</v>
      </c>
      <c r="Q1213" s="66" t="str" cm="1">
        <f t="array" aca="1" ref="Q1213" ca="1">IF(ISNUMBER(P1213),IF(P1213=100%,"CUMPLIDA",IF(AND(ISNUMBER(L1213),ISNUMBER(INDIRECT("FECHA_"&amp;$B1213,1))), IF(L1213&lt;=INDIRECT("FECHA_"&amp;$B1213,1),"INCUMPLIDA","PROCESO"), "VERIFICAR FECHA")),"SIN VALOR AVANCE")</f>
        <v>CUMPLIDA</v>
      </c>
    </row>
    <row r="1214" spans="1:17" ht="90.75">
      <c r="A1214" s="75" t="s">
        <v>1518</v>
      </c>
      <c r="B1214" s="61" t="s">
        <v>1793</v>
      </c>
      <c r="C1214" s="495"/>
      <c r="D1214" s="495"/>
      <c r="E1214" s="496"/>
      <c r="F1214" s="496"/>
      <c r="G1214" s="63" t="s">
        <v>769</v>
      </c>
      <c r="H1214" s="50" t="s">
        <v>769</v>
      </c>
      <c r="I1214" s="50" t="s">
        <v>770</v>
      </c>
      <c r="J1214" s="74">
        <v>1</v>
      </c>
      <c r="K1214" s="80">
        <v>45444</v>
      </c>
      <c r="L1214" s="80">
        <v>45747</v>
      </c>
      <c r="M1214" s="211">
        <f t="shared" si="48"/>
        <v>43.285714285714285</v>
      </c>
      <c r="N1214" s="74">
        <v>1</v>
      </c>
      <c r="O1214" s="83" t="s">
        <v>3144</v>
      </c>
      <c r="P1214" s="51">
        <f t="shared" si="50"/>
        <v>1</v>
      </c>
      <c r="Q1214" s="66" t="str" cm="1">
        <f t="array" aca="1" ref="Q1214" ca="1">IF(ISNUMBER(P1214),IF(P1214=100%,"CUMPLIDA",IF(AND(ISNUMBER(L1214),ISNUMBER(INDIRECT("FECHA_"&amp;$B1214,1))), IF(L1214&lt;=INDIRECT("FECHA_"&amp;$B1214,1),"INCUMPLIDA","PROCESO"), "VERIFICAR FECHA")),"SIN VALOR AVANCE")</f>
        <v>CUMPLIDA</v>
      </c>
    </row>
    <row r="1215" spans="1:17" ht="75.75">
      <c r="A1215" s="75" t="s">
        <v>1518</v>
      </c>
      <c r="B1215" s="61" t="s">
        <v>1793</v>
      </c>
      <c r="C1215" s="495"/>
      <c r="D1215" s="495"/>
      <c r="E1215" s="496"/>
      <c r="F1215" s="496"/>
      <c r="G1215" s="63" t="s">
        <v>371</v>
      </c>
      <c r="H1215" s="50" t="s">
        <v>371</v>
      </c>
      <c r="I1215" s="50" t="s">
        <v>771</v>
      </c>
      <c r="J1215" s="74">
        <v>1</v>
      </c>
      <c r="K1215" s="80">
        <v>45444</v>
      </c>
      <c r="L1215" s="80">
        <v>45747</v>
      </c>
      <c r="M1215" s="211">
        <f t="shared" si="48"/>
        <v>43.285714285714285</v>
      </c>
      <c r="N1215" s="74">
        <v>1</v>
      </c>
      <c r="O1215" s="83" t="s">
        <v>3145</v>
      </c>
      <c r="P1215" s="51">
        <f t="shared" si="50"/>
        <v>1</v>
      </c>
      <c r="Q1215" s="66" t="str" cm="1">
        <f t="array" aca="1" ref="Q1215" ca="1">IF(ISNUMBER(P1215),IF(P1215=100%,"CUMPLIDA",IF(AND(ISNUMBER(L1215),ISNUMBER(INDIRECT("FECHA_"&amp;$B1215,1))), IF(L1215&lt;=INDIRECT("FECHA_"&amp;$B1215,1),"INCUMPLIDA","PROCESO"), "VERIFICAR FECHA")),"SIN VALOR AVANCE")</f>
        <v>CUMPLIDA</v>
      </c>
    </row>
    <row r="1216" spans="1:17" ht="135.75">
      <c r="A1216" s="75" t="s">
        <v>1518</v>
      </c>
      <c r="B1216" s="61" t="s">
        <v>1793</v>
      </c>
      <c r="C1216" s="495"/>
      <c r="D1216" s="495"/>
      <c r="E1216" s="496"/>
      <c r="F1216" s="496"/>
      <c r="G1216" s="63" t="s">
        <v>772</v>
      </c>
      <c r="H1216" s="50" t="s">
        <v>772</v>
      </c>
      <c r="I1216" s="50" t="s">
        <v>773</v>
      </c>
      <c r="J1216" s="74">
        <v>1</v>
      </c>
      <c r="K1216" s="80">
        <v>45444</v>
      </c>
      <c r="L1216" s="80">
        <v>45747</v>
      </c>
      <c r="M1216" s="211">
        <f t="shared" si="48"/>
        <v>43.285714285714285</v>
      </c>
      <c r="N1216" s="74">
        <v>1</v>
      </c>
      <c r="O1216" s="83" t="s">
        <v>3142</v>
      </c>
      <c r="P1216" s="51">
        <f t="shared" ref="P1216:P1247" si="51">N1216/J1216</f>
        <v>1</v>
      </c>
      <c r="Q1216" s="66" t="str" cm="1">
        <f t="array" aca="1" ref="Q1216" ca="1">IF(ISNUMBER(P1216),IF(P1216=100%,"CUMPLIDA",IF(AND(ISNUMBER(L1216),ISNUMBER(INDIRECT("FECHA_"&amp;$B1216,1))), IF(L1216&lt;=INDIRECT("FECHA_"&amp;$B1216,1),"INCUMPLIDA","PROCESO"), "VERIFICAR FECHA")),"SIN VALOR AVANCE")</f>
        <v>CUMPLIDA</v>
      </c>
    </row>
    <row r="1217" spans="1:17" ht="165.75">
      <c r="A1217" s="75" t="s">
        <v>1518</v>
      </c>
      <c r="B1217" s="61" t="s">
        <v>1793</v>
      </c>
      <c r="C1217" s="495"/>
      <c r="D1217" s="495"/>
      <c r="E1217" s="496"/>
      <c r="F1217" s="496"/>
      <c r="G1217" s="63" t="s">
        <v>169</v>
      </c>
      <c r="H1217" s="50" t="s">
        <v>775</v>
      </c>
      <c r="I1217" s="50" t="s">
        <v>776</v>
      </c>
      <c r="J1217" s="74">
        <v>2</v>
      </c>
      <c r="K1217" s="80">
        <v>45748</v>
      </c>
      <c r="L1217" s="80">
        <v>46234</v>
      </c>
      <c r="M1217" s="211">
        <f t="shared" si="48"/>
        <v>69.428571428571431</v>
      </c>
      <c r="N1217" s="74">
        <v>2</v>
      </c>
      <c r="O1217" s="50" t="s">
        <v>3214</v>
      </c>
      <c r="P1217" s="314">
        <f t="shared" si="51"/>
        <v>1</v>
      </c>
      <c r="Q1217" s="66" t="str" cm="1">
        <f t="array" aca="1" ref="Q1217" ca="1">IF(ISNUMBER(P1217),IF(P1217=100%,"CUMPLIDA",IF(AND(ISNUMBER(L1217),ISNUMBER(INDIRECT("FECHA_"&amp;$B1217,1))), IF(L1217&lt;=INDIRECT("FECHA_"&amp;$B1217,1),"INCUMPLIDA","PROCESO"), "VERIFICAR FECHA")),"SIN VALOR AVANCE")</f>
        <v>CUMPLIDA</v>
      </c>
    </row>
    <row r="1218" spans="1:17" ht="90.75">
      <c r="A1218" s="75" t="s">
        <v>1518</v>
      </c>
      <c r="B1218" s="61" t="s">
        <v>1793</v>
      </c>
      <c r="C1218" s="495"/>
      <c r="D1218" s="495"/>
      <c r="E1218" s="496"/>
      <c r="F1218" s="496"/>
      <c r="G1218" s="63" t="s">
        <v>778</v>
      </c>
      <c r="H1218" s="50" t="s">
        <v>779</v>
      </c>
      <c r="I1218" s="50" t="s">
        <v>780</v>
      </c>
      <c r="J1218" s="74">
        <v>1</v>
      </c>
      <c r="K1218" s="80">
        <v>45748</v>
      </c>
      <c r="L1218" s="80">
        <v>46234</v>
      </c>
      <c r="M1218" s="211">
        <f t="shared" si="48"/>
        <v>69.428571428571431</v>
      </c>
      <c r="N1218" s="74">
        <v>0</v>
      </c>
      <c r="O1218" s="83" t="s">
        <v>3144</v>
      </c>
      <c r="P1218" s="51">
        <f t="shared" si="51"/>
        <v>0</v>
      </c>
      <c r="Q1218" s="66" t="str" cm="1">
        <f t="array" aca="1" ref="Q1218" ca="1">IF(ISNUMBER(P1218),IF(P1218=100%,"CUMPLIDA",IF(AND(ISNUMBER(L1218),ISNUMBER(INDIRECT("FECHA_"&amp;$B1218,1))), IF(L1218&lt;=INDIRECT("FECHA_"&amp;$B1218,1),"INCUMPLIDA","PROCESO"), "VERIFICAR FECHA")),"SIN VALOR AVANCE")</f>
        <v>PROCESO</v>
      </c>
    </row>
    <row r="1219" spans="1:17" ht="225.75">
      <c r="A1219" s="75" t="s">
        <v>1518</v>
      </c>
      <c r="B1219" s="61" t="s">
        <v>1793</v>
      </c>
      <c r="C1219" s="495"/>
      <c r="D1219" s="495"/>
      <c r="E1219" s="496"/>
      <c r="F1219" s="496"/>
      <c r="G1219" s="63" t="s">
        <v>781</v>
      </c>
      <c r="H1219" s="50" t="s">
        <v>782</v>
      </c>
      <c r="I1219" s="50" t="s">
        <v>813</v>
      </c>
      <c r="J1219" s="74">
        <v>2</v>
      </c>
      <c r="K1219" s="80">
        <v>45748</v>
      </c>
      <c r="L1219" s="80">
        <v>46234</v>
      </c>
      <c r="M1219" s="211">
        <f t="shared" si="48"/>
        <v>69.428571428571431</v>
      </c>
      <c r="N1219" s="74">
        <v>0</v>
      </c>
      <c r="O1219" s="50" t="s">
        <v>3215</v>
      </c>
      <c r="P1219" s="51">
        <f t="shared" si="51"/>
        <v>0</v>
      </c>
      <c r="Q1219" s="66" t="str" cm="1">
        <f t="array" aca="1" ref="Q1219" ca="1">IF(ISNUMBER(P1219),IF(P1219=100%,"CUMPLIDA",IF(AND(ISNUMBER(L1219),ISNUMBER(INDIRECT("FECHA_"&amp;$B1219,1))), IF(L1219&lt;=INDIRECT("FECHA_"&amp;$B1219,1),"INCUMPLIDA","PROCESO"), "VERIFICAR FECHA")),"SIN VALOR AVANCE")</f>
        <v>PROCESO</v>
      </c>
    </row>
    <row r="1220" spans="1:17" ht="105">
      <c r="A1220" s="75" t="s">
        <v>1518</v>
      </c>
      <c r="B1220" s="61" t="s">
        <v>1793</v>
      </c>
      <c r="C1220" s="495"/>
      <c r="D1220" s="495"/>
      <c r="E1220" s="496"/>
      <c r="F1220" s="496"/>
      <c r="G1220" s="63" t="s">
        <v>3216</v>
      </c>
      <c r="H1220" s="50" t="s">
        <v>3217</v>
      </c>
      <c r="I1220" s="50" t="s">
        <v>858</v>
      </c>
      <c r="J1220" s="69">
        <v>5</v>
      </c>
      <c r="K1220" s="65">
        <v>42581</v>
      </c>
      <c r="L1220" s="65">
        <v>42735</v>
      </c>
      <c r="M1220" s="211">
        <f t="shared" si="48"/>
        <v>22</v>
      </c>
      <c r="N1220" s="74">
        <v>5</v>
      </c>
      <c r="O1220" s="50" t="s">
        <v>3218</v>
      </c>
      <c r="P1220" s="51">
        <f t="shared" si="51"/>
        <v>1</v>
      </c>
      <c r="Q1220" s="66" t="str" cm="1">
        <f t="array" aca="1" ref="Q1220" ca="1">IF(ISNUMBER(P1220),IF(P1220=100%,"CUMPLIDA",IF(AND(ISNUMBER(L1220),ISNUMBER(INDIRECT("FECHA_"&amp;$B1220,1))), IF(L1220&lt;=INDIRECT("FECHA_"&amp;$B1220,1),"INCUMPLIDA","PROCESO"), "VERIFICAR FECHA")),"SIN VALOR AVANCE")</f>
        <v>CUMPLIDA</v>
      </c>
    </row>
    <row r="1221" spans="1:17" ht="135.75">
      <c r="A1221" s="75" t="s">
        <v>1518</v>
      </c>
      <c r="B1221" s="61" t="s">
        <v>1793</v>
      </c>
      <c r="C1221" s="495" t="s">
        <v>3219</v>
      </c>
      <c r="D1221" s="495" t="s">
        <v>3220</v>
      </c>
      <c r="E1221" s="496" t="s">
        <v>3221</v>
      </c>
      <c r="F1221" s="496" t="s">
        <v>3222</v>
      </c>
      <c r="G1221" s="63" t="s">
        <v>3223</v>
      </c>
      <c r="H1221" s="50" t="s">
        <v>1799</v>
      </c>
      <c r="I1221" s="50" t="s">
        <v>753</v>
      </c>
      <c r="J1221" s="74">
        <v>1</v>
      </c>
      <c r="K1221" s="80">
        <v>45231</v>
      </c>
      <c r="L1221" s="80">
        <v>45504</v>
      </c>
      <c r="M1221" s="211">
        <f t="shared" si="48"/>
        <v>39</v>
      </c>
      <c r="N1221" s="74">
        <v>1</v>
      </c>
      <c r="O1221" s="83" t="s">
        <v>3142</v>
      </c>
      <c r="P1221" s="51">
        <f t="shared" si="51"/>
        <v>1</v>
      </c>
      <c r="Q1221" s="66" t="str" cm="1">
        <f t="array" aca="1" ref="Q1221" ca="1">IF(ISNUMBER(P1221),IF(P1221=100%,"CUMPLIDA",IF(AND(ISNUMBER(L1221),ISNUMBER(INDIRECT("FECHA_"&amp;$B1221,1))), IF(L1221&lt;=INDIRECT("FECHA_"&amp;$B1221,1),"INCUMPLIDA","PROCESO"), "VERIFICAR FECHA")),"SIN VALOR AVANCE")</f>
        <v>CUMPLIDA</v>
      </c>
    </row>
    <row r="1222" spans="1:17" ht="195.75">
      <c r="A1222" s="75" t="s">
        <v>1518</v>
      </c>
      <c r="B1222" s="61" t="s">
        <v>1793</v>
      </c>
      <c r="C1222" s="495"/>
      <c r="D1222" s="495"/>
      <c r="E1222" s="496"/>
      <c r="F1222" s="496"/>
      <c r="G1222" s="63" t="s">
        <v>3224</v>
      </c>
      <c r="H1222" s="50" t="s">
        <v>756</v>
      </c>
      <c r="I1222" s="50" t="s">
        <v>757</v>
      </c>
      <c r="J1222" s="74">
        <v>1</v>
      </c>
      <c r="K1222" s="80">
        <v>45231</v>
      </c>
      <c r="L1222" s="80">
        <v>45504</v>
      </c>
      <c r="M1222" s="211">
        <f t="shared" si="48"/>
        <v>39</v>
      </c>
      <c r="N1222" s="74">
        <v>1</v>
      </c>
      <c r="O1222" s="50" t="s">
        <v>3225</v>
      </c>
      <c r="P1222" s="51">
        <f t="shared" si="51"/>
        <v>1</v>
      </c>
      <c r="Q1222" s="66" t="str" cm="1">
        <f t="array" aca="1" ref="Q1222" ca="1">IF(ISNUMBER(P1222),IF(P1222=100%,"CUMPLIDA",IF(AND(ISNUMBER(L1222),ISNUMBER(INDIRECT("FECHA_"&amp;$B1222,1))), IF(L1222&lt;=INDIRECT("FECHA_"&amp;$B1222,1),"INCUMPLIDA","PROCESO"), "VERIFICAR FECHA")),"SIN VALOR AVANCE")</f>
        <v>CUMPLIDA</v>
      </c>
    </row>
    <row r="1223" spans="1:17" ht="135.75">
      <c r="A1223" s="75" t="s">
        <v>1518</v>
      </c>
      <c r="B1223" s="61" t="s">
        <v>1793</v>
      </c>
      <c r="C1223" s="495"/>
      <c r="D1223" s="495"/>
      <c r="E1223" s="496"/>
      <c r="F1223" s="496"/>
      <c r="G1223" s="63" t="s">
        <v>950</v>
      </c>
      <c r="H1223" s="50" t="s">
        <v>760</v>
      </c>
      <c r="I1223" s="50" t="s">
        <v>761</v>
      </c>
      <c r="J1223" s="74">
        <v>1</v>
      </c>
      <c r="K1223" s="80">
        <v>45323</v>
      </c>
      <c r="L1223" s="80">
        <v>45747</v>
      </c>
      <c r="M1223" s="211">
        <f t="shared" si="48"/>
        <v>60.571428571428569</v>
      </c>
      <c r="N1223" s="74">
        <v>1</v>
      </c>
      <c r="O1223" s="50" t="s">
        <v>3226</v>
      </c>
      <c r="P1223" s="51">
        <f t="shared" si="51"/>
        <v>1</v>
      </c>
      <c r="Q1223" s="66" t="str" cm="1">
        <f t="array" aca="1" ref="Q1223" ca="1">IF(ISNUMBER(P1223),IF(P1223=100%,"CUMPLIDA",IF(AND(ISNUMBER(L1223),ISNUMBER(INDIRECT("FECHA_"&amp;$B1223,1))), IF(L1223&lt;=INDIRECT("FECHA_"&amp;$B1223,1),"INCUMPLIDA","PROCESO"), "VERIFICAR FECHA")),"SIN VALOR AVANCE")</f>
        <v>CUMPLIDA</v>
      </c>
    </row>
    <row r="1224" spans="1:17" ht="75.75">
      <c r="A1224" s="75" t="s">
        <v>1518</v>
      </c>
      <c r="B1224" s="61" t="s">
        <v>1793</v>
      </c>
      <c r="C1224" s="495"/>
      <c r="D1224" s="495"/>
      <c r="E1224" s="496"/>
      <c r="F1224" s="496"/>
      <c r="G1224" s="63" t="s">
        <v>804</v>
      </c>
      <c r="H1224" s="50" t="s">
        <v>804</v>
      </c>
      <c r="I1224" s="50" t="s">
        <v>805</v>
      </c>
      <c r="J1224" s="74">
        <v>1</v>
      </c>
      <c r="K1224" s="80">
        <v>45323</v>
      </c>
      <c r="L1224" s="80">
        <v>45747</v>
      </c>
      <c r="M1224" s="211">
        <f t="shared" si="48"/>
        <v>60.571428571428569</v>
      </c>
      <c r="N1224" s="74">
        <v>1</v>
      </c>
      <c r="O1224" s="83" t="s">
        <v>3145</v>
      </c>
      <c r="P1224" s="51">
        <f t="shared" si="51"/>
        <v>1</v>
      </c>
      <c r="Q1224" s="66" t="str" cm="1">
        <f t="array" aca="1" ref="Q1224" ca="1">IF(ISNUMBER(P1224),IF(P1224=100%,"CUMPLIDA",IF(AND(ISNUMBER(L1224),ISNUMBER(INDIRECT("FECHA_"&amp;$B1224,1))), IF(L1224&lt;=INDIRECT("FECHA_"&amp;$B1224,1),"INCUMPLIDA","PROCESO"), "VERIFICAR FECHA")),"SIN VALOR AVANCE")</f>
        <v>CUMPLIDA</v>
      </c>
    </row>
    <row r="1225" spans="1:17" ht="75.75">
      <c r="A1225" s="75" t="s">
        <v>1518</v>
      </c>
      <c r="B1225" s="61" t="s">
        <v>1793</v>
      </c>
      <c r="C1225" s="495"/>
      <c r="D1225" s="495"/>
      <c r="E1225" s="496"/>
      <c r="F1225" s="496"/>
      <c r="G1225" s="63" t="s">
        <v>766</v>
      </c>
      <c r="H1225" s="50" t="s">
        <v>767</v>
      </c>
      <c r="I1225" s="50" t="s">
        <v>768</v>
      </c>
      <c r="J1225" s="74">
        <v>1</v>
      </c>
      <c r="K1225" s="80">
        <v>45231</v>
      </c>
      <c r="L1225" s="80">
        <v>45747</v>
      </c>
      <c r="M1225" s="211">
        <f t="shared" si="48"/>
        <v>73.714285714285708</v>
      </c>
      <c r="N1225" s="74">
        <v>1</v>
      </c>
      <c r="O1225" s="83" t="s">
        <v>3145</v>
      </c>
      <c r="P1225" s="51">
        <f t="shared" si="51"/>
        <v>1</v>
      </c>
      <c r="Q1225" s="66" t="str" cm="1">
        <f t="array" aca="1" ref="Q1225" ca="1">IF(ISNUMBER(P1225),IF(P1225=100%,"CUMPLIDA",IF(AND(ISNUMBER(L1225),ISNUMBER(INDIRECT("FECHA_"&amp;$B1225,1))), IF(L1225&lt;=INDIRECT("FECHA_"&amp;$B1225,1),"INCUMPLIDA","PROCESO"), "VERIFICAR FECHA")),"SIN VALOR AVANCE")</f>
        <v>CUMPLIDA</v>
      </c>
    </row>
    <row r="1226" spans="1:17" ht="135.75">
      <c r="A1226" s="75" t="s">
        <v>1518</v>
      </c>
      <c r="B1226" s="61" t="s">
        <v>1793</v>
      </c>
      <c r="C1226" s="495"/>
      <c r="D1226" s="495"/>
      <c r="E1226" s="496"/>
      <c r="F1226" s="496"/>
      <c r="G1226" s="63" t="s">
        <v>769</v>
      </c>
      <c r="H1226" s="50" t="s">
        <v>769</v>
      </c>
      <c r="I1226" s="50" t="s">
        <v>770</v>
      </c>
      <c r="J1226" s="74">
        <v>1</v>
      </c>
      <c r="K1226" s="80">
        <v>45323</v>
      </c>
      <c r="L1226" s="80">
        <v>45747</v>
      </c>
      <c r="M1226" s="211">
        <f t="shared" si="48"/>
        <v>60.571428571428569</v>
      </c>
      <c r="N1226" s="74">
        <v>1</v>
      </c>
      <c r="O1226" s="50" t="s">
        <v>3226</v>
      </c>
      <c r="P1226" s="51">
        <f t="shared" si="51"/>
        <v>1</v>
      </c>
      <c r="Q1226" s="66" t="str" cm="1">
        <f t="array" aca="1" ref="Q1226" ca="1">IF(ISNUMBER(P1226),IF(P1226=100%,"CUMPLIDA",IF(AND(ISNUMBER(L1226),ISNUMBER(INDIRECT("FECHA_"&amp;$B1226,1))), IF(L1226&lt;=INDIRECT("FECHA_"&amp;$B1226,1),"INCUMPLIDA","PROCESO"), "VERIFICAR FECHA")),"SIN VALOR AVANCE")</f>
        <v>CUMPLIDA</v>
      </c>
    </row>
    <row r="1227" spans="1:17" ht="75.75">
      <c r="A1227" s="75" t="s">
        <v>1518</v>
      </c>
      <c r="B1227" s="61" t="s">
        <v>1793</v>
      </c>
      <c r="C1227" s="495"/>
      <c r="D1227" s="495"/>
      <c r="E1227" s="496"/>
      <c r="F1227" s="496"/>
      <c r="G1227" s="63" t="s">
        <v>371</v>
      </c>
      <c r="H1227" s="50" t="s">
        <v>371</v>
      </c>
      <c r="I1227" s="50" t="s">
        <v>771</v>
      </c>
      <c r="J1227" s="74">
        <v>1</v>
      </c>
      <c r="K1227" s="80">
        <v>45231</v>
      </c>
      <c r="L1227" s="80">
        <v>45747</v>
      </c>
      <c r="M1227" s="211">
        <f t="shared" si="48"/>
        <v>73.714285714285708</v>
      </c>
      <c r="N1227" s="74">
        <v>1</v>
      </c>
      <c r="O1227" s="83" t="s">
        <v>3145</v>
      </c>
      <c r="P1227" s="51">
        <f t="shared" si="51"/>
        <v>1</v>
      </c>
      <c r="Q1227" s="66" t="str" cm="1">
        <f t="array" aca="1" ref="Q1227" ca="1">IF(ISNUMBER(P1227),IF(P1227=100%,"CUMPLIDA",IF(AND(ISNUMBER(L1227),ISNUMBER(INDIRECT("FECHA_"&amp;$B1227,1))), IF(L1227&lt;=INDIRECT("FECHA_"&amp;$B1227,1),"INCUMPLIDA","PROCESO"), "VERIFICAR FECHA")),"SIN VALOR AVANCE")</f>
        <v>CUMPLIDA</v>
      </c>
    </row>
    <row r="1228" spans="1:17" ht="240.75">
      <c r="A1228" s="75" t="s">
        <v>1518</v>
      </c>
      <c r="B1228" s="61" t="s">
        <v>1793</v>
      </c>
      <c r="C1228" s="495"/>
      <c r="D1228" s="495"/>
      <c r="E1228" s="496"/>
      <c r="F1228" s="496"/>
      <c r="G1228" s="63" t="s">
        <v>772</v>
      </c>
      <c r="H1228" s="50" t="s">
        <v>772</v>
      </c>
      <c r="I1228" s="50" t="s">
        <v>773</v>
      </c>
      <c r="J1228" s="74">
        <v>1</v>
      </c>
      <c r="K1228" s="80">
        <v>45231</v>
      </c>
      <c r="L1228" s="80">
        <v>45747</v>
      </c>
      <c r="M1228" s="211">
        <f t="shared" si="48"/>
        <v>73.714285714285708</v>
      </c>
      <c r="N1228" s="74">
        <v>1</v>
      </c>
      <c r="O1228" s="50" t="s">
        <v>3227</v>
      </c>
      <c r="P1228" s="51">
        <f t="shared" si="51"/>
        <v>1</v>
      </c>
      <c r="Q1228" s="66" t="str" cm="1">
        <f t="array" aca="1" ref="Q1228" ca="1">IF(ISNUMBER(P1228),IF(P1228=100%,"CUMPLIDA",IF(AND(ISNUMBER(L1228),ISNUMBER(INDIRECT("FECHA_"&amp;$B1228,1))), IF(L1228&lt;=INDIRECT("FECHA_"&amp;$B1228,1),"INCUMPLIDA","PROCESO"), "VERIFICAR FECHA")),"SIN VALOR AVANCE")</f>
        <v>CUMPLIDA</v>
      </c>
    </row>
    <row r="1229" spans="1:17" ht="135.75">
      <c r="A1229" s="75" t="s">
        <v>1518</v>
      </c>
      <c r="B1229" s="61" t="s">
        <v>1793</v>
      </c>
      <c r="C1229" s="495"/>
      <c r="D1229" s="495"/>
      <c r="E1229" s="496"/>
      <c r="F1229" s="496"/>
      <c r="G1229" s="63" t="s">
        <v>169</v>
      </c>
      <c r="H1229" s="50" t="s">
        <v>775</v>
      </c>
      <c r="I1229" s="50" t="s">
        <v>776</v>
      </c>
      <c r="J1229" s="74">
        <v>11</v>
      </c>
      <c r="K1229" s="80">
        <v>46113</v>
      </c>
      <c r="L1229" s="80">
        <v>47118</v>
      </c>
      <c r="M1229" s="211">
        <f t="shared" si="48"/>
        <v>143.57142857142858</v>
      </c>
      <c r="N1229" s="74">
        <v>0</v>
      </c>
      <c r="O1229" s="50" t="s">
        <v>3228</v>
      </c>
      <c r="P1229" s="51">
        <f t="shared" si="51"/>
        <v>0</v>
      </c>
      <c r="Q1229" s="66" t="str" cm="1">
        <f t="array" aca="1" ref="Q1229" ca="1">IF(ISNUMBER(P1229),IF(P1229=100%,"CUMPLIDA",IF(AND(ISNUMBER(L1229),ISNUMBER(INDIRECT("FECHA_"&amp;$B1229,1))), IF(L1229&lt;=INDIRECT("FECHA_"&amp;$B1229,1),"INCUMPLIDA","PROCESO"), "VERIFICAR FECHA")),"SIN VALOR AVANCE")</f>
        <v>PROCESO</v>
      </c>
    </row>
    <row r="1230" spans="1:17" ht="135.75">
      <c r="A1230" s="75" t="s">
        <v>1518</v>
      </c>
      <c r="B1230" s="61" t="s">
        <v>1793</v>
      </c>
      <c r="C1230" s="495"/>
      <c r="D1230" s="495"/>
      <c r="E1230" s="496"/>
      <c r="F1230" s="496"/>
      <c r="G1230" s="63" t="s">
        <v>778</v>
      </c>
      <c r="H1230" s="50" t="s">
        <v>779</v>
      </c>
      <c r="I1230" s="50" t="s">
        <v>780</v>
      </c>
      <c r="J1230" s="74">
        <v>1</v>
      </c>
      <c r="K1230" s="80">
        <v>46113</v>
      </c>
      <c r="L1230" s="80">
        <v>47118</v>
      </c>
      <c r="M1230" s="211">
        <f t="shared" si="48"/>
        <v>143.57142857142858</v>
      </c>
      <c r="N1230" s="74">
        <v>0</v>
      </c>
      <c r="O1230" s="50" t="s">
        <v>3226</v>
      </c>
      <c r="P1230" s="51">
        <f t="shared" si="51"/>
        <v>0</v>
      </c>
      <c r="Q1230" s="66" t="str" cm="1">
        <f t="array" aca="1" ref="Q1230" ca="1">IF(ISNUMBER(P1230),IF(P1230=100%,"CUMPLIDA",IF(AND(ISNUMBER(L1230),ISNUMBER(INDIRECT("FECHA_"&amp;$B1230,1))), IF(L1230&lt;=INDIRECT("FECHA_"&amp;$B1230,1),"INCUMPLIDA","PROCESO"), "VERIFICAR FECHA")),"SIN VALOR AVANCE")</f>
        <v>PROCESO</v>
      </c>
    </row>
    <row r="1231" spans="1:17" ht="270.75">
      <c r="A1231" s="75" t="s">
        <v>1518</v>
      </c>
      <c r="B1231" s="61" t="s">
        <v>1793</v>
      </c>
      <c r="C1231" s="495"/>
      <c r="D1231" s="495"/>
      <c r="E1231" s="496"/>
      <c r="F1231" s="496"/>
      <c r="G1231" s="63" t="s">
        <v>781</v>
      </c>
      <c r="H1231" s="50" t="s">
        <v>782</v>
      </c>
      <c r="I1231" s="50" t="s">
        <v>813</v>
      </c>
      <c r="J1231" s="74">
        <v>2</v>
      </c>
      <c r="K1231" s="80">
        <v>46113</v>
      </c>
      <c r="L1231" s="80">
        <v>47118</v>
      </c>
      <c r="M1231" s="211">
        <f t="shared" si="48"/>
        <v>143.57142857142858</v>
      </c>
      <c r="N1231" s="74">
        <v>0</v>
      </c>
      <c r="O1231" s="50" t="s">
        <v>3229</v>
      </c>
      <c r="P1231" s="51">
        <f t="shared" si="51"/>
        <v>0</v>
      </c>
      <c r="Q1231" s="66" t="str" cm="1">
        <f t="array" aca="1" ref="Q1231" ca="1">IF(ISNUMBER(P1231),IF(P1231=100%,"CUMPLIDA",IF(AND(ISNUMBER(L1231),ISNUMBER(INDIRECT("FECHA_"&amp;$B1231,1))), IF(L1231&lt;=INDIRECT("FECHA_"&amp;$B1231,1),"INCUMPLIDA","PROCESO"), "VERIFICAR FECHA")),"SIN VALOR AVANCE")</f>
        <v>PROCESO</v>
      </c>
    </row>
    <row r="1232" spans="1:17" ht="135.75">
      <c r="A1232" s="75" t="s">
        <v>1518</v>
      </c>
      <c r="B1232" s="61" t="s">
        <v>1793</v>
      </c>
      <c r="C1232" s="495"/>
      <c r="D1232" s="495"/>
      <c r="E1232" s="496"/>
      <c r="F1232" s="496"/>
      <c r="G1232" s="63" t="s">
        <v>3230</v>
      </c>
      <c r="H1232" s="50" t="s">
        <v>1799</v>
      </c>
      <c r="I1232" s="50" t="s">
        <v>753</v>
      </c>
      <c r="J1232" s="74">
        <v>1</v>
      </c>
      <c r="K1232" s="80">
        <v>45231</v>
      </c>
      <c r="L1232" s="80">
        <v>45504</v>
      </c>
      <c r="M1232" s="211">
        <f t="shared" ref="M1232:M1247" si="52">(L1232-K1232)/7</f>
        <v>39</v>
      </c>
      <c r="N1232" s="74">
        <v>1</v>
      </c>
      <c r="O1232" s="83" t="s">
        <v>3142</v>
      </c>
      <c r="P1232" s="51">
        <f t="shared" si="51"/>
        <v>1</v>
      </c>
      <c r="Q1232" s="66" t="str" cm="1">
        <f t="array" aca="1" ref="Q1232" ca="1">IF(ISNUMBER(P1232),IF(P1232=100%,"CUMPLIDA",IF(AND(ISNUMBER(L1232),ISNUMBER(INDIRECT("FECHA_"&amp;$B1232,1))), IF(L1232&lt;=INDIRECT("FECHA_"&amp;$B1232,1),"INCUMPLIDA","PROCESO"), "VERIFICAR FECHA")),"SIN VALOR AVANCE")</f>
        <v>CUMPLIDA</v>
      </c>
    </row>
    <row r="1233" spans="1:17" ht="195.75">
      <c r="A1233" s="75" t="s">
        <v>1518</v>
      </c>
      <c r="B1233" s="61" t="s">
        <v>1793</v>
      </c>
      <c r="C1233" s="495"/>
      <c r="D1233" s="495"/>
      <c r="E1233" s="496"/>
      <c r="F1233" s="496"/>
      <c r="G1233" s="63" t="s">
        <v>3231</v>
      </c>
      <c r="H1233" s="50" t="s">
        <v>756</v>
      </c>
      <c r="I1233" s="50" t="s">
        <v>757</v>
      </c>
      <c r="J1233" s="74">
        <v>1</v>
      </c>
      <c r="K1233" s="80">
        <v>45231</v>
      </c>
      <c r="L1233" s="80">
        <v>45504</v>
      </c>
      <c r="M1233" s="211">
        <f t="shared" si="52"/>
        <v>39</v>
      </c>
      <c r="N1233" s="74">
        <v>1</v>
      </c>
      <c r="O1233" s="50" t="s">
        <v>3232</v>
      </c>
      <c r="P1233" s="51">
        <f t="shared" si="51"/>
        <v>1</v>
      </c>
      <c r="Q1233" s="66" t="str" cm="1">
        <f t="array" aca="1" ref="Q1233" ca="1">IF(ISNUMBER(P1233),IF(P1233=100%,"CUMPLIDA",IF(AND(ISNUMBER(L1233),ISNUMBER(INDIRECT("FECHA_"&amp;$B1233,1))), IF(L1233&lt;=INDIRECT("FECHA_"&amp;$B1233,1),"INCUMPLIDA","PROCESO"), "VERIFICAR FECHA")),"SIN VALOR AVANCE")</f>
        <v>CUMPLIDA</v>
      </c>
    </row>
    <row r="1234" spans="1:17" ht="135.75">
      <c r="A1234" s="75" t="s">
        <v>1518</v>
      </c>
      <c r="B1234" s="61" t="s">
        <v>1793</v>
      </c>
      <c r="C1234" s="495"/>
      <c r="D1234" s="495"/>
      <c r="E1234" s="496"/>
      <c r="F1234" s="496"/>
      <c r="G1234" s="63" t="s">
        <v>950</v>
      </c>
      <c r="H1234" s="50" t="s">
        <v>760</v>
      </c>
      <c r="I1234" s="50" t="s">
        <v>761</v>
      </c>
      <c r="J1234" s="74">
        <v>1</v>
      </c>
      <c r="K1234" s="80">
        <v>45323</v>
      </c>
      <c r="L1234" s="80">
        <v>45747</v>
      </c>
      <c r="M1234" s="211">
        <f t="shared" si="52"/>
        <v>60.571428571428569</v>
      </c>
      <c r="N1234" s="74">
        <v>1</v>
      </c>
      <c r="O1234" s="50" t="s">
        <v>3226</v>
      </c>
      <c r="P1234" s="51">
        <f t="shared" si="51"/>
        <v>1</v>
      </c>
      <c r="Q1234" s="66" t="str" cm="1">
        <f t="array" aca="1" ref="Q1234" ca="1">IF(ISNUMBER(P1234),IF(P1234=100%,"CUMPLIDA",IF(AND(ISNUMBER(L1234),ISNUMBER(INDIRECT("FECHA_"&amp;$B1234,1))), IF(L1234&lt;=INDIRECT("FECHA_"&amp;$B1234,1),"INCUMPLIDA","PROCESO"), "VERIFICAR FECHA")),"SIN VALOR AVANCE")</f>
        <v>CUMPLIDA</v>
      </c>
    </row>
    <row r="1235" spans="1:17" ht="75.75">
      <c r="A1235" s="75" t="s">
        <v>1518</v>
      </c>
      <c r="B1235" s="61" t="s">
        <v>1793</v>
      </c>
      <c r="C1235" s="495"/>
      <c r="D1235" s="495"/>
      <c r="E1235" s="496"/>
      <c r="F1235" s="496"/>
      <c r="G1235" s="63" t="s">
        <v>804</v>
      </c>
      <c r="H1235" s="50" t="s">
        <v>804</v>
      </c>
      <c r="I1235" s="50" t="s">
        <v>805</v>
      </c>
      <c r="J1235" s="74">
        <v>1</v>
      </c>
      <c r="K1235" s="80">
        <v>45323</v>
      </c>
      <c r="L1235" s="80">
        <v>45747</v>
      </c>
      <c r="M1235" s="211">
        <f t="shared" si="52"/>
        <v>60.571428571428569</v>
      </c>
      <c r="N1235" s="74">
        <v>1</v>
      </c>
      <c r="O1235" s="83" t="s">
        <v>3145</v>
      </c>
      <c r="P1235" s="51">
        <f t="shared" si="51"/>
        <v>1</v>
      </c>
      <c r="Q1235" s="66" t="str" cm="1">
        <f t="array" aca="1" ref="Q1235" ca="1">IF(ISNUMBER(P1235),IF(P1235=100%,"CUMPLIDA",IF(AND(ISNUMBER(L1235),ISNUMBER(INDIRECT("FECHA_"&amp;$B1235,1))), IF(L1235&lt;=INDIRECT("FECHA_"&amp;$B1235,1),"INCUMPLIDA","PROCESO"), "VERIFICAR FECHA")),"SIN VALOR AVANCE")</f>
        <v>CUMPLIDA</v>
      </c>
    </row>
    <row r="1236" spans="1:17" ht="75.75">
      <c r="A1236" s="75" t="s">
        <v>1518</v>
      </c>
      <c r="B1236" s="61" t="s">
        <v>1793</v>
      </c>
      <c r="C1236" s="495"/>
      <c r="D1236" s="495"/>
      <c r="E1236" s="496"/>
      <c r="F1236" s="496"/>
      <c r="G1236" s="63" t="s">
        <v>766</v>
      </c>
      <c r="H1236" s="50" t="s">
        <v>767</v>
      </c>
      <c r="I1236" s="50" t="s">
        <v>3233</v>
      </c>
      <c r="J1236" s="74">
        <v>1</v>
      </c>
      <c r="K1236" s="80">
        <v>45231</v>
      </c>
      <c r="L1236" s="80">
        <v>45747</v>
      </c>
      <c r="M1236" s="211">
        <f t="shared" si="52"/>
        <v>73.714285714285708</v>
      </c>
      <c r="N1236" s="74">
        <v>1</v>
      </c>
      <c r="O1236" s="83" t="s">
        <v>3145</v>
      </c>
      <c r="P1236" s="51">
        <f t="shared" si="51"/>
        <v>1</v>
      </c>
      <c r="Q1236" s="66" t="str" cm="1">
        <f t="array" aca="1" ref="Q1236" ca="1">IF(ISNUMBER(P1236),IF(P1236=100%,"CUMPLIDA",IF(AND(ISNUMBER(L1236),ISNUMBER(INDIRECT("FECHA_"&amp;$B1236,1))), IF(L1236&lt;=INDIRECT("FECHA_"&amp;$B1236,1),"INCUMPLIDA","PROCESO"), "VERIFICAR FECHA")),"SIN VALOR AVANCE")</f>
        <v>CUMPLIDA</v>
      </c>
    </row>
    <row r="1237" spans="1:17" ht="135.75">
      <c r="A1237" s="75" t="s">
        <v>1518</v>
      </c>
      <c r="B1237" s="61" t="s">
        <v>1793</v>
      </c>
      <c r="C1237" s="495"/>
      <c r="D1237" s="495"/>
      <c r="E1237" s="496"/>
      <c r="F1237" s="496"/>
      <c r="G1237" s="63" t="s">
        <v>769</v>
      </c>
      <c r="H1237" s="50" t="s">
        <v>769</v>
      </c>
      <c r="I1237" s="50" t="s">
        <v>2344</v>
      </c>
      <c r="J1237" s="74">
        <v>1</v>
      </c>
      <c r="K1237" s="80">
        <v>45323</v>
      </c>
      <c r="L1237" s="80">
        <v>45747</v>
      </c>
      <c r="M1237" s="211">
        <f t="shared" si="52"/>
        <v>60.571428571428569</v>
      </c>
      <c r="N1237" s="74">
        <v>1</v>
      </c>
      <c r="O1237" s="50" t="s">
        <v>3226</v>
      </c>
      <c r="P1237" s="51">
        <f t="shared" si="51"/>
        <v>1</v>
      </c>
      <c r="Q1237" s="66" t="str" cm="1">
        <f t="array" aca="1" ref="Q1237" ca="1">IF(ISNUMBER(P1237),IF(P1237=100%,"CUMPLIDA",IF(AND(ISNUMBER(L1237),ISNUMBER(INDIRECT("FECHA_"&amp;$B1237,1))), IF(L1237&lt;=INDIRECT("FECHA_"&amp;$B1237,1),"INCUMPLIDA","PROCESO"), "VERIFICAR FECHA")),"SIN VALOR AVANCE")</f>
        <v>CUMPLIDA</v>
      </c>
    </row>
    <row r="1238" spans="1:17" ht="75.75">
      <c r="A1238" s="75" t="s">
        <v>1518</v>
      </c>
      <c r="B1238" s="61" t="s">
        <v>1793</v>
      </c>
      <c r="C1238" s="495"/>
      <c r="D1238" s="495"/>
      <c r="E1238" s="496"/>
      <c r="F1238" s="496"/>
      <c r="G1238" s="63" t="s">
        <v>371</v>
      </c>
      <c r="H1238" s="50" t="s">
        <v>371</v>
      </c>
      <c r="I1238" s="50" t="s">
        <v>771</v>
      </c>
      <c r="J1238" s="74">
        <v>1</v>
      </c>
      <c r="K1238" s="80">
        <v>45231</v>
      </c>
      <c r="L1238" s="80">
        <v>45747</v>
      </c>
      <c r="M1238" s="211">
        <f t="shared" si="52"/>
        <v>73.714285714285708</v>
      </c>
      <c r="N1238" s="74">
        <v>1</v>
      </c>
      <c r="O1238" s="83" t="s">
        <v>3145</v>
      </c>
      <c r="P1238" s="51">
        <f t="shared" si="51"/>
        <v>1</v>
      </c>
      <c r="Q1238" s="66" t="str" cm="1">
        <f t="array" aca="1" ref="Q1238" ca="1">IF(ISNUMBER(P1238),IF(P1238=100%,"CUMPLIDA",IF(AND(ISNUMBER(L1238),ISNUMBER(INDIRECT("FECHA_"&amp;$B1238,1))), IF(L1238&lt;=INDIRECT("FECHA_"&amp;$B1238,1),"INCUMPLIDA","PROCESO"), "VERIFICAR FECHA")),"SIN VALOR AVANCE")</f>
        <v>CUMPLIDA</v>
      </c>
    </row>
    <row r="1239" spans="1:17" ht="240.75">
      <c r="A1239" s="75" t="s">
        <v>1518</v>
      </c>
      <c r="B1239" s="61" t="s">
        <v>1793</v>
      </c>
      <c r="C1239" s="495"/>
      <c r="D1239" s="495"/>
      <c r="E1239" s="496"/>
      <c r="F1239" s="496"/>
      <c r="G1239" s="63" t="s">
        <v>772</v>
      </c>
      <c r="H1239" s="50" t="s">
        <v>772</v>
      </c>
      <c r="I1239" s="50" t="s">
        <v>773</v>
      </c>
      <c r="J1239" s="74">
        <v>1</v>
      </c>
      <c r="K1239" s="80">
        <v>45231</v>
      </c>
      <c r="L1239" s="80">
        <v>45747</v>
      </c>
      <c r="M1239" s="211">
        <f t="shared" si="52"/>
        <v>73.714285714285708</v>
      </c>
      <c r="N1239" s="74">
        <v>1</v>
      </c>
      <c r="O1239" s="50" t="s">
        <v>3234</v>
      </c>
      <c r="P1239" s="51">
        <f t="shared" si="51"/>
        <v>1</v>
      </c>
      <c r="Q1239" s="66" t="str" cm="1">
        <f t="array" aca="1" ref="Q1239" ca="1">IF(ISNUMBER(P1239),IF(P1239=100%,"CUMPLIDA",IF(AND(ISNUMBER(L1239),ISNUMBER(INDIRECT("FECHA_"&amp;$B1239,1))), IF(L1239&lt;=INDIRECT("FECHA_"&amp;$B1239,1),"INCUMPLIDA","PROCESO"), "VERIFICAR FECHA")),"SIN VALOR AVANCE")</f>
        <v>CUMPLIDA</v>
      </c>
    </row>
    <row r="1240" spans="1:17" ht="165.75">
      <c r="A1240" s="75" t="s">
        <v>1518</v>
      </c>
      <c r="B1240" s="61" t="s">
        <v>1793</v>
      </c>
      <c r="C1240" s="495"/>
      <c r="D1240" s="495"/>
      <c r="E1240" s="496"/>
      <c r="F1240" s="496"/>
      <c r="G1240" s="63" t="s">
        <v>169</v>
      </c>
      <c r="H1240" s="50" t="s">
        <v>775</v>
      </c>
      <c r="I1240" s="50" t="s">
        <v>776</v>
      </c>
      <c r="J1240" s="74">
        <v>3</v>
      </c>
      <c r="K1240" s="80">
        <v>46113</v>
      </c>
      <c r="L1240" s="80">
        <v>47118</v>
      </c>
      <c r="M1240" s="211">
        <f t="shared" si="52"/>
        <v>143.57142857142858</v>
      </c>
      <c r="N1240" s="74">
        <v>0</v>
      </c>
      <c r="O1240" s="50" t="s">
        <v>3235</v>
      </c>
      <c r="P1240" s="51">
        <f t="shared" si="51"/>
        <v>0</v>
      </c>
      <c r="Q1240" s="66" t="str" cm="1">
        <f t="array" aca="1" ref="Q1240" ca="1">IF(ISNUMBER(P1240),IF(P1240=100%,"CUMPLIDA",IF(AND(ISNUMBER(L1240),ISNUMBER(INDIRECT("FECHA_"&amp;$B1240,1))), IF(L1240&lt;=INDIRECT("FECHA_"&amp;$B1240,1),"INCUMPLIDA","PROCESO"), "VERIFICAR FECHA")),"SIN VALOR AVANCE")</f>
        <v>PROCESO</v>
      </c>
    </row>
    <row r="1241" spans="1:17" ht="150.75">
      <c r="A1241" s="75" t="s">
        <v>1518</v>
      </c>
      <c r="B1241" s="61" t="s">
        <v>1793</v>
      </c>
      <c r="C1241" s="495"/>
      <c r="D1241" s="495"/>
      <c r="E1241" s="496"/>
      <c r="F1241" s="496"/>
      <c r="G1241" s="63" t="s">
        <v>778</v>
      </c>
      <c r="H1241" s="50" t="s">
        <v>779</v>
      </c>
      <c r="I1241" s="50" t="s">
        <v>780</v>
      </c>
      <c r="J1241" s="74">
        <v>1</v>
      </c>
      <c r="K1241" s="80">
        <v>46113</v>
      </c>
      <c r="L1241" s="80">
        <v>47118</v>
      </c>
      <c r="M1241" s="211">
        <f t="shared" si="52"/>
        <v>143.57142857142858</v>
      </c>
      <c r="N1241" s="74">
        <v>0</v>
      </c>
      <c r="O1241" s="50" t="s">
        <v>3236</v>
      </c>
      <c r="P1241" s="51">
        <f t="shared" si="51"/>
        <v>0</v>
      </c>
      <c r="Q1241" s="66" t="str" cm="1">
        <f t="array" aca="1" ref="Q1241" ca="1">IF(ISNUMBER(P1241),IF(P1241=100%,"CUMPLIDA",IF(AND(ISNUMBER(L1241),ISNUMBER(INDIRECT("FECHA_"&amp;$B1241,1))), IF(L1241&lt;=INDIRECT("FECHA_"&amp;$B1241,1),"INCUMPLIDA","PROCESO"), "VERIFICAR FECHA")),"SIN VALOR AVANCE")</f>
        <v>PROCESO</v>
      </c>
    </row>
    <row r="1242" spans="1:17" ht="300.75">
      <c r="A1242" s="75" t="s">
        <v>1518</v>
      </c>
      <c r="B1242" s="61" t="s">
        <v>1793</v>
      </c>
      <c r="C1242" s="495"/>
      <c r="D1242" s="495"/>
      <c r="E1242" s="496"/>
      <c r="F1242" s="496"/>
      <c r="G1242" s="63" t="s">
        <v>781</v>
      </c>
      <c r="H1242" s="50" t="s">
        <v>782</v>
      </c>
      <c r="I1242" s="50" t="s">
        <v>813</v>
      </c>
      <c r="J1242" s="74">
        <v>2</v>
      </c>
      <c r="K1242" s="80">
        <v>46113</v>
      </c>
      <c r="L1242" s="80">
        <v>47118</v>
      </c>
      <c r="M1242" s="211">
        <f t="shared" si="52"/>
        <v>143.57142857142858</v>
      </c>
      <c r="N1242" s="74">
        <v>0</v>
      </c>
      <c r="O1242" s="50" t="s">
        <v>3237</v>
      </c>
      <c r="P1242" s="51">
        <f t="shared" si="51"/>
        <v>0</v>
      </c>
      <c r="Q1242" s="66" t="str" cm="1">
        <f t="array" aca="1" ref="Q1242" ca="1">IF(ISNUMBER(P1242),IF(P1242=100%,"CUMPLIDA",IF(AND(ISNUMBER(L1242),ISNUMBER(INDIRECT("FECHA_"&amp;$B1242,1))), IF(L1242&lt;=INDIRECT("FECHA_"&amp;$B1242,1),"INCUMPLIDA","PROCESO"), "VERIFICAR FECHA")),"SIN VALOR AVANCE")</f>
        <v>PROCESO</v>
      </c>
    </row>
    <row r="1243" spans="1:17" ht="120.75">
      <c r="A1243" s="75" t="s">
        <v>1518</v>
      </c>
      <c r="B1243" s="61" t="s">
        <v>1793</v>
      </c>
      <c r="C1243" s="495"/>
      <c r="D1243" s="495"/>
      <c r="E1243" s="496"/>
      <c r="F1243" s="496"/>
      <c r="G1243" s="63" t="s">
        <v>3238</v>
      </c>
      <c r="H1243" s="50" t="s">
        <v>3239</v>
      </c>
      <c r="I1243" s="50" t="s">
        <v>3240</v>
      </c>
      <c r="J1243" s="69">
        <v>1</v>
      </c>
      <c r="K1243" s="65">
        <v>42583</v>
      </c>
      <c r="L1243" s="65">
        <v>42825</v>
      </c>
      <c r="M1243" s="211">
        <f t="shared" si="52"/>
        <v>34.571428571428569</v>
      </c>
      <c r="N1243" s="74">
        <v>1</v>
      </c>
      <c r="O1243" s="50" t="s">
        <v>3241</v>
      </c>
      <c r="P1243" s="51">
        <f t="shared" si="51"/>
        <v>1</v>
      </c>
      <c r="Q1243" s="66" t="str" cm="1">
        <f t="array" aca="1" ref="Q1243" ca="1">IF(ISNUMBER(P1243),IF(P1243=100%,"CUMPLIDA",IF(AND(ISNUMBER(L1243),ISNUMBER(INDIRECT("FECHA_"&amp;$B1243,1))), IF(L1243&lt;=INDIRECT("FECHA_"&amp;$B1243,1),"INCUMPLIDA","PROCESO"), "VERIFICAR FECHA")),"SIN VALOR AVANCE")</f>
        <v>CUMPLIDA</v>
      </c>
    </row>
    <row r="1244" spans="1:17" ht="105">
      <c r="A1244" s="75" t="s">
        <v>1518</v>
      </c>
      <c r="B1244" s="61" t="s">
        <v>1793</v>
      </c>
      <c r="C1244" s="495"/>
      <c r="D1244" s="495"/>
      <c r="E1244" s="496"/>
      <c r="F1244" s="496"/>
      <c r="G1244" s="63" t="s">
        <v>3242</v>
      </c>
      <c r="H1244" s="50" t="s">
        <v>3243</v>
      </c>
      <c r="I1244" s="50" t="s">
        <v>143</v>
      </c>
      <c r="J1244" s="69">
        <v>5</v>
      </c>
      <c r="K1244" s="65">
        <v>42581</v>
      </c>
      <c r="L1244" s="65">
        <v>42735</v>
      </c>
      <c r="M1244" s="211">
        <f t="shared" si="52"/>
        <v>22</v>
      </c>
      <c r="N1244" s="74">
        <v>5</v>
      </c>
      <c r="O1244" s="50" t="s">
        <v>3244</v>
      </c>
      <c r="P1244" s="51">
        <f t="shared" si="51"/>
        <v>1</v>
      </c>
      <c r="Q1244" s="66" t="str" cm="1">
        <f t="array" aca="1" ref="Q1244" ca="1">IF(ISNUMBER(P1244),IF(P1244=100%,"CUMPLIDA",IF(AND(ISNUMBER(L1244),ISNUMBER(INDIRECT("FECHA_"&amp;$B1244,1))), IF(L1244&lt;=INDIRECT("FECHA_"&amp;$B1244,1),"INCUMPLIDA","PROCESO"), "VERIFICAR FECHA")),"SIN VALOR AVANCE")</f>
        <v>CUMPLIDA</v>
      </c>
    </row>
    <row r="1245" spans="1:17" ht="75">
      <c r="A1245" s="75" t="s">
        <v>1518</v>
      </c>
      <c r="B1245" s="61" t="s">
        <v>1793</v>
      </c>
      <c r="C1245" s="494" t="s">
        <v>1951</v>
      </c>
      <c r="D1245" s="494" t="s">
        <v>3245</v>
      </c>
      <c r="E1245" s="516" t="s">
        <v>3246</v>
      </c>
      <c r="F1245" s="496" t="s">
        <v>3247</v>
      </c>
      <c r="G1245" s="517" t="s">
        <v>3248</v>
      </c>
      <c r="H1245" s="54" t="s">
        <v>3249</v>
      </c>
      <c r="I1245" s="50" t="s">
        <v>3250</v>
      </c>
      <c r="J1245" s="69">
        <v>6</v>
      </c>
      <c r="K1245" s="55">
        <v>45292</v>
      </c>
      <c r="L1245" s="55">
        <v>45868</v>
      </c>
      <c r="M1245" s="211">
        <f t="shared" si="52"/>
        <v>82.285714285714292</v>
      </c>
      <c r="N1245" s="74">
        <v>6</v>
      </c>
      <c r="O1245" s="50" t="s">
        <v>3251</v>
      </c>
      <c r="P1245" s="51">
        <f t="shared" si="51"/>
        <v>1</v>
      </c>
      <c r="Q1245" s="66" t="str" cm="1">
        <f t="array" aca="1" ref="Q1245" ca="1">IF(ISNUMBER(P1245),IF(P1245=100%,"CUMPLIDA",IF(AND(ISNUMBER(L1245),ISNUMBER(INDIRECT("FECHA_"&amp;$B1245,1))), IF(L1245&lt;=INDIRECT("FECHA_"&amp;$B1245,1),"INCUMPLIDA","PROCESO"), "VERIFICAR FECHA")),"SIN VALOR AVANCE")</f>
        <v>CUMPLIDA</v>
      </c>
    </row>
    <row r="1246" spans="1:17" ht="120">
      <c r="A1246" s="75" t="s">
        <v>1518</v>
      </c>
      <c r="B1246" s="61" t="s">
        <v>1793</v>
      </c>
      <c r="C1246" s="494"/>
      <c r="D1246" s="494"/>
      <c r="E1246" s="516"/>
      <c r="F1246" s="496"/>
      <c r="G1246" s="496"/>
      <c r="H1246" s="54" t="s">
        <v>3252</v>
      </c>
      <c r="I1246" s="50" t="s">
        <v>3253</v>
      </c>
      <c r="J1246" s="69">
        <v>1</v>
      </c>
      <c r="K1246" s="55">
        <v>45292</v>
      </c>
      <c r="L1246" s="55">
        <v>45868</v>
      </c>
      <c r="M1246" s="211">
        <f t="shared" si="52"/>
        <v>82.285714285714292</v>
      </c>
      <c r="N1246" s="74">
        <v>1</v>
      </c>
      <c r="O1246" s="50" t="s">
        <v>3251</v>
      </c>
      <c r="P1246" s="51">
        <f t="shared" si="51"/>
        <v>1</v>
      </c>
      <c r="Q1246" s="66" t="str" cm="1">
        <f t="array" aca="1" ref="Q1246" ca="1">IF(ISNUMBER(P1246),IF(P1246=100%,"CUMPLIDA",IF(AND(ISNUMBER(L1246),ISNUMBER(INDIRECT("FECHA_"&amp;$B1246,1))), IF(L1246&lt;=INDIRECT("FECHA_"&amp;$B1246,1),"INCUMPLIDA","PROCESO"), "VERIFICAR FECHA")),"SIN VALOR AVANCE")</f>
        <v>CUMPLIDA</v>
      </c>
    </row>
    <row r="1247" spans="1:17" ht="196.5">
      <c r="A1247" s="75" t="s">
        <v>1518</v>
      </c>
      <c r="B1247" s="61" t="s">
        <v>1793</v>
      </c>
      <c r="C1247" s="494"/>
      <c r="D1247" s="495"/>
      <c r="E1247" s="496"/>
      <c r="F1247" s="496"/>
      <c r="G1247" s="53" t="s">
        <v>3254</v>
      </c>
      <c r="H1247" s="50" t="s">
        <v>3255</v>
      </c>
      <c r="I1247" s="50" t="s">
        <v>3256</v>
      </c>
      <c r="J1247" s="69">
        <v>1</v>
      </c>
      <c r="K1247" s="55">
        <v>45306</v>
      </c>
      <c r="L1247" s="55">
        <v>45565</v>
      </c>
      <c r="M1247" s="211">
        <f t="shared" si="52"/>
        <v>37</v>
      </c>
      <c r="N1247" s="74">
        <v>1</v>
      </c>
      <c r="O1247" s="50" t="s">
        <v>3257</v>
      </c>
      <c r="P1247" s="51">
        <f t="shared" si="51"/>
        <v>1</v>
      </c>
      <c r="Q1247" s="66" t="str" cm="1">
        <f t="array" aca="1" ref="Q1247" ca="1">IF(ISNUMBER(P1247),IF(P1247=100%,"CUMPLIDA",IF(AND(ISNUMBER(L1247),ISNUMBER(INDIRECT("FECHA_"&amp;$B1247,1))), IF(L1247&lt;=INDIRECT("FECHA_"&amp;$B1247,1),"INCUMPLIDA","PROCESO"), "VERIFICAR FECHA")),"SIN VALOR AVANCE")</f>
        <v>CUMPLIDA</v>
      </c>
    </row>
    <row r="1248" spans="1:17" ht="150">
      <c r="A1248" s="75" t="s">
        <v>1518</v>
      </c>
      <c r="B1248" s="61" t="s">
        <v>1793</v>
      </c>
      <c r="C1248" s="660" t="s">
        <v>1994</v>
      </c>
      <c r="D1248" s="660" t="s">
        <v>3258</v>
      </c>
      <c r="E1248" s="663" t="s">
        <v>3259</v>
      </c>
      <c r="F1248" s="663" t="s">
        <v>3260</v>
      </c>
      <c r="G1248" s="666" t="s">
        <v>3261</v>
      </c>
      <c r="H1248" s="401" t="s">
        <v>3262</v>
      </c>
      <c r="I1248" s="402" t="s">
        <v>282</v>
      </c>
      <c r="J1248" s="403">
        <v>1</v>
      </c>
      <c r="K1248" s="404">
        <v>46048</v>
      </c>
      <c r="L1248" s="404">
        <v>46081</v>
      </c>
      <c r="M1248" s="405">
        <f t="shared" ref="M1248:M1261" si="53">(L1248-K1248)/7</f>
        <v>4.7142857142857144</v>
      </c>
      <c r="N1248" s="406">
        <v>0</v>
      </c>
      <c r="O1248" s="407" t="s">
        <v>3263</v>
      </c>
      <c r="P1248" s="51">
        <f t="shared" ref="P1248:P1261" si="54">N1248/J1248</f>
        <v>0</v>
      </c>
      <c r="Q1248" s="66" t="str" cm="1">
        <f t="array" aca="1" ref="Q1248" ca="1">IF(ISNUMBER(P1248),IF(P1248=100%,"CUMPLIDA",IF(AND(ISNUMBER(L1248),ISNUMBER(INDIRECT("FECHA_"&amp;$B1248,1))), IF(L1248&lt;=INDIRECT("FECHA_"&amp;$B1248,1),"INCUMPLIDA","PROCESO"), "VERIFICAR FECHA")),"SIN VALOR AVANCE")</f>
        <v>PROCESO</v>
      </c>
    </row>
    <row r="1249" spans="1:17" ht="255">
      <c r="A1249" s="75" t="s">
        <v>1518</v>
      </c>
      <c r="B1249" s="61" t="s">
        <v>1793</v>
      </c>
      <c r="C1249" s="661"/>
      <c r="D1249" s="661" t="s">
        <v>3258</v>
      </c>
      <c r="E1249" s="664"/>
      <c r="F1249" s="664"/>
      <c r="G1249" s="667"/>
      <c r="H1249" s="401" t="s">
        <v>3264</v>
      </c>
      <c r="I1249" s="402" t="s">
        <v>3265</v>
      </c>
      <c r="J1249" s="403">
        <v>12</v>
      </c>
      <c r="K1249" s="404">
        <v>46052</v>
      </c>
      <c r="L1249" s="404">
        <v>46417</v>
      </c>
      <c r="M1249" s="405">
        <f t="shared" si="53"/>
        <v>52.142857142857146</v>
      </c>
      <c r="N1249" s="406">
        <v>0</v>
      </c>
      <c r="O1249" s="407" t="s">
        <v>3266</v>
      </c>
      <c r="P1249" s="51">
        <f t="shared" si="54"/>
        <v>0</v>
      </c>
      <c r="Q1249" s="66" t="str" cm="1">
        <f t="array" aca="1" ref="Q1249" ca="1">IF(ISNUMBER(P1249),IF(P1249=100%,"CUMPLIDA",IF(AND(ISNUMBER(L1249),ISNUMBER(INDIRECT("FECHA_"&amp;$B1249,1))), IF(L1249&lt;=INDIRECT("FECHA_"&amp;$B1249,1),"INCUMPLIDA","PROCESO"), "VERIFICAR FECHA")),"SIN VALOR AVANCE")</f>
        <v>PROCESO</v>
      </c>
    </row>
    <row r="1250" spans="1:17" ht="105.75">
      <c r="A1250" s="75" t="s">
        <v>1518</v>
      </c>
      <c r="B1250" s="61" t="s">
        <v>1793</v>
      </c>
      <c r="C1250" s="661"/>
      <c r="D1250" s="661" t="s">
        <v>3258</v>
      </c>
      <c r="E1250" s="664"/>
      <c r="F1250" s="664"/>
      <c r="G1250" s="666" t="s">
        <v>3267</v>
      </c>
      <c r="H1250" s="401" t="s">
        <v>3268</v>
      </c>
      <c r="I1250" s="402" t="s">
        <v>109</v>
      </c>
      <c r="J1250" s="403">
        <v>5</v>
      </c>
      <c r="K1250" s="404">
        <v>46052</v>
      </c>
      <c r="L1250" s="404">
        <v>47118</v>
      </c>
      <c r="M1250" s="405">
        <f t="shared" si="53"/>
        <v>152.28571428571428</v>
      </c>
      <c r="N1250" s="406">
        <v>0</v>
      </c>
      <c r="O1250" s="407" t="s">
        <v>1583</v>
      </c>
      <c r="P1250" s="51">
        <f t="shared" si="54"/>
        <v>0</v>
      </c>
      <c r="Q1250" s="66" t="str" cm="1">
        <f t="array" aca="1" ref="Q1250" ca="1">IF(ISNUMBER(P1250),IF(P1250=100%,"CUMPLIDA",IF(AND(ISNUMBER(L1250),ISNUMBER(INDIRECT("FECHA_"&amp;$B1250,1))), IF(L1250&lt;=INDIRECT("FECHA_"&amp;$B1250,1),"INCUMPLIDA","PROCESO"), "VERIFICAR FECHA")),"SIN VALOR AVANCE")</f>
        <v>PROCESO</v>
      </c>
    </row>
    <row r="1251" spans="1:17" ht="105.75">
      <c r="A1251" s="75" t="s">
        <v>1518</v>
      </c>
      <c r="B1251" s="61" t="s">
        <v>1793</v>
      </c>
      <c r="C1251" s="661"/>
      <c r="D1251" s="661" t="s">
        <v>3258</v>
      </c>
      <c r="E1251" s="664"/>
      <c r="F1251" s="664"/>
      <c r="G1251" s="667"/>
      <c r="H1251" s="401" t="s">
        <v>3269</v>
      </c>
      <c r="I1251" s="402" t="s">
        <v>3270</v>
      </c>
      <c r="J1251" s="403">
        <v>1</v>
      </c>
      <c r="K1251" s="404">
        <v>46052</v>
      </c>
      <c r="L1251" s="404">
        <v>47118</v>
      </c>
      <c r="M1251" s="405">
        <f t="shared" si="53"/>
        <v>152.28571428571428</v>
      </c>
      <c r="N1251" s="406">
        <v>0</v>
      </c>
      <c r="O1251" s="407" t="s">
        <v>3271</v>
      </c>
      <c r="P1251" s="51">
        <f t="shared" si="54"/>
        <v>0</v>
      </c>
      <c r="Q1251" s="66" t="str" cm="1">
        <f t="array" aca="1" ref="Q1251" ca="1">IF(ISNUMBER(P1251),IF(P1251=100%,"CUMPLIDA",IF(AND(ISNUMBER(L1251),ISNUMBER(INDIRECT("FECHA_"&amp;$B1251,1))), IF(L1251&lt;=INDIRECT("FECHA_"&amp;$B1251,1),"INCUMPLIDA","PROCESO"), "VERIFICAR FECHA")),"SIN VALOR AVANCE")</f>
        <v>PROCESO</v>
      </c>
    </row>
    <row r="1252" spans="1:17" ht="120">
      <c r="A1252" s="75" t="s">
        <v>1518</v>
      </c>
      <c r="B1252" s="61" t="s">
        <v>1793</v>
      </c>
      <c r="C1252" s="661"/>
      <c r="D1252" s="661" t="s">
        <v>3258</v>
      </c>
      <c r="E1252" s="664"/>
      <c r="F1252" s="664"/>
      <c r="G1252" s="666" t="s">
        <v>3272</v>
      </c>
      <c r="H1252" s="401" t="s">
        <v>3273</v>
      </c>
      <c r="I1252" s="402" t="s">
        <v>3274</v>
      </c>
      <c r="J1252" s="403">
        <v>1</v>
      </c>
      <c r="K1252" s="404">
        <v>46048</v>
      </c>
      <c r="L1252" s="404">
        <v>46081</v>
      </c>
      <c r="M1252" s="405">
        <f t="shared" si="53"/>
        <v>4.7142857142857144</v>
      </c>
      <c r="N1252" s="406">
        <v>0</v>
      </c>
      <c r="O1252" s="407" t="s">
        <v>3275</v>
      </c>
      <c r="P1252" s="51">
        <f t="shared" si="54"/>
        <v>0</v>
      </c>
      <c r="Q1252" s="66" t="str" cm="1">
        <f t="array" aca="1" ref="Q1252" ca="1">IF(ISNUMBER(P1252),IF(P1252=100%,"CUMPLIDA",IF(AND(ISNUMBER(L1252),ISNUMBER(INDIRECT("FECHA_"&amp;$B1252,1))), IF(L1252&lt;=INDIRECT("FECHA_"&amp;$B1252,1),"INCUMPLIDA","PROCESO"), "VERIFICAR FECHA")),"SIN VALOR AVANCE")</f>
        <v>PROCESO</v>
      </c>
    </row>
    <row r="1253" spans="1:17" ht="45.75">
      <c r="A1253" s="75" t="s">
        <v>1518</v>
      </c>
      <c r="B1253" s="61" t="s">
        <v>1793</v>
      </c>
      <c r="C1253" s="662"/>
      <c r="D1253" s="662" t="s">
        <v>3258</v>
      </c>
      <c r="E1253" s="665"/>
      <c r="F1253" s="665"/>
      <c r="G1253" s="667"/>
      <c r="H1253" s="401" t="s">
        <v>3276</v>
      </c>
      <c r="I1253" s="402" t="s">
        <v>3277</v>
      </c>
      <c r="J1253" s="403">
        <v>1</v>
      </c>
      <c r="K1253" s="404">
        <v>46052</v>
      </c>
      <c r="L1253" s="404">
        <v>46112</v>
      </c>
      <c r="M1253" s="405">
        <f t="shared" si="53"/>
        <v>8.5714285714285712</v>
      </c>
      <c r="N1253" s="406">
        <v>0</v>
      </c>
      <c r="O1253" s="407" t="s">
        <v>3278</v>
      </c>
      <c r="P1253" s="51">
        <f t="shared" si="54"/>
        <v>0</v>
      </c>
      <c r="Q1253" s="66" t="str" cm="1">
        <f t="array" aca="1" ref="Q1253" ca="1">IF(ISNUMBER(P1253),IF(P1253=100%,"CUMPLIDA",IF(AND(ISNUMBER(L1253),ISNUMBER(INDIRECT("FECHA_"&amp;$B1253,1))), IF(L1253&lt;=INDIRECT("FECHA_"&amp;$B1253,1),"INCUMPLIDA","PROCESO"), "VERIFICAR FECHA")),"SIN VALOR AVANCE")</f>
        <v>PROCESO</v>
      </c>
    </row>
    <row r="1254" spans="1:17" ht="150">
      <c r="A1254" s="75" t="s">
        <v>1518</v>
      </c>
      <c r="B1254" s="61" t="s">
        <v>1793</v>
      </c>
      <c r="C1254" s="728" t="s">
        <v>1994</v>
      </c>
      <c r="D1254" s="728" t="s">
        <v>3258</v>
      </c>
      <c r="E1254" s="701" t="s">
        <v>3279</v>
      </c>
      <c r="F1254" s="701" t="s">
        <v>3280</v>
      </c>
      <c r="G1254" s="704" t="s">
        <v>3261</v>
      </c>
      <c r="H1254" s="408" t="s">
        <v>3262</v>
      </c>
      <c r="I1254" s="409" t="s">
        <v>282</v>
      </c>
      <c r="J1254" s="410">
        <v>1</v>
      </c>
      <c r="K1254" s="411">
        <v>46048</v>
      </c>
      <c r="L1254" s="411">
        <v>46081</v>
      </c>
      <c r="M1254" s="412">
        <f t="shared" si="53"/>
        <v>4.7142857142857144</v>
      </c>
      <c r="N1254" s="413">
        <v>0</v>
      </c>
      <c r="O1254" s="414" t="s">
        <v>3263</v>
      </c>
      <c r="P1254" s="51">
        <f t="shared" si="54"/>
        <v>0</v>
      </c>
      <c r="Q1254" s="66" t="str" cm="1">
        <f t="array" aca="1" ref="Q1254" ca="1">IF(ISNUMBER(P1254),IF(P1254=100%,"CUMPLIDA",IF(AND(ISNUMBER(L1254),ISNUMBER(INDIRECT("FECHA_"&amp;$B1254,1))), IF(L1254&lt;=INDIRECT("FECHA_"&amp;$B1254,1),"INCUMPLIDA","PROCESO"), "VERIFICAR FECHA")),"SIN VALOR AVANCE")</f>
        <v>PROCESO</v>
      </c>
    </row>
    <row r="1255" spans="1:17" ht="255">
      <c r="A1255" s="75" t="s">
        <v>1518</v>
      </c>
      <c r="B1255" s="61" t="s">
        <v>1793</v>
      </c>
      <c r="C1255" s="729"/>
      <c r="D1255" s="729" t="s">
        <v>3258</v>
      </c>
      <c r="E1255" s="702"/>
      <c r="F1255" s="702"/>
      <c r="G1255" s="705"/>
      <c r="H1255" s="408" t="s">
        <v>3264</v>
      </c>
      <c r="I1255" s="409" t="s">
        <v>3265</v>
      </c>
      <c r="J1255" s="410">
        <v>12</v>
      </c>
      <c r="K1255" s="411">
        <v>46052</v>
      </c>
      <c r="L1255" s="411">
        <v>46417</v>
      </c>
      <c r="M1255" s="412">
        <f t="shared" si="53"/>
        <v>52.142857142857146</v>
      </c>
      <c r="N1255" s="413">
        <v>0</v>
      </c>
      <c r="O1255" s="414" t="s">
        <v>3281</v>
      </c>
      <c r="P1255" s="51">
        <f t="shared" si="54"/>
        <v>0</v>
      </c>
      <c r="Q1255" s="66" t="str" cm="1">
        <f t="array" aca="1" ref="Q1255" ca="1">IF(ISNUMBER(P1255),IF(P1255=100%,"CUMPLIDA",IF(AND(ISNUMBER(L1255),ISNUMBER(INDIRECT("FECHA_"&amp;$B1255,1))), IF(L1255&lt;=INDIRECT("FECHA_"&amp;$B1255,1),"INCUMPLIDA","PROCESO"), "VERIFICAR FECHA")),"SIN VALOR AVANCE")</f>
        <v>PROCESO</v>
      </c>
    </row>
    <row r="1256" spans="1:17" ht="105.75">
      <c r="A1256" s="75" t="s">
        <v>1518</v>
      </c>
      <c r="B1256" s="61" t="s">
        <v>1793</v>
      </c>
      <c r="C1256" s="729"/>
      <c r="D1256" s="729" t="s">
        <v>3258</v>
      </c>
      <c r="E1256" s="702"/>
      <c r="F1256" s="702"/>
      <c r="G1256" s="704" t="s">
        <v>3267</v>
      </c>
      <c r="H1256" s="408" t="s">
        <v>3268</v>
      </c>
      <c r="I1256" s="409" t="s">
        <v>109</v>
      </c>
      <c r="J1256" s="410">
        <v>5</v>
      </c>
      <c r="K1256" s="411">
        <v>46052</v>
      </c>
      <c r="L1256" s="411">
        <v>47118</v>
      </c>
      <c r="M1256" s="412">
        <f t="shared" si="53"/>
        <v>152.28571428571428</v>
      </c>
      <c r="N1256" s="413">
        <v>0</v>
      </c>
      <c r="O1256" s="414" t="s">
        <v>1583</v>
      </c>
      <c r="P1256" s="51">
        <f t="shared" si="54"/>
        <v>0</v>
      </c>
      <c r="Q1256" s="66" t="str" cm="1">
        <f t="array" aca="1" ref="Q1256" ca="1">IF(ISNUMBER(P1256),IF(P1256=100%,"CUMPLIDA",IF(AND(ISNUMBER(L1256),ISNUMBER(INDIRECT("FECHA_"&amp;$B1256,1))), IF(L1256&lt;=INDIRECT("FECHA_"&amp;$B1256,1),"INCUMPLIDA","PROCESO"), "VERIFICAR FECHA")),"SIN VALOR AVANCE")</f>
        <v>PROCESO</v>
      </c>
    </row>
    <row r="1257" spans="1:17" ht="105.75">
      <c r="A1257" s="75" t="s">
        <v>1518</v>
      </c>
      <c r="B1257" s="61" t="s">
        <v>1793</v>
      </c>
      <c r="C1257" s="729"/>
      <c r="D1257" s="729" t="s">
        <v>3258</v>
      </c>
      <c r="E1257" s="702"/>
      <c r="F1257" s="702"/>
      <c r="G1257" s="705"/>
      <c r="H1257" s="408" t="s">
        <v>3269</v>
      </c>
      <c r="I1257" s="409" t="s">
        <v>3282</v>
      </c>
      <c r="J1257" s="410">
        <v>1</v>
      </c>
      <c r="K1257" s="411">
        <v>46052</v>
      </c>
      <c r="L1257" s="411">
        <v>47118</v>
      </c>
      <c r="M1257" s="412">
        <f t="shared" si="53"/>
        <v>152.28571428571428</v>
      </c>
      <c r="N1257" s="413">
        <v>0</v>
      </c>
      <c r="O1257" s="414" t="s">
        <v>3271</v>
      </c>
      <c r="P1257" s="51">
        <f t="shared" si="54"/>
        <v>0</v>
      </c>
      <c r="Q1257" s="66" t="str" cm="1">
        <f t="array" aca="1" ref="Q1257" ca="1">IF(ISNUMBER(P1257),IF(P1257=100%,"CUMPLIDA",IF(AND(ISNUMBER(L1257),ISNUMBER(INDIRECT("FECHA_"&amp;$B1257,1))), IF(L1257&lt;=INDIRECT("FECHA_"&amp;$B1257,1),"INCUMPLIDA","PROCESO"), "VERIFICAR FECHA")),"SIN VALOR AVANCE")</f>
        <v>PROCESO</v>
      </c>
    </row>
    <row r="1258" spans="1:17" ht="120">
      <c r="A1258" s="75" t="s">
        <v>1518</v>
      </c>
      <c r="B1258" s="61" t="s">
        <v>1793</v>
      </c>
      <c r="C1258" s="729"/>
      <c r="D1258" s="729" t="s">
        <v>3258</v>
      </c>
      <c r="E1258" s="702"/>
      <c r="F1258" s="702"/>
      <c r="G1258" s="704" t="s">
        <v>3272</v>
      </c>
      <c r="H1258" s="408" t="s">
        <v>3283</v>
      </c>
      <c r="I1258" s="409" t="s">
        <v>3274</v>
      </c>
      <c r="J1258" s="410">
        <v>1</v>
      </c>
      <c r="K1258" s="411">
        <v>46048</v>
      </c>
      <c r="L1258" s="411">
        <v>46081</v>
      </c>
      <c r="M1258" s="412">
        <f t="shared" si="53"/>
        <v>4.7142857142857144</v>
      </c>
      <c r="N1258" s="413">
        <v>0</v>
      </c>
      <c r="O1258" s="414" t="s">
        <v>3275</v>
      </c>
      <c r="P1258" s="51">
        <f t="shared" si="54"/>
        <v>0</v>
      </c>
      <c r="Q1258" s="66" t="str" cm="1">
        <f t="array" aca="1" ref="Q1258" ca="1">IF(ISNUMBER(P1258),IF(P1258=100%,"CUMPLIDA",IF(AND(ISNUMBER(L1258),ISNUMBER(INDIRECT("FECHA_"&amp;$B1258,1))), IF(L1258&lt;=INDIRECT("FECHA_"&amp;$B1258,1),"INCUMPLIDA","PROCESO"), "VERIFICAR FECHA")),"SIN VALOR AVANCE")</f>
        <v>PROCESO</v>
      </c>
    </row>
    <row r="1259" spans="1:17" ht="45.75">
      <c r="A1259" s="75" t="s">
        <v>1518</v>
      </c>
      <c r="B1259" s="61" t="s">
        <v>1793</v>
      </c>
      <c r="C1259" s="730"/>
      <c r="D1259" s="730" t="s">
        <v>3258</v>
      </c>
      <c r="E1259" s="703"/>
      <c r="F1259" s="703"/>
      <c r="G1259" s="705"/>
      <c r="H1259" s="408" t="s">
        <v>3276</v>
      </c>
      <c r="I1259" s="409" t="s">
        <v>3277</v>
      </c>
      <c r="J1259" s="410">
        <v>1</v>
      </c>
      <c r="K1259" s="411">
        <v>46052</v>
      </c>
      <c r="L1259" s="411">
        <v>46112</v>
      </c>
      <c r="M1259" s="412">
        <f t="shared" si="53"/>
        <v>8.5714285714285712</v>
      </c>
      <c r="N1259" s="413">
        <v>0</v>
      </c>
      <c r="O1259" s="414" t="s">
        <v>3278</v>
      </c>
      <c r="P1259" s="51">
        <f t="shared" si="54"/>
        <v>0</v>
      </c>
      <c r="Q1259" s="66" t="str" cm="1">
        <f t="array" aca="1" ref="Q1259" ca="1">IF(ISNUMBER(P1259),IF(P1259=100%,"CUMPLIDA",IF(AND(ISNUMBER(L1259),ISNUMBER(INDIRECT("FECHA_"&amp;$B1259,1))), IF(L1259&lt;=INDIRECT("FECHA_"&amp;$B1259,1),"INCUMPLIDA","PROCESO"), "VERIFICAR FECHA")),"SIN VALOR AVANCE")</f>
        <v>PROCESO</v>
      </c>
    </row>
    <row r="1260" spans="1:17" ht="165.75">
      <c r="A1260" s="75" t="s">
        <v>1518</v>
      </c>
      <c r="B1260" s="61" t="s">
        <v>1793</v>
      </c>
      <c r="C1260" s="660" t="s">
        <v>1994</v>
      </c>
      <c r="D1260" s="660" t="s">
        <v>3284</v>
      </c>
      <c r="E1260" s="663" t="s">
        <v>3285</v>
      </c>
      <c r="F1260" s="663" t="s">
        <v>3286</v>
      </c>
      <c r="G1260" s="663" t="s">
        <v>3287</v>
      </c>
      <c r="H1260" s="401" t="s">
        <v>3288</v>
      </c>
      <c r="I1260" s="436" t="s">
        <v>3289</v>
      </c>
      <c r="J1260" s="403">
        <v>5</v>
      </c>
      <c r="K1260" s="404">
        <v>46052</v>
      </c>
      <c r="L1260" s="404">
        <v>47118</v>
      </c>
      <c r="M1260" s="405">
        <f t="shared" si="53"/>
        <v>152.28571428571428</v>
      </c>
      <c r="N1260" s="406">
        <v>0</v>
      </c>
      <c r="O1260" s="436" t="s">
        <v>3290</v>
      </c>
      <c r="P1260" s="51">
        <f t="shared" si="54"/>
        <v>0</v>
      </c>
      <c r="Q1260" s="66" t="str" cm="1">
        <f t="array" aca="1" ref="Q1260" ca="1">IF(ISNUMBER(P1260),IF(P1260=100%,"CUMPLIDA",IF(AND(ISNUMBER(L1260),ISNUMBER(INDIRECT("FECHA_"&amp;$B1260,1))), IF(L1260&lt;=INDIRECT("FECHA_"&amp;$B1260,1),"INCUMPLIDA","PROCESO"), "VERIFICAR FECHA")),"SIN VALOR AVANCE")</f>
        <v>PROCESO</v>
      </c>
    </row>
    <row r="1261" spans="1:17" ht="165.75">
      <c r="A1261" s="75" t="s">
        <v>1518</v>
      </c>
      <c r="B1261" s="61" t="s">
        <v>1793</v>
      </c>
      <c r="C1261" s="662"/>
      <c r="D1261" s="662" t="s">
        <v>3284</v>
      </c>
      <c r="E1261" s="665"/>
      <c r="F1261" s="665"/>
      <c r="G1261" s="665"/>
      <c r="H1261" s="401" t="s">
        <v>3291</v>
      </c>
      <c r="I1261" s="436" t="s">
        <v>3292</v>
      </c>
      <c r="J1261" s="403">
        <v>1</v>
      </c>
      <c r="K1261" s="404">
        <v>46052</v>
      </c>
      <c r="L1261" s="404">
        <v>47118</v>
      </c>
      <c r="M1261" s="405">
        <f t="shared" si="53"/>
        <v>152.28571428571428</v>
      </c>
      <c r="N1261" s="406">
        <v>0</v>
      </c>
      <c r="O1261" s="436" t="s">
        <v>3293</v>
      </c>
      <c r="P1261" s="51">
        <f t="shared" si="54"/>
        <v>0</v>
      </c>
      <c r="Q1261" s="66" t="str" cm="1">
        <f t="array" aca="1" ref="Q1261" ca="1">IF(ISNUMBER(P1261),IF(P1261=100%,"CUMPLIDA",IF(AND(ISNUMBER(L1261),ISNUMBER(INDIRECT("FECHA_"&amp;$B1261,1))), IF(L1261&lt;=INDIRECT("FECHA_"&amp;$B1261,1),"INCUMPLIDA","PROCESO"), "VERIFICAR FECHA")),"SIN VALOR AVANCE")</f>
        <v>PROCESO</v>
      </c>
    </row>
  </sheetData>
  <sheetProtection algorithmName="SHA-512" hashValue="7pbgPceJI+STwDa46jEtF4gSzzdU4y7VeS5ph/08IZGEIep/1cvyDK/AuzBAIoYinc7fW+M5E56RlxgiKkPuPw==" saltValue="RtRPIOD9hedqIIiM+0NKTg==" spinCount="100000" sheet="1" formatCells="0" formatColumns="0" formatRows="0" autoFilter="0"/>
  <protectedRanges>
    <protectedRange sqref="M1168:M1247 M147:M200 M207:M224 M235:M1108 M11:M143" name="Rango2_2_12_1_1"/>
    <protectedRange sqref="O143" name="Rango2_5_2_2_1_1_1"/>
  </protectedRanges>
  <autoFilter ref="A10:Q1261" xr:uid="{00000000-0001-0000-0200-000000000000}"/>
  <mergeCells count="705">
    <mergeCell ref="C1260:C1261"/>
    <mergeCell ref="D1260:D1261"/>
    <mergeCell ref="E1260:E1261"/>
    <mergeCell ref="F1260:F1261"/>
    <mergeCell ref="G1260:G1261"/>
    <mergeCell ref="C1156:C1161"/>
    <mergeCell ref="D1156:D1161"/>
    <mergeCell ref="E1156:E1161"/>
    <mergeCell ref="F1156:F1161"/>
    <mergeCell ref="G1156:G1157"/>
    <mergeCell ref="G1158:G1159"/>
    <mergeCell ref="C1162:C1167"/>
    <mergeCell ref="D1162:D1167"/>
    <mergeCell ref="E1162:E1167"/>
    <mergeCell ref="F1162:F1167"/>
    <mergeCell ref="G1162:G1163"/>
    <mergeCell ref="G1164:G1165"/>
    <mergeCell ref="C1254:C1259"/>
    <mergeCell ref="D1254:D1259"/>
    <mergeCell ref="E1254:E1259"/>
    <mergeCell ref="F1254:F1259"/>
    <mergeCell ref="G1254:G1255"/>
    <mergeCell ref="G1256:G1257"/>
    <mergeCell ref="G1258:G1259"/>
    <mergeCell ref="C1146:C1150"/>
    <mergeCell ref="D1146:D1150"/>
    <mergeCell ref="E1146:E1150"/>
    <mergeCell ref="F1146:F1150"/>
    <mergeCell ref="G1146:G1147"/>
    <mergeCell ref="G1148:G1149"/>
    <mergeCell ref="C1151:C1155"/>
    <mergeCell ref="D1151:D1155"/>
    <mergeCell ref="E1151:E1155"/>
    <mergeCell ref="F1151:F1155"/>
    <mergeCell ref="G1151:G1152"/>
    <mergeCell ref="G1153:G1154"/>
    <mergeCell ref="C1134:C1139"/>
    <mergeCell ref="D1134:D1139"/>
    <mergeCell ref="E1134:E1139"/>
    <mergeCell ref="F1134:F1139"/>
    <mergeCell ref="G1134:G1135"/>
    <mergeCell ref="G1136:G1137"/>
    <mergeCell ref="C1141:C1145"/>
    <mergeCell ref="D1141:D1145"/>
    <mergeCell ref="E1141:E1145"/>
    <mergeCell ref="F1141:F1145"/>
    <mergeCell ref="G1141:G1142"/>
    <mergeCell ref="G1143:G1144"/>
    <mergeCell ref="C1124:C1128"/>
    <mergeCell ref="D1124:D1128"/>
    <mergeCell ref="E1124:E1128"/>
    <mergeCell ref="F1124:F1128"/>
    <mergeCell ref="G1124:G1125"/>
    <mergeCell ref="G1126:G1127"/>
    <mergeCell ref="C1129:C1133"/>
    <mergeCell ref="D1129:D1133"/>
    <mergeCell ref="E1129:E1133"/>
    <mergeCell ref="F1129:F1133"/>
    <mergeCell ref="G1129:G1130"/>
    <mergeCell ref="G1131:G1132"/>
    <mergeCell ref="C1114:C1118"/>
    <mergeCell ref="D1114:D1118"/>
    <mergeCell ref="E1114:E1118"/>
    <mergeCell ref="F1114:F1118"/>
    <mergeCell ref="G1114:G1115"/>
    <mergeCell ref="G1116:G1117"/>
    <mergeCell ref="C1119:C1123"/>
    <mergeCell ref="D1119:D1123"/>
    <mergeCell ref="E1119:E1123"/>
    <mergeCell ref="F1119:F1123"/>
    <mergeCell ref="G1119:G1120"/>
    <mergeCell ref="G1121:G1122"/>
    <mergeCell ref="C232:C234"/>
    <mergeCell ref="D232:D234"/>
    <mergeCell ref="E232:E234"/>
    <mergeCell ref="F232:F234"/>
    <mergeCell ref="G232:G234"/>
    <mergeCell ref="C1109:C1113"/>
    <mergeCell ref="D1109:D1113"/>
    <mergeCell ref="E1109:E1113"/>
    <mergeCell ref="F1109:F1113"/>
    <mergeCell ref="G1109:G1110"/>
    <mergeCell ref="G1111:G1112"/>
    <mergeCell ref="C248:C260"/>
    <mergeCell ref="D248:D260"/>
    <mergeCell ref="E248:E260"/>
    <mergeCell ref="F248:F260"/>
    <mergeCell ref="G248:G249"/>
    <mergeCell ref="G250:G251"/>
    <mergeCell ref="C235:C247"/>
    <mergeCell ref="D235:D247"/>
    <mergeCell ref="E235:E247"/>
    <mergeCell ref="F235:F247"/>
    <mergeCell ref="G235:G236"/>
    <mergeCell ref="G237:G238"/>
    <mergeCell ref="C274:C286"/>
    <mergeCell ref="C225:C228"/>
    <mergeCell ref="D225:D228"/>
    <mergeCell ref="E225:E228"/>
    <mergeCell ref="F225:F228"/>
    <mergeCell ref="G225:G226"/>
    <mergeCell ref="C229:C231"/>
    <mergeCell ref="D229:D231"/>
    <mergeCell ref="E229:E231"/>
    <mergeCell ref="F229:F231"/>
    <mergeCell ref="G230:G231"/>
    <mergeCell ref="C201:C206"/>
    <mergeCell ref="D201:D206"/>
    <mergeCell ref="E201:E206"/>
    <mergeCell ref="F201:F206"/>
    <mergeCell ref="G201:G202"/>
    <mergeCell ref="G204:G205"/>
    <mergeCell ref="C144:C146"/>
    <mergeCell ref="D144:D146"/>
    <mergeCell ref="E144:E146"/>
    <mergeCell ref="F144:F146"/>
    <mergeCell ref="G144:G146"/>
    <mergeCell ref="C147:C148"/>
    <mergeCell ref="D147:D148"/>
    <mergeCell ref="E147:E148"/>
    <mergeCell ref="F147:F148"/>
    <mergeCell ref="C153:C157"/>
    <mergeCell ref="D153:D157"/>
    <mergeCell ref="E153:E157"/>
    <mergeCell ref="F153:F157"/>
    <mergeCell ref="G166:G167"/>
    <mergeCell ref="C173:C177"/>
    <mergeCell ref="D173:D177"/>
    <mergeCell ref="E173:E177"/>
    <mergeCell ref="F173:F177"/>
    <mergeCell ref="C1248:C1253"/>
    <mergeCell ref="D1248:D1253"/>
    <mergeCell ref="E1248:E1253"/>
    <mergeCell ref="F1248:F1253"/>
    <mergeCell ref="G1248:G1249"/>
    <mergeCell ref="G1250:G1251"/>
    <mergeCell ref="G1252:G1253"/>
    <mergeCell ref="A1:B3"/>
    <mergeCell ref="C1:Q2"/>
    <mergeCell ref="C3:Q3"/>
    <mergeCell ref="A4:I4"/>
    <mergeCell ref="K4:O4"/>
    <mergeCell ref="C1168:C1183"/>
    <mergeCell ref="D1168:D1183"/>
    <mergeCell ref="E1168:E1183"/>
    <mergeCell ref="F1168:F1183"/>
    <mergeCell ref="G1168:G1173"/>
    <mergeCell ref="K5:O5"/>
    <mergeCell ref="K6:O6"/>
    <mergeCell ref="K7:O7"/>
    <mergeCell ref="K8:O8"/>
    <mergeCell ref="C1200:C1208"/>
    <mergeCell ref="D1200:D1208"/>
    <mergeCell ref="E1200:E1208"/>
    <mergeCell ref="F1200:F1208"/>
    <mergeCell ref="G1202:G1208"/>
    <mergeCell ref="C1184:C1199"/>
    <mergeCell ref="D1184:D1199"/>
    <mergeCell ref="E1184:E1199"/>
    <mergeCell ref="F1184:F1199"/>
    <mergeCell ref="G1195:G1199"/>
    <mergeCell ref="C1245:C1247"/>
    <mergeCell ref="D1245:D1247"/>
    <mergeCell ref="E1245:E1247"/>
    <mergeCell ref="F1245:F1247"/>
    <mergeCell ref="G1245:G1246"/>
    <mergeCell ref="C1209:C1220"/>
    <mergeCell ref="D1209:D1220"/>
    <mergeCell ref="E1209:E1220"/>
    <mergeCell ref="F1209:F1220"/>
    <mergeCell ref="C1221:C1244"/>
    <mergeCell ref="D1221:D1244"/>
    <mergeCell ref="E1221:E1244"/>
    <mergeCell ref="F1221:F1244"/>
    <mergeCell ref="D274:D286"/>
    <mergeCell ref="E274:E286"/>
    <mergeCell ref="F274:F286"/>
    <mergeCell ref="G274:G275"/>
    <mergeCell ref="G276:G277"/>
    <mergeCell ref="C261:C273"/>
    <mergeCell ref="D261:D273"/>
    <mergeCell ref="E261:E273"/>
    <mergeCell ref="F261:F273"/>
    <mergeCell ref="G261:G262"/>
    <mergeCell ref="G263:G264"/>
    <mergeCell ref="C302:C304"/>
    <mergeCell ref="D302:D304"/>
    <mergeCell ref="E302:E304"/>
    <mergeCell ref="F302:F304"/>
    <mergeCell ref="G302:G303"/>
    <mergeCell ref="C287:C301"/>
    <mergeCell ref="D287:D301"/>
    <mergeCell ref="E287:E301"/>
    <mergeCell ref="F287:F301"/>
    <mergeCell ref="G289:G292"/>
    <mergeCell ref="C310:C320"/>
    <mergeCell ref="D310:D320"/>
    <mergeCell ref="E310:E320"/>
    <mergeCell ref="F310:F320"/>
    <mergeCell ref="G310:G311"/>
    <mergeCell ref="C305:C309"/>
    <mergeCell ref="D305:D309"/>
    <mergeCell ref="E305:E309"/>
    <mergeCell ref="F305:F309"/>
    <mergeCell ref="G305:G306"/>
    <mergeCell ref="G307:G308"/>
    <mergeCell ref="C332:C342"/>
    <mergeCell ref="D332:D342"/>
    <mergeCell ref="E332:E342"/>
    <mergeCell ref="F332:F342"/>
    <mergeCell ref="G332:G333"/>
    <mergeCell ref="C321:C331"/>
    <mergeCell ref="D321:D331"/>
    <mergeCell ref="E321:E331"/>
    <mergeCell ref="F321:F331"/>
    <mergeCell ref="G321:G322"/>
    <mergeCell ref="C355:C366"/>
    <mergeCell ref="D355:D366"/>
    <mergeCell ref="E355:E366"/>
    <mergeCell ref="F355:F366"/>
    <mergeCell ref="G356:G357"/>
    <mergeCell ref="C343:C354"/>
    <mergeCell ref="D343:D354"/>
    <mergeCell ref="E343:E354"/>
    <mergeCell ref="F343:F354"/>
    <mergeCell ref="G344:G345"/>
    <mergeCell ref="C370:C381"/>
    <mergeCell ref="D370:D381"/>
    <mergeCell ref="E370:E381"/>
    <mergeCell ref="F370:F381"/>
    <mergeCell ref="G371:G372"/>
    <mergeCell ref="C367:C369"/>
    <mergeCell ref="D367:D369"/>
    <mergeCell ref="E367:E369"/>
    <mergeCell ref="F367:F369"/>
    <mergeCell ref="G367:G369"/>
    <mergeCell ref="C394:C405"/>
    <mergeCell ref="D394:D405"/>
    <mergeCell ref="E394:E405"/>
    <mergeCell ref="F394:F405"/>
    <mergeCell ref="G395:G396"/>
    <mergeCell ref="C382:C393"/>
    <mergeCell ref="D382:D393"/>
    <mergeCell ref="E382:E393"/>
    <mergeCell ref="F382:F393"/>
    <mergeCell ref="G383:G384"/>
    <mergeCell ref="C418:C420"/>
    <mergeCell ref="D418:D420"/>
    <mergeCell ref="E418:E420"/>
    <mergeCell ref="F418:F420"/>
    <mergeCell ref="G418:G420"/>
    <mergeCell ref="C406:C417"/>
    <mergeCell ref="D406:D417"/>
    <mergeCell ref="E406:E417"/>
    <mergeCell ref="F406:F417"/>
    <mergeCell ref="G407:G408"/>
    <mergeCell ref="C433:C444"/>
    <mergeCell ref="D433:D444"/>
    <mergeCell ref="E433:E444"/>
    <mergeCell ref="F433:F444"/>
    <mergeCell ref="G434:G435"/>
    <mergeCell ref="C421:C432"/>
    <mergeCell ref="D421:D432"/>
    <mergeCell ref="E421:E432"/>
    <mergeCell ref="F421:F432"/>
    <mergeCell ref="G422:G423"/>
    <mergeCell ref="C457:C468"/>
    <mergeCell ref="D457:D468"/>
    <mergeCell ref="E457:E468"/>
    <mergeCell ref="F457:F468"/>
    <mergeCell ref="G458:G459"/>
    <mergeCell ref="C445:C456"/>
    <mergeCell ref="D445:D456"/>
    <mergeCell ref="E445:E456"/>
    <mergeCell ref="F445:F456"/>
    <mergeCell ref="G446:G447"/>
    <mergeCell ref="C480:C490"/>
    <mergeCell ref="D480:D490"/>
    <mergeCell ref="E480:E490"/>
    <mergeCell ref="F480:F490"/>
    <mergeCell ref="G480:G481"/>
    <mergeCell ref="C469:C479"/>
    <mergeCell ref="D469:D479"/>
    <mergeCell ref="E469:E479"/>
    <mergeCell ref="F469:F479"/>
    <mergeCell ref="G469:G470"/>
    <mergeCell ref="C503:C514"/>
    <mergeCell ref="D503:D514"/>
    <mergeCell ref="E503:E514"/>
    <mergeCell ref="F503:F514"/>
    <mergeCell ref="G503:G505"/>
    <mergeCell ref="C491:C502"/>
    <mergeCell ref="D491:D502"/>
    <mergeCell ref="E491:E502"/>
    <mergeCell ref="F491:F502"/>
    <mergeCell ref="G491:G493"/>
    <mergeCell ref="C527:C538"/>
    <mergeCell ref="D527:D538"/>
    <mergeCell ref="E527:E538"/>
    <mergeCell ref="F527:F538"/>
    <mergeCell ref="G527:G529"/>
    <mergeCell ref="C515:C526"/>
    <mergeCell ref="D515:D526"/>
    <mergeCell ref="E515:E526"/>
    <mergeCell ref="F515:F526"/>
    <mergeCell ref="G515:G517"/>
    <mergeCell ref="G545:G547"/>
    <mergeCell ref="C557:C570"/>
    <mergeCell ref="D557:D570"/>
    <mergeCell ref="E557:E570"/>
    <mergeCell ref="F557:F570"/>
    <mergeCell ref="G559:G561"/>
    <mergeCell ref="C539:C544"/>
    <mergeCell ref="D539:D544"/>
    <mergeCell ref="E539:E544"/>
    <mergeCell ref="F539:F544"/>
    <mergeCell ref="C545:C556"/>
    <mergeCell ref="D545:D556"/>
    <mergeCell ref="E545:E556"/>
    <mergeCell ref="F545:F556"/>
    <mergeCell ref="C582:C593"/>
    <mergeCell ref="D582:D593"/>
    <mergeCell ref="E582:E593"/>
    <mergeCell ref="F582:F593"/>
    <mergeCell ref="G582:G584"/>
    <mergeCell ref="C571:C581"/>
    <mergeCell ref="D571:D581"/>
    <mergeCell ref="E571:E581"/>
    <mergeCell ref="F571:F581"/>
    <mergeCell ref="G571:G572"/>
    <mergeCell ref="C606:C616"/>
    <mergeCell ref="D606:D616"/>
    <mergeCell ref="E606:E616"/>
    <mergeCell ref="F606:F616"/>
    <mergeCell ref="G606:G607"/>
    <mergeCell ref="C594:C605"/>
    <mergeCell ref="D594:D605"/>
    <mergeCell ref="E594:E605"/>
    <mergeCell ref="F594:F605"/>
    <mergeCell ref="G594:G596"/>
    <mergeCell ref="C628:C638"/>
    <mergeCell ref="D628:D638"/>
    <mergeCell ref="E628:E638"/>
    <mergeCell ref="F628:F638"/>
    <mergeCell ref="G628:G629"/>
    <mergeCell ref="C617:C627"/>
    <mergeCell ref="D617:D627"/>
    <mergeCell ref="E617:E627"/>
    <mergeCell ref="F617:F627"/>
    <mergeCell ref="G617:G618"/>
    <mergeCell ref="C652:C664"/>
    <mergeCell ref="D652:D664"/>
    <mergeCell ref="E652:E664"/>
    <mergeCell ref="F652:F664"/>
    <mergeCell ref="G652:G655"/>
    <mergeCell ref="C639:C651"/>
    <mergeCell ref="D639:D651"/>
    <mergeCell ref="E639:E651"/>
    <mergeCell ref="F639:F651"/>
    <mergeCell ref="G639:G642"/>
    <mergeCell ref="G687:G688"/>
    <mergeCell ref="C676:C686"/>
    <mergeCell ref="D676:D686"/>
    <mergeCell ref="E676:E686"/>
    <mergeCell ref="F676:F686"/>
    <mergeCell ref="G676:G677"/>
    <mergeCell ref="C665:C675"/>
    <mergeCell ref="D665:D675"/>
    <mergeCell ref="E665:E675"/>
    <mergeCell ref="F665:F675"/>
    <mergeCell ref="G665:G666"/>
    <mergeCell ref="C698:C699"/>
    <mergeCell ref="D698:D699"/>
    <mergeCell ref="E698:E699"/>
    <mergeCell ref="F698:F699"/>
    <mergeCell ref="C700:C710"/>
    <mergeCell ref="D700:D710"/>
    <mergeCell ref="E700:E710"/>
    <mergeCell ref="F700:F710"/>
    <mergeCell ref="C687:C697"/>
    <mergeCell ref="D687:D697"/>
    <mergeCell ref="E687:E697"/>
    <mergeCell ref="F687:F697"/>
    <mergeCell ref="C713:C723"/>
    <mergeCell ref="D713:D723"/>
    <mergeCell ref="E713:E723"/>
    <mergeCell ref="F713:F723"/>
    <mergeCell ref="G713:G714"/>
    <mergeCell ref="G700:G701"/>
    <mergeCell ref="C711:C712"/>
    <mergeCell ref="D711:D712"/>
    <mergeCell ref="E711:E712"/>
    <mergeCell ref="F711:F712"/>
    <mergeCell ref="G711:G712"/>
    <mergeCell ref="G757:G758"/>
    <mergeCell ref="C742:C756"/>
    <mergeCell ref="D742:D756"/>
    <mergeCell ref="E742:E756"/>
    <mergeCell ref="F742:F756"/>
    <mergeCell ref="G743:G744"/>
    <mergeCell ref="C724:C741"/>
    <mergeCell ref="D724:D741"/>
    <mergeCell ref="E724:E741"/>
    <mergeCell ref="F724:F741"/>
    <mergeCell ref="G726:G727"/>
    <mergeCell ref="C772:C788"/>
    <mergeCell ref="D772:D788"/>
    <mergeCell ref="E772:E788"/>
    <mergeCell ref="F772:F788"/>
    <mergeCell ref="C789:C807"/>
    <mergeCell ref="D789:D807"/>
    <mergeCell ref="E789:E807"/>
    <mergeCell ref="F789:F807"/>
    <mergeCell ref="C757:C771"/>
    <mergeCell ref="D757:D771"/>
    <mergeCell ref="E757:E771"/>
    <mergeCell ref="F757:F771"/>
    <mergeCell ref="G841:G842"/>
    <mergeCell ref="C825:C839"/>
    <mergeCell ref="D825:D839"/>
    <mergeCell ref="E825:E839"/>
    <mergeCell ref="F825:F839"/>
    <mergeCell ref="G826:G827"/>
    <mergeCell ref="G790:G791"/>
    <mergeCell ref="C808:C824"/>
    <mergeCell ref="D808:D824"/>
    <mergeCell ref="E808:E824"/>
    <mergeCell ref="F808:F824"/>
    <mergeCell ref="G809:G810"/>
    <mergeCell ref="C856:C871"/>
    <mergeCell ref="D856:D871"/>
    <mergeCell ref="E856:E871"/>
    <mergeCell ref="F856:F871"/>
    <mergeCell ref="C872:C886"/>
    <mergeCell ref="D872:D886"/>
    <mergeCell ref="E872:E886"/>
    <mergeCell ref="F872:F886"/>
    <mergeCell ref="C840:C854"/>
    <mergeCell ref="D840:D854"/>
    <mergeCell ref="E840:E854"/>
    <mergeCell ref="F840:F854"/>
    <mergeCell ref="C918:C935"/>
    <mergeCell ref="D918:D935"/>
    <mergeCell ref="E918:E935"/>
    <mergeCell ref="F918:F935"/>
    <mergeCell ref="G919:G920"/>
    <mergeCell ref="C887:C901"/>
    <mergeCell ref="D887:D901"/>
    <mergeCell ref="E887:E901"/>
    <mergeCell ref="F887:F901"/>
    <mergeCell ref="C902:C917"/>
    <mergeCell ref="D902:D917"/>
    <mergeCell ref="E902:E917"/>
    <mergeCell ref="F902:F917"/>
    <mergeCell ref="C963:C979"/>
    <mergeCell ref="D963:D979"/>
    <mergeCell ref="E963:E979"/>
    <mergeCell ref="F963:F979"/>
    <mergeCell ref="C980:C991"/>
    <mergeCell ref="D980:D991"/>
    <mergeCell ref="E980:E991"/>
    <mergeCell ref="F980:F991"/>
    <mergeCell ref="C936:C947"/>
    <mergeCell ref="D936:D947"/>
    <mergeCell ref="E936:E947"/>
    <mergeCell ref="F936:F947"/>
    <mergeCell ref="C948:C962"/>
    <mergeCell ref="D948:D962"/>
    <mergeCell ref="E948:E962"/>
    <mergeCell ref="F948:F962"/>
    <mergeCell ref="C1008:C1019"/>
    <mergeCell ref="D1008:D1019"/>
    <mergeCell ref="E1008:E1019"/>
    <mergeCell ref="F1008:F1019"/>
    <mergeCell ref="C1020:C1030"/>
    <mergeCell ref="D1020:D1030"/>
    <mergeCell ref="E1020:E1030"/>
    <mergeCell ref="F1020:F1030"/>
    <mergeCell ref="G980:G981"/>
    <mergeCell ref="C992:C1006"/>
    <mergeCell ref="D992:D1006"/>
    <mergeCell ref="E992:E1006"/>
    <mergeCell ref="F992:F1006"/>
    <mergeCell ref="G992:G997"/>
    <mergeCell ref="C1047:C1051"/>
    <mergeCell ref="D1047:D1051"/>
    <mergeCell ref="E1047:E1051"/>
    <mergeCell ref="F1047:F1051"/>
    <mergeCell ref="G1049:G1051"/>
    <mergeCell ref="C1031:C1046"/>
    <mergeCell ref="D1031:D1046"/>
    <mergeCell ref="E1031:E1046"/>
    <mergeCell ref="F1031:F1046"/>
    <mergeCell ref="G1031:G1034"/>
    <mergeCell ref="G1035:G1036"/>
    <mergeCell ref="G1057:G1058"/>
    <mergeCell ref="C1059:C1062"/>
    <mergeCell ref="D1059:D1062"/>
    <mergeCell ref="E1059:E1062"/>
    <mergeCell ref="F1059:F1062"/>
    <mergeCell ref="C1052:C1054"/>
    <mergeCell ref="D1052:D1054"/>
    <mergeCell ref="E1052:E1054"/>
    <mergeCell ref="F1052:F1054"/>
    <mergeCell ref="C1055:C1058"/>
    <mergeCell ref="D1055:D1058"/>
    <mergeCell ref="E1055:E1058"/>
    <mergeCell ref="F1055:F1058"/>
    <mergeCell ref="C1069:C1071"/>
    <mergeCell ref="D1069:D1071"/>
    <mergeCell ref="E1069:E1071"/>
    <mergeCell ref="F1069:F1071"/>
    <mergeCell ref="C1073:C1077"/>
    <mergeCell ref="D1073:D1077"/>
    <mergeCell ref="E1073:E1077"/>
    <mergeCell ref="F1073:F1077"/>
    <mergeCell ref="C1063:C1064"/>
    <mergeCell ref="D1063:D1064"/>
    <mergeCell ref="E1063:E1064"/>
    <mergeCell ref="F1063:F1064"/>
    <mergeCell ref="C1065:C1068"/>
    <mergeCell ref="D1065:D1068"/>
    <mergeCell ref="E1065:E1068"/>
    <mergeCell ref="F1065:F1068"/>
    <mergeCell ref="C1083:C1086"/>
    <mergeCell ref="D1083:D1086"/>
    <mergeCell ref="E1083:E1086"/>
    <mergeCell ref="F1083:F1086"/>
    <mergeCell ref="G1083:G1084"/>
    <mergeCell ref="G1085:G1086"/>
    <mergeCell ref="G1073:G1074"/>
    <mergeCell ref="G1076:G1077"/>
    <mergeCell ref="C1078:C1082"/>
    <mergeCell ref="D1078:D1082"/>
    <mergeCell ref="E1078:E1082"/>
    <mergeCell ref="F1078:F1082"/>
    <mergeCell ref="G1078:G1079"/>
    <mergeCell ref="G1080:G1081"/>
    <mergeCell ref="G1095:G1096"/>
    <mergeCell ref="C1091:C1094"/>
    <mergeCell ref="D1091:D1094"/>
    <mergeCell ref="E1091:E1094"/>
    <mergeCell ref="F1091:F1094"/>
    <mergeCell ref="G1091:G1092"/>
    <mergeCell ref="C1087:C1090"/>
    <mergeCell ref="D1087:D1090"/>
    <mergeCell ref="E1087:E1090"/>
    <mergeCell ref="F1087:F1090"/>
    <mergeCell ref="G1087:G1088"/>
    <mergeCell ref="G1089:G1090"/>
    <mergeCell ref="C1099:C1100"/>
    <mergeCell ref="D1099:D1100"/>
    <mergeCell ref="E1099:E1100"/>
    <mergeCell ref="F1099:F1100"/>
    <mergeCell ref="C1101:C1105"/>
    <mergeCell ref="D1101:D1105"/>
    <mergeCell ref="E1101:E1105"/>
    <mergeCell ref="F1101:F1105"/>
    <mergeCell ref="C1095:C1098"/>
    <mergeCell ref="D1095:D1098"/>
    <mergeCell ref="E1095:E1098"/>
    <mergeCell ref="F1095:F1098"/>
    <mergeCell ref="G1101:G1102"/>
    <mergeCell ref="G1104:G1105"/>
    <mergeCell ref="C1106:C1108"/>
    <mergeCell ref="D1106:D1108"/>
    <mergeCell ref="E1106:E1108"/>
    <mergeCell ref="F1106:F1108"/>
    <mergeCell ref="G153:G154"/>
    <mergeCell ref="G155:G156"/>
    <mergeCell ref="C158:C165"/>
    <mergeCell ref="D158:D165"/>
    <mergeCell ref="E158:E165"/>
    <mergeCell ref="F158:F165"/>
    <mergeCell ref="G159:G160"/>
    <mergeCell ref="G161:G162"/>
    <mergeCell ref="G164:G165"/>
    <mergeCell ref="C168:C169"/>
    <mergeCell ref="D168:D169"/>
    <mergeCell ref="E168:E169"/>
    <mergeCell ref="F168:F169"/>
    <mergeCell ref="G168:G169"/>
    <mergeCell ref="C166:C167"/>
    <mergeCell ref="D166:D167"/>
    <mergeCell ref="E166:E167"/>
    <mergeCell ref="F166:F167"/>
    <mergeCell ref="G186:G187"/>
    <mergeCell ref="C183:C185"/>
    <mergeCell ref="D183:D185"/>
    <mergeCell ref="E183:E185"/>
    <mergeCell ref="F183:F185"/>
    <mergeCell ref="G183:G184"/>
    <mergeCell ref="G173:G174"/>
    <mergeCell ref="G175:G176"/>
    <mergeCell ref="C170:C172"/>
    <mergeCell ref="D170:D172"/>
    <mergeCell ref="E170:E172"/>
    <mergeCell ref="F170:F172"/>
    <mergeCell ref="G171:G172"/>
    <mergeCell ref="C181:C182"/>
    <mergeCell ref="D181:D182"/>
    <mergeCell ref="E181:E182"/>
    <mergeCell ref="F181:F182"/>
    <mergeCell ref="G181:G182"/>
    <mergeCell ref="C179:C180"/>
    <mergeCell ref="D179:D180"/>
    <mergeCell ref="E179:E180"/>
    <mergeCell ref="F179:F180"/>
    <mergeCell ref="G179:G180"/>
    <mergeCell ref="G199:G200"/>
    <mergeCell ref="C194:C198"/>
    <mergeCell ref="D194:D198"/>
    <mergeCell ref="E194:E198"/>
    <mergeCell ref="F194:F198"/>
    <mergeCell ref="G196:G197"/>
    <mergeCell ref="C189:C193"/>
    <mergeCell ref="D189:D193"/>
    <mergeCell ref="E189:E193"/>
    <mergeCell ref="F189:F193"/>
    <mergeCell ref="G190:G191"/>
    <mergeCell ref="C11:C20"/>
    <mergeCell ref="D11:D20"/>
    <mergeCell ref="E11:E20"/>
    <mergeCell ref="F11:F20"/>
    <mergeCell ref="C21:C30"/>
    <mergeCell ref="D21:D30"/>
    <mergeCell ref="E21:E30"/>
    <mergeCell ref="F21:F30"/>
    <mergeCell ref="C199:C200"/>
    <mergeCell ref="D199:D200"/>
    <mergeCell ref="E199:E200"/>
    <mergeCell ref="F199:F200"/>
    <mergeCell ref="C70:C82"/>
    <mergeCell ref="D70:D82"/>
    <mergeCell ref="E70:E82"/>
    <mergeCell ref="F70:F82"/>
    <mergeCell ref="C186:C188"/>
    <mergeCell ref="D186:D188"/>
    <mergeCell ref="E186:E188"/>
    <mergeCell ref="F186:F188"/>
    <mergeCell ref="G21:G23"/>
    <mergeCell ref="G27:G28"/>
    <mergeCell ref="G29:G30"/>
    <mergeCell ref="C31:C69"/>
    <mergeCell ref="D31:D69"/>
    <mergeCell ref="E31:E69"/>
    <mergeCell ref="F31:F69"/>
    <mergeCell ref="G32:G34"/>
    <mergeCell ref="G35:G40"/>
    <mergeCell ref="G41:G43"/>
    <mergeCell ref="G46:G47"/>
    <mergeCell ref="G48:G50"/>
    <mergeCell ref="G70:G72"/>
    <mergeCell ref="H48:H49"/>
    <mergeCell ref="G60:G64"/>
    <mergeCell ref="H60:H61"/>
    <mergeCell ref="H62:H63"/>
    <mergeCell ref="G67:G68"/>
    <mergeCell ref="C96:C108"/>
    <mergeCell ref="D96:D108"/>
    <mergeCell ref="E96:E108"/>
    <mergeCell ref="F96:F108"/>
    <mergeCell ref="G96:G98"/>
    <mergeCell ref="C83:C95"/>
    <mergeCell ref="D83:D95"/>
    <mergeCell ref="E83:E95"/>
    <mergeCell ref="F83:F95"/>
    <mergeCell ref="G83:G85"/>
    <mergeCell ref="G120:G121"/>
    <mergeCell ref="C131:C143"/>
    <mergeCell ref="D131:D143"/>
    <mergeCell ref="E131:E143"/>
    <mergeCell ref="F131:F143"/>
    <mergeCell ref="G131:G134"/>
    <mergeCell ref="G136:G138"/>
    <mergeCell ref="G141:G142"/>
    <mergeCell ref="C109:C119"/>
    <mergeCell ref="D109:D119"/>
    <mergeCell ref="E109:E119"/>
    <mergeCell ref="F109:F119"/>
    <mergeCell ref="C120:C130"/>
    <mergeCell ref="D120:D130"/>
    <mergeCell ref="E120:E130"/>
    <mergeCell ref="F120:F130"/>
    <mergeCell ref="C212:C215"/>
    <mergeCell ref="D212:D215"/>
    <mergeCell ref="E212:E215"/>
    <mergeCell ref="F212:F215"/>
    <mergeCell ref="G212:G213"/>
    <mergeCell ref="G214:G215"/>
    <mergeCell ref="C207:C211"/>
    <mergeCell ref="D207:D211"/>
    <mergeCell ref="E207:E211"/>
    <mergeCell ref="F207:F211"/>
    <mergeCell ref="G208:G209"/>
    <mergeCell ref="C216:C224"/>
    <mergeCell ref="D216:D220"/>
    <mergeCell ref="E216:E220"/>
    <mergeCell ref="F216:F220"/>
    <mergeCell ref="G216:G217"/>
    <mergeCell ref="G218:G220"/>
    <mergeCell ref="D221:D224"/>
    <mergeCell ref="E221:E224"/>
    <mergeCell ref="F221:F224"/>
    <mergeCell ref="G221:G222"/>
  </mergeCells>
  <phoneticPr fontId="43" type="noConversion"/>
  <conditionalFormatting sqref="Q11:Q1261">
    <cfRule type="cellIs" dxfId="14" priority="1" operator="equal">
      <formula>"SIN VALOR AVANCE"</formula>
    </cfRule>
    <cfRule type="cellIs" dxfId="13" priority="2" operator="equal">
      <formula>"VALIDAR FECHA"</formula>
    </cfRule>
    <cfRule type="cellIs" dxfId="12" priority="3" operator="equal">
      <formula>"INCUMPLIDA"</formula>
    </cfRule>
    <cfRule type="cellIs" dxfId="11" priority="4" operator="equal">
      <formula>"PROCESO"</formula>
    </cfRule>
    <cfRule type="cellIs" dxfId="10" priority="5" operator="equal">
      <formula>"CUMPLIDA"</formula>
    </cfRule>
  </conditionalFormatting>
  <dataValidations count="12">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83 H166:H172 H547:H549 H560:H562 H573:H575 H1242:H1246 H584:H586 H606:H610 H619:H621 H632:H634 H1208:H1210 H80:H82 H646:H648 H663:H665 H1223:H1233 H677:H679 H693:H695 H710:H712 H57:H59 H87 H729:H731 H746:H748 H761:H763 H777:H779 H1091:H1093 H1073 H1043:H1045 H1095 H1053:H1055 H1079:H1081 H1102:H1104 H1037 H793:H795 H1047 H808:H810 H823:H825 H839:H841 H857:H859 H869:H871 H884:H886 H916:H920 H940:H946 H955:H957 H1084 H904:H907 H595:H597 H251:H253 H900:H902 H929:H931 H240:H242 H255:H256 H263:H265 H275:H277 H290:H292 H302:H304 H314:H316 H318:H319 H326:H328 H333:H334 H341:H343 H353:H355 H357:H358 H365:H367 H377:H379 H388:H390 H399:H401 H411:H413 H423:H425 H435:H437 H447:H449 H465:H467 H479:H481 H490:H492 H502:H504 H514:H516 H525:H527 H536:H538 H100 H106:H108 H116:H118 H128:H130 H93:H95 H74 H12 H110 H18:H20 H1169:H1171 H1182:H1184 H1195:H1197 H144" xr:uid="{327844F8-F8BE-4AF7-9B6F-2DCF1FDF256F}">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507 I518 I1221:I1233 I529 I1240:I1246 I91:I95 H1201:I1201 I1216 I74 I540 I12 I210 I1206:I1210 I553 I66 I566 I1235 I215 I577 I588 I599 I612 I625 I639 I183 I166:I172 I140 I656 I670 I686 I703 I722 I739 I754 I775:I779 I786 I801 I1089:I1093 I1095 I1077:I1081 I1051:I1055 I1073 I1041:I1045 I1100:I1104 I816 I1037 I1047 I832 I850 I862 I877 I909 I904:I907 I922 I953:I957 J958 I1084 I948 J983 J965:J966 J980 J974 I893 I791:I795 I806:I810 I837:I841 I882:I886 I821:I825 I770 I855:I859 I867:I871 I604:I610 I244 I255:I256 I267:I268 I283 I288:I292 I300:I304 I318:I319 I333:I334 I339:I343 I351:I355 I392 I397:I401 I409:I413 I416 I433:I437 I445:I449 I472 I488:I492 I534:I538 I593:I597 I617:I621 I582:I586 I630:I634 I571:I575 I644:I648 I558:I562 I661:I665 I523:I527 I675:I679 I512:I516 I691:I695 I545:I549 I500:I504 I708:I712 I381 I744:I748 I463:I467 I727:I731 I369:I370 I759:I763 I914:I920 I898:I902 I927:I931 I933 I938:I946 I238:I242 I249:I253 I261:I265 I273:I277 I295 I307 I312:I316 I324:I328 I346 I357:I358 I363:I367 I375:I379 I386:I390 I404 I421:I425 I428 I440 I458 I477:I481 I483 I495 I26 I110 I121 I78:I82 I45 I18:I20 I55:I59 I87 I100 I104:I108 I114:I118 I126:I130 I1174:I1175 I1180:I1184 I1188 I1193:I1197 I1168:I1171 I144" xr:uid="{0F187A58-104E-42ED-9CD3-35D19A14EABC}">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51:K57 K1207 K183 K166:K172 K1230 K1244:K1246 K760 K631 K645 K662 K676 K692 K1222 K1227 K66 K140 K958 K709 K728 K943:K945 K954 K920 K939 K446 K436 K745 K856 K868 K883 K904:K906 K899 K915 K239 K255:K256 K253 K289 K301 K313 K325 K340 K352 K364 K376 K387 K398 K410 K424 K455 K464 K480 K501 K513 K524 K928 K548 K838 K822 K807 K792 K776 K45 K122:K128 K26 K1168 K1181 K1194 K144" xr:uid="{EAF0758E-517B-4ED0-9348-E8BE6E4D8988}">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226 G183 G166:G171 G1233 G919:G922 G904 G1228:G1229 G598 G1231 G576 G609:G611 G947 G943 G587 G25 G12 G44 G65 G139 G144" xr:uid="{59562DD3-4091-4417-9E6C-BAE27A0359DB}">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66:J172 J183 J904:J907 J943:J946 J920 J144" xr:uid="{09209961-E492-4806-8128-9627912ECEDE}">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66:L172 L183 L958 L943:L946 L904:L907 L920 L144" xr:uid="{E4FA4003-A3F5-41BA-BA69-4561E89FCA2F}">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166:O172 O1226:O1233 O622" xr:uid="{F961EA32-09F2-4130-A9A7-4146FC2D7D96}">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66:F172 F183 F1226 F904:F931 F587:F622 F576:F585 F243:F250 F144 F1229:F1247 F235:F237" xr:uid="{E10C972E-1637-44CB-88D9-42A52D90790B}">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66 E170 E168 E1226 E1229 E624:E631 E904:E911 E919:E927 E243:E250 E576:E585 E587:E622 E144 E1234:E1247 E235:E237" xr:uid="{63D51B4A-22AD-4DB0-9CD1-7CE3F923FBF2}">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66 D168 D183 D1229 D170 D1226 D635 D904:D911 D919:D927 D624:D631 D576:D585 D587:D622 D144 D1234:D1247 D235:D253" xr:uid="{33274BFB-ED22-49A4-847F-2FBDF0558333}">
      <formula1>0</formula1>
      <formula2>9</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83 N964 N144:N146 N1248:N1261 N201:N206 N225:N234 N1109:N1167" xr:uid="{18BA1A14-CD79-4495-9AA4-DE00940B0FA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M144" xr:uid="{4228B6BC-FCA3-4225-8B07-FD170E43FB17}">
      <formula1>-9223372036854770000</formula1>
      <formula2>9223372036854770000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3"/>
  <sheetViews>
    <sheetView zoomScale="40" zoomScaleNormal="40" workbookViewId="0">
      <selection activeCell="D13" sqref="D13"/>
    </sheetView>
  </sheetViews>
  <sheetFormatPr baseColWidth="10" defaultColWidth="11.42578125" defaultRowHeight="14.25"/>
  <cols>
    <col min="1" max="1" width="11.42578125" style="1"/>
    <col min="2" max="2" width="24.5703125" style="5" customWidth="1"/>
    <col min="3" max="3" width="19.7109375" style="6" customWidth="1"/>
    <col min="4" max="4" width="23.7109375" style="6" customWidth="1"/>
    <col min="5" max="5" width="22.140625" style="6" customWidth="1"/>
    <col min="6" max="6" width="52.7109375" style="14" customWidth="1"/>
    <col min="7" max="7" width="24.42578125" style="14" customWidth="1"/>
    <col min="8" max="8" width="27.140625" style="14" customWidth="1"/>
    <col min="9" max="9" width="21.28515625" style="14" customWidth="1"/>
    <col min="10" max="10" width="51.42578125" style="14" customWidth="1"/>
    <col min="11" max="11" width="19.5703125" style="14" customWidth="1"/>
    <col min="12" max="12" width="21.28515625" style="6" customWidth="1"/>
    <col min="13" max="13" width="21" style="6" customWidth="1"/>
    <col min="14" max="14" width="20.85546875" style="6" customWidth="1"/>
    <col min="15" max="15" width="22" style="6" customWidth="1"/>
    <col min="16" max="16" width="22.42578125" style="6" customWidth="1"/>
    <col min="17" max="17" width="30.28515625" style="6" customWidth="1"/>
    <col min="18" max="18" width="54.7109375" style="1" customWidth="1"/>
    <col min="19" max="16384" width="11.42578125" style="1"/>
  </cols>
  <sheetData>
    <row r="1" spans="1:18" ht="15">
      <c r="A1" s="7"/>
      <c r="B1" s="734"/>
      <c r="C1" s="735"/>
      <c r="D1" s="738" t="s">
        <v>5467</v>
      </c>
      <c r="E1" s="738"/>
      <c r="F1" s="738"/>
      <c r="G1" s="738"/>
      <c r="H1" s="738"/>
      <c r="I1" s="738"/>
      <c r="J1" s="738"/>
      <c r="K1" s="738"/>
      <c r="L1" s="738"/>
      <c r="M1" s="738"/>
      <c r="N1" s="738"/>
      <c r="O1" s="738"/>
      <c r="P1" s="738"/>
      <c r="Q1" s="738"/>
      <c r="R1" s="739"/>
    </row>
    <row r="2" spans="1:18" ht="15">
      <c r="A2" s="7"/>
      <c r="B2" s="736"/>
      <c r="C2" s="737"/>
      <c r="D2" s="740"/>
      <c r="E2" s="740"/>
      <c r="F2" s="740"/>
      <c r="G2" s="740"/>
      <c r="H2" s="740"/>
      <c r="I2" s="740"/>
      <c r="J2" s="740"/>
      <c r="K2" s="740"/>
      <c r="L2" s="740"/>
      <c r="M2" s="740"/>
      <c r="N2" s="740"/>
      <c r="O2" s="740"/>
      <c r="P2" s="740"/>
      <c r="Q2" s="740"/>
      <c r="R2" s="741"/>
    </row>
    <row r="3" spans="1:18" ht="15">
      <c r="A3" s="7"/>
      <c r="B3" s="736"/>
      <c r="C3" s="737"/>
      <c r="D3" s="737"/>
      <c r="E3" s="737"/>
      <c r="F3" s="737"/>
      <c r="G3" s="737"/>
      <c r="H3" s="737"/>
      <c r="I3" s="737"/>
      <c r="J3" s="737"/>
      <c r="K3" s="737"/>
      <c r="L3" s="737"/>
      <c r="M3" s="737"/>
      <c r="N3" s="737"/>
      <c r="O3" s="737"/>
      <c r="P3" s="737"/>
      <c r="Q3" s="737"/>
      <c r="R3" s="742"/>
    </row>
    <row r="4" spans="1:18" ht="15.75">
      <c r="A4" s="7"/>
      <c r="B4" s="634" t="s">
        <v>1</v>
      </c>
      <c r="C4" s="635"/>
      <c r="D4" s="635"/>
      <c r="E4" s="635"/>
      <c r="F4" s="635"/>
      <c r="G4" s="635"/>
      <c r="H4" s="635"/>
      <c r="I4" s="635"/>
      <c r="J4" s="635"/>
      <c r="K4" s="12"/>
      <c r="L4" s="637"/>
      <c r="M4" s="637"/>
      <c r="N4" s="637"/>
      <c r="O4" s="637"/>
      <c r="P4" s="637"/>
      <c r="Q4" s="151"/>
      <c r="R4" s="2"/>
    </row>
    <row r="5" spans="1:18" ht="15.75">
      <c r="A5" s="7"/>
      <c r="B5" s="9" t="s">
        <v>3</v>
      </c>
      <c r="C5" s="8"/>
      <c r="D5" s="8"/>
      <c r="E5" s="8"/>
      <c r="F5" s="12"/>
      <c r="G5" s="12"/>
      <c r="H5" s="12"/>
      <c r="I5" s="12"/>
      <c r="J5" s="12"/>
      <c r="K5" s="12"/>
      <c r="L5" s="637"/>
      <c r="M5" s="637"/>
      <c r="N5" s="637"/>
      <c r="O5" s="637"/>
      <c r="P5" s="637"/>
      <c r="Q5" s="151"/>
      <c r="R5" s="2"/>
    </row>
    <row r="6" spans="1:18" ht="15.75">
      <c r="A6" s="7"/>
      <c r="B6" s="9" t="s">
        <v>5468</v>
      </c>
      <c r="C6" s="8"/>
      <c r="D6" s="8"/>
      <c r="E6" s="8"/>
      <c r="F6" s="12"/>
      <c r="G6" s="12"/>
      <c r="H6" s="12"/>
      <c r="I6" s="12"/>
      <c r="J6" s="12"/>
      <c r="K6" s="12"/>
      <c r="L6" s="637"/>
      <c r="M6" s="637"/>
      <c r="N6" s="637"/>
      <c r="O6" s="637"/>
      <c r="P6" s="637"/>
      <c r="Q6" s="151"/>
      <c r="R6" s="2"/>
    </row>
    <row r="7" spans="1:18" ht="15.75">
      <c r="A7" s="7"/>
      <c r="B7" s="9" t="s">
        <v>5930</v>
      </c>
      <c r="C7" s="8"/>
      <c r="D7" s="8"/>
      <c r="E7" s="8"/>
      <c r="F7" s="12"/>
      <c r="G7" s="12"/>
      <c r="H7" s="12"/>
      <c r="I7" s="12"/>
      <c r="J7" s="12"/>
      <c r="K7" s="12"/>
      <c r="L7" s="733" t="s">
        <v>5932</v>
      </c>
      <c r="M7" s="733"/>
      <c r="N7" s="733"/>
      <c r="O7" s="733"/>
      <c r="P7" s="733"/>
      <c r="Q7" s="152">
        <v>44925</v>
      </c>
      <c r="R7" s="2"/>
    </row>
    <row r="8" spans="1:18" ht="15.75">
      <c r="A8" s="7"/>
      <c r="B8" s="9" t="s">
        <v>7</v>
      </c>
      <c r="C8" s="8"/>
      <c r="D8" s="8"/>
      <c r="E8" s="8"/>
      <c r="F8" s="12"/>
      <c r="G8" s="12"/>
      <c r="H8" s="12"/>
      <c r="I8" s="12"/>
      <c r="J8" s="12"/>
      <c r="K8" s="12"/>
      <c r="L8" s="640" t="s">
        <v>5933</v>
      </c>
      <c r="M8" s="640"/>
      <c r="N8" s="640"/>
      <c r="O8" s="640"/>
      <c r="P8" s="640"/>
      <c r="Q8" s="153">
        <v>45219</v>
      </c>
      <c r="R8" s="2"/>
    </row>
    <row r="9" spans="1:18" ht="15.75">
      <c r="A9" s="7"/>
      <c r="B9" s="10"/>
      <c r="C9" s="3"/>
      <c r="D9" s="3"/>
      <c r="E9" s="3"/>
      <c r="F9" s="13"/>
      <c r="G9" s="13"/>
      <c r="H9" s="13"/>
      <c r="I9" s="13"/>
      <c r="J9" s="13"/>
      <c r="K9" s="13"/>
      <c r="L9" s="3"/>
      <c r="M9" s="11"/>
      <c r="N9" s="11"/>
      <c r="O9" s="11"/>
      <c r="P9" s="11"/>
      <c r="Q9" s="11"/>
      <c r="R9" s="4"/>
    </row>
    <row r="10" spans="1:18" ht="63">
      <c r="A10" s="7"/>
      <c r="B10" s="43" t="s">
        <v>9</v>
      </c>
      <c r="C10" s="43" t="s">
        <v>10</v>
      </c>
      <c r="D10" s="43" t="s">
        <v>11</v>
      </c>
      <c r="E10" s="43" t="s">
        <v>5471</v>
      </c>
      <c r="F10" s="44" t="s">
        <v>5472</v>
      </c>
      <c r="G10" s="43" t="s">
        <v>5473</v>
      </c>
      <c r="H10" s="43" t="s">
        <v>15</v>
      </c>
      <c r="I10" s="43" t="s">
        <v>16</v>
      </c>
      <c r="J10" s="45" t="s">
        <v>17</v>
      </c>
      <c r="K10" s="45" t="s">
        <v>18</v>
      </c>
      <c r="L10" s="46" t="s">
        <v>19</v>
      </c>
      <c r="M10" s="46" t="s">
        <v>20</v>
      </c>
      <c r="N10" s="47" t="s">
        <v>21</v>
      </c>
      <c r="O10" s="48" t="s">
        <v>22</v>
      </c>
      <c r="P10" s="49" t="s">
        <v>24</v>
      </c>
      <c r="Q10" s="45" t="s">
        <v>25</v>
      </c>
      <c r="R10" s="45" t="s">
        <v>23</v>
      </c>
    </row>
    <row r="11" spans="1:18" ht="315.75">
      <c r="B11" s="154" t="s">
        <v>26</v>
      </c>
      <c r="C11" s="155" t="s">
        <v>5446</v>
      </c>
      <c r="D11" s="155" t="s">
        <v>5934</v>
      </c>
      <c r="E11" s="155">
        <v>2.1</v>
      </c>
      <c r="F11" s="156" t="s">
        <v>5935</v>
      </c>
      <c r="G11" s="156" t="s">
        <v>5936</v>
      </c>
      <c r="H11" s="156" t="s">
        <v>5936</v>
      </c>
      <c r="I11" s="157" t="s">
        <v>5937</v>
      </c>
      <c r="J11" s="156" t="s">
        <v>5937</v>
      </c>
      <c r="K11" s="158" t="s">
        <v>5938</v>
      </c>
      <c r="L11" s="159">
        <v>43745</v>
      </c>
      <c r="M11" s="159">
        <v>44195</v>
      </c>
      <c r="N11" s="160">
        <f>(M11-L11)/7</f>
        <v>64.285714285714292</v>
      </c>
      <c r="O11" s="161">
        <v>1</v>
      </c>
      <c r="P11" s="161">
        <f>O11</f>
        <v>1</v>
      </c>
      <c r="Q11" s="162" t="str">
        <f>IF(ISNUMBER(P11),IF(P11=100%,"CUMPLIDA",IF(AND(ISNUMBER(M11),ISNUMBER(AGN!$Q$7)), IF(M11&lt;AGN!$Q$7,"INCUMPLIDA","PROCESO"), "VERIFICAR FECHA")),"SIN VALOR AVANCE")</f>
        <v>CUMPLIDA</v>
      </c>
      <c r="R11" s="163" t="s">
        <v>5939</v>
      </c>
    </row>
    <row r="12" spans="1:18" ht="120.75">
      <c r="B12" s="154" t="s">
        <v>26</v>
      </c>
      <c r="C12" s="155" t="s">
        <v>5446</v>
      </c>
      <c r="D12" s="155" t="s">
        <v>5940</v>
      </c>
      <c r="E12" s="155">
        <v>2.2000000000000002</v>
      </c>
      <c r="F12" s="156" t="s">
        <v>5941</v>
      </c>
      <c r="G12" s="156" t="s">
        <v>5942</v>
      </c>
      <c r="H12" s="156" t="s">
        <v>5942</v>
      </c>
      <c r="I12" s="157" t="s">
        <v>5943</v>
      </c>
      <c r="J12" s="156" t="s">
        <v>5943</v>
      </c>
      <c r="K12" s="158" t="s">
        <v>5944</v>
      </c>
      <c r="L12" s="159">
        <v>43720</v>
      </c>
      <c r="M12" s="159">
        <v>44195</v>
      </c>
      <c r="N12" s="160">
        <f t="shared" ref="N12:N23" si="0">(M12-L12)/7</f>
        <v>67.857142857142861</v>
      </c>
      <c r="O12" s="161">
        <v>1</v>
      </c>
      <c r="P12" s="161">
        <f t="shared" ref="P12:P23" si="1">O12</f>
        <v>1</v>
      </c>
      <c r="Q12" s="162" t="str">
        <f>IF(ISNUMBER(P12),IF(P12=100%,"CUMPLIDA",IF(AND(ISNUMBER(M12),ISNUMBER(AGN!$Q$7)), IF(M12&lt;AGN!$Q$7,"INCUMPLIDA","PROCESO"), "VERIFICAR FECHA")),"SIN VALOR AVANCE")</f>
        <v>CUMPLIDA</v>
      </c>
      <c r="R12" s="163" t="s">
        <v>5945</v>
      </c>
    </row>
    <row r="13" spans="1:18" ht="300.75">
      <c r="B13" s="154" t="s">
        <v>26</v>
      </c>
      <c r="C13" s="155" t="s">
        <v>5446</v>
      </c>
      <c r="D13" s="155" t="s">
        <v>5946</v>
      </c>
      <c r="E13" s="155">
        <v>2.2999999999999998</v>
      </c>
      <c r="F13" s="156" t="s">
        <v>5947</v>
      </c>
      <c r="G13" s="156" t="s">
        <v>5948</v>
      </c>
      <c r="H13" s="156" t="s">
        <v>5948</v>
      </c>
      <c r="I13" s="157" t="s">
        <v>5949</v>
      </c>
      <c r="J13" s="156" t="s">
        <v>5949</v>
      </c>
      <c r="K13" s="156" t="s">
        <v>5938</v>
      </c>
      <c r="L13" s="159">
        <v>43676</v>
      </c>
      <c r="M13" s="159">
        <v>44195</v>
      </c>
      <c r="N13" s="160">
        <f t="shared" si="0"/>
        <v>74.142857142857139</v>
      </c>
      <c r="O13" s="161">
        <v>1</v>
      </c>
      <c r="P13" s="161">
        <f t="shared" si="1"/>
        <v>1</v>
      </c>
      <c r="Q13" s="162" t="str">
        <f>IF(ISNUMBER(P13),IF(P13=100%,"CUMPLIDA",IF(AND(ISNUMBER(M13),ISNUMBER(AGN!$Q$7)), IF(M13&lt;AGN!$Q$7,"INCUMPLIDA","PROCESO"), "VERIFICAR FECHA")),"SIN VALOR AVANCE")</f>
        <v>CUMPLIDA</v>
      </c>
      <c r="R13" s="163" t="s">
        <v>5950</v>
      </c>
    </row>
    <row r="14" spans="1:18" ht="405">
      <c r="B14" s="154" t="s">
        <v>26</v>
      </c>
      <c r="C14" s="155" t="s">
        <v>5446</v>
      </c>
      <c r="D14" s="731" t="s">
        <v>5951</v>
      </c>
      <c r="E14" s="731">
        <v>2.5</v>
      </c>
      <c r="F14" s="732" t="s">
        <v>5952</v>
      </c>
      <c r="G14" s="156" t="s">
        <v>5953</v>
      </c>
      <c r="H14" s="156" t="s">
        <v>5953</v>
      </c>
      <c r="I14" s="157" t="s">
        <v>5954</v>
      </c>
      <c r="J14" s="156" t="s">
        <v>5954</v>
      </c>
      <c r="K14" s="158" t="s">
        <v>858</v>
      </c>
      <c r="L14" s="159">
        <v>43720</v>
      </c>
      <c r="M14" s="159">
        <v>44499</v>
      </c>
      <c r="N14" s="160">
        <f t="shared" si="0"/>
        <v>111.28571428571429</v>
      </c>
      <c r="O14" s="161">
        <v>1</v>
      </c>
      <c r="P14" s="161">
        <f t="shared" si="1"/>
        <v>1</v>
      </c>
      <c r="Q14" s="162" t="str">
        <f>IF(ISNUMBER(P14),IF(P14=100%,"CUMPLIDA",IF(AND(ISNUMBER(M14),ISNUMBER(AGN!$Q$7)), IF(M14&lt;AGN!$Q$7,"INCUMPLIDA","PROCESO"), "VERIFICAR FECHA")),"SIN VALOR AVANCE")</f>
        <v>CUMPLIDA</v>
      </c>
      <c r="R14" s="163" t="s">
        <v>5955</v>
      </c>
    </row>
    <row r="15" spans="1:18" ht="63" customHeight="1">
      <c r="B15" s="154" t="s">
        <v>26</v>
      </c>
      <c r="C15" s="155" t="s">
        <v>5446</v>
      </c>
      <c r="D15" s="731"/>
      <c r="E15" s="731"/>
      <c r="F15" s="732"/>
      <c r="G15" s="732" t="s">
        <v>5956</v>
      </c>
      <c r="H15" s="732" t="s">
        <v>5956</v>
      </c>
      <c r="I15" s="157" t="s">
        <v>5957</v>
      </c>
      <c r="J15" s="156" t="s">
        <v>5957</v>
      </c>
      <c r="K15" s="158" t="s">
        <v>5958</v>
      </c>
      <c r="L15" s="159">
        <v>43740</v>
      </c>
      <c r="M15" s="159">
        <v>44012</v>
      </c>
      <c r="N15" s="160">
        <f t="shared" si="0"/>
        <v>38.857142857142854</v>
      </c>
      <c r="O15" s="161">
        <v>1</v>
      </c>
      <c r="P15" s="161">
        <f t="shared" si="1"/>
        <v>1</v>
      </c>
      <c r="Q15" s="162" t="str">
        <f>IF(ISNUMBER(P15),IF(P15=100%,"CUMPLIDA",IF(AND(ISNUMBER(M15),ISNUMBER(AGN!$Q$7)), IF(M15&lt;AGN!$Q$7,"INCUMPLIDA","PROCESO"), "VERIFICAR FECHA")),"SIN VALOR AVANCE")</f>
        <v>CUMPLIDA</v>
      </c>
      <c r="R15" s="163" t="s">
        <v>5959</v>
      </c>
    </row>
    <row r="16" spans="1:18" ht="76.5" customHeight="1">
      <c r="B16" s="154" t="s">
        <v>26</v>
      </c>
      <c r="C16" s="155" t="s">
        <v>5446</v>
      </c>
      <c r="D16" s="731"/>
      <c r="E16" s="731"/>
      <c r="F16" s="732"/>
      <c r="G16" s="732"/>
      <c r="H16" s="732"/>
      <c r="I16" s="157" t="s">
        <v>5960</v>
      </c>
      <c r="J16" s="156" t="s">
        <v>5960</v>
      </c>
      <c r="K16" s="158" t="s">
        <v>5961</v>
      </c>
      <c r="L16" s="159">
        <v>43740</v>
      </c>
      <c r="M16" s="159">
        <v>44925</v>
      </c>
      <c r="N16" s="160">
        <f t="shared" si="0"/>
        <v>169.28571428571428</v>
      </c>
      <c r="O16" s="161">
        <v>1</v>
      </c>
      <c r="P16" s="161">
        <f t="shared" si="1"/>
        <v>1</v>
      </c>
      <c r="Q16" s="162" t="str">
        <f>IF(ISNUMBER(P16),IF(P16=100%,"CUMPLIDA",IF(AND(ISNUMBER(M16),ISNUMBER(AGN!$Q$7)), IF(M16&lt;AGN!$Q$7,"INCUMPLIDA","PROCESO"), "VERIFICAR FECHA")),"SIN VALOR AVANCE")</f>
        <v>CUMPLIDA</v>
      </c>
      <c r="R16" s="163" t="s">
        <v>5959</v>
      </c>
    </row>
    <row r="17" spans="2:18" ht="61.5" customHeight="1">
      <c r="B17" s="154" t="s">
        <v>26</v>
      </c>
      <c r="C17" s="155" t="s">
        <v>5446</v>
      </c>
      <c r="D17" s="731" t="s">
        <v>5962</v>
      </c>
      <c r="E17" s="731">
        <v>5.0999999999999996</v>
      </c>
      <c r="F17" s="732" t="s">
        <v>5963</v>
      </c>
      <c r="G17" s="732" t="s">
        <v>5964</v>
      </c>
      <c r="H17" s="732" t="s">
        <v>5964</v>
      </c>
      <c r="I17" s="157" t="s">
        <v>5965</v>
      </c>
      <c r="J17" s="156" t="s">
        <v>5965</v>
      </c>
      <c r="K17" s="156" t="s">
        <v>5966</v>
      </c>
      <c r="L17" s="159">
        <v>43760</v>
      </c>
      <c r="M17" s="159">
        <v>44377</v>
      </c>
      <c r="N17" s="160">
        <f t="shared" si="0"/>
        <v>88.142857142857139</v>
      </c>
      <c r="O17" s="161">
        <v>1</v>
      </c>
      <c r="P17" s="161">
        <f t="shared" si="1"/>
        <v>1</v>
      </c>
      <c r="Q17" s="162" t="str">
        <f>IF(ISNUMBER(P17),IF(P17=100%,"CUMPLIDA",IF(AND(ISNUMBER(M17),ISNUMBER(AGN!$Q$7)), IF(M17&lt;AGN!$Q$7,"INCUMPLIDA","PROCESO"), "VERIFICAR FECHA")),"SIN VALOR AVANCE")</f>
        <v>CUMPLIDA</v>
      </c>
      <c r="R17" s="163" t="s">
        <v>5967</v>
      </c>
    </row>
    <row r="18" spans="2:18" ht="90" customHeight="1">
      <c r="B18" s="154" t="s">
        <v>26</v>
      </c>
      <c r="C18" s="155" t="s">
        <v>5446</v>
      </c>
      <c r="D18" s="731"/>
      <c r="E18" s="731"/>
      <c r="F18" s="732"/>
      <c r="G18" s="732"/>
      <c r="H18" s="732"/>
      <c r="I18" s="157" t="s">
        <v>5968</v>
      </c>
      <c r="J18" s="156" t="s">
        <v>5968</v>
      </c>
      <c r="K18" s="158" t="s">
        <v>5969</v>
      </c>
      <c r="L18" s="159">
        <v>44377</v>
      </c>
      <c r="M18" s="159">
        <v>44560</v>
      </c>
      <c r="N18" s="160">
        <f t="shared" si="0"/>
        <v>26.142857142857142</v>
      </c>
      <c r="O18" s="161">
        <v>1</v>
      </c>
      <c r="P18" s="161">
        <f t="shared" si="1"/>
        <v>1</v>
      </c>
      <c r="Q18" s="162" t="str">
        <f>IF(ISNUMBER(P18),IF(P18=100%,"CUMPLIDA",IF(AND(ISNUMBER(M18),ISNUMBER(AGN!$Q$7)), IF(M18&lt;AGN!$Q$7,"INCUMPLIDA","PROCESO"), "VERIFICAR FECHA")),"SIN VALOR AVANCE")</f>
        <v>CUMPLIDA</v>
      </c>
      <c r="R18" s="163" t="s">
        <v>5967</v>
      </c>
    </row>
    <row r="19" spans="2:18" ht="180">
      <c r="B19" s="154" t="s">
        <v>26</v>
      </c>
      <c r="C19" s="155" t="s">
        <v>5446</v>
      </c>
      <c r="D19" s="731"/>
      <c r="E19" s="731"/>
      <c r="F19" s="732"/>
      <c r="G19" s="732"/>
      <c r="H19" s="732"/>
      <c r="I19" s="157" t="s">
        <v>5970</v>
      </c>
      <c r="J19" s="156" t="s">
        <v>5970</v>
      </c>
      <c r="K19" s="158" t="s">
        <v>5971</v>
      </c>
      <c r="L19" s="159">
        <v>44563</v>
      </c>
      <c r="M19" s="159">
        <v>44925</v>
      </c>
      <c r="N19" s="160">
        <f t="shared" si="0"/>
        <v>51.714285714285715</v>
      </c>
      <c r="O19" s="161">
        <v>1</v>
      </c>
      <c r="P19" s="161">
        <f t="shared" si="1"/>
        <v>1</v>
      </c>
      <c r="Q19" s="162" t="str">
        <f>IF(ISNUMBER(P19),IF(P19=100%,"CUMPLIDA",IF(AND(ISNUMBER(M19),ISNUMBER(AGN!$Q$7)), IF(M19&lt;AGN!$Q$7,"INCUMPLIDA","PROCESO"), "VERIFICAR FECHA")),"SIN VALOR AVANCE")</f>
        <v>CUMPLIDA</v>
      </c>
      <c r="R19" s="163" t="s">
        <v>5972</v>
      </c>
    </row>
    <row r="20" spans="2:18" ht="409.5">
      <c r="B20" s="154" t="s">
        <v>26</v>
      </c>
      <c r="C20" s="155" t="s">
        <v>5446</v>
      </c>
      <c r="D20" s="155" t="s">
        <v>5973</v>
      </c>
      <c r="E20" s="155">
        <v>5.2</v>
      </c>
      <c r="F20" s="156" t="s">
        <v>5974</v>
      </c>
      <c r="G20" s="156" t="s">
        <v>5975</v>
      </c>
      <c r="H20" s="156" t="s">
        <v>5975</v>
      </c>
      <c r="I20" s="157" t="s">
        <v>5976</v>
      </c>
      <c r="J20" s="156" t="s">
        <v>5976</v>
      </c>
      <c r="K20" s="158" t="s">
        <v>5977</v>
      </c>
      <c r="L20" s="159">
        <v>43739</v>
      </c>
      <c r="M20" s="159">
        <v>44925</v>
      </c>
      <c r="N20" s="160">
        <f t="shared" si="0"/>
        <v>169.42857142857142</v>
      </c>
      <c r="O20" s="161">
        <v>1</v>
      </c>
      <c r="P20" s="161">
        <f t="shared" si="1"/>
        <v>1</v>
      </c>
      <c r="Q20" s="162" t="str">
        <f>IF(ISNUMBER(P20),IF(P20=100%,"CUMPLIDA",IF(AND(ISNUMBER(M20),ISNUMBER(AGN!$Q$7)), IF(M20&lt;AGN!$Q$7,"INCUMPLIDA","PROCESO"), "VERIFICAR FECHA")),"SIN VALOR AVANCE")</f>
        <v>CUMPLIDA</v>
      </c>
      <c r="R20" s="163" t="s">
        <v>5978</v>
      </c>
    </row>
    <row r="21" spans="2:18" ht="225.75">
      <c r="B21" s="154" t="s">
        <v>26</v>
      </c>
      <c r="C21" s="155" t="s">
        <v>5446</v>
      </c>
      <c r="D21" s="155" t="s">
        <v>5979</v>
      </c>
      <c r="E21" s="155">
        <v>5.4</v>
      </c>
      <c r="F21" s="156" t="s">
        <v>5980</v>
      </c>
      <c r="G21" s="156" t="s">
        <v>5981</v>
      </c>
      <c r="H21" s="156" t="s">
        <v>5981</v>
      </c>
      <c r="I21" s="157" t="s">
        <v>5982</v>
      </c>
      <c r="J21" s="156" t="s">
        <v>5982</v>
      </c>
      <c r="K21" s="156" t="s">
        <v>5983</v>
      </c>
      <c r="L21" s="159">
        <v>43739</v>
      </c>
      <c r="M21" s="159">
        <v>44226</v>
      </c>
      <c r="N21" s="160">
        <f t="shared" si="0"/>
        <v>69.571428571428569</v>
      </c>
      <c r="O21" s="161">
        <v>1</v>
      </c>
      <c r="P21" s="161">
        <f t="shared" si="1"/>
        <v>1</v>
      </c>
      <c r="Q21" s="162" t="str">
        <f>IF(ISNUMBER(P21),IF(P21=100%,"CUMPLIDA",IF(AND(ISNUMBER(M21),ISNUMBER(AGN!$Q$7)), IF(M21&lt;AGN!$Q$7,"INCUMPLIDA","PROCESO"), "VERIFICAR FECHA")),"SIN VALOR AVANCE")</f>
        <v>CUMPLIDA</v>
      </c>
      <c r="R21" s="163" t="s">
        <v>5984</v>
      </c>
    </row>
    <row r="22" spans="2:18" ht="120.75">
      <c r="B22" s="154" t="s">
        <v>26</v>
      </c>
      <c r="C22" s="155" t="s">
        <v>5446</v>
      </c>
      <c r="D22" s="731" t="s">
        <v>5985</v>
      </c>
      <c r="E22" s="731">
        <v>6</v>
      </c>
      <c r="F22" s="732" t="s">
        <v>5986</v>
      </c>
      <c r="G22" s="732" t="s">
        <v>5987</v>
      </c>
      <c r="H22" s="732" t="s">
        <v>5987</v>
      </c>
      <c r="I22" s="157" t="s">
        <v>5988</v>
      </c>
      <c r="J22" s="156" t="s">
        <v>5988</v>
      </c>
      <c r="K22" s="156" t="s">
        <v>5989</v>
      </c>
      <c r="L22" s="159">
        <v>43724</v>
      </c>
      <c r="M22" s="159">
        <v>44195</v>
      </c>
      <c r="N22" s="160">
        <f t="shared" si="0"/>
        <v>67.285714285714292</v>
      </c>
      <c r="O22" s="161">
        <v>1</v>
      </c>
      <c r="P22" s="161">
        <f t="shared" si="1"/>
        <v>1</v>
      </c>
      <c r="Q22" s="162" t="str">
        <f>IF(ISNUMBER(P22),IF(P22=100%,"CUMPLIDA",IF(AND(ISNUMBER(M22),ISNUMBER(AGN!$Q$7)), IF(M22&lt;AGN!$Q$7,"INCUMPLIDA","PROCESO"), "VERIFICAR FECHA")),"SIN VALOR AVANCE")</f>
        <v>CUMPLIDA</v>
      </c>
      <c r="R22" s="163" t="s">
        <v>5990</v>
      </c>
    </row>
    <row r="23" spans="2:18" ht="240.75">
      <c r="B23" s="154" t="s">
        <v>26</v>
      </c>
      <c r="C23" s="155" t="s">
        <v>5446</v>
      </c>
      <c r="D23" s="731"/>
      <c r="E23" s="731"/>
      <c r="F23" s="732"/>
      <c r="G23" s="732"/>
      <c r="H23" s="732"/>
      <c r="I23" s="157" t="s">
        <v>5991</v>
      </c>
      <c r="J23" s="156" t="s">
        <v>5991</v>
      </c>
      <c r="K23" s="156" t="s">
        <v>5992</v>
      </c>
      <c r="L23" s="159">
        <v>44200</v>
      </c>
      <c r="M23" s="159">
        <v>44925</v>
      </c>
      <c r="N23" s="160">
        <f t="shared" si="0"/>
        <v>103.57142857142857</v>
      </c>
      <c r="O23" s="161">
        <v>1</v>
      </c>
      <c r="P23" s="161">
        <f t="shared" si="1"/>
        <v>1</v>
      </c>
      <c r="Q23" s="162" t="str">
        <f>IF(ISNUMBER(P23),IF(P23=100%,"CUMPLIDA",IF(AND(ISNUMBER(M23),ISNUMBER(AGN!$Q$7)), IF(M23&lt;AGN!$Q$7,"INCUMPLIDA","PROCESO"), "VERIFICAR FECHA")),"SIN VALOR AVANCE")</f>
        <v>CUMPLIDA</v>
      </c>
      <c r="R23" s="163" t="s">
        <v>5993</v>
      </c>
    </row>
  </sheetData>
  <sheetProtection algorithmName="SHA-512" hashValue="VCAMh9dH+qabluygKJENZBnE5QV1V0Ho/paP6rgEXtzLpSTVOp4ekbfHeDgG/e3jceYg7rPOpAeQC9Jm6p/pYg==" saltValue="PyRoZb3kmpdEalI2qX06RQ=="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L5:P5"/>
    <mergeCell ref="L6:P6"/>
    <mergeCell ref="L7:P7"/>
    <mergeCell ref="L8:P8"/>
    <mergeCell ref="B1:C3"/>
    <mergeCell ref="D1:R2"/>
    <mergeCell ref="D3:R3"/>
    <mergeCell ref="B4:J4"/>
    <mergeCell ref="L4:P4"/>
    <mergeCell ref="D14:D16"/>
    <mergeCell ref="E14:E16"/>
    <mergeCell ref="F14:F16"/>
    <mergeCell ref="H15:H16"/>
    <mergeCell ref="G15:G16"/>
    <mergeCell ref="D17:D19"/>
    <mergeCell ref="E17:E19"/>
    <mergeCell ref="F17:F19"/>
    <mergeCell ref="G17:G19"/>
    <mergeCell ref="H17:H19"/>
    <mergeCell ref="D22:D23"/>
    <mergeCell ref="E22:E23"/>
    <mergeCell ref="F22:F23"/>
    <mergeCell ref="G22:G23"/>
    <mergeCell ref="H22:H23"/>
  </mergeCells>
  <conditionalFormatting sqref="Q11:Q23">
    <cfRule type="cellIs" dxfId="9" priority="1" operator="equal">
      <formula>"SIN VALOR AVANCE"</formula>
    </cfRule>
    <cfRule type="cellIs" dxfId="8" priority="2" operator="equal">
      <formula>"VERIFICAR FECHA"</formula>
    </cfRule>
    <cfRule type="cellIs" dxfId="7" priority="3" operator="equal">
      <formula>"INCUMPLIDA"</formula>
    </cfRule>
    <cfRule type="cellIs" dxfId="6" priority="4" operator="equal">
      <formula>"PROCESO"</formula>
    </cfRule>
    <cfRule type="cellIs" dxfId="5" priority="5" operator="equal">
      <formula>"CUMPLIDA"</formula>
    </cfRule>
  </conditionalFormatting>
  <pageMargins left="0.7" right="0.7" top="0.75" bottom="0.75" header="0.3" footer="0.3"/>
  <pageSetup orientation="portrait" r:id="rId1"/>
  <headerFooter>
    <oddFooter>&amp;R_x000D_&amp;1#&amp;"Calibri"&amp;10&amp;K000000 Información 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_x002a_>
    <_x0023_ xmlns="cd09cc2a-b5dd-4b53-8bbf-4c299dd3bd7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76CB0C-5158-4B4C-BA5D-D14720C9FE0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D1814CF-D866-49E8-91A0-E0A32C5E5437}">
  <ds:schemaRefs>
    <ds:schemaRef ds:uri="http://schemas.microsoft.com/sharepoint/v3/contenttype/forms"/>
  </ds:schemaRefs>
</ds:datastoreItem>
</file>

<file path=customXml/itemProps3.xml><?xml version="1.0" encoding="utf-8"?>
<ds:datastoreItem xmlns:ds="http://schemas.openxmlformats.org/officeDocument/2006/customXml" ds:itemID="{CFC67534-F942-49F1-AB51-4A8E24B6B62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PMI</vt:lpstr>
      <vt:lpstr>RESUMEN TOTAL PMI</vt:lpstr>
      <vt:lpstr>ITRC</vt:lpstr>
      <vt:lpstr>OCI</vt:lpstr>
      <vt:lpstr>CGR</vt:lpstr>
      <vt:lpstr>AGN</vt:lpstr>
      <vt:lpstr>FECHA_ACTUALIZACION</vt:lpstr>
      <vt:lpstr>FECHA_CGR</vt:lpstr>
      <vt:lpstr>FECHA_ITRC</vt:lpstr>
      <vt:lpstr>FECHA_OCI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2026-03-30T19:27:14Z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MSIP_Label_9238af61-cfb1-43e3-a724-fe68a71eee05_Enabled">
    <vt:lpwstr>true</vt:lpwstr>
  </property>
  <property fmtid="{D5CDD505-2E9C-101B-9397-08002B2CF9AE}" pid="11" name="MSIP_Label_9238af61-cfb1-43e3-a724-fe68a71eee05_SetDate">
    <vt:lpwstr>2024-12-11T00:25:13Z</vt:lpwstr>
  </property>
  <property fmtid="{D5CDD505-2E9C-101B-9397-08002B2CF9AE}" pid="12" name="MSIP_Label_9238af61-cfb1-43e3-a724-fe68a71eee05_Method">
    <vt:lpwstr>Privileged</vt:lpwstr>
  </property>
  <property fmtid="{D5CDD505-2E9C-101B-9397-08002B2CF9AE}" pid="13" name="MSIP_Label_9238af61-cfb1-43e3-a724-fe68a71eee05_Name">
    <vt:lpwstr>Pública</vt:lpwstr>
  </property>
  <property fmtid="{D5CDD505-2E9C-101B-9397-08002B2CF9AE}" pid="14" name="MSIP_Label_9238af61-cfb1-43e3-a724-fe68a71eee05_SiteId">
    <vt:lpwstr>fab26e5a-737a-4438-8ccd-8e465ecf21d8</vt:lpwstr>
  </property>
  <property fmtid="{D5CDD505-2E9C-101B-9397-08002B2CF9AE}" pid="15" name="MSIP_Label_9238af61-cfb1-43e3-a724-fe68a71eee05_ActionId">
    <vt:lpwstr>a00bab78-a4e8-475e-ac19-23e93387defe</vt:lpwstr>
  </property>
  <property fmtid="{D5CDD505-2E9C-101B-9397-08002B2CF9AE}" pid="16" name="MSIP_Label_9238af61-cfb1-43e3-a724-fe68a71eee05_ContentBits">
    <vt:lpwstr>2</vt:lpwstr>
  </property>
</Properties>
</file>